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customProperty1.bin" ContentType="application/vnd.openxmlformats-officedocument.spreadsheetml.customProperty"/>
  <Override PartName="/xl/worksheets/sheet10.xml" ContentType="application/vnd.openxmlformats-officedocument.spreadsheetml.worksheet+xml"/>
  <Override PartName="/xl/customProperty12.bin" ContentType="application/vnd.openxmlformats-officedocument.spreadsheetml.customProperty"/>
  <Override PartName="/xl/customProperty11.bin" ContentType="application/vnd.openxmlformats-officedocument.spreadsheetml.customProperty"/>
  <Override PartName="/xl/worksheets/sheet2.xml" ContentType="application/vnd.openxmlformats-officedocument.spreadsheetml.worksheet+xml"/>
  <Override PartName="/xl/customProperty2.bin" ContentType="application/vnd.openxmlformats-officedocument.spreadsheetml.customProperty"/>
  <Override PartName="/xl/worksheets/sheet3.xml" ContentType="application/vnd.openxmlformats-officedocument.spreadsheetml.worksheet+xml"/>
  <Override PartName="/xl/customProperty3.bin" ContentType="application/vnd.openxmlformats-officedocument.spreadsheetml.customProperty"/>
  <Override PartName="/xl/worksheets/sheet4.xml" ContentType="application/vnd.openxmlformats-officedocument.spreadsheetml.worksheet+xml"/>
  <Override PartName="/xl/customProperty4.bin" ContentType="application/vnd.openxmlformats-officedocument.spreadsheetml.customProperty"/>
  <Override PartName="/xl/worksheets/sheet5.xml" ContentType="application/vnd.openxmlformats-officedocument.spreadsheetml.worksheet+xml"/>
  <Override PartName="/xl/customProperty5.bin" ContentType="application/vnd.openxmlformats-officedocument.spreadsheetml.customProperty"/>
  <Override PartName="/xl/worksheets/sheet6.xml" ContentType="application/vnd.openxmlformats-officedocument.spreadsheetml.worksheet+xml"/>
  <Override PartName="/xl/customProperty6.bin" ContentType="application/vnd.openxmlformats-officedocument.spreadsheetml.customProperty"/>
  <Override PartName="/xl/worksheets/sheet7.xml" ContentType="application/vnd.openxmlformats-officedocument.spreadsheetml.worksheet+xml"/>
  <Override PartName="/xl/customProperty7.bin" ContentType="application/vnd.openxmlformats-officedocument.spreadsheetml.customProperty"/>
  <Override PartName="/xl/worksheets/sheet8.xml" ContentType="application/vnd.openxmlformats-officedocument.spreadsheetml.worksheet+xml"/>
  <Override PartName="/xl/customProperty8.bin" ContentType="application/vnd.openxmlformats-officedocument.spreadsheetml.customProperty"/>
  <Override PartName="/xl/worksheets/sheet9.xml" ContentType="application/vnd.openxmlformats-officedocument.spreadsheetml.worksheet+xml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hidePivotFieldList="1"/>
  <mc:AlternateContent xmlns:mc="http://schemas.openxmlformats.org/markup-compatibility/2006">
    <mc:Choice Requires="x15">
      <x15ac:absPath xmlns:x15ac="http://schemas.microsoft.com/office/spreadsheetml/2010/11/ac" url="C:\Users\carss\AppData\Local\Temp\Workshare\eb508c87-f591-4c4b-82d7-bb5ec38cc57c\SEF Excel Exh\"/>
    </mc:Choice>
  </mc:AlternateContent>
  <xr:revisionPtr revIDLastSave="0" documentId="13_ncr:1_{76789332-BF3A-4B81-82A4-807DB7D81767}" xr6:coauthVersionLast="47" xr6:coauthVersionMax="47" xr10:uidLastSave="{00000000-0000-0000-0000-000000000000}"/>
  <bookViews>
    <workbookView xWindow="760" yWindow="760" windowWidth="14400" windowHeight="7360" tabRatio="790" xr2:uid="{00000000-000D-0000-FFFF-FFFF00000000}"/>
  </bookViews>
  <sheets>
    <sheet name="Exh. 2JT Table" sheetId="26" r:id="rId1"/>
    <sheet name="Exh. J-Recon to Plan" sheetId="23" r:id="rId2"/>
    <sheet name="Exh. J Electric Requested" sheetId="24" r:id="rId3"/>
    <sheet name="Exh. J Gas Requested" sheetId="25" r:id="rId4"/>
    <sheet name="Exh. J Electric B4 Adjs." sheetId="22" r:id="rId5"/>
    <sheet name="Exh. J Gas B4 Adjs." sheetId="21" r:id="rId6"/>
    <sheet name="O&amp;M Summary" sheetId="19" r:id="rId7"/>
    <sheet name="O&amp;M recon" sheetId="20" r:id="rId8"/>
    <sheet name="2022-2026 Data Table v8 " sheetId="16" r:id="rId9"/>
    <sheet name="2022-2026 Data Table" sheetId="1" state="hidden" r:id="rId10"/>
  </sheets>
  <definedNames>
    <definedName name="______Jun09">" BS!$AI$7:$AI$1643"</definedName>
    <definedName name="_____Jun09">" BS!$AI$7:$AI$1643"</definedName>
    <definedName name="____Jun09">" BS!$AI$7:$AI$1643"</definedName>
    <definedName name="___Jun09">" BS!$AI$7:$AI$1643"</definedName>
    <definedName name="__Jun09">" BS!$AI$7:$AI$1643"</definedName>
    <definedName name="_xlnm._FilterDatabase" localSheetId="9" hidden="1">'2022-2026 Data Table'!$B$2:$P$6454</definedName>
    <definedName name="_xlnm._FilterDatabase" localSheetId="8" hidden="1">'2022-2026 Data Table v8 '!$A$2:$P$6140</definedName>
    <definedName name="_Order1">255</definedName>
    <definedName name="_Order2">255</definedName>
    <definedName name="_Regression_Int">1</definedName>
    <definedName name="AccessDatabase">"I:\COMTREL\FINICLE\TradeSummary.mdb"</definedName>
    <definedName name="AS2DocOpenMode">"AS2DocumentEdit"</definedName>
    <definedName name="Aurora_Prices">"Monthly Price Summary'!$C$4:$H$63"</definedName>
    <definedName name="Button_1">"TradeSummary_Ken_Finicle_List"</definedName>
    <definedName name="CBWorkbookPriority">-2060790043</definedName>
    <definedName name="HTML_CodePage">1252</definedName>
    <definedName name="HTML_Control" localSheetId="4">{"'Sheet1'!$A$1:$J$121"}</definedName>
    <definedName name="HTML_Control" localSheetId="5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nctaxrate">0.4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">100000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>120000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>130000</definedName>
    <definedName name="IQ_Z_SCORE">"c1339"</definedName>
    <definedName name="limcount">1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Number_of_Payments" localSheetId="4">MATCH(0.01,End_Bal,-1)+1</definedName>
    <definedName name="Number_of_Payments" localSheetId="5">MATCH(0.01,End_Bal,-1)+1</definedName>
    <definedName name="Number_of_Payments">MATCH(0.01,End_Bal,-1)+1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_xlnm.Print_Area" localSheetId="4">'Exh. J Electric B4 Adjs.'!$A$1:$K$116</definedName>
    <definedName name="_xlnm.Print_Area" localSheetId="5">'Exh. J Gas B4 Adjs.'!$A$1:$K$106</definedName>
    <definedName name="_xlnm.Print_Area" localSheetId="1">'Exh. J-Recon to Plan'!$B$1:$F$26</definedName>
    <definedName name="_xlnm.Print_Area" localSheetId="7">'O&amp;M recon'!$A$1:$M$64</definedName>
    <definedName name="_xlnm.Print_Area" localSheetId="6">'O&amp;M Summary'!$B$3:$E$16</definedName>
    <definedName name="Print_Area_Reset" localSheetId="4">OFFSET(Full_Print,0,0,Last_Row)</definedName>
    <definedName name="Print_Area_Reset" localSheetId="5">OFFSET(Full_Print,0,0,Last_Row)</definedName>
    <definedName name="Print_Area_Reset">OFFSET(Full_Print,0,0,Last_Row)</definedName>
    <definedName name="_xlnm.Print_Titles" localSheetId="8">'2022-2026 Data Table v8 '!$1:$2</definedName>
    <definedName name="_xlnm.Print_Titles" localSheetId="4">'Exh. J Electric B4 Adjs.'!$1:$6</definedName>
    <definedName name="_xlnm.Print_Titles" localSheetId="2">'Exh. J Electric Requested'!$1:$6</definedName>
    <definedName name="_xlnm.Print_Titles" localSheetId="5">'Exh. J Gas B4 Adjs.'!$1:$6</definedName>
    <definedName name="_xlnm.Print_Titles" localSheetId="3">'Exh. J Gas Requested'!$1:$6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olver_eval">0</definedName>
    <definedName name="solver_ntri">1000</definedName>
    <definedName name="solver_rsmp">1</definedName>
    <definedName name="solver_seed">0</definedName>
    <definedName name="TEST">2000</definedName>
    <definedName name="Total_Payment" localSheetId="4">Scheduled_Payment+Extra_Payment</definedName>
    <definedName name="Total_Payment" localSheetId="5">Scheduled_Payment+Extra_Payment</definedName>
    <definedName name="Total_Payment">Scheduled_Payment+Extra_Payment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Values_Entered" localSheetId="4">IF(Loan_Amount*Interest_Rate*Loan_Years*Loan_Start&gt;0,1,0)</definedName>
    <definedName name="Values_Entered" localSheetId="5">IF(Loan_Amount*Interest_Rate*Loan_Years*Loan_Start&gt;0,1,0)</definedName>
    <definedName name="Values_Entered">IF(Loan_Amount*Interest_Rate*Loan_Years*Loan_Start&gt;0,1,0)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6" i="26" l="1"/>
  <c r="D27" i="26" s="1"/>
  <c r="C26" i="26"/>
  <c r="C27" i="26" s="1"/>
  <c r="P3" i="16" l="1"/>
  <c r="P4" i="16"/>
  <c r="P5" i="16"/>
  <c r="P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19" i="16"/>
  <c r="P320" i="16"/>
  <c r="P321" i="16"/>
  <c r="P322" i="16"/>
  <c r="P323" i="16"/>
  <c r="P324" i="16"/>
  <c r="P325" i="16"/>
  <c r="P326" i="16"/>
  <c r="P327" i="16"/>
  <c r="P328" i="16"/>
  <c r="P329" i="16"/>
  <c r="P330" i="16"/>
  <c r="P331" i="16"/>
  <c r="P332" i="16"/>
  <c r="P333" i="16"/>
  <c r="P334" i="16"/>
  <c r="P335" i="16"/>
  <c r="P336" i="16"/>
  <c r="P337" i="16"/>
  <c r="P338" i="16"/>
  <c r="P339" i="16"/>
  <c r="P340" i="16"/>
  <c r="P341" i="16"/>
  <c r="P342" i="16"/>
  <c r="P343" i="16"/>
  <c r="P344" i="16"/>
  <c r="P345" i="16"/>
  <c r="P346" i="16"/>
  <c r="P347" i="16"/>
  <c r="P348" i="16"/>
  <c r="P349" i="16"/>
  <c r="P350" i="16"/>
  <c r="P351" i="16"/>
  <c r="P352" i="16"/>
  <c r="P353" i="16"/>
  <c r="P354" i="16"/>
  <c r="P355" i="16"/>
  <c r="P356" i="16"/>
  <c r="P357" i="16"/>
  <c r="P358" i="16"/>
  <c r="P359" i="16"/>
  <c r="P360" i="16"/>
  <c r="P361" i="16"/>
  <c r="P362" i="16"/>
  <c r="P363" i="16"/>
  <c r="P364" i="16"/>
  <c r="P365" i="16"/>
  <c r="P366" i="16"/>
  <c r="P367" i="16"/>
  <c r="P368" i="16"/>
  <c r="P369" i="16"/>
  <c r="P370" i="16"/>
  <c r="P371" i="16"/>
  <c r="P372" i="16"/>
  <c r="P373" i="16"/>
  <c r="P374" i="16"/>
  <c r="P375" i="16"/>
  <c r="P376" i="16"/>
  <c r="P377" i="16"/>
  <c r="P378" i="16"/>
  <c r="P379" i="16"/>
  <c r="P380" i="16"/>
  <c r="P381" i="16"/>
  <c r="P382" i="16"/>
  <c r="P383" i="16"/>
  <c r="P384" i="16"/>
  <c r="P385" i="16"/>
  <c r="P386" i="16"/>
  <c r="P387" i="16"/>
  <c r="P388" i="16"/>
  <c r="P389" i="16"/>
  <c r="P390" i="16"/>
  <c r="P391" i="16"/>
  <c r="P392" i="16"/>
  <c r="P393" i="16"/>
  <c r="P394" i="16"/>
  <c r="P395" i="16"/>
  <c r="P396" i="16"/>
  <c r="P397" i="16"/>
  <c r="P398" i="16"/>
  <c r="P399" i="16"/>
  <c r="P400" i="16"/>
  <c r="P401" i="16"/>
  <c r="P402" i="16"/>
  <c r="P403" i="16"/>
  <c r="P404" i="16"/>
  <c r="P405" i="16"/>
  <c r="P406" i="16"/>
  <c r="P407" i="16"/>
  <c r="P408" i="16"/>
  <c r="P409" i="16"/>
  <c r="P410" i="16"/>
  <c r="P411" i="16"/>
  <c r="P412" i="16"/>
  <c r="P413" i="16"/>
  <c r="P414" i="16"/>
  <c r="P415" i="16"/>
  <c r="P416" i="16"/>
  <c r="P417" i="16"/>
  <c r="P418" i="16"/>
  <c r="P419" i="16"/>
  <c r="P420" i="16"/>
  <c r="P421" i="16"/>
  <c r="P422" i="16"/>
  <c r="P423" i="16"/>
  <c r="P424" i="16"/>
  <c r="P425" i="16"/>
  <c r="P426" i="16"/>
  <c r="P427" i="16"/>
  <c r="P428" i="16"/>
  <c r="P429" i="16"/>
  <c r="P430" i="16"/>
  <c r="P431" i="16"/>
  <c r="P432" i="16"/>
  <c r="P433" i="16"/>
  <c r="P434" i="16"/>
  <c r="P435" i="16"/>
  <c r="P436" i="16"/>
  <c r="P437" i="16"/>
  <c r="P438" i="16"/>
  <c r="P439" i="16"/>
  <c r="P440" i="16"/>
  <c r="P441" i="16"/>
  <c r="P442" i="16"/>
  <c r="P443" i="16"/>
  <c r="P444" i="16"/>
  <c r="P445" i="16"/>
  <c r="P446" i="16"/>
  <c r="P447" i="16"/>
  <c r="P448" i="16"/>
  <c r="P449" i="16"/>
  <c r="P450" i="16"/>
  <c r="P451" i="16"/>
  <c r="P452" i="16"/>
  <c r="P453" i="16"/>
  <c r="P454" i="16"/>
  <c r="P455" i="16"/>
  <c r="P456" i="16"/>
  <c r="P457" i="16"/>
  <c r="P458" i="16"/>
  <c r="P459" i="16"/>
  <c r="P460" i="16"/>
  <c r="P461" i="16"/>
  <c r="P462" i="16"/>
  <c r="P463" i="16"/>
  <c r="P464" i="16"/>
  <c r="P465" i="16"/>
  <c r="P466" i="16"/>
  <c r="P467" i="16"/>
  <c r="P468" i="16"/>
  <c r="P469" i="16"/>
  <c r="P470" i="16"/>
  <c r="P471" i="16"/>
  <c r="P472" i="16"/>
  <c r="P473" i="16"/>
  <c r="P474" i="16"/>
  <c r="P475" i="16"/>
  <c r="P476" i="16"/>
  <c r="P477" i="16"/>
  <c r="P478" i="16"/>
  <c r="P479" i="16"/>
  <c r="P480" i="16"/>
  <c r="P481" i="16"/>
  <c r="P482" i="16"/>
  <c r="P483" i="16"/>
  <c r="P484" i="16"/>
  <c r="P485" i="16"/>
  <c r="P486" i="16"/>
  <c r="P487" i="16"/>
  <c r="P488" i="16"/>
  <c r="P489" i="16"/>
  <c r="P490" i="16"/>
  <c r="P491" i="16"/>
  <c r="P492" i="16"/>
  <c r="P493" i="16"/>
  <c r="P494" i="16"/>
  <c r="P495" i="16"/>
  <c r="P496" i="16"/>
  <c r="P497" i="16"/>
  <c r="P498" i="16"/>
  <c r="P499" i="16"/>
  <c r="P500" i="16"/>
  <c r="P501" i="16"/>
  <c r="P502" i="16"/>
  <c r="P503" i="16"/>
  <c r="P504" i="16"/>
  <c r="P505" i="16"/>
  <c r="P506" i="16"/>
  <c r="P507" i="16"/>
  <c r="P508" i="16"/>
  <c r="P509" i="16"/>
  <c r="P510" i="16"/>
  <c r="P511" i="16"/>
  <c r="P512" i="16"/>
  <c r="P513" i="16"/>
  <c r="P514" i="16"/>
  <c r="P515" i="16"/>
  <c r="P516" i="16"/>
  <c r="P517" i="16"/>
  <c r="P518" i="16"/>
  <c r="P519" i="16"/>
  <c r="P520" i="16"/>
  <c r="P521" i="16"/>
  <c r="P522" i="16"/>
  <c r="P523" i="16"/>
  <c r="P524" i="16"/>
  <c r="P525" i="16"/>
  <c r="P526" i="16"/>
  <c r="P527" i="16"/>
  <c r="P528" i="16"/>
  <c r="P529" i="16"/>
  <c r="P530" i="16"/>
  <c r="P531" i="16"/>
  <c r="P532" i="16"/>
  <c r="P533" i="16"/>
  <c r="P534" i="16"/>
  <c r="P535" i="16"/>
  <c r="P536" i="16"/>
  <c r="P537" i="16"/>
  <c r="P538" i="16"/>
  <c r="P539" i="16"/>
  <c r="P540" i="16"/>
  <c r="P541" i="16"/>
  <c r="P542" i="16"/>
  <c r="P543" i="16"/>
  <c r="P544" i="16"/>
  <c r="P545" i="16"/>
  <c r="P546" i="16"/>
  <c r="P547" i="16"/>
  <c r="P548" i="16"/>
  <c r="P549" i="16"/>
  <c r="P550" i="16"/>
  <c r="P551" i="16"/>
  <c r="P552" i="16"/>
  <c r="P553" i="16"/>
  <c r="P554" i="16"/>
  <c r="P555" i="16"/>
  <c r="P556" i="16"/>
  <c r="P557" i="16"/>
  <c r="P558" i="16"/>
  <c r="P559" i="16"/>
  <c r="P560" i="16"/>
  <c r="P561" i="16"/>
  <c r="P562" i="16"/>
  <c r="P563" i="16"/>
  <c r="P564" i="16"/>
  <c r="P565" i="16"/>
  <c r="P566" i="16"/>
  <c r="P567" i="16"/>
  <c r="P568" i="16"/>
  <c r="P569" i="16"/>
  <c r="P570" i="16"/>
  <c r="P571" i="16"/>
  <c r="P572" i="16"/>
  <c r="P573" i="16"/>
  <c r="P574" i="16"/>
  <c r="P575" i="16"/>
  <c r="P576" i="16"/>
  <c r="P577" i="16"/>
  <c r="P578" i="16"/>
  <c r="P579" i="16"/>
  <c r="P580" i="16"/>
  <c r="P581" i="16"/>
  <c r="P582" i="16"/>
  <c r="P583" i="16"/>
  <c r="P584" i="16"/>
  <c r="P585" i="16"/>
  <c r="P586" i="16"/>
  <c r="P587" i="16"/>
  <c r="P588" i="16"/>
  <c r="P589" i="16"/>
  <c r="P590" i="16"/>
  <c r="P591" i="16"/>
  <c r="P592" i="16"/>
  <c r="P593" i="16"/>
  <c r="P594" i="16"/>
  <c r="P595" i="16"/>
  <c r="P596" i="16"/>
  <c r="P597" i="16"/>
  <c r="P598" i="16"/>
  <c r="P599" i="16"/>
  <c r="P600" i="16"/>
  <c r="P601" i="16"/>
  <c r="P602" i="16"/>
  <c r="P603" i="16"/>
  <c r="P604" i="16"/>
  <c r="P605" i="16"/>
  <c r="P606" i="16"/>
  <c r="P607" i="16"/>
  <c r="P608" i="16"/>
  <c r="P609" i="16"/>
  <c r="P610" i="16"/>
  <c r="P611" i="16"/>
  <c r="P612" i="16"/>
  <c r="P613" i="16"/>
  <c r="P614" i="16"/>
  <c r="P615" i="16"/>
  <c r="P616" i="16"/>
  <c r="P617" i="16"/>
  <c r="P618" i="16"/>
  <c r="P619" i="16"/>
  <c r="P620" i="16"/>
  <c r="P621" i="16"/>
  <c r="P622" i="16"/>
  <c r="P623" i="16"/>
  <c r="P624" i="16"/>
  <c r="P625" i="16"/>
  <c r="P626" i="16"/>
  <c r="P627" i="16"/>
  <c r="P628" i="16"/>
  <c r="P629" i="16"/>
  <c r="P630" i="16"/>
  <c r="P631" i="16"/>
  <c r="P632" i="16"/>
  <c r="P633" i="16"/>
  <c r="P634" i="16"/>
  <c r="P635" i="16"/>
  <c r="P636" i="16"/>
  <c r="P637" i="16"/>
  <c r="P638" i="16"/>
  <c r="P639" i="16"/>
  <c r="P640" i="16"/>
  <c r="P641" i="16"/>
  <c r="P642" i="16"/>
  <c r="P643" i="16"/>
  <c r="P644" i="16"/>
  <c r="P645" i="16"/>
  <c r="P646" i="16"/>
  <c r="P647" i="16"/>
  <c r="P648" i="16"/>
  <c r="P649" i="16"/>
  <c r="P650" i="16"/>
  <c r="P651" i="16"/>
  <c r="P652" i="16"/>
  <c r="P653" i="16"/>
  <c r="P654" i="16"/>
  <c r="P655" i="16"/>
  <c r="P656" i="16"/>
  <c r="P657" i="16"/>
  <c r="P658" i="16"/>
  <c r="P659" i="16"/>
  <c r="P660" i="16"/>
  <c r="P661" i="16"/>
  <c r="P662" i="16"/>
  <c r="P663" i="16"/>
  <c r="P664" i="16"/>
  <c r="P665" i="16"/>
  <c r="P666" i="16"/>
  <c r="P667" i="16"/>
  <c r="P668" i="16"/>
  <c r="P669" i="16"/>
  <c r="P670" i="16"/>
  <c r="P671" i="16"/>
  <c r="P672" i="16"/>
  <c r="P673" i="16"/>
  <c r="P674" i="16"/>
  <c r="P675" i="16"/>
  <c r="P676" i="16"/>
  <c r="P677" i="16"/>
  <c r="P678" i="16"/>
  <c r="P679" i="16"/>
  <c r="P680" i="16"/>
  <c r="P681" i="16"/>
  <c r="P682" i="16"/>
  <c r="P683" i="16"/>
  <c r="P684" i="16"/>
  <c r="P685" i="16"/>
  <c r="P686" i="16"/>
  <c r="P687" i="16"/>
  <c r="P688" i="16"/>
  <c r="P689" i="16"/>
  <c r="P690" i="16"/>
  <c r="P691" i="16"/>
  <c r="P692" i="16"/>
  <c r="P693" i="16"/>
  <c r="P694" i="16"/>
  <c r="P695" i="16"/>
  <c r="P696" i="16"/>
  <c r="P697" i="16"/>
  <c r="P698" i="16"/>
  <c r="P699" i="16"/>
  <c r="P700" i="16"/>
  <c r="P701" i="16"/>
  <c r="P702" i="16"/>
  <c r="P703" i="16"/>
  <c r="P704" i="16"/>
  <c r="P705" i="16"/>
  <c r="P706" i="16"/>
  <c r="P707" i="16"/>
  <c r="P708" i="16"/>
  <c r="P709" i="16"/>
  <c r="P710" i="16"/>
  <c r="P711" i="16"/>
  <c r="P712" i="16"/>
  <c r="P713" i="16"/>
  <c r="P714" i="16"/>
  <c r="P715" i="16"/>
  <c r="P716" i="16"/>
  <c r="P717" i="16"/>
  <c r="P718" i="16"/>
  <c r="P719" i="16"/>
  <c r="P720" i="16"/>
  <c r="P721" i="16"/>
  <c r="P722" i="16"/>
  <c r="P723" i="16"/>
  <c r="P724" i="16"/>
  <c r="P725" i="16"/>
  <c r="P726" i="16"/>
  <c r="P727" i="16"/>
  <c r="P728" i="16"/>
  <c r="P729" i="16"/>
  <c r="P730" i="16"/>
  <c r="P731" i="16"/>
  <c r="P732" i="16"/>
  <c r="P733" i="16"/>
  <c r="P734" i="16"/>
  <c r="P735" i="16"/>
  <c r="P736" i="16"/>
  <c r="P737" i="16"/>
  <c r="P738" i="16"/>
  <c r="P739" i="16"/>
  <c r="P740" i="16"/>
  <c r="P741" i="16"/>
  <c r="P742" i="16"/>
  <c r="P743" i="16"/>
  <c r="P744" i="16"/>
  <c r="P745" i="16"/>
  <c r="P746" i="16"/>
  <c r="P747" i="16"/>
  <c r="P748" i="16"/>
  <c r="P749" i="16"/>
  <c r="P750" i="16"/>
  <c r="P751" i="16"/>
  <c r="P752" i="16"/>
  <c r="P753" i="16"/>
  <c r="P754" i="16"/>
  <c r="P755" i="16"/>
  <c r="P756" i="16"/>
  <c r="P757" i="16"/>
  <c r="P758" i="16"/>
  <c r="P759" i="16"/>
  <c r="P760" i="16"/>
  <c r="P761" i="16"/>
  <c r="P762" i="16"/>
  <c r="P763" i="16"/>
  <c r="P764" i="16"/>
  <c r="P765" i="16"/>
  <c r="P766" i="16"/>
  <c r="P767" i="16"/>
  <c r="P768" i="16"/>
  <c r="P769" i="16"/>
  <c r="P770" i="16"/>
  <c r="P771" i="16"/>
  <c r="P772" i="16"/>
  <c r="P773" i="16"/>
  <c r="P774" i="16"/>
  <c r="P775" i="16"/>
  <c r="P776" i="16"/>
  <c r="P777" i="16"/>
  <c r="P778" i="16"/>
  <c r="P779" i="16"/>
  <c r="P780" i="16"/>
  <c r="P781" i="16"/>
  <c r="P782" i="16"/>
  <c r="P783" i="16"/>
  <c r="P784" i="16"/>
  <c r="P785" i="16"/>
  <c r="P786" i="16"/>
  <c r="P787" i="16"/>
  <c r="P788" i="16"/>
  <c r="P789" i="16"/>
  <c r="P790" i="16"/>
  <c r="P791" i="16"/>
  <c r="P792" i="16"/>
  <c r="P793" i="16"/>
  <c r="P794" i="16"/>
  <c r="P795" i="16"/>
  <c r="P796" i="16"/>
  <c r="P797" i="16"/>
  <c r="P798" i="16"/>
  <c r="P799" i="16"/>
  <c r="P800" i="16"/>
  <c r="P801" i="16"/>
  <c r="P802" i="16"/>
  <c r="P803" i="16"/>
  <c r="P804" i="16"/>
  <c r="P805" i="16"/>
  <c r="P806" i="16"/>
  <c r="P807" i="16"/>
  <c r="P808" i="16"/>
  <c r="P809" i="16"/>
  <c r="P810" i="16"/>
  <c r="P811" i="16"/>
  <c r="P812" i="16"/>
  <c r="P813" i="16"/>
  <c r="P814" i="16"/>
  <c r="P815" i="16"/>
  <c r="P816" i="16"/>
  <c r="P817" i="16"/>
  <c r="P818" i="16"/>
  <c r="P819" i="16"/>
  <c r="P820" i="16"/>
  <c r="P821" i="16"/>
  <c r="P822" i="16"/>
  <c r="P823" i="16"/>
  <c r="P824" i="16"/>
  <c r="P825" i="16"/>
  <c r="P826" i="16"/>
  <c r="P827" i="16"/>
  <c r="P828" i="16"/>
  <c r="P829" i="16"/>
  <c r="P830" i="16"/>
  <c r="P831" i="16"/>
  <c r="P832" i="16"/>
  <c r="P833" i="16"/>
  <c r="P834" i="16"/>
  <c r="P835" i="16"/>
  <c r="P836" i="16"/>
  <c r="P837" i="16"/>
  <c r="P838" i="16"/>
  <c r="P839" i="16"/>
  <c r="P840" i="16"/>
  <c r="P841" i="16"/>
  <c r="P842" i="16"/>
  <c r="P843" i="16"/>
  <c r="P844" i="16"/>
  <c r="P845" i="16"/>
  <c r="P846" i="16"/>
  <c r="P847" i="16"/>
  <c r="P848" i="16"/>
  <c r="P849" i="16"/>
  <c r="P850" i="16"/>
  <c r="P851" i="16"/>
  <c r="P852" i="16"/>
  <c r="P853" i="16"/>
  <c r="P854" i="16"/>
  <c r="P855" i="16"/>
  <c r="P856" i="16"/>
  <c r="P857" i="16"/>
  <c r="P858" i="16"/>
  <c r="P859" i="16"/>
  <c r="P860" i="16"/>
  <c r="P861" i="16"/>
  <c r="P862" i="16"/>
  <c r="P863" i="16"/>
  <c r="P864" i="16"/>
  <c r="P865" i="16"/>
  <c r="P866" i="16"/>
  <c r="P867" i="16"/>
  <c r="P868" i="16"/>
  <c r="P869" i="16"/>
  <c r="P870" i="16"/>
  <c r="P871" i="16"/>
  <c r="P872" i="16"/>
  <c r="P873" i="16"/>
  <c r="P874" i="16"/>
  <c r="P875" i="16"/>
  <c r="P876" i="16"/>
  <c r="P877" i="16"/>
  <c r="P878" i="16"/>
  <c r="P879" i="16"/>
  <c r="P880" i="16"/>
  <c r="P881" i="16"/>
  <c r="P882" i="16"/>
  <c r="P883" i="16"/>
  <c r="P884" i="16"/>
  <c r="P885" i="16"/>
  <c r="P886" i="16"/>
  <c r="P887" i="16"/>
  <c r="P888" i="16"/>
  <c r="P889" i="16"/>
  <c r="P890" i="16"/>
  <c r="P891" i="16"/>
  <c r="P892" i="16"/>
  <c r="P893" i="16"/>
  <c r="P894" i="16"/>
  <c r="P895" i="16"/>
  <c r="P896" i="16"/>
  <c r="P897" i="16"/>
  <c r="P898" i="16"/>
  <c r="P899" i="16"/>
  <c r="P900" i="16"/>
  <c r="P901" i="16"/>
  <c r="P902" i="16"/>
  <c r="P903" i="16"/>
  <c r="P904" i="16"/>
  <c r="P905" i="16"/>
  <c r="P906" i="16"/>
  <c r="P907" i="16"/>
  <c r="P908" i="16"/>
  <c r="P909" i="16"/>
  <c r="P910" i="16"/>
  <c r="P911" i="16"/>
  <c r="P912" i="16"/>
  <c r="P913" i="16"/>
  <c r="P914" i="16"/>
  <c r="P915" i="16"/>
  <c r="P916" i="16"/>
  <c r="P917" i="16"/>
  <c r="P918" i="16"/>
  <c r="P919" i="16"/>
  <c r="P920" i="16"/>
  <c r="P921" i="16"/>
  <c r="P922" i="16"/>
  <c r="P923" i="16"/>
  <c r="P924" i="16"/>
  <c r="P925" i="16"/>
  <c r="P926" i="16"/>
  <c r="P927" i="16"/>
  <c r="P928" i="16"/>
  <c r="P929" i="16"/>
  <c r="P930" i="16"/>
  <c r="P931" i="16"/>
  <c r="P932" i="16"/>
  <c r="P933" i="16"/>
  <c r="P934" i="16"/>
  <c r="P935" i="16"/>
  <c r="P936" i="16"/>
  <c r="P937" i="16"/>
  <c r="P938" i="16"/>
  <c r="P939" i="16"/>
  <c r="P940" i="16"/>
  <c r="P941" i="16"/>
  <c r="P942" i="16"/>
  <c r="P943" i="16"/>
  <c r="P944" i="16"/>
  <c r="P945" i="16"/>
  <c r="P946" i="16"/>
  <c r="P947" i="16"/>
  <c r="P948" i="16"/>
  <c r="P949" i="16"/>
  <c r="P950" i="16"/>
  <c r="P951" i="16"/>
  <c r="P952" i="16"/>
  <c r="P953" i="16"/>
  <c r="P954" i="16"/>
  <c r="P955" i="16"/>
  <c r="P956" i="16"/>
  <c r="P957" i="16"/>
  <c r="P958" i="16"/>
  <c r="P959" i="16"/>
  <c r="P960" i="16"/>
  <c r="P961" i="16"/>
  <c r="P962" i="16"/>
  <c r="P963" i="16"/>
  <c r="P964" i="16"/>
  <c r="P965" i="16"/>
  <c r="P966" i="16"/>
  <c r="P967" i="16"/>
  <c r="P968" i="16"/>
  <c r="P969" i="16"/>
  <c r="P970" i="16"/>
  <c r="P971" i="16"/>
  <c r="P972" i="16"/>
  <c r="P973" i="16"/>
  <c r="P974" i="16"/>
  <c r="P975" i="16"/>
  <c r="P976" i="16"/>
  <c r="P977" i="16"/>
  <c r="P978" i="16"/>
  <c r="P979" i="16"/>
  <c r="P980" i="16"/>
  <c r="P981" i="16"/>
  <c r="P982" i="16"/>
  <c r="P983" i="16"/>
  <c r="P984" i="16"/>
  <c r="P985" i="16"/>
  <c r="P986" i="16"/>
  <c r="P987" i="16"/>
  <c r="P988" i="16"/>
  <c r="P989" i="16"/>
  <c r="P990" i="16"/>
  <c r="P991" i="16"/>
  <c r="P992" i="16"/>
  <c r="P993" i="16"/>
  <c r="P994" i="16"/>
  <c r="P995" i="16"/>
  <c r="P996" i="16"/>
  <c r="P997" i="16"/>
  <c r="P998" i="16"/>
  <c r="P999" i="16"/>
  <c r="P1000" i="16"/>
  <c r="P1001" i="16"/>
  <c r="P1002" i="16"/>
  <c r="P1003" i="16"/>
  <c r="P1004" i="16"/>
  <c r="P1005" i="16"/>
  <c r="P1006" i="16"/>
  <c r="P1007" i="16"/>
  <c r="P1008" i="16"/>
  <c r="P1009" i="16"/>
  <c r="P1010" i="16"/>
  <c r="P1011" i="16"/>
  <c r="P1012" i="16"/>
  <c r="P1013" i="16"/>
  <c r="P1014" i="16"/>
  <c r="P1015" i="16"/>
  <c r="P1016" i="16"/>
  <c r="P1017" i="16"/>
  <c r="P1018" i="16"/>
  <c r="P1019" i="16"/>
  <c r="P1020" i="16"/>
  <c r="P1021" i="16"/>
  <c r="P1022" i="16"/>
  <c r="P1023" i="16"/>
  <c r="P1024" i="16"/>
  <c r="P1025" i="16"/>
  <c r="P1026" i="16"/>
  <c r="P1027" i="16"/>
  <c r="P1028" i="16"/>
  <c r="P1029" i="16"/>
  <c r="P1030" i="16"/>
  <c r="P1031" i="16"/>
  <c r="P1032" i="16"/>
  <c r="P1033" i="16"/>
  <c r="P1034" i="16"/>
  <c r="P1035" i="16"/>
  <c r="P1036" i="16"/>
  <c r="P1037" i="16"/>
  <c r="P1038" i="16"/>
  <c r="P1039" i="16"/>
  <c r="P1040" i="16"/>
  <c r="P1041" i="16"/>
  <c r="P1042" i="16"/>
  <c r="P1043" i="16"/>
  <c r="P1044" i="16"/>
  <c r="P1045" i="16"/>
  <c r="P1046" i="16"/>
  <c r="P1047" i="16"/>
  <c r="P1048" i="16"/>
  <c r="P1049" i="16"/>
  <c r="P1050" i="16"/>
  <c r="P1051" i="16"/>
  <c r="P1052" i="16"/>
  <c r="P1053" i="16"/>
  <c r="P1054" i="16"/>
  <c r="P1055" i="16"/>
  <c r="P1056" i="16"/>
  <c r="P1057" i="16"/>
  <c r="P1058" i="16"/>
  <c r="P1059" i="16"/>
  <c r="P1060" i="16"/>
  <c r="P1061" i="16"/>
  <c r="P1062" i="16"/>
  <c r="P1063" i="16"/>
  <c r="P1064" i="16"/>
  <c r="P1065" i="16"/>
  <c r="P1066" i="16"/>
  <c r="P1067" i="16"/>
  <c r="P1068" i="16"/>
  <c r="P1069" i="16"/>
  <c r="P1070" i="16"/>
  <c r="P1071" i="16"/>
  <c r="P1072" i="16"/>
  <c r="P1073" i="16"/>
  <c r="P1074" i="16"/>
  <c r="P1075" i="16"/>
  <c r="P1076" i="16"/>
  <c r="P1077" i="16"/>
  <c r="P1078" i="16"/>
  <c r="P1079" i="16"/>
  <c r="P1080" i="16"/>
  <c r="P1081" i="16"/>
  <c r="P1082" i="16"/>
  <c r="P1083" i="16"/>
  <c r="P1084" i="16"/>
  <c r="P1085" i="16"/>
  <c r="P1086" i="16"/>
  <c r="P1087" i="16"/>
  <c r="P1088" i="16"/>
  <c r="P1089" i="16"/>
  <c r="P1090" i="16"/>
  <c r="P1091" i="16"/>
  <c r="P1092" i="16"/>
  <c r="P1093" i="16"/>
  <c r="P1094" i="16"/>
  <c r="P1095" i="16"/>
  <c r="P1096" i="16"/>
  <c r="P1097" i="16"/>
  <c r="P1098" i="16"/>
  <c r="P1099" i="16"/>
  <c r="P1100" i="16"/>
  <c r="P1101" i="16"/>
  <c r="P1102" i="16"/>
  <c r="P1103" i="16"/>
  <c r="P1104" i="16"/>
  <c r="P1105" i="16"/>
  <c r="P1106" i="16"/>
  <c r="P1107" i="16"/>
  <c r="P1108" i="16"/>
  <c r="P1109" i="16"/>
  <c r="P1110" i="16"/>
  <c r="P1111" i="16"/>
  <c r="P1112" i="16"/>
  <c r="P1113" i="16"/>
  <c r="P1114" i="16"/>
  <c r="P1115" i="16"/>
  <c r="P1116" i="16"/>
  <c r="P1117" i="16"/>
  <c r="P1118" i="16"/>
  <c r="P1119" i="16"/>
  <c r="P1120" i="16"/>
  <c r="P1121" i="16"/>
  <c r="P1122" i="16"/>
  <c r="P1123" i="16"/>
  <c r="P1124" i="16"/>
  <c r="P1125" i="16"/>
  <c r="P1126" i="16"/>
  <c r="P1127" i="16"/>
  <c r="P1128" i="16"/>
  <c r="P1129" i="16"/>
  <c r="P1130" i="16"/>
  <c r="P1131" i="16"/>
  <c r="P1132" i="16"/>
  <c r="P1133" i="16"/>
  <c r="P1134" i="16"/>
  <c r="P1135" i="16"/>
  <c r="P1136" i="16"/>
  <c r="P1137" i="16"/>
  <c r="P1138" i="16"/>
  <c r="P1139" i="16"/>
  <c r="P1140" i="16"/>
  <c r="P1141" i="16"/>
  <c r="P1142" i="16"/>
  <c r="P1143" i="16"/>
  <c r="P1144" i="16"/>
  <c r="P1145" i="16"/>
  <c r="P1146" i="16"/>
  <c r="P1147" i="16"/>
  <c r="P1148" i="16"/>
  <c r="P1149" i="16"/>
  <c r="P1150" i="16"/>
  <c r="P1151" i="16"/>
  <c r="P1152" i="16"/>
  <c r="P1153" i="16"/>
  <c r="P1154" i="16"/>
  <c r="P1155" i="16"/>
  <c r="P1156" i="16"/>
  <c r="P1157" i="16"/>
  <c r="P1158" i="16"/>
  <c r="P1159" i="16"/>
  <c r="P1160" i="16"/>
  <c r="P1161" i="16"/>
  <c r="P1162" i="16"/>
  <c r="P1163" i="16"/>
  <c r="P1164" i="16"/>
  <c r="P1165" i="16"/>
  <c r="P1166" i="16"/>
  <c r="P1167" i="16"/>
  <c r="P1168" i="16"/>
  <c r="P1169" i="16"/>
  <c r="P1170" i="16"/>
  <c r="P1171" i="16"/>
  <c r="P1172" i="16"/>
  <c r="P1173" i="16"/>
  <c r="P1174" i="16"/>
  <c r="P1175" i="16"/>
  <c r="P1176" i="16"/>
  <c r="P1177" i="16"/>
  <c r="P1178" i="16"/>
  <c r="P1179" i="16"/>
  <c r="P1180" i="16"/>
  <c r="P1181" i="16"/>
  <c r="P1182" i="16"/>
  <c r="P1183" i="16"/>
  <c r="P1184" i="16"/>
  <c r="P1185" i="16"/>
  <c r="P1186" i="16"/>
  <c r="P1187" i="16"/>
  <c r="P1188" i="16"/>
  <c r="P1189" i="16"/>
  <c r="P1190" i="16"/>
  <c r="P1191" i="16"/>
  <c r="P1192" i="16"/>
  <c r="P1193" i="16"/>
  <c r="P1194" i="16"/>
  <c r="P1195" i="16"/>
  <c r="P1196" i="16"/>
  <c r="P1197" i="16"/>
  <c r="P1198" i="16"/>
  <c r="P1199" i="16"/>
  <c r="P1200" i="16"/>
  <c r="P1201" i="16"/>
  <c r="P1202" i="16"/>
  <c r="P1203" i="16"/>
  <c r="P1204" i="16"/>
  <c r="P1205" i="16"/>
  <c r="P1206" i="16"/>
  <c r="P1207" i="16"/>
  <c r="P1208" i="16"/>
  <c r="P1209" i="16"/>
  <c r="P1210" i="16"/>
  <c r="P1211" i="16"/>
  <c r="P1212" i="16"/>
  <c r="P1213" i="16"/>
  <c r="P1214" i="16"/>
  <c r="P1215" i="16"/>
  <c r="P1216" i="16"/>
  <c r="P1217" i="16"/>
  <c r="P1218" i="16"/>
  <c r="P1219" i="16"/>
  <c r="P1220" i="16"/>
  <c r="P1221" i="16"/>
  <c r="P1222" i="16"/>
  <c r="P1223" i="16"/>
  <c r="P1224" i="16"/>
  <c r="P1225" i="16"/>
  <c r="P1226" i="16"/>
  <c r="P1227" i="16"/>
  <c r="P1228" i="16"/>
  <c r="P1229" i="16"/>
  <c r="P1230" i="16"/>
  <c r="P1231" i="16"/>
  <c r="P1232" i="16"/>
  <c r="P1233" i="16"/>
  <c r="P1234" i="16"/>
  <c r="P1235" i="16"/>
  <c r="P1236" i="16"/>
  <c r="P1237" i="16"/>
  <c r="P1238" i="16"/>
  <c r="P1239" i="16"/>
  <c r="P1240" i="16"/>
  <c r="P1241" i="16"/>
  <c r="P1242" i="16"/>
  <c r="P1243" i="16"/>
  <c r="P1244" i="16"/>
  <c r="P1245" i="16"/>
  <c r="P1246" i="16"/>
  <c r="P1247" i="16"/>
  <c r="P1248" i="16"/>
  <c r="P1249" i="16"/>
  <c r="P1250" i="16"/>
  <c r="P1251" i="16"/>
  <c r="P1252" i="16"/>
  <c r="P1253" i="16"/>
  <c r="P1254" i="16"/>
  <c r="P1255" i="16"/>
  <c r="P1256" i="16"/>
  <c r="P1257" i="16"/>
  <c r="P1258" i="16"/>
  <c r="P1259" i="16"/>
  <c r="P1260" i="16"/>
  <c r="P1261" i="16"/>
  <c r="P1262" i="16"/>
  <c r="P1263" i="16"/>
  <c r="P1264" i="16"/>
  <c r="P1265" i="16"/>
  <c r="P1266" i="16"/>
  <c r="P1267" i="16"/>
  <c r="P1268" i="16"/>
  <c r="P1269" i="16"/>
  <c r="P1270" i="16"/>
  <c r="P1271" i="16"/>
  <c r="P1272" i="16"/>
  <c r="P1273" i="16"/>
  <c r="P1274" i="16"/>
  <c r="P1275" i="16"/>
  <c r="P1276" i="16"/>
  <c r="P1277" i="16"/>
  <c r="P1278" i="16"/>
  <c r="P1279" i="16"/>
  <c r="P1280" i="16"/>
  <c r="P1281" i="16"/>
  <c r="P1282" i="16"/>
  <c r="P1283" i="16"/>
  <c r="P1284" i="16"/>
  <c r="P1285" i="16"/>
  <c r="P1286" i="16"/>
  <c r="P1287" i="16"/>
  <c r="P1288" i="16"/>
  <c r="P1289" i="16"/>
  <c r="P1290" i="16"/>
  <c r="P1291" i="16"/>
  <c r="P1292" i="16"/>
  <c r="P1293" i="16"/>
  <c r="P1294" i="16"/>
  <c r="P1295" i="16"/>
  <c r="P1296" i="16"/>
  <c r="P1297" i="16"/>
  <c r="P1298" i="16"/>
  <c r="P1299" i="16"/>
  <c r="P1300" i="16"/>
  <c r="P1301" i="16"/>
  <c r="P1302" i="16"/>
  <c r="P1303" i="16"/>
  <c r="P1304" i="16"/>
  <c r="P1305" i="16"/>
  <c r="P1306" i="16"/>
  <c r="P1307" i="16"/>
  <c r="P1308" i="16"/>
  <c r="P1309" i="16"/>
  <c r="P1310" i="16"/>
  <c r="P1311" i="16"/>
  <c r="P1312" i="16"/>
  <c r="P1313" i="16"/>
  <c r="P1314" i="16"/>
  <c r="P1315" i="16"/>
  <c r="P1316" i="16"/>
  <c r="P1317" i="16"/>
  <c r="P1318" i="16"/>
  <c r="P1319" i="16"/>
  <c r="P1320" i="16"/>
  <c r="P1321" i="16"/>
  <c r="P1322" i="16"/>
  <c r="P1323" i="16"/>
  <c r="P1324" i="16"/>
  <c r="P1325" i="16"/>
  <c r="P1326" i="16"/>
  <c r="P1327" i="16"/>
  <c r="P1328" i="16"/>
  <c r="P1329" i="16"/>
  <c r="P1330" i="16"/>
  <c r="P1331" i="16"/>
  <c r="P1332" i="16"/>
  <c r="P1333" i="16"/>
  <c r="P1334" i="16"/>
  <c r="P1335" i="16"/>
  <c r="P1336" i="16"/>
  <c r="P1337" i="16"/>
  <c r="P1338" i="16"/>
  <c r="P1339" i="16"/>
  <c r="P1340" i="16"/>
  <c r="P1341" i="16"/>
  <c r="P1342" i="16"/>
  <c r="P1343" i="16"/>
  <c r="P1344" i="16"/>
  <c r="P1345" i="16"/>
  <c r="P1346" i="16"/>
  <c r="P1347" i="16"/>
  <c r="P1348" i="16"/>
  <c r="P1349" i="16"/>
  <c r="P1350" i="16"/>
  <c r="P1351" i="16"/>
  <c r="P1352" i="16"/>
  <c r="P1353" i="16"/>
  <c r="P1354" i="16"/>
  <c r="P1355" i="16"/>
  <c r="P1356" i="16"/>
  <c r="P1357" i="16"/>
  <c r="P1358" i="16"/>
  <c r="P1359" i="16"/>
  <c r="P1360" i="16"/>
  <c r="P1361" i="16"/>
  <c r="P1362" i="16"/>
  <c r="P1363" i="16"/>
  <c r="P1364" i="16"/>
  <c r="P1365" i="16"/>
  <c r="P1366" i="16"/>
  <c r="P1367" i="16"/>
  <c r="P1368" i="16"/>
  <c r="P1369" i="16"/>
  <c r="P1370" i="16"/>
  <c r="P1371" i="16"/>
  <c r="P1372" i="16"/>
  <c r="P1373" i="16"/>
  <c r="P1374" i="16"/>
  <c r="P1375" i="16"/>
  <c r="P1376" i="16"/>
  <c r="P1377" i="16"/>
  <c r="P1378" i="16"/>
  <c r="P1379" i="16"/>
  <c r="P1380" i="16"/>
  <c r="P1381" i="16"/>
  <c r="P1382" i="16"/>
  <c r="P1383" i="16"/>
  <c r="P1384" i="16"/>
  <c r="P1385" i="16"/>
  <c r="P1386" i="16"/>
  <c r="P1387" i="16"/>
  <c r="P1388" i="16"/>
  <c r="P1389" i="16"/>
  <c r="P1390" i="16"/>
  <c r="P1391" i="16"/>
  <c r="P1392" i="16"/>
  <c r="P1393" i="16"/>
  <c r="P1394" i="16"/>
  <c r="P1395" i="16"/>
  <c r="P1396" i="16"/>
  <c r="P1397" i="16"/>
  <c r="P1398" i="16"/>
  <c r="P1399" i="16"/>
  <c r="P1400" i="16"/>
  <c r="P1401" i="16"/>
  <c r="P1402" i="16"/>
  <c r="P1403" i="16"/>
  <c r="P1404" i="16"/>
  <c r="P1405" i="16"/>
  <c r="P1406" i="16"/>
  <c r="P1407" i="16"/>
  <c r="P1408" i="16"/>
  <c r="P1409" i="16"/>
  <c r="P1410" i="16"/>
  <c r="P1411" i="16"/>
  <c r="P1412" i="16"/>
  <c r="P1413" i="16"/>
  <c r="P1414" i="16"/>
  <c r="P1415" i="16"/>
  <c r="P1416" i="16"/>
  <c r="P1417" i="16"/>
  <c r="P1418" i="16"/>
  <c r="P1419" i="16"/>
  <c r="P1420" i="16"/>
  <c r="P1421" i="16"/>
  <c r="P1422" i="16"/>
  <c r="P1423" i="16"/>
  <c r="P1424" i="16"/>
  <c r="P1425" i="16"/>
  <c r="P1426" i="16"/>
  <c r="P1427" i="16"/>
  <c r="P1428" i="16"/>
  <c r="P1429" i="16"/>
  <c r="P1430" i="16"/>
  <c r="P1431" i="16"/>
  <c r="P1432" i="16"/>
  <c r="P1433" i="16"/>
  <c r="P1434" i="16"/>
  <c r="P1435" i="16"/>
  <c r="P1436" i="16"/>
  <c r="P1437" i="16"/>
  <c r="P1438" i="16"/>
  <c r="P1439" i="16"/>
  <c r="P1440" i="16"/>
  <c r="P1441" i="16"/>
  <c r="P1442" i="16"/>
  <c r="P1443" i="16"/>
  <c r="P1444" i="16"/>
  <c r="P1445" i="16"/>
  <c r="P1446" i="16"/>
  <c r="P1447" i="16"/>
  <c r="P1448" i="16"/>
  <c r="P1449" i="16"/>
  <c r="P1450" i="16"/>
  <c r="P1451" i="16"/>
  <c r="P1452" i="16"/>
  <c r="P1453" i="16"/>
  <c r="P1454" i="16"/>
  <c r="P1455" i="16"/>
  <c r="P1456" i="16"/>
  <c r="P1457" i="16"/>
  <c r="P1458" i="16"/>
  <c r="P1459" i="16"/>
  <c r="P1460" i="16"/>
  <c r="P1461" i="16"/>
  <c r="P1462" i="16"/>
  <c r="P1463" i="16"/>
  <c r="P1464" i="16"/>
  <c r="P1465" i="16"/>
  <c r="P1466" i="16"/>
  <c r="P1467" i="16"/>
  <c r="P1468" i="16"/>
  <c r="P1469" i="16"/>
  <c r="P1470" i="16"/>
  <c r="P1471" i="16"/>
  <c r="P1472" i="16"/>
  <c r="P1473" i="16"/>
  <c r="P1474" i="16"/>
  <c r="P1475" i="16"/>
  <c r="P1476" i="16"/>
  <c r="P1477" i="16"/>
  <c r="P1478" i="16"/>
  <c r="P1479" i="16"/>
  <c r="P1480" i="16"/>
  <c r="P1481" i="16"/>
  <c r="P1482" i="16"/>
  <c r="P1483" i="16"/>
  <c r="P1484" i="16"/>
  <c r="P1485" i="16"/>
  <c r="P1486" i="16"/>
  <c r="P1487" i="16"/>
  <c r="P1488" i="16"/>
  <c r="P1489" i="16"/>
  <c r="P1490" i="16"/>
  <c r="P1491" i="16"/>
  <c r="P1492" i="16"/>
  <c r="P1493" i="16"/>
  <c r="P1494" i="16"/>
  <c r="P1495" i="16"/>
  <c r="P1496" i="16"/>
  <c r="P1497" i="16"/>
  <c r="P1498" i="16"/>
  <c r="P1499" i="16"/>
  <c r="P1500" i="16"/>
  <c r="P1501" i="16"/>
  <c r="P1502" i="16"/>
  <c r="P1503" i="16"/>
  <c r="P1504" i="16"/>
  <c r="P1505" i="16"/>
  <c r="P1506" i="16"/>
  <c r="P1507" i="16"/>
  <c r="P1508" i="16"/>
  <c r="P1509" i="16"/>
  <c r="P1510" i="16"/>
  <c r="P1511" i="16"/>
  <c r="P1512" i="16"/>
  <c r="P1513" i="16"/>
  <c r="P1514" i="16"/>
  <c r="P1515" i="16"/>
  <c r="P1516" i="16"/>
  <c r="P1517" i="16"/>
  <c r="P1518" i="16"/>
  <c r="P1519" i="16"/>
  <c r="P1520" i="16"/>
  <c r="P1521" i="16"/>
  <c r="P1522" i="16"/>
  <c r="P1523" i="16"/>
  <c r="P1524" i="16"/>
  <c r="P1525" i="16"/>
  <c r="P1526" i="16"/>
  <c r="P1527" i="16"/>
  <c r="P1528" i="16"/>
  <c r="P1529" i="16"/>
  <c r="P1530" i="16"/>
  <c r="P1531" i="16"/>
  <c r="P1532" i="16"/>
  <c r="P1533" i="16"/>
  <c r="P1534" i="16"/>
  <c r="P1535" i="16"/>
  <c r="P1536" i="16"/>
  <c r="P1537" i="16"/>
  <c r="P1538" i="16"/>
  <c r="P1539" i="16"/>
  <c r="P1540" i="16"/>
  <c r="P1541" i="16"/>
  <c r="P1542" i="16"/>
  <c r="P1543" i="16"/>
  <c r="P1544" i="16"/>
  <c r="P1545" i="16"/>
  <c r="P1546" i="16"/>
  <c r="P1547" i="16"/>
  <c r="P1548" i="16"/>
  <c r="P1549" i="16"/>
  <c r="P1550" i="16"/>
  <c r="P1551" i="16"/>
  <c r="P1552" i="16"/>
  <c r="P1553" i="16"/>
  <c r="P1554" i="16"/>
  <c r="P1555" i="16"/>
  <c r="P1556" i="16"/>
  <c r="P1557" i="16"/>
  <c r="P1558" i="16"/>
  <c r="P1559" i="16"/>
  <c r="P1560" i="16"/>
  <c r="P1561" i="16"/>
  <c r="P1562" i="16"/>
  <c r="P1563" i="16"/>
  <c r="P1564" i="16"/>
  <c r="P1565" i="16"/>
  <c r="P1566" i="16"/>
  <c r="P1567" i="16"/>
  <c r="P1568" i="16"/>
  <c r="P1569" i="16"/>
  <c r="P1570" i="16"/>
  <c r="P1571" i="16"/>
  <c r="P1572" i="16"/>
  <c r="P1573" i="16"/>
  <c r="P1574" i="16"/>
  <c r="P1575" i="16"/>
  <c r="P1576" i="16"/>
  <c r="P1577" i="16"/>
  <c r="P1578" i="16"/>
  <c r="P1579" i="16"/>
  <c r="P1580" i="16"/>
  <c r="P1581" i="16"/>
  <c r="P1582" i="16"/>
  <c r="P1583" i="16"/>
  <c r="P1584" i="16"/>
  <c r="P1585" i="16"/>
  <c r="P1586" i="16"/>
  <c r="P1587" i="16"/>
  <c r="P1588" i="16"/>
  <c r="P1589" i="16"/>
  <c r="P1590" i="16"/>
  <c r="P1591" i="16"/>
  <c r="P1592" i="16"/>
  <c r="P1593" i="16"/>
  <c r="P1594" i="16"/>
  <c r="P1595" i="16"/>
  <c r="P1596" i="16"/>
  <c r="P1597" i="16"/>
  <c r="P1598" i="16"/>
  <c r="P1599" i="16"/>
  <c r="P1600" i="16"/>
  <c r="P1601" i="16"/>
  <c r="P1602" i="16"/>
  <c r="P1603" i="16"/>
  <c r="P1604" i="16"/>
  <c r="P1605" i="16"/>
  <c r="P1606" i="16"/>
  <c r="P1607" i="16"/>
  <c r="P1608" i="16"/>
  <c r="P1609" i="16"/>
  <c r="P1610" i="16"/>
  <c r="P1611" i="16"/>
  <c r="P1612" i="16"/>
  <c r="P1613" i="16"/>
  <c r="P1614" i="16"/>
  <c r="P1615" i="16"/>
  <c r="P1616" i="16"/>
  <c r="P1617" i="16"/>
  <c r="P1618" i="16"/>
  <c r="P1619" i="16"/>
  <c r="P1620" i="16"/>
  <c r="P1621" i="16"/>
  <c r="P1622" i="16"/>
  <c r="P1623" i="16"/>
  <c r="P1624" i="16"/>
  <c r="P1625" i="16"/>
  <c r="P1626" i="16"/>
  <c r="P1627" i="16"/>
  <c r="P1628" i="16"/>
  <c r="P1629" i="16"/>
  <c r="P1630" i="16"/>
  <c r="P1631" i="16"/>
  <c r="P1632" i="16"/>
  <c r="P1633" i="16"/>
  <c r="P1634" i="16"/>
  <c r="P1635" i="16"/>
  <c r="P1636" i="16"/>
  <c r="P1637" i="16"/>
  <c r="P1638" i="16"/>
  <c r="P1639" i="16"/>
  <c r="P1640" i="16"/>
  <c r="P1641" i="16"/>
  <c r="P1642" i="16"/>
  <c r="P1643" i="16"/>
  <c r="P1644" i="16"/>
  <c r="P1645" i="16"/>
  <c r="P1646" i="16"/>
  <c r="P1647" i="16"/>
  <c r="P1648" i="16"/>
  <c r="P1649" i="16"/>
  <c r="P1650" i="16"/>
  <c r="P1651" i="16"/>
  <c r="P1652" i="16"/>
  <c r="P1653" i="16"/>
  <c r="P1654" i="16"/>
  <c r="P1655" i="16"/>
  <c r="P1656" i="16"/>
  <c r="P1657" i="16"/>
  <c r="P1658" i="16"/>
  <c r="P1659" i="16"/>
  <c r="P1660" i="16"/>
  <c r="P1661" i="16"/>
  <c r="P1662" i="16"/>
  <c r="P1663" i="16"/>
  <c r="P1664" i="16"/>
  <c r="P1665" i="16"/>
  <c r="P1666" i="16"/>
  <c r="P1667" i="16"/>
  <c r="P1668" i="16"/>
  <c r="P1669" i="16"/>
  <c r="P1670" i="16"/>
  <c r="P1671" i="16"/>
  <c r="P1672" i="16"/>
  <c r="P1673" i="16"/>
  <c r="P1674" i="16"/>
  <c r="P1675" i="16"/>
  <c r="P1676" i="16"/>
  <c r="P1677" i="16"/>
  <c r="P1678" i="16"/>
  <c r="P1679" i="16"/>
  <c r="P1680" i="16"/>
  <c r="P1681" i="16"/>
  <c r="P1682" i="16"/>
  <c r="P1683" i="16"/>
  <c r="P1684" i="16"/>
  <c r="P1685" i="16"/>
  <c r="P1686" i="16"/>
  <c r="P1687" i="16"/>
  <c r="P1688" i="16"/>
  <c r="P1689" i="16"/>
  <c r="P1690" i="16"/>
  <c r="P1691" i="16"/>
  <c r="P1692" i="16"/>
  <c r="P1693" i="16"/>
  <c r="P1694" i="16"/>
  <c r="P1695" i="16"/>
  <c r="P1696" i="16"/>
  <c r="P1697" i="16"/>
  <c r="P1698" i="16"/>
  <c r="P1699" i="16"/>
  <c r="P1700" i="16"/>
  <c r="P1701" i="16"/>
  <c r="P1702" i="16"/>
  <c r="P1703" i="16"/>
  <c r="P1704" i="16"/>
  <c r="P1705" i="16"/>
  <c r="P1706" i="16"/>
  <c r="P1707" i="16"/>
  <c r="P1708" i="16"/>
  <c r="P1709" i="16"/>
  <c r="P1710" i="16"/>
  <c r="P1711" i="16"/>
  <c r="P1712" i="16"/>
  <c r="P1713" i="16"/>
  <c r="P1714" i="16"/>
  <c r="P1715" i="16"/>
  <c r="P1716" i="16"/>
  <c r="P1717" i="16"/>
  <c r="P1718" i="16"/>
  <c r="P1719" i="16"/>
  <c r="P1720" i="16"/>
  <c r="P1721" i="16"/>
  <c r="P1722" i="16"/>
  <c r="P1723" i="16"/>
  <c r="P1724" i="16"/>
  <c r="P1725" i="16"/>
  <c r="P1726" i="16"/>
  <c r="P1727" i="16"/>
  <c r="P1728" i="16"/>
  <c r="P1729" i="16"/>
  <c r="P1730" i="16"/>
  <c r="P1731" i="16"/>
  <c r="P1732" i="16"/>
  <c r="P1733" i="16"/>
  <c r="P1734" i="16"/>
  <c r="P1735" i="16"/>
  <c r="P1736" i="16"/>
  <c r="P1737" i="16"/>
  <c r="P1738" i="16"/>
  <c r="P1739" i="16"/>
  <c r="P1740" i="16"/>
  <c r="P1741" i="16"/>
  <c r="P1742" i="16"/>
  <c r="P1743" i="16"/>
  <c r="P1744" i="16"/>
  <c r="P1745" i="16"/>
  <c r="P1746" i="16"/>
  <c r="P1747" i="16"/>
  <c r="P1748" i="16"/>
  <c r="P1749" i="16"/>
  <c r="P1750" i="16"/>
  <c r="P1751" i="16"/>
  <c r="P1752" i="16"/>
  <c r="P1753" i="16"/>
  <c r="P1754" i="16"/>
  <c r="P1755" i="16"/>
  <c r="P1756" i="16"/>
  <c r="P1757" i="16"/>
  <c r="P1758" i="16"/>
  <c r="P1759" i="16"/>
  <c r="P1760" i="16"/>
  <c r="P1761" i="16"/>
  <c r="P1762" i="16"/>
  <c r="P1763" i="16"/>
  <c r="P1764" i="16"/>
  <c r="P1765" i="16"/>
  <c r="P1766" i="16"/>
  <c r="P1767" i="16"/>
  <c r="P1768" i="16"/>
  <c r="P1769" i="16"/>
  <c r="P1770" i="16"/>
  <c r="P1771" i="16"/>
  <c r="P1772" i="16"/>
  <c r="P1773" i="16"/>
  <c r="P1774" i="16"/>
  <c r="P1775" i="16"/>
  <c r="P1776" i="16"/>
  <c r="P1777" i="16"/>
  <c r="P1778" i="16"/>
  <c r="P1779" i="16"/>
  <c r="P1780" i="16"/>
  <c r="P1781" i="16"/>
  <c r="P1782" i="16"/>
  <c r="P1783" i="16"/>
  <c r="P1784" i="16"/>
  <c r="P1785" i="16"/>
  <c r="P1786" i="16"/>
  <c r="P1787" i="16"/>
  <c r="P1788" i="16"/>
  <c r="P1789" i="16"/>
  <c r="P1790" i="16"/>
  <c r="P1791" i="16"/>
  <c r="P1792" i="16"/>
  <c r="P1793" i="16"/>
  <c r="P1794" i="16"/>
  <c r="P1795" i="16"/>
  <c r="P1796" i="16"/>
  <c r="P1797" i="16"/>
  <c r="P1798" i="16"/>
  <c r="P1799" i="16"/>
  <c r="P1800" i="16"/>
  <c r="P1801" i="16"/>
  <c r="P1802" i="16"/>
  <c r="P1803" i="16"/>
  <c r="P1804" i="16"/>
  <c r="P1805" i="16"/>
  <c r="P1806" i="16"/>
  <c r="P1807" i="16"/>
  <c r="P1808" i="16"/>
  <c r="P1809" i="16"/>
  <c r="P1810" i="16"/>
  <c r="P1811" i="16"/>
  <c r="P1812" i="16"/>
  <c r="P1813" i="16"/>
  <c r="P1814" i="16"/>
  <c r="P1815" i="16"/>
  <c r="P1816" i="16"/>
  <c r="P1817" i="16"/>
  <c r="P1818" i="16"/>
  <c r="P1819" i="16"/>
  <c r="P1820" i="16"/>
  <c r="P1821" i="16"/>
  <c r="P1822" i="16"/>
  <c r="P1823" i="16"/>
  <c r="P1824" i="16"/>
  <c r="P1825" i="16"/>
  <c r="P1826" i="16"/>
  <c r="P1827" i="16"/>
  <c r="P1828" i="16"/>
  <c r="P1829" i="16"/>
  <c r="P1830" i="16"/>
  <c r="P1831" i="16"/>
  <c r="P1832" i="16"/>
  <c r="P1833" i="16"/>
  <c r="P1834" i="16"/>
  <c r="P1835" i="16"/>
  <c r="P1836" i="16"/>
  <c r="P1837" i="16"/>
  <c r="P1838" i="16"/>
  <c r="P1839" i="16"/>
  <c r="P1840" i="16"/>
  <c r="P1841" i="16"/>
  <c r="P1842" i="16"/>
  <c r="P1843" i="16"/>
  <c r="P1844" i="16"/>
  <c r="P1845" i="16"/>
  <c r="P1846" i="16"/>
  <c r="P1847" i="16"/>
  <c r="P1848" i="16"/>
  <c r="P1849" i="16"/>
  <c r="P1850" i="16"/>
  <c r="P1851" i="16"/>
  <c r="P1852" i="16"/>
  <c r="P1853" i="16"/>
  <c r="P1854" i="16"/>
  <c r="P1855" i="16"/>
  <c r="P1856" i="16"/>
  <c r="P1857" i="16"/>
  <c r="P1858" i="16"/>
  <c r="P1859" i="16"/>
  <c r="P1860" i="16"/>
  <c r="P1861" i="16"/>
  <c r="P1862" i="16"/>
  <c r="P1863" i="16"/>
  <c r="P1864" i="16"/>
  <c r="P1865" i="16"/>
  <c r="P1866" i="16"/>
  <c r="P1867" i="16"/>
  <c r="P1868" i="16"/>
  <c r="P1869" i="16"/>
  <c r="P1870" i="16"/>
  <c r="P1871" i="16"/>
  <c r="P1872" i="16"/>
  <c r="P1873" i="16"/>
  <c r="P1874" i="16"/>
  <c r="P1875" i="16"/>
  <c r="P1876" i="16"/>
  <c r="P1877" i="16"/>
  <c r="P1878" i="16"/>
  <c r="P1879" i="16"/>
  <c r="P1880" i="16"/>
  <c r="P1881" i="16"/>
  <c r="P1882" i="16"/>
  <c r="P1883" i="16"/>
  <c r="P1884" i="16"/>
  <c r="P1885" i="16"/>
  <c r="P1886" i="16"/>
  <c r="P1887" i="16"/>
  <c r="P1888" i="16"/>
  <c r="P1889" i="16"/>
  <c r="P1890" i="16"/>
  <c r="P1891" i="16"/>
  <c r="P1892" i="16"/>
  <c r="P1893" i="16"/>
  <c r="P1894" i="16"/>
  <c r="P1895" i="16"/>
  <c r="P1896" i="16"/>
  <c r="P1897" i="16"/>
  <c r="P1898" i="16"/>
  <c r="P1899" i="16"/>
  <c r="P1900" i="16"/>
  <c r="P1901" i="16"/>
  <c r="P1902" i="16"/>
  <c r="P1903" i="16"/>
  <c r="P1904" i="16"/>
  <c r="P1905" i="16"/>
  <c r="P1906" i="16"/>
  <c r="P1907" i="16"/>
  <c r="P1908" i="16"/>
  <c r="P1909" i="16"/>
  <c r="P1910" i="16"/>
  <c r="P1911" i="16"/>
  <c r="P1912" i="16"/>
  <c r="P1913" i="16"/>
  <c r="P1914" i="16"/>
  <c r="P1915" i="16"/>
  <c r="P1916" i="16"/>
  <c r="P1917" i="16"/>
  <c r="P1918" i="16"/>
  <c r="P1919" i="16"/>
  <c r="P1920" i="16"/>
  <c r="P1921" i="16"/>
  <c r="P1922" i="16"/>
  <c r="P1923" i="16"/>
  <c r="P1924" i="16"/>
  <c r="P1925" i="16"/>
  <c r="P1926" i="16"/>
  <c r="P1927" i="16"/>
  <c r="P1928" i="16"/>
  <c r="P1929" i="16"/>
  <c r="P1930" i="16"/>
  <c r="P1931" i="16"/>
  <c r="P1932" i="16"/>
  <c r="P1933" i="16"/>
  <c r="P1934" i="16"/>
  <c r="P1935" i="16"/>
  <c r="P1936" i="16"/>
  <c r="P1937" i="16"/>
  <c r="P1938" i="16"/>
  <c r="P1939" i="16"/>
  <c r="P1940" i="16"/>
  <c r="P1941" i="16"/>
  <c r="P1942" i="16"/>
  <c r="P1943" i="16"/>
  <c r="P1944" i="16"/>
  <c r="P1945" i="16"/>
  <c r="P1946" i="16"/>
  <c r="P1947" i="16"/>
  <c r="P1948" i="16"/>
  <c r="P1949" i="16"/>
  <c r="P1950" i="16"/>
  <c r="P1951" i="16"/>
  <c r="P1952" i="16"/>
  <c r="P1953" i="16"/>
  <c r="P1954" i="16"/>
  <c r="P1955" i="16"/>
  <c r="P1956" i="16"/>
  <c r="P1957" i="16"/>
  <c r="P1958" i="16"/>
  <c r="P1959" i="16"/>
  <c r="P1960" i="16"/>
  <c r="P1961" i="16"/>
  <c r="P1962" i="16"/>
  <c r="P1963" i="16"/>
  <c r="P1964" i="16"/>
  <c r="P1965" i="16"/>
  <c r="P1966" i="16"/>
  <c r="P1967" i="16"/>
  <c r="P1968" i="16"/>
  <c r="P1969" i="16"/>
  <c r="P1970" i="16"/>
  <c r="P1971" i="16"/>
  <c r="P1972" i="16"/>
  <c r="P1973" i="16"/>
  <c r="P1974" i="16"/>
  <c r="P1975" i="16"/>
  <c r="P1976" i="16"/>
  <c r="P1977" i="16"/>
  <c r="P1978" i="16"/>
  <c r="P1979" i="16"/>
  <c r="P1980" i="16"/>
  <c r="P1981" i="16"/>
  <c r="P1982" i="16"/>
  <c r="P1983" i="16"/>
  <c r="P1984" i="16"/>
  <c r="P1985" i="16"/>
  <c r="P1986" i="16"/>
  <c r="P1987" i="16"/>
  <c r="P1988" i="16"/>
  <c r="P1989" i="16"/>
  <c r="P1990" i="16"/>
  <c r="P1991" i="16"/>
  <c r="P1992" i="16"/>
  <c r="P1993" i="16"/>
  <c r="P1994" i="16"/>
  <c r="P1995" i="16"/>
  <c r="P1996" i="16"/>
  <c r="P1997" i="16"/>
  <c r="P1998" i="16"/>
  <c r="P1999" i="16"/>
  <c r="P2000" i="16"/>
  <c r="P2001" i="16"/>
  <c r="P2002" i="16"/>
  <c r="P2003" i="16"/>
  <c r="P2004" i="16"/>
  <c r="P2005" i="16"/>
  <c r="P2006" i="16"/>
  <c r="P2007" i="16"/>
  <c r="P2008" i="16"/>
  <c r="P2009" i="16"/>
  <c r="P2010" i="16"/>
  <c r="P2011" i="16"/>
  <c r="P2012" i="16"/>
  <c r="P2013" i="16"/>
  <c r="P2014" i="16"/>
  <c r="P2015" i="16"/>
  <c r="P2016" i="16"/>
  <c r="P2017" i="16"/>
  <c r="P2018" i="16"/>
  <c r="P2019" i="16"/>
  <c r="P2020" i="16"/>
  <c r="P2021" i="16"/>
  <c r="P2022" i="16"/>
  <c r="P2023" i="16"/>
  <c r="P2024" i="16"/>
  <c r="P2025" i="16"/>
  <c r="P2026" i="16"/>
  <c r="P2027" i="16"/>
  <c r="P2028" i="16"/>
  <c r="P2029" i="16"/>
  <c r="P2030" i="16"/>
  <c r="P2031" i="16"/>
  <c r="P2032" i="16"/>
  <c r="P2033" i="16"/>
  <c r="P2034" i="16"/>
  <c r="P2035" i="16"/>
  <c r="P2036" i="16"/>
  <c r="P2037" i="16"/>
  <c r="P2038" i="16"/>
  <c r="P2039" i="16"/>
  <c r="P2040" i="16"/>
  <c r="P2041" i="16"/>
  <c r="P2042" i="16"/>
  <c r="P2043" i="16"/>
  <c r="P2044" i="16"/>
  <c r="P2045" i="16"/>
  <c r="P2046" i="16"/>
  <c r="P2047" i="16"/>
  <c r="P2048" i="16"/>
  <c r="P2049" i="16"/>
  <c r="P2050" i="16"/>
  <c r="P2051" i="16"/>
  <c r="P2052" i="16"/>
  <c r="P2053" i="16"/>
  <c r="P2054" i="16"/>
  <c r="P2055" i="16"/>
  <c r="P2056" i="16"/>
  <c r="P2057" i="16"/>
  <c r="P2058" i="16"/>
  <c r="P2059" i="16"/>
  <c r="P2060" i="16"/>
  <c r="P2061" i="16"/>
  <c r="P2062" i="16"/>
  <c r="P2063" i="16"/>
  <c r="P2064" i="16"/>
  <c r="P2065" i="16"/>
  <c r="P2066" i="16"/>
  <c r="P2067" i="16"/>
  <c r="P2068" i="16"/>
  <c r="P2069" i="16"/>
  <c r="P2070" i="16"/>
  <c r="P2071" i="16"/>
  <c r="P2072" i="16"/>
  <c r="P2073" i="16"/>
  <c r="P2074" i="16"/>
  <c r="P2075" i="16"/>
  <c r="P2076" i="16"/>
  <c r="P2077" i="16"/>
  <c r="P2078" i="16"/>
  <c r="P2079" i="16"/>
  <c r="P2080" i="16"/>
  <c r="P2081" i="16"/>
  <c r="P2082" i="16"/>
  <c r="P2083" i="16"/>
  <c r="P2084" i="16"/>
  <c r="P2085" i="16"/>
  <c r="P2086" i="16"/>
  <c r="P2087" i="16"/>
  <c r="P2088" i="16"/>
  <c r="P2089" i="16"/>
  <c r="P2090" i="16"/>
  <c r="P2091" i="16"/>
  <c r="P2092" i="16"/>
  <c r="P2093" i="16"/>
  <c r="P2094" i="16"/>
  <c r="P2095" i="16"/>
  <c r="P2096" i="16"/>
  <c r="P2097" i="16"/>
  <c r="P2098" i="16"/>
  <c r="P2099" i="16"/>
  <c r="P2100" i="16"/>
  <c r="P2101" i="16"/>
  <c r="P2102" i="16"/>
  <c r="P2103" i="16"/>
  <c r="P2104" i="16"/>
  <c r="P2105" i="16"/>
  <c r="P2106" i="16"/>
  <c r="P2107" i="16"/>
  <c r="P2108" i="16"/>
  <c r="P2109" i="16"/>
  <c r="P2110" i="16"/>
  <c r="P2111" i="16"/>
  <c r="P2112" i="16"/>
  <c r="P2113" i="16"/>
  <c r="P2114" i="16"/>
  <c r="P2115" i="16"/>
  <c r="P2116" i="16"/>
  <c r="P2117" i="16"/>
  <c r="P2118" i="16"/>
  <c r="P2119" i="16"/>
  <c r="P2120" i="16"/>
  <c r="P2121" i="16"/>
  <c r="P2122" i="16"/>
  <c r="P2123" i="16"/>
  <c r="P2124" i="16"/>
  <c r="P2125" i="16"/>
  <c r="P2126" i="16"/>
  <c r="P2127" i="16"/>
  <c r="P2128" i="16"/>
  <c r="P2129" i="16"/>
  <c r="P2130" i="16"/>
  <c r="P2131" i="16"/>
  <c r="P2132" i="16"/>
  <c r="P2133" i="16"/>
  <c r="P2134" i="16"/>
  <c r="P2135" i="16"/>
  <c r="P2136" i="16"/>
  <c r="P2137" i="16"/>
  <c r="P2138" i="16"/>
  <c r="P2139" i="16"/>
  <c r="P2140" i="16"/>
  <c r="P2141" i="16"/>
  <c r="P2142" i="16"/>
  <c r="P2143" i="16"/>
  <c r="P2144" i="16"/>
  <c r="P2145" i="16"/>
  <c r="P2146" i="16"/>
  <c r="P2147" i="16"/>
  <c r="P2148" i="16"/>
  <c r="P2149" i="16"/>
  <c r="P2150" i="16"/>
  <c r="P2151" i="16"/>
  <c r="P2152" i="16"/>
  <c r="P2153" i="16"/>
  <c r="P2154" i="16"/>
  <c r="P2155" i="16"/>
  <c r="P2156" i="16"/>
  <c r="P2157" i="16"/>
  <c r="P2158" i="16"/>
  <c r="P2159" i="16"/>
  <c r="P2160" i="16"/>
  <c r="P2161" i="16"/>
  <c r="P2162" i="16"/>
  <c r="P2163" i="16"/>
  <c r="P2164" i="16"/>
  <c r="P2165" i="16"/>
  <c r="P2166" i="16"/>
  <c r="P2167" i="16"/>
  <c r="P2168" i="16"/>
  <c r="P2169" i="16"/>
  <c r="P2170" i="16"/>
  <c r="P2171" i="16"/>
  <c r="P2172" i="16"/>
  <c r="P2173" i="16"/>
  <c r="P2174" i="16"/>
  <c r="P2175" i="16"/>
  <c r="P2176" i="16"/>
  <c r="P2177" i="16"/>
  <c r="P2178" i="16"/>
  <c r="P2179" i="16"/>
  <c r="P2180" i="16"/>
  <c r="P2181" i="16"/>
  <c r="P2182" i="16"/>
  <c r="P2183" i="16"/>
  <c r="P2184" i="16"/>
  <c r="P2185" i="16"/>
  <c r="P2186" i="16"/>
  <c r="P2187" i="16"/>
  <c r="P2188" i="16"/>
  <c r="P2189" i="16"/>
  <c r="P2190" i="16"/>
  <c r="P2191" i="16"/>
  <c r="P2192" i="16"/>
  <c r="P2193" i="16"/>
  <c r="P2194" i="16"/>
  <c r="P2195" i="16"/>
  <c r="P2196" i="16"/>
  <c r="P2197" i="16"/>
  <c r="P2198" i="16"/>
  <c r="P2199" i="16"/>
  <c r="P2200" i="16"/>
  <c r="P2201" i="16"/>
  <c r="P2202" i="16"/>
  <c r="P2203" i="16"/>
  <c r="P2204" i="16"/>
  <c r="P2205" i="16"/>
  <c r="P2206" i="16"/>
  <c r="P2207" i="16"/>
  <c r="P2208" i="16"/>
  <c r="P2209" i="16"/>
  <c r="P2210" i="16"/>
  <c r="P2211" i="16"/>
  <c r="P2212" i="16"/>
  <c r="P2213" i="16"/>
  <c r="P2214" i="16"/>
  <c r="P2215" i="16"/>
  <c r="P2216" i="16"/>
  <c r="P2217" i="16"/>
  <c r="P2218" i="16"/>
  <c r="P2219" i="16"/>
  <c r="P2220" i="16"/>
  <c r="P2221" i="16"/>
  <c r="P2222" i="16"/>
  <c r="P2223" i="16"/>
  <c r="P2224" i="16"/>
  <c r="P2225" i="16"/>
  <c r="P2226" i="16"/>
  <c r="P2227" i="16"/>
  <c r="P2228" i="16"/>
  <c r="P2229" i="16"/>
  <c r="P2230" i="16"/>
  <c r="P2231" i="16"/>
  <c r="P2232" i="16"/>
  <c r="P2233" i="16"/>
  <c r="P2234" i="16"/>
  <c r="P2235" i="16"/>
  <c r="P2236" i="16"/>
  <c r="P2237" i="16"/>
  <c r="P2238" i="16"/>
  <c r="P2239" i="16"/>
  <c r="P2240" i="16"/>
  <c r="P2241" i="16"/>
  <c r="P2242" i="16"/>
  <c r="P2243" i="16"/>
  <c r="P2244" i="16"/>
  <c r="P2245" i="16"/>
  <c r="P2246" i="16"/>
  <c r="P2247" i="16"/>
  <c r="P2248" i="16"/>
  <c r="P2249" i="16"/>
  <c r="P2250" i="16"/>
  <c r="P2251" i="16"/>
  <c r="P2252" i="16"/>
  <c r="P2253" i="16"/>
  <c r="P2254" i="16"/>
  <c r="P2255" i="16"/>
  <c r="P2256" i="16"/>
  <c r="P2257" i="16"/>
  <c r="P2258" i="16"/>
  <c r="P2259" i="16"/>
  <c r="P2260" i="16"/>
  <c r="P2261" i="16"/>
  <c r="P2262" i="16"/>
  <c r="P2263" i="16"/>
  <c r="P2264" i="16"/>
  <c r="P2265" i="16"/>
  <c r="P2266" i="16"/>
  <c r="P2267" i="16"/>
  <c r="P2268" i="16"/>
  <c r="P2269" i="16"/>
  <c r="P2270" i="16"/>
  <c r="P2271" i="16"/>
  <c r="P2272" i="16"/>
  <c r="P2273" i="16"/>
  <c r="P2274" i="16"/>
  <c r="P2275" i="16"/>
  <c r="P2276" i="16"/>
  <c r="P2277" i="16"/>
  <c r="P2278" i="16"/>
  <c r="P2279" i="16"/>
  <c r="P2280" i="16"/>
  <c r="P2281" i="16"/>
  <c r="P2282" i="16"/>
  <c r="P2283" i="16"/>
  <c r="P2284" i="16"/>
  <c r="P2285" i="16"/>
  <c r="P2286" i="16"/>
  <c r="P2287" i="16"/>
  <c r="P2288" i="16"/>
  <c r="P2289" i="16"/>
  <c r="P2290" i="16"/>
  <c r="P2291" i="16"/>
  <c r="P2292" i="16"/>
  <c r="P2293" i="16"/>
  <c r="P2294" i="16"/>
  <c r="P2295" i="16"/>
  <c r="P2296" i="16"/>
  <c r="P2297" i="16"/>
  <c r="P2298" i="16"/>
  <c r="P2299" i="16"/>
  <c r="P2300" i="16"/>
  <c r="P2301" i="16"/>
  <c r="P2302" i="16"/>
  <c r="P2303" i="16"/>
  <c r="P2304" i="16"/>
  <c r="P2305" i="16"/>
  <c r="P2306" i="16"/>
  <c r="P2307" i="16"/>
  <c r="P2308" i="16"/>
  <c r="P2309" i="16"/>
  <c r="P2310" i="16"/>
  <c r="P2311" i="16"/>
  <c r="P2312" i="16"/>
  <c r="P2313" i="16"/>
  <c r="P2314" i="16"/>
  <c r="P2315" i="16"/>
  <c r="P2316" i="16"/>
  <c r="P2317" i="16"/>
  <c r="P2318" i="16"/>
  <c r="P2319" i="16"/>
  <c r="P2320" i="16"/>
  <c r="P2321" i="16"/>
  <c r="P2322" i="16"/>
  <c r="P2323" i="16"/>
  <c r="P2324" i="16"/>
  <c r="P2325" i="16"/>
  <c r="P2326" i="16"/>
  <c r="P2327" i="16"/>
  <c r="P2328" i="16"/>
  <c r="P2329" i="16"/>
  <c r="P2330" i="16"/>
  <c r="P2331" i="16"/>
  <c r="P2332" i="16"/>
  <c r="P2333" i="16"/>
  <c r="P2334" i="16"/>
  <c r="P2335" i="16"/>
  <c r="P2336" i="16"/>
  <c r="P2337" i="16"/>
  <c r="P2338" i="16"/>
  <c r="P2339" i="16"/>
  <c r="P2340" i="16"/>
  <c r="P2341" i="16"/>
  <c r="P2342" i="16"/>
  <c r="P2343" i="16"/>
  <c r="P2344" i="16"/>
  <c r="P2345" i="16"/>
  <c r="P2346" i="16"/>
  <c r="P2347" i="16"/>
  <c r="P2348" i="16"/>
  <c r="P2349" i="16"/>
  <c r="P2350" i="16"/>
  <c r="P2351" i="16"/>
  <c r="P2352" i="16"/>
  <c r="P2353" i="16"/>
  <c r="P2354" i="16"/>
  <c r="P2355" i="16"/>
  <c r="P2356" i="16"/>
  <c r="P2357" i="16"/>
  <c r="P2358" i="16"/>
  <c r="P2359" i="16"/>
  <c r="P2360" i="16"/>
  <c r="P2361" i="16"/>
  <c r="P2362" i="16"/>
  <c r="P2363" i="16"/>
  <c r="P2364" i="16"/>
  <c r="P2365" i="16"/>
  <c r="P2366" i="16"/>
  <c r="P2367" i="16"/>
  <c r="P2368" i="16"/>
  <c r="P2369" i="16"/>
  <c r="P2370" i="16"/>
  <c r="P2371" i="16"/>
  <c r="P2372" i="16"/>
  <c r="P2373" i="16"/>
  <c r="P2374" i="16"/>
  <c r="P2375" i="16"/>
  <c r="P2376" i="16"/>
  <c r="P2377" i="16"/>
  <c r="P2378" i="16"/>
  <c r="P2379" i="16"/>
  <c r="P2380" i="16"/>
  <c r="P2381" i="16"/>
  <c r="P2382" i="16"/>
  <c r="P2383" i="16"/>
  <c r="P2384" i="16"/>
  <c r="P2385" i="16"/>
  <c r="P2386" i="16"/>
  <c r="P2387" i="16"/>
  <c r="P2388" i="16"/>
  <c r="P2389" i="16"/>
  <c r="P2390" i="16"/>
  <c r="P2391" i="16"/>
  <c r="P2392" i="16"/>
  <c r="P2393" i="16"/>
  <c r="P2394" i="16"/>
  <c r="P2395" i="16"/>
  <c r="P2396" i="16"/>
  <c r="P2397" i="16"/>
  <c r="P2398" i="16"/>
  <c r="P2399" i="16"/>
  <c r="P2400" i="16"/>
  <c r="P2401" i="16"/>
  <c r="P2402" i="16"/>
  <c r="P2403" i="16"/>
  <c r="P2404" i="16"/>
  <c r="P2405" i="16"/>
  <c r="P2406" i="16"/>
  <c r="P2407" i="16"/>
  <c r="P2408" i="16"/>
  <c r="P2409" i="16"/>
  <c r="P2410" i="16"/>
  <c r="P2411" i="16"/>
  <c r="P2412" i="16"/>
  <c r="P2413" i="16"/>
  <c r="P2414" i="16"/>
  <c r="P2415" i="16"/>
  <c r="P2416" i="16"/>
  <c r="P2417" i="16"/>
  <c r="P2418" i="16"/>
  <c r="P2419" i="16"/>
  <c r="P2420" i="16"/>
  <c r="P2421" i="16"/>
  <c r="P2422" i="16"/>
  <c r="P2423" i="16"/>
  <c r="P2424" i="16"/>
  <c r="P2425" i="16"/>
  <c r="P2426" i="16"/>
  <c r="P2427" i="16"/>
  <c r="P2428" i="16"/>
  <c r="P2429" i="16"/>
  <c r="P2430" i="16"/>
  <c r="P2431" i="16"/>
  <c r="P2432" i="16"/>
  <c r="P2433" i="16"/>
  <c r="P2434" i="16"/>
  <c r="P2435" i="16"/>
  <c r="P2436" i="16"/>
  <c r="P2437" i="16"/>
  <c r="P2438" i="16"/>
  <c r="P2439" i="16"/>
  <c r="P2440" i="16"/>
  <c r="P2441" i="16"/>
  <c r="P2442" i="16"/>
  <c r="P2443" i="16"/>
  <c r="P2444" i="16"/>
  <c r="P2445" i="16"/>
  <c r="P2446" i="16"/>
  <c r="P2447" i="16"/>
  <c r="P2448" i="16"/>
  <c r="P2449" i="16"/>
  <c r="P2450" i="16"/>
  <c r="P2451" i="16"/>
  <c r="P2452" i="16"/>
  <c r="P2453" i="16"/>
  <c r="P2454" i="16"/>
  <c r="P2455" i="16"/>
  <c r="P2456" i="16"/>
  <c r="P2457" i="16"/>
  <c r="P2458" i="16"/>
  <c r="P2459" i="16"/>
  <c r="P2460" i="16"/>
  <c r="P2461" i="16"/>
  <c r="P2462" i="16"/>
  <c r="P2463" i="16"/>
  <c r="P2464" i="16"/>
  <c r="P2465" i="16"/>
  <c r="P2466" i="16"/>
  <c r="P2467" i="16"/>
  <c r="P2468" i="16"/>
  <c r="P2469" i="16"/>
  <c r="P2470" i="16"/>
  <c r="P2471" i="16"/>
  <c r="P2472" i="16"/>
  <c r="P2473" i="16"/>
  <c r="P2474" i="16"/>
  <c r="P2475" i="16"/>
  <c r="P2476" i="16"/>
  <c r="P2477" i="16"/>
  <c r="P2478" i="16"/>
  <c r="P2479" i="16"/>
  <c r="P2480" i="16"/>
  <c r="P2481" i="16"/>
  <c r="P2482" i="16"/>
  <c r="P2483" i="16"/>
  <c r="P2484" i="16"/>
  <c r="P2485" i="16"/>
  <c r="P2486" i="16"/>
  <c r="P2487" i="16"/>
  <c r="P2488" i="16"/>
  <c r="P2489" i="16"/>
  <c r="P2490" i="16"/>
  <c r="P2491" i="16"/>
  <c r="P2492" i="16"/>
  <c r="P2493" i="16"/>
  <c r="P2494" i="16"/>
  <c r="P2495" i="16"/>
  <c r="P2496" i="16"/>
  <c r="P2497" i="16"/>
  <c r="P2498" i="16"/>
  <c r="P2499" i="16"/>
  <c r="P2500" i="16"/>
  <c r="P2501" i="16"/>
  <c r="P2502" i="16"/>
  <c r="P2503" i="16"/>
  <c r="P2504" i="16"/>
  <c r="P2505" i="16"/>
  <c r="P2506" i="16"/>
  <c r="P2507" i="16"/>
  <c r="P2508" i="16"/>
  <c r="P2509" i="16"/>
  <c r="P2510" i="16"/>
  <c r="P2511" i="16"/>
  <c r="P2512" i="16"/>
  <c r="P2513" i="16"/>
  <c r="P2514" i="16"/>
  <c r="P2515" i="16"/>
  <c r="P2516" i="16"/>
  <c r="P2517" i="16"/>
  <c r="P2518" i="16"/>
  <c r="P2519" i="16"/>
  <c r="P2520" i="16"/>
  <c r="P2521" i="16"/>
  <c r="P2522" i="16"/>
  <c r="P2523" i="16"/>
  <c r="P2524" i="16"/>
  <c r="P2525" i="16"/>
  <c r="P2526" i="16"/>
  <c r="P2527" i="16"/>
  <c r="P2528" i="16"/>
  <c r="P2529" i="16"/>
  <c r="P2530" i="16"/>
  <c r="P2531" i="16"/>
  <c r="P2532" i="16"/>
  <c r="P2533" i="16"/>
  <c r="P2534" i="16"/>
  <c r="P2535" i="16"/>
  <c r="P2536" i="16"/>
  <c r="P2537" i="16"/>
  <c r="P2538" i="16"/>
  <c r="P2539" i="16"/>
  <c r="P2540" i="16"/>
  <c r="P2541" i="16"/>
  <c r="P2542" i="16"/>
  <c r="P2543" i="16"/>
  <c r="P2544" i="16"/>
  <c r="P2545" i="16"/>
  <c r="P2546" i="16"/>
  <c r="P2547" i="16"/>
  <c r="P2548" i="16"/>
  <c r="P2549" i="16"/>
  <c r="P2550" i="16"/>
  <c r="P2551" i="16"/>
  <c r="P2552" i="16"/>
  <c r="P2553" i="16"/>
  <c r="P2554" i="16"/>
  <c r="P2555" i="16"/>
  <c r="P2556" i="16"/>
  <c r="P2557" i="16"/>
  <c r="P2558" i="16"/>
  <c r="P2559" i="16"/>
  <c r="P2560" i="16"/>
  <c r="P2561" i="16"/>
  <c r="P2562" i="16"/>
  <c r="P2563" i="16"/>
  <c r="P2564" i="16"/>
  <c r="P2565" i="16"/>
  <c r="P2566" i="16"/>
  <c r="P2567" i="16"/>
  <c r="P2568" i="16"/>
  <c r="P2569" i="16"/>
  <c r="P2570" i="16"/>
  <c r="P2571" i="16"/>
  <c r="P2572" i="16"/>
  <c r="P2573" i="16"/>
  <c r="P2574" i="16"/>
  <c r="P2575" i="16"/>
  <c r="P2576" i="16"/>
  <c r="P2577" i="16"/>
  <c r="P2578" i="16"/>
  <c r="P2579" i="16"/>
  <c r="P2580" i="16"/>
  <c r="P2581" i="16"/>
  <c r="P2582" i="16"/>
  <c r="P2583" i="16"/>
  <c r="P2584" i="16"/>
  <c r="P2585" i="16"/>
  <c r="P2586" i="16"/>
  <c r="P2587" i="16"/>
  <c r="P2588" i="16"/>
  <c r="P2589" i="16"/>
  <c r="P2590" i="16"/>
  <c r="P2591" i="16"/>
  <c r="P2592" i="16"/>
  <c r="P2593" i="16"/>
  <c r="P2594" i="16"/>
  <c r="P2595" i="16"/>
  <c r="P2596" i="16"/>
  <c r="P2597" i="16"/>
  <c r="P2598" i="16"/>
  <c r="P2599" i="16"/>
  <c r="P2600" i="16"/>
  <c r="P2601" i="16"/>
  <c r="P2602" i="16"/>
  <c r="P2603" i="16"/>
  <c r="P2604" i="16"/>
  <c r="P2605" i="16"/>
  <c r="P2606" i="16"/>
  <c r="P2607" i="16"/>
  <c r="P2608" i="16"/>
  <c r="P2609" i="16"/>
  <c r="P2610" i="16"/>
  <c r="P2611" i="16"/>
  <c r="P2612" i="16"/>
  <c r="P2613" i="16"/>
  <c r="P2614" i="16"/>
  <c r="P2615" i="16"/>
  <c r="P2616" i="16"/>
  <c r="P2617" i="16"/>
  <c r="P2618" i="16"/>
  <c r="P2619" i="16"/>
  <c r="P2620" i="16"/>
  <c r="P2621" i="16"/>
  <c r="P2622" i="16"/>
  <c r="P2623" i="16"/>
  <c r="P2624" i="16"/>
  <c r="P2625" i="16"/>
  <c r="P2626" i="16"/>
  <c r="P2627" i="16"/>
  <c r="P2628" i="16"/>
  <c r="P2629" i="16"/>
  <c r="P2630" i="16"/>
  <c r="P2631" i="16"/>
  <c r="P2632" i="16"/>
  <c r="P2633" i="16"/>
  <c r="P2634" i="16"/>
  <c r="P2635" i="16"/>
  <c r="P2636" i="16"/>
  <c r="P2637" i="16"/>
  <c r="P2638" i="16"/>
  <c r="P2639" i="16"/>
  <c r="P2640" i="16"/>
  <c r="P2641" i="16"/>
  <c r="P2642" i="16"/>
  <c r="P2643" i="16"/>
  <c r="P2644" i="16"/>
  <c r="P2645" i="16"/>
  <c r="P2646" i="16"/>
  <c r="P2647" i="16"/>
  <c r="P2648" i="16"/>
  <c r="P2649" i="16"/>
  <c r="P2650" i="16"/>
  <c r="P2651" i="16"/>
  <c r="P2652" i="16"/>
  <c r="P2653" i="16"/>
  <c r="P2654" i="16"/>
  <c r="P2655" i="16"/>
  <c r="P2656" i="16"/>
  <c r="P2657" i="16"/>
  <c r="P2658" i="16"/>
  <c r="P2659" i="16"/>
  <c r="P2660" i="16"/>
  <c r="P2661" i="16"/>
  <c r="P2662" i="16"/>
  <c r="P2663" i="16"/>
  <c r="P2664" i="16"/>
  <c r="P2665" i="16"/>
  <c r="P2666" i="16"/>
  <c r="P2667" i="16"/>
  <c r="P2668" i="16"/>
  <c r="P2669" i="16"/>
  <c r="P2670" i="16"/>
  <c r="P2671" i="16"/>
  <c r="P2672" i="16"/>
  <c r="P2673" i="16"/>
  <c r="P2674" i="16"/>
  <c r="P2675" i="16"/>
  <c r="P2676" i="16"/>
  <c r="P2677" i="16"/>
  <c r="P2678" i="16"/>
  <c r="P2679" i="16"/>
  <c r="P2680" i="16"/>
  <c r="P2681" i="16"/>
  <c r="P2682" i="16"/>
  <c r="P2683" i="16"/>
  <c r="P2684" i="16"/>
  <c r="P2685" i="16"/>
  <c r="P2686" i="16"/>
  <c r="P2687" i="16"/>
  <c r="P2688" i="16"/>
  <c r="P2689" i="16"/>
  <c r="P2690" i="16"/>
  <c r="P2691" i="16"/>
  <c r="P2692" i="16"/>
  <c r="P2693" i="16"/>
  <c r="P2694" i="16"/>
  <c r="P2695" i="16"/>
  <c r="P2696" i="16"/>
  <c r="P2697" i="16"/>
  <c r="P2698" i="16"/>
  <c r="P2699" i="16"/>
  <c r="P2700" i="16"/>
  <c r="P2701" i="16"/>
  <c r="P2702" i="16"/>
  <c r="P2703" i="16"/>
  <c r="P2704" i="16"/>
  <c r="P2705" i="16"/>
  <c r="P2706" i="16"/>
  <c r="P2707" i="16"/>
  <c r="P2708" i="16"/>
  <c r="P2709" i="16"/>
  <c r="P2710" i="16"/>
  <c r="P2711" i="16"/>
  <c r="P2712" i="16"/>
  <c r="P2713" i="16"/>
  <c r="P2714" i="16"/>
  <c r="P2715" i="16"/>
  <c r="P2716" i="16"/>
  <c r="P2717" i="16"/>
  <c r="P2718" i="16"/>
  <c r="P2719" i="16"/>
  <c r="P2720" i="16"/>
  <c r="P2721" i="16"/>
  <c r="P2722" i="16"/>
  <c r="P2723" i="16"/>
  <c r="P2724" i="16"/>
  <c r="P2725" i="16"/>
  <c r="P2726" i="16"/>
  <c r="P2727" i="16"/>
  <c r="P2728" i="16"/>
  <c r="P2729" i="16"/>
  <c r="P2730" i="16"/>
  <c r="P2731" i="16"/>
  <c r="P2732" i="16"/>
  <c r="P2733" i="16"/>
  <c r="P2734" i="16"/>
  <c r="P2735" i="16"/>
  <c r="P2736" i="16"/>
  <c r="P2737" i="16"/>
  <c r="P2738" i="16"/>
  <c r="P2739" i="16"/>
  <c r="P2740" i="16"/>
  <c r="P2741" i="16"/>
  <c r="P2742" i="16"/>
  <c r="P2743" i="16"/>
  <c r="P2744" i="16"/>
  <c r="P2745" i="16"/>
  <c r="P2746" i="16"/>
  <c r="P2747" i="16"/>
  <c r="P2748" i="16"/>
  <c r="P2749" i="16"/>
  <c r="P2750" i="16"/>
  <c r="P2751" i="16"/>
  <c r="P2752" i="16"/>
  <c r="P2753" i="16"/>
  <c r="P2754" i="16"/>
  <c r="P2755" i="16"/>
  <c r="P2756" i="16"/>
  <c r="P2757" i="16"/>
  <c r="P2758" i="16"/>
  <c r="P2759" i="16"/>
  <c r="P2760" i="16"/>
  <c r="P2761" i="16"/>
  <c r="P2762" i="16"/>
  <c r="P2763" i="16"/>
  <c r="P2764" i="16"/>
  <c r="P2765" i="16"/>
  <c r="P2766" i="16"/>
  <c r="P2767" i="16"/>
  <c r="P2768" i="16"/>
  <c r="P2769" i="16"/>
  <c r="P2770" i="16"/>
  <c r="P2771" i="16"/>
  <c r="P2772" i="16"/>
  <c r="P2773" i="16"/>
  <c r="P2774" i="16"/>
  <c r="P2775" i="16"/>
  <c r="P2776" i="16"/>
  <c r="P2777" i="16"/>
  <c r="P2778" i="16"/>
  <c r="P2779" i="16"/>
  <c r="P2780" i="16"/>
  <c r="P2781" i="16"/>
  <c r="P2782" i="16"/>
  <c r="P2783" i="16"/>
  <c r="P2784" i="16"/>
  <c r="P2785" i="16"/>
  <c r="P2786" i="16"/>
  <c r="P2787" i="16"/>
  <c r="P2788" i="16"/>
  <c r="P2789" i="16"/>
  <c r="P2790" i="16"/>
  <c r="P2791" i="16"/>
  <c r="P2792" i="16"/>
  <c r="P2793" i="16"/>
  <c r="P2794" i="16"/>
  <c r="P2795" i="16"/>
  <c r="P2796" i="16"/>
  <c r="P2797" i="16"/>
  <c r="P2798" i="16"/>
  <c r="P2799" i="16"/>
  <c r="P2800" i="16"/>
  <c r="P2801" i="16"/>
  <c r="P2802" i="16"/>
  <c r="P2803" i="16"/>
  <c r="P2804" i="16"/>
  <c r="P2805" i="16"/>
  <c r="P2806" i="16"/>
  <c r="P2807" i="16"/>
  <c r="P2808" i="16"/>
  <c r="P2809" i="16"/>
  <c r="P2810" i="16"/>
  <c r="P2811" i="16"/>
  <c r="P2812" i="16"/>
  <c r="P2813" i="16"/>
  <c r="P2814" i="16"/>
  <c r="P2815" i="16"/>
  <c r="P2816" i="16"/>
  <c r="P2817" i="16"/>
  <c r="P2818" i="16"/>
  <c r="P2819" i="16"/>
  <c r="P2820" i="16"/>
  <c r="P2821" i="16"/>
  <c r="P2822" i="16"/>
  <c r="P2823" i="16"/>
  <c r="P2824" i="16"/>
  <c r="P2825" i="16"/>
  <c r="P2826" i="16"/>
  <c r="P2827" i="16"/>
  <c r="P2828" i="16"/>
  <c r="P2829" i="16"/>
  <c r="P2830" i="16"/>
  <c r="P2831" i="16"/>
  <c r="P2832" i="16"/>
  <c r="P2833" i="16"/>
  <c r="P2834" i="16"/>
  <c r="P2835" i="16"/>
  <c r="P2836" i="16"/>
  <c r="P2837" i="16"/>
  <c r="P2838" i="16"/>
  <c r="P2839" i="16"/>
  <c r="P2840" i="16"/>
  <c r="P2841" i="16"/>
  <c r="P2842" i="16"/>
  <c r="P2843" i="16"/>
  <c r="P2844" i="16"/>
  <c r="P2845" i="16"/>
  <c r="P2846" i="16"/>
  <c r="P2847" i="16"/>
  <c r="P2848" i="16"/>
  <c r="P2849" i="16"/>
  <c r="P2850" i="16"/>
  <c r="P2851" i="16"/>
  <c r="P2852" i="16"/>
  <c r="P2853" i="16"/>
  <c r="P2854" i="16"/>
  <c r="P2855" i="16"/>
  <c r="P2856" i="16"/>
  <c r="P2857" i="16"/>
  <c r="P2858" i="16"/>
  <c r="P2859" i="16"/>
  <c r="P2860" i="16"/>
  <c r="P2861" i="16"/>
  <c r="P2862" i="16"/>
  <c r="P2863" i="16"/>
  <c r="P2864" i="16"/>
  <c r="P2865" i="16"/>
  <c r="P2866" i="16"/>
  <c r="P2867" i="16"/>
  <c r="P2868" i="16"/>
  <c r="P2869" i="16"/>
  <c r="P2870" i="16"/>
  <c r="P2871" i="16"/>
  <c r="P2872" i="16"/>
  <c r="P2873" i="16"/>
  <c r="P2874" i="16"/>
  <c r="P2875" i="16"/>
  <c r="P2876" i="16"/>
  <c r="P2877" i="16"/>
  <c r="P2878" i="16"/>
  <c r="P2879" i="16"/>
  <c r="P2880" i="16"/>
  <c r="P2881" i="16"/>
  <c r="P2882" i="16"/>
  <c r="P2883" i="16"/>
  <c r="P2884" i="16"/>
  <c r="P2885" i="16"/>
  <c r="P2886" i="16"/>
  <c r="P2887" i="16"/>
  <c r="P2888" i="16"/>
  <c r="P2889" i="16"/>
  <c r="P2890" i="16"/>
  <c r="P2891" i="16"/>
  <c r="P2892" i="16"/>
  <c r="P2893" i="16"/>
  <c r="P2894" i="16"/>
  <c r="P2895" i="16"/>
  <c r="P2896" i="16"/>
  <c r="P2897" i="16"/>
  <c r="P2898" i="16"/>
  <c r="P2899" i="16"/>
  <c r="P2900" i="16"/>
  <c r="P2901" i="16"/>
  <c r="P2902" i="16"/>
  <c r="P2903" i="16"/>
  <c r="P2904" i="16"/>
  <c r="P2905" i="16"/>
  <c r="P2906" i="16"/>
  <c r="P2907" i="16"/>
  <c r="P2908" i="16"/>
  <c r="P2909" i="16"/>
  <c r="P2910" i="16"/>
  <c r="P2911" i="16"/>
  <c r="P2912" i="16"/>
  <c r="P2913" i="16"/>
  <c r="P2914" i="16"/>
  <c r="P2915" i="16"/>
  <c r="P2916" i="16"/>
  <c r="P2917" i="16"/>
  <c r="P2918" i="16"/>
  <c r="P2919" i="16"/>
  <c r="P2920" i="16"/>
  <c r="P2921" i="16"/>
  <c r="P2922" i="16"/>
  <c r="P2923" i="16"/>
  <c r="P2924" i="16"/>
  <c r="P2925" i="16"/>
  <c r="P2926" i="16"/>
  <c r="P2927" i="16"/>
  <c r="P2928" i="16"/>
  <c r="P2929" i="16"/>
  <c r="P2930" i="16"/>
  <c r="P2931" i="16"/>
  <c r="P2932" i="16"/>
  <c r="P2933" i="16"/>
  <c r="P2934" i="16"/>
  <c r="P2935" i="16"/>
  <c r="P2936" i="16"/>
  <c r="P2937" i="16"/>
  <c r="P2938" i="16"/>
  <c r="P2939" i="16"/>
  <c r="P2940" i="16"/>
  <c r="P2941" i="16"/>
  <c r="P2942" i="16"/>
  <c r="P2943" i="16"/>
  <c r="P2944" i="16"/>
  <c r="P2945" i="16"/>
  <c r="P2946" i="16"/>
  <c r="P2947" i="16"/>
  <c r="P2948" i="16"/>
  <c r="P2949" i="16"/>
  <c r="P2950" i="16"/>
  <c r="P2951" i="16"/>
  <c r="P2952" i="16"/>
  <c r="P2953" i="16"/>
  <c r="P2954" i="16"/>
  <c r="P2955" i="16"/>
  <c r="P2956" i="16"/>
  <c r="P2957" i="16"/>
  <c r="P2958" i="16"/>
  <c r="P2959" i="16"/>
  <c r="P2960" i="16"/>
  <c r="P2961" i="16"/>
  <c r="P2962" i="16"/>
  <c r="P2963" i="16"/>
  <c r="P2964" i="16"/>
  <c r="P2965" i="16"/>
  <c r="P2966" i="16"/>
  <c r="P2967" i="16"/>
  <c r="P2968" i="16"/>
  <c r="P2969" i="16"/>
  <c r="P2970" i="16"/>
  <c r="P2971" i="16"/>
  <c r="P2972" i="16"/>
  <c r="P2973" i="16"/>
  <c r="P2974" i="16"/>
  <c r="P2975" i="16"/>
  <c r="P2976" i="16"/>
  <c r="P2977" i="16"/>
  <c r="P2978" i="16"/>
  <c r="P2979" i="16"/>
  <c r="P2980" i="16"/>
  <c r="P2981" i="16"/>
  <c r="P2982" i="16"/>
  <c r="P2983" i="16"/>
  <c r="P2984" i="16"/>
  <c r="P2985" i="16"/>
  <c r="P2986" i="16"/>
  <c r="P2987" i="16"/>
  <c r="P2988" i="16"/>
  <c r="P2989" i="16"/>
  <c r="P2990" i="16"/>
  <c r="P2991" i="16"/>
  <c r="P2992" i="16"/>
  <c r="P2993" i="16"/>
  <c r="P2994" i="16"/>
  <c r="P2995" i="16"/>
  <c r="P2996" i="16"/>
  <c r="P2997" i="16"/>
  <c r="P2998" i="16"/>
  <c r="P2999" i="16"/>
  <c r="P3000" i="16"/>
  <c r="P3001" i="16"/>
  <c r="P3002" i="16"/>
  <c r="P3003" i="16"/>
  <c r="P3004" i="16"/>
  <c r="P3005" i="16"/>
  <c r="P3006" i="16"/>
  <c r="P3007" i="16"/>
  <c r="P3008" i="16"/>
  <c r="P3009" i="16"/>
  <c r="P3010" i="16"/>
  <c r="P3011" i="16"/>
  <c r="P3012" i="16"/>
  <c r="P3013" i="16"/>
  <c r="P3014" i="16"/>
  <c r="P3015" i="16"/>
  <c r="P3016" i="16"/>
  <c r="P3017" i="16"/>
  <c r="P3018" i="16"/>
  <c r="P3019" i="16"/>
  <c r="P3020" i="16"/>
  <c r="P3021" i="16"/>
  <c r="P3022" i="16"/>
  <c r="P3023" i="16"/>
  <c r="P3024" i="16"/>
  <c r="P3025" i="16"/>
  <c r="P3026" i="16"/>
  <c r="P3027" i="16"/>
  <c r="P3028" i="16"/>
  <c r="P3029" i="16"/>
  <c r="P3030" i="16"/>
  <c r="P3031" i="16"/>
  <c r="P3032" i="16"/>
  <c r="P3033" i="16"/>
  <c r="P3034" i="16"/>
  <c r="P3035" i="16"/>
  <c r="P3036" i="16"/>
  <c r="P3037" i="16"/>
  <c r="P3038" i="16"/>
  <c r="P3039" i="16"/>
  <c r="P3040" i="16"/>
  <c r="P3041" i="16"/>
  <c r="P3042" i="16"/>
  <c r="P3043" i="16"/>
  <c r="P3044" i="16"/>
  <c r="P3045" i="16"/>
  <c r="P3046" i="16"/>
  <c r="P3047" i="16"/>
  <c r="P3048" i="16"/>
  <c r="P3049" i="16"/>
  <c r="P3050" i="16"/>
  <c r="P3051" i="16"/>
  <c r="P3052" i="16"/>
  <c r="P3053" i="16"/>
  <c r="P3054" i="16"/>
  <c r="P3055" i="16"/>
  <c r="P3056" i="16"/>
  <c r="P3057" i="16"/>
  <c r="P3058" i="16"/>
  <c r="P3059" i="16"/>
  <c r="P3060" i="16"/>
  <c r="P3061" i="16"/>
  <c r="P3062" i="16"/>
  <c r="P3063" i="16"/>
  <c r="P3064" i="16"/>
  <c r="P3065" i="16"/>
  <c r="P3066" i="16"/>
  <c r="P3067" i="16"/>
  <c r="P3068" i="16"/>
  <c r="P3069" i="16"/>
  <c r="P3070" i="16"/>
  <c r="P3071" i="16"/>
  <c r="P3072" i="16"/>
  <c r="P3073" i="16"/>
  <c r="P3074" i="16"/>
  <c r="P3075" i="16"/>
  <c r="P3076" i="16"/>
  <c r="P3077" i="16"/>
  <c r="P3078" i="16"/>
  <c r="P3079" i="16"/>
  <c r="P3080" i="16"/>
  <c r="P3081" i="16"/>
  <c r="P3082" i="16"/>
  <c r="P3083" i="16"/>
  <c r="P3084" i="16"/>
  <c r="P3085" i="16"/>
  <c r="P3086" i="16"/>
  <c r="P3087" i="16"/>
  <c r="P3088" i="16"/>
  <c r="P3089" i="16"/>
  <c r="P3090" i="16"/>
  <c r="P3091" i="16"/>
  <c r="P3092" i="16"/>
  <c r="P3093" i="16"/>
  <c r="P3094" i="16"/>
  <c r="P3095" i="16"/>
  <c r="P3096" i="16"/>
  <c r="P3097" i="16"/>
  <c r="P3098" i="16"/>
  <c r="P3099" i="16"/>
  <c r="P3100" i="16"/>
  <c r="P3101" i="16"/>
  <c r="P3102" i="16"/>
  <c r="P3103" i="16"/>
  <c r="P3104" i="16"/>
  <c r="P3105" i="16"/>
  <c r="P3106" i="16"/>
  <c r="P3107" i="16"/>
  <c r="P3108" i="16"/>
  <c r="P3109" i="16"/>
  <c r="P3110" i="16"/>
  <c r="P3111" i="16"/>
  <c r="P3112" i="16"/>
  <c r="P3113" i="16"/>
  <c r="P3114" i="16"/>
  <c r="P3115" i="16"/>
  <c r="P3116" i="16"/>
  <c r="P3117" i="16"/>
  <c r="P3118" i="16"/>
  <c r="P3119" i="16"/>
  <c r="P3120" i="16"/>
  <c r="P3121" i="16"/>
  <c r="P3122" i="16"/>
  <c r="P3123" i="16"/>
  <c r="P3124" i="16"/>
  <c r="P3125" i="16"/>
  <c r="P3126" i="16"/>
  <c r="P3127" i="16"/>
  <c r="P3128" i="16"/>
  <c r="P3129" i="16"/>
  <c r="P3130" i="16"/>
  <c r="P3131" i="16"/>
  <c r="P3132" i="16"/>
  <c r="P3133" i="16"/>
  <c r="P3134" i="16"/>
  <c r="P3135" i="16"/>
  <c r="P3136" i="16"/>
  <c r="P3137" i="16"/>
  <c r="P3138" i="16"/>
  <c r="P3139" i="16"/>
  <c r="P3140" i="16"/>
  <c r="P3141" i="16"/>
  <c r="P3142" i="16"/>
  <c r="P3143" i="16"/>
  <c r="P3144" i="16"/>
  <c r="P3145" i="16"/>
  <c r="P3146" i="16"/>
  <c r="P3147" i="16"/>
  <c r="P3148" i="16"/>
  <c r="P3149" i="16"/>
  <c r="P3150" i="16"/>
  <c r="P3151" i="16"/>
  <c r="P3152" i="16"/>
  <c r="P3153" i="16"/>
  <c r="P3154" i="16"/>
  <c r="P3155" i="16"/>
  <c r="P3156" i="16"/>
  <c r="P3157" i="16"/>
  <c r="P3158" i="16"/>
  <c r="P3159" i="16"/>
  <c r="P3160" i="16"/>
  <c r="P3161" i="16"/>
  <c r="P3162" i="16"/>
  <c r="P3163" i="16"/>
  <c r="P3164" i="16"/>
  <c r="P3165" i="16"/>
  <c r="P3166" i="16"/>
  <c r="P3167" i="16"/>
  <c r="P3168" i="16"/>
  <c r="P3169" i="16"/>
  <c r="P3170" i="16"/>
  <c r="P3171" i="16"/>
  <c r="P3172" i="16"/>
  <c r="P3173" i="16"/>
  <c r="P3174" i="16"/>
  <c r="P3175" i="16"/>
  <c r="P3176" i="16"/>
  <c r="P3177" i="16"/>
  <c r="P3178" i="16"/>
  <c r="P3179" i="16"/>
  <c r="P3180" i="16"/>
  <c r="P3181" i="16"/>
  <c r="P3182" i="16"/>
  <c r="P3183" i="16"/>
  <c r="P3184" i="16"/>
  <c r="P3185" i="16"/>
  <c r="P3186" i="16"/>
  <c r="P3187" i="16"/>
  <c r="P3188" i="16"/>
  <c r="P3189" i="16"/>
  <c r="P3190" i="16"/>
  <c r="P3191" i="16"/>
  <c r="P3192" i="16"/>
  <c r="P3193" i="16"/>
  <c r="P3194" i="16"/>
  <c r="P3195" i="16"/>
  <c r="P3196" i="16"/>
  <c r="P3197" i="16"/>
  <c r="P3198" i="16"/>
  <c r="P3199" i="16"/>
  <c r="P3200" i="16"/>
  <c r="P3201" i="16"/>
  <c r="P3202" i="16"/>
  <c r="P3203" i="16"/>
  <c r="P3204" i="16"/>
  <c r="P3205" i="16"/>
  <c r="P3206" i="16"/>
  <c r="P3207" i="16"/>
  <c r="P3208" i="16"/>
  <c r="P3209" i="16"/>
  <c r="P3210" i="16"/>
  <c r="P3211" i="16"/>
  <c r="P3212" i="16"/>
  <c r="P3213" i="16"/>
  <c r="P3214" i="16"/>
  <c r="P3215" i="16"/>
  <c r="P3216" i="16"/>
  <c r="P3217" i="16"/>
  <c r="P3218" i="16"/>
  <c r="P3219" i="16"/>
  <c r="P3220" i="16"/>
  <c r="P3221" i="16"/>
  <c r="P3222" i="16"/>
  <c r="P3223" i="16"/>
  <c r="P3224" i="16"/>
  <c r="P3225" i="16"/>
  <c r="P3226" i="16"/>
  <c r="P3227" i="16"/>
  <c r="P3228" i="16"/>
  <c r="P3229" i="16"/>
  <c r="P3230" i="16"/>
  <c r="P3231" i="16"/>
  <c r="P3232" i="16"/>
  <c r="P3233" i="16"/>
  <c r="P3234" i="16"/>
  <c r="P3235" i="16"/>
  <c r="P3236" i="16"/>
  <c r="P3237" i="16"/>
  <c r="P3238" i="16"/>
  <c r="P3239" i="16"/>
  <c r="P3240" i="16"/>
  <c r="P3241" i="16"/>
  <c r="P3242" i="16"/>
  <c r="P3243" i="16"/>
  <c r="P3244" i="16"/>
  <c r="P3245" i="16"/>
  <c r="P3246" i="16"/>
  <c r="P3247" i="16"/>
  <c r="P3248" i="16"/>
  <c r="P3249" i="16"/>
  <c r="P3250" i="16"/>
  <c r="P3251" i="16"/>
  <c r="P3252" i="16"/>
  <c r="P3253" i="16"/>
  <c r="P3254" i="16"/>
  <c r="P3255" i="16"/>
  <c r="P3256" i="16"/>
  <c r="P3257" i="16"/>
  <c r="P3258" i="16"/>
  <c r="P3259" i="16"/>
  <c r="P3260" i="16"/>
  <c r="P3261" i="16"/>
  <c r="P3262" i="16"/>
  <c r="P3263" i="16"/>
  <c r="P3264" i="16"/>
  <c r="P3265" i="16"/>
  <c r="P3266" i="16"/>
  <c r="P3267" i="16"/>
  <c r="P3268" i="16"/>
  <c r="P3269" i="16"/>
  <c r="P3270" i="16"/>
  <c r="P3271" i="16"/>
  <c r="P3272" i="16"/>
  <c r="P3273" i="16"/>
  <c r="P3274" i="16"/>
  <c r="P3275" i="16"/>
  <c r="P3276" i="16"/>
  <c r="P3277" i="16"/>
  <c r="P3278" i="16"/>
  <c r="P3279" i="16"/>
  <c r="P3280" i="16"/>
  <c r="P3281" i="16"/>
  <c r="P3282" i="16"/>
  <c r="P3283" i="16"/>
  <c r="P3284" i="16"/>
  <c r="P3285" i="16"/>
  <c r="P3286" i="16"/>
  <c r="P3287" i="16"/>
  <c r="P3288" i="16"/>
  <c r="P3289" i="16"/>
  <c r="P3290" i="16"/>
  <c r="P3291" i="16"/>
  <c r="P3292" i="16"/>
  <c r="P3293" i="16"/>
  <c r="P3294" i="16"/>
  <c r="P3295" i="16"/>
  <c r="P3296" i="16"/>
  <c r="P3297" i="16"/>
  <c r="P3298" i="16"/>
  <c r="P3299" i="16"/>
  <c r="P3300" i="16"/>
  <c r="P3301" i="16"/>
  <c r="P3302" i="16"/>
  <c r="P3303" i="16"/>
  <c r="P3304" i="16"/>
  <c r="P3305" i="16"/>
  <c r="P3306" i="16"/>
  <c r="P3307" i="16"/>
  <c r="P3308" i="16"/>
  <c r="P3309" i="16"/>
  <c r="P3310" i="16"/>
  <c r="P3311" i="16"/>
  <c r="P3312" i="16"/>
  <c r="P3313" i="16"/>
  <c r="P3314" i="16"/>
  <c r="P3315" i="16"/>
  <c r="P3316" i="16"/>
  <c r="P3317" i="16"/>
  <c r="P3318" i="16"/>
  <c r="P3319" i="16"/>
  <c r="P3320" i="16"/>
  <c r="P3321" i="16"/>
  <c r="P3322" i="16"/>
  <c r="P3323" i="16"/>
  <c r="P3324" i="16"/>
  <c r="P3325" i="16"/>
  <c r="P3326" i="16"/>
  <c r="P3327" i="16"/>
  <c r="P3328" i="16"/>
  <c r="P3329" i="16"/>
  <c r="P3330" i="16"/>
  <c r="P3331" i="16"/>
  <c r="P3332" i="16"/>
  <c r="P3333" i="16"/>
  <c r="P3334" i="16"/>
  <c r="P3335" i="16"/>
  <c r="P3336" i="16"/>
  <c r="P3337" i="16"/>
  <c r="P3338" i="16"/>
  <c r="P3339" i="16"/>
  <c r="P3340" i="16"/>
  <c r="P3341" i="16"/>
  <c r="P3342" i="16"/>
  <c r="P3343" i="16"/>
  <c r="P3344" i="16"/>
  <c r="P3345" i="16"/>
  <c r="P3346" i="16"/>
  <c r="P3347" i="16"/>
  <c r="P3348" i="16"/>
  <c r="P3349" i="16"/>
  <c r="P3350" i="16"/>
  <c r="P3351" i="16"/>
  <c r="P3352" i="16"/>
  <c r="P3353" i="16"/>
  <c r="P3354" i="16"/>
  <c r="P3355" i="16"/>
  <c r="P3356" i="16"/>
  <c r="P3357" i="16"/>
  <c r="P3358" i="16"/>
  <c r="P3359" i="16"/>
  <c r="P3360" i="16"/>
  <c r="P3361" i="16"/>
  <c r="P3362" i="16"/>
  <c r="P3363" i="16"/>
  <c r="P3364" i="16"/>
  <c r="P3365" i="16"/>
  <c r="P3366" i="16"/>
  <c r="P3367" i="16"/>
  <c r="P3368" i="16"/>
  <c r="P3369" i="16"/>
  <c r="P3370" i="16"/>
  <c r="P3371" i="16"/>
  <c r="P3372" i="16"/>
  <c r="P3373" i="16"/>
  <c r="P3374" i="16"/>
  <c r="P3375" i="16"/>
  <c r="P3376" i="16"/>
  <c r="P3377" i="16"/>
  <c r="P3378" i="16"/>
  <c r="P3379" i="16"/>
  <c r="P3380" i="16"/>
  <c r="P3381" i="16"/>
  <c r="P3382" i="16"/>
  <c r="P3383" i="16"/>
  <c r="P3384" i="16"/>
  <c r="P3385" i="16"/>
  <c r="P3386" i="16"/>
  <c r="P3387" i="16"/>
  <c r="P3388" i="16"/>
  <c r="P3389" i="16"/>
  <c r="P3390" i="16"/>
  <c r="P3391" i="16"/>
  <c r="P3392" i="16"/>
  <c r="P3393" i="16"/>
  <c r="P3394" i="16"/>
  <c r="P3395" i="16"/>
  <c r="P3396" i="16"/>
  <c r="P3397" i="16"/>
  <c r="P3398" i="16"/>
  <c r="P3399" i="16"/>
  <c r="P3400" i="16"/>
  <c r="P3401" i="16"/>
  <c r="P3402" i="16"/>
  <c r="P3403" i="16"/>
  <c r="P3404" i="16"/>
  <c r="P3405" i="16"/>
  <c r="P3406" i="16"/>
  <c r="P3407" i="16"/>
  <c r="P3408" i="16"/>
  <c r="P3409" i="16"/>
  <c r="P3410" i="16"/>
  <c r="P3411" i="16"/>
  <c r="P3412" i="16"/>
  <c r="P3413" i="16"/>
  <c r="P3414" i="16"/>
  <c r="P3415" i="16"/>
  <c r="P3416" i="16"/>
  <c r="P3417" i="16"/>
  <c r="P3418" i="16"/>
  <c r="P3419" i="16"/>
  <c r="P3420" i="16"/>
  <c r="P3421" i="16"/>
  <c r="P3422" i="16"/>
  <c r="P3423" i="16"/>
  <c r="P3424" i="16"/>
  <c r="P3425" i="16"/>
  <c r="P3426" i="16"/>
  <c r="P3427" i="16"/>
  <c r="P3428" i="16"/>
  <c r="P3429" i="16"/>
  <c r="P3430" i="16"/>
  <c r="P3431" i="16"/>
  <c r="P3432" i="16"/>
  <c r="P3433" i="16"/>
  <c r="P3434" i="16"/>
  <c r="P3435" i="16"/>
  <c r="P3436" i="16"/>
  <c r="P3437" i="16"/>
  <c r="P3438" i="16"/>
  <c r="P3439" i="16"/>
  <c r="P3440" i="16"/>
  <c r="P3441" i="16"/>
  <c r="P3442" i="16"/>
  <c r="P3443" i="16"/>
  <c r="P3444" i="16"/>
  <c r="P3445" i="16"/>
  <c r="P3446" i="16"/>
  <c r="P3447" i="16"/>
  <c r="P3448" i="16"/>
  <c r="P3449" i="16"/>
  <c r="P3450" i="16"/>
  <c r="P3451" i="16"/>
  <c r="P3452" i="16"/>
  <c r="P3453" i="16"/>
  <c r="P3454" i="16"/>
  <c r="P3455" i="16"/>
  <c r="P3456" i="16"/>
  <c r="P3457" i="16"/>
  <c r="P3458" i="16"/>
  <c r="P3459" i="16"/>
  <c r="P3460" i="16"/>
  <c r="P3461" i="16"/>
  <c r="P3462" i="16"/>
  <c r="P3463" i="16"/>
  <c r="P3464" i="16"/>
  <c r="P3465" i="16"/>
  <c r="P3466" i="16"/>
  <c r="P3467" i="16"/>
  <c r="P3468" i="16"/>
  <c r="P3469" i="16"/>
  <c r="P3470" i="16"/>
  <c r="P3471" i="16"/>
  <c r="P3472" i="16"/>
  <c r="P3473" i="16"/>
  <c r="P3474" i="16"/>
  <c r="P3475" i="16"/>
  <c r="P3476" i="16"/>
  <c r="P3477" i="16"/>
  <c r="P3478" i="16"/>
  <c r="P3479" i="16"/>
  <c r="P3480" i="16"/>
  <c r="P3481" i="16"/>
  <c r="P3482" i="16"/>
  <c r="P3483" i="16"/>
  <c r="P3484" i="16"/>
  <c r="P3485" i="16"/>
  <c r="P3486" i="16"/>
  <c r="P3487" i="16"/>
  <c r="P3488" i="16"/>
  <c r="P3489" i="16"/>
  <c r="P3490" i="16"/>
  <c r="P3491" i="16"/>
  <c r="P3492" i="16"/>
  <c r="P3493" i="16"/>
  <c r="P3494" i="16"/>
  <c r="P3495" i="16"/>
  <c r="P3496" i="16"/>
  <c r="P3497" i="16"/>
  <c r="P3498" i="16"/>
  <c r="P3499" i="16"/>
  <c r="P3500" i="16"/>
  <c r="P3501" i="16"/>
  <c r="P3502" i="16"/>
  <c r="P3503" i="16"/>
  <c r="P3504" i="16"/>
  <c r="P3505" i="16"/>
  <c r="P3506" i="16"/>
  <c r="P3507" i="16"/>
  <c r="P3508" i="16"/>
  <c r="P3509" i="16"/>
  <c r="P3510" i="16"/>
  <c r="P3511" i="16"/>
  <c r="P3512" i="16"/>
  <c r="P3513" i="16"/>
  <c r="P3514" i="16"/>
  <c r="P3515" i="16"/>
  <c r="P3516" i="16"/>
  <c r="P3517" i="16"/>
  <c r="P3518" i="16"/>
  <c r="P3519" i="16"/>
  <c r="P3520" i="16"/>
  <c r="P3521" i="16"/>
  <c r="P3522" i="16"/>
  <c r="P3523" i="16"/>
  <c r="P3524" i="16"/>
  <c r="P3525" i="16"/>
  <c r="P3526" i="16"/>
  <c r="P3527" i="16"/>
  <c r="P3528" i="16"/>
  <c r="P3529" i="16"/>
  <c r="P3530" i="16"/>
  <c r="P3531" i="16"/>
  <c r="P3532" i="16"/>
  <c r="P3533" i="16"/>
  <c r="P3534" i="16"/>
  <c r="P3535" i="16"/>
  <c r="P3536" i="16"/>
  <c r="P3537" i="16"/>
  <c r="P3538" i="16"/>
  <c r="P3539" i="16"/>
  <c r="P3540" i="16"/>
  <c r="P3541" i="16"/>
  <c r="P3542" i="16"/>
  <c r="P3543" i="16"/>
  <c r="P3544" i="16"/>
  <c r="P3545" i="16"/>
  <c r="P3546" i="16"/>
  <c r="P3547" i="16"/>
  <c r="P3548" i="16"/>
  <c r="P3549" i="16"/>
  <c r="P3550" i="16"/>
  <c r="P3551" i="16"/>
  <c r="P3552" i="16"/>
  <c r="P3553" i="16"/>
  <c r="P3554" i="16"/>
  <c r="P3555" i="16"/>
  <c r="P3556" i="16"/>
  <c r="P3557" i="16"/>
  <c r="P3558" i="16"/>
  <c r="P3559" i="16"/>
  <c r="P3560" i="16"/>
  <c r="P3561" i="16"/>
  <c r="P3562" i="16"/>
  <c r="P3563" i="16"/>
  <c r="P3564" i="16"/>
  <c r="P3565" i="16"/>
  <c r="P3566" i="16"/>
  <c r="P3567" i="16"/>
  <c r="P3568" i="16"/>
  <c r="P3569" i="16"/>
  <c r="P3570" i="16"/>
  <c r="P3571" i="16"/>
  <c r="P3572" i="16"/>
  <c r="P3573" i="16"/>
  <c r="P3574" i="16"/>
  <c r="P3575" i="16"/>
  <c r="P3576" i="16"/>
  <c r="P3577" i="16"/>
  <c r="P3578" i="16"/>
  <c r="P3579" i="16"/>
  <c r="P3580" i="16"/>
  <c r="P3581" i="16"/>
  <c r="P3582" i="16"/>
  <c r="P3583" i="16"/>
  <c r="P3584" i="16"/>
  <c r="P3585" i="16"/>
  <c r="P3586" i="16"/>
  <c r="P3587" i="16"/>
  <c r="P3588" i="16"/>
  <c r="P3589" i="16"/>
  <c r="P3590" i="16"/>
  <c r="P3591" i="16"/>
  <c r="P3592" i="16"/>
  <c r="P3593" i="16"/>
  <c r="P3594" i="16"/>
  <c r="P3595" i="16"/>
  <c r="P3596" i="16"/>
  <c r="P3597" i="16"/>
  <c r="P3598" i="16"/>
  <c r="P3599" i="16"/>
  <c r="P3600" i="16"/>
  <c r="P3601" i="16"/>
  <c r="P3602" i="16"/>
  <c r="P3603" i="16"/>
  <c r="P3604" i="16"/>
  <c r="P3605" i="16"/>
  <c r="P3606" i="16"/>
  <c r="P3607" i="16"/>
  <c r="P3608" i="16"/>
  <c r="P3609" i="16"/>
  <c r="P3610" i="16"/>
  <c r="P3611" i="16"/>
  <c r="P3612" i="16"/>
  <c r="P3613" i="16"/>
  <c r="P3614" i="16"/>
  <c r="P3615" i="16"/>
  <c r="P3616" i="16"/>
  <c r="P3617" i="16"/>
  <c r="P3618" i="16"/>
  <c r="P3619" i="16"/>
  <c r="P3620" i="16"/>
  <c r="P3621" i="16"/>
  <c r="P3622" i="16"/>
  <c r="P3623" i="16"/>
  <c r="P3624" i="16"/>
  <c r="P3625" i="16"/>
  <c r="P3626" i="16"/>
  <c r="P3627" i="16"/>
  <c r="P3628" i="16"/>
  <c r="P3629" i="16"/>
  <c r="P3630" i="16"/>
  <c r="P3631" i="16"/>
  <c r="P3632" i="16"/>
  <c r="P3633" i="16"/>
  <c r="P3634" i="16"/>
  <c r="P3635" i="16"/>
  <c r="P3636" i="16"/>
  <c r="P3637" i="16"/>
  <c r="P3638" i="16"/>
  <c r="P3639" i="16"/>
  <c r="P3640" i="16"/>
  <c r="P3641" i="16"/>
  <c r="P3642" i="16"/>
  <c r="P3643" i="16"/>
  <c r="P3644" i="16"/>
  <c r="P3645" i="16"/>
  <c r="P3646" i="16"/>
  <c r="P3647" i="16"/>
  <c r="P3648" i="16"/>
  <c r="P3649" i="16"/>
  <c r="P3650" i="16"/>
  <c r="P3651" i="16"/>
  <c r="P3652" i="16"/>
  <c r="P3653" i="16"/>
  <c r="P3654" i="16"/>
  <c r="P3655" i="16"/>
  <c r="P3656" i="16"/>
  <c r="P3657" i="16"/>
  <c r="P3658" i="16"/>
  <c r="P3659" i="16"/>
  <c r="P3660" i="16"/>
  <c r="P3661" i="16"/>
  <c r="P3662" i="16"/>
  <c r="P3663" i="16"/>
  <c r="P3664" i="16"/>
  <c r="P3665" i="16"/>
  <c r="P3666" i="16"/>
  <c r="P3667" i="16"/>
  <c r="P3668" i="16"/>
  <c r="P3669" i="16"/>
  <c r="P3670" i="16"/>
  <c r="P3671" i="16"/>
  <c r="P3672" i="16"/>
  <c r="P3673" i="16"/>
  <c r="P3674" i="16"/>
  <c r="P3675" i="16"/>
  <c r="P3676" i="16"/>
  <c r="P3677" i="16"/>
  <c r="P3678" i="16"/>
  <c r="P3679" i="16"/>
  <c r="P3680" i="16"/>
  <c r="P3681" i="16"/>
  <c r="P3682" i="16"/>
  <c r="P3683" i="16"/>
  <c r="P3684" i="16"/>
  <c r="P3685" i="16"/>
  <c r="P3686" i="16"/>
  <c r="P3687" i="16"/>
  <c r="P3688" i="16"/>
  <c r="P3689" i="16"/>
  <c r="P3690" i="16"/>
  <c r="P3691" i="16"/>
  <c r="P3692" i="16"/>
  <c r="P3693" i="16"/>
  <c r="P3694" i="16"/>
  <c r="P3695" i="16"/>
  <c r="P3696" i="16"/>
  <c r="P3697" i="16"/>
  <c r="P3698" i="16"/>
  <c r="P3699" i="16"/>
  <c r="P3700" i="16"/>
  <c r="P3701" i="16"/>
  <c r="P3702" i="16"/>
  <c r="P3703" i="16"/>
  <c r="P3704" i="16"/>
  <c r="P3705" i="16"/>
  <c r="P3706" i="16"/>
  <c r="P3707" i="16"/>
  <c r="P3708" i="16"/>
  <c r="P3709" i="16"/>
  <c r="P3710" i="16"/>
  <c r="P3711" i="16"/>
  <c r="P3712" i="16"/>
  <c r="P3713" i="16"/>
  <c r="P3714" i="16"/>
  <c r="P3715" i="16"/>
  <c r="P3716" i="16"/>
  <c r="P3717" i="16"/>
  <c r="P3718" i="16"/>
  <c r="P3719" i="16"/>
  <c r="P3720" i="16"/>
  <c r="P3721" i="16"/>
  <c r="P3722" i="16"/>
  <c r="P3723" i="16"/>
  <c r="P3724" i="16"/>
  <c r="P3725" i="16"/>
  <c r="P3726" i="16"/>
  <c r="P3727" i="16"/>
  <c r="P3728" i="16"/>
  <c r="P3729" i="16"/>
  <c r="P3730" i="16"/>
  <c r="P3731" i="16"/>
  <c r="P3732" i="16"/>
  <c r="P3733" i="16"/>
  <c r="P3734" i="16"/>
  <c r="P3735" i="16"/>
  <c r="P3736" i="16"/>
  <c r="P3737" i="16"/>
  <c r="P3738" i="16"/>
  <c r="P3739" i="16"/>
  <c r="P3740" i="16"/>
  <c r="P3741" i="16"/>
  <c r="P3742" i="16"/>
  <c r="P3743" i="16"/>
  <c r="P3744" i="16"/>
  <c r="P3745" i="16"/>
  <c r="P3746" i="16"/>
  <c r="P3747" i="16"/>
  <c r="P3748" i="16"/>
  <c r="P3749" i="16"/>
  <c r="P3750" i="16"/>
  <c r="P3751" i="16"/>
  <c r="P3752" i="16"/>
  <c r="P3753" i="16"/>
  <c r="P3754" i="16"/>
  <c r="P3755" i="16"/>
  <c r="P3756" i="16"/>
  <c r="P3757" i="16"/>
  <c r="P3758" i="16"/>
  <c r="P3759" i="16"/>
  <c r="P3760" i="16"/>
  <c r="P3761" i="16"/>
  <c r="P3762" i="16"/>
  <c r="P3763" i="16"/>
  <c r="P3764" i="16"/>
  <c r="P3765" i="16"/>
  <c r="P3766" i="16"/>
  <c r="P3767" i="16"/>
  <c r="P3768" i="16"/>
  <c r="P3769" i="16"/>
  <c r="P3770" i="16"/>
  <c r="P3771" i="16"/>
  <c r="P3772" i="16"/>
  <c r="P3773" i="16"/>
  <c r="P3774" i="16"/>
  <c r="P3775" i="16"/>
  <c r="P3776" i="16"/>
  <c r="P3777" i="16"/>
  <c r="P3778" i="16"/>
  <c r="P3779" i="16"/>
  <c r="P3780" i="16"/>
  <c r="P3781" i="16"/>
  <c r="P3782" i="16"/>
  <c r="P3783" i="16"/>
  <c r="P3784" i="16"/>
  <c r="P3785" i="16"/>
  <c r="P3786" i="16"/>
  <c r="P3787" i="16"/>
  <c r="P3788" i="16"/>
  <c r="P3789" i="16"/>
  <c r="P3790" i="16"/>
  <c r="P3791" i="16"/>
  <c r="P3792" i="16"/>
  <c r="P3793" i="16"/>
  <c r="P3794" i="16"/>
  <c r="P3795" i="16"/>
  <c r="P3796" i="16"/>
  <c r="P3797" i="16"/>
  <c r="P3798" i="16"/>
  <c r="P3799" i="16"/>
  <c r="P3800" i="16"/>
  <c r="P3801" i="16"/>
  <c r="P3802" i="16"/>
  <c r="P3803" i="16"/>
  <c r="P3804" i="16"/>
  <c r="P3805" i="16"/>
  <c r="P3806" i="16"/>
  <c r="P3807" i="16"/>
  <c r="P3808" i="16"/>
  <c r="P3809" i="16"/>
  <c r="P3810" i="16"/>
  <c r="P3811" i="16"/>
  <c r="P3812" i="16"/>
  <c r="P3813" i="16"/>
  <c r="P3814" i="16"/>
  <c r="P3815" i="16"/>
  <c r="P3816" i="16"/>
  <c r="P3817" i="16"/>
  <c r="P3818" i="16"/>
  <c r="P3819" i="16"/>
  <c r="P3820" i="16"/>
  <c r="P3821" i="16"/>
  <c r="P3822" i="16"/>
  <c r="P3823" i="16"/>
  <c r="P3824" i="16"/>
  <c r="P3825" i="16"/>
  <c r="P3826" i="16"/>
  <c r="P3827" i="16"/>
  <c r="P3828" i="16"/>
  <c r="P3829" i="16"/>
  <c r="P3830" i="16"/>
  <c r="P3831" i="16"/>
  <c r="P3832" i="16"/>
  <c r="P3833" i="16"/>
  <c r="P3834" i="16"/>
  <c r="P3835" i="16"/>
  <c r="P3836" i="16"/>
  <c r="P3837" i="16"/>
  <c r="P3838" i="16"/>
  <c r="P3839" i="16"/>
  <c r="P3840" i="16"/>
  <c r="P3841" i="16"/>
  <c r="P3842" i="16"/>
  <c r="P3843" i="16"/>
  <c r="P3844" i="16"/>
  <c r="P3845" i="16"/>
  <c r="P3846" i="16"/>
  <c r="P3847" i="16"/>
  <c r="P3848" i="16"/>
  <c r="P3849" i="16"/>
  <c r="P3850" i="16"/>
  <c r="P3851" i="16"/>
  <c r="P3852" i="16"/>
  <c r="P3853" i="16"/>
  <c r="P3854" i="16"/>
  <c r="P3855" i="16"/>
  <c r="P3856" i="16"/>
  <c r="P3857" i="16"/>
  <c r="P3858" i="16"/>
  <c r="P3859" i="16"/>
  <c r="P3860" i="16"/>
  <c r="P3861" i="16"/>
  <c r="P3862" i="16"/>
  <c r="P3863" i="16"/>
  <c r="P3864" i="16"/>
  <c r="P3865" i="16"/>
  <c r="P3866" i="16"/>
  <c r="P3867" i="16"/>
  <c r="P3868" i="16"/>
  <c r="P3869" i="16"/>
  <c r="P3870" i="16"/>
  <c r="P3871" i="16"/>
  <c r="P3872" i="16"/>
  <c r="P3873" i="16"/>
  <c r="P3874" i="16"/>
  <c r="P3875" i="16"/>
  <c r="P3876" i="16"/>
  <c r="P3877" i="16"/>
  <c r="P3878" i="16"/>
  <c r="P3879" i="16"/>
  <c r="P3880" i="16"/>
  <c r="P3881" i="16"/>
  <c r="P3882" i="16"/>
  <c r="P3883" i="16"/>
  <c r="P3884" i="16"/>
  <c r="P3885" i="16"/>
  <c r="P3886" i="16"/>
  <c r="P3887" i="16"/>
  <c r="P3888" i="16"/>
  <c r="P3889" i="16"/>
  <c r="P3890" i="16"/>
  <c r="P3891" i="16"/>
  <c r="P3892" i="16"/>
  <c r="P3893" i="16"/>
  <c r="P3894" i="16"/>
  <c r="P3895" i="16"/>
  <c r="P3896" i="16"/>
  <c r="P3897" i="16"/>
  <c r="P3898" i="16"/>
  <c r="P3899" i="16"/>
  <c r="P3900" i="16"/>
  <c r="P3901" i="16"/>
  <c r="P3902" i="16"/>
  <c r="P3903" i="16"/>
  <c r="P3904" i="16"/>
  <c r="P3905" i="16"/>
  <c r="P3906" i="16"/>
  <c r="P3907" i="16"/>
  <c r="P3908" i="16"/>
  <c r="P3909" i="16"/>
  <c r="P3910" i="16"/>
  <c r="P3911" i="16"/>
  <c r="P3912" i="16"/>
  <c r="P3913" i="16"/>
  <c r="P3914" i="16"/>
  <c r="P3915" i="16"/>
  <c r="P3916" i="16"/>
  <c r="P3917" i="16"/>
  <c r="P3918" i="16"/>
  <c r="P3919" i="16"/>
  <c r="P3920" i="16"/>
  <c r="P3921" i="16"/>
  <c r="P3922" i="16"/>
  <c r="P3923" i="16"/>
  <c r="P3924" i="16"/>
  <c r="P3925" i="16"/>
  <c r="P3926" i="16"/>
  <c r="P3927" i="16"/>
  <c r="P3928" i="16"/>
  <c r="P3929" i="16"/>
  <c r="P3930" i="16"/>
  <c r="P3931" i="16"/>
  <c r="P3932" i="16"/>
  <c r="P3933" i="16"/>
  <c r="P3934" i="16"/>
  <c r="P3935" i="16"/>
  <c r="P3936" i="16"/>
  <c r="P3937" i="16"/>
  <c r="P3938" i="16"/>
  <c r="P3939" i="16"/>
  <c r="P3940" i="16"/>
  <c r="P3941" i="16"/>
  <c r="P3942" i="16"/>
  <c r="P3943" i="16"/>
  <c r="P3944" i="16"/>
  <c r="P3945" i="16"/>
  <c r="P3946" i="16"/>
  <c r="P3947" i="16"/>
  <c r="P3948" i="16"/>
  <c r="P3949" i="16"/>
  <c r="P3950" i="16"/>
  <c r="P3951" i="16"/>
  <c r="P3952" i="16"/>
  <c r="P3953" i="16"/>
  <c r="P3954" i="16"/>
  <c r="P3955" i="16"/>
  <c r="P3956" i="16"/>
  <c r="P3957" i="16"/>
  <c r="P3958" i="16"/>
  <c r="P3959" i="16"/>
  <c r="P3960" i="16"/>
  <c r="P3961" i="16"/>
  <c r="P3962" i="16"/>
  <c r="P3963" i="16"/>
  <c r="P3964" i="16"/>
  <c r="P3965" i="16"/>
  <c r="P3966" i="16"/>
  <c r="P3967" i="16"/>
  <c r="P3968" i="16"/>
  <c r="P3969" i="16"/>
  <c r="P3970" i="16"/>
  <c r="P3971" i="16"/>
  <c r="P3972" i="16"/>
  <c r="P3973" i="16"/>
  <c r="P3974" i="16"/>
  <c r="P3975" i="16"/>
  <c r="P3976" i="16"/>
  <c r="P3977" i="16"/>
  <c r="P3978" i="16"/>
  <c r="P3979" i="16"/>
  <c r="P3980" i="16"/>
  <c r="P3981" i="16"/>
  <c r="P3982" i="16"/>
  <c r="P3983" i="16"/>
  <c r="P3984" i="16"/>
  <c r="P3985" i="16"/>
  <c r="P3986" i="16"/>
  <c r="P3987" i="16"/>
  <c r="P3988" i="16"/>
  <c r="P3989" i="16"/>
  <c r="P3990" i="16"/>
  <c r="P3991" i="16"/>
  <c r="P3992" i="16"/>
  <c r="P3993" i="16"/>
  <c r="P3994" i="16"/>
  <c r="P3995" i="16"/>
  <c r="P3996" i="16"/>
  <c r="P3997" i="16"/>
  <c r="P3998" i="16"/>
  <c r="P3999" i="16"/>
  <c r="P4000" i="16"/>
  <c r="P4001" i="16"/>
  <c r="P4002" i="16"/>
  <c r="P4003" i="16"/>
  <c r="P4004" i="16"/>
  <c r="P4005" i="16"/>
  <c r="P4006" i="16"/>
  <c r="P4007" i="16"/>
  <c r="P4008" i="16"/>
  <c r="P4009" i="16"/>
  <c r="P4010" i="16"/>
  <c r="P4011" i="16"/>
  <c r="P4012" i="16"/>
  <c r="P4013" i="16"/>
  <c r="P4014" i="16"/>
  <c r="P4015" i="16"/>
  <c r="P4016" i="16"/>
  <c r="P4017" i="16"/>
  <c r="P4018" i="16"/>
  <c r="P4019" i="16"/>
  <c r="P4020" i="16"/>
  <c r="P4021" i="16"/>
  <c r="P4022" i="16"/>
  <c r="P4023" i="16"/>
  <c r="P4024" i="16"/>
  <c r="P4025" i="16"/>
  <c r="P4026" i="16"/>
  <c r="P4027" i="16"/>
  <c r="P4028" i="16"/>
  <c r="P4029" i="16"/>
  <c r="P4030" i="16"/>
  <c r="P4031" i="16"/>
  <c r="P4032" i="16"/>
  <c r="P4033" i="16"/>
  <c r="P4034" i="16"/>
  <c r="P4035" i="16"/>
  <c r="P4036" i="16"/>
  <c r="P4037" i="16"/>
  <c r="P4038" i="16"/>
  <c r="P4039" i="16"/>
  <c r="P4040" i="16"/>
  <c r="P4041" i="16"/>
  <c r="P4042" i="16"/>
  <c r="P4043" i="16"/>
  <c r="P4044" i="16"/>
  <c r="P4045" i="16"/>
  <c r="P4046" i="16"/>
  <c r="P4047" i="16"/>
  <c r="P4048" i="16"/>
  <c r="P4049" i="16"/>
  <c r="P4050" i="16"/>
  <c r="P4051" i="16"/>
  <c r="P4052" i="16"/>
  <c r="P4053" i="16"/>
  <c r="P4054" i="16"/>
  <c r="P4055" i="16"/>
  <c r="P4056" i="16"/>
  <c r="P4057" i="16"/>
  <c r="P4058" i="16"/>
  <c r="P4059" i="16"/>
  <c r="P4060" i="16"/>
  <c r="P4061" i="16"/>
  <c r="P4062" i="16"/>
  <c r="P4063" i="16"/>
  <c r="P4064" i="16"/>
  <c r="P4065" i="16"/>
  <c r="P4066" i="16"/>
  <c r="P4067" i="16"/>
  <c r="P4068" i="16"/>
  <c r="P4069" i="16"/>
  <c r="P4070" i="16"/>
  <c r="P4071" i="16"/>
  <c r="P4072" i="16"/>
  <c r="P4073" i="16"/>
  <c r="P4074" i="16"/>
  <c r="P4075" i="16"/>
  <c r="P4076" i="16"/>
  <c r="P4077" i="16"/>
  <c r="P4078" i="16"/>
  <c r="P4079" i="16"/>
  <c r="P4080" i="16"/>
  <c r="P4081" i="16"/>
  <c r="P4082" i="16"/>
  <c r="P4083" i="16"/>
  <c r="P4084" i="16"/>
  <c r="P4085" i="16"/>
  <c r="P4086" i="16"/>
  <c r="P4087" i="16"/>
  <c r="P4088" i="16"/>
  <c r="P4089" i="16"/>
  <c r="P4090" i="16"/>
  <c r="P4091" i="16"/>
  <c r="P4092" i="16"/>
  <c r="P4093" i="16"/>
  <c r="P4094" i="16"/>
  <c r="P4095" i="16"/>
  <c r="P4096" i="16"/>
  <c r="P4097" i="16"/>
  <c r="P4098" i="16"/>
  <c r="P4099" i="16"/>
  <c r="P4100" i="16"/>
  <c r="P4101" i="16"/>
  <c r="P4102" i="16"/>
  <c r="P4103" i="16"/>
  <c r="P4104" i="16"/>
  <c r="P4105" i="16"/>
  <c r="P4106" i="16"/>
  <c r="P4107" i="16"/>
  <c r="P4108" i="16"/>
  <c r="P4109" i="16"/>
  <c r="P4110" i="16"/>
  <c r="P4111" i="16"/>
  <c r="P4112" i="16"/>
  <c r="P4113" i="16"/>
  <c r="P4114" i="16"/>
  <c r="P4115" i="16"/>
  <c r="P4116" i="16"/>
  <c r="P4117" i="16"/>
  <c r="P4118" i="16"/>
  <c r="P4119" i="16"/>
  <c r="P4120" i="16"/>
  <c r="P4121" i="16"/>
  <c r="P4122" i="16"/>
  <c r="P4123" i="16"/>
  <c r="P4124" i="16"/>
  <c r="P4125" i="16"/>
  <c r="P4126" i="16"/>
  <c r="P4127" i="16"/>
  <c r="P4128" i="16"/>
  <c r="P4129" i="16"/>
  <c r="P4130" i="16"/>
  <c r="P4131" i="16"/>
  <c r="P4132" i="16"/>
  <c r="P4133" i="16"/>
  <c r="P4134" i="16"/>
  <c r="P4135" i="16"/>
  <c r="P4136" i="16"/>
  <c r="P4137" i="16"/>
  <c r="P4138" i="16"/>
  <c r="P4139" i="16"/>
  <c r="P4140" i="16"/>
  <c r="P4141" i="16"/>
  <c r="P4142" i="16"/>
  <c r="P4143" i="16"/>
  <c r="P4144" i="16"/>
  <c r="P4145" i="16"/>
  <c r="P4146" i="16"/>
  <c r="P4147" i="16"/>
  <c r="P4148" i="16"/>
  <c r="P4149" i="16"/>
  <c r="P4150" i="16"/>
  <c r="P4151" i="16"/>
  <c r="P4152" i="16"/>
  <c r="P4153" i="16"/>
  <c r="P4154" i="16"/>
  <c r="P4155" i="16"/>
  <c r="P4156" i="16"/>
  <c r="P4157" i="16"/>
  <c r="P4158" i="16"/>
  <c r="P4159" i="16"/>
  <c r="P4160" i="16"/>
  <c r="P4161" i="16"/>
  <c r="P4162" i="16"/>
  <c r="P4163" i="16"/>
  <c r="P4164" i="16"/>
  <c r="P4165" i="16"/>
  <c r="P4166" i="16"/>
  <c r="P4167" i="16"/>
  <c r="P4168" i="16"/>
  <c r="P4169" i="16"/>
  <c r="P4170" i="16"/>
  <c r="P4171" i="16"/>
  <c r="P4172" i="16"/>
  <c r="P4173" i="16"/>
  <c r="P4174" i="16"/>
  <c r="P4175" i="16"/>
  <c r="P4176" i="16"/>
  <c r="P4177" i="16"/>
  <c r="P4178" i="16"/>
  <c r="P4179" i="16"/>
  <c r="P4180" i="16"/>
  <c r="P4181" i="16"/>
  <c r="P4182" i="16"/>
  <c r="P4183" i="16"/>
  <c r="P4184" i="16"/>
  <c r="P4185" i="16"/>
  <c r="P4186" i="16"/>
  <c r="P4187" i="16"/>
  <c r="P4188" i="16"/>
  <c r="P4189" i="16"/>
  <c r="P4190" i="16"/>
  <c r="P4191" i="16"/>
  <c r="P4192" i="16"/>
  <c r="P4193" i="16"/>
  <c r="P4194" i="16"/>
  <c r="P4195" i="16"/>
  <c r="P4196" i="16"/>
  <c r="P4197" i="16"/>
  <c r="P4198" i="16"/>
  <c r="P4199" i="16"/>
  <c r="P4200" i="16"/>
  <c r="P4201" i="16"/>
  <c r="P4202" i="16"/>
  <c r="P4203" i="16"/>
  <c r="P4204" i="16"/>
  <c r="P4205" i="16"/>
  <c r="P4206" i="16"/>
  <c r="P4207" i="16"/>
  <c r="P4208" i="16"/>
  <c r="P4209" i="16"/>
  <c r="P4210" i="16"/>
  <c r="P4211" i="16"/>
  <c r="P4212" i="16"/>
  <c r="P4213" i="16"/>
  <c r="P4214" i="16"/>
  <c r="P4215" i="16"/>
  <c r="P4216" i="16"/>
  <c r="P4217" i="16"/>
  <c r="P4218" i="16"/>
  <c r="P4219" i="16"/>
  <c r="P4220" i="16"/>
  <c r="P4221" i="16"/>
  <c r="P4222" i="16"/>
  <c r="P4223" i="16"/>
  <c r="P4224" i="16"/>
  <c r="P4225" i="16"/>
  <c r="P4226" i="16"/>
  <c r="P4227" i="16"/>
  <c r="P4228" i="16"/>
  <c r="P4229" i="16"/>
  <c r="P4230" i="16"/>
  <c r="P4231" i="16"/>
  <c r="P4232" i="16"/>
  <c r="P4233" i="16"/>
  <c r="P4234" i="16"/>
  <c r="P4235" i="16"/>
  <c r="P4236" i="16"/>
  <c r="P4237" i="16"/>
  <c r="P4238" i="16"/>
  <c r="P4239" i="16"/>
  <c r="P4240" i="16"/>
  <c r="P4241" i="16"/>
  <c r="P4242" i="16"/>
  <c r="P4243" i="16"/>
  <c r="P4244" i="16"/>
  <c r="P4245" i="16"/>
  <c r="P4246" i="16"/>
  <c r="P4247" i="16"/>
  <c r="P4248" i="16"/>
  <c r="P4249" i="16"/>
  <c r="P4250" i="16"/>
  <c r="P4251" i="16"/>
  <c r="P4252" i="16"/>
  <c r="P4253" i="16"/>
  <c r="P4254" i="16"/>
  <c r="P4255" i="16"/>
  <c r="P4256" i="16"/>
  <c r="P4257" i="16"/>
  <c r="P4258" i="16"/>
  <c r="P4259" i="16"/>
  <c r="P4260" i="16"/>
  <c r="P4261" i="16"/>
  <c r="P4262" i="16"/>
  <c r="P4263" i="16"/>
  <c r="P4264" i="16"/>
  <c r="P4265" i="16"/>
  <c r="P4266" i="16"/>
  <c r="P4267" i="16"/>
  <c r="P4268" i="16"/>
  <c r="P4269" i="16"/>
  <c r="P4270" i="16"/>
  <c r="P4271" i="16"/>
  <c r="P4272" i="16"/>
  <c r="P4273" i="16"/>
  <c r="P4274" i="16"/>
  <c r="P4275" i="16"/>
  <c r="P4276" i="16"/>
  <c r="P4277" i="16"/>
  <c r="P4278" i="16"/>
  <c r="P4279" i="16"/>
  <c r="P4280" i="16"/>
  <c r="P4281" i="16"/>
  <c r="P4282" i="16"/>
  <c r="P4283" i="16"/>
  <c r="P4284" i="16"/>
  <c r="P4285" i="16"/>
  <c r="P4286" i="16"/>
  <c r="P4287" i="16"/>
  <c r="P4288" i="16"/>
  <c r="P4289" i="16"/>
  <c r="P4290" i="16"/>
  <c r="P4291" i="16"/>
  <c r="P4292" i="16"/>
  <c r="P4293" i="16"/>
  <c r="P4294" i="16"/>
  <c r="P4295" i="16"/>
  <c r="P4296" i="16"/>
  <c r="P4297" i="16"/>
  <c r="P4298" i="16"/>
  <c r="P4299" i="16"/>
  <c r="P4300" i="16"/>
  <c r="P4301" i="16"/>
  <c r="P4302" i="16"/>
  <c r="P4303" i="16"/>
  <c r="P4304" i="16"/>
  <c r="P4305" i="16"/>
  <c r="P4306" i="16"/>
  <c r="P4307" i="16"/>
  <c r="P4308" i="16"/>
  <c r="P4309" i="16"/>
  <c r="P4310" i="16"/>
  <c r="P4311" i="16"/>
  <c r="P4312" i="16"/>
  <c r="P4313" i="16"/>
  <c r="P4314" i="16"/>
  <c r="P4315" i="16"/>
  <c r="P4316" i="16"/>
  <c r="P4317" i="16"/>
  <c r="P4318" i="16"/>
  <c r="P4319" i="16"/>
  <c r="P4320" i="16"/>
  <c r="P4321" i="16"/>
  <c r="P4322" i="16"/>
  <c r="P4323" i="16"/>
  <c r="P4324" i="16"/>
  <c r="P4325" i="16"/>
  <c r="P4326" i="16"/>
  <c r="P4327" i="16"/>
  <c r="P4328" i="16"/>
  <c r="P4329" i="16"/>
  <c r="P4330" i="16"/>
  <c r="P4331" i="16"/>
  <c r="P4332" i="16"/>
  <c r="P4333" i="16"/>
  <c r="P4334" i="16"/>
  <c r="P4335" i="16"/>
  <c r="P4336" i="16"/>
  <c r="P4337" i="16"/>
  <c r="P4338" i="16"/>
  <c r="P4339" i="16"/>
  <c r="P4340" i="16"/>
  <c r="P4341" i="16"/>
  <c r="P4342" i="16"/>
  <c r="P4343" i="16"/>
  <c r="P4344" i="16"/>
  <c r="P4345" i="16"/>
  <c r="P4346" i="16"/>
  <c r="P4347" i="16"/>
  <c r="P4348" i="16"/>
  <c r="P4349" i="16"/>
  <c r="P4350" i="16"/>
  <c r="P4351" i="16"/>
  <c r="P4352" i="16"/>
  <c r="P4353" i="16"/>
  <c r="P4354" i="16"/>
  <c r="P4355" i="16"/>
  <c r="P4356" i="16"/>
  <c r="P4357" i="16"/>
  <c r="P4358" i="16"/>
  <c r="P4359" i="16"/>
  <c r="P4360" i="16"/>
  <c r="P4361" i="16"/>
  <c r="P4362" i="16"/>
  <c r="P4363" i="16"/>
  <c r="P4364" i="16"/>
  <c r="P4365" i="16"/>
  <c r="P4366" i="16"/>
  <c r="P4367" i="16"/>
  <c r="P4368" i="16"/>
  <c r="P4369" i="16"/>
  <c r="P4370" i="16"/>
  <c r="P4371" i="16"/>
  <c r="P4372" i="16"/>
  <c r="P4373" i="16"/>
  <c r="P4374" i="16"/>
  <c r="P4375" i="16"/>
  <c r="P4376" i="16"/>
  <c r="P4377" i="16"/>
  <c r="P4378" i="16"/>
  <c r="P4379" i="16"/>
  <c r="P4380" i="16"/>
  <c r="P4381" i="16"/>
  <c r="P4382" i="16"/>
  <c r="P4383" i="16"/>
  <c r="P4384" i="16"/>
  <c r="P4385" i="16"/>
  <c r="P4386" i="16"/>
  <c r="P4387" i="16"/>
  <c r="P4388" i="16"/>
  <c r="P4389" i="16"/>
  <c r="P4390" i="16"/>
  <c r="P4391" i="16"/>
  <c r="P4392" i="16"/>
  <c r="P4393" i="16"/>
  <c r="P4394" i="16"/>
  <c r="P4395" i="16"/>
  <c r="P4396" i="16"/>
  <c r="P4397" i="16"/>
  <c r="P4398" i="16"/>
  <c r="P4399" i="16"/>
  <c r="P4400" i="16"/>
  <c r="P4401" i="16"/>
  <c r="P4402" i="16"/>
  <c r="P4403" i="16"/>
  <c r="P4404" i="16"/>
  <c r="P4405" i="16"/>
  <c r="P4406" i="16"/>
  <c r="P4407" i="16"/>
  <c r="P4408" i="16"/>
  <c r="P4409" i="16"/>
  <c r="P4410" i="16"/>
  <c r="P4411" i="16"/>
  <c r="P4412" i="16"/>
  <c r="P4413" i="16"/>
  <c r="P4414" i="16"/>
  <c r="P4415" i="16"/>
  <c r="P4416" i="16"/>
  <c r="P4417" i="16"/>
  <c r="P4418" i="16"/>
  <c r="P4419" i="16"/>
  <c r="P4420" i="16"/>
  <c r="P4421" i="16"/>
  <c r="P4422" i="16"/>
  <c r="P4423" i="16"/>
  <c r="P4424" i="16"/>
  <c r="P4425" i="16"/>
  <c r="P4426" i="16"/>
  <c r="P4427" i="16"/>
  <c r="P4428" i="16"/>
  <c r="P4429" i="16"/>
  <c r="P4430" i="16"/>
  <c r="P4431" i="16"/>
  <c r="P4432" i="16"/>
  <c r="P4433" i="16"/>
  <c r="P4434" i="16"/>
  <c r="P4435" i="16"/>
  <c r="P4436" i="16"/>
  <c r="P4437" i="16"/>
  <c r="P4438" i="16"/>
  <c r="P4439" i="16"/>
  <c r="P4440" i="16"/>
  <c r="P4441" i="16"/>
  <c r="P4442" i="16"/>
  <c r="P4443" i="16"/>
  <c r="P4444" i="16"/>
  <c r="P4445" i="16"/>
  <c r="P4446" i="16"/>
  <c r="P4447" i="16"/>
  <c r="P4448" i="16"/>
  <c r="P4449" i="16"/>
  <c r="P4450" i="16"/>
  <c r="P4451" i="16"/>
  <c r="P4452" i="16"/>
  <c r="P4453" i="16"/>
  <c r="P4454" i="16"/>
  <c r="P4455" i="16"/>
  <c r="P4456" i="16"/>
  <c r="P4457" i="16"/>
  <c r="P4458" i="16"/>
  <c r="P4459" i="16"/>
  <c r="P4460" i="16"/>
  <c r="P4461" i="16"/>
  <c r="P4462" i="16"/>
  <c r="P4463" i="16"/>
  <c r="P4464" i="16"/>
  <c r="P4465" i="16"/>
  <c r="P4466" i="16"/>
  <c r="P4467" i="16"/>
  <c r="P4468" i="16"/>
  <c r="P4469" i="16"/>
  <c r="P4470" i="16"/>
  <c r="P4471" i="16"/>
  <c r="P4472" i="16"/>
  <c r="P4473" i="16"/>
  <c r="P4474" i="16"/>
  <c r="P4475" i="16"/>
  <c r="P4476" i="16"/>
  <c r="P4477" i="16"/>
  <c r="P4478" i="16"/>
  <c r="P4479" i="16"/>
  <c r="P4480" i="16"/>
  <c r="P4481" i="16"/>
  <c r="P4482" i="16"/>
  <c r="P4483" i="16"/>
  <c r="P4484" i="16"/>
  <c r="P4485" i="16"/>
  <c r="P4486" i="16"/>
  <c r="P4487" i="16"/>
  <c r="P4488" i="16"/>
  <c r="P4489" i="16"/>
  <c r="P4490" i="16"/>
  <c r="P4491" i="16"/>
  <c r="P4492" i="16"/>
  <c r="P4493" i="16"/>
  <c r="P4494" i="16"/>
  <c r="P4495" i="16"/>
  <c r="P4496" i="16"/>
  <c r="P4497" i="16"/>
  <c r="P4498" i="16"/>
  <c r="P4499" i="16"/>
  <c r="P4500" i="16"/>
  <c r="P4501" i="16"/>
  <c r="P4502" i="16"/>
  <c r="P4503" i="16"/>
  <c r="P4504" i="16"/>
  <c r="P4505" i="16"/>
  <c r="P4506" i="16"/>
  <c r="P4507" i="16"/>
  <c r="P4508" i="16"/>
  <c r="P4509" i="16"/>
  <c r="P4510" i="16"/>
  <c r="P4511" i="16"/>
  <c r="P4512" i="16"/>
  <c r="P4513" i="16"/>
  <c r="P4514" i="16"/>
  <c r="P4515" i="16"/>
  <c r="P4516" i="16"/>
  <c r="P4517" i="16"/>
  <c r="P4518" i="16"/>
  <c r="P4519" i="16"/>
  <c r="P4520" i="16"/>
  <c r="P4521" i="16"/>
  <c r="P4522" i="16"/>
  <c r="P4523" i="16"/>
  <c r="P4524" i="16"/>
  <c r="P4525" i="16"/>
  <c r="P4526" i="16"/>
  <c r="P4527" i="16"/>
  <c r="P4528" i="16"/>
  <c r="P4529" i="16"/>
  <c r="P4530" i="16"/>
  <c r="P4531" i="16"/>
  <c r="P4532" i="16"/>
  <c r="P4533" i="16"/>
  <c r="P4534" i="16"/>
  <c r="P4535" i="16"/>
  <c r="P4536" i="16"/>
  <c r="P4537" i="16"/>
  <c r="P4538" i="16"/>
  <c r="P4539" i="16"/>
  <c r="P4540" i="16"/>
  <c r="P4541" i="16"/>
  <c r="P4542" i="16"/>
  <c r="P4543" i="16"/>
  <c r="P4544" i="16"/>
  <c r="P4545" i="16"/>
  <c r="P4546" i="16"/>
  <c r="P4547" i="16"/>
  <c r="P4548" i="16"/>
  <c r="P4549" i="16"/>
  <c r="P4550" i="16"/>
  <c r="P4551" i="16"/>
  <c r="P4552" i="16"/>
  <c r="P4553" i="16"/>
  <c r="P4554" i="16"/>
  <c r="P4555" i="16"/>
  <c r="P4556" i="16"/>
  <c r="P4557" i="16"/>
  <c r="P4558" i="16"/>
  <c r="P4559" i="16"/>
  <c r="P4560" i="16"/>
  <c r="P4561" i="16"/>
  <c r="P4562" i="16"/>
  <c r="P4563" i="16"/>
  <c r="P4564" i="16"/>
  <c r="P4565" i="16"/>
  <c r="P4566" i="16"/>
  <c r="P4567" i="16"/>
  <c r="P4568" i="16"/>
  <c r="P4569" i="16"/>
  <c r="P4570" i="16"/>
  <c r="P4571" i="16"/>
  <c r="P4572" i="16"/>
  <c r="P4573" i="16"/>
  <c r="P4574" i="16"/>
  <c r="P4575" i="16"/>
  <c r="P4576" i="16"/>
  <c r="P4577" i="16"/>
  <c r="P4578" i="16"/>
  <c r="P4579" i="16"/>
  <c r="P4580" i="16"/>
  <c r="P4581" i="16"/>
  <c r="P4582" i="16"/>
  <c r="P4583" i="16"/>
  <c r="P4584" i="16"/>
  <c r="P4585" i="16"/>
  <c r="P4586" i="16"/>
  <c r="P4587" i="16"/>
  <c r="P4588" i="16"/>
  <c r="P4589" i="16"/>
  <c r="P4590" i="16"/>
  <c r="P4591" i="16"/>
  <c r="P4592" i="16"/>
  <c r="P4593" i="16"/>
  <c r="P4594" i="16"/>
  <c r="P4595" i="16"/>
  <c r="P4596" i="16"/>
  <c r="P4597" i="16"/>
  <c r="P4598" i="16"/>
  <c r="P4599" i="16"/>
  <c r="P4600" i="16"/>
  <c r="P4601" i="16"/>
  <c r="P4602" i="16"/>
  <c r="P4603" i="16"/>
  <c r="P4604" i="16"/>
  <c r="P4605" i="16"/>
  <c r="P4606" i="16"/>
  <c r="P4607" i="16"/>
  <c r="P4608" i="16"/>
  <c r="P4609" i="16"/>
  <c r="P4610" i="16"/>
  <c r="P4611" i="16"/>
  <c r="P4612" i="16"/>
  <c r="P4613" i="16"/>
  <c r="P4614" i="16"/>
  <c r="P4615" i="16"/>
  <c r="P4616" i="16"/>
  <c r="P4617" i="16"/>
  <c r="P4618" i="16"/>
  <c r="P4619" i="16"/>
  <c r="P4620" i="16"/>
  <c r="P4621" i="16"/>
  <c r="P4622" i="16"/>
  <c r="P4623" i="16"/>
  <c r="P4624" i="16"/>
  <c r="P4625" i="16"/>
  <c r="P4626" i="16"/>
  <c r="P4627" i="16"/>
  <c r="P4628" i="16"/>
  <c r="P4629" i="16"/>
  <c r="P4630" i="16"/>
  <c r="P4631" i="16"/>
  <c r="P4632" i="16"/>
  <c r="P4633" i="16"/>
  <c r="P4634" i="16"/>
  <c r="P4635" i="16"/>
  <c r="P4636" i="16"/>
  <c r="P4637" i="16"/>
  <c r="P4638" i="16"/>
  <c r="P4639" i="16"/>
  <c r="P4640" i="16"/>
  <c r="P4641" i="16"/>
  <c r="P4642" i="16"/>
  <c r="P4643" i="16"/>
  <c r="P4644" i="16"/>
  <c r="P4645" i="16"/>
  <c r="P4646" i="16"/>
  <c r="P4647" i="16"/>
  <c r="P4648" i="16"/>
  <c r="P4649" i="16"/>
  <c r="P4650" i="16"/>
  <c r="P4651" i="16"/>
  <c r="P4652" i="16"/>
  <c r="P4653" i="16"/>
  <c r="P4654" i="16"/>
  <c r="P4655" i="16"/>
  <c r="P4656" i="16"/>
  <c r="P4657" i="16"/>
  <c r="P4658" i="16"/>
  <c r="P4659" i="16"/>
  <c r="P4660" i="16"/>
  <c r="P4661" i="16"/>
  <c r="P4662" i="16"/>
  <c r="P4663" i="16"/>
  <c r="P4664" i="16"/>
  <c r="P4665" i="16"/>
  <c r="P4666" i="16"/>
  <c r="P4667" i="16"/>
  <c r="P4668" i="16"/>
  <c r="P4669" i="16"/>
  <c r="P4670" i="16"/>
  <c r="P4671" i="16"/>
  <c r="P4672" i="16"/>
  <c r="P4673" i="16"/>
  <c r="P4674" i="16"/>
  <c r="P4675" i="16"/>
  <c r="P4676" i="16"/>
  <c r="P4677" i="16"/>
  <c r="P4678" i="16"/>
  <c r="P4679" i="16"/>
  <c r="P4680" i="16"/>
  <c r="P4681" i="16"/>
  <c r="P4682" i="16"/>
  <c r="P4683" i="16"/>
  <c r="P4684" i="16"/>
  <c r="P4685" i="16"/>
  <c r="P4686" i="16"/>
  <c r="P4687" i="16"/>
  <c r="P4688" i="16"/>
  <c r="P4689" i="16"/>
  <c r="P4690" i="16"/>
  <c r="P4691" i="16"/>
  <c r="P4692" i="16"/>
  <c r="P4693" i="16"/>
  <c r="P4694" i="16"/>
  <c r="P4695" i="16"/>
  <c r="P4696" i="16"/>
  <c r="P4697" i="16"/>
  <c r="P4698" i="16"/>
  <c r="P4699" i="16"/>
  <c r="P4700" i="16"/>
  <c r="P4701" i="16"/>
  <c r="P4702" i="16"/>
  <c r="P4703" i="16"/>
  <c r="P4704" i="16"/>
  <c r="P4705" i="16"/>
  <c r="P4706" i="16"/>
  <c r="P4707" i="16"/>
  <c r="P4708" i="16"/>
  <c r="P4709" i="16"/>
  <c r="P4710" i="16"/>
  <c r="P4711" i="16"/>
  <c r="P4712" i="16"/>
  <c r="P4713" i="16"/>
  <c r="P4714" i="16"/>
  <c r="P4715" i="16"/>
  <c r="P4716" i="16"/>
  <c r="P4717" i="16"/>
  <c r="P4718" i="16"/>
  <c r="P4719" i="16"/>
  <c r="P4720" i="16"/>
  <c r="P4721" i="16"/>
  <c r="P4722" i="16"/>
  <c r="P4723" i="16"/>
  <c r="P4724" i="16"/>
  <c r="P4725" i="16"/>
  <c r="P4726" i="16"/>
  <c r="P4727" i="16"/>
  <c r="P4728" i="16"/>
  <c r="P4729" i="16"/>
  <c r="P4730" i="16"/>
  <c r="P4731" i="16"/>
  <c r="P4732" i="16"/>
  <c r="P4733" i="16"/>
  <c r="P4734" i="16"/>
  <c r="P4735" i="16"/>
  <c r="P4736" i="16"/>
  <c r="P4737" i="16"/>
  <c r="P4738" i="16"/>
  <c r="P4739" i="16"/>
  <c r="P4740" i="16"/>
  <c r="P4741" i="16"/>
  <c r="P4742" i="16"/>
  <c r="P4743" i="16"/>
  <c r="P4744" i="16"/>
  <c r="P4745" i="16"/>
  <c r="P4746" i="16"/>
  <c r="P4747" i="16"/>
  <c r="P4748" i="16"/>
  <c r="P4749" i="16"/>
  <c r="P4750" i="16"/>
  <c r="P4751" i="16"/>
  <c r="P4752" i="16"/>
  <c r="P4753" i="16"/>
  <c r="P4754" i="16"/>
  <c r="P4755" i="16"/>
  <c r="P4756" i="16"/>
  <c r="P4757" i="16"/>
  <c r="P4758" i="16"/>
  <c r="P4759" i="16"/>
  <c r="P4760" i="16"/>
  <c r="P4761" i="16"/>
  <c r="P4762" i="16"/>
  <c r="P4763" i="16"/>
  <c r="P4764" i="16"/>
  <c r="P4765" i="16"/>
  <c r="P4766" i="16"/>
  <c r="P4767" i="16"/>
  <c r="P4768" i="16"/>
  <c r="P4769" i="16"/>
  <c r="P4770" i="16"/>
  <c r="P4771" i="16"/>
  <c r="P4772" i="16"/>
  <c r="P4773" i="16"/>
  <c r="P4774" i="16"/>
  <c r="P4775" i="16"/>
  <c r="P4776" i="16"/>
  <c r="P4777" i="16"/>
  <c r="P4778" i="16"/>
  <c r="P4779" i="16"/>
  <c r="P4780" i="16"/>
  <c r="P4781" i="16"/>
  <c r="P4782" i="16"/>
  <c r="P4783" i="16"/>
  <c r="P4784" i="16"/>
  <c r="P4785" i="16"/>
  <c r="P4786" i="16"/>
  <c r="P4787" i="16"/>
  <c r="P4788" i="16"/>
  <c r="P4789" i="16"/>
  <c r="P4790" i="16"/>
  <c r="P4791" i="16"/>
  <c r="P4792" i="16"/>
  <c r="P4793" i="16"/>
  <c r="P4794" i="16"/>
  <c r="P4795" i="16"/>
  <c r="P4796" i="16"/>
  <c r="P4797" i="16"/>
  <c r="P4798" i="16"/>
  <c r="P4799" i="16"/>
  <c r="P4800" i="16"/>
  <c r="P4801" i="16"/>
  <c r="P4802" i="16"/>
  <c r="P4803" i="16"/>
  <c r="P4804" i="16"/>
  <c r="P4805" i="16"/>
  <c r="P4806" i="16"/>
  <c r="P4807" i="16"/>
  <c r="P4808" i="16"/>
  <c r="P4809" i="16"/>
  <c r="P4810" i="16"/>
  <c r="P4811" i="16"/>
  <c r="P4812" i="16"/>
  <c r="P4813" i="16"/>
  <c r="P4814" i="16"/>
  <c r="P4815" i="16"/>
  <c r="P4816" i="16"/>
  <c r="P4817" i="16"/>
  <c r="P4818" i="16"/>
  <c r="P4819" i="16"/>
  <c r="P4820" i="16"/>
  <c r="P4821" i="16"/>
  <c r="P4822" i="16"/>
  <c r="P4823" i="16"/>
  <c r="P4824" i="16"/>
  <c r="P4825" i="16"/>
  <c r="P4826" i="16"/>
  <c r="P4827" i="16"/>
  <c r="P4828" i="16"/>
  <c r="P4829" i="16"/>
  <c r="P4830" i="16"/>
  <c r="P4831" i="16"/>
  <c r="P4832" i="16"/>
  <c r="P4833" i="16"/>
  <c r="P4834" i="16"/>
  <c r="P4835" i="16"/>
  <c r="P4836" i="16"/>
  <c r="P4837" i="16"/>
  <c r="P4838" i="16"/>
  <c r="P4839" i="16"/>
  <c r="P4840" i="16"/>
  <c r="P4841" i="16"/>
  <c r="P4842" i="16"/>
  <c r="P4843" i="16"/>
  <c r="P4844" i="16"/>
  <c r="P4845" i="16"/>
  <c r="P4846" i="16"/>
  <c r="P4847" i="16"/>
  <c r="P4848" i="16"/>
  <c r="P4849" i="16"/>
  <c r="P4850" i="16"/>
  <c r="P4851" i="16"/>
  <c r="P4852" i="16"/>
  <c r="P4853" i="16"/>
  <c r="P4854" i="16"/>
  <c r="P4855" i="16"/>
  <c r="P4856" i="16"/>
  <c r="P4857" i="16"/>
  <c r="P4858" i="16"/>
  <c r="P4859" i="16"/>
  <c r="P4860" i="16"/>
  <c r="P4861" i="16"/>
  <c r="P4862" i="16"/>
  <c r="P4863" i="16"/>
  <c r="P4864" i="16"/>
  <c r="P4865" i="16"/>
  <c r="P4866" i="16"/>
  <c r="P4867" i="16"/>
  <c r="P4868" i="16"/>
  <c r="P4869" i="16"/>
  <c r="P4870" i="16"/>
  <c r="P4871" i="16"/>
  <c r="P4872" i="16"/>
  <c r="P4873" i="16"/>
  <c r="P4874" i="16"/>
  <c r="P4875" i="16"/>
  <c r="P4876" i="16"/>
  <c r="P4877" i="16"/>
  <c r="P4878" i="16"/>
  <c r="P4879" i="16"/>
  <c r="P4880" i="16"/>
  <c r="P4881" i="16"/>
  <c r="P4882" i="16"/>
  <c r="P4883" i="16"/>
  <c r="P4884" i="16"/>
  <c r="P4885" i="16"/>
  <c r="P4886" i="16"/>
  <c r="P4887" i="16"/>
  <c r="P4888" i="16"/>
  <c r="P4889" i="16"/>
  <c r="P4890" i="16"/>
  <c r="P4891" i="16"/>
  <c r="P4892" i="16"/>
  <c r="P4893" i="16"/>
  <c r="P4894" i="16"/>
  <c r="P4895" i="16"/>
  <c r="P4896" i="16"/>
  <c r="P4897" i="16"/>
  <c r="P4898" i="16"/>
  <c r="P4899" i="16"/>
  <c r="P4900" i="16"/>
  <c r="P4901" i="16"/>
  <c r="P4902" i="16"/>
  <c r="P4903" i="16"/>
  <c r="P4904" i="16"/>
  <c r="P4905" i="16"/>
  <c r="P4906" i="16"/>
  <c r="P4907" i="16"/>
  <c r="P4908" i="16"/>
  <c r="P4909" i="16"/>
  <c r="P4910" i="16"/>
  <c r="P4911" i="16"/>
  <c r="P4912" i="16"/>
  <c r="P4913" i="16"/>
  <c r="P4914" i="16"/>
  <c r="P4915" i="16"/>
  <c r="P4916" i="16"/>
  <c r="P4917" i="16"/>
  <c r="P4918" i="16"/>
  <c r="P4919" i="16"/>
  <c r="P4920" i="16"/>
  <c r="P4921" i="16"/>
  <c r="P4922" i="16"/>
  <c r="P4923" i="16"/>
  <c r="P4924" i="16"/>
  <c r="P4925" i="16"/>
  <c r="P4926" i="16"/>
  <c r="P4927" i="16"/>
  <c r="P4928" i="16"/>
  <c r="P4929" i="16"/>
  <c r="P4930" i="16"/>
  <c r="P4931" i="16"/>
  <c r="P4932" i="16"/>
  <c r="P4933" i="16"/>
  <c r="P4934" i="16"/>
  <c r="P4935" i="16"/>
  <c r="P4936" i="16"/>
  <c r="P4937" i="16"/>
  <c r="P4938" i="16"/>
  <c r="P4939" i="16"/>
  <c r="P4940" i="16"/>
  <c r="P4941" i="16"/>
  <c r="P4942" i="16"/>
  <c r="P4943" i="16"/>
  <c r="P4944" i="16"/>
  <c r="P4945" i="16"/>
  <c r="P4946" i="16"/>
  <c r="P4947" i="16"/>
  <c r="P4948" i="16"/>
  <c r="P4949" i="16"/>
  <c r="P4950" i="16"/>
  <c r="P4951" i="16"/>
  <c r="P4952" i="16"/>
  <c r="P4953" i="16"/>
  <c r="P4954" i="16"/>
  <c r="P4955" i="16"/>
  <c r="P4956" i="16"/>
  <c r="P4957" i="16"/>
  <c r="P4958" i="16"/>
  <c r="P4959" i="16"/>
  <c r="P4960" i="16"/>
  <c r="P4961" i="16"/>
  <c r="P4962" i="16"/>
  <c r="P4963" i="16"/>
  <c r="P4964" i="16"/>
  <c r="P4965" i="16"/>
  <c r="P4966" i="16"/>
  <c r="P4967" i="16"/>
  <c r="P4968" i="16"/>
  <c r="P4969" i="16"/>
  <c r="P4970" i="16"/>
  <c r="P4971" i="16"/>
  <c r="P4972" i="16"/>
  <c r="P4973" i="16"/>
  <c r="P4974" i="16"/>
  <c r="P4975" i="16"/>
  <c r="P4976" i="16"/>
  <c r="P4977" i="16"/>
  <c r="P4978" i="16"/>
  <c r="P4979" i="16"/>
  <c r="P4980" i="16"/>
  <c r="P4981" i="16"/>
  <c r="P4982" i="16"/>
  <c r="P4983" i="16"/>
  <c r="P4984" i="16"/>
  <c r="P4985" i="16"/>
  <c r="P4986" i="16"/>
  <c r="P4987" i="16"/>
  <c r="P4988" i="16"/>
  <c r="P4989" i="16"/>
  <c r="P4990" i="16"/>
  <c r="P4991" i="16"/>
  <c r="P4992" i="16"/>
  <c r="P4993" i="16"/>
  <c r="P4994" i="16"/>
  <c r="P4995" i="16"/>
  <c r="P4996" i="16"/>
  <c r="P4997" i="16"/>
  <c r="P4998" i="16"/>
  <c r="P4999" i="16"/>
  <c r="P5000" i="16"/>
  <c r="P5001" i="16"/>
  <c r="P5002" i="16"/>
  <c r="P5003" i="16"/>
  <c r="P5004" i="16"/>
  <c r="P5005" i="16"/>
  <c r="P5006" i="16"/>
  <c r="P5007" i="16"/>
  <c r="P5008" i="16"/>
  <c r="P5009" i="16"/>
  <c r="P5010" i="16"/>
  <c r="P5011" i="16"/>
  <c r="P5012" i="16"/>
  <c r="P5013" i="16"/>
  <c r="P5014" i="16"/>
  <c r="P5015" i="16"/>
  <c r="P5016" i="16"/>
  <c r="P5017" i="16"/>
  <c r="P5018" i="16"/>
  <c r="P5019" i="16"/>
  <c r="P5020" i="16"/>
  <c r="P5021" i="16"/>
  <c r="P5022" i="16"/>
  <c r="P5023" i="16"/>
  <c r="P5024" i="16"/>
  <c r="P5025" i="16"/>
  <c r="P5026" i="16"/>
  <c r="P5027" i="16"/>
  <c r="P5028" i="16"/>
  <c r="P5029" i="16"/>
  <c r="P5030" i="16"/>
  <c r="P5031" i="16"/>
  <c r="P5032" i="16"/>
  <c r="P5033" i="16"/>
  <c r="P5034" i="16"/>
  <c r="P5035" i="16"/>
  <c r="P5036" i="16"/>
  <c r="P5037" i="16"/>
  <c r="P5038" i="16"/>
  <c r="P5039" i="16"/>
  <c r="P5040" i="16"/>
  <c r="P5041" i="16"/>
  <c r="P5042" i="16"/>
  <c r="P5043" i="16"/>
  <c r="P5044" i="16"/>
  <c r="P5045" i="16"/>
  <c r="P5046" i="16"/>
  <c r="P5047" i="16"/>
  <c r="P5048" i="16"/>
  <c r="P5049" i="16"/>
  <c r="P5050" i="16"/>
  <c r="P5051" i="16"/>
  <c r="P5052" i="16"/>
  <c r="P5053" i="16"/>
  <c r="P5054" i="16"/>
  <c r="P5055" i="16"/>
  <c r="P5056" i="16"/>
  <c r="P5057" i="16"/>
  <c r="P5058" i="16"/>
  <c r="P5059" i="16"/>
  <c r="P5060" i="16"/>
  <c r="P5061" i="16"/>
  <c r="P5062" i="16"/>
  <c r="P5063" i="16"/>
  <c r="P5064" i="16"/>
  <c r="P5065" i="16"/>
  <c r="P5066" i="16"/>
  <c r="P5067" i="16"/>
  <c r="P5068" i="16"/>
  <c r="P5069" i="16"/>
  <c r="P5070" i="16"/>
  <c r="P5071" i="16"/>
  <c r="P5072" i="16"/>
  <c r="P5073" i="16"/>
  <c r="P5074" i="16"/>
  <c r="P5075" i="16"/>
  <c r="P5076" i="16"/>
  <c r="P5077" i="16"/>
  <c r="P5078" i="16"/>
  <c r="P5079" i="16"/>
  <c r="P5080" i="16"/>
  <c r="P5081" i="16"/>
  <c r="P5082" i="16"/>
  <c r="P5083" i="16"/>
  <c r="P5084" i="16"/>
  <c r="P5085" i="16"/>
  <c r="P5086" i="16"/>
  <c r="P5087" i="16"/>
  <c r="P5088" i="16"/>
  <c r="P5089" i="16"/>
  <c r="P5090" i="16"/>
  <c r="P5091" i="16"/>
  <c r="P5092" i="16"/>
  <c r="P5093" i="16"/>
  <c r="P5094" i="16"/>
  <c r="P5095" i="16"/>
  <c r="P5096" i="16"/>
  <c r="P5097" i="16"/>
  <c r="P5098" i="16"/>
  <c r="P5099" i="16"/>
  <c r="P5100" i="16"/>
  <c r="P5101" i="16"/>
  <c r="P5102" i="16"/>
  <c r="P5103" i="16"/>
  <c r="P5104" i="16"/>
  <c r="P5105" i="16"/>
  <c r="P5106" i="16"/>
  <c r="P5107" i="16"/>
  <c r="P5108" i="16"/>
  <c r="P5109" i="16"/>
  <c r="P5110" i="16"/>
  <c r="P5111" i="16"/>
  <c r="P5112" i="16"/>
  <c r="P5113" i="16"/>
  <c r="P5114" i="16"/>
  <c r="P5115" i="16"/>
  <c r="P5116" i="16"/>
  <c r="P5117" i="16"/>
  <c r="P5118" i="16"/>
  <c r="P5119" i="16"/>
  <c r="P5120" i="16"/>
  <c r="P5121" i="16"/>
  <c r="P5122" i="16"/>
  <c r="P5123" i="16"/>
  <c r="P5124" i="16"/>
  <c r="P5125" i="16"/>
  <c r="P5126" i="16"/>
  <c r="P5127" i="16"/>
  <c r="P5128" i="16"/>
  <c r="P5129" i="16"/>
  <c r="P5130" i="16"/>
  <c r="P5131" i="16"/>
  <c r="P5132" i="16"/>
  <c r="P5133" i="16"/>
  <c r="P5134" i="16"/>
  <c r="P5135" i="16"/>
  <c r="P5136" i="16"/>
  <c r="P5137" i="16"/>
  <c r="P5138" i="16"/>
  <c r="P5139" i="16"/>
  <c r="P5140" i="16"/>
  <c r="P5141" i="16"/>
  <c r="P5142" i="16"/>
  <c r="P5143" i="16"/>
  <c r="P5144" i="16"/>
  <c r="P5145" i="16"/>
  <c r="P5146" i="16"/>
  <c r="P5147" i="16"/>
  <c r="P5148" i="16"/>
  <c r="P5149" i="16"/>
  <c r="P5150" i="16"/>
  <c r="P5151" i="16"/>
  <c r="P5152" i="16"/>
  <c r="P5153" i="16"/>
  <c r="P5154" i="16"/>
  <c r="P5155" i="16"/>
  <c r="P5156" i="16"/>
  <c r="P5157" i="16"/>
  <c r="P5158" i="16"/>
  <c r="P5159" i="16"/>
  <c r="P5160" i="16"/>
  <c r="P5161" i="16"/>
  <c r="P5162" i="16"/>
  <c r="P5163" i="16"/>
  <c r="P5164" i="16"/>
  <c r="P5165" i="16"/>
  <c r="P5166" i="16"/>
  <c r="P5167" i="16"/>
  <c r="P5168" i="16"/>
  <c r="P5169" i="16"/>
  <c r="P5170" i="16"/>
  <c r="P5171" i="16"/>
  <c r="P5172" i="16"/>
  <c r="P5173" i="16"/>
  <c r="P5174" i="16"/>
  <c r="P5175" i="16"/>
  <c r="P5176" i="16"/>
  <c r="P5177" i="16"/>
  <c r="P5178" i="16"/>
  <c r="P5179" i="16"/>
  <c r="P5180" i="16"/>
  <c r="P5181" i="16"/>
  <c r="P5182" i="16"/>
  <c r="P5183" i="16"/>
  <c r="P5184" i="16"/>
  <c r="P5185" i="16"/>
  <c r="P5186" i="16"/>
  <c r="P5187" i="16"/>
  <c r="P5188" i="16"/>
  <c r="P5189" i="16"/>
  <c r="P5190" i="16"/>
  <c r="P5191" i="16"/>
  <c r="P5192" i="16"/>
  <c r="P5193" i="16"/>
  <c r="P5194" i="16"/>
  <c r="P5195" i="16"/>
  <c r="P5196" i="16"/>
  <c r="P5197" i="16"/>
  <c r="P5198" i="16"/>
  <c r="P5199" i="16"/>
  <c r="P5200" i="16"/>
  <c r="P5201" i="16"/>
  <c r="P5202" i="16"/>
  <c r="P5203" i="16"/>
  <c r="P5204" i="16"/>
  <c r="P5205" i="16"/>
  <c r="P5206" i="16"/>
  <c r="P5207" i="16"/>
  <c r="P5208" i="16"/>
  <c r="P5209" i="16"/>
  <c r="P5210" i="16"/>
  <c r="P5211" i="16"/>
  <c r="P5212" i="16"/>
  <c r="P5213" i="16"/>
  <c r="P5214" i="16"/>
  <c r="P5215" i="16"/>
  <c r="P5216" i="16"/>
  <c r="P5217" i="16"/>
  <c r="P5218" i="16"/>
  <c r="P5219" i="16"/>
  <c r="P5220" i="16"/>
  <c r="P5221" i="16"/>
  <c r="P5222" i="16"/>
  <c r="P5223" i="16"/>
  <c r="P5224" i="16"/>
  <c r="P5225" i="16"/>
  <c r="P5226" i="16"/>
  <c r="P5227" i="16"/>
  <c r="P5228" i="16"/>
  <c r="P5229" i="16"/>
  <c r="P5230" i="16"/>
  <c r="P5231" i="16"/>
  <c r="P5232" i="16"/>
  <c r="P5233" i="16"/>
  <c r="P5234" i="16"/>
  <c r="P5235" i="16"/>
  <c r="P5236" i="16"/>
  <c r="P5237" i="16"/>
  <c r="P5238" i="16"/>
  <c r="P5239" i="16"/>
  <c r="P5240" i="16"/>
  <c r="P5241" i="16"/>
  <c r="P5242" i="16"/>
  <c r="P5243" i="16"/>
  <c r="P5244" i="16"/>
  <c r="P5245" i="16"/>
  <c r="P5246" i="16"/>
  <c r="P5247" i="16"/>
  <c r="P5248" i="16"/>
  <c r="P5249" i="16"/>
  <c r="P5250" i="16"/>
  <c r="P5251" i="16"/>
  <c r="P5252" i="16"/>
  <c r="P5253" i="16"/>
  <c r="P5254" i="16"/>
  <c r="P5255" i="16"/>
  <c r="P5256" i="16"/>
  <c r="P5257" i="16"/>
  <c r="P5258" i="16"/>
  <c r="P5259" i="16"/>
  <c r="P5260" i="16"/>
  <c r="P5261" i="16"/>
  <c r="P5262" i="16"/>
  <c r="P5263" i="16"/>
  <c r="P5264" i="16"/>
  <c r="P5265" i="16"/>
  <c r="P5266" i="16"/>
  <c r="P5267" i="16"/>
  <c r="P5268" i="16"/>
  <c r="P5269" i="16"/>
  <c r="P5270" i="16"/>
  <c r="P5271" i="16"/>
  <c r="P5272" i="16"/>
  <c r="P5273" i="16"/>
  <c r="P5274" i="16"/>
  <c r="P5275" i="16"/>
  <c r="P5276" i="16"/>
  <c r="P5277" i="16"/>
  <c r="P5278" i="16"/>
  <c r="P5279" i="16"/>
  <c r="P5280" i="16"/>
  <c r="P5281" i="16"/>
  <c r="P5282" i="16"/>
  <c r="P5283" i="16"/>
  <c r="P5284" i="16"/>
  <c r="P5285" i="16"/>
  <c r="P5286" i="16"/>
  <c r="P5287" i="16"/>
  <c r="P5288" i="16"/>
  <c r="P5289" i="16"/>
  <c r="P5290" i="16"/>
  <c r="P5291" i="16"/>
  <c r="P5292" i="16"/>
  <c r="P5293" i="16"/>
  <c r="P5294" i="16"/>
  <c r="P5295" i="16"/>
  <c r="P5296" i="16"/>
  <c r="P5297" i="16"/>
  <c r="P5298" i="16"/>
  <c r="P5299" i="16"/>
  <c r="P5300" i="16"/>
  <c r="P5301" i="16"/>
  <c r="P5302" i="16"/>
  <c r="P5303" i="16"/>
  <c r="P5304" i="16"/>
  <c r="P5305" i="16"/>
  <c r="P5306" i="16"/>
  <c r="P5307" i="16"/>
  <c r="P5308" i="16"/>
  <c r="P5309" i="16"/>
  <c r="P5310" i="16"/>
  <c r="P5311" i="16"/>
  <c r="P5312" i="16"/>
  <c r="P5313" i="16"/>
  <c r="P5314" i="16"/>
  <c r="P5315" i="16"/>
  <c r="P5316" i="16"/>
  <c r="P5317" i="16"/>
  <c r="P5318" i="16"/>
  <c r="P5319" i="16"/>
  <c r="P5320" i="16"/>
  <c r="P5321" i="16"/>
  <c r="P5322" i="16"/>
  <c r="P5323" i="16"/>
  <c r="P5324" i="16"/>
  <c r="P5325" i="16"/>
  <c r="P5326" i="16"/>
  <c r="P5327" i="16"/>
  <c r="P5328" i="16"/>
  <c r="P5329" i="16"/>
  <c r="P5330" i="16"/>
  <c r="P5331" i="16"/>
  <c r="P5332" i="16"/>
  <c r="P5333" i="16"/>
  <c r="P5334" i="16"/>
  <c r="P5335" i="16"/>
  <c r="P5336" i="16"/>
  <c r="P5337" i="16"/>
  <c r="P5338" i="16"/>
  <c r="P5339" i="16"/>
  <c r="P5340" i="16"/>
  <c r="P5341" i="16"/>
  <c r="P5342" i="16"/>
  <c r="P5343" i="16"/>
  <c r="P5344" i="16"/>
  <c r="P5345" i="16"/>
  <c r="P5346" i="16"/>
  <c r="P5347" i="16"/>
  <c r="P5348" i="16"/>
  <c r="P5349" i="16"/>
  <c r="P5350" i="16"/>
  <c r="P5351" i="16"/>
  <c r="P5352" i="16"/>
  <c r="P5353" i="16"/>
  <c r="P5354" i="16"/>
  <c r="P5355" i="16"/>
  <c r="P5356" i="16"/>
  <c r="P5357" i="16"/>
  <c r="P5358" i="16"/>
  <c r="P5359" i="16"/>
  <c r="P5360" i="16"/>
  <c r="P5361" i="16"/>
  <c r="P5362" i="16"/>
  <c r="P5363" i="16"/>
  <c r="P5364" i="16"/>
  <c r="P5365" i="16"/>
  <c r="P5366" i="16"/>
  <c r="P5367" i="16"/>
  <c r="P5368" i="16"/>
  <c r="P5369" i="16"/>
  <c r="P5370" i="16"/>
  <c r="P5371" i="16"/>
  <c r="P5372" i="16"/>
  <c r="P5373" i="16"/>
  <c r="P5374" i="16"/>
  <c r="P5375" i="16"/>
  <c r="P5376" i="16"/>
  <c r="P5377" i="16"/>
  <c r="P5378" i="16"/>
  <c r="P5379" i="16"/>
  <c r="P5380" i="16"/>
  <c r="P5381" i="16"/>
  <c r="P5382" i="16"/>
  <c r="P5383" i="16"/>
  <c r="P5384" i="16"/>
  <c r="P5385" i="16"/>
  <c r="P5386" i="16"/>
  <c r="P5387" i="16"/>
  <c r="P5388" i="16"/>
  <c r="P5389" i="16"/>
  <c r="P5390" i="16"/>
  <c r="P5391" i="16"/>
  <c r="P5392" i="16"/>
  <c r="P5393" i="16"/>
  <c r="P5394" i="16"/>
  <c r="P5395" i="16"/>
  <c r="P5396" i="16"/>
  <c r="P5397" i="16"/>
  <c r="P5398" i="16"/>
  <c r="P5399" i="16"/>
  <c r="P5400" i="16"/>
  <c r="P5401" i="16"/>
  <c r="P5402" i="16"/>
  <c r="P5403" i="16"/>
  <c r="P5404" i="16"/>
  <c r="P5405" i="16"/>
  <c r="P5406" i="16"/>
  <c r="P5407" i="16"/>
  <c r="P5408" i="16"/>
  <c r="P5409" i="16"/>
  <c r="P5410" i="16"/>
  <c r="P5411" i="16"/>
  <c r="P5412" i="16"/>
  <c r="P5413" i="16"/>
  <c r="P5414" i="16"/>
  <c r="P5415" i="16"/>
  <c r="P5416" i="16"/>
  <c r="P5417" i="16"/>
  <c r="P5418" i="16"/>
  <c r="P5419" i="16"/>
  <c r="P5420" i="16"/>
  <c r="P5421" i="16"/>
  <c r="P5422" i="16"/>
  <c r="P5423" i="16"/>
  <c r="P5424" i="16"/>
  <c r="P5425" i="16"/>
  <c r="P5426" i="16"/>
  <c r="P5427" i="16"/>
  <c r="P5428" i="16"/>
  <c r="P5429" i="16"/>
  <c r="P5430" i="16"/>
  <c r="P5431" i="16"/>
  <c r="P5432" i="16"/>
  <c r="P5433" i="16"/>
  <c r="P5434" i="16"/>
  <c r="P5435" i="16"/>
  <c r="P5436" i="16"/>
  <c r="P5437" i="16"/>
  <c r="P5438" i="16"/>
  <c r="P5439" i="16"/>
  <c r="P5440" i="16"/>
  <c r="P5441" i="16"/>
  <c r="P5442" i="16"/>
  <c r="P5443" i="16"/>
  <c r="P5444" i="16"/>
  <c r="P5445" i="16"/>
  <c r="P5446" i="16"/>
  <c r="P5447" i="16"/>
  <c r="P5448" i="16"/>
  <c r="P5449" i="16"/>
  <c r="P5450" i="16"/>
  <c r="P5451" i="16"/>
  <c r="P5452" i="16"/>
  <c r="P5453" i="16"/>
  <c r="P5454" i="16"/>
  <c r="P5455" i="16"/>
  <c r="P5456" i="16"/>
  <c r="P5457" i="16"/>
  <c r="P5458" i="16"/>
  <c r="P5459" i="16"/>
  <c r="P5460" i="16"/>
  <c r="P5461" i="16"/>
  <c r="P5462" i="16"/>
  <c r="P5463" i="16"/>
  <c r="P5464" i="16"/>
  <c r="P5465" i="16"/>
  <c r="P5466" i="16"/>
  <c r="P5467" i="16"/>
  <c r="P5468" i="16"/>
  <c r="P5469" i="16"/>
  <c r="P5470" i="16"/>
  <c r="P5471" i="16"/>
  <c r="P5472" i="16"/>
  <c r="P5473" i="16"/>
  <c r="P5474" i="16"/>
  <c r="P5475" i="16"/>
  <c r="P5476" i="16"/>
  <c r="P5477" i="16"/>
  <c r="P5478" i="16"/>
  <c r="P5479" i="16"/>
  <c r="P5480" i="16"/>
  <c r="P5481" i="16"/>
  <c r="P5482" i="16"/>
  <c r="P5483" i="16"/>
  <c r="P5484" i="16"/>
  <c r="P5485" i="16"/>
  <c r="P5486" i="16"/>
  <c r="P5487" i="16"/>
  <c r="P5488" i="16"/>
  <c r="P5489" i="16"/>
  <c r="P5490" i="16"/>
  <c r="P5491" i="16"/>
  <c r="P5492" i="16"/>
  <c r="P5493" i="16"/>
  <c r="P5494" i="16"/>
  <c r="P5495" i="16"/>
  <c r="P5496" i="16"/>
  <c r="P5497" i="16"/>
  <c r="P5498" i="16"/>
  <c r="P5499" i="16"/>
  <c r="P5500" i="16"/>
  <c r="P5501" i="16"/>
  <c r="P5502" i="16"/>
  <c r="P5503" i="16"/>
  <c r="P5504" i="16"/>
  <c r="P5505" i="16"/>
  <c r="P5506" i="16"/>
  <c r="P5507" i="16"/>
  <c r="P5508" i="16"/>
  <c r="P5509" i="16"/>
  <c r="P5510" i="16"/>
  <c r="P5511" i="16"/>
  <c r="P5512" i="16"/>
  <c r="P5513" i="16"/>
  <c r="P5514" i="16"/>
  <c r="P5515" i="16"/>
  <c r="P5516" i="16"/>
  <c r="P5517" i="16"/>
  <c r="P5518" i="16"/>
  <c r="P5519" i="16"/>
  <c r="P5520" i="16"/>
  <c r="P5521" i="16"/>
  <c r="P5522" i="16"/>
  <c r="P5523" i="16"/>
  <c r="P5524" i="16"/>
  <c r="P5525" i="16"/>
  <c r="P5526" i="16"/>
  <c r="P5527" i="16"/>
  <c r="P5528" i="16"/>
  <c r="P5529" i="16"/>
  <c r="P5530" i="16"/>
  <c r="P5531" i="16"/>
  <c r="P5532" i="16"/>
  <c r="P5533" i="16"/>
  <c r="P5534" i="16"/>
  <c r="P5535" i="16"/>
  <c r="P5536" i="16"/>
  <c r="P5537" i="16"/>
  <c r="P5538" i="16"/>
  <c r="P5539" i="16"/>
  <c r="P5540" i="16"/>
  <c r="P5541" i="16"/>
  <c r="P5542" i="16"/>
  <c r="P5543" i="16"/>
  <c r="P5544" i="16"/>
  <c r="P5545" i="16"/>
  <c r="P5546" i="16"/>
  <c r="P5547" i="16"/>
  <c r="P5548" i="16"/>
  <c r="P5549" i="16"/>
  <c r="P5550" i="16"/>
  <c r="P5551" i="16"/>
  <c r="P5552" i="16"/>
  <c r="P5553" i="16"/>
  <c r="P5554" i="16"/>
  <c r="P5555" i="16"/>
  <c r="P5556" i="16"/>
  <c r="P5557" i="16"/>
  <c r="P5558" i="16"/>
  <c r="P5559" i="16"/>
  <c r="P5560" i="16"/>
  <c r="P5561" i="16"/>
  <c r="P5562" i="16"/>
  <c r="P5563" i="16"/>
  <c r="P5564" i="16"/>
  <c r="P5565" i="16"/>
  <c r="P5566" i="16"/>
  <c r="P5567" i="16"/>
  <c r="P5568" i="16"/>
  <c r="P5569" i="16"/>
  <c r="P5570" i="16"/>
  <c r="P5571" i="16"/>
  <c r="P5572" i="16"/>
  <c r="P5573" i="16"/>
  <c r="P5574" i="16"/>
  <c r="P5575" i="16"/>
  <c r="P5576" i="16"/>
  <c r="P5577" i="16"/>
  <c r="P5578" i="16"/>
  <c r="P5579" i="16"/>
  <c r="P5580" i="16"/>
  <c r="P5581" i="16"/>
  <c r="P5582" i="16"/>
  <c r="P5583" i="16"/>
  <c r="P5584" i="16"/>
  <c r="P5585" i="16"/>
  <c r="P5586" i="16"/>
  <c r="P5587" i="16"/>
  <c r="P5588" i="16"/>
  <c r="P5589" i="16"/>
  <c r="P5590" i="16"/>
  <c r="P5591" i="16"/>
  <c r="P5592" i="16"/>
  <c r="P5593" i="16"/>
  <c r="P5594" i="16"/>
  <c r="P5595" i="16"/>
  <c r="P5596" i="16"/>
  <c r="P5597" i="16"/>
  <c r="P5598" i="16"/>
  <c r="P5599" i="16"/>
  <c r="P5600" i="16"/>
  <c r="P5601" i="16"/>
  <c r="P5602" i="16"/>
  <c r="P5603" i="16"/>
  <c r="P5604" i="16"/>
  <c r="P5605" i="16"/>
  <c r="P5606" i="16"/>
  <c r="P5607" i="16"/>
  <c r="P5608" i="16"/>
  <c r="P5609" i="16"/>
  <c r="P5610" i="16"/>
  <c r="P5611" i="16"/>
  <c r="P5612" i="16"/>
  <c r="P5613" i="16"/>
  <c r="P5614" i="16"/>
  <c r="P5615" i="16"/>
  <c r="P5616" i="16"/>
  <c r="P5617" i="16"/>
  <c r="P5618" i="16"/>
  <c r="P5619" i="16"/>
  <c r="P5620" i="16"/>
  <c r="P5621" i="16"/>
  <c r="P5622" i="16"/>
  <c r="P5623" i="16"/>
  <c r="P5624" i="16"/>
  <c r="P5625" i="16"/>
  <c r="P5626" i="16"/>
  <c r="P5627" i="16"/>
  <c r="P5628" i="16"/>
  <c r="P5629" i="16"/>
  <c r="P5630" i="16"/>
  <c r="P5631" i="16"/>
  <c r="P5632" i="16"/>
  <c r="P5633" i="16"/>
  <c r="P5634" i="16"/>
  <c r="P5635" i="16"/>
  <c r="P5636" i="16"/>
  <c r="P5637" i="16"/>
  <c r="P5638" i="16"/>
  <c r="P5639" i="16"/>
  <c r="P5640" i="16"/>
  <c r="P5641" i="16"/>
  <c r="P5642" i="16"/>
  <c r="P5643" i="16"/>
  <c r="P5644" i="16"/>
  <c r="P5645" i="16"/>
  <c r="P5646" i="16"/>
  <c r="P5647" i="16"/>
  <c r="P5648" i="16"/>
  <c r="P5649" i="16"/>
  <c r="P5650" i="16"/>
  <c r="P5651" i="16"/>
  <c r="P5652" i="16"/>
  <c r="P5653" i="16"/>
  <c r="P5654" i="16"/>
  <c r="P5655" i="16"/>
  <c r="P5656" i="16"/>
  <c r="P5657" i="16"/>
  <c r="P5658" i="16"/>
  <c r="P5659" i="16"/>
  <c r="P5660" i="16"/>
  <c r="P5661" i="16"/>
  <c r="P5662" i="16"/>
  <c r="P5663" i="16"/>
  <c r="P5664" i="16"/>
  <c r="P5665" i="16"/>
  <c r="P5666" i="16"/>
  <c r="P5667" i="16"/>
  <c r="P5668" i="16"/>
  <c r="P5669" i="16"/>
  <c r="P5670" i="16"/>
  <c r="P5671" i="16"/>
  <c r="P5672" i="16"/>
  <c r="P5673" i="16"/>
  <c r="P5674" i="16"/>
  <c r="P5675" i="16"/>
  <c r="P5676" i="16"/>
  <c r="P5677" i="16"/>
  <c r="P5678" i="16"/>
  <c r="P5679" i="16"/>
  <c r="P5680" i="16"/>
  <c r="P5681" i="16"/>
  <c r="P5682" i="16"/>
  <c r="P5683" i="16"/>
  <c r="P5684" i="16"/>
  <c r="P5685" i="16"/>
  <c r="P5686" i="16"/>
  <c r="P5687" i="16"/>
  <c r="P5688" i="16"/>
  <c r="P5689" i="16"/>
  <c r="P5690" i="16"/>
  <c r="P5691" i="16"/>
  <c r="P5692" i="16"/>
  <c r="P5693" i="16"/>
  <c r="P5694" i="16"/>
  <c r="P5695" i="16"/>
  <c r="P5696" i="16"/>
  <c r="P5697" i="16"/>
  <c r="P5698" i="16"/>
  <c r="P5699" i="16"/>
  <c r="P5700" i="16"/>
  <c r="P5701" i="16"/>
  <c r="P5702" i="16"/>
  <c r="P5703" i="16"/>
  <c r="P5704" i="16"/>
  <c r="P5705" i="16"/>
  <c r="P5706" i="16"/>
  <c r="P5707" i="16"/>
  <c r="P5708" i="16"/>
  <c r="P5709" i="16"/>
  <c r="P5710" i="16"/>
  <c r="P5711" i="16"/>
  <c r="P5712" i="16"/>
  <c r="P5713" i="16"/>
  <c r="P5714" i="16"/>
  <c r="P5715" i="16"/>
  <c r="P5716" i="16"/>
  <c r="P5717" i="16"/>
  <c r="P5718" i="16"/>
  <c r="P5719" i="16"/>
  <c r="P5720" i="16"/>
  <c r="P5721" i="16"/>
  <c r="P5722" i="16"/>
  <c r="P5723" i="16"/>
  <c r="P5724" i="16"/>
  <c r="P5725" i="16"/>
  <c r="P5726" i="16"/>
  <c r="P5727" i="16"/>
  <c r="P5728" i="16"/>
  <c r="P5729" i="16"/>
  <c r="P5730" i="16"/>
  <c r="P5731" i="16"/>
  <c r="P5732" i="16"/>
  <c r="P5733" i="16"/>
  <c r="P5734" i="16"/>
  <c r="P5735" i="16"/>
  <c r="P5736" i="16"/>
  <c r="P5737" i="16"/>
  <c r="P5738" i="16"/>
  <c r="P5739" i="16"/>
  <c r="P5740" i="16"/>
  <c r="P5741" i="16"/>
  <c r="P5742" i="16"/>
  <c r="P5743" i="16"/>
  <c r="P5744" i="16"/>
  <c r="P5745" i="16"/>
  <c r="P5746" i="16"/>
  <c r="P5747" i="16"/>
  <c r="P5748" i="16"/>
  <c r="P5749" i="16"/>
  <c r="P5750" i="16"/>
  <c r="P5751" i="16"/>
  <c r="P5752" i="16"/>
  <c r="P5753" i="16"/>
  <c r="P5754" i="16"/>
  <c r="P5755" i="16"/>
  <c r="P5756" i="16"/>
  <c r="P5757" i="16"/>
  <c r="P5758" i="16"/>
  <c r="P5759" i="16"/>
  <c r="P5760" i="16"/>
  <c r="P5761" i="16"/>
  <c r="P5762" i="16"/>
  <c r="P5763" i="16"/>
  <c r="P5764" i="16"/>
  <c r="P5765" i="16"/>
  <c r="P5766" i="16"/>
  <c r="P5767" i="16"/>
  <c r="P5768" i="16"/>
  <c r="P5769" i="16"/>
  <c r="P5770" i="16"/>
  <c r="P5771" i="16"/>
  <c r="P5772" i="16"/>
  <c r="P5773" i="16"/>
  <c r="P5774" i="16"/>
  <c r="P5775" i="16"/>
  <c r="P5776" i="16"/>
  <c r="P5777" i="16"/>
  <c r="P5778" i="16"/>
  <c r="P5779" i="16"/>
  <c r="P5780" i="16"/>
  <c r="P5781" i="16"/>
  <c r="P5782" i="16"/>
  <c r="P5783" i="16"/>
  <c r="P5784" i="16"/>
  <c r="P5785" i="16"/>
  <c r="P5786" i="16"/>
  <c r="P5787" i="16"/>
  <c r="P5788" i="16"/>
  <c r="P5789" i="16"/>
  <c r="P5790" i="16"/>
  <c r="P5791" i="16"/>
  <c r="P5792" i="16"/>
  <c r="P5793" i="16"/>
  <c r="P5794" i="16"/>
  <c r="P5795" i="16"/>
  <c r="P5796" i="16"/>
  <c r="P5797" i="16"/>
  <c r="P5798" i="16"/>
  <c r="P5799" i="16"/>
  <c r="P5800" i="16"/>
  <c r="P5801" i="16"/>
  <c r="P5802" i="16"/>
  <c r="P5803" i="16"/>
  <c r="P5804" i="16"/>
  <c r="P5805" i="16"/>
  <c r="P5806" i="16"/>
  <c r="P5807" i="16"/>
  <c r="P5808" i="16"/>
  <c r="P5809" i="16"/>
  <c r="P5810" i="16"/>
  <c r="P5811" i="16"/>
  <c r="P5812" i="16"/>
  <c r="P5813" i="16"/>
  <c r="P5814" i="16"/>
  <c r="P5815" i="16"/>
  <c r="P5816" i="16"/>
  <c r="P5817" i="16"/>
  <c r="P5818" i="16"/>
  <c r="P5819" i="16"/>
  <c r="P5820" i="16"/>
  <c r="P5821" i="16"/>
  <c r="P5822" i="16"/>
  <c r="P5823" i="16"/>
  <c r="P5824" i="16"/>
  <c r="P5825" i="16"/>
  <c r="P5826" i="16"/>
  <c r="P5827" i="16"/>
  <c r="P5828" i="16"/>
  <c r="P5829" i="16"/>
  <c r="P5830" i="16"/>
  <c r="P5831" i="16"/>
  <c r="P5832" i="16"/>
  <c r="P5833" i="16"/>
  <c r="P5834" i="16"/>
  <c r="P5835" i="16"/>
  <c r="P5836" i="16"/>
  <c r="P5837" i="16"/>
  <c r="P5838" i="16"/>
  <c r="P5839" i="16"/>
  <c r="P5840" i="16"/>
  <c r="P5841" i="16"/>
  <c r="P5842" i="16"/>
  <c r="P5843" i="16"/>
  <c r="P5844" i="16"/>
  <c r="P5845" i="16"/>
  <c r="P5846" i="16"/>
  <c r="P5847" i="16"/>
  <c r="P5848" i="16"/>
  <c r="P5849" i="16"/>
  <c r="P5850" i="16"/>
  <c r="P5851" i="16"/>
  <c r="P5852" i="16"/>
  <c r="P5853" i="16"/>
  <c r="P5854" i="16"/>
  <c r="P5855" i="16"/>
  <c r="P5856" i="16"/>
  <c r="P5857" i="16"/>
  <c r="P5858" i="16"/>
  <c r="P5859" i="16"/>
  <c r="P5860" i="16"/>
  <c r="P5861" i="16"/>
  <c r="P5862" i="16"/>
  <c r="P5863" i="16"/>
  <c r="P5864" i="16"/>
  <c r="P5865" i="16"/>
  <c r="P5866" i="16"/>
  <c r="P5867" i="16"/>
  <c r="P5868" i="16"/>
  <c r="P5869" i="16"/>
  <c r="P5870" i="16"/>
  <c r="P5871" i="16"/>
  <c r="P5872" i="16"/>
  <c r="P5873" i="16"/>
  <c r="P5874" i="16"/>
  <c r="P5875" i="16"/>
  <c r="P5876" i="16"/>
  <c r="P5877" i="16"/>
  <c r="P5878" i="16"/>
  <c r="P5879" i="16"/>
  <c r="P5880" i="16"/>
  <c r="P5881" i="16"/>
  <c r="P5882" i="16"/>
  <c r="P5883" i="16"/>
  <c r="P5884" i="16"/>
  <c r="P5885" i="16"/>
  <c r="P5886" i="16"/>
  <c r="P5887" i="16"/>
  <c r="P5888" i="16"/>
  <c r="P5889" i="16"/>
  <c r="P5890" i="16"/>
  <c r="P5891" i="16"/>
  <c r="P5892" i="16"/>
  <c r="P5893" i="16"/>
  <c r="P5894" i="16"/>
  <c r="P5895" i="16"/>
  <c r="P5896" i="16"/>
  <c r="P5897" i="16"/>
  <c r="P5898" i="16"/>
  <c r="P5899" i="16"/>
  <c r="P5900" i="16"/>
  <c r="P5901" i="16"/>
  <c r="P5902" i="16"/>
  <c r="P5903" i="16"/>
  <c r="P5904" i="16"/>
  <c r="P5905" i="16"/>
  <c r="P5906" i="16"/>
  <c r="P5907" i="16"/>
  <c r="P5908" i="16"/>
  <c r="P5909" i="16"/>
  <c r="P5910" i="16"/>
  <c r="P5911" i="16"/>
  <c r="P5912" i="16"/>
  <c r="P5913" i="16"/>
  <c r="P5914" i="16"/>
  <c r="P5915" i="16"/>
  <c r="P5916" i="16"/>
  <c r="P5917" i="16"/>
  <c r="P5918" i="16"/>
  <c r="P5919" i="16"/>
  <c r="P5920" i="16"/>
  <c r="P5921" i="16"/>
  <c r="P5922" i="16"/>
  <c r="P5923" i="16"/>
  <c r="P5924" i="16"/>
  <c r="P5925" i="16"/>
  <c r="P5926" i="16"/>
  <c r="P5927" i="16"/>
  <c r="P5928" i="16"/>
  <c r="P5929" i="16"/>
  <c r="P5930" i="16"/>
  <c r="P5931" i="16"/>
  <c r="P5932" i="16"/>
  <c r="P5933" i="16"/>
  <c r="P5934" i="16"/>
  <c r="P5935" i="16"/>
  <c r="P5936" i="16"/>
  <c r="P5937" i="16"/>
  <c r="P5938" i="16"/>
  <c r="P5939" i="16"/>
  <c r="P5940" i="16"/>
  <c r="P5941" i="16"/>
  <c r="P5942" i="16"/>
  <c r="P5943" i="16"/>
  <c r="P5944" i="16"/>
  <c r="P5945" i="16"/>
  <c r="P5946" i="16"/>
  <c r="P5947" i="16"/>
  <c r="P5948" i="16"/>
  <c r="P5949" i="16"/>
  <c r="P5950" i="16"/>
  <c r="P5951" i="16"/>
  <c r="P5952" i="16"/>
  <c r="P5953" i="16"/>
  <c r="P5954" i="16"/>
  <c r="P5955" i="16"/>
  <c r="P5956" i="16"/>
  <c r="P5957" i="16"/>
  <c r="P5958" i="16"/>
  <c r="P5959" i="16"/>
  <c r="P5960" i="16"/>
  <c r="P5961" i="16"/>
  <c r="P5962" i="16"/>
  <c r="P5963" i="16"/>
  <c r="P5964" i="16"/>
  <c r="P5965" i="16"/>
  <c r="P5966" i="16"/>
  <c r="P5967" i="16"/>
  <c r="P5968" i="16"/>
  <c r="P5969" i="16"/>
  <c r="P5970" i="16"/>
  <c r="P5971" i="16"/>
  <c r="P5972" i="16"/>
  <c r="P5973" i="16"/>
  <c r="P5974" i="16"/>
  <c r="P5975" i="16"/>
  <c r="P5976" i="16"/>
  <c r="P5977" i="16"/>
  <c r="P5978" i="16"/>
  <c r="P5979" i="16"/>
  <c r="P5980" i="16"/>
  <c r="P5981" i="16"/>
  <c r="P5982" i="16"/>
  <c r="P5983" i="16"/>
  <c r="P5984" i="16"/>
  <c r="P5985" i="16"/>
  <c r="P5986" i="16"/>
  <c r="P5987" i="16"/>
  <c r="P5988" i="16"/>
  <c r="P5989" i="16"/>
  <c r="P5990" i="16"/>
  <c r="P5991" i="16"/>
  <c r="P5992" i="16"/>
  <c r="P5993" i="16"/>
  <c r="P5994" i="16"/>
  <c r="P5995" i="16"/>
  <c r="P5996" i="16"/>
  <c r="P5997" i="16"/>
  <c r="P5998" i="16"/>
  <c r="P5999" i="16"/>
  <c r="P6000" i="16"/>
  <c r="P6001" i="16"/>
  <c r="P6002" i="16"/>
  <c r="P6003" i="16"/>
  <c r="P6004" i="16"/>
  <c r="P6005" i="16"/>
  <c r="P6006" i="16"/>
  <c r="P6007" i="16"/>
  <c r="P6008" i="16"/>
  <c r="P6009" i="16"/>
  <c r="P6010" i="16"/>
  <c r="P6011" i="16"/>
  <c r="P6012" i="16"/>
  <c r="P6013" i="16"/>
  <c r="P6014" i="16"/>
  <c r="P6015" i="16"/>
  <c r="P6016" i="16"/>
  <c r="P6017" i="16"/>
  <c r="P6018" i="16"/>
  <c r="P6019" i="16"/>
  <c r="P6020" i="16"/>
  <c r="P6021" i="16"/>
  <c r="P6022" i="16"/>
  <c r="P6023" i="16"/>
  <c r="P6024" i="16"/>
  <c r="P6025" i="16"/>
  <c r="P6026" i="16"/>
  <c r="P6027" i="16"/>
  <c r="P6028" i="16"/>
  <c r="P6029" i="16"/>
  <c r="P6030" i="16"/>
  <c r="P6031" i="16"/>
  <c r="P6032" i="16"/>
  <c r="P6033" i="16"/>
  <c r="P6034" i="16"/>
  <c r="P6035" i="16"/>
  <c r="P6036" i="16"/>
  <c r="P6037" i="16"/>
  <c r="P6038" i="16"/>
  <c r="P6039" i="16"/>
  <c r="P6040" i="16"/>
  <c r="P6041" i="16"/>
  <c r="P6042" i="16"/>
  <c r="P6043" i="16"/>
  <c r="P6044" i="16"/>
  <c r="P6045" i="16"/>
  <c r="P6046" i="16"/>
  <c r="P6047" i="16"/>
  <c r="P6048" i="16"/>
  <c r="P6049" i="16"/>
  <c r="P6050" i="16"/>
  <c r="P6051" i="16"/>
  <c r="P6052" i="16"/>
  <c r="P6053" i="16"/>
  <c r="P6054" i="16"/>
  <c r="P6055" i="16"/>
  <c r="P6056" i="16"/>
  <c r="P6057" i="16"/>
  <c r="P6058" i="16"/>
  <c r="P6059" i="16"/>
  <c r="P6060" i="16"/>
  <c r="P6061" i="16"/>
  <c r="P6062" i="16"/>
  <c r="P6063" i="16"/>
  <c r="P6064" i="16"/>
  <c r="P6065" i="16"/>
  <c r="P6066" i="16"/>
  <c r="P6067" i="16"/>
  <c r="P6068" i="16"/>
  <c r="P6069" i="16"/>
  <c r="P6070" i="16"/>
  <c r="P6071" i="16"/>
  <c r="P6072" i="16"/>
  <c r="P6073" i="16"/>
  <c r="P6074" i="16"/>
  <c r="P6075" i="16"/>
  <c r="P6076" i="16"/>
  <c r="P6077" i="16"/>
  <c r="P6078" i="16"/>
  <c r="P6079" i="16"/>
  <c r="P6080" i="16"/>
  <c r="P6081" i="16"/>
  <c r="P6082" i="16"/>
  <c r="P6083" i="16"/>
  <c r="P6084" i="16"/>
  <c r="P6085" i="16"/>
  <c r="P6086" i="16"/>
  <c r="P6087" i="16"/>
  <c r="P6088" i="16"/>
  <c r="P6089" i="16"/>
  <c r="P6090" i="16"/>
  <c r="P6091" i="16"/>
  <c r="P6092" i="16"/>
  <c r="P6093" i="16"/>
  <c r="P6094" i="16"/>
  <c r="P6095" i="16"/>
  <c r="P6096" i="16"/>
  <c r="P6097" i="16"/>
  <c r="P6098" i="16"/>
  <c r="P6099" i="16"/>
  <c r="P6100" i="16"/>
  <c r="P6101" i="16"/>
  <c r="P6102" i="16"/>
  <c r="P6103" i="16"/>
  <c r="P6104" i="16"/>
  <c r="P6105" i="16"/>
  <c r="P6106" i="16"/>
  <c r="P6107" i="16"/>
  <c r="P6108" i="16"/>
  <c r="P6109" i="16"/>
  <c r="P6110" i="16"/>
  <c r="P6111" i="16"/>
  <c r="P6112" i="16"/>
  <c r="P6113" i="16"/>
  <c r="P6114" i="16"/>
  <c r="P6115" i="16"/>
  <c r="P6116" i="16"/>
  <c r="P6117" i="16"/>
  <c r="P6118" i="16"/>
  <c r="P6119" i="16"/>
  <c r="P6120" i="16"/>
  <c r="P6121" i="16"/>
  <c r="P6122" i="16"/>
  <c r="P6123" i="16"/>
  <c r="P6124" i="16"/>
  <c r="P6125" i="16"/>
  <c r="P6126" i="16"/>
  <c r="P6127" i="16"/>
  <c r="P6128" i="16"/>
  <c r="P6129" i="16"/>
  <c r="P6130" i="16"/>
  <c r="P6131" i="16"/>
  <c r="P6132" i="16"/>
  <c r="P6133" i="16"/>
  <c r="P6134" i="16"/>
  <c r="P6135" i="16"/>
  <c r="P6136" i="16"/>
  <c r="P6137" i="16"/>
  <c r="P6138" i="16"/>
  <c r="P6139" i="16"/>
  <c r="P6140" i="16"/>
  <c r="B26" i="23" l="1"/>
  <c r="B24" i="23"/>
  <c r="B25" i="23"/>
  <c r="B21" i="23"/>
  <c r="B22" i="23"/>
  <c r="B23" i="23"/>
  <c r="M31" i="20" l="1"/>
  <c r="L31" i="20"/>
  <c r="L32" i="20"/>
  <c r="K31" i="20"/>
  <c r="K11" i="20"/>
  <c r="B15" i="23" l="1"/>
  <c r="B16" i="23"/>
  <c r="B17" i="23"/>
  <c r="B18" i="23"/>
  <c r="B19" i="23"/>
  <c r="B20" i="23"/>
  <c r="B14" i="23"/>
  <c r="B13" i="23"/>
  <c r="B12" i="23"/>
  <c r="B11" i="23"/>
  <c r="B10" i="23"/>
  <c r="B9" i="23"/>
  <c r="B8" i="23"/>
  <c r="B7" i="23"/>
  <c r="B6" i="23"/>
  <c r="C105" i="25" l="1"/>
  <c r="K89" i="25"/>
  <c r="I89" i="25"/>
  <c r="G89" i="25"/>
  <c r="C51" i="25"/>
  <c r="G40" i="24" l="1"/>
  <c r="K40" i="24" l="1"/>
  <c r="K6142" i="16" l="1"/>
  <c r="K8" i="20"/>
  <c r="D8" i="23" s="1"/>
  <c r="I99" i="22" l="1"/>
  <c r="C51" i="21"/>
  <c r="G89" i="21"/>
  <c r="I89" i="21"/>
  <c r="K89" i="21"/>
  <c r="C105" i="21"/>
  <c r="K51" i="21" l="1"/>
  <c r="G77" i="21"/>
  <c r="G70" i="21"/>
  <c r="I83" i="22"/>
  <c r="G114" i="22"/>
  <c r="G83" i="22"/>
  <c r="G86" i="21"/>
  <c r="G51" i="21"/>
  <c r="G99" i="22"/>
  <c r="K70" i="21"/>
  <c r="K86" i="21"/>
  <c r="G40" i="22"/>
  <c r="G90" i="22"/>
  <c r="K83" i="22"/>
  <c r="K63" i="22"/>
  <c r="I40" i="22"/>
  <c r="K77" i="21"/>
  <c r="K114" i="22"/>
  <c r="I63" i="22"/>
  <c r="I90" i="22"/>
  <c r="G104" i="21"/>
  <c r="I114" i="22"/>
  <c r="K99" i="22"/>
  <c r="K90" i="22"/>
  <c r="G63" i="22"/>
  <c r="K104" i="21"/>
  <c r="I70" i="21"/>
  <c r="I51" i="21"/>
  <c r="I104" i="21"/>
  <c r="I77" i="21"/>
  <c r="I86" i="21"/>
  <c r="K40" i="22"/>
  <c r="G105" i="21" l="1"/>
  <c r="D13" i="23" s="1"/>
  <c r="K105" i="21"/>
  <c r="F13" i="23" s="1"/>
  <c r="G115" i="22"/>
  <c r="D12" i="23" s="1"/>
  <c r="D14" i="23" s="1"/>
  <c r="I115" i="22"/>
  <c r="E12" i="23" s="1"/>
  <c r="K115" i="22"/>
  <c r="F12" i="23" s="1"/>
  <c r="I105" i="21"/>
  <c r="E13" i="23" s="1"/>
  <c r="O6142" i="16"/>
  <c r="N6142" i="16"/>
  <c r="F6" i="23" s="1"/>
  <c r="M33" i="20"/>
  <c r="L33" i="20"/>
  <c r="K33" i="20"/>
  <c r="M32" i="20"/>
  <c r="K32" i="20"/>
  <c r="D7" i="23" s="1"/>
  <c r="M11" i="20"/>
  <c r="F7" i="23" s="1"/>
  <c r="L11" i="20"/>
  <c r="E7" i="23" s="1"/>
  <c r="M10" i="20"/>
  <c r="L10" i="20"/>
  <c r="K10" i="20"/>
  <c r="M9" i="20"/>
  <c r="L9" i="20"/>
  <c r="K9" i="20"/>
  <c r="M8" i="20"/>
  <c r="L8" i="20"/>
  <c r="E8" i="23" s="1"/>
  <c r="E7" i="19" l="1"/>
  <c r="F8" i="23"/>
  <c r="F14" i="23"/>
  <c r="E14" i="23"/>
  <c r="M6" i="20"/>
  <c r="E6" i="19" s="1"/>
  <c r="F9" i="23"/>
  <c r="E8" i="19"/>
  <c r="F17" i="23" s="1"/>
  <c r="C7" i="19"/>
  <c r="D16" i="23" s="1"/>
  <c r="D7" i="19"/>
  <c r="E16" i="23" s="1"/>
  <c r="F16" i="23" l="1"/>
  <c r="M21" i="20"/>
  <c r="M115" i="16" l="1"/>
  <c r="M6142" i="16" s="1"/>
  <c r="L115" i="16"/>
  <c r="E6" i="23" l="1"/>
  <c r="E9" i="23" s="1"/>
  <c r="L6" i="20"/>
  <c r="P115" i="16"/>
  <c r="L6142" i="16"/>
  <c r="O6416" i="1"/>
  <c r="N6416" i="1"/>
  <c r="M6416" i="1"/>
  <c r="N5473" i="1"/>
  <c r="M5473" i="1"/>
  <c r="N5453" i="1"/>
  <c r="M5453" i="1"/>
  <c r="D6" i="23" l="1"/>
  <c r="D9" i="23" s="1"/>
  <c r="K6" i="20"/>
  <c r="D6" i="19"/>
  <c r="L21" i="20"/>
  <c r="O4431" i="1"/>
  <c r="N4431" i="1"/>
  <c r="M4431" i="1"/>
  <c r="O4430" i="1"/>
  <c r="N4430" i="1"/>
  <c r="M4430" i="1"/>
  <c r="M4445" i="1"/>
  <c r="N4445" i="1"/>
  <c r="O4445" i="1"/>
  <c r="M4446" i="1"/>
  <c r="N4446" i="1"/>
  <c r="O4446" i="1"/>
  <c r="C6" i="19" l="1"/>
  <c r="K21" i="20"/>
  <c r="E14" i="19"/>
  <c r="F20" i="23" s="1"/>
  <c r="G70" i="25" l="1"/>
  <c r="G86" i="25"/>
  <c r="G63" i="24" l="1"/>
  <c r="I86" i="25"/>
  <c r="I70" i="25"/>
  <c r="I63" i="24" l="1"/>
  <c r="G99" i="24"/>
  <c r="K70" i="25"/>
  <c r="G83" i="24"/>
  <c r="K86" i="25"/>
  <c r="I83" i="24" l="1"/>
  <c r="K63" i="24"/>
  <c r="I99" i="24"/>
  <c r="G51" i="25" l="1"/>
  <c r="K83" i="24"/>
  <c r="K99" i="24"/>
  <c r="I51" i="25" l="1"/>
  <c r="K51" i="25" l="1"/>
  <c r="G104" i="25" l="1"/>
  <c r="I104" i="25" l="1"/>
  <c r="K104" i="25" l="1"/>
  <c r="G77" i="25" l="1"/>
  <c r="G105" i="25" s="1"/>
  <c r="D25" i="23" l="1"/>
  <c r="I77" i="25"/>
  <c r="I105" i="25" s="1"/>
  <c r="E25" i="23" l="1"/>
  <c r="K77" i="25"/>
  <c r="K105" i="25" s="1"/>
  <c r="F25" i="23" s="1"/>
  <c r="K114" i="24" l="1"/>
  <c r="K90" i="24" l="1"/>
  <c r="K115" i="24" s="1"/>
  <c r="F24" i="23" s="1"/>
  <c r="F26" i="23" s="1"/>
  <c r="I40" i="24" l="1"/>
  <c r="I90" i="24" l="1"/>
  <c r="G90" i="24"/>
  <c r="C14" i="19" l="1"/>
  <c r="D20" i="23" s="1"/>
  <c r="I114" i="24" l="1"/>
  <c r="I115" i="24" s="1"/>
  <c r="G114" i="24"/>
  <c r="G115" i="24" s="1"/>
  <c r="D24" i="23" l="1"/>
  <c r="D26" i="23" l="1"/>
  <c r="D14" i="19"/>
  <c r="E20" i="23" l="1"/>
  <c r="E24" i="23" s="1"/>
  <c r="E26" i="23" l="1"/>
  <c r="M49" i="20" l="1"/>
  <c r="E9" i="19"/>
  <c r="F18" i="23" l="1"/>
  <c r="F19" i="23" s="1"/>
  <c r="F21" i="23" s="1"/>
  <c r="E11" i="19"/>
  <c r="E16" i="19" s="1"/>
  <c r="E26" i="19" s="1"/>
  <c r="E25" i="19" l="1"/>
  <c r="C14" i="26" l="1"/>
  <c r="C8" i="19"/>
  <c r="D14" i="26" l="1"/>
  <c r="C15" i="26"/>
  <c r="D17" i="23"/>
  <c r="D8" i="19"/>
  <c r="D15" i="26" l="1"/>
  <c r="E17" i="23"/>
  <c r="C9" i="19" l="1"/>
  <c r="K49" i="20"/>
  <c r="C11" i="19" l="1"/>
  <c r="C16" i="19" s="1"/>
  <c r="C26" i="19" s="1"/>
  <c r="D18" i="23"/>
  <c r="D19" i="23" s="1"/>
  <c r="D21" i="23" s="1"/>
  <c r="L49" i="20"/>
  <c r="D9" i="19"/>
  <c r="E18" i="23" l="1"/>
  <c r="E19" i="23" s="1"/>
  <c r="E21" i="23" s="1"/>
  <c r="D11" i="19"/>
  <c r="D16" i="19" s="1"/>
  <c r="D26" i="19" s="1"/>
  <c r="D25" i="19"/>
  <c r="C25" i="19"/>
  <c r="G119" i="24" l="1"/>
  <c r="I119" i="24" l="1"/>
  <c r="G109" i="25"/>
  <c r="I109" i="25"/>
</calcChain>
</file>

<file path=xl/sharedStrings.xml><?xml version="1.0" encoding="utf-8"?>
<sst xmlns="http://schemas.openxmlformats.org/spreadsheetml/2006/main" count="89117" uniqueCount="2314">
  <si>
    <t>Report Category 1</t>
  </si>
  <si>
    <t>Report Category 2</t>
  </si>
  <si>
    <t>Report Category 3</t>
  </si>
  <si>
    <t>Report Category 4</t>
  </si>
  <si>
    <t>WBS Element</t>
  </si>
  <si>
    <t>WBS Element Description</t>
  </si>
  <si>
    <t>Cost Center</t>
  </si>
  <si>
    <t>Cost Center Description</t>
  </si>
  <si>
    <t>Cost Element</t>
  </si>
  <si>
    <t>Cost Element Description</t>
  </si>
  <si>
    <t>PSE Other O&amp;M</t>
  </si>
  <si>
    <t>Corporate Items</t>
  </si>
  <si>
    <t>Construction Support</t>
  </si>
  <si>
    <t>C.99999.03.29.02</t>
  </si>
  <si>
    <t>Micro OH Credit to OM Elec Ops</t>
  </si>
  <si>
    <t>Construction Support (CNS)</t>
  </si>
  <si>
    <t>Advertising</t>
  </si>
  <si>
    <t>C.99999.03.29.04</t>
  </si>
  <si>
    <t>Micro OH Credit to OM for Const Supp</t>
  </si>
  <si>
    <t>VP Direct</t>
  </si>
  <si>
    <t>Finance</t>
  </si>
  <si>
    <t>C.99999.03.22.04</t>
  </si>
  <si>
    <t>Supervision and Support CC 5319</t>
  </si>
  <si>
    <t>Mngr Financial Plan &amp; Strategic Analysis</t>
  </si>
  <si>
    <t>Legal</t>
  </si>
  <si>
    <t>R.99999.04.30.04</t>
  </si>
  <si>
    <t>OPS Training Elec Operations CC 4501A</t>
  </si>
  <si>
    <t>Operational Training</t>
  </si>
  <si>
    <t>Customer Operations</t>
  </si>
  <si>
    <t>X.99999.03.32.06</t>
  </si>
  <si>
    <t>Communications External</t>
  </si>
  <si>
    <t>Customer Outreach</t>
  </si>
  <si>
    <t>IT &amp; Shared Services</t>
  </si>
  <si>
    <t>C.99998.03.27.04</t>
  </si>
  <si>
    <t>Supervision and Support CC 4206A</t>
  </si>
  <si>
    <t>Process Improvement</t>
  </si>
  <si>
    <t>X.99999.03.39.01</t>
  </si>
  <si>
    <t>Supervision and Support CC 4043A</t>
  </si>
  <si>
    <t>Customer Solutions Billing and Payment</t>
  </si>
  <si>
    <t>X.99999.03.14.06</t>
  </si>
  <si>
    <t>Supervision and Support CC 3010</t>
  </si>
  <si>
    <t>Call Center - Front Office</t>
  </si>
  <si>
    <t>X.99999.03.09.01</t>
  </si>
  <si>
    <t>Digital Marketing and Brand</t>
  </si>
  <si>
    <t>Operations</t>
  </si>
  <si>
    <t>X.99999.03.02.06</t>
  </si>
  <si>
    <t>Communications Safety</t>
  </si>
  <si>
    <t>Public Safety</t>
  </si>
  <si>
    <t>C.99998.03.03.06</t>
  </si>
  <si>
    <t>Supervision and Support CC 1266A</t>
  </si>
  <si>
    <t>Facility Svcs: Facilities Design&amp;Constrn</t>
  </si>
  <si>
    <t>C.99999.03.02.02</t>
  </si>
  <si>
    <t>Supervision and Support CC 1105</t>
  </si>
  <si>
    <t>Corporate Treasurer</t>
  </si>
  <si>
    <t>Generation Amortization</t>
  </si>
  <si>
    <t>C.99999.03.25.01</t>
  </si>
  <si>
    <t>ENC Amortization Expense Maint</t>
  </si>
  <si>
    <t>Amortization</t>
  </si>
  <si>
    <t>C.99999.03.25.02</t>
  </si>
  <si>
    <t>SMS Amortization Expense Maint</t>
  </si>
  <si>
    <t>C.99999.03.25.03</t>
  </si>
  <si>
    <t>GLD Amortization Expense Maint</t>
  </si>
  <si>
    <t>C.99999.03.25.04</t>
  </si>
  <si>
    <t>MTF Amortization Expense Maint</t>
  </si>
  <si>
    <t>C.99999.03.25.05</t>
  </si>
  <si>
    <t>FRA Amortization Expense Maint</t>
  </si>
  <si>
    <t>C.99999.03.25.06</t>
  </si>
  <si>
    <t>WHH Amortization Expense Maint</t>
  </si>
  <si>
    <t>C.99999.03.25.07</t>
  </si>
  <si>
    <t>FRE U1 U2 Amortization Expense Maint</t>
  </si>
  <si>
    <t>C.99999.03.25.08</t>
  </si>
  <si>
    <t>FERN Major Maintenance Amortization</t>
  </si>
  <si>
    <t>C.99999.03.25.09</t>
  </si>
  <si>
    <t>FREDDY 1 Amortization Expense Maint</t>
  </si>
  <si>
    <t>C.99999.03.25.11</t>
  </si>
  <si>
    <t>COL U3 U4 Major Maint Amortization</t>
  </si>
  <si>
    <t>PSE Production O&amp;M</t>
  </si>
  <si>
    <t>APUA (Bad Debt)</t>
  </si>
  <si>
    <t>C.99999.03.31.01</t>
  </si>
  <si>
    <t>Bad Debt Expense CC 3011</t>
  </si>
  <si>
    <t>APUA</t>
  </si>
  <si>
    <t>Bad Debt Expense</t>
  </si>
  <si>
    <t>R.99999.04.19.01</t>
  </si>
  <si>
    <t>Corrosion Protection Prvntv Maint Mains</t>
  </si>
  <si>
    <t>System Controls &amp; Protection</t>
  </si>
  <si>
    <t>Base Contingency</t>
  </si>
  <si>
    <t>Other Pass-throughs</t>
  </si>
  <si>
    <t>Pass-throughs</t>
  </si>
  <si>
    <t>C.99999.03.38.01</t>
  </si>
  <si>
    <t>Pole Wireless Attachment Application Fee</t>
  </si>
  <si>
    <t>Other Pass-Through Activity</t>
  </si>
  <si>
    <t>Benefits OH</t>
  </si>
  <si>
    <t>C.99999.03.38.02</t>
  </si>
  <si>
    <t>Sch 24 and 57 Unmetered Revenue Costs</t>
  </si>
  <si>
    <t>C.99999.03.29.01</t>
  </si>
  <si>
    <t>Micro OH Credit to OM Gas Ops</t>
  </si>
  <si>
    <t>C.99999.03.29.03</t>
  </si>
  <si>
    <t>Micro OH Credit to OM Energy Ops</t>
  </si>
  <si>
    <t>C.99997.03.20.01</t>
  </si>
  <si>
    <t>Conduct Enterprise Risk Mgmt</t>
  </si>
  <si>
    <t>Dir Enterprise Risk Management</t>
  </si>
  <si>
    <t>C.99997.03.20.03</t>
  </si>
  <si>
    <t>Supervision and Support CC 6006</t>
  </si>
  <si>
    <t>Energy Supply</t>
  </si>
  <si>
    <t>K.99999.03.35.02</t>
  </si>
  <si>
    <t>Supervision and Support CC 6005 OM</t>
  </si>
  <si>
    <t>Power &amp; Gas Trading</t>
  </si>
  <si>
    <t>K.99999.03.35.03</t>
  </si>
  <si>
    <t>Trading Core Gas OM</t>
  </si>
  <si>
    <t>K.99999.03.42.01</t>
  </si>
  <si>
    <t>Supervision and Support CC 6003 OM</t>
  </si>
  <si>
    <t>Power Cost</t>
  </si>
  <si>
    <t>K.99999.03.34.03</t>
  </si>
  <si>
    <t>ESM Supervision and Support CC 6002</t>
  </si>
  <si>
    <t>Energy Supply Merchant</t>
  </si>
  <si>
    <t>Regulatory &amp; Strategy</t>
  </si>
  <si>
    <t>K.99999.03.47.01</t>
  </si>
  <si>
    <t>Supervision and Support CC 5364</t>
  </si>
  <si>
    <t>Director Strategic Energy Initiatives</t>
  </si>
  <si>
    <t>X.99999.03.38.01</t>
  </si>
  <si>
    <t>Supervision and Support CC 5363</t>
  </si>
  <si>
    <t>Generation &amp; Transmission Development</t>
  </si>
  <si>
    <t>K.99999.03.32.02</t>
  </si>
  <si>
    <t>Supervision and Support CC 5361</t>
  </si>
  <si>
    <t>VP Energy Supply</t>
  </si>
  <si>
    <t>K.99999.03.31.02</t>
  </si>
  <si>
    <t>OPS Trading Gas Supply</t>
  </si>
  <si>
    <t>Energy Trading Operations</t>
  </si>
  <si>
    <t>K.99999.03.31.03</t>
  </si>
  <si>
    <t>ESM Supervision and Support CC 5360</t>
  </si>
  <si>
    <t>K.99999.03.30.02</t>
  </si>
  <si>
    <t>ED Supervision and Support CC 5329</t>
  </si>
  <si>
    <t>Energy Delivery</t>
  </si>
  <si>
    <t>K.99999.03.30.03</t>
  </si>
  <si>
    <t>Manage Merchant Transmission OM</t>
  </si>
  <si>
    <t>K.99999.03.28.03</t>
  </si>
  <si>
    <t>WLD Environmental and Compliance</t>
  </si>
  <si>
    <t>Wild Horse Wind Facility</t>
  </si>
  <si>
    <t>K.99999.03.28.06</t>
  </si>
  <si>
    <t>WLD Plant Operations</t>
  </si>
  <si>
    <t>K.99999.03.28.07</t>
  </si>
  <si>
    <t>WLD Renewable Energy Center</t>
  </si>
  <si>
    <t>K.99999.03.28.14</t>
  </si>
  <si>
    <t>WLD Supervision and Support CC 5327A</t>
  </si>
  <si>
    <t>K.99999.03.26.05</t>
  </si>
  <si>
    <t>HPK Environmental and Compliance</t>
  </si>
  <si>
    <t>SE Washington Wind Plants</t>
  </si>
  <si>
    <t>K.99999.03.26.08</t>
  </si>
  <si>
    <t>HPK Plant Operations</t>
  </si>
  <si>
    <t>K.99999.03.26.13</t>
  </si>
  <si>
    <t>HPK Substation Maintenance</t>
  </si>
  <si>
    <t>K.99999.03.26.14</t>
  </si>
  <si>
    <t>HPK Supervision and Support CC 5325A</t>
  </si>
  <si>
    <t>K.99999.03.27.05</t>
  </si>
  <si>
    <t>LSR1 Environmental and Compliance</t>
  </si>
  <si>
    <t>K.99999.03.27.08</t>
  </si>
  <si>
    <t>LSR1 Plant Operations</t>
  </si>
  <si>
    <t>K.99999.03.27.14</t>
  </si>
  <si>
    <t>LSR1 Supervision and Support CC 5325A</t>
  </si>
  <si>
    <t>R.99999.04.38.02</t>
  </si>
  <si>
    <t>Supervision and Support CC 5324</t>
  </si>
  <si>
    <t>Dir Safety &amp; Operations Solutions</t>
  </si>
  <si>
    <t>R.99999.04.38.03</t>
  </si>
  <si>
    <t>GTZ-IWM Release 4 O&amp;M CC5324</t>
  </si>
  <si>
    <t>C.99999.03.22.01</t>
  </si>
  <si>
    <t>Evaluate and Manage Financial Perfrmnce</t>
  </si>
  <si>
    <t>C.99997.03.19.01</t>
  </si>
  <si>
    <t>Business Initiatives and Acquisitions</t>
  </si>
  <si>
    <t>Business Initiatives</t>
  </si>
  <si>
    <t>C.99997.03.19.03</t>
  </si>
  <si>
    <t>Supervision and Support CC 5318</t>
  </si>
  <si>
    <t>C.99999.03.41.01</t>
  </si>
  <si>
    <t>Supervision and Support CC5308</t>
  </si>
  <si>
    <t>Resource Acquisition</t>
  </si>
  <si>
    <t>C.99999.03.21.02</t>
  </si>
  <si>
    <t>Gas Risk Management</t>
  </si>
  <si>
    <t>Risk Control</t>
  </si>
  <si>
    <t>C.99999.03.21.03</t>
  </si>
  <si>
    <t>Supervision and Support CC 5301</t>
  </si>
  <si>
    <t>K.99999.03.23.02</t>
  </si>
  <si>
    <t>SNO Dam Dike Structr Wterwy Prvntv Maint</t>
  </si>
  <si>
    <t>Snoqualmie River Hydro Project</t>
  </si>
  <si>
    <t>K.99999.03.23.04</t>
  </si>
  <si>
    <t>SNO Preventative Maintenance</t>
  </si>
  <si>
    <t>K.99999.03.23.05</t>
  </si>
  <si>
    <t>SNO Operations</t>
  </si>
  <si>
    <t>K.99999.03.23.07</t>
  </si>
  <si>
    <t>SNO Recreation</t>
  </si>
  <si>
    <t>K.99999.03.23.10</t>
  </si>
  <si>
    <t>SNO Supervision and Support CC 5240A</t>
  </si>
  <si>
    <t>K.99999.03.19.03</t>
  </si>
  <si>
    <t>BKR Dam Dike Structr Wterwy Prvntv Maint</t>
  </si>
  <si>
    <t>Baker River Hydro Project</t>
  </si>
  <si>
    <t>K.99999.03.19.05</t>
  </si>
  <si>
    <t>BKR Supervision and Support CC 5150A</t>
  </si>
  <si>
    <t>K.99999.03.20.05</t>
  </si>
  <si>
    <t>BKR Corrective Maintenance</t>
  </si>
  <si>
    <t>K.99999.03.20.06</t>
  </si>
  <si>
    <t>BKR Preventative Maintenance</t>
  </si>
  <si>
    <t>K.99999.03.20.07</t>
  </si>
  <si>
    <t>BKR Operations</t>
  </si>
  <si>
    <t>K.99999.03.46.01</t>
  </si>
  <si>
    <t>Supervision and Support CC 5050</t>
  </si>
  <si>
    <t>Generation Engineering</t>
  </si>
  <si>
    <t>K.99999.03.17.02</t>
  </si>
  <si>
    <t>JP Operations and Maintenance</t>
  </si>
  <si>
    <t>Jackson Prairie</t>
  </si>
  <si>
    <t>K.99999.03.16.01</t>
  </si>
  <si>
    <t>Dam Safety Program</t>
  </si>
  <si>
    <t>Dam Safety</t>
  </si>
  <si>
    <t>K.99999.03.16.04</t>
  </si>
  <si>
    <t>DS WM Supervision and Support CC 5031A</t>
  </si>
  <si>
    <t>K.99999.03.16.06</t>
  </si>
  <si>
    <t>Water Management Program</t>
  </si>
  <si>
    <t>R.99999.04.35.05</t>
  </si>
  <si>
    <t>CLSD General and Administrative CC 5030A</t>
  </si>
  <si>
    <t>INACTIVE - Plant Technical Services</t>
  </si>
  <si>
    <t>K.99999.03.15.02</t>
  </si>
  <si>
    <t>MTF Supervision and Support CC 5025A</t>
  </si>
  <si>
    <t>Mint Farm Generating Station</t>
  </si>
  <si>
    <t>K.99999.03.15.04</t>
  </si>
  <si>
    <t>MTF Combustion Turbine Maint</t>
  </si>
  <si>
    <t>K.99999.03.15.05</t>
  </si>
  <si>
    <t>MTF Compliance</t>
  </si>
  <si>
    <t>K.99999.03.15.07</t>
  </si>
  <si>
    <t>MTF Corrective Maint</t>
  </si>
  <si>
    <t>K.99999.03.15.08</t>
  </si>
  <si>
    <t>MTF HRSG SCR Exhaust Duct Maint</t>
  </si>
  <si>
    <t>K.99999.03.15.09</t>
  </si>
  <si>
    <t>MTF Other Plant Equipment Maint BOP</t>
  </si>
  <si>
    <t>K.99999.03.15.11</t>
  </si>
  <si>
    <t>MTF Plant Operations</t>
  </si>
  <si>
    <t>K.99999.03.15.15</t>
  </si>
  <si>
    <t>MTF Steam Turbine Maint</t>
  </si>
  <si>
    <t>K.99999.03.15.18</t>
  </si>
  <si>
    <t>MTF Water Treatmt Coolngtwr Cndsr Maint</t>
  </si>
  <si>
    <t>K.99999.03.44.01</t>
  </si>
  <si>
    <t>GA N Supervison and Support CC 5024</t>
  </si>
  <si>
    <t>Director Generation</t>
  </si>
  <si>
    <t>K.99999.03.33.01</t>
  </si>
  <si>
    <t>TLNG Supervision &amp; Support for PSE</t>
  </si>
  <si>
    <t>Tacoma LNG Operations</t>
  </si>
  <si>
    <t>K.99999.03.14.02</t>
  </si>
  <si>
    <t>GLD Combustion Turbine Maint</t>
  </si>
  <si>
    <t>Goldendale Generating Station</t>
  </si>
  <si>
    <t>K.99999.03.14.05</t>
  </si>
  <si>
    <t>GLD Corrective Maint</t>
  </si>
  <si>
    <t>K.99999.03.14.08</t>
  </si>
  <si>
    <t>GLD Other Plant Equipment Maint BOP</t>
  </si>
  <si>
    <t>K.99999.03.14.10</t>
  </si>
  <si>
    <t>GLD Plant Operations</t>
  </si>
  <si>
    <t>K.99999.03.14.15</t>
  </si>
  <si>
    <t>GLD Supervision and Support CC 5021A</t>
  </si>
  <si>
    <t>K.99999.03.14.18</t>
  </si>
  <si>
    <t>GLD Water Treatmt Coolngtwr Cndsr Maint</t>
  </si>
  <si>
    <t>K.99999.03.13.03</t>
  </si>
  <si>
    <t>HPS Supervision and Support CC 5020A</t>
  </si>
  <si>
    <t>Resource Sciences &amp; Asset Management</t>
  </si>
  <si>
    <t>K.99999.03.13.05</t>
  </si>
  <si>
    <t>LIC Baker License Management</t>
  </si>
  <si>
    <t>K.99999.03.13.09</t>
  </si>
  <si>
    <t>LIC Baker External Pymt USFS Tribal Town</t>
  </si>
  <si>
    <t>K.99999.03.13.17</t>
  </si>
  <si>
    <t>LIC Baker Aquatic Resources</t>
  </si>
  <si>
    <t>K.99999.03.13.19</t>
  </si>
  <si>
    <t>LIC SNO License Management</t>
  </si>
  <si>
    <t>K.99999.03.13.43</t>
  </si>
  <si>
    <t>Generation Asset Management Program</t>
  </si>
  <si>
    <t>K.99999.03.12.02</t>
  </si>
  <si>
    <t>SMS Combustion Turbine Maint</t>
  </si>
  <si>
    <t>Sumas Generating Station</t>
  </si>
  <si>
    <t>K.99999.03.12.05</t>
  </si>
  <si>
    <t>SMS Corrective Maint</t>
  </si>
  <si>
    <t>K.99999.03.12.07</t>
  </si>
  <si>
    <t>SMS HRSG SCR Exhaust Duct Maint</t>
  </si>
  <si>
    <t>K.99999.03.12.08</t>
  </si>
  <si>
    <t>SMS Other Plant Equipment Maint BOP</t>
  </si>
  <si>
    <t>K.99999.03.12.10</t>
  </si>
  <si>
    <t>SMS Plant Operations</t>
  </si>
  <si>
    <t>K.99999.03.12.14</t>
  </si>
  <si>
    <t>SMS Steam Turbine Maint</t>
  </si>
  <si>
    <t>K.99999.03.12.15</t>
  </si>
  <si>
    <t>SMS Supervision and Support CC 5019A</t>
  </si>
  <si>
    <t>K.99999.03.12.18</t>
  </si>
  <si>
    <t>SMS Water Treatmt Coolngtwr Cndsr Maint</t>
  </si>
  <si>
    <t>K.99999.03.10.02</t>
  </si>
  <si>
    <t>ENC Combustion Turbine Maint</t>
  </si>
  <si>
    <t>Encogen Generating Plant</t>
  </si>
  <si>
    <t>K.99999.03.10.03</t>
  </si>
  <si>
    <t>ENC Compliance</t>
  </si>
  <si>
    <t>K.99999.03.10.05</t>
  </si>
  <si>
    <t>ENC Corrective Maint</t>
  </si>
  <si>
    <t>K.99999.03.10.07</t>
  </si>
  <si>
    <t>ENC HRSG SCR Exhaust Duct Maint</t>
  </si>
  <si>
    <t>K.99999.03.10.08</t>
  </si>
  <si>
    <t>ENC Other Plant Equipment Maint BOP</t>
  </si>
  <si>
    <t>K.99999.03.10.10</t>
  </si>
  <si>
    <t>ENC Plant Operations</t>
  </si>
  <si>
    <t>K.99999.03.10.13</t>
  </si>
  <si>
    <t>ENC Steam Turbine Maint</t>
  </si>
  <si>
    <t>K.99999.03.10.14</t>
  </si>
  <si>
    <t>ENC Supervsion and Support CC 5017A</t>
  </si>
  <si>
    <t>K.99999.03.10.17</t>
  </si>
  <si>
    <t>ENC Water Treatmt Coolngtwr Cndsr Maint</t>
  </si>
  <si>
    <t>C.99997.03.17.01</t>
  </si>
  <si>
    <t>Avian Protection</t>
  </si>
  <si>
    <t>Energy Resource Compliance</t>
  </si>
  <si>
    <t>C.99997.03.17.02</t>
  </si>
  <si>
    <t>Environmental Compliance CC 5014A</t>
  </si>
  <si>
    <t>C.99997.03.17.06</t>
  </si>
  <si>
    <t>Supervision and Support CC 5014A</t>
  </si>
  <si>
    <t>K.99999.03.24.12</t>
  </si>
  <si>
    <t>JNT Supervision and Support CC 5012A</t>
  </si>
  <si>
    <t>Joint Generation</t>
  </si>
  <si>
    <t>K.99999.03.08.02</t>
  </si>
  <si>
    <t>DHR Supervision and Support CC 5010</t>
  </si>
  <si>
    <t>Director Planning &amp; Analytics</t>
  </si>
  <si>
    <t>K.99999.03.36.01</t>
  </si>
  <si>
    <t>SCP Supervision and Support CC 5009A</t>
  </si>
  <si>
    <t>Simple Cycle Plants</t>
  </si>
  <si>
    <t>K.99999.03.37.06</t>
  </si>
  <si>
    <t>CMN Plant Operations</t>
  </si>
  <si>
    <t>K.99999.03.38.01</t>
  </si>
  <si>
    <t>FRE Combustion Turbine Maint</t>
  </si>
  <si>
    <t>K.99999.03.38.02</t>
  </si>
  <si>
    <t>FRE Compliance</t>
  </si>
  <si>
    <t>K.99999.03.38.04</t>
  </si>
  <si>
    <t>FRE Corrective Maint</t>
  </si>
  <si>
    <t>K.99999.03.38.06</t>
  </si>
  <si>
    <t>FRE Other Plant Equipment Maint BOP</t>
  </si>
  <si>
    <t>K.99999.03.38.08</t>
  </si>
  <si>
    <t>FRE Plant Operations</t>
  </si>
  <si>
    <t>K.99999.03.39.01</t>
  </si>
  <si>
    <t>FRA Combustion Turbine Maint</t>
  </si>
  <si>
    <t>K.99999.03.39.02</t>
  </si>
  <si>
    <t>FRA Compliance</t>
  </si>
  <si>
    <t>K.99999.03.39.04</t>
  </si>
  <si>
    <t>FRA Corrective Maint</t>
  </si>
  <si>
    <t>K.99999.03.39.07</t>
  </si>
  <si>
    <t>FRA Other Plant Equipment Maint BOP</t>
  </si>
  <si>
    <t>K.99999.03.39.09</t>
  </si>
  <si>
    <t>FRA Plant Operations</t>
  </si>
  <si>
    <t>K.99999.03.39.11</t>
  </si>
  <si>
    <t>FRA Utility Cost and GrndsBldgJanitorial</t>
  </si>
  <si>
    <t>K.99999.03.40.01</t>
  </si>
  <si>
    <t>WHH Glacier Battery Proj Ops and Maint</t>
  </si>
  <si>
    <t>K.99999.03.40.02</t>
  </si>
  <si>
    <t>WHH Combustion Turbine Maint</t>
  </si>
  <si>
    <t>K.99999.03.40.03</t>
  </si>
  <si>
    <t>WHH Compliance</t>
  </si>
  <si>
    <t>K.99999.03.40.05</t>
  </si>
  <si>
    <t>WHH Corrective Maint</t>
  </si>
  <si>
    <t>K.99999.03.40.08</t>
  </si>
  <si>
    <t>WHH Other Plant Equipment Maint BOP</t>
  </si>
  <si>
    <t>K.99999.03.40.10</t>
  </si>
  <si>
    <t>WHH Plant Operations</t>
  </si>
  <si>
    <t>K.99999.03.40.12</t>
  </si>
  <si>
    <t>WHH Utility Cost and GrndsBldgJanitorial</t>
  </si>
  <si>
    <t>K.99999.03.40.13</t>
  </si>
  <si>
    <t>WHH Water Treatment System Maint</t>
  </si>
  <si>
    <t>K.99999.03.45.01</t>
  </si>
  <si>
    <t>GA S Supervison and Support CC 5008</t>
  </si>
  <si>
    <t>Director Generation &amp; Natural Gas</t>
  </si>
  <si>
    <t>R.99999.04.37.01</t>
  </si>
  <si>
    <t>Supervision and Support CC 4588A</t>
  </si>
  <si>
    <t>Infrastructure Program Management</t>
  </si>
  <si>
    <t>R.99999.04.37.07</t>
  </si>
  <si>
    <t>Greenwood Remediation Program</t>
  </si>
  <si>
    <t>R.99999.04.37.08</t>
  </si>
  <si>
    <t>Animal Guard Program</t>
  </si>
  <si>
    <t>R.99999.04.37.10</t>
  </si>
  <si>
    <t>PRP Legacy Cross Bore Inspections</t>
  </si>
  <si>
    <t>R.99999.04.34.02</t>
  </si>
  <si>
    <t>Protctn Autom Cntrls Elec Distr CC 4587A</t>
  </si>
  <si>
    <t>Protection Automation &amp; Control</t>
  </si>
  <si>
    <t>R.99999.04.34.04</t>
  </si>
  <si>
    <t>Supervision and Support CC 4587A</t>
  </si>
  <si>
    <t>R.99999.04.34.07</t>
  </si>
  <si>
    <t>Power Generation Engr Svcs CC 4587A</t>
  </si>
  <si>
    <t>R.99999.04.34.08</t>
  </si>
  <si>
    <t>Power Generation Genrl and Admn CC 4587A</t>
  </si>
  <si>
    <t>R.99999.04.36.02</t>
  </si>
  <si>
    <t>Supervision and Support CC 4586A</t>
  </si>
  <si>
    <t>Director Engineering Operations</t>
  </si>
  <si>
    <t>R.99999.04.33.03</t>
  </si>
  <si>
    <t>Supervision and Support CC 4585A</t>
  </si>
  <si>
    <t>Director Project Delivery</t>
  </si>
  <si>
    <t>R.99999.04.32.05</t>
  </si>
  <si>
    <t>Supervision and Support CC 4582A</t>
  </si>
  <si>
    <t>Project Controls</t>
  </si>
  <si>
    <t>R.10009.08.05.11</t>
  </si>
  <si>
    <t>OMRC E Pole Replacement Plan Dist</t>
  </si>
  <si>
    <t>Electric &amp; Gas System Engineering&amp;Design</t>
  </si>
  <si>
    <t>R.10009.12.02.03</t>
  </si>
  <si>
    <t>OMRC E Conservation Voltage Reduction</t>
  </si>
  <si>
    <t>R.99999.04.31.01</t>
  </si>
  <si>
    <t>Electric Engineering Design CC 4580A</t>
  </si>
  <si>
    <t>R.99999.04.31.03</t>
  </si>
  <si>
    <t>Gas Engineering and Design CC 4580A</t>
  </si>
  <si>
    <t>R.99999.04.31.05</t>
  </si>
  <si>
    <t>Supervision and Support CC 4580A</t>
  </si>
  <si>
    <t>C.99998.03.19.02</t>
  </si>
  <si>
    <t>Purchasing Materials CC 4560A</t>
  </si>
  <si>
    <t>Materials Management</t>
  </si>
  <si>
    <t>C.99998.03.19.03</t>
  </si>
  <si>
    <t>Supervision and Support CC 4560A</t>
  </si>
  <si>
    <t>R.99999.04.30.02</t>
  </si>
  <si>
    <t>OPS Training Central Services CC 4501A</t>
  </si>
  <si>
    <t>R.99999.04.30.03</t>
  </si>
  <si>
    <t>OPS Training Customer Facing CC 4501A</t>
  </si>
  <si>
    <t>R.99999.04.30.05</t>
  </si>
  <si>
    <t>OPS Training Energy Operations CC 4501A</t>
  </si>
  <si>
    <t>R.99999.04.30.06</t>
  </si>
  <si>
    <t>OPS Training Gas Operations CC 4501A</t>
  </si>
  <si>
    <t>R.99999.04.30.08</t>
  </si>
  <si>
    <t>Supervision and Support CC 4501A</t>
  </si>
  <si>
    <t>X.99999.03.34.02</t>
  </si>
  <si>
    <t>Strategic Customer Insights</t>
  </si>
  <si>
    <t>X.99999.03.34.03</t>
  </si>
  <si>
    <t>Supervision and Support CC 4432</t>
  </si>
  <si>
    <t>X.99999.03.32.01</t>
  </si>
  <si>
    <t>Customer Outreach OM</t>
  </si>
  <si>
    <t>X.99999.03.32.03</t>
  </si>
  <si>
    <t>Supervision and Support CC 4426</t>
  </si>
  <si>
    <t>X.99999.03.32.07</t>
  </si>
  <si>
    <t>Communications Internal</t>
  </si>
  <si>
    <t>K.99999.03.48.01</t>
  </si>
  <si>
    <t>Supervision and Support CC 4411</t>
  </si>
  <si>
    <t>Distributed Energy Resources</t>
  </si>
  <si>
    <t>K.99999.03.48.02</t>
  </si>
  <si>
    <t>DER Planning and Strategy</t>
  </si>
  <si>
    <t>K.99999.03.49.01</t>
  </si>
  <si>
    <t>Clean Energy Strategy</t>
  </si>
  <si>
    <t>Clean Energy Planning</t>
  </si>
  <si>
    <t>K.99999.03.50.01</t>
  </si>
  <si>
    <t>Supervision and support CC 4408</t>
  </si>
  <si>
    <t>Clean Energy Projects</t>
  </si>
  <si>
    <t>K.99999.03.50.02</t>
  </si>
  <si>
    <t>Carbon Strategy</t>
  </si>
  <si>
    <t>K.99999.03.50.03</t>
  </si>
  <si>
    <t>X.99999.03.27.02</t>
  </si>
  <si>
    <t>Electric and Gas Development</t>
  </si>
  <si>
    <t>X.99999.03.27.04</t>
  </si>
  <si>
    <t>Supervision and Support CC 4407</t>
  </si>
  <si>
    <t>X.99999.03.26.02</t>
  </si>
  <si>
    <t>Product Marketing</t>
  </si>
  <si>
    <t>X.99999.03.26.03</t>
  </si>
  <si>
    <t>Supervision and Support CC 4406</t>
  </si>
  <si>
    <t>F.99999.02.46.01</t>
  </si>
  <si>
    <t>Supervision and Support CC 4401</t>
  </si>
  <si>
    <t>Performance Excellence</t>
  </si>
  <si>
    <t>F.99999.02.46.03</t>
  </si>
  <si>
    <t>F.99999.02.46.04</t>
  </si>
  <si>
    <t>Innovation Fund</t>
  </si>
  <si>
    <t>F.99999.02.46.07</t>
  </si>
  <si>
    <t>Robotic Process Automation OM</t>
  </si>
  <si>
    <t>X.99999.03.24.02</t>
  </si>
  <si>
    <t>Supervision and Support CC 4400</t>
  </si>
  <si>
    <t>Communication Group</t>
  </si>
  <si>
    <t>K.99999.03.07.03</t>
  </si>
  <si>
    <t>Elec Trans Ops and Admin</t>
  </si>
  <si>
    <t>Transmission Policy and Contracts</t>
  </si>
  <si>
    <t>K.99999.03.07.05</t>
  </si>
  <si>
    <t>Supervision and Support CC 4310</t>
  </si>
  <si>
    <t>C.99997.03.16.02</t>
  </si>
  <si>
    <t>Spill Respns Wstdspsal Complnce</t>
  </si>
  <si>
    <t>Environmental Services</t>
  </si>
  <si>
    <t>C.99997.03.16.03</t>
  </si>
  <si>
    <t>Supervision and Support CC 4300A</t>
  </si>
  <si>
    <t>C.99998.03.17.05</t>
  </si>
  <si>
    <t>Supervision and Support CC 4250A</t>
  </si>
  <si>
    <t>Vegetation Management</t>
  </si>
  <si>
    <t>C.99998.03.17.07</t>
  </si>
  <si>
    <t>Treewatch</t>
  </si>
  <si>
    <t>C.99998.03.16.03</t>
  </si>
  <si>
    <t>Supervision and Support CC 4240</t>
  </si>
  <si>
    <t>Dir Generation &amp; Transmission Dev</t>
  </si>
  <si>
    <t>R.99999.04.29.02</t>
  </si>
  <si>
    <t>GIS Analysis and Support CC 4230A</t>
  </si>
  <si>
    <t>Geospatial Information Systems</t>
  </si>
  <si>
    <t>R.99999.04.29.03</t>
  </si>
  <si>
    <t>Manage GIS Network CC 4230A</t>
  </si>
  <si>
    <t>R.99999.04.29.04</t>
  </si>
  <si>
    <t>Process As Builts and Records CC 4230A</t>
  </si>
  <si>
    <t>R.99999.04.29.05</t>
  </si>
  <si>
    <t>Supervision and Support CC 4230A</t>
  </si>
  <si>
    <t>R.99999.04.29.08</t>
  </si>
  <si>
    <t>Power Generation Engr Svcs CC 4230A</t>
  </si>
  <si>
    <t>R.99999.04.29.09</t>
  </si>
  <si>
    <t>Plant &amp; Technical Record Mgmt CC 4230A</t>
  </si>
  <si>
    <t>C.99997.03.15.01</t>
  </si>
  <si>
    <t>Conduct Quality Insp and Audits CC 4221A</t>
  </si>
  <si>
    <t>Compliance and Quality Management</t>
  </si>
  <si>
    <t>C.99997.03.15.03</t>
  </si>
  <si>
    <t>Manage Quality Mgmnt Program CC 4221A</t>
  </si>
  <si>
    <t>C.99997.03.15.04</t>
  </si>
  <si>
    <t>Supervision and Support CC 4221A</t>
  </si>
  <si>
    <t>C.99997.03.15.07</t>
  </si>
  <si>
    <t>Conduct Corporate Compliance</t>
  </si>
  <si>
    <t>C.99997.03.15.08</t>
  </si>
  <si>
    <t>Conduct Gas Compliance CC4221A</t>
  </si>
  <si>
    <t>C.99997.03.15.09</t>
  </si>
  <si>
    <t>Conduct NERC Compliance</t>
  </si>
  <si>
    <t>R.99999.04.28.02</t>
  </si>
  <si>
    <t>Specs and Stds Development CC 4220A</t>
  </si>
  <si>
    <t>Standards &amp; Compliance</t>
  </si>
  <si>
    <t>R.99999.04.28.04</t>
  </si>
  <si>
    <t>Standard Emerg RealTime Support CC 4220A</t>
  </si>
  <si>
    <t>R.99999.04.28.05</t>
  </si>
  <si>
    <t>Supervision and Support CC 4220A</t>
  </si>
  <si>
    <t>R.99999.04.27.02</t>
  </si>
  <si>
    <t>InformCoord wCnstituent CA Proj CC 4215A</t>
  </si>
  <si>
    <t>Land Planning and Sciences</t>
  </si>
  <si>
    <t>R.99999.04.27.05</t>
  </si>
  <si>
    <t>Monitr Engage wGovt Code Update CC 4215A</t>
  </si>
  <si>
    <t>R.99999.04.27.06</t>
  </si>
  <si>
    <t>Street Use Permit n Restoration CC 4215A</t>
  </si>
  <si>
    <t>R.99999.04.27.07</t>
  </si>
  <si>
    <t>Cnstrn Related Research CC 4215A</t>
  </si>
  <si>
    <t>R.99999.04.27.08</t>
  </si>
  <si>
    <t>Supervision and Support CC 4215A</t>
  </si>
  <si>
    <t>R.99999.04.27.11</t>
  </si>
  <si>
    <t>MPG Conservation and Mitigation</t>
  </si>
  <si>
    <t>R.99999.04.26.01</t>
  </si>
  <si>
    <t>ESP CustRelated Invstgtn Anlyss CC 4210A</t>
  </si>
  <si>
    <t>Electric System Planning</t>
  </si>
  <si>
    <t>R.99999.04.26.02</t>
  </si>
  <si>
    <t>ESP Dvlp Elec Maint Strtgy Plan CC 4210A</t>
  </si>
  <si>
    <t>R.99999.04.26.03</t>
  </si>
  <si>
    <t>ESP Devlp Sys Perf Strtgy Plan CC 4210A</t>
  </si>
  <si>
    <t>R.99999.04.26.04</t>
  </si>
  <si>
    <t>ESP Emergency and Real Time Support</t>
  </si>
  <si>
    <t>R.99999.04.26.05</t>
  </si>
  <si>
    <t>ESP Manage Sys Portf Implement CC 4210A</t>
  </si>
  <si>
    <t>R.99999.04.26.07</t>
  </si>
  <si>
    <t>Supervision and Support CC 4210A</t>
  </si>
  <si>
    <t>R.99999.04.26.10</t>
  </si>
  <si>
    <t>RootCauseAnalysis RemediationEng</t>
  </si>
  <si>
    <t>R.99999.04.25.01</t>
  </si>
  <si>
    <t>Cust and System Projects South CC 4209A</t>
  </si>
  <si>
    <t>Customer &amp; System Projects - South</t>
  </si>
  <si>
    <t>R.99999.04.25.03</t>
  </si>
  <si>
    <t>Supervision and Support CC 4209A</t>
  </si>
  <si>
    <t>R.99999.04.24.01</t>
  </si>
  <si>
    <t>Cust and System Projects North CC 4208A</t>
  </si>
  <si>
    <t>Customer &amp; System Projects - North</t>
  </si>
  <si>
    <t>R.99999.04.24.03</t>
  </si>
  <si>
    <t>Supervision and Support CC 4208A</t>
  </si>
  <si>
    <t>R.10007.07.01.02</t>
  </si>
  <si>
    <t>OMRC E Customer Reimbursed</t>
  </si>
  <si>
    <t>Director Customer &amp; System Projects</t>
  </si>
  <si>
    <t>R.10007.08.01.02</t>
  </si>
  <si>
    <t>OMRC E OH UG Commercial Services</t>
  </si>
  <si>
    <t>R.10007.08.02.03</t>
  </si>
  <si>
    <t>OMRC E OH UG Residential Services</t>
  </si>
  <si>
    <t>R.10007.09.01.02</t>
  </si>
  <si>
    <t>OMRC E Commercial Line Extension</t>
  </si>
  <si>
    <t>R.10007.09.02.02</t>
  </si>
  <si>
    <t>OMRC E Multi Family Line Extension</t>
  </si>
  <si>
    <t>R.10007.09.03.05</t>
  </si>
  <si>
    <t>OMRC E Plats Line Extension</t>
  </si>
  <si>
    <t>R.10007.09.04.02</t>
  </si>
  <si>
    <t>OMRC E Single Family Line Extension</t>
  </si>
  <si>
    <t>R.10008.01.01.04</t>
  </si>
  <si>
    <t>OMRC E OH UG Rel Cust Driven Dist</t>
  </si>
  <si>
    <t>R.10008.03.01.06</t>
  </si>
  <si>
    <t>OMRC E Conversion Sched 74 PI Driven</t>
  </si>
  <si>
    <t>R.10008.03.01.08</t>
  </si>
  <si>
    <t>OMRC E OH UG Rel PI DR Non Reimb Dist</t>
  </si>
  <si>
    <t>R.10008.03.01.09</t>
  </si>
  <si>
    <t>OMRC E OH UG Rel PI Dr Reimb Dist</t>
  </si>
  <si>
    <t>R.10008.03.01.10</t>
  </si>
  <si>
    <t>OMRC E PI Driven Relocations Trans</t>
  </si>
  <si>
    <t>R.10009.05.02.09</t>
  </si>
  <si>
    <t>OMRC E Unplanned OH Dstrbtn Abnormals</t>
  </si>
  <si>
    <t>R.10009.05.02.10</t>
  </si>
  <si>
    <t>OMRC E Unplanned UG Distrbtn Abnormals</t>
  </si>
  <si>
    <t>R.10012.04.03.04</t>
  </si>
  <si>
    <t>OMRC G New Customer Construction Service</t>
  </si>
  <si>
    <t>R.10013.04.01.03</t>
  </si>
  <si>
    <t>OMRC G PI Driven Relocate Dist</t>
  </si>
  <si>
    <t>R.10013.07.01.03</t>
  </si>
  <si>
    <t>OMRC G System Improv Opport Dist</t>
  </si>
  <si>
    <t>R.99999.04.23.03</t>
  </si>
  <si>
    <t>Supervision and Support CC 4207A</t>
  </si>
  <si>
    <t>R.99999.04.23.05</t>
  </si>
  <si>
    <t>CSP OH UG Service Temps Elec</t>
  </si>
  <si>
    <t>R.99999.04.23.06</t>
  </si>
  <si>
    <t>CSP Modified Services Elec</t>
  </si>
  <si>
    <t>R.99999.04.23.08</t>
  </si>
  <si>
    <t>Maintenance and Miscellaneous</t>
  </si>
  <si>
    <t>R.99999.04.23.16</t>
  </si>
  <si>
    <t>Residential Disconnect and Reconnect</t>
  </si>
  <si>
    <t>R.99999.04.23.17</t>
  </si>
  <si>
    <t>Nonresidential Disconnect and Reconnect</t>
  </si>
  <si>
    <t>R.99999.04.23.18</t>
  </si>
  <si>
    <t>Feasblty and Conflict Avoidnce CC 4207A</t>
  </si>
  <si>
    <t>C.99998.03.27.02</t>
  </si>
  <si>
    <t>Process Improvement Performance CC 4206A</t>
  </si>
  <si>
    <t>R.99999.04.22.03</t>
  </si>
  <si>
    <t>Supervision and Support CC 4205A</t>
  </si>
  <si>
    <t>Planning</t>
  </si>
  <si>
    <t>R.99999.04.21.02</t>
  </si>
  <si>
    <t>Resource Mgmt and Performance CC 4204A</t>
  </si>
  <si>
    <t>Resource Management &amp; Performance</t>
  </si>
  <si>
    <t>R.99999.04.21.03</t>
  </si>
  <si>
    <t>Supervision and Support CC 4204A</t>
  </si>
  <si>
    <t>K.99999.03.06.02</t>
  </si>
  <si>
    <t>Supervision and Support CC 4201 OM</t>
  </si>
  <si>
    <t>Regulatory Policy</t>
  </si>
  <si>
    <t>K.99999.03.06.03</t>
  </si>
  <si>
    <t>Federal and Regional Policy OM</t>
  </si>
  <si>
    <t>R.99999.04.20.03</t>
  </si>
  <si>
    <t>Buried Meter Inspection and Remediation</t>
  </si>
  <si>
    <t>Gas System Integrity</t>
  </si>
  <si>
    <t>R.99999.04.20.08</t>
  </si>
  <si>
    <t>General and Administrative CC 4160A</t>
  </si>
  <si>
    <t>R.99999.04.20.09</t>
  </si>
  <si>
    <t>GSI CustRelated Invstgtn Anlyss CC 4160A</t>
  </si>
  <si>
    <t>R.99999.04.20.10</t>
  </si>
  <si>
    <t>GSI Develop Maint Strategy Plan CC 4160A</t>
  </si>
  <si>
    <t>R.99999.04.20.11</t>
  </si>
  <si>
    <t>GSI Devlp Sys Perf Stratgy Plan CC 4160A</t>
  </si>
  <si>
    <t>R.99999.04.20.12</t>
  </si>
  <si>
    <t>GSI Emergency and Real Time Support</t>
  </si>
  <si>
    <t>R.99999.04.20.13</t>
  </si>
  <si>
    <t>GSI Manage Sys Portf Implmntatn CC 4160A</t>
  </si>
  <si>
    <t>R.99999.04.20.28</t>
  </si>
  <si>
    <t>Regulator Remediation</t>
  </si>
  <si>
    <t>R.99999.04.20.32</t>
  </si>
  <si>
    <t>Supervision and Support CC 4160A</t>
  </si>
  <si>
    <t>R.99999.04.19.02</t>
  </si>
  <si>
    <t>Corrosion Protection PM Services</t>
  </si>
  <si>
    <t>R.99999.04.19.03</t>
  </si>
  <si>
    <t>Gas System Cold Weather Action</t>
  </si>
  <si>
    <t>R.99999.04.19.04</t>
  </si>
  <si>
    <t>Gas System Records Mntnce and Other Misc</t>
  </si>
  <si>
    <t>R.99999.04.19.06</t>
  </si>
  <si>
    <t>Maintain LNG CNG Propane Equipment</t>
  </si>
  <si>
    <t>R.99999.04.19.07</t>
  </si>
  <si>
    <t>Regulating Station Preventative Maint</t>
  </si>
  <si>
    <t>R.99999.04.19.08</t>
  </si>
  <si>
    <t>Regulating Station Facilities Ops Costs</t>
  </si>
  <si>
    <t>R.99999.04.19.09</t>
  </si>
  <si>
    <t>Regulating Station Corrective Maint</t>
  </si>
  <si>
    <t>R.99999.04.19.10</t>
  </si>
  <si>
    <t>Supervision and Support CC 4100A</t>
  </si>
  <si>
    <t>R.99999.04.19.11</t>
  </si>
  <si>
    <t>Systm Rgulatng Statn Valve Crctive Maint</t>
  </si>
  <si>
    <t>R.99999.04.19.12</t>
  </si>
  <si>
    <t>Systm Rgulatng Statn Valve Prvtive Maint</t>
  </si>
  <si>
    <t>R.99999.02.04.01</t>
  </si>
  <si>
    <t>Elec Meter Acceptance Testing CC 4059A</t>
  </si>
  <si>
    <t>Electric Meter Ops</t>
  </si>
  <si>
    <t>R.99999.04.18.01</t>
  </si>
  <si>
    <t>Electric Meter Operations CC 4059A</t>
  </si>
  <si>
    <t>R.99999.04.18.02</t>
  </si>
  <si>
    <t>Electric Meter Shop</t>
  </si>
  <si>
    <t>R.99999.04.18.03</t>
  </si>
  <si>
    <t>General and Administrative CC 4059A</t>
  </si>
  <si>
    <t>R.99999.04.18.04</t>
  </si>
  <si>
    <t>Meter Investigation</t>
  </si>
  <si>
    <t>R.99999.04.18.05</t>
  </si>
  <si>
    <t>Net Metering</t>
  </si>
  <si>
    <t>R.99999.04.18.06</t>
  </si>
  <si>
    <t>Supervision and Support CC 4059A</t>
  </si>
  <si>
    <t>R.99999.04.18.07</t>
  </si>
  <si>
    <t>Safety and Training CC 4059A</t>
  </si>
  <si>
    <t>R.99999.04.16.01</t>
  </si>
  <si>
    <t>Substat General and Admin CC 4050A</t>
  </si>
  <si>
    <t>Substation and Relay Operations</t>
  </si>
  <si>
    <t>R.99999.04.16.02</t>
  </si>
  <si>
    <t>Substation Distr Operations</t>
  </si>
  <si>
    <t>R.99999.04.16.03</t>
  </si>
  <si>
    <t>Substation Distr Emergent Work</t>
  </si>
  <si>
    <t>R.99999.04.16.04</t>
  </si>
  <si>
    <t>Substation Distr Inspection</t>
  </si>
  <si>
    <t>R.99999.04.16.05</t>
  </si>
  <si>
    <t>Substation Distr CM from PM</t>
  </si>
  <si>
    <t>R.99999.04.16.06</t>
  </si>
  <si>
    <t>Substation Distr Maint Line Switching</t>
  </si>
  <si>
    <t>R.99999.04.16.07</t>
  </si>
  <si>
    <t>Substation Distr Preventative Maint</t>
  </si>
  <si>
    <t>R.99999.04.16.09</t>
  </si>
  <si>
    <t>Substation Transm Maint Line Switching</t>
  </si>
  <si>
    <t>R.99999.04.16.10</t>
  </si>
  <si>
    <t>Substation Transm Emergent Work</t>
  </si>
  <si>
    <t>R.99999.04.16.11</t>
  </si>
  <si>
    <t>Substation Transm Inspection</t>
  </si>
  <si>
    <t>R.99999.04.16.12</t>
  </si>
  <si>
    <t>Substation Transm Cm From Pm</t>
  </si>
  <si>
    <t>R.99999.04.16.13</t>
  </si>
  <si>
    <t>Substation Transm Operations</t>
  </si>
  <si>
    <t>R.99999.04.16.14</t>
  </si>
  <si>
    <t>Substation Transm Preventative Maint</t>
  </si>
  <si>
    <t>R.99999.04.16.16</t>
  </si>
  <si>
    <t>Substat Supervision and Support CC 4050A</t>
  </si>
  <si>
    <t>R.99999.04.16.17</t>
  </si>
  <si>
    <t>Substation Wire Shop CC 4050A</t>
  </si>
  <si>
    <t>R.99999.04.16.24</t>
  </si>
  <si>
    <t>Substation Safety and Training CC 4050A</t>
  </si>
  <si>
    <t>R.99999.04.16.27</t>
  </si>
  <si>
    <t>Substation Distr Transient_Theft</t>
  </si>
  <si>
    <t>R.99999.04.17.01</t>
  </si>
  <si>
    <t>Relay General and Admin CC 4050A</t>
  </si>
  <si>
    <t>R.99999.04.17.05</t>
  </si>
  <si>
    <t>Relay Sub Cm Reliability Trans Line</t>
  </si>
  <si>
    <t>R.99999.04.17.06</t>
  </si>
  <si>
    <t>Relay Sub Distr PM Regulatory</t>
  </si>
  <si>
    <t>R.99999.04.17.07</t>
  </si>
  <si>
    <t>Relay Sub Operations and Testing</t>
  </si>
  <si>
    <t>R.99999.04.17.10</t>
  </si>
  <si>
    <t>Relay Sub Distr Emergent</t>
  </si>
  <si>
    <t>R.99999.04.17.12</t>
  </si>
  <si>
    <t>Relay Sub Distr PM Reliability</t>
  </si>
  <si>
    <t>R.99999.04.17.14</t>
  </si>
  <si>
    <t>Relay Sub Transm Emergent Regulatory</t>
  </si>
  <si>
    <t>R.99999.04.17.15</t>
  </si>
  <si>
    <t>Relay Sub Transm Emergent</t>
  </si>
  <si>
    <t>R.99999.04.17.19</t>
  </si>
  <si>
    <t>Relay Sub Transm PM Regulatory</t>
  </si>
  <si>
    <t>R.99999.04.17.21</t>
  </si>
  <si>
    <t>Relay Safety and Training CC 4050A</t>
  </si>
  <si>
    <t>X.99999.03.40.01</t>
  </si>
  <si>
    <t>Supervision and Support CC 4044A</t>
  </si>
  <si>
    <t>Customer Solutions - Journey Management</t>
  </si>
  <si>
    <t>R.10008.07.01.04</t>
  </si>
  <si>
    <t>OMRC E WSDOT Clr Zone Pole Prog Trans</t>
  </si>
  <si>
    <t>Mjr Project Construct Mgmt&amp;Project Mgmt</t>
  </si>
  <si>
    <t>R.99999.04.15.04</t>
  </si>
  <si>
    <t>Supervision and Support CC 4022A</t>
  </si>
  <si>
    <t>R.99999.04.15.06</t>
  </si>
  <si>
    <t>CLSD Greenwood Remediation Program</t>
  </si>
  <si>
    <t>R.99999.04.15.09</t>
  </si>
  <si>
    <t>Marine Crossing Gas OM</t>
  </si>
  <si>
    <t>R.99999.04.15.10</t>
  </si>
  <si>
    <t>Pole Inspection Program Dist CC 4022</t>
  </si>
  <si>
    <t>R.99999.04.15.11</t>
  </si>
  <si>
    <t>Conservation Voltage Reduction CC 4022</t>
  </si>
  <si>
    <t>C.99998.03.15.02</t>
  </si>
  <si>
    <t>Serv Providr Contrct Oversght CC 4019A</t>
  </si>
  <si>
    <t>Contractor Management 2</t>
  </si>
  <si>
    <t>C.99998.03.15.03</t>
  </si>
  <si>
    <t>Serv Providr Billing and Audit CC 4019A</t>
  </si>
  <si>
    <t>C.99998.03.15.04</t>
  </si>
  <si>
    <t>Supervision and Support CC 4019A</t>
  </si>
  <si>
    <t>C.99998.03.15.10</t>
  </si>
  <si>
    <t>Locating CC 4019A</t>
  </si>
  <si>
    <t>C.99998.03.14.01</t>
  </si>
  <si>
    <t>Contract Analysis CC 4014A</t>
  </si>
  <si>
    <t>Contract Services</t>
  </si>
  <si>
    <t>C.99998.03.14.02</t>
  </si>
  <si>
    <t>Contract Negotiation CC 4014A</t>
  </si>
  <si>
    <t>C.99998.03.14.05</t>
  </si>
  <si>
    <t>Supervision and Support CC 4014A</t>
  </si>
  <si>
    <t>R.99999.04.14.01</t>
  </si>
  <si>
    <t>General and Administrative CC 4010A</t>
  </si>
  <si>
    <t>Director Electric Operations</t>
  </si>
  <si>
    <t>R.99999.04.14.02</t>
  </si>
  <si>
    <t>Safety and Training CC 4010A</t>
  </si>
  <si>
    <t>R.99999.04.14.03</t>
  </si>
  <si>
    <t>Supervision and Support CC 4010A</t>
  </si>
  <si>
    <t>R.99999.04.13.01</t>
  </si>
  <si>
    <t>General and Administrative CC 4005A</t>
  </si>
  <si>
    <t>Elect Construction Performance Mgmt</t>
  </si>
  <si>
    <t>R.99999.04.13.02</t>
  </si>
  <si>
    <t>Supervision and Support CC 4005A</t>
  </si>
  <si>
    <t>R.99999.04.13.03</t>
  </si>
  <si>
    <t>Constrctn Perform Mgmnt Elec CC 4005A</t>
  </si>
  <si>
    <t>R.99999.04.13.04</t>
  </si>
  <si>
    <t>Safety and Training CC 4005A</t>
  </si>
  <si>
    <t>X.99999.03.22.01</t>
  </si>
  <si>
    <t>Escalated Complaints</t>
  </si>
  <si>
    <t>Performance Quality</t>
  </si>
  <si>
    <t>X.99999.03.22.03</t>
  </si>
  <si>
    <t>X.99999.03.22.04</t>
  </si>
  <si>
    <t>Service Quality Technical</t>
  </si>
  <si>
    <t>X.99999.03.22.05</t>
  </si>
  <si>
    <t>Supervision and Support CC 3590</t>
  </si>
  <si>
    <t>X.99999.03.22.06</t>
  </si>
  <si>
    <t>Workforce Management</t>
  </si>
  <si>
    <t>X.99999.03.20.01</t>
  </si>
  <si>
    <t>Major Accounts Customer Care</t>
  </si>
  <si>
    <t>Business Services</t>
  </si>
  <si>
    <t>R.99999.04.12.01</t>
  </si>
  <si>
    <t>CCS Construct Inquiries Intake CC 3530A</t>
  </si>
  <si>
    <t>Customer Construction Services</t>
  </si>
  <si>
    <t>R.99999.04.12.03</t>
  </si>
  <si>
    <t>Supervision and Support CC 3530A</t>
  </si>
  <si>
    <t>X.99999.03.19.02</t>
  </si>
  <si>
    <t>Street Lighting Services</t>
  </si>
  <si>
    <t>Pole Services</t>
  </si>
  <si>
    <t>X.99999.03.19.03</t>
  </si>
  <si>
    <t>Supervision and Support CC 3515A</t>
  </si>
  <si>
    <t>X.99999.03.19.04</t>
  </si>
  <si>
    <t>Pole Contact Services</t>
  </si>
  <si>
    <t>X.99999.03.19.07</t>
  </si>
  <si>
    <t>Wireless Services</t>
  </si>
  <si>
    <t>X.99999.03.19.08</t>
  </si>
  <si>
    <t>Streetlight Maintenance Corrective</t>
  </si>
  <si>
    <t>X.99999.03.19.12</t>
  </si>
  <si>
    <t>Writeoffs Pole Services</t>
  </si>
  <si>
    <t>X.99999.03.18.01</t>
  </si>
  <si>
    <t>Disconnect Reconnect Field Collections</t>
  </si>
  <si>
    <t>Meter Network Services</t>
  </si>
  <si>
    <t>X.99999.03.18.07</t>
  </si>
  <si>
    <t>Supervision and Support CC 3115</t>
  </si>
  <si>
    <t>X.99999.03.18.09</t>
  </si>
  <si>
    <t>Other Field Work</t>
  </si>
  <si>
    <t>R.99999.04.11.01</t>
  </si>
  <si>
    <t>Diagnostic and Repair</t>
  </si>
  <si>
    <t>Gas First Response</t>
  </si>
  <si>
    <t>R.99999.04.11.02</t>
  </si>
  <si>
    <t>Gas Billing and Collection Support</t>
  </si>
  <si>
    <t>R.99999.04.11.03</t>
  </si>
  <si>
    <t>General and Administrative CC 3095A</t>
  </si>
  <si>
    <t>R.99999.04.11.04</t>
  </si>
  <si>
    <t>Leased Equipment</t>
  </si>
  <si>
    <t>R.99999.04.11.05</t>
  </si>
  <si>
    <t>ODOR RESPONSE &amp; SAFETY</t>
  </si>
  <si>
    <t>R.99999.04.11.06</t>
  </si>
  <si>
    <t>METER INSPECTION AND REPAIR</t>
  </si>
  <si>
    <t>R.99999.04.11.07</t>
  </si>
  <si>
    <t>DISCONNECT/RECONNECT &amp; CREDIT/COLLECTION</t>
  </si>
  <si>
    <t>R.99999.04.11.08</t>
  </si>
  <si>
    <t>Odor Response and Safety for Meter</t>
  </si>
  <si>
    <t>R.99999.04.11.09</t>
  </si>
  <si>
    <t>Odor Response and Safety for Cust Faclty</t>
  </si>
  <si>
    <t>R.99999.04.11.10</t>
  </si>
  <si>
    <t>Public Improvmnt Standby Gas Facilities</t>
  </si>
  <si>
    <t>R.99999.04.11.11</t>
  </si>
  <si>
    <t>MAINS &amp; SERVICES INSPECT AND REPAIR</t>
  </si>
  <si>
    <t>R.99999.04.11.12</t>
  </si>
  <si>
    <t>Services Inspect Operate</t>
  </si>
  <si>
    <t>R.99999.04.11.13</t>
  </si>
  <si>
    <t>Odor Response and Safety for Services</t>
  </si>
  <si>
    <t>R.99999.04.11.14</t>
  </si>
  <si>
    <t>Supervision and Support CC 3095A</t>
  </si>
  <si>
    <t>R.99999.04.11.15</t>
  </si>
  <si>
    <t>System Odorant Monitoring</t>
  </si>
  <si>
    <t>R.99999.04.10.01</t>
  </si>
  <si>
    <t>Credit and Collections</t>
  </si>
  <si>
    <t>Electric First Response</t>
  </si>
  <si>
    <t>R.99999.04.10.02</t>
  </si>
  <si>
    <t>Customer Power Quality</t>
  </si>
  <si>
    <t>R.99999.04.10.03</t>
  </si>
  <si>
    <t>Customer Requests</t>
  </si>
  <si>
    <t>R.99999.04.10.04</t>
  </si>
  <si>
    <t>Emergent NonOutage OH Line Dist</t>
  </si>
  <si>
    <t>R.99999.04.10.05</t>
  </si>
  <si>
    <t>Emergent NonOutage OH Line Trans</t>
  </si>
  <si>
    <t>R.99999.04.10.06</t>
  </si>
  <si>
    <t>Emergent NonOutages Services OH</t>
  </si>
  <si>
    <t>R.99999.04.10.07</t>
  </si>
  <si>
    <t>Emergent NonOutages Services UG</t>
  </si>
  <si>
    <t>R.99999.04.10.08</t>
  </si>
  <si>
    <t>Emergent NonOutages Transformers</t>
  </si>
  <si>
    <t>R.99999.04.10.10</t>
  </si>
  <si>
    <t>Emergent NonOutage UG Cable</t>
  </si>
  <si>
    <t>R.99999.04.10.11</t>
  </si>
  <si>
    <t>Emergent Outage OH Line Dist NonTree</t>
  </si>
  <si>
    <t>R.99999.04.10.12</t>
  </si>
  <si>
    <t>Emergent Outage OH Line Dist Tree</t>
  </si>
  <si>
    <t>R.99999.04.10.13</t>
  </si>
  <si>
    <t>Emergent Outage OH Line Trans NonTree</t>
  </si>
  <si>
    <t>R.99999.04.10.15</t>
  </si>
  <si>
    <t>Emergent Outage Services OH</t>
  </si>
  <si>
    <t>R.99999.04.10.16</t>
  </si>
  <si>
    <t>Emergent Outage Services UG</t>
  </si>
  <si>
    <t>R.99999.04.10.17</t>
  </si>
  <si>
    <t>Emergent Outage Transformers</t>
  </si>
  <si>
    <t>R.99999.04.10.19</t>
  </si>
  <si>
    <t>Emergent Outage UG Cable</t>
  </si>
  <si>
    <t>R.99999.04.10.20</t>
  </si>
  <si>
    <t>Emergent Outage UG Equipment</t>
  </si>
  <si>
    <t>R.99999.04.10.21</t>
  </si>
  <si>
    <t>General and Administrative CC 3090A</t>
  </si>
  <si>
    <t>R.99999.04.10.22</t>
  </si>
  <si>
    <t>Supervision and Support CC 3090A</t>
  </si>
  <si>
    <t>R.99999.04.10.23</t>
  </si>
  <si>
    <t>TD Equipment Distr Eng Operate</t>
  </si>
  <si>
    <t>R.99999.04.10.24</t>
  </si>
  <si>
    <t>TD Equipment Transm EngOperate</t>
  </si>
  <si>
    <t>R.99999.04.10.26</t>
  </si>
  <si>
    <t>Safety and Training CC 3090A</t>
  </si>
  <si>
    <t>R.99999.04.10.28</t>
  </si>
  <si>
    <t>Smart OP Tech Line Asset PM Distr Rel</t>
  </si>
  <si>
    <t>R.99999.04.10.29</t>
  </si>
  <si>
    <t>Smart OP Tech Line Asset CM Distr Rel</t>
  </si>
  <si>
    <t>R.99999.04.10.32</t>
  </si>
  <si>
    <t>Smart OP Tech Line Asset PM Transm Rel</t>
  </si>
  <si>
    <t>R.99999.04.10.33</t>
  </si>
  <si>
    <t>Smart OP Tech Line Asset CM Transm Rel</t>
  </si>
  <si>
    <t>R.99999.04.09.03</t>
  </si>
  <si>
    <t>Supervision and Support CC 3088</t>
  </si>
  <si>
    <t>Director of Customer Solutions</t>
  </si>
  <si>
    <t>R.99999.04.08.03</t>
  </si>
  <si>
    <t>Supervision and Support CC 3086A</t>
  </si>
  <si>
    <t>Gas Operations</t>
  </si>
  <si>
    <t>R.99999.04.07.01</t>
  </si>
  <si>
    <t>Gas Constr Perform Scheduling CC 3083A</t>
  </si>
  <si>
    <t>Gas Construction Performance Management</t>
  </si>
  <si>
    <t>R.99999.04.07.02</t>
  </si>
  <si>
    <t>Gas Operation Quality Control</t>
  </si>
  <si>
    <t>R.99999.04.07.04</t>
  </si>
  <si>
    <t>Mains Inspect Repair</t>
  </si>
  <si>
    <t>R.99999.04.07.05</t>
  </si>
  <si>
    <t>Mains Leak Repair</t>
  </si>
  <si>
    <t>R.99999.04.07.06</t>
  </si>
  <si>
    <t>Mains Leak Survey</t>
  </si>
  <si>
    <t>R.99999.04.07.07</t>
  </si>
  <si>
    <t>Services Leak Repair</t>
  </si>
  <si>
    <t>R.99999.04.07.08</t>
  </si>
  <si>
    <t>Services Leak Survey</t>
  </si>
  <si>
    <t>R.99999.04.07.09</t>
  </si>
  <si>
    <t>Supervision and Support CC 3083A</t>
  </si>
  <si>
    <t>C.99999.03.20.02</t>
  </si>
  <si>
    <t>Capital Plnning and Forecasting CC 3075A</t>
  </si>
  <si>
    <t>Budgeting</t>
  </si>
  <si>
    <t>C.99999.03.20.04</t>
  </si>
  <si>
    <t>NonCap Planning and Forecast</t>
  </si>
  <si>
    <t>C.99999.03.20.05</t>
  </si>
  <si>
    <t>Supervision and Support CC 3075A</t>
  </si>
  <si>
    <t>C.99998.03.12.02</t>
  </si>
  <si>
    <t>Safety Training Dvlpmt Consltng CC 3070A</t>
  </si>
  <si>
    <t>Safety</t>
  </si>
  <si>
    <t>C.99998.03.12.04</t>
  </si>
  <si>
    <t>Supervision and Support CC 3070</t>
  </si>
  <si>
    <t>R.99999.04.06.01</t>
  </si>
  <si>
    <t>Elec Sys Mgmt Operations Dist CC 3065A</t>
  </si>
  <si>
    <t>System Management &amp; Ops</t>
  </si>
  <si>
    <t>R.99999.04.06.02</t>
  </si>
  <si>
    <t>Elec Sys Mgmt Operations Trans CC 3065A</t>
  </si>
  <si>
    <t>R.99999.04.06.03</t>
  </si>
  <si>
    <t>General and Administrative CC 3065A</t>
  </si>
  <si>
    <t>R.99999.04.06.04</t>
  </si>
  <si>
    <t>Outage Management Support CC 3065A</t>
  </si>
  <si>
    <t>R.99999.04.06.05</t>
  </si>
  <si>
    <t>Supervision and Support CC 3065A</t>
  </si>
  <si>
    <t>R.99999.04.06.06</t>
  </si>
  <si>
    <t>Safety and Training CC 3065A</t>
  </si>
  <si>
    <t>K.99999.03.05.03</t>
  </si>
  <si>
    <t>Supervision and Support CC 3051</t>
  </si>
  <si>
    <t>Load Serving Operations</t>
  </si>
  <si>
    <t>K.99999.03.04.02</t>
  </si>
  <si>
    <t>Supervision and Support CC 3050</t>
  </si>
  <si>
    <t>Load Servicing Operations</t>
  </si>
  <si>
    <t>K.99999.03.04.03</t>
  </si>
  <si>
    <t>R.99999.04.05.01</t>
  </si>
  <si>
    <t>Gas Control OM</t>
  </si>
  <si>
    <t>Gas System Operations</t>
  </si>
  <si>
    <t>R.99999.04.05.02</t>
  </si>
  <si>
    <t>Gas Dispatch CC 3042A</t>
  </si>
  <si>
    <t>R.99999.04.05.03</t>
  </si>
  <si>
    <t>Gas Dispatch Customer Exp</t>
  </si>
  <si>
    <t>R.99999.04.05.04</t>
  </si>
  <si>
    <t>Gas Maintenance Programs</t>
  </si>
  <si>
    <t>R.99999.04.05.06</t>
  </si>
  <si>
    <t>Mains Leak Monitoring</t>
  </si>
  <si>
    <t>R.99999.04.05.07</t>
  </si>
  <si>
    <t>ATMOSPHERIC CORROSION-INSPECT/REMEDIATE</t>
  </si>
  <si>
    <t>R.99999.04.05.09</t>
  </si>
  <si>
    <t>Supervision and Support CC 3042A</t>
  </si>
  <si>
    <t>R.99999.04.04.02</t>
  </si>
  <si>
    <t>Energy Measurement Operational CC 3037A</t>
  </si>
  <si>
    <t>Gas Measurement</t>
  </si>
  <si>
    <t>R.99999.04.04.03</t>
  </si>
  <si>
    <t>GAS EM METER INSPECTION AND MAINTENANCE</t>
  </si>
  <si>
    <t>R.99999.04.04.04</t>
  </si>
  <si>
    <t>Gas Instruments Inspect Operate</t>
  </si>
  <si>
    <t>R.99999.04.04.06</t>
  </si>
  <si>
    <t>Gas Meter Shop Test and Repair CC 3037A</t>
  </si>
  <si>
    <t>R.99999.04.04.08</t>
  </si>
  <si>
    <t>INDUSTRIAL METERS - INSPECTION</t>
  </si>
  <si>
    <t>R.99999.04.04.09</t>
  </si>
  <si>
    <t>INDUSTRIAL METERS-DISCNCT- RECNCT&amp;REPAIR</t>
  </si>
  <si>
    <t>R.99999.04.04.10</t>
  </si>
  <si>
    <t>Meter Installation Credits</t>
  </si>
  <si>
    <t>R.99999.04.04.12</t>
  </si>
  <si>
    <t>Supervision and Support CC 3037A</t>
  </si>
  <si>
    <t>R.99999.04.04.13</t>
  </si>
  <si>
    <t>Tool Repair</t>
  </si>
  <si>
    <t>R.99999.04.04.19</t>
  </si>
  <si>
    <t>GAS AMI METER INVESTIGATION</t>
  </si>
  <si>
    <t>C.99998.03.11.01</t>
  </si>
  <si>
    <t>Coord BC EM Plan Development Maintenance</t>
  </si>
  <si>
    <t>Business Continuity</t>
  </si>
  <si>
    <t>C.99998.03.11.04</t>
  </si>
  <si>
    <t>Supervision and Support CC 3030</t>
  </si>
  <si>
    <t>X.99999.03.17.02</t>
  </si>
  <si>
    <t>Supervision and Support CC 3023</t>
  </si>
  <si>
    <t>Director - Customer Care</t>
  </si>
  <si>
    <t>X.99999.03.16.02</t>
  </si>
  <si>
    <t>Leasing Services Legacy</t>
  </si>
  <si>
    <t>Leasing Services</t>
  </si>
  <si>
    <t>X.99999.03.15.01</t>
  </si>
  <si>
    <t>Call Center Back Office</t>
  </si>
  <si>
    <t>Customer Billing Performance</t>
  </si>
  <si>
    <t>C.99999.03.19.02</t>
  </si>
  <si>
    <t>Manage Credit and Collections</t>
  </si>
  <si>
    <t>Manager Credit &amp; Collections</t>
  </si>
  <si>
    <t>C.99999.03.19.03</t>
  </si>
  <si>
    <t>Supervision and Support CC 3011</t>
  </si>
  <si>
    <t>C.99999.03.14.08</t>
  </si>
  <si>
    <t>Energy Diversion Recovery Program</t>
  </si>
  <si>
    <t>X.99999.03.14.02</t>
  </si>
  <si>
    <t>Call Center Front Office</t>
  </si>
  <si>
    <t>X.99999.03.14.05</t>
  </si>
  <si>
    <t>Safety CC3010</t>
  </si>
  <si>
    <t>X.99999.03.14.07</t>
  </si>
  <si>
    <t>Training CC 3010</t>
  </si>
  <si>
    <t>C.99997.03.13.03</t>
  </si>
  <si>
    <t>Supervision and Support CC 1990</t>
  </si>
  <si>
    <t>VP General Counsel &amp; Compliance Officer</t>
  </si>
  <si>
    <t>C.99997.03.12.03</t>
  </si>
  <si>
    <t>Internal Legal Staff And Expenses</t>
  </si>
  <si>
    <t>Legal Department</t>
  </si>
  <si>
    <t>C.99997.03.12.06</t>
  </si>
  <si>
    <t>Supervision and Support CC 1900</t>
  </si>
  <si>
    <t>K.99999.03.43.01</t>
  </si>
  <si>
    <t>Supervision and Support CC 1815</t>
  </si>
  <si>
    <t>Load Forecasting &amp; Analysis</t>
  </si>
  <si>
    <t>K.99999.03.02.03</t>
  </si>
  <si>
    <t>Longterm Resource Planning</t>
  </si>
  <si>
    <t>Resource Planning &amp; Analysis</t>
  </si>
  <si>
    <t>K.99999.03.02.04</t>
  </si>
  <si>
    <t>Supervision and Support CC 1810</t>
  </si>
  <si>
    <t>C.99998.03.10.02</t>
  </si>
  <si>
    <t>Supervision and Support CC 1505</t>
  </si>
  <si>
    <t>Corporate Shared Services</t>
  </si>
  <si>
    <t>X.99999.03.42.01</t>
  </si>
  <si>
    <t>Supervision and Support CC 1473 OM</t>
  </si>
  <si>
    <t>Community Engagement</t>
  </si>
  <si>
    <t>X.99999.03.43.01</t>
  </si>
  <si>
    <t>Supervision and Support CC 1472 OM</t>
  </si>
  <si>
    <t>Strategic Initiatives</t>
  </si>
  <si>
    <t>X.99999.03.44.01</t>
  </si>
  <si>
    <t>Supervision and Support CC 1471 OM</t>
  </si>
  <si>
    <t>Tribal Affairs</t>
  </si>
  <si>
    <t>X.99999.03.41.01</t>
  </si>
  <si>
    <t>Supervision and Support CC 1470 OM</t>
  </si>
  <si>
    <t>Local Government &amp; Community Engagement</t>
  </si>
  <si>
    <t>X.99999.03.11.03</t>
  </si>
  <si>
    <t>Supervision and Support CC 1452</t>
  </si>
  <si>
    <t>Dir Federal Government Affairs &amp; Policy</t>
  </si>
  <si>
    <t>X.99999.03.37.01</t>
  </si>
  <si>
    <t>Supervision and Support CC 1451</t>
  </si>
  <si>
    <t>State Government Affairs</t>
  </si>
  <si>
    <t>X.99999.03.10.02</t>
  </si>
  <si>
    <t>Major Project Outreach CC 1446A</t>
  </si>
  <si>
    <t>Project Outreach</t>
  </si>
  <si>
    <t>X.99999.03.10.03</t>
  </si>
  <si>
    <t>Supervision and Support CC 1446A</t>
  </si>
  <si>
    <t>X.99999.03.09.05</t>
  </si>
  <si>
    <t>Supervision and Support CC 1445</t>
  </si>
  <si>
    <t>C.99998.03.18.05</t>
  </si>
  <si>
    <t>Supervision and Support CC 1439A</t>
  </si>
  <si>
    <t>Project Management</t>
  </si>
  <si>
    <t>C.99998.03.18.06</t>
  </si>
  <si>
    <t>Proj Governance Budget Planning CC 1439A</t>
  </si>
  <si>
    <t>C.99998.03.24.01</t>
  </si>
  <si>
    <t>OCM Standars and Development</t>
  </si>
  <si>
    <t>Organizational Change Management</t>
  </si>
  <si>
    <t>C.99998.03.24.04</t>
  </si>
  <si>
    <t>Supervision and Support CC 1438A</t>
  </si>
  <si>
    <t>X.99999.03.08.01</t>
  </si>
  <si>
    <t>Customer Renewables Development</t>
  </si>
  <si>
    <t>X.99999.03.08.03</t>
  </si>
  <si>
    <t>Supervision and Support CC 1437</t>
  </si>
  <si>
    <t>X.99999.03.07.01</t>
  </si>
  <si>
    <t>Customer Product Development</t>
  </si>
  <si>
    <t>New Product Development</t>
  </si>
  <si>
    <t>X.99999.03.07.03</t>
  </si>
  <si>
    <t>Supervision and Support CC 1436</t>
  </si>
  <si>
    <t>X.99999.03.04.03</t>
  </si>
  <si>
    <t>Supervision and Support CC 1432</t>
  </si>
  <si>
    <t>Local Government Affairs and Policy</t>
  </si>
  <si>
    <t>X.99999.03.03.02</t>
  </si>
  <si>
    <t>Supervision and Support CC 1431</t>
  </si>
  <si>
    <t>New Product Development &amp; Renewable</t>
  </si>
  <si>
    <t>C.99998.03.25.02</t>
  </si>
  <si>
    <t>Supervision and Support CC 1424</t>
  </si>
  <si>
    <t>Director Compliance</t>
  </si>
  <si>
    <t>R.99999.04.39.01</t>
  </si>
  <si>
    <t>Supervision and Support CC 1423</t>
  </si>
  <si>
    <t>Vice President Operations</t>
  </si>
  <si>
    <t>R.99999.04.03.02</t>
  </si>
  <si>
    <t>Supervision and Support CC 1422</t>
  </si>
  <si>
    <t>Sr. VP &amp; Chief Operations Officer-Vacant</t>
  </si>
  <si>
    <t>Human Resources</t>
  </si>
  <si>
    <t>C.99998.03.09.04</t>
  </si>
  <si>
    <t>Supervision and Support CC 1418A</t>
  </si>
  <si>
    <t>Recruiting and Staffing</t>
  </si>
  <si>
    <t>C.99998.03.09.05</t>
  </si>
  <si>
    <t>Recruiting and Staffing CC 1418A</t>
  </si>
  <si>
    <t>C.99998.03.08.02</t>
  </si>
  <si>
    <t>Supervision and Support CC 1416A</t>
  </si>
  <si>
    <t>HR Advisory - Labor Relations</t>
  </si>
  <si>
    <t>C.99998.03.08.03</t>
  </si>
  <si>
    <t>Support Employ Perfrmnce Mgmnt CC 1416A</t>
  </si>
  <si>
    <t>C.99998.03.07.02</t>
  </si>
  <si>
    <t>Manage Employ Infrmtn Analytics CC 1412A</t>
  </si>
  <si>
    <t>HR Ops &amp; Compliance</t>
  </si>
  <si>
    <t>C.99998.03.07.03</t>
  </si>
  <si>
    <t>Supervision and Support CC 1412A</t>
  </si>
  <si>
    <t>C.99998.03.07.07</t>
  </si>
  <si>
    <t>Compensation CC 1412A</t>
  </si>
  <si>
    <t>C.99998.03.06.02</t>
  </si>
  <si>
    <t>Supervision and Support CC 1410</t>
  </si>
  <si>
    <t>Director Compensation &amp; Benefits</t>
  </si>
  <si>
    <t>C.99998.03.05.02</t>
  </si>
  <si>
    <t>Labor Relations</t>
  </si>
  <si>
    <t>Director Human Resources</t>
  </si>
  <si>
    <t>C.99998.03.05.03</t>
  </si>
  <si>
    <t>Supervision and Support CC 1407</t>
  </si>
  <si>
    <t>C.99998.03.05.06</t>
  </si>
  <si>
    <t>Organizational Development</t>
  </si>
  <si>
    <t>C.99998.03.04.03</t>
  </si>
  <si>
    <t>Supervision and Support CC 1405</t>
  </si>
  <si>
    <t>VP Human Resources</t>
  </si>
  <si>
    <t>X.99999.03.02.03</t>
  </si>
  <si>
    <t>Supervision and Support CC 1402</t>
  </si>
  <si>
    <t>X.99999.03.01.03</t>
  </si>
  <si>
    <t>Supervision and Support CC 1400</t>
  </si>
  <si>
    <t>VP Corporate Affairs</t>
  </si>
  <si>
    <t>C.99997.03.11.01</t>
  </si>
  <si>
    <t>Tariff Administation and Filings</t>
  </si>
  <si>
    <t>Regulatory Filings/Initiatives</t>
  </si>
  <si>
    <t>C.99997.03.11.03</t>
  </si>
  <si>
    <t>Supervision and Support CC 1352</t>
  </si>
  <si>
    <t>C.99997.03.10.02</t>
  </si>
  <si>
    <t>Develop Rate Pricing Analyses</t>
  </si>
  <si>
    <t>Cost of Service</t>
  </si>
  <si>
    <t>C.99997.03.10.04</t>
  </si>
  <si>
    <t>Supervision and Support CC 1351</t>
  </si>
  <si>
    <t>C.99997.03.09.04</t>
  </si>
  <si>
    <t>Supervision and Support CC 1350</t>
  </si>
  <si>
    <t>Director, Regulatory Affairs</t>
  </si>
  <si>
    <t>C.99997.03.21.01</t>
  </si>
  <si>
    <t>Supervision and Support CC 1349</t>
  </si>
  <si>
    <t>VP of Regulatory &amp; Government Affairs</t>
  </si>
  <si>
    <t>C.99997.03.08.01</t>
  </si>
  <si>
    <t>Revenue Requirement Analyses</t>
  </si>
  <si>
    <t>Revenue Requirement</t>
  </si>
  <si>
    <t>C.99997.03.07.02</t>
  </si>
  <si>
    <t>Regulatory Compliance</t>
  </si>
  <si>
    <t>C.99997.03.07.05</t>
  </si>
  <si>
    <t>Supervision and Support CC 1321</t>
  </si>
  <si>
    <t>C.99997.03.06.02</t>
  </si>
  <si>
    <t>Supervision and Support CC 1320</t>
  </si>
  <si>
    <t>State Regulatory Affairs</t>
  </si>
  <si>
    <t>F.99999.02.59.01</t>
  </si>
  <si>
    <t>Supervision and Support CC 1279A</t>
  </si>
  <si>
    <t>Agile Deployment</t>
  </si>
  <si>
    <t>F.99999.02.59.02</t>
  </si>
  <si>
    <t>Maintain IT Services Solutions CC 1279A</t>
  </si>
  <si>
    <t>F.99999.02.58.01</t>
  </si>
  <si>
    <t>Supervision and Support CC 1277A</t>
  </si>
  <si>
    <t>Application Practices</t>
  </si>
  <si>
    <t>F.99999.02.56.01</t>
  </si>
  <si>
    <t>Supervision and Support CC 1274A</t>
  </si>
  <si>
    <t>Enterprise Integration Services</t>
  </si>
  <si>
    <t>F.99999.02.56.03</t>
  </si>
  <si>
    <t>Maintain IT Services Solutions CC 1274A</t>
  </si>
  <si>
    <t>F.99999.02.54.01</t>
  </si>
  <si>
    <t>Supervision and Support CC 1272A</t>
  </si>
  <si>
    <t>IT Service Management Office</t>
  </si>
  <si>
    <t>F.99999.02.54.02</t>
  </si>
  <si>
    <t>Manage Portfolios Programs Proj CC 1272A</t>
  </si>
  <si>
    <t>F.99999.02.53.01</t>
  </si>
  <si>
    <t>Supervision and Support CC 1271A</t>
  </si>
  <si>
    <t>IT for IT</t>
  </si>
  <si>
    <t>F.99999.02.53.02</t>
  </si>
  <si>
    <t>Maintain IT Services Solutions CC 1271A</t>
  </si>
  <si>
    <t>C.99998.03.03.05</t>
  </si>
  <si>
    <t>Space Planning and Workspace Configuratn</t>
  </si>
  <si>
    <t>C.99998.03.03.12</t>
  </si>
  <si>
    <t>Owned Building Maint</t>
  </si>
  <si>
    <t>C.99998.03.03.13</t>
  </si>
  <si>
    <t>Campus Mail and Reception</t>
  </si>
  <si>
    <t>C.99998.03.03.14</t>
  </si>
  <si>
    <t>Facility Contract Mgmt</t>
  </si>
  <si>
    <t>C.99998.03.01.01</t>
  </si>
  <si>
    <t>Design and Maintain Security Systems</t>
  </si>
  <si>
    <t>Security Services</t>
  </si>
  <si>
    <t>C.99998.03.01.04</t>
  </si>
  <si>
    <t>Security Incidents and Risk Assessment</t>
  </si>
  <si>
    <t>C.99998.03.01.05</t>
  </si>
  <si>
    <t>Supervision and Support CC 1260</t>
  </si>
  <si>
    <t>F.99999.02.47.04</t>
  </si>
  <si>
    <t>Maintain IT Services Solutions CC 1258A</t>
  </si>
  <si>
    <t>Distribution Management Systems</t>
  </si>
  <si>
    <t>F.99999.02.47.05</t>
  </si>
  <si>
    <t>Supervision and Support CC 1258A</t>
  </si>
  <si>
    <t>F.99999.02.43.11</t>
  </si>
  <si>
    <t>Supervision and Support CC 1256A</t>
  </si>
  <si>
    <t>IT Financial Management</t>
  </si>
  <si>
    <t>R.99999.04.02.02</t>
  </si>
  <si>
    <t>PrePost Cnstr RealEstate Supprt CC 1255A</t>
  </si>
  <si>
    <t>Real Estate</t>
  </si>
  <si>
    <t>R.99999.04.02.03</t>
  </si>
  <si>
    <t>PSE Land Rights Management</t>
  </si>
  <si>
    <t>R.99999.04.02.04</t>
  </si>
  <si>
    <t>Regulatory Fees and Permits Op Rights</t>
  </si>
  <si>
    <t>R.99999.04.02.05</t>
  </si>
  <si>
    <t>Rents Leases Primarily Telecom</t>
  </si>
  <si>
    <t>R.99999.04.02.06</t>
  </si>
  <si>
    <t>Supervision and Support CC 1255A</t>
  </si>
  <si>
    <t>R.99999.04.02.09</t>
  </si>
  <si>
    <t>Transient Site Remediation</t>
  </si>
  <si>
    <t>F.99999.02.38.06</t>
  </si>
  <si>
    <t>Maintain IT Services Solutions CC 1249A</t>
  </si>
  <si>
    <t>BI/BW/Data Analytics</t>
  </si>
  <si>
    <t>F.99999.02.38.08</t>
  </si>
  <si>
    <t>Manage Portfolios Programs Proj CC 1249A</t>
  </si>
  <si>
    <t>F.99999.02.38.12</t>
  </si>
  <si>
    <t>Supervision and Support CC 1249A</t>
  </si>
  <si>
    <t>F.99999.02.36.06</t>
  </si>
  <si>
    <t>Maintain IT Services Solutions CC 1247A</t>
  </si>
  <si>
    <t>SAP CIS</t>
  </si>
  <si>
    <t>F.99999.02.36.12</t>
  </si>
  <si>
    <t>Supervision and Support CC 1247A</t>
  </si>
  <si>
    <t>F.99999.02.35.06</t>
  </si>
  <si>
    <t>Maintain IT Services Solutions CC 1246A</t>
  </si>
  <si>
    <t>SAP Technical</t>
  </si>
  <si>
    <t>F.99999.02.35.08</t>
  </si>
  <si>
    <t>Manage Portfolios Programs Proj CC 1246A</t>
  </si>
  <si>
    <t>F.99999.02.35.12</t>
  </si>
  <si>
    <t>Supervision and Support CC 1246A</t>
  </si>
  <si>
    <t>F.99999.02.34.06</t>
  </si>
  <si>
    <t>Maintain IT Services Solutions CC 1245A</t>
  </si>
  <si>
    <t>SAP ECC</t>
  </si>
  <si>
    <t>F.99999.02.34.08</t>
  </si>
  <si>
    <t>Manage Portfolios Programs Proj CC 1245A</t>
  </si>
  <si>
    <t>F.99999.02.34.12</t>
  </si>
  <si>
    <t>Supervision and Support CC 1245A</t>
  </si>
  <si>
    <t>F.99999.02.28.05</t>
  </si>
  <si>
    <t>Maintain IT Services Solutions CC 1239A</t>
  </si>
  <si>
    <t>Facilities Infrastructure</t>
  </si>
  <si>
    <t>F.99999.02.28.07</t>
  </si>
  <si>
    <t>Manage Portfolios Programs Proj CC 1239A</t>
  </si>
  <si>
    <t>F.99999.02.28.11</t>
  </si>
  <si>
    <t>Supervision and Support CC 1239A</t>
  </si>
  <si>
    <t>F.99999.02.23.01</t>
  </si>
  <si>
    <t>Compliance CC 1234A</t>
  </si>
  <si>
    <t>Cyber Security Risk Management</t>
  </si>
  <si>
    <t>F.99999.02.23.05</t>
  </si>
  <si>
    <t>Maintain IT Services Solutions CC 1234A</t>
  </si>
  <si>
    <t>F.99999.02.23.07</t>
  </si>
  <si>
    <t>Manage Portfolios Programs Proj CC 1234A</t>
  </si>
  <si>
    <t>F.99999.02.23.11</t>
  </si>
  <si>
    <t>Supervision and Support CC 1234A</t>
  </si>
  <si>
    <t>F.99999.02.22.01</t>
  </si>
  <si>
    <t>Compliance CC 1233A</t>
  </si>
  <si>
    <t>Energy Management Systems</t>
  </si>
  <si>
    <t>F.99999.02.22.06</t>
  </si>
  <si>
    <t>Maintain IT Services Solutions CC 1233A</t>
  </si>
  <si>
    <t>F.99999.02.22.12</t>
  </si>
  <si>
    <t>Supervision and Support CC 1233A</t>
  </si>
  <si>
    <t>F.99999.02.21.06</t>
  </si>
  <si>
    <t>Maintain IT Services Solutions CC 1232A</t>
  </si>
  <si>
    <t>Web/Portal</t>
  </si>
  <si>
    <t>F.99999.02.21.12</t>
  </si>
  <si>
    <t>Supervision and Support CC 1232A</t>
  </si>
  <si>
    <t>F.99999.02.20.06</t>
  </si>
  <si>
    <t>Maintain IT Services Solutions CC 1231A</t>
  </si>
  <si>
    <t>Meter/Billing</t>
  </si>
  <si>
    <t>F.99999.02.20.08</t>
  </si>
  <si>
    <t>Manage Portfolios Programs Proj CC 1231A</t>
  </si>
  <si>
    <t>F.99999.02.20.12</t>
  </si>
  <si>
    <t>Supervision and Support CC 1231A</t>
  </si>
  <si>
    <t>F.99999.02.19.08</t>
  </si>
  <si>
    <t>Manage Portfolios Programs Proj CC 1226A</t>
  </si>
  <si>
    <t>Applications</t>
  </si>
  <si>
    <t>F.99999.02.19.12</t>
  </si>
  <si>
    <t>Supervision and Support CC 1226A</t>
  </si>
  <si>
    <t>R.99999.04.01.02</t>
  </si>
  <si>
    <t>Develop Smart Grid Tech Stratgs CC 1224A</t>
  </si>
  <si>
    <t>Smart Meter Technology</t>
  </si>
  <si>
    <t>R.99999.04.01.06</t>
  </si>
  <si>
    <t>Supervision and Support CC 1224A</t>
  </si>
  <si>
    <t>F.99999.02.18.11</t>
  </si>
  <si>
    <t>Supervision and Support CC 1223A</t>
  </si>
  <si>
    <t>IT Enterprise Architecture</t>
  </si>
  <si>
    <t>F.99999.02.17.12</t>
  </si>
  <si>
    <t>Supervision and Support CC 1221A</t>
  </si>
  <si>
    <t>Enterprise Data</t>
  </si>
  <si>
    <t>F.99999.02.16.06</t>
  </si>
  <si>
    <t>Maintain IT Services Solutions CC 1220A</t>
  </si>
  <si>
    <t>SAP Team</t>
  </si>
  <si>
    <t>F.99999.02.16.08</t>
  </si>
  <si>
    <t>Manage Portfolios Programs Proj CC 1220A</t>
  </si>
  <si>
    <t>F.99999.02.16.12</t>
  </si>
  <si>
    <t>Supervision and Support CC 1220A</t>
  </si>
  <si>
    <t>F.99999.02.15.01</t>
  </si>
  <si>
    <t>Compliance CC 1218A</t>
  </si>
  <si>
    <t>Cyber Defense Center</t>
  </si>
  <si>
    <t>F.99999.02.15.05</t>
  </si>
  <si>
    <t>Maintain IT Services Solutions CC 1218A</t>
  </si>
  <si>
    <t>F.99999.02.15.07</t>
  </si>
  <si>
    <t>Manage Portfolios Programs Proj CC 1218A</t>
  </si>
  <si>
    <t>F.99999.02.15.11</t>
  </si>
  <si>
    <t>Supervision and Support CC 1218A</t>
  </si>
  <si>
    <t>F.99999.02.14.01</t>
  </si>
  <si>
    <t>Compliance CC 1216A</t>
  </si>
  <si>
    <t>Energy Trading and Risk Management Sys</t>
  </si>
  <si>
    <t>F.99999.02.14.06</t>
  </si>
  <si>
    <t>Maintain IT Services Solutions CC 1216A</t>
  </si>
  <si>
    <t>F.99999.02.14.12</t>
  </si>
  <si>
    <t>Supervision and Support CC 1216A</t>
  </si>
  <si>
    <t>F.99999.02.13.05</t>
  </si>
  <si>
    <t>Maintain IT Services Solutions CC 1215A</t>
  </si>
  <si>
    <t>Telecom Services</t>
  </si>
  <si>
    <t>F.99999.02.13.07</t>
  </si>
  <si>
    <t>Manage Portfolios Programs Proj CC 1215A</t>
  </si>
  <si>
    <t>F.99999.02.13.11</t>
  </si>
  <si>
    <t>Supervision and Support CC 1215A</t>
  </si>
  <si>
    <t>F.99999.02.12.05</t>
  </si>
  <si>
    <t>Maintain IT Services Solutions CC 1214A</t>
  </si>
  <si>
    <t>IT Support Center</t>
  </si>
  <si>
    <t>F.99999.02.12.11</t>
  </si>
  <si>
    <t>Supervision and Support CC 1214A</t>
  </si>
  <si>
    <t>F.99999.02.11.05</t>
  </si>
  <si>
    <t>Maintain IT Services Solutions CC 1213A</t>
  </si>
  <si>
    <t>ENTERPRISE SYSTEMS</t>
  </si>
  <si>
    <t>F.99999.02.11.07</t>
  </si>
  <si>
    <t>Manage Portfolios Programs Proj CC 1213A</t>
  </si>
  <si>
    <t>F.99999.02.11.11</t>
  </si>
  <si>
    <t>Supervision and Support CC 1213A</t>
  </si>
  <si>
    <t>F.99999.02.10.11</t>
  </si>
  <si>
    <t>Supervision and Support CC 1211A</t>
  </si>
  <si>
    <t>IT Infrastructure</t>
  </si>
  <si>
    <t>F.99999.02.09.05</t>
  </si>
  <si>
    <t>Maintain IT Services Solutions CC 1210A</t>
  </si>
  <si>
    <t>NETWORK &amp; SECURITY INFRASTRUCTURE</t>
  </si>
  <si>
    <t>F.99999.02.09.11</t>
  </si>
  <si>
    <t>Supervision and Support CC 1210A</t>
  </si>
  <si>
    <t>F.99999.02.08.13</t>
  </si>
  <si>
    <t>Supervision and Support CC 1209A</t>
  </si>
  <si>
    <t>Application Solutions</t>
  </si>
  <si>
    <t>F.99999.02.07.07</t>
  </si>
  <si>
    <t>Manage Portfolios Programs Proj CC 1208A</t>
  </si>
  <si>
    <t>Information/Privacy/IT Security</t>
  </si>
  <si>
    <t>F.99999.02.07.12</t>
  </si>
  <si>
    <t>Supervision and Support CC 1208A</t>
  </si>
  <si>
    <t>F.99999.02.06.12</t>
  </si>
  <si>
    <t>Supervision and Support CC 1207A</t>
  </si>
  <si>
    <t>IT Applications, Meter and Web Team</t>
  </si>
  <si>
    <t>F.99999.02.05.01</t>
  </si>
  <si>
    <t>Compliance CC 1206A</t>
  </si>
  <si>
    <t>Delivery Services</t>
  </si>
  <si>
    <t>F.99999.02.05.05</t>
  </si>
  <si>
    <t>Maintain IT Services Solutions CC 1206A</t>
  </si>
  <si>
    <t>F.99999.02.05.07</t>
  </si>
  <si>
    <t>Manage Portfolios Programs Proj CC 1206A</t>
  </si>
  <si>
    <t>F.99999.02.05.11</t>
  </si>
  <si>
    <t>Supervision and Support CC 1206A</t>
  </si>
  <si>
    <t>F.99999.02.04.08</t>
  </si>
  <si>
    <t>Manage Portfolios Programs Proj CC 1205A</t>
  </si>
  <si>
    <t>Energy Operations Team</t>
  </si>
  <si>
    <t>F.99999.02.04.12</t>
  </si>
  <si>
    <t>Supervision and Support CC 1205A</t>
  </si>
  <si>
    <t>F.99999.02.02.07</t>
  </si>
  <si>
    <t>Manage Portfolios Programs Proj CC 1203A</t>
  </si>
  <si>
    <t>Director IT Shared Services</t>
  </si>
  <si>
    <t>F.99999.02.02.12</t>
  </si>
  <si>
    <t>Supervision and Support CC 1203A</t>
  </si>
  <si>
    <t>F.99999.02.45.01</t>
  </si>
  <si>
    <t>Supervision and Support CC 1198A</t>
  </si>
  <si>
    <t>Data Governance</t>
  </si>
  <si>
    <t>C.99997.03.05.01</t>
  </si>
  <si>
    <t>Conduct Internal Audit</t>
  </si>
  <si>
    <t>Internal Audit</t>
  </si>
  <si>
    <t>C.99997.03.05.03</t>
  </si>
  <si>
    <t>Supervision and Support CC 1191</t>
  </si>
  <si>
    <t>C.99997.03.05.05</t>
  </si>
  <si>
    <t>Ethics Program CC 1191</t>
  </si>
  <si>
    <t>C.99997.03.04.03</t>
  </si>
  <si>
    <t>Supervision and Support CC 1190</t>
  </si>
  <si>
    <t>Director Internal Audit</t>
  </si>
  <si>
    <t>C.99997.03.04.05</t>
  </si>
  <si>
    <t>Ethics Program CC 1190</t>
  </si>
  <si>
    <t>C.99999.03.40.01</t>
  </si>
  <si>
    <t>Supervision and Support CC 1183</t>
  </si>
  <si>
    <t>Financial Systems - Finance</t>
  </si>
  <si>
    <t>C.99999.03.15.01</t>
  </si>
  <si>
    <t>Supervision and Support CC 1182</t>
  </si>
  <si>
    <t>Dir Financial IT Projects &amp; Tax</t>
  </si>
  <si>
    <t>C.99999.03.26.02</t>
  </si>
  <si>
    <t>Supervision and Support CC 1180</t>
  </si>
  <si>
    <t>Tax</t>
  </si>
  <si>
    <t>C.99999.03.26.03</t>
  </si>
  <si>
    <t>Process State Tax</t>
  </si>
  <si>
    <t>C.99999.03.26.04</t>
  </si>
  <si>
    <t>Regional Strctre Cust Address Mastr Data</t>
  </si>
  <si>
    <t>C.99999.03.26.05</t>
  </si>
  <si>
    <t>Process Federal Tax</t>
  </si>
  <si>
    <t>C.99999.03.14.02</t>
  </si>
  <si>
    <t>Process Accounts Payable CC 1165A</t>
  </si>
  <si>
    <t>Disbursements</t>
  </si>
  <si>
    <t>C.99999.03.14.03</t>
  </si>
  <si>
    <t>Process Payroll CC 1165A</t>
  </si>
  <si>
    <t>C.99999.03.14.04</t>
  </si>
  <si>
    <t>Supervision and Support CC 1165A</t>
  </si>
  <si>
    <t>C.99999.03.13.02</t>
  </si>
  <si>
    <t>Perform Financial Reporting for PSE</t>
  </si>
  <si>
    <t>Financial Reporting</t>
  </si>
  <si>
    <t>C.99999.03.13.03</t>
  </si>
  <si>
    <t>Supervision and Support CC 1155</t>
  </si>
  <si>
    <t>C.99999.03.12.02</t>
  </si>
  <si>
    <t>Perform Fixed Asset Accounting CC 1150A</t>
  </si>
  <si>
    <t>Property Accounting</t>
  </si>
  <si>
    <t>C.99999.03.12.03</t>
  </si>
  <si>
    <t>Supervision and Support CC 1150A</t>
  </si>
  <si>
    <t>C.99999.03.11.02</t>
  </si>
  <si>
    <t>Supervision and Support CC 1149</t>
  </si>
  <si>
    <t>Asst. Controller - Accounting</t>
  </si>
  <si>
    <t>C.99999.03.10.01</t>
  </si>
  <si>
    <t>Account for Commodity Trading OM</t>
  </si>
  <si>
    <t>Energy &amp; Derivative Acctng</t>
  </si>
  <si>
    <t>C.99999.03.10.03</t>
  </si>
  <si>
    <t>Supervision and Support CC 1148</t>
  </si>
  <si>
    <t>C.99999.03.09.03</t>
  </si>
  <si>
    <t>Supervision and Support CC 1147</t>
  </si>
  <si>
    <t>Asst. Controller - Reporting/Disburse</t>
  </si>
  <si>
    <t>C.99999.03.08.02</t>
  </si>
  <si>
    <t>Revenue Receivable Reporting</t>
  </si>
  <si>
    <t>Revenue Accounting</t>
  </si>
  <si>
    <t>C.99999.03.08.03</t>
  </si>
  <si>
    <t>Supervision and Support CC 1146</t>
  </si>
  <si>
    <t>C.99999.03.07.02</t>
  </si>
  <si>
    <t>Perform General Accounting</t>
  </si>
  <si>
    <t>General Accounting</t>
  </si>
  <si>
    <t>C.99999.03.07.03</t>
  </si>
  <si>
    <t>Supervision and Support CC 1145</t>
  </si>
  <si>
    <t>C.99999.03.06.03</t>
  </si>
  <si>
    <t>Supervision and Support CC 1143</t>
  </si>
  <si>
    <t>Officer Contr &amp; Principal Accting</t>
  </si>
  <si>
    <t>C.99997.03.03.01</t>
  </si>
  <si>
    <t>Conduct SOX Activities</t>
  </si>
  <si>
    <t>SOX</t>
  </si>
  <si>
    <t>C.99997.03.03.03</t>
  </si>
  <si>
    <t>Supervision and Support CC 1141</t>
  </si>
  <si>
    <t>C.99997.03.03.04</t>
  </si>
  <si>
    <t>Support External Audit Reliance</t>
  </si>
  <si>
    <t>C.99999.03.05.02</t>
  </si>
  <si>
    <t>Supervision and Support CC 1120</t>
  </si>
  <si>
    <t>Dir Financial Planning &amp; Analysis</t>
  </si>
  <si>
    <t>C.99999.03.04.02</t>
  </si>
  <si>
    <t>Manage Insurance CC 1116A</t>
  </si>
  <si>
    <t>Insurance Risk</t>
  </si>
  <si>
    <t>C.99997.03.02.01</t>
  </si>
  <si>
    <t>Claims Defense and Cost Recovery</t>
  </si>
  <si>
    <t>Claims</t>
  </si>
  <si>
    <t>C.99997.03.02.02</t>
  </si>
  <si>
    <t>Conduct Claims Billing</t>
  </si>
  <si>
    <t>C.99997.03.02.03</t>
  </si>
  <si>
    <t>Conduct Claims Investigations</t>
  </si>
  <si>
    <t>C.99997.03.02.05</t>
  </si>
  <si>
    <t>Supervision and Support CC 1115</t>
  </si>
  <si>
    <t>C.99999.03.03.05</t>
  </si>
  <si>
    <t>Process Customer Remittances</t>
  </si>
  <si>
    <t>Assistant Treasury</t>
  </si>
  <si>
    <t>C.99999.03.03.06</t>
  </si>
  <si>
    <t>Supervision and Support CC 1110</t>
  </si>
  <si>
    <t>C.99999.03.03.09</t>
  </si>
  <si>
    <t>Manage Treasury</t>
  </si>
  <si>
    <t>F.99999.02.01.02</t>
  </si>
  <si>
    <t>Supervision and Support CC 1080</t>
  </si>
  <si>
    <t>VP &amp; CIO</t>
  </si>
  <si>
    <t>C.99997.03.22.01</t>
  </si>
  <si>
    <t>Supervision and Support CC 1060</t>
  </si>
  <si>
    <t>VP Regulatory &amp; Strategy</t>
  </si>
  <si>
    <t>C.99999.03.01.03</t>
  </si>
  <si>
    <t>Supervision and Support CC 1040</t>
  </si>
  <si>
    <t>Exec VP Finance &amp; CFO</t>
  </si>
  <si>
    <t>CEO</t>
  </si>
  <si>
    <t>C.99997.03.01.02</t>
  </si>
  <si>
    <t>Supervision and Support CC 1010</t>
  </si>
  <si>
    <t>President &amp; CEO</t>
  </si>
  <si>
    <t>Corporate Memberships</t>
  </si>
  <si>
    <t>C.99997.03.12.01</t>
  </si>
  <si>
    <t>Corporate Secretary Board Expenses</t>
  </si>
  <si>
    <t>GAAP Pension Accounting</t>
  </si>
  <si>
    <t>C.99999.03.37.02</t>
  </si>
  <si>
    <t>NonService Costs OM</t>
  </si>
  <si>
    <t>Pension Non-Service Cost</t>
  </si>
  <si>
    <t>Employee Benefits</t>
  </si>
  <si>
    <t>Employee Expense</t>
  </si>
  <si>
    <t>K.99999.03.28.13</t>
  </si>
  <si>
    <t>WLD Substation Maintenance</t>
  </si>
  <si>
    <t>K.99999.03.26.04</t>
  </si>
  <si>
    <t>HPK Communication Site Services</t>
  </si>
  <si>
    <t>K.99999.03.27.04</t>
  </si>
  <si>
    <t>LSR1 Communication Site Services</t>
  </si>
  <si>
    <t>K.99999.03.27.13</t>
  </si>
  <si>
    <t>LSR1 Substation Maintenance</t>
  </si>
  <si>
    <t>K.99999.03.14.03</t>
  </si>
  <si>
    <t>GLD Compliance</t>
  </si>
  <si>
    <t>K.99999.03.13.08</t>
  </si>
  <si>
    <t>LIC Baker Cultural Historic Resources</t>
  </si>
  <si>
    <t>R.99999.04.30.07</t>
  </si>
  <si>
    <t>OPS Training Techn Professional CC 4501A</t>
  </si>
  <si>
    <t>X.99999.03.16.04</t>
  </si>
  <si>
    <t>Supervision and Support CC 3015</t>
  </si>
  <si>
    <t>X.99999.03.15.03</t>
  </si>
  <si>
    <t>Supervision and Support CC 3014</t>
  </si>
  <si>
    <t>C.99997.03.08.03</t>
  </si>
  <si>
    <t>Supervision and Support CC 1322</t>
  </si>
  <si>
    <t>F.99999.02.58.02</t>
  </si>
  <si>
    <t>Maintain IT Services Solutions CC 1277A</t>
  </si>
  <si>
    <t>C.99998.03.03.04</t>
  </si>
  <si>
    <t>Lease Portfolio CC1266A</t>
  </si>
  <si>
    <t>C.99998.03.03.16</t>
  </si>
  <si>
    <t>Bellevue Parking Validation CC 1266A</t>
  </si>
  <si>
    <t>Incentive OH</t>
  </si>
  <si>
    <t>Injuries &amp; Damage Claims</t>
  </si>
  <si>
    <t>Damage &amp; Liability Claims</t>
  </si>
  <si>
    <t>C.99999.03.27.01</t>
  </si>
  <si>
    <t>Liability Claims CC 1115</t>
  </si>
  <si>
    <t>Damage&amp;Injury Liability Claims</t>
  </si>
  <si>
    <t>C.99999.03.27.02</t>
  </si>
  <si>
    <t>Damage Claim Non Billables CC 1115</t>
  </si>
  <si>
    <t>C.99999.03.27.03</t>
  </si>
  <si>
    <t>Damage Claim Write Off CC 1115</t>
  </si>
  <si>
    <t>C.99999.03.27.04</t>
  </si>
  <si>
    <t>NonClaim Related Expense CC 1115</t>
  </si>
  <si>
    <t>Insurance Premiums</t>
  </si>
  <si>
    <t>C.99999.03.28.01</t>
  </si>
  <si>
    <t>Insurance AG OM Common CC 1116A</t>
  </si>
  <si>
    <t>C.99999.03.28.02</t>
  </si>
  <si>
    <t>Insurance AG OM Electric CC 1116A</t>
  </si>
  <si>
    <t>C.99999.03.28.03</t>
  </si>
  <si>
    <t>Insurance AG OM Gas CC 1116A</t>
  </si>
  <si>
    <t>K.99999.03.17.05</t>
  </si>
  <si>
    <t>JP Supervision and Support CC 5040A</t>
  </si>
  <si>
    <t>Labor</t>
  </si>
  <si>
    <t>MYRP Staffing Augmentation</t>
  </si>
  <si>
    <t>C.99999.03.30.03</t>
  </si>
  <si>
    <t>Labor Variance</t>
  </si>
  <si>
    <t>Other Corporate-Labor</t>
  </si>
  <si>
    <t>Labor Overtime</t>
  </si>
  <si>
    <t>Labor Planning Using Dollars</t>
  </si>
  <si>
    <t>Low Income</t>
  </si>
  <si>
    <t>C.99999.03.34.01</t>
  </si>
  <si>
    <t>Low Incm Assistance Funding Expense</t>
  </si>
  <si>
    <t>Materials&amp;Supplies Dir Purch</t>
  </si>
  <si>
    <t>K.99999.03.28.08</t>
  </si>
  <si>
    <t>WLD Road Fence and Grounds Services</t>
  </si>
  <si>
    <t>K.99999.03.26.03</t>
  </si>
  <si>
    <t>HPK Backfeed Power</t>
  </si>
  <si>
    <t>K.99999.03.26.09</t>
  </si>
  <si>
    <t>HPK Road Fence and Grounds Services</t>
  </si>
  <si>
    <t>K.99999.03.27.03</t>
  </si>
  <si>
    <t>LSR1 Backfeed Power</t>
  </si>
  <si>
    <t>K.99999.03.27.09</t>
  </si>
  <si>
    <t>LSR1 Road Fence and Grounds Services</t>
  </si>
  <si>
    <t>K.99999.03.23.01</t>
  </si>
  <si>
    <t>SNO Corrective Maintenance</t>
  </si>
  <si>
    <t>K.99999.03.20.08</t>
  </si>
  <si>
    <t>UBK U2 Rebuild</t>
  </si>
  <si>
    <t>K.99999.03.15.06</t>
  </si>
  <si>
    <t>MTF Consumables</t>
  </si>
  <si>
    <t>K.99999.03.15.10</t>
  </si>
  <si>
    <t>MTF Plant Chemicals</t>
  </si>
  <si>
    <t>K.99999.03.15.14</t>
  </si>
  <si>
    <t>MTF Station Power and Water</t>
  </si>
  <si>
    <t>K.99999.03.14.04</t>
  </si>
  <si>
    <t>GLD Consumables</t>
  </si>
  <si>
    <t>K.99999.03.14.09</t>
  </si>
  <si>
    <t>GLD Plant Chemicals</t>
  </si>
  <si>
    <t>K.99999.03.14.13</t>
  </si>
  <si>
    <t>GLD Station Power and Water</t>
  </si>
  <si>
    <t>K.99999.03.14.14</t>
  </si>
  <si>
    <t>GLD Steam Turbine Maint</t>
  </si>
  <si>
    <t>K.99999.03.14.17</t>
  </si>
  <si>
    <t>GLD Utility Cost and GrndsBldgJanitorial</t>
  </si>
  <si>
    <t>K.99999.03.13.13</t>
  </si>
  <si>
    <t>LIC Baker Delivered Terrestrial Articles</t>
  </si>
  <si>
    <t>K.99999.03.12.03</t>
  </si>
  <si>
    <t>SMS Compliance</t>
  </si>
  <si>
    <t>K.99999.03.12.04</t>
  </si>
  <si>
    <t>SMS Consumables</t>
  </si>
  <si>
    <t>K.99999.03.12.09</t>
  </si>
  <si>
    <t>SMS Plant Chemicals</t>
  </si>
  <si>
    <t>K.99999.03.12.13</t>
  </si>
  <si>
    <t>SMS Station Power and Water</t>
  </si>
  <si>
    <t>K.99999.03.10.04</t>
  </si>
  <si>
    <t>ENC Consumables</t>
  </si>
  <si>
    <t>K.99999.03.10.09</t>
  </si>
  <si>
    <t>ENC Plant Chemicals</t>
  </si>
  <si>
    <t>K.99999.03.10.12</t>
  </si>
  <si>
    <t>ENC Station Power and Water</t>
  </si>
  <si>
    <t>K.99999.03.10.16</t>
  </si>
  <si>
    <t>ENC Utility Cost and GrndsBldgJanitorial</t>
  </si>
  <si>
    <t>K.99999.03.37.01</t>
  </si>
  <si>
    <t>CMN Combustion Turbine Maint</t>
  </si>
  <si>
    <t>K.99999.03.37.04</t>
  </si>
  <si>
    <t>CMN Corrective Maint</t>
  </si>
  <si>
    <t>K.99999.03.38.03</t>
  </si>
  <si>
    <t>FRE Consumables</t>
  </si>
  <si>
    <t>K.99999.03.38.07</t>
  </si>
  <si>
    <t>FRE Plant Chemicals</t>
  </si>
  <si>
    <t>K.99999.03.38.09</t>
  </si>
  <si>
    <t>FRE Utility Cost and GrndsBldgJanitorial</t>
  </si>
  <si>
    <t>K.99999.03.38.10</t>
  </si>
  <si>
    <t>FRE Water Treatment System Maint</t>
  </si>
  <si>
    <t>K.99999.03.39.03</t>
  </si>
  <si>
    <t>FRA Consumables</t>
  </si>
  <si>
    <t>K.99999.03.39.06</t>
  </si>
  <si>
    <t>FRA HRSG SCR Exhaust Duct Maint</t>
  </si>
  <si>
    <t>K.99999.03.39.08</t>
  </si>
  <si>
    <t>FRA Plant Chemicals</t>
  </si>
  <si>
    <t>K.99999.03.39.10</t>
  </si>
  <si>
    <t>FRA Station Power and Water</t>
  </si>
  <si>
    <t>K.99999.03.39.12</t>
  </si>
  <si>
    <t>FRA Water Treatment System Maint</t>
  </si>
  <si>
    <t>K.99999.03.40.04</t>
  </si>
  <si>
    <t>WHH Consumables</t>
  </si>
  <si>
    <t>K.99999.03.40.07</t>
  </si>
  <si>
    <t>WHH HRSG SCR Exhaust Duct Maint</t>
  </si>
  <si>
    <t>K.99999.03.40.09</t>
  </si>
  <si>
    <t>WHH Plant Chemicals</t>
  </si>
  <si>
    <t>R.10009.08.01.08</t>
  </si>
  <si>
    <t>OMRC E UG Cable Remediation Program IPM</t>
  </si>
  <si>
    <t>C.99998.03.03.11</t>
  </si>
  <si>
    <t>Leased Buildings Maint</t>
  </si>
  <si>
    <t>Materials&amp;Supplies-Stores Iss</t>
  </si>
  <si>
    <t>R.10009.08.03.02</t>
  </si>
  <si>
    <t>OMRC E Fish and Wildlife Program Dist</t>
  </si>
  <si>
    <t>R.10015.03.04.05</t>
  </si>
  <si>
    <t>OMRC G Dimp Older Stw Replacement Main</t>
  </si>
  <si>
    <t>R.10009.08.02.37</t>
  </si>
  <si>
    <t>OMRC E OH Syst Rel Upgr Tree Wire Dist</t>
  </si>
  <si>
    <t>R.10009.08.05.12</t>
  </si>
  <si>
    <t>OMRC E Pole Replacement Plan Trans</t>
  </si>
  <si>
    <t>C.99998.03.19.04</t>
  </si>
  <si>
    <t>Write Off Obsolete Materials</t>
  </si>
  <si>
    <t>R.10009.14.05.12</t>
  </si>
  <si>
    <t>OMRC E Emergent Subs Replacement Dist</t>
  </si>
  <si>
    <t>R.10009.14.05.14</t>
  </si>
  <si>
    <t>OMRC E Emergent Subs Replacement Trans</t>
  </si>
  <si>
    <t>R.10009.08.05.10</t>
  </si>
  <si>
    <t>OMRC E Pole Replacement Due to Joint Use</t>
  </si>
  <si>
    <t>R.99999.04.10.14</t>
  </si>
  <si>
    <t>Emergent Outage OH Line Trans Tree</t>
  </si>
  <si>
    <t>R.99999.04.10.35</t>
  </si>
  <si>
    <t>SP Bulk Material CC 3090A</t>
  </si>
  <si>
    <t>R.99999.04.07.12</t>
  </si>
  <si>
    <t>SP Bulk Material CC 3083A</t>
  </si>
  <si>
    <t>R.99999.04.04.11</t>
  </si>
  <si>
    <t>Meters Selct Smpl Periodc Faild Famly PM</t>
  </si>
  <si>
    <t>R.99999.04.04.18</t>
  </si>
  <si>
    <t>Gas Ops Bulk Materials</t>
  </si>
  <si>
    <t>R.99999.04.01.01</t>
  </si>
  <si>
    <t>AMR and AMI System Costs</t>
  </si>
  <si>
    <t>C.99999.03.38.03</t>
  </si>
  <si>
    <t>CSP OM Services Billed</t>
  </si>
  <si>
    <t>Miscellaneous Expense</t>
  </si>
  <si>
    <t>K.99999.03.28.05</t>
  </si>
  <si>
    <t>WLD Lease and Royalty Payments</t>
  </si>
  <si>
    <t>Office and Supplies</t>
  </si>
  <si>
    <t>K.99999.03.15.17</t>
  </si>
  <si>
    <t>MTF Utility Cost and GrndsBldgJanitorial</t>
  </si>
  <si>
    <t>C.99998.03.17.14</t>
  </si>
  <si>
    <t>Nontraditional VM activities</t>
  </si>
  <si>
    <t>X.99999.03.14.01</t>
  </si>
  <si>
    <t>Bill Processing</t>
  </si>
  <si>
    <t>Outside Services Legal</t>
  </si>
  <si>
    <t>C.99997.03.12.04</t>
  </si>
  <si>
    <t>Legal Costs Rate Case Related</t>
  </si>
  <si>
    <t>C.99997.03.12.05</t>
  </si>
  <si>
    <t>Outside Legal Costs</t>
  </si>
  <si>
    <t>F.99999.02.17.06</t>
  </si>
  <si>
    <t>Maintain IT Services Solutions CC 1221A</t>
  </si>
  <si>
    <t>Outside Services One Time</t>
  </si>
  <si>
    <t>PE LNG O&amp;M</t>
  </si>
  <si>
    <t>Y.99999.03.05.02</t>
  </si>
  <si>
    <t>PLNG Operating and Maintenance Costs</t>
  </si>
  <si>
    <t>Puget LNG</t>
  </si>
  <si>
    <t>Outside Services Other</t>
  </si>
  <si>
    <t>Electric Vehicle Program</t>
  </si>
  <si>
    <t>C.99999.03.39.01</t>
  </si>
  <si>
    <t>Electric Vehicle Program OM</t>
  </si>
  <si>
    <t>Green Power Program</t>
  </si>
  <si>
    <t>C.99999.03.37.01</t>
  </si>
  <si>
    <t>Green Power Programs</t>
  </si>
  <si>
    <t>Customer Payment Processing Fees</t>
  </si>
  <si>
    <t>C.99999.03.36.01</t>
  </si>
  <si>
    <t>Credit Card Processing Fees</t>
  </si>
  <si>
    <t>C.99999.03.36.02</t>
  </si>
  <si>
    <t>Other Payment Processing Fees</t>
  </si>
  <si>
    <t>PSE 2030 Incremental Opex</t>
  </si>
  <si>
    <t>Opex related to Capex CSA</t>
  </si>
  <si>
    <t>Union Labor Adjustment</t>
  </si>
  <si>
    <t>Management Reserve</t>
  </si>
  <si>
    <t>Overheads</t>
  </si>
  <si>
    <t>K.99999.03.26.01</t>
  </si>
  <si>
    <t>HPK 115Kv 230Kv Transmission Line Maint</t>
  </si>
  <si>
    <t>K.99999.03.26.02</t>
  </si>
  <si>
    <t>HPK 34.5Kv Collection System Maintenance</t>
  </si>
  <si>
    <t>K.99999.03.26.16</t>
  </si>
  <si>
    <t>HPK Wind Turbine Contracted Maintenance</t>
  </si>
  <si>
    <t>K.99999.03.27.01</t>
  </si>
  <si>
    <t>LSR1 115Kv 230Kv Transmission Line Maint</t>
  </si>
  <si>
    <t>K.99999.03.27.02</t>
  </si>
  <si>
    <t>LSR1 34.5Kv Collection System Maint</t>
  </si>
  <si>
    <t>K.99999.03.14.07</t>
  </si>
  <si>
    <t>GLD HRSG SCR Exhaust Duct Maint</t>
  </si>
  <si>
    <t>K.99999.03.12.17</t>
  </si>
  <si>
    <t>SMS Utility Cost and GrndsBldgJanitorial</t>
  </si>
  <si>
    <t>K.99999.03.12.19</t>
  </si>
  <si>
    <t>SMS Gas Pipeline Maint Insp</t>
  </si>
  <si>
    <t>K.99999.03.37.02</t>
  </si>
  <si>
    <t>CMN Compliance</t>
  </si>
  <si>
    <t>K.99999.03.38.11</t>
  </si>
  <si>
    <t>FRE HRSG SCR Exhaust Duct Maint</t>
  </si>
  <si>
    <t>R.99999.04.37.09</t>
  </si>
  <si>
    <t>RootCauseAnalysis CorrectiveRep</t>
  </si>
  <si>
    <t>K.99999.03.07.01</t>
  </si>
  <si>
    <t>COL U3 U4 Elec Transmission Oper</t>
  </si>
  <si>
    <t>R.99999.04.20.33</t>
  </si>
  <si>
    <t>TIMP</t>
  </si>
  <si>
    <t>R.10006.01.01.05</t>
  </si>
  <si>
    <t>OMRC E Trans Automation</t>
  </si>
  <si>
    <t>R.10006.01.01.06</t>
  </si>
  <si>
    <t>OMRC Substation SCADA</t>
  </si>
  <si>
    <t>R.10009.08.02.48</t>
  </si>
  <si>
    <t>OMRC E Vegetation Mitigation</t>
  </si>
  <si>
    <t>C.99998.03.01.03</t>
  </si>
  <si>
    <t>Monitor Security Systems</t>
  </si>
  <si>
    <t>F.99999.02.43.02</t>
  </si>
  <si>
    <t>Telco CC 1256A</t>
  </si>
  <si>
    <t>F.99999.02.43.15</t>
  </si>
  <si>
    <t>Hardware Software Infrastructure</t>
  </si>
  <si>
    <t>F.99999.02.43.26</t>
  </si>
  <si>
    <t>Corporate Cellular BYOD CC 1256A</t>
  </si>
  <si>
    <t>F.99999.02.06.06</t>
  </si>
  <si>
    <t>Maintain IT Services Solutions CC 1207A</t>
  </si>
  <si>
    <t>F.99999.02.04.06</t>
  </si>
  <si>
    <t>Maintain IT Services Solutions CC 1205A</t>
  </si>
  <si>
    <t>Outside Services-Service Prov</t>
  </si>
  <si>
    <t>Storm</t>
  </si>
  <si>
    <t>C.99999.04.01.05</t>
  </si>
  <si>
    <t>Storm Severe Weather</t>
  </si>
  <si>
    <t>Storm/Corporate</t>
  </si>
  <si>
    <t>K.99999.03.28.16</t>
  </si>
  <si>
    <t>WLD Wind Turbine Contracted Maintenance</t>
  </si>
  <si>
    <t>K.99999.03.27.16</t>
  </si>
  <si>
    <t>LSR1 Wind Turbine Contracted Maintenance</t>
  </si>
  <si>
    <t>K.99999.03.15.13</t>
  </si>
  <si>
    <t>MTF Service Agreements Maint</t>
  </si>
  <si>
    <t>K.99999.03.14.12</t>
  </si>
  <si>
    <t>GLD Service Agreements Maint</t>
  </si>
  <si>
    <t>K.99999.03.09.01</t>
  </si>
  <si>
    <t>FERN Combustion Turbine Maint</t>
  </si>
  <si>
    <t>K.99999.03.09.02</t>
  </si>
  <si>
    <t>FERN Compliance</t>
  </si>
  <si>
    <t>K.99999.03.09.03</t>
  </si>
  <si>
    <t>FERN Consumables</t>
  </si>
  <si>
    <t>K.99999.03.09.04</t>
  </si>
  <si>
    <t>FERN Corrective Maint</t>
  </si>
  <si>
    <t>K.99999.03.09.06</t>
  </si>
  <si>
    <t>FERN HRSG SCR Exhaust Duct Maint</t>
  </si>
  <si>
    <t>K.99999.03.09.08</t>
  </si>
  <si>
    <t>FERN Mgmt Fee and Incentive Emp Bonus</t>
  </si>
  <si>
    <t>K.99999.03.09.09</t>
  </si>
  <si>
    <t>FERN Other Plant Equipment Maint BOP</t>
  </si>
  <si>
    <t>K.99999.03.09.10</t>
  </si>
  <si>
    <t>FERN Plant Chemicals</t>
  </si>
  <si>
    <t>K.99999.03.09.11</t>
  </si>
  <si>
    <t>FERN Plant Operations</t>
  </si>
  <si>
    <t>K.99999.03.09.14</t>
  </si>
  <si>
    <t>FERN Station Power and Water</t>
  </si>
  <si>
    <t>K.99999.03.09.15</t>
  </si>
  <si>
    <t>FERN Steam Turbine Maint</t>
  </si>
  <si>
    <t>K.99999.03.09.16</t>
  </si>
  <si>
    <t>FERN Supervision and Support CC 5012A</t>
  </si>
  <si>
    <t>K.99999.03.09.19</t>
  </si>
  <si>
    <t>FERN Utility Cost n GrndsBldgJanitorial</t>
  </si>
  <si>
    <t>K.99999.03.09.20</t>
  </si>
  <si>
    <t>FERN Water Treatmt Coolngtwr Cndsr Maint</t>
  </si>
  <si>
    <t>K.99999.03.24.03</t>
  </si>
  <si>
    <t>COL U1 U2 Operations</t>
  </si>
  <si>
    <t>K.99999.03.24.05</t>
  </si>
  <si>
    <t>COL U3 U4 Maintenance</t>
  </si>
  <si>
    <t>K.99999.03.24.06</t>
  </si>
  <si>
    <t>COL U3 U4 Operations</t>
  </si>
  <si>
    <t>K.99999.03.24.09</t>
  </si>
  <si>
    <t>Fredrickson 1 Maintenance</t>
  </si>
  <si>
    <t>K.99999.03.24.10</t>
  </si>
  <si>
    <t>Fredrickson 1 Operations</t>
  </si>
  <si>
    <t>R.99999.04.37.11</t>
  </si>
  <si>
    <t>PRP Legacy Cross Bore Repairs</t>
  </si>
  <si>
    <t>R.10009.12.03.05</t>
  </si>
  <si>
    <t>OMRC E Distribution Automation Dist</t>
  </si>
  <si>
    <t>C.99998.03.17.09</t>
  </si>
  <si>
    <t>Veg Mgmt Dist Subst Grounds Maint</t>
  </si>
  <si>
    <t>C.99998.03.17.10</t>
  </si>
  <si>
    <t>Veg Mgmt Trnsm Subst Grounds Maint</t>
  </si>
  <si>
    <t>C.99998.03.17.11</t>
  </si>
  <si>
    <t>Vegetation Management 230Kv</t>
  </si>
  <si>
    <t>C.99998.03.17.12</t>
  </si>
  <si>
    <t>Vegetation Management Dist Trans</t>
  </si>
  <si>
    <t>R.10009.02.01.04</t>
  </si>
  <si>
    <t>OMRC E Central Bellevue Dist Rel Feeder</t>
  </si>
  <si>
    <t>R.99999.04.23.10</t>
  </si>
  <si>
    <t>Automated Cancellation Gas</t>
  </si>
  <si>
    <t>R.99999.04.23.11</t>
  </si>
  <si>
    <t>Cancelled Projects Gas</t>
  </si>
  <si>
    <t>R.99999.04.23.12</t>
  </si>
  <si>
    <t>Gas Relocate Avoidance # Field Work</t>
  </si>
  <si>
    <t>R.99999.04.23.13</t>
  </si>
  <si>
    <t>Automated Cancellation Elec</t>
  </si>
  <si>
    <t>R.99999.04.23.14</t>
  </si>
  <si>
    <t>Cancelled Projects Elec</t>
  </si>
  <si>
    <t>R.99999.04.23.15</t>
  </si>
  <si>
    <t>Electric Relocate Avoidance # Field Work</t>
  </si>
  <si>
    <t>R.99999.04.20.06</t>
  </si>
  <si>
    <t>Dupont Investigation Services</t>
  </si>
  <si>
    <t>R.99999.04.20.18</t>
  </si>
  <si>
    <t>HP Main Assessment and Inspection</t>
  </si>
  <si>
    <t>R.99999.04.20.24</t>
  </si>
  <si>
    <t>Mains UnMaintainable Facilities Rmdiatn</t>
  </si>
  <si>
    <t>R.99999.04.20.26</t>
  </si>
  <si>
    <t>Integrty Mngmnt Assessmnt and Invstgtn</t>
  </si>
  <si>
    <t>R.99999.04.20.29</t>
  </si>
  <si>
    <t>Services Unmaintnble Facilities Rmdiatn</t>
  </si>
  <si>
    <t>R.10008.07.01.03</t>
  </si>
  <si>
    <t>OMRC E WSDOT Clr Zone Pole Prog Dist</t>
  </si>
  <si>
    <t>R.10009.08.02.38</t>
  </si>
  <si>
    <t>OMRC E OH Syst Rel Upgr Fusesaver Dist</t>
  </si>
  <si>
    <t>R.10009.14.05.13</t>
  </si>
  <si>
    <t>OMRC E Subs Replacement Dist</t>
  </si>
  <si>
    <t>R.10009.14.06.02</t>
  </si>
  <si>
    <t>OMRC E Subs Replcmnt Transformers Dist</t>
  </si>
  <si>
    <t>R.10019.02.01.04</t>
  </si>
  <si>
    <t>OMRC E Foss Crnr 115Kv Port Mad Tap</t>
  </si>
  <si>
    <t>R.10040.01.01.02</t>
  </si>
  <si>
    <t>OMRC E Seabeck Substation</t>
  </si>
  <si>
    <t>R.99999.04.15.12</t>
  </si>
  <si>
    <t>Pole Inspection Program Trans CC 4022</t>
  </si>
  <si>
    <t>C.99998.03.15.05</t>
  </si>
  <si>
    <t>Infrasource Bonus CC 4019A</t>
  </si>
  <si>
    <t>X.99999.03.19.09</t>
  </si>
  <si>
    <t>Streetlight Maintenance Preventative</t>
  </si>
  <si>
    <t>R.10009.05.01.04</t>
  </si>
  <si>
    <t>OMRC E Emerg NonOutage OH Repl Dist</t>
  </si>
  <si>
    <t>R.10009.05.01.05</t>
  </si>
  <si>
    <t>OMRC E Emerg NonOutage OH Repl Trans</t>
  </si>
  <si>
    <t>R.10009.05.01.06</t>
  </si>
  <si>
    <t>OMRC E Emerg NonOutage UG Repl Dist</t>
  </si>
  <si>
    <t>R.10009.05.02.06</t>
  </si>
  <si>
    <t>OMRC E Emergency OH Replacement Trans</t>
  </si>
  <si>
    <t>R.10009.05.02.07</t>
  </si>
  <si>
    <t>OMRC E Emerg Outage OH Repl Dist</t>
  </si>
  <si>
    <t>R.10009.05.02.08</t>
  </si>
  <si>
    <t>OMRC E Emerg Outage UG Repl Dist</t>
  </si>
  <si>
    <t>R.99999.04.10.25</t>
  </si>
  <si>
    <t>Potelco Mnthly Bonus Yrly TrueUp CC3090A</t>
  </si>
  <si>
    <t>R.99999.04.05.08</t>
  </si>
  <si>
    <t>Services Leak Monitoring</t>
  </si>
  <si>
    <t>R.99999.04.01.09</t>
  </si>
  <si>
    <t>Opt Out AMR and AMI Manual Reads Elec</t>
  </si>
  <si>
    <t>R.99999.04.01.10</t>
  </si>
  <si>
    <t>Opt Out AMR and AMI Manual Reads Gas</t>
  </si>
  <si>
    <t>Overhead Stores Issues</t>
  </si>
  <si>
    <t>C.99998.03.15.09</t>
  </si>
  <si>
    <t>SP Bulk Materials CC 4019A</t>
  </si>
  <si>
    <t>Payroll Taxes OH</t>
  </si>
  <si>
    <t>C.99999.03.30.07</t>
  </si>
  <si>
    <t>Payroll Tax Reclass FA 2060 PT OM</t>
  </si>
  <si>
    <t>Phone Expenses</t>
  </si>
  <si>
    <t>PTO OH</t>
  </si>
  <si>
    <t>WUTC Fees</t>
  </si>
  <si>
    <t>C.99999.03.35.01</t>
  </si>
  <si>
    <t>WUTC</t>
  </si>
  <si>
    <t>Regulatory Fees and Permits</t>
  </si>
  <si>
    <t>Rent/Lease</t>
  </si>
  <si>
    <t>K.99999.03.26.07</t>
  </si>
  <si>
    <t>HPK Lease and Royalty Payments</t>
  </si>
  <si>
    <t>K.99999.03.27.07</t>
  </si>
  <si>
    <t>LSR1 Lease and Royalty Payments</t>
  </si>
  <si>
    <t>C.99998.03.20.03</t>
  </si>
  <si>
    <t>Manage Company Aircraft</t>
  </si>
  <si>
    <t>Corporate Fleet</t>
  </si>
  <si>
    <t>Software and Hardware</t>
  </si>
  <si>
    <t>F.99999.02.43.17</t>
  </si>
  <si>
    <t>Hardware Software IT Security</t>
  </si>
  <si>
    <t>F.99999.02.43.19</t>
  </si>
  <si>
    <t>Hardware Software Applications</t>
  </si>
  <si>
    <t>F.99999.02.43.24</t>
  </si>
  <si>
    <t>Hardware Software Non IT</t>
  </si>
  <si>
    <t>F.99999.02.43.27</t>
  </si>
  <si>
    <t>Cloud Services</t>
  </si>
  <si>
    <t>Transportation</t>
  </si>
  <si>
    <t>Transportation OH</t>
  </si>
  <si>
    <t>2023-2025</t>
  </si>
  <si>
    <t>PLNG</t>
  </si>
  <si>
    <t>Description</t>
  </si>
  <si>
    <t>Total GRC Approved Plan</t>
  </si>
  <si>
    <t>Remove Non GRC and Non O&amp;M Items</t>
  </si>
  <si>
    <t>Remove Items to be Replaced</t>
  </si>
  <si>
    <t>Add Back Items on a Regulatory Basis</t>
  </si>
  <si>
    <t>O&amp;M Requested in Base Rates</t>
  </si>
  <si>
    <t>O&amp;M in Colstrip Tracker</t>
  </si>
  <si>
    <t>Total O&amp;M Requested</t>
  </si>
  <si>
    <t>Check Base Rates O&amp;M</t>
  </si>
  <si>
    <t>Check Total O&amp;M</t>
  </si>
  <si>
    <t>Assigned</t>
  </si>
  <si>
    <t>Electric</t>
  </si>
  <si>
    <t>Gas</t>
  </si>
  <si>
    <t>Total Forecasted O&amp;M</t>
  </si>
  <si>
    <t>Percentage</t>
  </si>
  <si>
    <t>Remove Non GRC and Non O&amp;M Items:</t>
  </si>
  <si>
    <t>Low Income Amortization</t>
  </si>
  <si>
    <t>Donations (BTL)</t>
  </si>
  <si>
    <t>Pension Non-Service Cost (BTL)</t>
  </si>
  <si>
    <t>Overheads Transfer</t>
  </si>
  <si>
    <t>Payroll Taxes</t>
  </si>
  <si>
    <t>Remove Items to be Replaced:</t>
  </si>
  <si>
    <t>Bad Debt</t>
  </si>
  <si>
    <t>Subtotal Allocate to FERC</t>
  </si>
  <si>
    <t>WUTC Filing Fees</t>
  </si>
  <si>
    <t>already removed</t>
  </si>
  <si>
    <t>Rate Case Expenses</t>
  </si>
  <si>
    <t>Interest on Customer Deposits</t>
  </si>
  <si>
    <t>Pension Expense (16.51% of Ben OH)</t>
  </si>
  <si>
    <t>Injuries and Damages</t>
  </si>
  <si>
    <t>Incentive Pay</t>
  </si>
  <si>
    <t>Production O&amp;M (Excludes Benefits &amp; Taxes)</t>
  </si>
  <si>
    <t>Add Back Items on a Regulatory Basis:</t>
  </si>
  <si>
    <t>Production O&amp;M</t>
  </si>
  <si>
    <t>Move Colstrip O&amp;M to Tracker</t>
  </si>
  <si>
    <t>Eliminate Prod O&amp;M Incentive already row 44</t>
  </si>
  <si>
    <t>O&amp;M Requested</t>
  </si>
  <si>
    <t>O&amp;M per the models</t>
  </si>
  <si>
    <t>Difference  - Currently investigating minor difference</t>
  </si>
  <si>
    <t>See Below</t>
  </si>
  <si>
    <t>Difference in Incentive - FERCalization doesn't return 100% of incentive.</t>
  </si>
  <si>
    <t>O&amp;M File</t>
  </si>
  <si>
    <t>This File</t>
  </si>
  <si>
    <t>Difference</t>
  </si>
  <si>
    <t>Total Approved Plan</t>
  </si>
  <si>
    <t>ZW_OPERATING_EXPENSES</t>
  </si>
  <si>
    <t xml:space="preserve">     TOTAL OPERATING AND MAINTENANCE</t>
  </si>
  <si>
    <t>ZW_ADMIN_GEN_EXP</t>
  </si>
  <si>
    <t xml:space="preserve">                    (23) SUBTOTAL</t>
  </si>
  <si>
    <t>9935000</t>
  </si>
  <si>
    <t xml:space="preserve">               (23) 935 - Maint General Plant - Electric</t>
  </si>
  <si>
    <t>9932000</t>
  </si>
  <si>
    <t xml:space="preserve">               (23) 932 - Maint Of General Plant- Gas</t>
  </si>
  <si>
    <t>9931000</t>
  </si>
  <si>
    <t xml:space="preserve">               (23) 931 - Rents</t>
  </si>
  <si>
    <t>9930200</t>
  </si>
  <si>
    <t xml:space="preserve">               (23) 9302 - Misc. General Expenses</t>
  </si>
  <si>
    <t>9930100</t>
  </si>
  <si>
    <t xml:space="preserve">               (23) 9301 - Gen Advertising Exp</t>
  </si>
  <si>
    <t>9928000</t>
  </si>
  <si>
    <t xml:space="preserve">               (23) 928 - Regulatory Commission Expense</t>
  </si>
  <si>
    <t>63300080-Benefits OH</t>
  </si>
  <si>
    <t>9926000</t>
  </si>
  <si>
    <t xml:space="preserve">               (23) 926 - Emp Pension &amp; Benefits</t>
  </si>
  <si>
    <t>9925000</t>
  </si>
  <si>
    <t xml:space="preserve">               (23) 925 - Injuries &amp; Damages</t>
  </si>
  <si>
    <t>9924000</t>
  </si>
  <si>
    <t xml:space="preserve">               (23) 924 - Property Insurance</t>
  </si>
  <si>
    <t>9923000</t>
  </si>
  <si>
    <t xml:space="preserve">               (23) 923 - Outside Services Employed</t>
  </si>
  <si>
    <t>9922000</t>
  </si>
  <si>
    <t xml:space="preserve">               (23) 922 - Admin Expenses Transferred</t>
  </si>
  <si>
    <t>9921000</t>
  </si>
  <si>
    <t xml:space="preserve">               (23) 921 - Office Supplies and Expenses</t>
  </si>
  <si>
    <t>9920000</t>
  </si>
  <si>
    <t xml:space="preserve">               (23) 920 - A &amp; G Salaries</t>
  </si>
  <si>
    <t xml:space="preserve">          23 - ADMIN &amp; GENERAL EXPENSE</t>
  </si>
  <si>
    <t>ZW_CONSERV_AMORTIZATION</t>
  </si>
  <si>
    <t xml:space="preserve">                    (22) SUBTOTAL</t>
  </si>
  <si>
    <t>9908020</t>
  </si>
  <si>
    <t xml:space="preserve">               (22) 908 - Customer Assistance Expense</t>
  </si>
  <si>
    <t xml:space="preserve">          22 - CONSERVATION AMORTIZATION</t>
  </si>
  <si>
    <t>ZW_CUSTOMER_SERV_EXP</t>
  </si>
  <si>
    <t xml:space="preserve">                    (21) SUBTOTAL</t>
  </si>
  <si>
    <t>9916000</t>
  </si>
  <si>
    <t xml:space="preserve">               (21) 916 - Misc. Sales Expense</t>
  </si>
  <si>
    <t>9913000</t>
  </si>
  <si>
    <t xml:space="preserve">               (21) 913 - Advertising Expenses</t>
  </si>
  <si>
    <t>9912000</t>
  </si>
  <si>
    <t xml:space="preserve">               (21) 912 - Demonstration &amp; Selling Expense</t>
  </si>
  <si>
    <t>9911000</t>
  </si>
  <si>
    <t xml:space="preserve">               (21) 911 - Sales Supervision Exp</t>
  </si>
  <si>
    <t>9910000</t>
  </si>
  <si>
    <t xml:space="preserve">               (21) 910 - Misc Cust Svc &amp; Info Expense</t>
  </si>
  <si>
    <t>9909000</t>
  </si>
  <si>
    <t xml:space="preserve">               (21) 909 - Info &amp; Instructional Advertising</t>
  </si>
  <si>
    <t>9908010</t>
  </si>
  <si>
    <t xml:space="preserve">               (21) 908 - Customer Assistance Expense</t>
  </si>
  <si>
    <t xml:space="preserve">          21 - CUSTOMER SERVICE EXPENSES</t>
  </si>
  <si>
    <t>ZW_CUSTOMER_ACCTS_EXP</t>
  </si>
  <si>
    <t xml:space="preserve">                    (20) SUBTOTAL</t>
  </si>
  <si>
    <t>9905000</t>
  </si>
  <si>
    <t xml:space="preserve">               (20) 905 - Misc. Customer Accounts Expense</t>
  </si>
  <si>
    <t>9904000</t>
  </si>
  <si>
    <t xml:space="preserve">               (20) 904 - Uncollectible Accounts</t>
  </si>
  <si>
    <t>9903*</t>
  </si>
  <si>
    <t xml:space="preserve">               (20) 903 - Customer Records &amp; Collection Expense</t>
  </si>
  <si>
    <t>9902*</t>
  </si>
  <si>
    <t xml:space="preserve">               (20) 902 - Meter Reading Expense</t>
  </si>
  <si>
    <t>9901000</t>
  </si>
  <si>
    <t xml:space="preserve">               (20) 901 - Customer Accounts Supervision</t>
  </si>
  <si>
    <t xml:space="preserve">          20 - CUSTOMER ACCTS EXPENSES</t>
  </si>
  <si>
    <t>ZW_DISTRIBUTION_EXP</t>
  </si>
  <si>
    <t xml:space="preserve">                    (19) SUBTOTAL</t>
  </si>
  <si>
    <t>9894000</t>
  </si>
  <si>
    <t xml:space="preserve">               (19) 894 - Distribution Maint Other Equipment</t>
  </si>
  <si>
    <t>9893000</t>
  </si>
  <si>
    <t xml:space="preserve">               (19) 893 - Distribution Maint Meters &amp; House Reg</t>
  </si>
  <si>
    <t>9892000</t>
  </si>
  <si>
    <t xml:space="preserve">               (19) 892 - Distribution Maint Services</t>
  </si>
  <si>
    <t>9890000</t>
  </si>
  <si>
    <t xml:space="preserve">               (19) 890 - Distribution Maint Meas &amp; Reg Sta Ind</t>
  </si>
  <si>
    <t>9889000</t>
  </si>
  <si>
    <t xml:space="preserve">               (19) 889 - Distribution Maint Meas &amp; Reg Sta Gen</t>
  </si>
  <si>
    <t>9887000</t>
  </si>
  <si>
    <t xml:space="preserve">               (19) 887 - Distribution Maint Mains</t>
  </si>
  <si>
    <t>9886000</t>
  </si>
  <si>
    <t xml:space="preserve">               (19) 886 - Maint of Facilities and Structures</t>
  </si>
  <si>
    <t>9885000</t>
  </si>
  <si>
    <t xml:space="preserve">               (19) 885 - Dist Maint Supv &amp; Engineering</t>
  </si>
  <si>
    <t>9881000</t>
  </si>
  <si>
    <t xml:space="preserve">               (19) 881 - Distribution Oper Rents Expense</t>
  </si>
  <si>
    <t>9880000</t>
  </si>
  <si>
    <t xml:space="preserve">               (19) 880 - Distribution Oper Other Expense</t>
  </si>
  <si>
    <t>9879000</t>
  </si>
  <si>
    <t xml:space="preserve">               (19) 879 - Distribution Oper Customer Install Exp</t>
  </si>
  <si>
    <t>9878000</t>
  </si>
  <si>
    <t xml:space="preserve">               (19) 878 - Distribution Oper Meter &amp; House Reg</t>
  </si>
  <si>
    <t>9876000</t>
  </si>
  <si>
    <t xml:space="preserve">               (19) 876 - Distribution Oper Meas &amp; Reg Sta Indus</t>
  </si>
  <si>
    <t>9875000</t>
  </si>
  <si>
    <t xml:space="preserve">               (19) 875 - Distribution Oper Meas &amp; Reg Sta Gen</t>
  </si>
  <si>
    <t>9874000</t>
  </si>
  <si>
    <t xml:space="preserve">               (19) 874 - Distribution Oper Mains &amp; Services Exp</t>
  </si>
  <si>
    <t>9871000</t>
  </si>
  <si>
    <t xml:space="preserve">               (19) 871 - Distribution Oper Load Dispatching</t>
  </si>
  <si>
    <t>9870000</t>
  </si>
  <si>
    <t xml:space="preserve">               (19) 870 - Distribution Oper Supv &amp; Engineering</t>
  </si>
  <si>
    <t xml:space="preserve">          19 - DISTRIBUTION EXPENSE</t>
  </si>
  <si>
    <t>ZW_OTH_ENERGY_SUPPLY_EXP</t>
  </si>
  <si>
    <t xml:space="preserve">                    (17) SUBTOTAL</t>
  </si>
  <si>
    <t>9845300</t>
  </si>
  <si>
    <t xml:space="preserve">               (17) 8453 - Rents</t>
  </si>
  <si>
    <t>9845200</t>
  </si>
  <si>
    <t xml:space="preserve">               (17) 8452 - Power</t>
  </si>
  <si>
    <t>9844300</t>
  </si>
  <si>
    <t xml:space="preserve">               (17) 8443 - Liquefaction processing labor and expenses</t>
  </si>
  <si>
    <t>9844100</t>
  </si>
  <si>
    <t xml:space="preserve">               (17) 8441 - Gas LNG Oper Sup &amp; Eng</t>
  </si>
  <si>
    <t>9843900</t>
  </si>
  <si>
    <t xml:space="preserve">               (17) 8439 - Other Gas Maintenance</t>
  </si>
  <si>
    <t>9843800</t>
  </si>
  <si>
    <t xml:space="preserve">               (17) 8438 - Maint Measure &amp; Reg</t>
  </si>
  <si>
    <t>9843600</t>
  </si>
  <si>
    <t xml:space="preserve">               (17) 8436 - Maintenance of Vaporizing Equipment</t>
  </si>
  <si>
    <t>9843300</t>
  </si>
  <si>
    <t xml:space="preserve">               (17) 8433 - Maintenance of Gas Holders</t>
  </si>
  <si>
    <t>9843200</t>
  </si>
  <si>
    <t xml:space="preserve">               (17) 8432 - Maint Struc &amp; Impro</t>
  </si>
  <si>
    <t>9841000</t>
  </si>
  <si>
    <t xml:space="preserve">               (17) 841 - Operating Labor &amp; Expenses</t>
  </si>
  <si>
    <t>9837000</t>
  </si>
  <si>
    <t xml:space="preserve">               (17) 837 - Undergrnd Strge-Maint Other Equipment</t>
  </si>
  <si>
    <t>9836000</t>
  </si>
  <si>
    <t xml:space="preserve">               (17) 836 - Undergrnd Strge - Maint Purification Equip</t>
  </si>
  <si>
    <t>9835000</t>
  </si>
  <si>
    <t xml:space="preserve">               (17) 835 - Undergrnd Strge - Maint Meas &amp; Reg Sta E</t>
  </si>
  <si>
    <t>9834000</t>
  </si>
  <si>
    <t xml:space="preserve">               (17) 834 - Undergrnd Strge - Maint Compressor Sta Equip</t>
  </si>
  <si>
    <t>9833000</t>
  </si>
  <si>
    <t xml:space="preserve">               (17) 833 - Undergrnd Strge - Maint Of Lines</t>
  </si>
  <si>
    <t>9832000</t>
  </si>
  <si>
    <t xml:space="preserve">               (17) 832 - Undergrnd Strge - Maint Reservoirs &amp; Wells</t>
  </si>
  <si>
    <t>9831000</t>
  </si>
  <si>
    <t xml:space="preserve">               (17) 831 - Undergrnd Strge - Maint Structures</t>
  </si>
  <si>
    <t>9830000</t>
  </si>
  <si>
    <t xml:space="preserve">               (17) 830 - Undergrnd Strge - Maint Supv &amp; Engineering</t>
  </si>
  <si>
    <t>9826000</t>
  </si>
  <si>
    <t xml:space="preserve">               (17) 826 - Undergrnd Strge - Oper Other Storage Rents</t>
  </si>
  <si>
    <t>9825000</t>
  </si>
  <si>
    <t xml:space="preserve">               (17) 825 - Undergrnd Strge - Oper Storage Well Royalty</t>
  </si>
  <si>
    <t>9824000</t>
  </si>
  <si>
    <t xml:space="preserve">               (17) 824 - Undergrnd Strge - Oper Other Expenses</t>
  </si>
  <si>
    <t>9823000</t>
  </si>
  <si>
    <t xml:space="preserve">               (17) 823 - Storage Gas Losses</t>
  </si>
  <si>
    <t>9821000</t>
  </si>
  <si>
    <t xml:space="preserve">               (17) 821 - Undergrnd Strge - Oper Purification Exp</t>
  </si>
  <si>
    <t>9820000</t>
  </si>
  <si>
    <t xml:space="preserve">               (17) 820 - Undergrnd Strge - Oper Meas &amp; Reg Sta Exp</t>
  </si>
  <si>
    <t>9819000</t>
  </si>
  <si>
    <t xml:space="preserve">               (17) 819 - Undergrnd Strge - Oper Compressor Sta Fuel</t>
  </si>
  <si>
    <t>9818000</t>
  </si>
  <si>
    <t xml:space="preserve">               (17) 818 - Undergrnd Strge - Oper Compressor Sta Exp</t>
  </si>
  <si>
    <t>9817000</t>
  </si>
  <si>
    <t xml:space="preserve">               (17) 817 - Undergrnd Strge - Oper Lines Expense</t>
  </si>
  <si>
    <t>9816000</t>
  </si>
  <si>
    <t xml:space="preserve">               (17) 816 - Undergrnd Strge - Oper Wells Expense</t>
  </si>
  <si>
    <t>9815000</t>
  </si>
  <si>
    <t xml:space="preserve">               (17) 815 - Undergrnd Strge - Oper Map &amp; Records</t>
  </si>
  <si>
    <t>9814000</t>
  </si>
  <si>
    <t xml:space="preserve">               (17) 814 - Undergrnd Strge - Operation Supv &amp; Eng</t>
  </si>
  <si>
    <t>9813000</t>
  </si>
  <si>
    <t xml:space="preserve">               (17) 813 - Other Gas Supply Expenses</t>
  </si>
  <si>
    <t>9812000</t>
  </si>
  <si>
    <t xml:space="preserve">               (17) 812 - Gas Used For Other Utility Operations</t>
  </si>
  <si>
    <t>9807500</t>
  </si>
  <si>
    <t xml:space="preserve">               (17) 8075 - Purchased Gas Other Expense</t>
  </si>
  <si>
    <t>9807400</t>
  </si>
  <si>
    <t xml:space="preserve">               (17) 8074 - Purchased Gas Calculation Exp</t>
  </si>
  <si>
    <t>9807200</t>
  </si>
  <si>
    <t xml:space="preserve">               (17) 8072 - Purchased Gas Expenses</t>
  </si>
  <si>
    <t>9807000</t>
  </si>
  <si>
    <t xml:space="preserve">               (17) 8070 - Purchased Gas Expenses</t>
  </si>
  <si>
    <t>9742000</t>
  </si>
  <si>
    <t xml:space="preserve">               (17) 742 - Production Plant Maint Prod Equip</t>
  </si>
  <si>
    <t>9741000</t>
  </si>
  <si>
    <t xml:space="preserve">               (17) 741 - Production Plant Maint Structures</t>
  </si>
  <si>
    <t>9735000</t>
  </si>
  <si>
    <t xml:space="preserve">               (17) 735 - Misc Gas Production Exp</t>
  </si>
  <si>
    <t>9717000</t>
  </si>
  <si>
    <t xml:space="preserve">               (17) 717 - Liquefied Petroleum Gas Expenses</t>
  </si>
  <si>
    <t>9710000</t>
  </si>
  <si>
    <t xml:space="preserve">               (17) 710 - Production Operations Supv &amp; Engineering</t>
  </si>
  <si>
    <t xml:space="preserve">          17 - OTHER ENERGY SUPPLY EXPENSES</t>
  </si>
  <si>
    <t xml:space="preserve">     OPERATING AND MAINTENANCE</t>
  </si>
  <si>
    <t>OPERATING EXPENSES</t>
  </si>
  <si>
    <t>Gas Alloc</t>
  </si>
  <si>
    <t>FM Account</t>
  </si>
  <si>
    <t>Account Description</t>
  </si>
  <si>
    <t>Natural Gas By FERC Account</t>
  </si>
  <si>
    <t>2022 Through 2025</t>
  </si>
  <si>
    <t>PSE Approved O&amp;M Budget</t>
  </si>
  <si>
    <t>9597000</t>
  </si>
  <si>
    <t xml:space="preserve">               (19) 597 - Distribution Maint Meters</t>
  </si>
  <si>
    <t>9596000</t>
  </si>
  <si>
    <t xml:space="preserve">               (19) 596 - Distribution Maint St Lighting/Signal</t>
  </si>
  <si>
    <t>9595000</t>
  </si>
  <si>
    <t xml:space="preserve">               (19) 595 - Distribution Maint Line Transformers</t>
  </si>
  <si>
    <t>9594000</t>
  </si>
  <si>
    <t xml:space="preserve">               (19) 594 - Distribution Maint Underground Lines</t>
  </si>
  <si>
    <t>9593000</t>
  </si>
  <si>
    <t xml:space="preserve">               (19) 593 - Distribution Maint Overhead Lines</t>
  </si>
  <si>
    <t>9592000</t>
  </si>
  <si>
    <t xml:space="preserve">               (19) 592 - Distribution Maint Station Equipment</t>
  </si>
  <si>
    <t>9591000</t>
  </si>
  <si>
    <t xml:space="preserve">               (19) 591 - Distribution Maint Structures</t>
  </si>
  <si>
    <t>9590000</t>
  </si>
  <si>
    <t xml:space="preserve">               (19) 590 - Distribution Maint Superv &amp; Engineering</t>
  </si>
  <si>
    <t>9589000</t>
  </si>
  <si>
    <t xml:space="preserve">               (19) 589 - Distribution Oper Rents</t>
  </si>
  <si>
    <t>9588000</t>
  </si>
  <si>
    <t xml:space="preserve">               (19) 588 - Distribution Oper Misc Dist Exp</t>
  </si>
  <si>
    <t>9587000</t>
  </si>
  <si>
    <t xml:space="preserve">               (19) 587 - Distribution Oper Cust Installation</t>
  </si>
  <si>
    <t>9586000</t>
  </si>
  <si>
    <t xml:space="preserve">               (19) 586 - Distribution Oper Meter Expense</t>
  </si>
  <si>
    <t>9585000</t>
  </si>
  <si>
    <t xml:space="preserve">               (19) 585 - Distribution Oper St Lighting &amp; Signal</t>
  </si>
  <si>
    <t>9584000</t>
  </si>
  <si>
    <t xml:space="preserve">               (19) 584 - Distribution Oper Underground Line Exp</t>
  </si>
  <si>
    <t>9583000</t>
  </si>
  <si>
    <t xml:space="preserve">               (19) 583 - Distribution Oper Overhead Line Exp</t>
  </si>
  <si>
    <t>9582000</t>
  </si>
  <si>
    <t xml:space="preserve">               (19) 582 - Distribution Oper Station Expenses</t>
  </si>
  <si>
    <t>9581000</t>
  </si>
  <si>
    <t xml:space="preserve">               (19) 581 - Distribution Oper Load Dispatching</t>
  </si>
  <si>
    <t>9580000</t>
  </si>
  <si>
    <t xml:space="preserve">               (19) 580 - Distribution Oper Supv &amp; Engineering</t>
  </si>
  <si>
    <t>ZW_TRANSMISSION_EXP</t>
  </si>
  <si>
    <t xml:space="preserve">                    (18) SUBTOTAL</t>
  </si>
  <si>
    <t>9573000</t>
  </si>
  <si>
    <t xml:space="preserve">               (18) 573 - Transm Maint Misc</t>
  </si>
  <si>
    <t>9572000</t>
  </si>
  <si>
    <t xml:space="preserve">               (18) 572 - Transmission Maint Underground Lines</t>
  </si>
  <si>
    <t>9571000</t>
  </si>
  <si>
    <t xml:space="preserve">               (18) 571 - Transmission Maint Overhead Lines</t>
  </si>
  <si>
    <t>9570000</t>
  </si>
  <si>
    <t xml:space="preserve">               (18) 570 - Transmission Maint Station Equipment</t>
  </si>
  <si>
    <t>9569200</t>
  </si>
  <si>
    <t xml:space="preserve">               (18) 5692 - Maintenance of Computer Software</t>
  </si>
  <si>
    <t>9569100</t>
  </si>
  <si>
    <t xml:space="preserve">               (18) 5691 - Transmission Computer Hardware Maint</t>
  </si>
  <si>
    <t>9569000</t>
  </si>
  <si>
    <t xml:space="preserve">               (18) 569 - Transmission Maint Structures</t>
  </si>
  <si>
    <t>9568000</t>
  </si>
  <si>
    <t xml:space="preserve">               (18) 568 - Transmission Maint Supv &amp; Eng</t>
  </si>
  <si>
    <t>9567000</t>
  </si>
  <si>
    <t xml:space="preserve">               (18) 567 - Transmission Oper Rents</t>
  </si>
  <si>
    <t>9566000</t>
  </si>
  <si>
    <t xml:space="preserve">               (18) 566 - Transmission Oper Misc</t>
  </si>
  <si>
    <t>9563000</t>
  </si>
  <si>
    <t xml:space="preserve">               (18) 563 - Transmission Oper Overhead Line Exp</t>
  </si>
  <si>
    <t>9562000</t>
  </si>
  <si>
    <t xml:space="preserve">               (18) 562 - Transmission Oper Station Expense</t>
  </si>
  <si>
    <t>9561800</t>
  </si>
  <si>
    <t xml:space="preserve">               (18) 5618 - Reliability Planning</t>
  </si>
  <si>
    <t>9561700</t>
  </si>
  <si>
    <t xml:space="preserve">               (18) 5617 Gen Intercnct Studies</t>
  </si>
  <si>
    <t>9561600</t>
  </si>
  <si>
    <t xml:space="preserve">               (18) 5616 - Transmission Svc Studies</t>
  </si>
  <si>
    <t>9561500</t>
  </si>
  <si>
    <t xml:space="preserve">               (18) 5615 - Reliability Planning &amp; Standards</t>
  </si>
  <si>
    <t>9561300</t>
  </si>
  <si>
    <t xml:space="preserve">               (18) 5613 - Load Dispatch - Service and Scheduling</t>
  </si>
  <si>
    <t>9561200</t>
  </si>
  <si>
    <t xml:space="preserve">               (18) 5612 - Load Dispatch - Monitor &amp; Oper Trans System</t>
  </si>
  <si>
    <t>9561100</t>
  </si>
  <si>
    <t xml:space="preserve">               (18) 5611 - Transmission Oper Load Dispatching</t>
  </si>
  <si>
    <t xml:space="preserve">               (18) 561 - Transmission Oper Load Dispatching</t>
  </si>
  <si>
    <t>9560000</t>
  </si>
  <si>
    <t xml:space="preserve">               (18) 560 - Transmission Oper Supv &amp; Engineering</t>
  </si>
  <si>
    <t xml:space="preserve">          18 - TRANSMISSION EXPENSE</t>
  </si>
  <si>
    <t>9556000</t>
  </si>
  <si>
    <t xml:space="preserve">               (17) 556 - System Control &amp; Load Dispatch</t>
  </si>
  <si>
    <t>9554000</t>
  </si>
  <si>
    <t xml:space="preserve">               (17) 554 - Other Power Gen Maint Misc</t>
  </si>
  <si>
    <t>9553000</t>
  </si>
  <si>
    <t xml:space="preserve">               (17) 553 - Other Power Gen Maint Gen &amp; Elec</t>
  </si>
  <si>
    <t>9552000</t>
  </si>
  <si>
    <t xml:space="preserve">               (17) 552 - Other Power Gen Maint Structures</t>
  </si>
  <si>
    <t>9551000</t>
  </si>
  <si>
    <t xml:space="preserve">               (17) 551 - Other Power Gen Maint Supv &amp; Eng</t>
  </si>
  <si>
    <t>9550000</t>
  </si>
  <si>
    <t xml:space="preserve">               (17) 550 - Other Power Gen Oper Rents</t>
  </si>
  <si>
    <t>9549000</t>
  </si>
  <si>
    <t xml:space="preserve">               (17) 549 - Other Power Gen Oper Misc</t>
  </si>
  <si>
    <t>9548000</t>
  </si>
  <si>
    <t xml:space="preserve">               (17) 548 - Other Power Gen Oper Gen Exp</t>
  </si>
  <si>
    <t>9546000</t>
  </si>
  <si>
    <t xml:space="preserve">               (17) 546 - Other Pwr Gen Oper Supv &amp; Eng</t>
  </si>
  <si>
    <t>9545000</t>
  </si>
  <si>
    <t xml:space="preserve">               (17) 545 - Hydro Maint Misc Hydraulic Plant</t>
  </si>
  <si>
    <t>9544000</t>
  </si>
  <si>
    <t xml:space="preserve">               (17) 544 - Hydro Maint Electric Plant</t>
  </si>
  <si>
    <t>9543000</t>
  </si>
  <si>
    <t xml:space="preserve">               (17) 543 - Hydro Maint Res. Dams &amp; Waterways</t>
  </si>
  <si>
    <t>9542000</t>
  </si>
  <si>
    <t xml:space="preserve">               (17) 542 - Hydro Maint Structures</t>
  </si>
  <si>
    <t>9541000</t>
  </si>
  <si>
    <t xml:space="preserve">               (17) 541 - Hydro Maint Supv &amp; Engineering</t>
  </si>
  <si>
    <t>9540000</t>
  </si>
  <si>
    <t xml:space="preserve">               (17) 540 - Hydro Office Rents</t>
  </si>
  <si>
    <t>9539000</t>
  </si>
  <si>
    <t xml:space="preserve">               (17) 539 - Hydro Oper Misc Hydraulic Exp</t>
  </si>
  <si>
    <t>9538000</t>
  </si>
  <si>
    <t xml:space="preserve">               (17) 538 - Hydro Oper Electric Expenses</t>
  </si>
  <si>
    <t>9537000</t>
  </si>
  <si>
    <t xml:space="preserve">               (17) 537 - Hydro Oper Hydraulic Expenses</t>
  </si>
  <si>
    <t>9536000</t>
  </si>
  <si>
    <t xml:space="preserve">               (17) 536 - Hydro Oper Water For Power</t>
  </si>
  <si>
    <t>9535000</t>
  </si>
  <si>
    <t xml:space="preserve">               (17) 535 - Hydro Oper Supv &amp; Engineering</t>
  </si>
  <si>
    <t>9514000</t>
  </si>
  <si>
    <t xml:space="preserve">               (17) 514 - Steam Maint Misc Steam Plant</t>
  </si>
  <si>
    <t>9513000</t>
  </si>
  <si>
    <t xml:space="preserve">               (17) 513 - Steam Maint Electric Plant</t>
  </si>
  <si>
    <t>9512000</t>
  </si>
  <si>
    <t xml:space="preserve">               (17) 512 - Steam Maint Boiler Plant</t>
  </si>
  <si>
    <t>9511000</t>
  </si>
  <si>
    <t xml:space="preserve">               (17) 511 - Steam Maint Structures</t>
  </si>
  <si>
    <t>9510000</t>
  </si>
  <si>
    <t xml:space="preserve">               (17) 510 - Steam Maint Supv &amp; Engineering</t>
  </si>
  <si>
    <t>9507000</t>
  </si>
  <si>
    <t xml:space="preserve">               (17) 507 - Steam Operations Rents</t>
  </si>
  <si>
    <t>9506000</t>
  </si>
  <si>
    <t xml:space="preserve">               (17) 506 - Steam Oper Misc Steam Power</t>
  </si>
  <si>
    <t>9505000</t>
  </si>
  <si>
    <t xml:space="preserve">               (17) 505 - Steam Oper Electric Expense</t>
  </si>
  <si>
    <t>9502000</t>
  </si>
  <si>
    <t xml:space="preserve">               (17) 502 - Steam Oper Steam Expenses</t>
  </si>
  <si>
    <t>9500000</t>
  </si>
  <si>
    <t xml:space="preserve">               (17) 500 - Steam Oper Supv &amp; Engineering</t>
  </si>
  <si>
    <t>Electric Allloc</t>
  </si>
  <si>
    <t>Electric By FERC Account</t>
  </si>
  <si>
    <t>Below the Line - mostly Pension Non-Service Cost</t>
  </si>
  <si>
    <t>Total MYRP O&amp;M</t>
  </si>
  <si>
    <t>Total</t>
  </si>
  <si>
    <t>Exhibit SEF-17 - O&amp;M</t>
  </si>
  <si>
    <t>Labor Adjustment</t>
  </si>
  <si>
    <t>2023 Through 2025</t>
  </si>
  <si>
    <t>PSE Requested O&amp;M</t>
  </si>
  <si>
    <t>model link</t>
  </si>
  <si>
    <t>O&amp;M included in Board Approved 5 Year Plan</t>
  </si>
  <si>
    <t>Line</t>
  </si>
  <si>
    <t>Add Colstrip O&amp;M from Cosltrip Tracker</t>
  </si>
  <si>
    <t>Total - pages 8 - 13</t>
  </si>
  <si>
    <t>Total Adjusted MYRP O&amp;M - pages 2 - 7</t>
  </si>
  <si>
    <t>Electric O&amp;M Before Adjustments - page 10</t>
  </si>
  <si>
    <t>Gas O&amp;M Before Adjustments - page 13</t>
  </si>
  <si>
    <t>Electric O&amp;M After Adjustments - page 4</t>
  </si>
  <si>
    <t>Gas O&amp;M After Adjustments - page 7</t>
  </si>
  <si>
    <t>Settlement Reduction</t>
  </si>
  <si>
    <t>O&amp;M presented in PSE's original filing</t>
  </si>
  <si>
    <t>Natural Gas</t>
  </si>
  <si>
    <t>O&amp;M per Settlement Agreement</t>
  </si>
  <si>
    <t>Remove CEIP</t>
  </si>
  <si>
    <t>Remove TEP</t>
  </si>
  <si>
    <t>Absorb Schedule 141A in O&amp;M</t>
  </si>
  <si>
    <t>Proforma Revenue load forecast offset</t>
  </si>
  <si>
    <t>Adjust Cosltrip MM Amortization</t>
  </si>
  <si>
    <t>Subtotal Settlement Reductions</t>
  </si>
  <si>
    <t>Adjust to Remain at Agreed Upon Rev Req</t>
  </si>
  <si>
    <t>General reduction to Gas O&amp;M</t>
  </si>
  <si>
    <t>Remove Tacoma LNG O&amp;M</t>
  </si>
  <si>
    <t>Note:  Amounts in bold and italics are different from June 27, 2022 original filing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</si>
</sst>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0%"/>
    <numFmt numFmtId="167" formatCode="#,##0_);[Red]\(#,##0\);&quot; &quot;"/>
    <numFmt numFmtId="168" formatCode="&quot;               &quot;@"/>
  </numFmts>
  <fonts count="3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rgb="FFFF0000"/>
      <name val="Times New Roman"/>
      <family val="1"/>
    </font>
    <font>
      <sz val="8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FF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b/>
      <sz val="8"/>
      <name val="Arial"/>
      <family val="2"/>
    </font>
    <font>
      <sz val="8"/>
      <color rgb="FF000000"/>
      <name val="Verdana"/>
      <family val="2"/>
    </font>
    <font>
      <i/>
      <sz val="9"/>
      <color theme="1"/>
      <name val="Arial"/>
      <family val="2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b/>
      <sz val="8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u/>
      <sz val="12"/>
      <color theme="1"/>
      <name val="Times New Roman"/>
      <family val="1"/>
    </font>
    <font>
      <i/>
      <sz val="11"/>
      <color rgb="FF0000FF"/>
      <name val="Calibri"/>
      <family val="2"/>
      <scheme val="minor"/>
    </font>
    <font>
      <b/>
      <i/>
      <sz val="9"/>
      <color rgb="FF0000FF"/>
      <name val="Arial"/>
      <family val="2"/>
    </font>
    <font>
      <b/>
      <i/>
      <sz val="8"/>
      <color rgb="FF0000FF"/>
      <name val="Verdana"/>
      <family val="2"/>
    </font>
    <font>
      <b/>
      <i/>
      <sz val="11"/>
      <color rgb="FF0000FF"/>
      <name val="Calibri"/>
      <family val="2"/>
      <scheme val="minor"/>
    </font>
    <font>
      <b/>
      <i/>
      <sz val="9"/>
      <color rgb="FF0000FF"/>
      <name val="Calibri"/>
      <family val="2"/>
      <scheme val="minor"/>
    </font>
    <font>
      <b/>
      <i/>
      <sz val="12"/>
      <color rgb="FF0000FF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2">
    <xf numFmtId="0" fontId="0" fillId="0" borderId="0"/>
    <xf numFmtId="43" fontId="22" fillId="0" borderId="0" applyFont="0" applyFill="0" applyBorder="0" applyAlignment="0" applyProtection="0"/>
  </cellStyleXfs>
  <cellXfs count="128">
    <xf numFmtId="0" fontId="0" fillId="0" borderId="0" xfId="0"/>
    <xf numFmtId="164" fontId="0" fillId="0" borderId="0" xfId="0" applyNumberFormat="1"/>
    <xf numFmtId="0" fontId="2" fillId="0" borderId="0" xfId="0" applyFont="1"/>
    <xf numFmtId="164" fontId="0" fillId="0" borderId="0" xfId="0" applyNumberFormat="1" applyFont="1"/>
    <xf numFmtId="0" fontId="2" fillId="0" borderId="1" xfId="0" applyFont="1" applyBorder="1"/>
    <xf numFmtId="0" fontId="2" fillId="0" borderId="1" xfId="0" applyFont="1" applyBorder="1" applyAlignment="1">
      <alignment horizontal="left"/>
    </xf>
    <xf numFmtId="0" fontId="0" fillId="0" borderId="0" xfId="0" applyFill="1"/>
    <xf numFmtId="0" fontId="1" fillId="0" borderId="0" xfId="0" applyFont="1"/>
    <xf numFmtId="0" fontId="0" fillId="2" borderId="0" xfId="0" applyFill="1"/>
    <xf numFmtId="0" fontId="3" fillId="2" borderId="0" xfId="0" applyFont="1" applyFill="1"/>
    <xf numFmtId="0" fontId="4" fillId="2" borderId="0" xfId="0" applyFont="1" applyFill="1" applyAlignment="1">
      <alignment horizontal="centerContinuous"/>
    </xf>
    <xf numFmtId="0" fontId="4" fillId="2" borderId="1" xfId="0" applyFont="1" applyFill="1" applyBorder="1" applyAlignment="1">
      <alignment horizontal="center"/>
    </xf>
    <xf numFmtId="165" fontId="3" fillId="2" borderId="0" xfId="0" applyNumberFormat="1" applyFont="1" applyFill="1"/>
    <xf numFmtId="164" fontId="3" fillId="2" borderId="0" xfId="0" applyNumberFormat="1" applyFont="1" applyFill="1"/>
    <xf numFmtId="164" fontId="3" fillId="2" borderId="3" xfId="0" applyNumberFormat="1" applyFont="1" applyFill="1" applyBorder="1"/>
    <xf numFmtId="165" fontId="3" fillId="2" borderId="2" xfId="0" applyNumberFormat="1" applyFont="1" applyFill="1" applyBorder="1"/>
    <xf numFmtId="0" fontId="1" fillId="0" borderId="0" xfId="0" applyFont="1" applyAlignment="1">
      <alignment horizontal="right"/>
    </xf>
    <xf numFmtId="37" fontId="5" fillId="0" borderId="0" xfId="0" applyNumberFormat="1" applyFont="1" applyFill="1"/>
    <xf numFmtId="44" fontId="0" fillId="0" borderId="0" xfId="0" applyNumberFormat="1"/>
    <xf numFmtId="0" fontId="2" fillId="0" borderId="0" xfId="0" applyFont="1" applyAlignment="1">
      <alignment horizontal="centerContinuous"/>
    </xf>
    <xf numFmtId="0" fontId="2" fillId="0" borderId="0" xfId="0" applyFont="1" applyBorder="1" applyAlignment="1">
      <alignment horizontal="centerContinuous"/>
    </xf>
    <xf numFmtId="0" fontId="0" fillId="0" borderId="0" xfId="0" applyBorder="1"/>
    <xf numFmtId="0" fontId="2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65" fontId="0" fillId="0" borderId="0" xfId="0" applyNumberFormat="1" applyFont="1"/>
    <xf numFmtId="165" fontId="0" fillId="0" borderId="0" xfId="0" applyNumberFormat="1" applyFont="1" applyBorder="1"/>
    <xf numFmtId="0" fontId="0" fillId="0" borderId="0" xfId="0" applyAlignment="1">
      <alignment horizontal="left" indent="1"/>
    </xf>
    <xf numFmtId="164" fontId="0" fillId="0" borderId="0" xfId="0" applyNumberFormat="1" applyFont="1"/>
    <xf numFmtId="164" fontId="0" fillId="0" borderId="0" xfId="0" applyNumberFormat="1" applyFont="1" applyBorder="1"/>
    <xf numFmtId="166" fontId="0" fillId="0" borderId="0" xfId="0" applyNumberFormat="1" applyFont="1" applyAlignment="1"/>
    <xf numFmtId="164" fontId="0" fillId="0" borderId="0" xfId="0" applyNumberFormat="1" applyFont="1" applyFill="1" applyBorder="1"/>
    <xf numFmtId="9" fontId="0" fillId="0" borderId="0" xfId="0" applyNumberFormat="1"/>
    <xf numFmtId="164" fontId="0" fillId="0" borderId="0" xfId="0" applyNumberFormat="1" applyFont="1" applyFill="1"/>
    <xf numFmtId="0" fontId="0" fillId="0" borderId="0" xfId="0" applyAlignment="1">
      <alignment horizontal="left"/>
    </xf>
    <xf numFmtId="165" fontId="0" fillId="0" borderId="3" xfId="0" applyNumberFormat="1" applyFont="1" applyBorder="1"/>
    <xf numFmtId="165" fontId="0" fillId="0" borderId="3" xfId="0" applyNumberFormat="1" applyFont="1" applyFill="1" applyBorder="1"/>
    <xf numFmtId="165" fontId="0" fillId="0" borderId="0" xfId="0" applyNumberFormat="1" applyFont="1" applyFill="1" applyBorder="1"/>
    <xf numFmtId="41" fontId="0" fillId="0" borderId="0" xfId="0" applyNumberFormat="1"/>
    <xf numFmtId="37" fontId="6" fillId="0" borderId="0" xfId="0" applyNumberFormat="1" applyFont="1" applyBorder="1"/>
    <xf numFmtId="165" fontId="0" fillId="0" borderId="0" xfId="0" applyNumberFormat="1" applyBorder="1"/>
    <xf numFmtId="0" fontId="0" fillId="0" borderId="0" xfId="0" applyFill="1" applyBorder="1"/>
    <xf numFmtId="165" fontId="0" fillId="0" borderId="0" xfId="0" applyNumberFormat="1" applyFont="1" applyFill="1"/>
    <xf numFmtId="165" fontId="7" fillId="0" borderId="0" xfId="0" applyNumberFormat="1" applyFont="1" applyAlignment="1">
      <alignment horizontal="right"/>
    </xf>
    <xf numFmtId="165" fontId="7" fillId="0" borderId="0" xfId="0" applyNumberFormat="1" applyFont="1" applyFill="1" applyAlignment="1">
      <alignment horizontal="right"/>
    </xf>
    <xf numFmtId="0" fontId="8" fillId="0" borderId="0" xfId="0" applyNumberFormat="1" applyFont="1" applyBorder="1" applyAlignment="1">
      <alignment horizontal="left"/>
    </xf>
    <xf numFmtId="165" fontId="7" fillId="0" borderId="0" xfId="0" applyNumberFormat="1" applyFont="1" applyBorder="1" applyAlignment="1">
      <alignment horizontal="right"/>
    </xf>
    <xf numFmtId="165" fontId="7" fillId="0" borderId="0" xfId="0" applyNumberFormat="1" applyFont="1" applyFill="1" applyBorder="1" applyAlignment="1">
      <alignment horizontal="right"/>
    </xf>
    <xf numFmtId="165" fontId="8" fillId="0" borderId="0" xfId="0" applyNumberFormat="1" applyFont="1" applyBorder="1" applyAlignment="1">
      <alignment horizontal="left"/>
    </xf>
    <xf numFmtId="0" fontId="0" fillId="0" borderId="3" xfId="0" applyBorder="1"/>
    <xf numFmtId="165" fontId="0" fillId="0" borderId="2" xfId="0" applyNumberFormat="1" applyBorder="1"/>
    <xf numFmtId="165" fontId="1" fillId="0" borderId="0" xfId="0" applyNumberFormat="1" applyFont="1"/>
    <xf numFmtId="41" fontId="1" fillId="0" borderId="0" xfId="0" applyNumberFormat="1" applyFont="1"/>
    <xf numFmtId="164" fontId="0" fillId="0" borderId="0" xfId="0" applyNumberFormat="1" applyBorder="1"/>
    <xf numFmtId="0" fontId="9" fillId="0" borderId="0" xfId="0" applyFont="1"/>
    <xf numFmtId="164" fontId="9" fillId="0" borderId="0" xfId="0" applyNumberFormat="1" applyFont="1"/>
    <xf numFmtId="0" fontId="9" fillId="0" borderId="0" xfId="0" applyFont="1" applyAlignment="1">
      <alignment horizontal="left" indent="1"/>
    </xf>
    <xf numFmtId="41" fontId="9" fillId="0" borderId="0" xfId="0" applyNumberFormat="1" applyFont="1"/>
    <xf numFmtId="41" fontId="0" fillId="0" borderId="0" xfId="0" applyNumberFormat="1" applyBorder="1"/>
    <xf numFmtId="41" fontId="9" fillId="0" borderId="3" xfId="0" applyNumberFormat="1" applyFont="1" applyBorder="1"/>
    <xf numFmtId="49" fontId="10" fillId="0" borderId="0" xfId="0" applyNumberFormat="1" applyFont="1" applyFill="1" applyAlignment="1">
      <alignment horizontal="right"/>
    </xf>
    <xf numFmtId="41" fontId="11" fillId="0" borderId="4" xfId="0" applyNumberFormat="1" applyFont="1" applyFill="1" applyBorder="1" applyAlignment="1">
      <alignment horizontal="right"/>
    </xf>
    <xf numFmtId="167" fontId="11" fillId="0" borderId="0" xfId="0" applyNumberFormat="1" applyFont="1" applyFill="1" applyAlignment="1">
      <alignment horizontal="left"/>
    </xf>
    <xf numFmtId="0" fontId="11" fillId="0" borderId="0" xfId="0" applyFont="1" applyFill="1"/>
    <xf numFmtId="165" fontId="2" fillId="0" borderId="5" xfId="0" applyNumberFormat="1" applyFont="1" applyFill="1" applyBorder="1" applyAlignment="1">
      <alignment horizontal="right"/>
    </xf>
    <xf numFmtId="41" fontId="12" fillId="0" borderId="3" xfId="0" applyNumberFormat="1" applyFont="1" applyFill="1" applyBorder="1" applyAlignment="1">
      <alignment horizontal="right"/>
    </xf>
    <xf numFmtId="41" fontId="11" fillId="0" borderId="3" xfId="0" applyNumberFormat="1" applyFont="1" applyFill="1" applyBorder="1" applyAlignment="1">
      <alignment horizontal="right"/>
    </xf>
    <xf numFmtId="41" fontId="13" fillId="0" borderId="3" xfId="0" applyNumberFormat="1" applyFont="1" applyFill="1" applyBorder="1" applyAlignment="1">
      <alignment horizontal="right"/>
    </xf>
    <xf numFmtId="0" fontId="14" fillId="0" borderId="6" xfId="0" quotePrefix="1" applyFont="1" applyFill="1" applyBorder="1" applyAlignment="1">
      <alignment horizontal="left" vertical="center" indent="6"/>
    </xf>
    <xf numFmtId="164" fontId="2" fillId="0" borderId="7" xfId="0" applyNumberFormat="1" applyFont="1" applyBorder="1"/>
    <xf numFmtId="164" fontId="2" fillId="0" borderId="0" xfId="0" applyNumberFormat="1" applyFont="1"/>
    <xf numFmtId="41" fontId="11" fillId="0" borderId="0" xfId="0" applyNumberFormat="1" applyFont="1" applyFill="1" applyAlignment="1">
      <alignment horizontal="right"/>
    </xf>
    <xf numFmtId="41" fontId="11" fillId="0" borderId="1" xfId="0" applyNumberFormat="1" applyFont="1" applyFill="1" applyBorder="1" applyAlignment="1">
      <alignment horizontal="right"/>
    </xf>
    <xf numFmtId="168" fontId="15" fillId="0" borderId="8" xfId="0" quotePrefix="1" applyNumberFormat="1" applyFont="1" applyFill="1" applyBorder="1" applyAlignment="1"/>
    <xf numFmtId="164" fontId="0" fillId="0" borderId="1" xfId="0" applyNumberFormat="1" applyFont="1" applyBorder="1"/>
    <xf numFmtId="41" fontId="11" fillId="0" borderId="0" xfId="0" applyNumberFormat="1" applyFont="1" applyFill="1"/>
    <xf numFmtId="167" fontId="16" fillId="0" borderId="0" xfId="0" applyNumberFormat="1" applyFont="1" applyFill="1" applyAlignment="1">
      <alignment horizontal="left"/>
    </xf>
    <xf numFmtId="41" fontId="11" fillId="0" borderId="0" xfId="0" applyNumberFormat="1" applyFont="1" applyFill="1" applyBorder="1" applyAlignment="1">
      <alignment horizontal="right"/>
    </xf>
    <xf numFmtId="0" fontId="14" fillId="0" borderId="0" xfId="0" quotePrefix="1" applyFont="1" applyFill="1" applyBorder="1" applyAlignment="1">
      <alignment horizontal="left" vertical="center" indent="6"/>
    </xf>
    <xf numFmtId="167" fontId="11" fillId="0" borderId="0" xfId="0" applyNumberFormat="1" applyFont="1" applyFill="1" applyBorder="1" applyAlignment="1">
      <alignment horizontal="left"/>
    </xf>
    <xf numFmtId="164" fontId="0" fillId="0" borderId="0" xfId="0" applyNumberFormat="1" applyFont="1" applyBorder="1"/>
    <xf numFmtId="168" fontId="15" fillId="0" borderId="0" xfId="0" quotePrefix="1" applyNumberFormat="1" applyFont="1" applyFill="1" applyBorder="1" applyAlignment="1"/>
    <xf numFmtId="164" fontId="0" fillId="0" borderId="0" xfId="0" applyNumberFormat="1" applyFont="1" applyFill="1"/>
    <xf numFmtId="168" fontId="15" fillId="3" borderId="8" xfId="0" quotePrefix="1" applyNumberFormat="1" applyFont="1" applyFill="1" applyBorder="1" applyAlignment="1"/>
    <xf numFmtId="164" fontId="2" fillId="0" borderId="3" xfId="0" applyNumberFormat="1" applyFont="1" applyBorder="1"/>
    <xf numFmtId="167" fontId="13" fillId="0" borderId="0" xfId="0" applyNumberFormat="1" applyFont="1" applyFill="1" applyAlignment="1">
      <alignment horizontal="left"/>
    </xf>
    <xf numFmtId="49" fontId="17" fillId="0" borderId="0" xfId="0" applyNumberFormat="1" applyFont="1" applyFill="1" applyAlignment="1">
      <alignment horizontal="right" wrapText="1"/>
    </xf>
    <xf numFmtId="167" fontId="10" fillId="0" borderId="0" xfId="0" applyNumberFormat="1" applyFont="1" applyFill="1" applyAlignment="1">
      <alignment horizontal="right"/>
    </xf>
    <xf numFmtId="49" fontId="17" fillId="0" borderId="0" xfId="0" applyNumberFormat="1" applyFont="1" applyFill="1" applyAlignment="1">
      <alignment horizontal="left" wrapText="1"/>
    </xf>
    <xf numFmtId="164" fontId="18" fillId="0" borderId="1" xfId="0" applyNumberFormat="1" applyFont="1" applyFill="1" applyBorder="1" applyAlignment="1">
      <alignment horizontal="center"/>
    </xf>
    <xf numFmtId="49" fontId="19" fillId="0" borderId="1" xfId="0" applyNumberFormat="1" applyFont="1" applyFill="1" applyBorder="1" applyAlignment="1">
      <alignment horizontal="center"/>
    </xf>
    <xf numFmtId="43" fontId="18" fillId="0" borderId="1" xfId="0" applyNumberFormat="1" applyFont="1" applyFill="1" applyBorder="1" applyAlignment="1">
      <alignment horizontal="center"/>
    </xf>
    <xf numFmtId="0" fontId="20" fillId="0" borderId="0" xfId="0" applyFont="1" applyFill="1" applyAlignment="1">
      <alignment horizontal="center"/>
    </xf>
    <xf numFmtId="0" fontId="0" fillId="0" borderId="0" xfId="0" applyAlignment="1">
      <alignment horizontal="centerContinuous"/>
    </xf>
    <xf numFmtId="0" fontId="20" fillId="0" borderId="0" xfId="0" applyFont="1" applyFill="1" applyAlignment="1">
      <alignment horizontal="centerContinuous"/>
    </xf>
    <xf numFmtId="49" fontId="10" fillId="0" borderId="0" xfId="0" applyNumberFormat="1" applyFont="1" applyFill="1" applyAlignment="1">
      <alignment horizontal="centerContinuous"/>
    </xf>
    <xf numFmtId="0" fontId="21" fillId="0" borderId="0" xfId="0" applyFont="1" applyFill="1" applyAlignment="1">
      <alignment horizontal="centerContinuous"/>
    </xf>
    <xf numFmtId="14" fontId="10" fillId="0" borderId="0" xfId="0" applyNumberFormat="1" applyFont="1" applyFill="1" applyAlignment="1">
      <alignment horizontal="right"/>
    </xf>
    <xf numFmtId="165" fontId="0" fillId="0" borderId="0" xfId="0" applyNumberFormat="1"/>
    <xf numFmtId="41" fontId="12" fillId="0" borderId="0" xfId="0" applyNumberFormat="1" applyFont="1" applyFill="1" applyBorder="1" applyAlignment="1">
      <alignment horizontal="right"/>
    </xf>
    <xf numFmtId="165" fontId="0" fillId="0" borderId="0" xfId="0" applyNumberFormat="1" applyFont="1"/>
    <xf numFmtId="164" fontId="0" fillId="0" borderId="0" xfId="0" applyNumberFormat="1" applyFont="1"/>
    <xf numFmtId="165" fontId="0" fillId="0" borderId="5" xfId="0" applyNumberFormat="1" applyFont="1" applyBorder="1"/>
    <xf numFmtId="164" fontId="0" fillId="0" borderId="3" xfId="0" applyNumberFormat="1" applyFont="1" applyBorder="1"/>
    <xf numFmtId="0" fontId="23" fillId="2" borderId="0" xfId="0" applyFont="1" applyFill="1"/>
    <xf numFmtId="164" fontId="3" fillId="2" borderId="7" xfId="0" applyNumberFormat="1" applyFont="1" applyFill="1" applyBorder="1"/>
    <xf numFmtId="165" fontId="3" fillId="2" borderId="5" xfId="0" applyNumberFormat="1" applyFont="1" applyFill="1" applyBorder="1"/>
    <xf numFmtId="165" fontId="3" fillId="2" borderId="0" xfId="0" applyNumberFormat="1" applyFont="1" applyFill="1" applyBorder="1"/>
    <xf numFmtId="164" fontId="24" fillId="0" borderId="0" xfId="0" applyNumberFormat="1" applyFont="1"/>
    <xf numFmtId="0" fontId="24" fillId="0" borderId="0" xfId="0" applyFont="1"/>
    <xf numFmtId="167" fontId="25" fillId="0" borderId="0" xfId="0" applyNumberFormat="1" applyFont="1" applyFill="1" applyAlignment="1">
      <alignment horizontal="left"/>
    </xf>
    <xf numFmtId="168" fontId="26" fillId="0" borderId="8" xfId="0" quotePrefix="1" applyNumberFormat="1" applyFont="1" applyFill="1" applyBorder="1" applyAlignment="1"/>
    <xf numFmtId="41" fontId="25" fillId="0" borderId="0" xfId="0" applyNumberFormat="1" applyFont="1" applyFill="1" applyAlignment="1">
      <alignment horizontal="right"/>
    </xf>
    <xf numFmtId="164" fontId="27" fillId="0" borderId="0" xfId="0" applyNumberFormat="1" applyFont="1"/>
    <xf numFmtId="0" fontId="27" fillId="0" borderId="0" xfId="0" applyFont="1"/>
    <xf numFmtId="165" fontId="6" fillId="0" borderId="0" xfId="0" applyNumberFormat="1" applyFont="1"/>
    <xf numFmtId="0" fontId="6" fillId="0" borderId="0" xfId="0" applyFont="1"/>
    <xf numFmtId="164" fontId="27" fillId="0" borderId="0" xfId="1" applyNumberFormat="1" applyFont="1" applyFill="1"/>
    <xf numFmtId="0" fontId="27" fillId="0" borderId="0" xfId="0" applyFont="1" applyFill="1" applyAlignment="1">
      <alignment horizontal="left" indent="2"/>
    </xf>
    <xf numFmtId="0" fontId="27" fillId="0" borderId="0" xfId="0" applyFont="1" applyFill="1"/>
    <xf numFmtId="165" fontId="27" fillId="0" borderId="0" xfId="0" applyNumberFormat="1" applyFont="1" applyFill="1"/>
    <xf numFmtId="164" fontId="27" fillId="0" borderId="0" xfId="0" applyNumberFormat="1" applyFont="1" applyBorder="1"/>
    <xf numFmtId="0" fontId="28" fillId="0" borderId="0" xfId="0" applyFont="1"/>
    <xf numFmtId="0" fontId="27" fillId="0" borderId="1" xfId="0" applyFont="1" applyBorder="1" applyAlignment="1">
      <alignment horizontal="left"/>
    </xf>
    <xf numFmtId="0" fontId="29" fillId="2" borderId="0" xfId="0" applyFont="1" applyFill="1" applyAlignment="1">
      <alignment horizontal="left"/>
    </xf>
    <xf numFmtId="164" fontId="29" fillId="2" borderId="0" xfId="0" applyNumberFormat="1" applyFont="1" applyFill="1"/>
    <xf numFmtId="165" fontId="29" fillId="2" borderId="2" xfId="0" applyNumberFormat="1" applyFont="1" applyFill="1" applyBorder="1"/>
    <xf numFmtId="0" fontId="27" fillId="0" borderId="0" xfId="0" applyFont="1" applyAlignment="1">
      <alignment horizontal="left" indent="1"/>
    </xf>
    <xf numFmtId="165" fontId="27" fillId="0" borderId="0" xfId="0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7" Type="http://schemas.openxmlformats.org/officeDocument/2006/relationships/worksheet" Target="worksheets/sheet7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customProperty" Target="../customProperty1.bin" />
  <Relationship Id="rId1" Type="http://schemas.openxmlformats.org/officeDocument/2006/relationships/printerSettings" Target="../printerSettings/printerSettings1.bin" />
</Relationships>
</file>

<file path=xl/worksheets/_rels/sheet10.xml.rels>&#65279;<?xml version="1.0" encoding="UTF-8" standalone="yes"?>
<Relationships xmlns="http://schemas.openxmlformats.org/package/2006/relationships">
  <Relationship Id="rId3" Type="http://schemas.openxmlformats.org/officeDocument/2006/relationships/customProperty" Target="../customProperty12.bin" />
  <Relationship Id="rId2" Type="http://schemas.openxmlformats.org/officeDocument/2006/relationships/customProperty" Target="../customProperty11.bin" />
  <Relationship Id="rId1" Type="http://schemas.openxmlformats.org/officeDocument/2006/relationships/printerSettings" Target="../printerSettings/printerSettings10.bin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customProperty" Target="../customProperty2.bin" />
  <Relationship Id="rId1" Type="http://schemas.openxmlformats.org/officeDocument/2006/relationships/printerSettings" Target="../printerSettings/printerSettings2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customProperty" Target="../customProperty3.bin" />
  <Relationship Id="rId1" Type="http://schemas.openxmlformats.org/officeDocument/2006/relationships/printerSettings" Target="../printerSettings/printerSettings3.bin" />
</Relationships>
</file>

<file path=xl/worksheets/_rels/sheet4.xml.rels>&#65279;<?xml version="1.0" encoding="UTF-8" standalone="yes"?>
<Relationships xmlns="http://schemas.openxmlformats.org/package/2006/relationships">
  <Relationship Id="rId2" Type="http://schemas.openxmlformats.org/officeDocument/2006/relationships/customProperty" Target="../customProperty4.bin" /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customProperty" Target="../customProperty5.bin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2" Type="http://schemas.openxmlformats.org/officeDocument/2006/relationships/customProperty" Target="../customProperty6.bin" /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2" Type="http://schemas.openxmlformats.org/officeDocument/2006/relationships/customProperty" Target="../customProperty7.bin" /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2" Type="http://schemas.openxmlformats.org/officeDocument/2006/relationships/customProperty" Target="../customProperty8.bin" /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3" Type="http://schemas.openxmlformats.org/officeDocument/2006/relationships/customProperty" Target="../customProperty10.bin" />
  <Relationship Id="rId2" Type="http://schemas.openxmlformats.org/officeDocument/2006/relationships/customProperty" Target="../customProperty9.bin" /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E32"/>
  <sheetViews>
    <sheetView tabSelected="1" workbookViewId="0">
      <selection activeCell="K30" sqref="K30"/>
    </sheetView>
  </sheetViews>
  <sheetFormatPr defaultRowHeight="14.5" outlineLevelRow="1" x14ac:dyDescent="0.35"/>
  <cols>
    <col min="2" max="2" width="39.7265625" bestFit="1" customWidth="1"/>
    <col min="3" max="4" width="15.1796875" bestFit="1" customWidth="1"/>
  </cols>
  <sheetData>
    <row r="3" spans="1:5" x14ac:dyDescent="0.35">
      <c r="A3" s="8"/>
      <c r="B3" s="8"/>
      <c r="C3" s="8"/>
      <c r="D3" s="8"/>
      <c r="E3" s="8"/>
    </row>
    <row r="4" spans="1:5" ht="15.5" x14ac:dyDescent="0.35">
      <c r="A4" s="8"/>
      <c r="B4" s="11" t="s">
        <v>1899</v>
      </c>
      <c r="C4" s="11">
        <v>2023</v>
      </c>
      <c r="D4" s="11">
        <v>2024</v>
      </c>
      <c r="E4" s="8"/>
    </row>
    <row r="5" spans="1:5" ht="15.5" x14ac:dyDescent="0.35">
      <c r="A5" s="8"/>
      <c r="B5" s="9"/>
      <c r="C5" s="9"/>
      <c r="D5" s="9"/>
      <c r="E5" s="8"/>
    </row>
    <row r="6" spans="1:5" ht="15.5" x14ac:dyDescent="0.35">
      <c r="A6" s="8"/>
      <c r="B6" s="103" t="s">
        <v>1910</v>
      </c>
      <c r="C6" s="9"/>
      <c r="D6" s="9"/>
      <c r="E6" s="8"/>
    </row>
    <row r="7" spans="1:5" ht="15.5" x14ac:dyDescent="0.35">
      <c r="A7" s="8"/>
      <c r="B7" s="9" t="s">
        <v>2301</v>
      </c>
      <c r="C7" s="12">
        <v>511200328</v>
      </c>
      <c r="D7" s="12">
        <v>525758567</v>
      </c>
      <c r="E7" s="8"/>
    </row>
    <row r="8" spans="1:5" ht="15.5" x14ac:dyDescent="0.35">
      <c r="A8" s="8"/>
      <c r="B8" s="9" t="s">
        <v>2304</v>
      </c>
      <c r="C8" s="13">
        <v>-29004336.642303798</v>
      </c>
      <c r="D8" s="13">
        <v>-39332133.719715193</v>
      </c>
      <c r="E8" s="8"/>
    </row>
    <row r="9" spans="1:5" ht="15.5" x14ac:dyDescent="0.35">
      <c r="A9" s="8"/>
      <c r="B9" s="9" t="s">
        <v>2305</v>
      </c>
      <c r="C9" s="13">
        <v>-8066928.3990949364</v>
      </c>
      <c r="D9" s="13">
        <v>-10506265.206892403</v>
      </c>
      <c r="E9" s="8"/>
    </row>
    <row r="10" spans="1:5" ht="15.5" x14ac:dyDescent="0.35">
      <c r="A10" s="8"/>
      <c r="B10" s="9" t="s">
        <v>2308</v>
      </c>
      <c r="C10" s="13">
        <v>0</v>
      </c>
      <c r="D10" s="13">
        <v>-745282.25</v>
      </c>
      <c r="E10" s="8"/>
    </row>
    <row r="11" spans="1:5" ht="15.5" x14ac:dyDescent="0.35">
      <c r="A11" s="8"/>
      <c r="B11" s="9" t="s">
        <v>2306</v>
      </c>
      <c r="C11" s="13">
        <v>-34768324.481012657</v>
      </c>
      <c r="D11" s="13">
        <v>-34735944.645569623</v>
      </c>
      <c r="E11" s="8"/>
    </row>
    <row r="12" spans="1:5" ht="15.5" x14ac:dyDescent="0.35">
      <c r="A12" s="8"/>
      <c r="B12" s="9" t="s">
        <v>2307</v>
      </c>
      <c r="C12" s="13">
        <v>12727177.134604573</v>
      </c>
      <c r="D12" s="13">
        <v>12232209.640910169</v>
      </c>
      <c r="E12" s="8"/>
    </row>
    <row r="13" spans="1:5" ht="15.5" x14ac:dyDescent="0.35">
      <c r="A13" s="8"/>
      <c r="B13" s="9" t="s">
        <v>2310</v>
      </c>
      <c r="C13" s="13"/>
      <c r="D13" s="13">
        <v>3100000</v>
      </c>
      <c r="E13" s="8"/>
    </row>
    <row r="14" spans="1:5" ht="15.5" x14ac:dyDescent="0.35">
      <c r="A14" s="8"/>
      <c r="B14" s="9" t="s">
        <v>2309</v>
      </c>
      <c r="C14" s="104">
        <f>SUM(C8:C12)</f>
        <v>-59112412.387806818</v>
      </c>
      <c r="D14" s="104">
        <f>SUM(D8:D13)</f>
        <v>-69987416.181267053</v>
      </c>
      <c r="E14" s="8"/>
    </row>
    <row r="15" spans="1:5" ht="16" thickBot="1" x14ac:dyDescent="0.4">
      <c r="A15" s="8"/>
      <c r="B15" s="9" t="s">
        <v>2303</v>
      </c>
      <c r="C15" s="105">
        <f>C7+C14</f>
        <v>452087915.61219317</v>
      </c>
      <c r="D15" s="105">
        <f>D7+D14</f>
        <v>455771150.81873298</v>
      </c>
      <c r="E15" s="8"/>
    </row>
    <row r="16" spans="1:5" ht="16" outlineLevel="1" thickTop="1" x14ac:dyDescent="0.35">
      <c r="A16" s="8"/>
      <c r="B16" s="9"/>
      <c r="C16" s="106"/>
      <c r="D16" s="106"/>
      <c r="E16" s="8"/>
    </row>
    <row r="17" spans="1:5" outlineLevel="1" x14ac:dyDescent="0.35">
      <c r="A17" s="8"/>
      <c r="B17" s="8"/>
      <c r="C17" s="8"/>
      <c r="D17" s="8"/>
      <c r="E17" s="8"/>
    </row>
    <row r="18" spans="1:5" outlineLevel="1" x14ac:dyDescent="0.35">
      <c r="A18" s="8"/>
      <c r="B18" s="8"/>
      <c r="C18" s="8"/>
      <c r="D18" s="8"/>
      <c r="E18" s="8"/>
    </row>
    <row r="19" spans="1:5" ht="15.5" x14ac:dyDescent="0.35">
      <c r="A19" s="8"/>
      <c r="B19" s="9"/>
      <c r="C19" s="9"/>
      <c r="D19" s="9"/>
      <c r="E19" s="8"/>
    </row>
    <row r="20" spans="1:5" ht="15.5" x14ac:dyDescent="0.35">
      <c r="A20" s="8"/>
      <c r="B20" s="103" t="s">
        <v>2302</v>
      </c>
      <c r="C20" s="9"/>
      <c r="D20" s="9"/>
      <c r="E20" s="8"/>
    </row>
    <row r="21" spans="1:5" ht="15.5" x14ac:dyDescent="0.35">
      <c r="A21" s="8"/>
      <c r="B21" s="9" t="s">
        <v>2301</v>
      </c>
      <c r="C21" s="12">
        <v>190278630</v>
      </c>
      <c r="D21" s="12">
        <v>196309341</v>
      </c>
      <c r="E21" s="8"/>
    </row>
    <row r="22" spans="1:5" ht="15.5" x14ac:dyDescent="0.35">
      <c r="A22" s="8"/>
      <c r="B22" s="9" t="s">
        <v>2311</v>
      </c>
      <c r="C22" s="13">
        <v>-7236443</v>
      </c>
      <c r="D22" s="13">
        <v>-8348776.4000000004</v>
      </c>
      <c r="E22" s="8"/>
    </row>
    <row r="23" spans="1:5" ht="15.5" x14ac:dyDescent="0.35">
      <c r="A23" s="8"/>
      <c r="B23" s="9" t="s">
        <v>2312</v>
      </c>
      <c r="C23" s="13">
        <v>-4906120.636621723</v>
      </c>
      <c r="D23" s="13">
        <v>-5006150.4727034839</v>
      </c>
      <c r="E23" s="8"/>
    </row>
    <row r="24" spans="1:5" ht="15.5" x14ac:dyDescent="0.35">
      <c r="A24" s="8"/>
      <c r="B24" s="9" t="s">
        <v>2307</v>
      </c>
      <c r="C24" s="13">
        <v>799335.60342214652</v>
      </c>
      <c r="D24" s="13">
        <v>853831.23342948558</v>
      </c>
      <c r="E24" s="8"/>
    </row>
    <row r="25" spans="1:5" ht="15.5" x14ac:dyDescent="0.35">
      <c r="A25" s="8"/>
      <c r="B25" s="9" t="s">
        <v>2310</v>
      </c>
      <c r="C25" s="13">
        <v>750000</v>
      </c>
      <c r="D25" s="13">
        <v>2550000</v>
      </c>
      <c r="E25" s="8"/>
    </row>
    <row r="26" spans="1:5" ht="15.5" x14ac:dyDescent="0.35">
      <c r="A26" s="8"/>
      <c r="B26" s="9"/>
      <c r="C26" s="104">
        <f>SUM(C22:C25)</f>
        <v>-10593228.033199577</v>
      </c>
      <c r="D26" s="104">
        <f>SUM(D22:D25)</f>
        <v>-9951095.6392739993</v>
      </c>
      <c r="E26" s="8"/>
    </row>
    <row r="27" spans="1:5" ht="16" thickBot="1" x14ac:dyDescent="0.4">
      <c r="A27" s="8"/>
      <c r="B27" s="9" t="s">
        <v>2303</v>
      </c>
      <c r="C27" s="105">
        <f>C26+C21</f>
        <v>179685401.96680042</v>
      </c>
      <c r="D27" s="105">
        <f>D26+D21</f>
        <v>186358245.360726</v>
      </c>
      <c r="E27" s="8"/>
    </row>
    <row r="28" spans="1:5" ht="16" thickTop="1" x14ac:dyDescent="0.35">
      <c r="A28" s="8"/>
      <c r="B28" s="9"/>
      <c r="C28" s="106"/>
      <c r="D28" s="106"/>
      <c r="E28" s="8"/>
    </row>
    <row r="29" spans="1:5" x14ac:dyDescent="0.35">
      <c r="A29" s="8"/>
      <c r="B29" s="8"/>
      <c r="C29" s="8"/>
      <c r="D29" s="8"/>
      <c r="E29" s="8"/>
    </row>
    <row r="30" spans="1:5" x14ac:dyDescent="0.35">
      <c r="A30" s="8"/>
      <c r="B30" s="8"/>
      <c r="C30" s="8"/>
      <c r="D30" s="8"/>
      <c r="E30" s="8"/>
    </row>
    <row r="31" spans="1:5" ht="15.5" x14ac:dyDescent="0.35">
      <c r="A31" s="8"/>
      <c r="B31" s="9"/>
      <c r="C31" s="9"/>
      <c r="D31" s="9"/>
      <c r="E31" s="8"/>
    </row>
    <row r="32" spans="1:5" x14ac:dyDescent="0.35">
      <c r="A32" s="8"/>
      <c r="B32" s="8"/>
      <c r="C32" s="8"/>
      <c r="D32" s="8"/>
      <c r="E32" s="8"/>
    </row>
  </sheetData>
  <pageMargins left="0.7" right="0.7" top="0.75" bottom="0.75" header="0.3" footer="0.3"/>
  <pageSetup orientation="portrait" horizontalDpi="4294967293" verticalDpi="90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P6454"/>
  <sheetViews>
    <sheetView topLeftCell="B2" zoomScale="70" zoomScaleNormal="70" workbookViewId="0">
      <selection activeCell="F10" sqref="B2:P6454"/>
    </sheetView>
  </sheetViews>
  <sheetFormatPr defaultRowHeight="14.5" x14ac:dyDescent="0.35"/>
  <cols>
    <col min="2" max="2" width="19.54296875" bestFit="1" customWidth="1"/>
    <col min="3" max="3" width="24.26953125" bestFit="1" customWidth="1"/>
    <col min="4" max="4" width="19.54296875" customWidth="1"/>
    <col min="5" max="5" width="33" bestFit="1" customWidth="1"/>
    <col min="6" max="6" width="19" customWidth="1"/>
    <col min="7" max="7" width="45.26953125" bestFit="1" customWidth="1"/>
    <col min="8" max="8" width="11.26953125" bestFit="1" customWidth="1"/>
    <col min="9" max="9" width="42.1796875" bestFit="1" customWidth="1"/>
    <col min="10" max="10" width="12.7265625" bestFit="1" customWidth="1"/>
    <col min="11" max="11" width="27.81640625" bestFit="1" customWidth="1"/>
    <col min="12" max="16" width="15" bestFit="1" customWidth="1"/>
  </cols>
  <sheetData>
    <row r="1" spans="2:16" x14ac:dyDescent="0.35">
      <c r="L1" s="1"/>
      <c r="M1" s="1"/>
      <c r="N1" s="1"/>
      <c r="O1" s="1"/>
      <c r="P1" s="1"/>
    </row>
    <row r="2" spans="2:16" x14ac:dyDescent="0.35"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>
        <v>2022</v>
      </c>
      <c r="M2" s="2">
        <v>2023</v>
      </c>
      <c r="N2" s="2">
        <v>2024</v>
      </c>
      <c r="O2" s="2">
        <v>2025</v>
      </c>
      <c r="P2" s="2">
        <v>2026</v>
      </c>
    </row>
    <row r="3" spans="2:16" x14ac:dyDescent="0.35">
      <c r="B3" t="s">
        <v>10</v>
      </c>
      <c r="D3" t="s">
        <v>11</v>
      </c>
      <c r="E3" t="s">
        <v>1476</v>
      </c>
      <c r="F3" t="s">
        <v>1477</v>
      </c>
      <c r="G3" t="s">
        <v>1478</v>
      </c>
      <c r="H3">
        <v>1010</v>
      </c>
      <c r="I3" t="s">
        <v>1479</v>
      </c>
      <c r="J3">
        <v>63300080</v>
      </c>
      <c r="K3" t="s">
        <v>91</v>
      </c>
      <c r="L3" s="3">
        <v>353021.85341432435</v>
      </c>
      <c r="M3" s="3">
        <v>365377.61828382569</v>
      </c>
      <c r="N3" s="3">
        <v>378165.83492375951</v>
      </c>
      <c r="O3" s="3">
        <v>391401.63914609107</v>
      </c>
      <c r="P3" s="3">
        <v>405100.69651620422</v>
      </c>
    </row>
    <row r="4" spans="2:16" x14ac:dyDescent="0.35">
      <c r="B4" t="s">
        <v>10</v>
      </c>
      <c r="D4" t="s">
        <v>19</v>
      </c>
      <c r="E4" t="s">
        <v>1476</v>
      </c>
      <c r="F4" t="s">
        <v>1477</v>
      </c>
      <c r="G4" t="s">
        <v>1478</v>
      </c>
      <c r="H4">
        <v>1010</v>
      </c>
      <c r="I4" t="s">
        <v>1479</v>
      </c>
      <c r="J4">
        <v>63300075</v>
      </c>
      <c r="K4" t="s">
        <v>1480</v>
      </c>
      <c r="L4" s="3">
        <v>1187467.5504000001</v>
      </c>
      <c r="M4" s="3">
        <v>1205279.5636559997</v>
      </c>
      <c r="N4" s="3">
        <v>1223358.7571108397</v>
      </c>
      <c r="O4" s="3">
        <v>1241709.1384675021</v>
      </c>
      <c r="P4" s="3">
        <v>1260334.7755445144</v>
      </c>
    </row>
    <row r="5" spans="2:16" x14ac:dyDescent="0.35">
      <c r="B5" t="s">
        <v>10</v>
      </c>
      <c r="D5" t="s">
        <v>19</v>
      </c>
      <c r="E5" t="s">
        <v>1476</v>
      </c>
      <c r="F5" t="s">
        <v>1477</v>
      </c>
      <c r="G5" t="s">
        <v>1478</v>
      </c>
      <c r="H5">
        <v>1010</v>
      </c>
      <c r="I5" t="s">
        <v>1479</v>
      </c>
      <c r="J5">
        <v>63300030</v>
      </c>
      <c r="K5" t="s">
        <v>1488</v>
      </c>
      <c r="L5" s="3">
        <v>39711</v>
      </c>
      <c r="M5" s="3">
        <v>39711</v>
      </c>
      <c r="N5" s="3">
        <v>39711</v>
      </c>
      <c r="O5" s="3">
        <v>39711</v>
      </c>
      <c r="P5" s="3">
        <v>39711</v>
      </c>
    </row>
    <row r="6" spans="2:16" x14ac:dyDescent="0.35">
      <c r="B6" t="s">
        <v>10</v>
      </c>
      <c r="D6" t="s">
        <v>11</v>
      </c>
      <c r="E6" t="s">
        <v>1476</v>
      </c>
      <c r="F6" t="s">
        <v>1477</v>
      </c>
      <c r="G6" t="s">
        <v>1478</v>
      </c>
      <c r="H6">
        <v>1010</v>
      </c>
      <c r="I6" t="s">
        <v>1479</v>
      </c>
      <c r="J6">
        <v>63300040</v>
      </c>
      <c r="K6" t="s">
        <v>1515</v>
      </c>
      <c r="L6" s="3">
        <v>121931.89015955282</v>
      </c>
      <c r="M6" s="3">
        <v>126199.50631513716</v>
      </c>
      <c r="N6" s="3">
        <v>130616.48903616694</v>
      </c>
      <c r="O6" s="3">
        <v>135188.06615243279</v>
      </c>
      <c r="P6" s="3">
        <v>139919.6484677679</v>
      </c>
    </row>
    <row r="7" spans="2:16" x14ac:dyDescent="0.35">
      <c r="B7" t="s">
        <v>10</v>
      </c>
      <c r="D7" t="s">
        <v>19</v>
      </c>
      <c r="E7" t="s">
        <v>1476</v>
      </c>
      <c r="F7" t="s">
        <v>1477</v>
      </c>
      <c r="G7" t="s">
        <v>1478</v>
      </c>
      <c r="H7">
        <v>1010</v>
      </c>
      <c r="I7" t="s">
        <v>1479</v>
      </c>
      <c r="J7">
        <v>63300056</v>
      </c>
      <c r="K7" t="s">
        <v>1536</v>
      </c>
      <c r="L7" s="3">
        <v>1161256.096757646</v>
      </c>
      <c r="M7" s="3">
        <v>1201900.0601441634</v>
      </c>
      <c r="N7" s="3">
        <v>1243966.562249209</v>
      </c>
      <c r="O7" s="3">
        <v>1287505.3919279312</v>
      </c>
      <c r="P7" s="3">
        <v>1332568.0806454087</v>
      </c>
    </row>
    <row r="8" spans="2:16" x14ac:dyDescent="0.35">
      <c r="B8" t="s">
        <v>10</v>
      </c>
      <c r="D8" t="s">
        <v>19</v>
      </c>
      <c r="E8" t="s">
        <v>1476</v>
      </c>
      <c r="F8" t="s">
        <v>1477</v>
      </c>
      <c r="G8" t="s">
        <v>1478</v>
      </c>
      <c r="H8">
        <v>1010</v>
      </c>
      <c r="I8" t="s">
        <v>1479</v>
      </c>
      <c r="J8">
        <v>63300033</v>
      </c>
      <c r="K8" t="s">
        <v>1661</v>
      </c>
      <c r="L8" s="3">
        <v>21960</v>
      </c>
      <c r="M8" s="3">
        <v>21960</v>
      </c>
      <c r="N8" s="3">
        <v>21960</v>
      </c>
      <c r="O8" s="3">
        <v>21960</v>
      </c>
      <c r="P8" s="3">
        <v>21960</v>
      </c>
    </row>
    <row r="9" spans="2:16" x14ac:dyDescent="0.35">
      <c r="B9" t="s">
        <v>10</v>
      </c>
      <c r="D9" t="s">
        <v>19</v>
      </c>
      <c r="E9" t="s">
        <v>1476</v>
      </c>
      <c r="F9" t="s">
        <v>1477</v>
      </c>
      <c r="G9" t="s">
        <v>1478</v>
      </c>
      <c r="H9">
        <v>1010</v>
      </c>
      <c r="I9" t="s">
        <v>1479</v>
      </c>
      <c r="J9">
        <v>63300150</v>
      </c>
      <c r="K9" t="s">
        <v>1680</v>
      </c>
      <c r="L9" s="3">
        <v>32090.034545639999</v>
      </c>
      <c r="M9" s="3">
        <v>32731.835236552801</v>
      </c>
      <c r="N9" s="3">
        <v>33386.47194128386</v>
      </c>
      <c r="O9" s="3">
        <v>34054.201380109538</v>
      </c>
      <c r="P9" s="3">
        <v>34735.28540771173</v>
      </c>
    </row>
    <row r="10" spans="2:16" x14ac:dyDescent="0.35">
      <c r="B10" t="s">
        <v>10</v>
      </c>
      <c r="D10" t="s">
        <v>11</v>
      </c>
      <c r="E10" t="s">
        <v>1476</v>
      </c>
      <c r="F10" t="s">
        <v>1477</v>
      </c>
      <c r="G10" t="s">
        <v>1478</v>
      </c>
      <c r="H10">
        <v>1010</v>
      </c>
      <c r="I10" t="s">
        <v>1479</v>
      </c>
      <c r="J10">
        <v>63300100</v>
      </c>
      <c r="K10" t="s">
        <v>1869</v>
      </c>
      <c r="L10" s="3">
        <v>106835.56090170343</v>
      </c>
      <c r="M10" s="3">
        <v>110574.80553326303</v>
      </c>
      <c r="N10" s="3">
        <v>114444.92372692723</v>
      </c>
      <c r="O10" s="3">
        <v>118450.49605736967</v>
      </c>
      <c r="P10" s="3">
        <v>122596.2634193776</v>
      </c>
    </row>
    <row r="11" spans="2:16" x14ac:dyDescent="0.35">
      <c r="B11" t="s">
        <v>10</v>
      </c>
      <c r="D11" t="s">
        <v>11</v>
      </c>
      <c r="E11" t="s">
        <v>1476</v>
      </c>
      <c r="F11" t="s">
        <v>1477</v>
      </c>
      <c r="G11" t="s">
        <v>1478</v>
      </c>
      <c r="H11">
        <v>1010</v>
      </c>
      <c r="I11" t="s">
        <v>1479</v>
      </c>
      <c r="J11">
        <v>63300170</v>
      </c>
      <c r="K11" t="s">
        <v>1873</v>
      </c>
      <c r="L11" s="3">
        <v>184639.71938446572</v>
      </c>
      <c r="M11" s="3">
        <v>191102.10956292198</v>
      </c>
      <c r="N11" s="3">
        <v>197790.68339762423</v>
      </c>
      <c r="O11" s="3">
        <v>204713.35731654108</v>
      </c>
      <c r="P11" s="3">
        <v>211878.32482261999</v>
      </c>
    </row>
    <row r="12" spans="2:16" x14ac:dyDescent="0.35">
      <c r="B12" t="s">
        <v>10</v>
      </c>
      <c r="D12" t="s">
        <v>11</v>
      </c>
      <c r="E12" t="s">
        <v>20</v>
      </c>
      <c r="F12" t="s">
        <v>1473</v>
      </c>
      <c r="G12" t="s">
        <v>1474</v>
      </c>
      <c r="H12">
        <v>1040</v>
      </c>
      <c r="I12" t="s">
        <v>1475</v>
      </c>
      <c r="J12">
        <v>63300080</v>
      </c>
      <c r="K12" t="s">
        <v>91</v>
      </c>
      <c r="L12" s="3">
        <v>113538.82618550996</v>
      </c>
      <c r="M12" s="3">
        <v>117512.6851020028</v>
      </c>
      <c r="N12" s="3">
        <v>121625.62908057288</v>
      </c>
      <c r="O12" s="3">
        <v>125882.5260983929</v>
      </c>
      <c r="P12" s="3">
        <v>130288.41451183666</v>
      </c>
    </row>
    <row r="13" spans="2:16" x14ac:dyDescent="0.35">
      <c r="B13" t="s">
        <v>10</v>
      </c>
      <c r="D13" t="s">
        <v>19</v>
      </c>
      <c r="E13" t="s">
        <v>20</v>
      </c>
      <c r="F13" t="s">
        <v>1473</v>
      </c>
      <c r="G13" t="s">
        <v>1474</v>
      </c>
      <c r="H13">
        <v>1040</v>
      </c>
      <c r="I13" t="s">
        <v>1475</v>
      </c>
      <c r="J13">
        <v>63300030</v>
      </c>
      <c r="K13" t="s">
        <v>1488</v>
      </c>
      <c r="L13" s="3">
        <v>29117.64</v>
      </c>
      <c r="M13" s="3">
        <v>29117.64</v>
      </c>
      <c r="N13" s="3">
        <v>29117.64</v>
      </c>
      <c r="O13" s="3">
        <v>29117.64</v>
      </c>
      <c r="P13" s="3">
        <v>29117.64</v>
      </c>
    </row>
    <row r="14" spans="2:16" x14ac:dyDescent="0.35">
      <c r="B14" t="s">
        <v>10</v>
      </c>
      <c r="D14" t="s">
        <v>11</v>
      </c>
      <c r="E14" t="s">
        <v>20</v>
      </c>
      <c r="F14" t="s">
        <v>1473</v>
      </c>
      <c r="G14" t="s">
        <v>1474</v>
      </c>
      <c r="H14">
        <v>1040</v>
      </c>
      <c r="I14" t="s">
        <v>1475</v>
      </c>
      <c r="J14">
        <v>63300040</v>
      </c>
      <c r="K14" t="s">
        <v>1515</v>
      </c>
      <c r="L14" s="3">
        <v>39215.712991705739</v>
      </c>
      <c r="M14" s="3">
        <v>40588.262946415438</v>
      </c>
      <c r="N14" s="3">
        <v>42008.852149539976</v>
      </c>
      <c r="O14" s="3">
        <v>43479.161974773866</v>
      </c>
      <c r="P14" s="3">
        <v>45000.932643890948</v>
      </c>
    </row>
    <row r="15" spans="2:16" x14ac:dyDescent="0.35">
      <c r="B15" t="s">
        <v>10</v>
      </c>
      <c r="D15" t="s">
        <v>19</v>
      </c>
      <c r="E15" t="s">
        <v>20</v>
      </c>
      <c r="F15" t="s">
        <v>1473</v>
      </c>
      <c r="G15" t="s">
        <v>1474</v>
      </c>
      <c r="H15">
        <v>1040</v>
      </c>
      <c r="I15" t="s">
        <v>1475</v>
      </c>
      <c r="J15">
        <v>63300056</v>
      </c>
      <c r="K15" t="s">
        <v>1536</v>
      </c>
      <c r="L15" s="3">
        <v>373482.98087338801</v>
      </c>
      <c r="M15" s="3">
        <v>386554.88520395657</v>
      </c>
      <c r="N15" s="3">
        <v>400084.306186095</v>
      </c>
      <c r="O15" s="3">
        <v>414087.25690260826</v>
      </c>
      <c r="P15" s="3">
        <v>428580.31089419953</v>
      </c>
    </row>
    <row r="16" spans="2:16" x14ac:dyDescent="0.35">
      <c r="B16" t="s">
        <v>10</v>
      </c>
      <c r="D16" t="s">
        <v>19</v>
      </c>
      <c r="E16" t="s">
        <v>20</v>
      </c>
      <c r="F16" t="s">
        <v>1473</v>
      </c>
      <c r="G16" t="s">
        <v>1474</v>
      </c>
      <c r="H16">
        <v>1040</v>
      </c>
      <c r="I16" t="s">
        <v>1475</v>
      </c>
      <c r="J16">
        <v>63300033</v>
      </c>
      <c r="K16" t="s">
        <v>1661</v>
      </c>
      <c r="L16" s="3">
        <v>3503.04</v>
      </c>
      <c r="M16" s="3">
        <v>3503.04</v>
      </c>
      <c r="N16" s="3">
        <v>3503.04</v>
      </c>
      <c r="O16" s="3">
        <v>3503.04</v>
      </c>
      <c r="P16" s="3">
        <v>3503.04</v>
      </c>
    </row>
    <row r="17" spans="2:16" x14ac:dyDescent="0.35">
      <c r="B17" t="s">
        <v>10</v>
      </c>
      <c r="D17" t="s">
        <v>19</v>
      </c>
      <c r="E17" t="s">
        <v>20</v>
      </c>
      <c r="F17" t="s">
        <v>1473</v>
      </c>
      <c r="G17" t="s">
        <v>1474</v>
      </c>
      <c r="H17">
        <v>1040</v>
      </c>
      <c r="I17" t="s">
        <v>1475</v>
      </c>
      <c r="J17">
        <v>63300150</v>
      </c>
      <c r="K17" t="s">
        <v>1680</v>
      </c>
      <c r="L17" s="3">
        <v>-153633.59131913882</v>
      </c>
      <c r="M17" s="3">
        <v>73123.515216</v>
      </c>
      <c r="N17" s="3">
        <v>74585.985520319999</v>
      </c>
      <c r="O17" s="3">
        <v>76077.705230726395</v>
      </c>
      <c r="P17" s="3">
        <v>77599.259335340917</v>
      </c>
    </row>
    <row r="18" spans="2:16" x14ac:dyDescent="0.35">
      <c r="B18" t="s">
        <v>10</v>
      </c>
      <c r="D18" t="s">
        <v>11</v>
      </c>
      <c r="E18" t="s">
        <v>20</v>
      </c>
      <c r="F18" t="s">
        <v>1473</v>
      </c>
      <c r="G18" t="s">
        <v>1474</v>
      </c>
      <c r="H18">
        <v>1040</v>
      </c>
      <c r="I18" t="s">
        <v>1475</v>
      </c>
      <c r="J18">
        <v>63300100</v>
      </c>
      <c r="K18" t="s">
        <v>1869</v>
      </c>
      <c r="L18" s="3">
        <v>34360.434240351693</v>
      </c>
      <c r="M18" s="3">
        <v>35563.049438764006</v>
      </c>
      <c r="N18" s="3">
        <v>36807.756169120737</v>
      </c>
      <c r="O18" s="3">
        <v>38096.027635039958</v>
      </c>
      <c r="P18" s="3">
        <v>39429.388602266357</v>
      </c>
    </row>
    <row r="19" spans="2:16" x14ac:dyDescent="0.35">
      <c r="B19" t="s">
        <v>10</v>
      </c>
      <c r="D19" t="s">
        <v>11</v>
      </c>
      <c r="E19" t="s">
        <v>20</v>
      </c>
      <c r="F19" t="s">
        <v>1473</v>
      </c>
      <c r="G19" t="s">
        <v>1474</v>
      </c>
      <c r="H19">
        <v>1040</v>
      </c>
      <c r="I19" t="s">
        <v>1475</v>
      </c>
      <c r="J19">
        <v>63300170</v>
      </c>
      <c r="K19" t="s">
        <v>1873</v>
      </c>
      <c r="L19" s="3">
        <v>59383.793958868693</v>
      </c>
      <c r="M19" s="3">
        <v>61462.226747429093</v>
      </c>
      <c r="N19" s="3">
        <v>63613.404683589106</v>
      </c>
      <c r="O19" s="3">
        <v>65839.873847514711</v>
      </c>
      <c r="P19" s="3">
        <v>68144.269432177724</v>
      </c>
    </row>
    <row r="20" spans="2:16" x14ac:dyDescent="0.35">
      <c r="B20" t="s">
        <v>10</v>
      </c>
      <c r="D20" t="s">
        <v>11</v>
      </c>
      <c r="E20" t="s">
        <v>115</v>
      </c>
      <c r="F20" t="s">
        <v>1470</v>
      </c>
      <c r="G20" t="s">
        <v>1471</v>
      </c>
      <c r="H20">
        <v>1060</v>
      </c>
      <c r="I20" t="s">
        <v>1472</v>
      </c>
      <c r="J20">
        <v>63300080</v>
      </c>
      <c r="K20" t="s">
        <v>91</v>
      </c>
      <c r="L20" s="3">
        <v>0</v>
      </c>
      <c r="M20" s="3">
        <v>129624.978168</v>
      </c>
      <c r="N20" s="3">
        <v>134161.85240387998</v>
      </c>
      <c r="O20" s="3">
        <v>138857.51723801577</v>
      </c>
      <c r="P20" s="3">
        <v>143717.53034134631</v>
      </c>
    </row>
    <row r="21" spans="2:16" x14ac:dyDescent="0.35">
      <c r="B21" t="s">
        <v>10</v>
      </c>
      <c r="D21" t="s">
        <v>11</v>
      </c>
      <c r="E21" t="s">
        <v>115</v>
      </c>
      <c r="F21" t="s">
        <v>1470</v>
      </c>
      <c r="G21" t="s">
        <v>1471</v>
      </c>
      <c r="H21">
        <v>1060</v>
      </c>
      <c r="I21" t="s">
        <v>1472</v>
      </c>
      <c r="J21">
        <v>63300040</v>
      </c>
      <c r="K21" t="s">
        <v>1515</v>
      </c>
      <c r="L21" s="3">
        <v>0</v>
      </c>
      <c r="M21" s="3">
        <v>44771.785222499995</v>
      </c>
      <c r="N21" s="3">
        <v>46338.797705287492</v>
      </c>
      <c r="O21" s="3">
        <v>47960.655624972555</v>
      </c>
      <c r="P21" s="3">
        <v>49639.278571846589</v>
      </c>
    </row>
    <row r="22" spans="2:16" x14ac:dyDescent="0.35">
      <c r="B22" t="s">
        <v>10</v>
      </c>
      <c r="D22" t="s">
        <v>19</v>
      </c>
      <c r="E22" t="s">
        <v>115</v>
      </c>
      <c r="F22" t="s">
        <v>1470</v>
      </c>
      <c r="G22" t="s">
        <v>1471</v>
      </c>
      <c r="H22">
        <v>1060</v>
      </c>
      <c r="I22" t="s">
        <v>1472</v>
      </c>
      <c r="J22">
        <v>63300056</v>
      </c>
      <c r="K22" t="s">
        <v>1536</v>
      </c>
      <c r="L22" s="3">
        <v>0</v>
      </c>
      <c r="M22" s="3">
        <v>426397.95449999999</v>
      </c>
      <c r="N22" s="3">
        <v>441321.88290749997</v>
      </c>
      <c r="O22" s="3">
        <v>456768.14880926243</v>
      </c>
      <c r="P22" s="3">
        <v>472755.03401758656</v>
      </c>
    </row>
    <row r="23" spans="2:16" x14ac:dyDescent="0.35">
      <c r="B23" t="s">
        <v>10</v>
      </c>
      <c r="D23" t="s">
        <v>19</v>
      </c>
      <c r="E23" t="s">
        <v>115</v>
      </c>
      <c r="F23" t="s">
        <v>1470</v>
      </c>
      <c r="G23" t="s">
        <v>1471</v>
      </c>
      <c r="H23">
        <v>1060</v>
      </c>
      <c r="I23" t="s">
        <v>1472</v>
      </c>
      <c r="J23">
        <v>63300150</v>
      </c>
      <c r="K23" t="s">
        <v>1680</v>
      </c>
      <c r="L23" s="3">
        <v>-150215.54141275899</v>
      </c>
      <c r="M23" s="3">
        <v>0</v>
      </c>
      <c r="N23" s="3">
        <v>0</v>
      </c>
      <c r="O23" s="3">
        <v>0</v>
      </c>
      <c r="P23" s="3">
        <v>0</v>
      </c>
    </row>
    <row r="24" spans="2:16" x14ac:dyDescent="0.35">
      <c r="B24" t="s">
        <v>10</v>
      </c>
      <c r="D24" t="s">
        <v>11</v>
      </c>
      <c r="E24" t="s">
        <v>115</v>
      </c>
      <c r="F24" t="s">
        <v>1470</v>
      </c>
      <c r="G24" t="s">
        <v>1471</v>
      </c>
      <c r="H24">
        <v>1060</v>
      </c>
      <c r="I24" t="s">
        <v>1472</v>
      </c>
      <c r="J24">
        <v>63300170</v>
      </c>
      <c r="K24" t="s">
        <v>1873</v>
      </c>
      <c r="L24" s="3">
        <v>0</v>
      </c>
      <c r="M24" s="3">
        <v>67797.274765499998</v>
      </c>
      <c r="N24" s="3">
        <v>70170.179382292496</v>
      </c>
      <c r="O24" s="3">
        <v>72626.135660672735</v>
      </c>
      <c r="P24" s="3">
        <v>75168.050408796262</v>
      </c>
    </row>
    <row r="25" spans="2:16" x14ac:dyDescent="0.35">
      <c r="B25" t="s">
        <v>10</v>
      </c>
      <c r="D25" t="s">
        <v>11</v>
      </c>
      <c r="E25" t="s">
        <v>32</v>
      </c>
      <c r="F25" t="s">
        <v>1467</v>
      </c>
      <c r="G25" t="s">
        <v>1468</v>
      </c>
      <c r="H25">
        <v>1080</v>
      </c>
      <c r="I25" t="s">
        <v>1469</v>
      </c>
      <c r="J25">
        <v>63300080</v>
      </c>
      <c r="K25" t="s">
        <v>91</v>
      </c>
      <c r="L25" s="3">
        <v>126456.30663338453</v>
      </c>
      <c r="M25" s="3">
        <v>-355517.72263444704</v>
      </c>
      <c r="N25" s="3">
        <v>-350936.84292665264</v>
      </c>
      <c r="O25" s="3">
        <v>-346195.63242908556</v>
      </c>
      <c r="P25" s="3">
        <v>-341288.47956410353</v>
      </c>
    </row>
    <row r="26" spans="2:16" x14ac:dyDescent="0.35">
      <c r="B26" t="s">
        <v>10</v>
      </c>
      <c r="D26" t="s">
        <v>19</v>
      </c>
      <c r="E26" t="s">
        <v>32</v>
      </c>
      <c r="F26" t="s">
        <v>1467</v>
      </c>
      <c r="G26" t="s">
        <v>1468</v>
      </c>
      <c r="H26">
        <v>1080</v>
      </c>
      <c r="I26" t="s">
        <v>1469</v>
      </c>
      <c r="J26">
        <v>63300030</v>
      </c>
      <c r="K26" t="s">
        <v>1488</v>
      </c>
      <c r="L26" s="3">
        <v>20000</v>
      </c>
      <c r="M26" s="3">
        <v>954990</v>
      </c>
      <c r="N26" s="3">
        <v>954990</v>
      </c>
      <c r="O26" s="3">
        <v>954990</v>
      </c>
      <c r="P26" s="3">
        <v>954990</v>
      </c>
    </row>
    <row r="27" spans="2:16" x14ac:dyDescent="0.35">
      <c r="B27" t="s">
        <v>10</v>
      </c>
      <c r="D27" t="s">
        <v>11</v>
      </c>
      <c r="E27" t="s">
        <v>32</v>
      </c>
      <c r="F27" t="s">
        <v>1467</v>
      </c>
      <c r="G27" t="s">
        <v>1468</v>
      </c>
      <c r="H27">
        <v>1080</v>
      </c>
      <c r="I27" t="s">
        <v>1469</v>
      </c>
      <c r="J27">
        <v>63300040</v>
      </c>
      <c r="K27" t="s">
        <v>1515</v>
      </c>
      <c r="L27" s="3">
        <v>43677.342751662422</v>
      </c>
      <c r="M27" s="3">
        <v>-122793.9502520294</v>
      </c>
      <c r="N27" s="3">
        <v>-121211.73851085044</v>
      </c>
      <c r="O27" s="3">
        <v>-119574.1493587302</v>
      </c>
      <c r="P27" s="3">
        <v>-117879.24458628576</v>
      </c>
    </row>
    <row r="28" spans="2:16" x14ac:dyDescent="0.35">
      <c r="B28" t="s">
        <v>10</v>
      </c>
      <c r="D28" t="s">
        <v>19</v>
      </c>
      <c r="E28" t="s">
        <v>32</v>
      </c>
      <c r="F28" t="s">
        <v>1467</v>
      </c>
      <c r="G28" t="s">
        <v>1468</v>
      </c>
      <c r="H28">
        <v>1080</v>
      </c>
      <c r="I28" t="s">
        <v>1469</v>
      </c>
      <c r="J28">
        <v>63300056</v>
      </c>
      <c r="K28" t="s">
        <v>1536</v>
      </c>
      <c r="L28" s="3">
        <v>415974.69287297543</v>
      </c>
      <c r="M28" s="3">
        <v>-1169466.1928764705</v>
      </c>
      <c r="N28" s="3">
        <v>-1154397.5096271469</v>
      </c>
      <c r="O28" s="3">
        <v>-1138801.4224640972</v>
      </c>
      <c r="P28" s="3">
        <v>-1122659.4722503405</v>
      </c>
    </row>
    <row r="29" spans="2:16" x14ac:dyDescent="0.35">
      <c r="B29" t="s">
        <v>10</v>
      </c>
      <c r="D29" t="s">
        <v>19</v>
      </c>
      <c r="E29" t="s">
        <v>32</v>
      </c>
      <c r="F29" t="s">
        <v>1467</v>
      </c>
      <c r="G29" t="s">
        <v>1468</v>
      </c>
      <c r="H29">
        <v>1080</v>
      </c>
      <c r="I29" t="s">
        <v>1469</v>
      </c>
      <c r="J29">
        <v>63300150</v>
      </c>
      <c r="K29" t="s">
        <v>1680</v>
      </c>
      <c r="L29" s="3">
        <v>-1427047.6434212127</v>
      </c>
      <c r="M29" s="3">
        <v>1278682.768652499</v>
      </c>
      <c r="N29" s="3">
        <v>1278682.768652499</v>
      </c>
      <c r="O29" s="3">
        <v>1278682.768652499</v>
      </c>
      <c r="P29" s="3">
        <v>1278682.768652499</v>
      </c>
    </row>
    <row r="30" spans="2:16" x14ac:dyDescent="0.35">
      <c r="B30" t="s">
        <v>10</v>
      </c>
      <c r="D30" t="s">
        <v>11</v>
      </c>
      <c r="E30" t="s">
        <v>32</v>
      </c>
      <c r="F30" t="s">
        <v>1467</v>
      </c>
      <c r="G30" t="s">
        <v>1468</v>
      </c>
      <c r="H30">
        <v>1080</v>
      </c>
      <c r="I30" t="s">
        <v>1469</v>
      </c>
      <c r="J30">
        <v>63300100</v>
      </c>
      <c r="K30" t="s">
        <v>1869</v>
      </c>
      <c r="L30" s="3">
        <v>38269.671744313739</v>
      </c>
      <c r="M30" s="3">
        <v>-107590.88974463528</v>
      </c>
      <c r="N30" s="3">
        <v>-106204.57088569753</v>
      </c>
      <c r="O30" s="3">
        <v>-104769.73086669693</v>
      </c>
      <c r="P30" s="3">
        <v>-103284.67144703133</v>
      </c>
    </row>
    <row r="31" spans="2:16" x14ac:dyDescent="0.35">
      <c r="B31" t="s">
        <v>10</v>
      </c>
      <c r="D31" t="s">
        <v>11</v>
      </c>
      <c r="E31" t="s">
        <v>32</v>
      </c>
      <c r="F31" t="s">
        <v>1467</v>
      </c>
      <c r="G31" t="s">
        <v>1468</v>
      </c>
      <c r="H31">
        <v>1080</v>
      </c>
      <c r="I31" t="s">
        <v>1469</v>
      </c>
      <c r="J31">
        <v>63300170</v>
      </c>
      <c r="K31" t="s">
        <v>1873</v>
      </c>
      <c r="L31" s="3">
        <v>66139.976166803099</v>
      </c>
      <c r="M31" s="3">
        <v>-185945.12466735882</v>
      </c>
      <c r="N31" s="3">
        <v>-183549.20403071636</v>
      </c>
      <c r="O31" s="3">
        <v>-181069.42617179145</v>
      </c>
      <c r="P31" s="3">
        <v>-178502.85608780413</v>
      </c>
    </row>
    <row r="32" spans="2:16" x14ac:dyDescent="0.35">
      <c r="B32" t="s">
        <v>10</v>
      </c>
      <c r="D32" t="s">
        <v>19</v>
      </c>
      <c r="E32" t="s">
        <v>20</v>
      </c>
      <c r="F32" t="s">
        <v>51</v>
      </c>
      <c r="G32" t="s">
        <v>52</v>
      </c>
      <c r="H32">
        <v>1105</v>
      </c>
      <c r="I32" t="s">
        <v>53</v>
      </c>
      <c r="J32">
        <v>63300031</v>
      </c>
      <c r="K32" t="s">
        <v>16</v>
      </c>
      <c r="L32" s="3">
        <v>300</v>
      </c>
      <c r="M32" s="3">
        <v>300</v>
      </c>
      <c r="N32" s="3">
        <v>300</v>
      </c>
      <c r="O32" s="3">
        <v>300</v>
      </c>
      <c r="P32" s="3">
        <v>300</v>
      </c>
    </row>
    <row r="33" spans="2:16" x14ac:dyDescent="0.35">
      <c r="B33" t="s">
        <v>10</v>
      </c>
      <c r="D33" t="s">
        <v>11</v>
      </c>
      <c r="E33" t="s">
        <v>20</v>
      </c>
      <c r="F33" t="s">
        <v>51</v>
      </c>
      <c r="G33" t="s">
        <v>52</v>
      </c>
      <c r="H33">
        <v>1105</v>
      </c>
      <c r="I33" t="s">
        <v>53</v>
      </c>
      <c r="J33">
        <v>63300080</v>
      </c>
      <c r="K33" t="s">
        <v>91</v>
      </c>
      <c r="L33" s="3">
        <v>91042.045096323462</v>
      </c>
      <c r="M33" s="3">
        <v>94228.51667469478</v>
      </c>
      <c r="N33" s="3">
        <v>97526.514758309087</v>
      </c>
      <c r="O33" s="3">
        <v>100939.9427748499</v>
      </c>
      <c r="P33" s="3">
        <v>104472.84077196964</v>
      </c>
    </row>
    <row r="34" spans="2:16" x14ac:dyDescent="0.35">
      <c r="B34" t="s">
        <v>10</v>
      </c>
      <c r="D34" t="s">
        <v>19</v>
      </c>
      <c r="E34" t="s">
        <v>20</v>
      </c>
      <c r="F34" t="s">
        <v>51</v>
      </c>
      <c r="G34" t="s">
        <v>52</v>
      </c>
      <c r="H34">
        <v>1105</v>
      </c>
      <c r="I34" t="s">
        <v>53</v>
      </c>
      <c r="J34">
        <v>63300030</v>
      </c>
      <c r="K34" t="s">
        <v>1488</v>
      </c>
      <c r="L34" s="3">
        <v>14676.96</v>
      </c>
      <c r="M34" s="3">
        <v>14676.96</v>
      </c>
      <c r="N34" s="3">
        <v>14676.96</v>
      </c>
      <c r="O34" s="3">
        <v>14676.96</v>
      </c>
      <c r="P34" s="3">
        <v>14676.96</v>
      </c>
    </row>
    <row r="35" spans="2:16" x14ac:dyDescent="0.35">
      <c r="B35" t="s">
        <v>10</v>
      </c>
      <c r="D35" t="s">
        <v>11</v>
      </c>
      <c r="E35" t="s">
        <v>20</v>
      </c>
      <c r="F35" t="s">
        <v>51</v>
      </c>
      <c r="G35" t="s">
        <v>52</v>
      </c>
      <c r="H35">
        <v>1105</v>
      </c>
      <c r="I35" t="s">
        <v>53</v>
      </c>
      <c r="J35">
        <v>63300040</v>
      </c>
      <c r="K35" t="s">
        <v>1515</v>
      </c>
      <c r="L35" s="3">
        <v>31445.443207611723</v>
      </c>
      <c r="M35" s="3">
        <v>32546.033719878131</v>
      </c>
      <c r="N35" s="3">
        <v>33685.144900073865</v>
      </c>
      <c r="O35" s="3">
        <v>34864.124971576442</v>
      </c>
      <c r="P35" s="3">
        <v>36084.369345581617</v>
      </c>
    </row>
    <row r="36" spans="2:16" x14ac:dyDescent="0.35">
      <c r="B36" t="s">
        <v>10</v>
      </c>
      <c r="D36" t="s">
        <v>19</v>
      </c>
      <c r="E36" t="s">
        <v>20</v>
      </c>
      <c r="F36" t="s">
        <v>51</v>
      </c>
      <c r="G36" t="s">
        <v>52</v>
      </c>
      <c r="H36">
        <v>1105</v>
      </c>
      <c r="I36" t="s">
        <v>53</v>
      </c>
      <c r="J36">
        <v>63300056</v>
      </c>
      <c r="K36" t="s">
        <v>1536</v>
      </c>
      <c r="L36" s="3">
        <v>299480.41150106402</v>
      </c>
      <c r="M36" s="3">
        <v>309962.22590360127</v>
      </c>
      <c r="N36" s="3">
        <v>320810.90381022729</v>
      </c>
      <c r="O36" s="3">
        <v>332039.28544358519</v>
      </c>
      <c r="P36" s="3">
        <v>343660.66043411067</v>
      </c>
    </row>
    <row r="37" spans="2:16" x14ac:dyDescent="0.35">
      <c r="B37" t="s">
        <v>10</v>
      </c>
      <c r="D37" t="s">
        <v>19</v>
      </c>
      <c r="E37" t="s">
        <v>20</v>
      </c>
      <c r="F37" t="s">
        <v>51</v>
      </c>
      <c r="G37" t="s">
        <v>52</v>
      </c>
      <c r="H37">
        <v>1105</v>
      </c>
      <c r="I37" t="s">
        <v>53</v>
      </c>
      <c r="J37">
        <v>63300033</v>
      </c>
      <c r="K37" t="s">
        <v>1661</v>
      </c>
      <c r="L37" s="3">
        <v>1794.12</v>
      </c>
      <c r="M37" s="3">
        <v>1794.12</v>
      </c>
      <c r="N37" s="3">
        <v>1794.12</v>
      </c>
      <c r="O37" s="3">
        <v>1794.12</v>
      </c>
      <c r="P37" s="3">
        <v>1794.12</v>
      </c>
    </row>
    <row r="38" spans="2:16" x14ac:dyDescent="0.35">
      <c r="B38" t="s">
        <v>10</v>
      </c>
      <c r="D38" t="s">
        <v>11</v>
      </c>
      <c r="E38" t="s">
        <v>20</v>
      </c>
      <c r="F38" t="s">
        <v>51</v>
      </c>
      <c r="G38" t="s">
        <v>52</v>
      </c>
      <c r="H38">
        <v>1105</v>
      </c>
      <c r="I38" t="s">
        <v>53</v>
      </c>
      <c r="J38">
        <v>63300100</v>
      </c>
      <c r="K38" t="s">
        <v>1869</v>
      </c>
      <c r="L38" s="3">
        <v>27552.19785809789</v>
      </c>
      <c r="M38" s="3">
        <v>28516.524783131317</v>
      </c>
      <c r="N38" s="3">
        <v>29514.603150540912</v>
      </c>
      <c r="O38" s="3">
        <v>30547.614260809838</v>
      </c>
      <c r="P38" s="3">
        <v>31616.780759938181</v>
      </c>
    </row>
    <row r="39" spans="2:16" x14ac:dyDescent="0.35">
      <c r="B39" t="s">
        <v>10</v>
      </c>
      <c r="D39" t="s">
        <v>11</v>
      </c>
      <c r="E39" t="s">
        <v>20</v>
      </c>
      <c r="F39" t="s">
        <v>51</v>
      </c>
      <c r="G39" t="s">
        <v>52</v>
      </c>
      <c r="H39">
        <v>1105</v>
      </c>
      <c r="I39" t="s">
        <v>53</v>
      </c>
      <c r="J39">
        <v>63300170</v>
      </c>
      <c r="K39" t="s">
        <v>1873</v>
      </c>
      <c r="L39" s="3">
        <v>47617.385428669179</v>
      </c>
      <c r="M39" s="3">
        <v>49283.993918672604</v>
      </c>
      <c r="N39" s="3">
        <v>51008.933705826137</v>
      </c>
      <c r="O39" s="3">
        <v>52794.246385530045</v>
      </c>
      <c r="P39" s="3">
        <v>54642.045009023597</v>
      </c>
    </row>
    <row r="40" spans="2:16" x14ac:dyDescent="0.35">
      <c r="B40" t="s">
        <v>10</v>
      </c>
      <c r="D40" t="s">
        <v>11</v>
      </c>
      <c r="E40" t="s">
        <v>20</v>
      </c>
      <c r="F40" t="s">
        <v>1460</v>
      </c>
      <c r="G40" t="s">
        <v>1461</v>
      </c>
      <c r="H40">
        <v>1110</v>
      </c>
      <c r="I40" t="s">
        <v>1462</v>
      </c>
      <c r="J40">
        <v>63300080</v>
      </c>
      <c r="K40" t="s">
        <v>91</v>
      </c>
      <c r="L40" s="3">
        <v>244670.55361430498</v>
      </c>
      <c r="M40" s="3">
        <v>253234.02299080565</v>
      </c>
      <c r="N40" s="3">
        <v>262097.21379548384</v>
      </c>
      <c r="O40" s="3">
        <v>271270.61627832573</v>
      </c>
      <c r="P40" s="3">
        <v>280765.08784806711</v>
      </c>
    </row>
    <row r="41" spans="2:16" x14ac:dyDescent="0.35">
      <c r="B41" t="s">
        <v>10</v>
      </c>
      <c r="D41" t="s">
        <v>19</v>
      </c>
      <c r="E41" t="s">
        <v>20</v>
      </c>
      <c r="F41" t="s">
        <v>1460</v>
      </c>
      <c r="G41" t="s">
        <v>1461</v>
      </c>
      <c r="H41">
        <v>1110</v>
      </c>
      <c r="I41" t="s">
        <v>1462</v>
      </c>
      <c r="J41">
        <v>63300030</v>
      </c>
      <c r="K41" t="s">
        <v>1488</v>
      </c>
      <c r="L41" s="3">
        <v>524</v>
      </c>
      <c r="M41" s="3">
        <v>524</v>
      </c>
      <c r="N41" s="3">
        <v>524</v>
      </c>
      <c r="O41" s="3">
        <v>524</v>
      </c>
      <c r="P41" s="3">
        <v>524</v>
      </c>
    </row>
    <row r="42" spans="2:16" x14ac:dyDescent="0.35">
      <c r="B42" t="s">
        <v>10</v>
      </c>
      <c r="D42" t="s">
        <v>11</v>
      </c>
      <c r="E42" t="s">
        <v>20</v>
      </c>
      <c r="F42" t="s">
        <v>1460</v>
      </c>
      <c r="G42" t="s">
        <v>1461</v>
      </c>
      <c r="H42">
        <v>1110</v>
      </c>
      <c r="I42" t="s">
        <v>1462</v>
      </c>
      <c r="J42">
        <v>63300040</v>
      </c>
      <c r="K42" t="s">
        <v>1515</v>
      </c>
      <c r="L42" s="3">
        <v>84507.921478625067</v>
      </c>
      <c r="M42" s="3">
        <v>87465.698730376942</v>
      </c>
      <c r="N42" s="3">
        <v>90526.99818594013</v>
      </c>
      <c r="O42" s="3">
        <v>93695.443122448036</v>
      </c>
      <c r="P42" s="3">
        <v>96974.783631733706</v>
      </c>
    </row>
    <row r="43" spans="2:16" x14ac:dyDescent="0.35">
      <c r="B43" t="s">
        <v>10</v>
      </c>
      <c r="D43" t="s">
        <v>19</v>
      </c>
      <c r="E43" t="s">
        <v>20</v>
      </c>
      <c r="F43" t="s">
        <v>1460</v>
      </c>
      <c r="G43" t="s">
        <v>1461</v>
      </c>
      <c r="H43">
        <v>1110</v>
      </c>
      <c r="I43" t="s">
        <v>1462</v>
      </c>
      <c r="J43">
        <v>63300056</v>
      </c>
      <c r="K43" t="s">
        <v>1536</v>
      </c>
      <c r="L43" s="3">
        <v>804837.34741547692</v>
      </c>
      <c r="M43" s="3">
        <v>833006.65457501856</v>
      </c>
      <c r="N43" s="3">
        <v>862161.88748514419</v>
      </c>
      <c r="O43" s="3">
        <v>892337.55354712415</v>
      </c>
      <c r="P43" s="3">
        <v>923569.36792127346</v>
      </c>
    </row>
    <row r="44" spans="2:16" x14ac:dyDescent="0.35">
      <c r="B44" t="s">
        <v>10</v>
      </c>
      <c r="D44" t="s">
        <v>19</v>
      </c>
      <c r="E44" t="s">
        <v>20</v>
      </c>
      <c r="F44" t="s">
        <v>1460</v>
      </c>
      <c r="G44" t="s">
        <v>1461</v>
      </c>
      <c r="H44">
        <v>1110</v>
      </c>
      <c r="I44" t="s">
        <v>1462</v>
      </c>
      <c r="J44">
        <v>63300033</v>
      </c>
      <c r="K44" t="s">
        <v>1661</v>
      </c>
      <c r="L44" s="3">
        <v>4288.5600000000004</v>
      </c>
      <c r="M44" s="3">
        <v>4288.5600000000004</v>
      </c>
      <c r="N44" s="3">
        <v>4288.5600000000004</v>
      </c>
      <c r="O44" s="3">
        <v>4288.5600000000004</v>
      </c>
      <c r="P44" s="3">
        <v>4288.5600000000004</v>
      </c>
    </row>
    <row r="45" spans="2:16" x14ac:dyDescent="0.35">
      <c r="B45" t="s">
        <v>10</v>
      </c>
      <c r="D45" t="s">
        <v>19</v>
      </c>
      <c r="E45" t="s">
        <v>20</v>
      </c>
      <c r="F45" t="s">
        <v>1460</v>
      </c>
      <c r="G45" t="s">
        <v>1461</v>
      </c>
      <c r="H45">
        <v>1110</v>
      </c>
      <c r="I45" t="s">
        <v>1462</v>
      </c>
      <c r="J45">
        <v>63300150</v>
      </c>
      <c r="K45" t="s">
        <v>1680</v>
      </c>
      <c r="L45" s="3">
        <v>76540.800000000003</v>
      </c>
      <c r="M45" s="3">
        <v>78071.616000000009</v>
      </c>
      <c r="N45" s="3">
        <v>79633.048320000016</v>
      </c>
      <c r="O45" s="3">
        <v>81225.709286400015</v>
      </c>
      <c r="P45" s="3">
        <v>82850.223472128011</v>
      </c>
    </row>
    <row r="46" spans="2:16" x14ac:dyDescent="0.35">
      <c r="B46" t="s">
        <v>10</v>
      </c>
      <c r="D46" t="s">
        <v>11</v>
      </c>
      <c r="E46" t="s">
        <v>20</v>
      </c>
      <c r="F46" t="s">
        <v>1460</v>
      </c>
      <c r="G46" t="s">
        <v>1461</v>
      </c>
      <c r="H46">
        <v>1110</v>
      </c>
      <c r="I46" t="s">
        <v>1462</v>
      </c>
      <c r="J46">
        <v>63300100</v>
      </c>
      <c r="K46" t="s">
        <v>1869</v>
      </c>
      <c r="L46" s="3">
        <v>74045.035962223876</v>
      </c>
      <c r="M46" s="3">
        <v>76636.612220901705</v>
      </c>
      <c r="N46" s="3">
        <v>79318.893648633268</v>
      </c>
      <c r="O46" s="3">
        <v>82095.054926335419</v>
      </c>
      <c r="P46" s="3">
        <v>84968.381848757155</v>
      </c>
    </row>
    <row r="47" spans="2:16" x14ac:dyDescent="0.35">
      <c r="B47" t="s">
        <v>10</v>
      </c>
      <c r="D47" t="s">
        <v>11</v>
      </c>
      <c r="E47" t="s">
        <v>20</v>
      </c>
      <c r="F47" t="s">
        <v>1460</v>
      </c>
      <c r="G47" t="s">
        <v>1461</v>
      </c>
      <c r="H47">
        <v>1110</v>
      </c>
      <c r="I47" t="s">
        <v>1462</v>
      </c>
      <c r="J47">
        <v>63300170</v>
      </c>
      <c r="K47" t="s">
        <v>1873</v>
      </c>
      <c r="L47" s="3">
        <v>127969.13823906083</v>
      </c>
      <c r="M47" s="3">
        <v>132448.05807742797</v>
      </c>
      <c r="N47" s="3">
        <v>137083.74011013794</v>
      </c>
      <c r="O47" s="3">
        <v>141881.67101399275</v>
      </c>
      <c r="P47" s="3">
        <v>146847.52949948248</v>
      </c>
    </row>
    <row r="48" spans="2:16" x14ac:dyDescent="0.35">
      <c r="B48" t="s">
        <v>10</v>
      </c>
      <c r="D48" t="s">
        <v>11</v>
      </c>
      <c r="E48" t="s">
        <v>20</v>
      </c>
      <c r="F48" t="s">
        <v>1463</v>
      </c>
      <c r="G48" t="s">
        <v>1464</v>
      </c>
      <c r="H48">
        <v>1110</v>
      </c>
      <c r="I48" t="s">
        <v>1462</v>
      </c>
      <c r="J48">
        <v>63300080</v>
      </c>
      <c r="K48" t="s">
        <v>91</v>
      </c>
      <c r="L48" s="3">
        <v>23979.446058538582</v>
      </c>
      <c r="M48" s="3">
        <v>24818.726670587428</v>
      </c>
      <c r="N48" s="3">
        <v>25687.382104057986</v>
      </c>
      <c r="O48" s="3">
        <v>26586.440477700013</v>
      </c>
      <c r="P48" s="3">
        <v>27516.965894419507</v>
      </c>
    </row>
    <row r="49" spans="2:16" x14ac:dyDescent="0.35">
      <c r="B49" t="s">
        <v>10</v>
      </c>
      <c r="D49" t="s">
        <v>19</v>
      </c>
      <c r="E49" t="s">
        <v>20</v>
      </c>
      <c r="F49" t="s">
        <v>1463</v>
      </c>
      <c r="G49" t="s">
        <v>1464</v>
      </c>
      <c r="H49">
        <v>1110</v>
      </c>
      <c r="I49" t="s">
        <v>1462</v>
      </c>
      <c r="J49">
        <v>63300030</v>
      </c>
      <c r="K49" t="s">
        <v>1488</v>
      </c>
      <c r="L49" s="3">
        <v>920.17</v>
      </c>
      <c r="M49" s="3">
        <v>920.17</v>
      </c>
      <c r="N49" s="3">
        <v>920.17</v>
      </c>
      <c r="O49" s="3">
        <v>920.17</v>
      </c>
      <c r="P49" s="3">
        <v>920.17</v>
      </c>
    </row>
    <row r="50" spans="2:16" x14ac:dyDescent="0.35">
      <c r="B50" t="s">
        <v>10</v>
      </c>
      <c r="D50" t="s">
        <v>11</v>
      </c>
      <c r="E50" t="s">
        <v>20</v>
      </c>
      <c r="F50" t="s">
        <v>1463</v>
      </c>
      <c r="G50" t="s">
        <v>1464</v>
      </c>
      <c r="H50">
        <v>1110</v>
      </c>
      <c r="I50" t="s">
        <v>1462</v>
      </c>
      <c r="J50">
        <v>63300040</v>
      </c>
      <c r="K50" t="s">
        <v>1515</v>
      </c>
      <c r="L50" s="3">
        <v>8038.4973530188945</v>
      </c>
      <c r="M50" s="3">
        <v>8319.8447603745535</v>
      </c>
      <c r="N50" s="3">
        <v>8611.0393269876622</v>
      </c>
      <c r="O50" s="3">
        <v>8912.4257034322291</v>
      </c>
      <c r="P50" s="3">
        <v>9224.360603052357</v>
      </c>
    </row>
    <row r="51" spans="2:16" x14ac:dyDescent="0.35">
      <c r="B51" t="s">
        <v>10</v>
      </c>
      <c r="D51" t="s">
        <v>19</v>
      </c>
      <c r="E51" t="s">
        <v>20</v>
      </c>
      <c r="F51" t="s">
        <v>1463</v>
      </c>
      <c r="G51" t="s">
        <v>1464</v>
      </c>
      <c r="H51">
        <v>1110</v>
      </c>
      <c r="I51" t="s">
        <v>1462</v>
      </c>
      <c r="J51">
        <v>63300056</v>
      </c>
      <c r="K51" t="s">
        <v>1536</v>
      </c>
      <c r="L51" s="3">
        <v>76557.117647798994</v>
      </c>
      <c r="M51" s="3">
        <v>79236.616765471947</v>
      </c>
      <c r="N51" s="3">
        <v>82009.898352263452</v>
      </c>
      <c r="O51" s="3">
        <v>84880.244794592669</v>
      </c>
      <c r="P51" s="3">
        <v>87851.0533624034</v>
      </c>
    </row>
    <row r="52" spans="2:16" x14ac:dyDescent="0.35">
      <c r="B52" t="s">
        <v>10</v>
      </c>
      <c r="D52" t="s">
        <v>19</v>
      </c>
      <c r="E52" t="s">
        <v>20</v>
      </c>
      <c r="F52" t="s">
        <v>1463</v>
      </c>
      <c r="G52" t="s">
        <v>1464</v>
      </c>
      <c r="H52">
        <v>1110</v>
      </c>
      <c r="I52" t="s">
        <v>1462</v>
      </c>
      <c r="J52">
        <v>63300052</v>
      </c>
      <c r="K52" t="s">
        <v>1541</v>
      </c>
      <c r="L52" s="3">
        <v>2322.6391237094999</v>
      </c>
      <c r="M52" s="3">
        <v>2403.9314930393321</v>
      </c>
      <c r="N52" s="3">
        <v>2488.0690952957084</v>
      </c>
      <c r="O52" s="3">
        <v>2575.1515136310582</v>
      </c>
      <c r="P52" s="3">
        <v>2665.2818166081452</v>
      </c>
    </row>
    <row r="53" spans="2:16" x14ac:dyDescent="0.35">
      <c r="B53" t="s">
        <v>10</v>
      </c>
      <c r="D53" t="s">
        <v>19</v>
      </c>
      <c r="E53" t="s">
        <v>20</v>
      </c>
      <c r="F53" t="s">
        <v>1463</v>
      </c>
      <c r="G53" t="s">
        <v>1464</v>
      </c>
      <c r="H53">
        <v>1110</v>
      </c>
      <c r="I53" t="s">
        <v>1462</v>
      </c>
      <c r="J53">
        <v>63300033</v>
      </c>
      <c r="K53" t="s">
        <v>1661</v>
      </c>
      <c r="L53" s="3">
        <v>3737.04</v>
      </c>
      <c r="M53" s="3">
        <v>3737.04</v>
      </c>
      <c r="N53" s="3">
        <v>3737.04</v>
      </c>
      <c r="O53" s="3">
        <v>3737.04</v>
      </c>
      <c r="P53" s="3">
        <v>3737.04</v>
      </c>
    </row>
    <row r="54" spans="2:16" x14ac:dyDescent="0.35">
      <c r="B54" t="s">
        <v>10</v>
      </c>
      <c r="D54" t="s">
        <v>19</v>
      </c>
      <c r="E54" t="s">
        <v>20</v>
      </c>
      <c r="F54" t="s">
        <v>1463</v>
      </c>
      <c r="G54" t="s">
        <v>1464</v>
      </c>
      <c r="H54">
        <v>1110</v>
      </c>
      <c r="I54" t="s">
        <v>1462</v>
      </c>
      <c r="J54">
        <v>63300140</v>
      </c>
      <c r="K54" t="s">
        <v>1668</v>
      </c>
      <c r="L54" s="3">
        <v>10200</v>
      </c>
      <c r="M54" s="3">
        <v>10404</v>
      </c>
      <c r="N54" s="3">
        <v>10612.08</v>
      </c>
      <c r="O54" s="3">
        <v>10824.321599999999</v>
      </c>
      <c r="P54" s="3">
        <v>11040.808031999999</v>
      </c>
    </row>
    <row r="55" spans="2:16" x14ac:dyDescent="0.35">
      <c r="B55" t="s">
        <v>10</v>
      </c>
      <c r="D55" t="s">
        <v>19</v>
      </c>
      <c r="E55" t="s">
        <v>20</v>
      </c>
      <c r="F55" t="s">
        <v>1463</v>
      </c>
      <c r="G55" t="s">
        <v>1464</v>
      </c>
      <c r="H55">
        <v>1110</v>
      </c>
      <c r="I55" t="s">
        <v>1462</v>
      </c>
      <c r="J55">
        <v>63300150</v>
      </c>
      <c r="K55" t="s">
        <v>1680</v>
      </c>
      <c r="L55" s="3">
        <v>652024.80000000005</v>
      </c>
      <c r="M55" s="3">
        <v>665065.29600000009</v>
      </c>
      <c r="N55" s="3">
        <v>678366.60192000016</v>
      </c>
      <c r="O55" s="3">
        <v>691933.93395840016</v>
      </c>
      <c r="P55" s="3">
        <v>705772.61263756815</v>
      </c>
    </row>
    <row r="56" spans="2:16" x14ac:dyDescent="0.35">
      <c r="B56" t="s">
        <v>10</v>
      </c>
      <c r="D56" t="s">
        <v>11</v>
      </c>
      <c r="E56" t="s">
        <v>20</v>
      </c>
      <c r="F56" t="s">
        <v>1463</v>
      </c>
      <c r="G56" t="s">
        <v>1464</v>
      </c>
      <c r="H56">
        <v>1110</v>
      </c>
      <c r="I56" t="s">
        <v>1462</v>
      </c>
      <c r="J56">
        <v>63300100</v>
      </c>
      <c r="K56" t="s">
        <v>1869</v>
      </c>
      <c r="L56" s="3">
        <v>7256.9376229787813</v>
      </c>
      <c r="M56" s="3">
        <v>7510.9304397830374</v>
      </c>
      <c r="N56" s="3">
        <v>7773.8130051754424</v>
      </c>
      <c r="O56" s="3">
        <v>8045.8964603565828</v>
      </c>
      <c r="P56" s="3">
        <v>8327.5028364690625</v>
      </c>
    </row>
    <row r="57" spans="2:16" x14ac:dyDescent="0.35">
      <c r="B57" t="s">
        <v>10</v>
      </c>
      <c r="D57" t="s">
        <v>11</v>
      </c>
      <c r="E57" t="s">
        <v>20</v>
      </c>
      <c r="F57" t="s">
        <v>1463</v>
      </c>
      <c r="G57" t="s">
        <v>1464</v>
      </c>
      <c r="H57">
        <v>1110</v>
      </c>
      <c r="I57" t="s">
        <v>1462</v>
      </c>
      <c r="J57">
        <v>63300170</v>
      </c>
      <c r="K57" t="s">
        <v>1873</v>
      </c>
      <c r="L57" s="3">
        <v>12172.581706000041</v>
      </c>
      <c r="M57" s="3">
        <v>12598.62206571004</v>
      </c>
      <c r="N57" s="3">
        <v>13039.573838009888</v>
      </c>
      <c r="O57" s="3">
        <v>13495.958922340234</v>
      </c>
      <c r="P57" s="3">
        <v>13968.317484622141</v>
      </c>
    </row>
    <row r="58" spans="2:16" x14ac:dyDescent="0.35">
      <c r="B58" t="s">
        <v>10</v>
      </c>
      <c r="D58" t="s">
        <v>11</v>
      </c>
      <c r="E58" t="s">
        <v>20</v>
      </c>
      <c r="F58" t="s">
        <v>1465</v>
      </c>
      <c r="G58" t="s">
        <v>1466</v>
      </c>
      <c r="H58">
        <v>1110</v>
      </c>
      <c r="I58" t="s">
        <v>1462</v>
      </c>
      <c r="J58">
        <v>63300080</v>
      </c>
      <c r="K58" t="s">
        <v>91</v>
      </c>
      <c r="L58" s="3">
        <v>106048.34619274309</v>
      </c>
      <c r="M58" s="3">
        <v>109760.03830948909</v>
      </c>
      <c r="N58" s="3">
        <v>113601.6396503212</v>
      </c>
      <c r="O58" s="3">
        <v>117577.69703808244</v>
      </c>
      <c r="P58" s="3">
        <v>121692.91643441531</v>
      </c>
    </row>
    <row r="59" spans="2:16" x14ac:dyDescent="0.35">
      <c r="B59" t="s">
        <v>10</v>
      </c>
      <c r="D59" t="s">
        <v>11</v>
      </c>
      <c r="E59" t="s">
        <v>20</v>
      </c>
      <c r="F59" t="s">
        <v>1465</v>
      </c>
      <c r="G59" t="s">
        <v>1466</v>
      </c>
      <c r="H59">
        <v>1110</v>
      </c>
      <c r="I59" t="s">
        <v>1462</v>
      </c>
      <c r="J59">
        <v>63300040</v>
      </c>
      <c r="K59" t="s">
        <v>1515</v>
      </c>
      <c r="L59" s="3">
        <v>36628.540625782975</v>
      </c>
      <c r="M59" s="3">
        <v>37910.539547685374</v>
      </c>
      <c r="N59" s="3">
        <v>39237.408431854361</v>
      </c>
      <c r="O59" s="3">
        <v>40610.717726969262</v>
      </c>
      <c r="P59" s="3">
        <v>42032.092847413187</v>
      </c>
    </row>
    <row r="60" spans="2:16" x14ac:dyDescent="0.35">
      <c r="B60" t="s">
        <v>10</v>
      </c>
      <c r="D60" t="s">
        <v>19</v>
      </c>
      <c r="E60" t="s">
        <v>20</v>
      </c>
      <c r="F60" t="s">
        <v>1465</v>
      </c>
      <c r="G60" t="s">
        <v>1466</v>
      </c>
      <c r="H60">
        <v>1110</v>
      </c>
      <c r="I60" t="s">
        <v>1462</v>
      </c>
      <c r="J60">
        <v>63300056</v>
      </c>
      <c r="K60" t="s">
        <v>1536</v>
      </c>
      <c r="L60" s="3">
        <v>348843.24405507598</v>
      </c>
      <c r="M60" s="3">
        <v>361052.7575970036</v>
      </c>
      <c r="N60" s="3">
        <v>373689.6041128987</v>
      </c>
      <c r="O60" s="3">
        <v>386768.74025685014</v>
      </c>
      <c r="P60" s="3">
        <v>400305.64616583986</v>
      </c>
    </row>
    <row r="61" spans="2:16" x14ac:dyDescent="0.35">
      <c r="B61" t="s">
        <v>10</v>
      </c>
      <c r="D61" t="s">
        <v>19</v>
      </c>
      <c r="E61" t="s">
        <v>20</v>
      </c>
      <c r="F61" t="s">
        <v>1465</v>
      </c>
      <c r="G61" t="s">
        <v>1466</v>
      </c>
      <c r="H61">
        <v>1110</v>
      </c>
      <c r="I61" t="s">
        <v>1462</v>
      </c>
      <c r="J61">
        <v>63300150</v>
      </c>
      <c r="K61" t="s">
        <v>1680</v>
      </c>
      <c r="L61" s="3">
        <v>690189.97679999995</v>
      </c>
      <c r="M61" s="3">
        <v>703993.77633599995</v>
      </c>
      <c r="N61" s="3">
        <v>718073.65186271991</v>
      </c>
      <c r="O61" s="3">
        <v>732435.12489997433</v>
      </c>
      <c r="P61" s="3">
        <v>747083.82739797386</v>
      </c>
    </row>
    <row r="62" spans="2:16" x14ac:dyDescent="0.35">
      <c r="B62" t="s">
        <v>10</v>
      </c>
      <c r="D62" t="s">
        <v>11</v>
      </c>
      <c r="E62" t="s">
        <v>20</v>
      </c>
      <c r="F62" t="s">
        <v>1465</v>
      </c>
      <c r="G62" t="s">
        <v>1466</v>
      </c>
      <c r="H62">
        <v>1110</v>
      </c>
      <c r="I62" t="s">
        <v>1462</v>
      </c>
      <c r="J62">
        <v>63300100</v>
      </c>
      <c r="K62" t="s">
        <v>1869</v>
      </c>
      <c r="L62" s="3">
        <v>32093.578453066988</v>
      </c>
      <c r="M62" s="3">
        <v>33216.853698924329</v>
      </c>
      <c r="N62" s="3">
        <v>34379.443578386679</v>
      </c>
      <c r="O62" s="3">
        <v>35582.724103630215</v>
      </c>
      <c r="P62" s="3">
        <v>36828.119447257268</v>
      </c>
    </row>
    <row r="63" spans="2:16" x14ac:dyDescent="0.35">
      <c r="B63" t="s">
        <v>10</v>
      </c>
      <c r="D63" t="s">
        <v>11</v>
      </c>
      <c r="E63" t="s">
        <v>20</v>
      </c>
      <c r="F63" t="s">
        <v>1465</v>
      </c>
      <c r="G63" t="s">
        <v>1466</v>
      </c>
      <c r="H63">
        <v>1110</v>
      </c>
      <c r="I63" t="s">
        <v>1462</v>
      </c>
      <c r="J63">
        <v>63300170</v>
      </c>
      <c r="K63" t="s">
        <v>1873</v>
      </c>
      <c r="L63" s="3">
        <v>55466.075804757078</v>
      </c>
      <c r="M63" s="3">
        <v>57407.388457923575</v>
      </c>
      <c r="N63" s="3">
        <v>59416.647053950895</v>
      </c>
      <c r="O63" s="3">
        <v>61496.229700839176</v>
      </c>
      <c r="P63" s="3">
        <v>63648.597740368539</v>
      </c>
    </row>
    <row r="64" spans="2:16" x14ac:dyDescent="0.35">
      <c r="B64" t="s">
        <v>10</v>
      </c>
      <c r="D64" t="s">
        <v>11</v>
      </c>
      <c r="E64" t="s">
        <v>24</v>
      </c>
      <c r="F64" t="s">
        <v>1451</v>
      </c>
      <c r="G64" t="s">
        <v>1452</v>
      </c>
      <c r="H64">
        <v>1115</v>
      </c>
      <c r="I64" t="s">
        <v>1453</v>
      </c>
      <c r="J64">
        <v>63300080</v>
      </c>
      <c r="K64" t="s">
        <v>91</v>
      </c>
      <c r="L64" s="3">
        <v>118805.40854257729</v>
      </c>
      <c r="M64" s="3">
        <v>133885.75353019021</v>
      </c>
      <c r="N64" s="3">
        <v>138571.75490374686</v>
      </c>
      <c r="O64" s="3">
        <v>143421.766325378</v>
      </c>
      <c r="P64" s="3">
        <v>148441.52814676618</v>
      </c>
    </row>
    <row r="65" spans="2:16" x14ac:dyDescent="0.35">
      <c r="B65" t="s">
        <v>10</v>
      </c>
      <c r="D65" t="s">
        <v>11</v>
      </c>
      <c r="E65" t="s">
        <v>24</v>
      </c>
      <c r="F65" t="s">
        <v>1451</v>
      </c>
      <c r="G65" t="s">
        <v>1452</v>
      </c>
      <c r="H65">
        <v>1115</v>
      </c>
      <c r="I65" t="s">
        <v>1453</v>
      </c>
      <c r="J65">
        <v>63300040</v>
      </c>
      <c r="K65" t="s">
        <v>1515</v>
      </c>
      <c r="L65" s="3">
        <v>41034.762818982286</v>
      </c>
      <c r="M65" s="3">
        <v>46243.434607467017</v>
      </c>
      <c r="N65" s="3">
        <v>47861.954818728358</v>
      </c>
      <c r="O65" s="3">
        <v>49537.123237383843</v>
      </c>
      <c r="P65" s="3">
        <v>51270.922550692274</v>
      </c>
    </row>
    <row r="66" spans="2:16" x14ac:dyDescent="0.35">
      <c r="B66" t="s">
        <v>10</v>
      </c>
      <c r="D66" t="s">
        <v>19</v>
      </c>
      <c r="E66" t="s">
        <v>24</v>
      </c>
      <c r="F66" t="s">
        <v>1451</v>
      </c>
      <c r="G66" t="s">
        <v>1452</v>
      </c>
      <c r="H66">
        <v>1115</v>
      </c>
      <c r="I66" t="s">
        <v>1453</v>
      </c>
      <c r="J66">
        <v>63300056</v>
      </c>
      <c r="K66" t="s">
        <v>1536</v>
      </c>
      <c r="L66" s="3">
        <v>390807.26494268846</v>
      </c>
      <c r="M66" s="3">
        <v>440413.66292825731</v>
      </c>
      <c r="N66" s="3">
        <v>455828.14113074628</v>
      </c>
      <c r="O66" s="3">
        <v>471782.12607032235</v>
      </c>
      <c r="P66" s="3">
        <v>488294.50048278359</v>
      </c>
    </row>
    <row r="67" spans="2:16" x14ac:dyDescent="0.35">
      <c r="B67" t="s">
        <v>10</v>
      </c>
      <c r="D67" t="s">
        <v>19</v>
      </c>
      <c r="E67" t="s">
        <v>24</v>
      </c>
      <c r="F67" t="s">
        <v>1451</v>
      </c>
      <c r="G67" t="s">
        <v>1452</v>
      </c>
      <c r="H67">
        <v>1115</v>
      </c>
      <c r="I67" t="s">
        <v>1453</v>
      </c>
      <c r="J67">
        <v>63300140</v>
      </c>
      <c r="K67" t="s">
        <v>1668</v>
      </c>
      <c r="L67" s="3">
        <v>1459161</v>
      </c>
      <c r="M67" s="3">
        <v>1488344.22</v>
      </c>
      <c r="N67" s="3">
        <v>1518111.1044000001</v>
      </c>
      <c r="O67" s="3">
        <v>1548473.3264880001</v>
      </c>
      <c r="P67" s="3">
        <v>1579442.7930177602</v>
      </c>
    </row>
    <row r="68" spans="2:16" x14ac:dyDescent="0.35">
      <c r="B68" t="s">
        <v>10</v>
      </c>
      <c r="D68" t="s">
        <v>19</v>
      </c>
      <c r="E68" t="s">
        <v>24</v>
      </c>
      <c r="F68" t="s">
        <v>1451</v>
      </c>
      <c r="G68" t="s">
        <v>1452</v>
      </c>
      <c r="H68">
        <v>1115</v>
      </c>
      <c r="I68" t="s">
        <v>1453</v>
      </c>
      <c r="J68">
        <v>63300150</v>
      </c>
      <c r="K68" t="s">
        <v>1680</v>
      </c>
      <c r="L68" s="3">
        <v>111114.72</v>
      </c>
      <c r="M68" s="3">
        <v>113337.0144</v>
      </c>
      <c r="N68" s="3">
        <v>115603.754688</v>
      </c>
      <c r="O68" s="3">
        <v>117915.82978176</v>
      </c>
      <c r="P68" s="3">
        <v>120274.1463773952</v>
      </c>
    </row>
    <row r="69" spans="2:16" x14ac:dyDescent="0.35">
      <c r="B69" t="s">
        <v>10</v>
      </c>
      <c r="D69" t="s">
        <v>11</v>
      </c>
      <c r="E69" t="s">
        <v>24</v>
      </c>
      <c r="F69" t="s">
        <v>1451</v>
      </c>
      <c r="G69" t="s">
        <v>1452</v>
      </c>
      <c r="H69">
        <v>1115</v>
      </c>
      <c r="I69" t="s">
        <v>1453</v>
      </c>
      <c r="J69">
        <v>63300100</v>
      </c>
      <c r="K69" t="s">
        <v>1869</v>
      </c>
      <c r="L69" s="3">
        <v>35954.26837472734</v>
      </c>
      <c r="M69" s="3">
        <v>40518.056989399673</v>
      </c>
      <c r="N69" s="3">
        <v>41936.18898402866</v>
      </c>
      <c r="O69" s="3">
        <v>43403.955598469656</v>
      </c>
      <c r="P69" s="3">
        <v>44923.094044416095</v>
      </c>
    </row>
    <row r="70" spans="2:16" x14ac:dyDescent="0.35">
      <c r="B70" t="s">
        <v>10</v>
      </c>
      <c r="D70" t="s">
        <v>11</v>
      </c>
      <c r="E70" t="s">
        <v>24</v>
      </c>
      <c r="F70" t="s">
        <v>1451</v>
      </c>
      <c r="G70" t="s">
        <v>1452</v>
      </c>
      <c r="H70">
        <v>1115</v>
      </c>
      <c r="I70" t="s">
        <v>1453</v>
      </c>
      <c r="J70">
        <v>63300170</v>
      </c>
      <c r="K70" t="s">
        <v>1873</v>
      </c>
      <c r="L70" s="3">
        <v>62138.355125887465</v>
      </c>
      <c r="M70" s="3">
        <v>70025.772405592914</v>
      </c>
      <c r="N70" s="3">
        <v>72476.67443978865</v>
      </c>
      <c r="O70" s="3">
        <v>75013.358045181245</v>
      </c>
      <c r="P70" s="3">
        <v>77638.825576762596</v>
      </c>
    </row>
    <row r="71" spans="2:16" x14ac:dyDescent="0.35">
      <c r="B71" t="s">
        <v>10</v>
      </c>
      <c r="D71" t="s">
        <v>11</v>
      </c>
      <c r="E71" t="s">
        <v>24</v>
      </c>
      <c r="F71" t="s">
        <v>1451</v>
      </c>
      <c r="G71" t="s">
        <v>1452</v>
      </c>
      <c r="H71">
        <v>1115</v>
      </c>
      <c r="I71" t="s">
        <v>1453</v>
      </c>
      <c r="J71">
        <v>63300130</v>
      </c>
      <c r="K71" t="s">
        <v>1896</v>
      </c>
      <c r="L71" s="3">
        <v>19540.363247134424</v>
      </c>
      <c r="M71" s="3">
        <v>22020.68314641287</v>
      </c>
      <c r="N71" s="3">
        <v>22791.407056537315</v>
      </c>
      <c r="O71" s="3">
        <v>23589.106303516117</v>
      </c>
      <c r="P71" s="3">
        <v>24414.725024139181</v>
      </c>
    </row>
    <row r="72" spans="2:16" x14ac:dyDescent="0.35">
      <c r="B72" t="s">
        <v>10</v>
      </c>
      <c r="D72" t="s">
        <v>11</v>
      </c>
      <c r="E72" t="s">
        <v>24</v>
      </c>
      <c r="F72" t="s">
        <v>1454</v>
      </c>
      <c r="G72" t="s">
        <v>1455</v>
      </c>
      <c r="H72">
        <v>1115</v>
      </c>
      <c r="I72" t="s">
        <v>1453</v>
      </c>
      <c r="J72">
        <v>63300080</v>
      </c>
      <c r="K72" t="s">
        <v>91</v>
      </c>
      <c r="L72" s="3">
        <v>85393.310516105179</v>
      </c>
      <c r="M72" s="3">
        <v>88382.07638416886</v>
      </c>
      <c r="N72" s="3">
        <v>91475.449057614765</v>
      </c>
      <c r="O72" s="3">
        <v>94677.089774631284</v>
      </c>
      <c r="P72" s="3">
        <v>97990.787916743357</v>
      </c>
    </row>
    <row r="73" spans="2:16" x14ac:dyDescent="0.35">
      <c r="B73" t="s">
        <v>10</v>
      </c>
      <c r="D73" t="s">
        <v>19</v>
      </c>
      <c r="E73" t="s">
        <v>24</v>
      </c>
      <c r="F73" t="s">
        <v>1454</v>
      </c>
      <c r="G73" t="s">
        <v>1455</v>
      </c>
      <c r="H73">
        <v>1115</v>
      </c>
      <c r="I73" t="s">
        <v>1453</v>
      </c>
      <c r="J73">
        <v>63300030</v>
      </c>
      <c r="K73" t="s">
        <v>1488</v>
      </c>
      <c r="L73" s="3">
        <v>17256</v>
      </c>
      <c r="M73" s="3">
        <v>17256</v>
      </c>
      <c r="N73" s="3">
        <v>17256</v>
      </c>
      <c r="O73" s="3">
        <v>17256</v>
      </c>
      <c r="P73" s="3">
        <v>17256</v>
      </c>
    </row>
    <row r="74" spans="2:16" x14ac:dyDescent="0.35">
      <c r="B74" t="s">
        <v>10</v>
      </c>
      <c r="D74" t="s">
        <v>11</v>
      </c>
      <c r="E74" t="s">
        <v>24</v>
      </c>
      <c r="F74" t="s">
        <v>1454</v>
      </c>
      <c r="G74" t="s">
        <v>1455</v>
      </c>
      <c r="H74">
        <v>1115</v>
      </c>
      <c r="I74" t="s">
        <v>1453</v>
      </c>
      <c r="J74">
        <v>63300040</v>
      </c>
      <c r="K74" t="s">
        <v>1515</v>
      </c>
      <c r="L74" s="3">
        <v>29494.40001378633</v>
      </c>
      <c r="M74" s="3">
        <v>30526.704014268853</v>
      </c>
      <c r="N74" s="3">
        <v>31595.138654768256</v>
      </c>
      <c r="O74" s="3">
        <v>32700.968507685146</v>
      </c>
      <c r="P74" s="3">
        <v>33845.502405454121</v>
      </c>
    </row>
    <row r="75" spans="2:16" x14ac:dyDescent="0.35">
      <c r="B75" t="s">
        <v>10</v>
      </c>
      <c r="D75" t="s">
        <v>19</v>
      </c>
      <c r="E75" t="s">
        <v>24</v>
      </c>
      <c r="F75" t="s">
        <v>1454</v>
      </c>
      <c r="G75" t="s">
        <v>1455</v>
      </c>
      <c r="H75">
        <v>1115</v>
      </c>
      <c r="I75" t="s">
        <v>1453</v>
      </c>
      <c r="J75">
        <v>63300056</v>
      </c>
      <c r="K75" t="s">
        <v>1536</v>
      </c>
      <c r="L75" s="3">
        <v>280899.04775034601</v>
      </c>
      <c r="M75" s="3">
        <v>290730.51442160812</v>
      </c>
      <c r="N75" s="3">
        <v>300906.08242636436</v>
      </c>
      <c r="O75" s="3">
        <v>311437.7953112871</v>
      </c>
      <c r="P75" s="3">
        <v>322338.1181471821</v>
      </c>
    </row>
    <row r="76" spans="2:16" x14ac:dyDescent="0.35">
      <c r="B76" t="s">
        <v>10</v>
      </c>
      <c r="D76" t="s">
        <v>19</v>
      </c>
      <c r="E76" t="s">
        <v>24</v>
      </c>
      <c r="F76" t="s">
        <v>1454</v>
      </c>
      <c r="G76" t="s">
        <v>1455</v>
      </c>
      <c r="H76">
        <v>1115</v>
      </c>
      <c r="I76" t="s">
        <v>1453</v>
      </c>
      <c r="J76">
        <v>63300060</v>
      </c>
      <c r="K76" t="s">
        <v>1546</v>
      </c>
      <c r="L76" s="3">
        <v>276</v>
      </c>
      <c r="M76" s="3">
        <v>276</v>
      </c>
      <c r="N76" s="3">
        <v>276</v>
      </c>
      <c r="O76" s="3">
        <v>276</v>
      </c>
      <c r="P76" s="3">
        <v>276</v>
      </c>
    </row>
    <row r="77" spans="2:16" x14ac:dyDescent="0.35">
      <c r="B77" t="s">
        <v>10</v>
      </c>
      <c r="D77" t="s">
        <v>19</v>
      </c>
      <c r="E77" t="s">
        <v>24</v>
      </c>
      <c r="F77" t="s">
        <v>1454</v>
      </c>
      <c r="G77" t="s">
        <v>1455</v>
      </c>
      <c r="H77">
        <v>1115</v>
      </c>
      <c r="I77" t="s">
        <v>1453</v>
      </c>
      <c r="J77">
        <v>63300065</v>
      </c>
      <c r="K77" t="s">
        <v>1627</v>
      </c>
      <c r="L77" s="3">
        <v>804</v>
      </c>
      <c r="M77" s="3">
        <v>804</v>
      </c>
      <c r="N77" s="3">
        <v>804</v>
      </c>
      <c r="O77" s="3">
        <v>804</v>
      </c>
      <c r="P77" s="3">
        <v>804</v>
      </c>
    </row>
    <row r="78" spans="2:16" x14ac:dyDescent="0.35">
      <c r="B78" t="s">
        <v>10</v>
      </c>
      <c r="D78" t="s">
        <v>11</v>
      </c>
      <c r="E78" t="s">
        <v>24</v>
      </c>
      <c r="F78" t="s">
        <v>1454</v>
      </c>
      <c r="G78" t="s">
        <v>1455</v>
      </c>
      <c r="H78">
        <v>1115</v>
      </c>
      <c r="I78" t="s">
        <v>1453</v>
      </c>
      <c r="J78">
        <v>63300110</v>
      </c>
      <c r="K78" t="s">
        <v>1866</v>
      </c>
      <c r="L78" s="3">
        <v>32.160000000000004</v>
      </c>
      <c r="M78" s="3">
        <v>32.160000000000004</v>
      </c>
      <c r="N78" s="3">
        <v>32.160000000000004</v>
      </c>
      <c r="O78" s="3">
        <v>32.160000000000004</v>
      </c>
      <c r="P78" s="3">
        <v>32.160000000000004</v>
      </c>
    </row>
    <row r="79" spans="2:16" x14ac:dyDescent="0.35">
      <c r="B79" t="s">
        <v>10</v>
      </c>
      <c r="D79" t="s">
        <v>11</v>
      </c>
      <c r="E79" t="s">
        <v>24</v>
      </c>
      <c r="F79" t="s">
        <v>1454</v>
      </c>
      <c r="G79" t="s">
        <v>1455</v>
      </c>
      <c r="H79">
        <v>1115</v>
      </c>
      <c r="I79" t="s">
        <v>1453</v>
      </c>
      <c r="J79">
        <v>63300100</v>
      </c>
      <c r="K79" t="s">
        <v>1869</v>
      </c>
      <c r="L79" s="3">
        <v>25842.712393031834</v>
      </c>
      <c r="M79" s="3">
        <v>26747.207326787946</v>
      </c>
      <c r="N79" s="3">
        <v>27683.35958322552</v>
      </c>
      <c r="O79" s="3">
        <v>28652.277168638411</v>
      </c>
      <c r="P79" s="3">
        <v>29655.106869540752</v>
      </c>
    </row>
    <row r="80" spans="2:16" x14ac:dyDescent="0.35">
      <c r="B80" t="s">
        <v>10</v>
      </c>
      <c r="D80" t="s">
        <v>11</v>
      </c>
      <c r="E80" t="s">
        <v>24</v>
      </c>
      <c r="F80" t="s">
        <v>1454</v>
      </c>
      <c r="G80" t="s">
        <v>1455</v>
      </c>
      <c r="H80">
        <v>1115</v>
      </c>
      <c r="I80" t="s">
        <v>1453</v>
      </c>
      <c r="J80">
        <v>63300170</v>
      </c>
      <c r="K80" t="s">
        <v>1873</v>
      </c>
      <c r="L80" s="3">
        <v>44662.948592305016</v>
      </c>
      <c r="M80" s="3">
        <v>46226.151793035693</v>
      </c>
      <c r="N80" s="3">
        <v>47844.067105791932</v>
      </c>
      <c r="O80" s="3">
        <v>49518.609454494654</v>
      </c>
      <c r="P80" s="3">
        <v>51251.760785401959</v>
      </c>
    </row>
    <row r="81" spans="2:16" x14ac:dyDescent="0.35">
      <c r="B81" t="s">
        <v>10</v>
      </c>
      <c r="D81" t="s">
        <v>11</v>
      </c>
      <c r="E81" t="s">
        <v>24</v>
      </c>
      <c r="F81" t="s">
        <v>1456</v>
      </c>
      <c r="G81" t="s">
        <v>1457</v>
      </c>
      <c r="H81">
        <v>1115</v>
      </c>
      <c r="I81" t="s">
        <v>1453</v>
      </c>
      <c r="J81">
        <v>63300080</v>
      </c>
      <c r="K81" t="s">
        <v>91</v>
      </c>
      <c r="L81" s="3">
        <v>35857.832858186041</v>
      </c>
      <c r="M81" s="3">
        <v>37112.857008222549</v>
      </c>
      <c r="N81" s="3">
        <v>38411.807003510337</v>
      </c>
      <c r="O81" s="3">
        <v>39756.220248633195</v>
      </c>
      <c r="P81" s="3">
        <v>41147.687957335351</v>
      </c>
    </row>
    <row r="82" spans="2:16" x14ac:dyDescent="0.35">
      <c r="B82" t="s">
        <v>10</v>
      </c>
      <c r="D82" t="s">
        <v>11</v>
      </c>
      <c r="E82" t="s">
        <v>24</v>
      </c>
      <c r="F82" t="s">
        <v>1456</v>
      </c>
      <c r="G82" t="s">
        <v>1457</v>
      </c>
      <c r="H82">
        <v>1115</v>
      </c>
      <c r="I82" t="s">
        <v>1453</v>
      </c>
      <c r="J82">
        <v>63300040</v>
      </c>
      <c r="K82" t="s">
        <v>1515</v>
      </c>
      <c r="L82" s="3">
        <v>12385.106743781362</v>
      </c>
      <c r="M82" s="3">
        <v>12818.585479813708</v>
      </c>
      <c r="N82" s="3">
        <v>13267.235971607188</v>
      </c>
      <c r="O82" s="3">
        <v>13731.589230613439</v>
      </c>
      <c r="P82" s="3">
        <v>14212.194853684907</v>
      </c>
    </row>
    <row r="83" spans="2:16" x14ac:dyDescent="0.35">
      <c r="B83" t="s">
        <v>10</v>
      </c>
      <c r="D83" t="s">
        <v>19</v>
      </c>
      <c r="E83" t="s">
        <v>24</v>
      </c>
      <c r="F83" t="s">
        <v>1456</v>
      </c>
      <c r="G83" t="s">
        <v>1457</v>
      </c>
      <c r="H83">
        <v>1115</v>
      </c>
      <c r="I83" t="s">
        <v>1453</v>
      </c>
      <c r="J83">
        <v>63300056</v>
      </c>
      <c r="K83" t="s">
        <v>1536</v>
      </c>
      <c r="L83" s="3">
        <v>117953.39755982249</v>
      </c>
      <c r="M83" s="3">
        <v>122081.76647441628</v>
      </c>
      <c r="N83" s="3">
        <v>126354.62830102084</v>
      </c>
      <c r="O83" s="3">
        <v>130777.04029155656</v>
      </c>
      <c r="P83" s="3">
        <v>135354.23670176102</v>
      </c>
    </row>
    <row r="84" spans="2:16" x14ac:dyDescent="0.35">
      <c r="B84" t="s">
        <v>10</v>
      </c>
      <c r="D84" t="s">
        <v>11</v>
      </c>
      <c r="E84" t="s">
        <v>24</v>
      </c>
      <c r="F84" t="s">
        <v>1456</v>
      </c>
      <c r="G84" t="s">
        <v>1457</v>
      </c>
      <c r="H84">
        <v>1115</v>
      </c>
      <c r="I84" t="s">
        <v>1453</v>
      </c>
      <c r="J84">
        <v>63300100</v>
      </c>
      <c r="K84" t="s">
        <v>1869</v>
      </c>
      <c r="L84" s="3">
        <v>10851.712575503669</v>
      </c>
      <c r="M84" s="3">
        <v>11231.522515646297</v>
      </c>
      <c r="N84" s="3">
        <v>11624.625803693918</v>
      </c>
      <c r="O84" s="3">
        <v>12031.487706823204</v>
      </c>
      <c r="P84" s="3">
        <v>12452.589776562014</v>
      </c>
    </row>
    <row r="85" spans="2:16" x14ac:dyDescent="0.35">
      <c r="B85" t="s">
        <v>10</v>
      </c>
      <c r="D85" t="s">
        <v>11</v>
      </c>
      <c r="E85" t="s">
        <v>24</v>
      </c>
      <c r="F85" t="s">
        <v>1456</v>
      </c>
      <c r="G85" t="s">
        <v>1457</v>
      </c>
      <c r="H85">
        <v>1115</v>
      </c>
      <c r="I85" t="s">
        <v>1453</v>
      </c>
      <c r="J85">
        <v>63300170</v>
      </c>
      <c r="K85" t="s">
        <v>1873</v>
      </c>
      <c r="L85" s="3">
        <v>18754.590212011775</v>
      </c>
      <c r="M85" s="3">
        <v>19411.000869432188</v>
      </c>
      <c r="N85" s="3">
        <v>20090.385899862315</v>
      </c>
      <c r="O85" s="3">
        <v>20793.549406357495</v>
      </c>
      <c r="P85" s="3">
        <v>21521.323635580004</v>
      </c>
    </row>
    <row r="86" spans="2:16" x14ac:dyDescent="0.35">
      <c r="B86" t="s">
        <v>10</v>
      </c>
      <c r="D86" t="s">
        <v>11</v>
      </c>
      <c r="E86" t="s">
        <v>24</v>
      </c>
      <c r="F86" t="s">
        <v>1456</v>
      </c>
      <c r="G86" t="s">
        <v>1457</v>
      </c>
      <c r="H86">
        <v>1115</v>
      </c>
      <c r="I86" t="s">
        <v>1453</v>
      </c>
      <c r="J86">
        <v>63300130</v>
      </c>
      <c r="K86" t="s">
        <v>1896</v>
      </c>
      <c r="L86" s="3">
        <v>5897.6698779911248</v>
      </c>
      <c r="M86" s="3">
        <v>6104.0883237208145</v>
      </c>
      <c r="N86" s="3">
        <v>6317.7314150510429</v>
      </c>
      <c r="O86" s="3">
        <v>6538.8520145778284</v>
      </c>
      <c r="P86" s="3">
        <v>6767.7118350880519</v>
      </c>
    </row>
    <row r="87" spans="2:16" x14ac:dyDescent="0.35">
      <c r="B87" t="s">
        <v>10</v>
      </c>
      <c r="D87" t="s">
        <v>11</v>
      </c>
      <c r="E87" t="s">
        <v>24</v>
      </c>
      <c r="F87" t="s">
        <v>1458</v>
      </c>
      <c r="G87" t="s">
        <v>1459</v>
      </c>
      <c r="H87">
        <v>1115</v>
      </c>
      <c r="I87" t="s">
        <v>1453</v>
      </c>
      <c r="J87">
        <v>63300080</v>
      </c>
      <c r="K87" t="s">
        <v>91</v>
      </c>
      <c r="L87" s="3">
        <v>68105.961332070612</v>
      </c>
      <c r="M87" s="3">
        <v>70489.669978693069</v>
      </c>
      <c r="N87" s="3">
        <v>72956.808427947326</v>
      </c>
      <c r="O87" s="3">
        <v>75510.296722925472</v>
      </c>
      <c r="P87" s="3">
        <v>78153.157108227853</v>
      </c>
    </row>
    <row r="88" spans="2:16" x14ac:dyDescent="0.35">
      <c r="B88" t="s">
        <v>10</v>
      </c>
      <c r="D88" t="s">
        <v>11</v>
      </c>
      <c r="E88" t="s">
        <v>24</v>
      </c>
      <c r="F88" t="s">
        <v>1458</v>
      </c>
      <c r="G88" t="s">
        <v>1459</v>
      </c>
      <c r="H88">
        <v>1115</v>
      </c>
      <c r="I88" t="s">
        <v>1453</v>
      </c>
      <c r="J88">
        <v>63300040</v>
      </c>
      <c r="K88" t="s">
        <v>1515</v>
      </c>
      <c r="L88" s="3">
        <v>23523.440591669125</v>
      </c>
      <c r="M88" s="3">
        <v>24346.761012377541</v>
      </c>
      <c r="N88" s="3">
        <v>25198.897647810751</v>
      </c>
      <c r="O88" s="3">
        <v>26080.859065484125</v>
      </c>
      <c r="P88" s="3">
        <v>26993.689132776068</v>
      </c>
    </row>
    <row r="89" spans="2:16" x14ac:dyDescent="0.35">
      <c r="B89" t="s">
        <v>10</v>
      </c>
      <c r="D89" t="s">
        <v>19</v>
      </c>
      <c r="E89" t="s">
        <v>24</v>
      </c>
      <c r="F89" t="s">
        <v>1458</v>
      </c>
      <c r="G89" t="s">
        <v>1459</v>
      </c>
      <c r="H89">
        <v>1115</v>
      </c>
      <c r="I89" t="s">
        <v>1453</v>
      </c>
      <c r="J89">
        <v>63300056</v>
      </c>
      <c r="K89" t="s">
        <v>1536</v>
      </c>
      <c r="L89" s="3">
        <v>224032.76753970596</v>
      </c>
      <c r="M89" s="3">
        <v>231873.91440359564</v>
      </c>
      <c r="N89" s="3">
        <v>239989.50140772146</v>
      </c>
      <c r="O89" s="3">
        <v>248389.13395699169</v>
      </c>
      <c r="P89" s="3">
        <v>257082.75364548637</v>
      </c>
    </row>
    <row r="90" spans="2:16" x14ac:dyDescent="0.35">
      <c r="B90" t="s">
        <v>10</v>
      </c>
      <c r="D90" t="s">
        <v>19</v>
      </c>
      <c r="E90" t="s">
        <v>24</v>
      </c>
      <c r="F90" t="s">
        <v>1458</v>
      </c>
      <c r="G90" t="s">
        <v>1459</v>
      </c>
      <c r="H90">
        <v>1115</v>
      </c>
      <c r="I90" t="s">
        <v>1453</v>
      </c>
      <c r="J90">
        <v>63300070</v>
      </c>
      <c r="K90" t="s">
        <v>1658</v>
      </c>
      <c r="L90" s="3">
        <v>48</v>
      </c>
      <c r="M90" s="3">
        <v>48</v>
      </c>
      <c r="N90" s="3">
        <v>48</v>
      </c>
      <c r="O90" s="3">
        <v>48</v>
      </c>
      <c r="P90" s="3">
        <v>48</v>
      </c>
    </row>
    <row r="91" spans="2:16" x14ac:dyDescent="0.35">
      <c r="B91" t="s">
        <v>10</v>
      </c>
      <c r="D91" t="s">
        <v>19</v>
      </c>
      <c r="E91" t="s">
        <v>24</v>
      </c>
      <c r="F91" t="s">
        <v>1458</v>
      </c>
      <c r="G91" t="s">
        <v>1459</v>
      </c>
      <c r="H91">
        <v>1115</v>
      </c>
      <c r="I91" t="s">
        <v>1453</v>
      </c>
      <c r="J91">
        <v>63300033</v>
      </c>
      <c r="K91" t="s">
        <v>1661</v>
      </c>
      <c r="L91" s="3">
        <v>9252</v>
      </c>
      <c r="M91" s="3">
        <v>9252</v>
      </c>
      <c r="N91" s="3">
        <v>9252</v>
      </c>
      <c r="O91" s="3">
        <v>9252</v>
      </c>
      <c r="P91" s="3">
        <v>9252</v>
      </c>
    </row>
    <row r="92" spans="2:16" x14ac:dyDescent="0.35">
      <c r="B92" t="s">
        <v>10</v>
      </c>
      <c r="D92" t="s">
        <v>11</v>
      </c>
      <c r="E92" t="s">
        <v>24</v>
      </c>
      <c r="F92" t="s">
        <v>1458</v>
      </c>
      <c r="G92" t="s">
        <v>1459</v>
      </c>
      <c r="H92">
        <v>1115</v>
      </c>
      <c r="I92" t="s">
        <v>1453</v>
      </c>
      <c r="J92">
        <v>63300100</v>
      </c>
      <c r="K92" t="s">
        <v>1869</v>
      </c>
      <c r="L92" s="3">
        <v>20611.014613652947</v>
      </c>
      <c r="M92" s="3">
        <v>21332.4001251308</v>
      </c>
      <c r="N92" s="3">
        <v>22079.034129510375</v>
      </c>
      <c r="O92" s="3">
        <v>22851.800324043234</v>
      </c>
      <c r="P92" s="3">
        <v>23651.613335384747</v>
      </c>
    </row>
    <row r="93" spans="2:16" x14ac:dyDescent="0.35">
      <c r="B93" t="s">
        <v>10</v>
      </c>
      <c r="D93" t="s">
        <v>11</v>
      </c>
      <c r="E93" t="s">
        <v>24</v>
      </c>
      <c r="F93" t="s">
        <v>1458</v>
      </c>
      <c r="G93" t="s">
        <v>1459</v>
      </c>
      <c r="H93">
        <v>1115</v>
      </c>
      <c r="I93" t="s">
        <v>1453</v>
      </c>
      <c r="J93">
        <v>63300170</v>
      </c>
      <c r="K93" t="s">
        <v>1873</v>
      </c>
      <c r="L93" s="3">
        <v>35621.210038813246</v>
      </c>
      <c r="M93" s="3">
        <v>36867.952390171711</v>
      </c>
      <c r="N93" s="3">
        <v>38158.330723827712</v>
      </c>
      <c r="O93" s="3">
        <v>39493.872299161681</v>
      </c>
      <c r="P93" s="3">
        <v>40876.157829632335</v>
      </c>
    </row>
    <row r="94" spans="2:16" x14ac:dyDescent="0.35">
      <c r="B94" t="s">
        <v>10</v>
      </c>
      <c r="D94" t="s">
        <v>19</v>
      </c>
      <c r="E94" t="s">
        <v>24</v>
      </c>
      <c r="F94" t="s">
        <v>1458</v>
      </c>
      <c r="G94" t="s">
        <v>1459</v>
      </c>
      <c r="H94">
        <v>1115</v>
      </c>
      <c r="I94" t="s">
        <v>1453</v>
      </c>
      <c r="J94">
        <v>63300155</v>
      </c>
      <c r="K94" t="s">
        <v>1877</v>
      </c>
      <c r="L94" s="3">
        <v>2388</v>
      </c>
      <c r="M94" s="3">
        <v>2388</v>
      </c>
      <c r="N94" s="3">
        <v>2388</v>
      </c>
      <c r="O94" s="3">
        <v>2388</v>
      </c>
      <c r="P94" s="3">
        <v>2388</v>
      </c>
    </row>
    <row r="95" spans="2:16" x14ac:dyDescent="0.35">
      <c r="B95" t="s">
        <v>10</v>
      </c>
      <c r="D95" t="s">
        <v>19</v>
      </c>
      <c r="E95" t="s">
        <v>24</v>
      </c>
      <c r="F95" t="s">
        <v>1458</v>
      </c>
      <c r="G95" t="s">
        <v>1459</v>
      </c>
      <c r="H95">
        <v>1115</v>
      </c>
      <c r="I95" t="s">
        <v>1453</v>
      </c>
      <c r="J95">
        <v>63300160</v>
      </c>
      <c r="K95" t="s">
        <v>1878</v>
      </c>
      <c r="L95" s="3">
        <v>156</v>
      </c>
      <c r="M95" s="3">
        <v>156</v>
      </c>
      <c r="N95" s="3">
        <v>156</v>
      </c>
      <c r="O95" s="3">
        <v>156</v>
      </c>
      <c r="P95" s="3">
        <v>156</v>
      </c>
    </row>
    <row r="96" spans="2:16" x14ac:dyDescent="0.35">
      <c r="B96" t="s">
        <v>10</v>
      </c>
      <c r="D96" t="s">
        <v>19</v>
      </c>
      <c r="E96" t="s">
        <v>24</v>
      </c>
      <c r="F96" t="s">
        <v>1458</v>
      </c>
      <c r="G96" t="s">
        <v>1459</v>
      </c>
      <c r="H96">
        <v>1115</v>
      </c>
      <c r="I96" t="s">
        <v>1453</v>
      </c>
      <c r="J96">
        <v>63300035</v>
      </c>
      <c r="K96" t="s">
        <v>1886</v>
      </c>
      <c r="L96" s="3">
        <v>4161.6000000000004</v>
      </c>
      <c r="M96" s="3">
        <v>4244.8320000000003</v>
      </c>
      <c r="N96" s="3">
        <v>4329.7286400000003</v>
      </c>
      <c r="O96" s="3">
        <v>4416.3232128</v>
      </c>
      <c r="P96" s="3">
        <v>4504.6496770559997</v>
      </c>
    </row>
    <row r="97" spans="2:16" x14ac:dyDescent="0.35">
      <c r="B97" t="s">
        <v>10</v>
      </c>
      <c r="D97" t="s">
        <v>11</v>
      </c>
      <c r="E97" t="s">
        <v>24</v>
      </c>
      <c r="F97" t="s">
        <v>1458</v>
      </c>
      <c r="G97" t="s">
        <v>1459</v>
      </c>
      <c r="H97">
        <v>1115</v>
      </c>
      <c r="I97" t="s">
        <v>1453</v>
      </c>
      <c r="J97">
        <v>63300130</v>
      </c>
      <c r="K97" t="s">
        <v>1896</v>
      </c>
      <c r="L97" s="3">
        <v>11201.638376985298</v>
      </c>
      <c r="M97" s="3">
        <v>11593.695720179783</v>
      </c>
      <c r="N97" s="3">
        <v>11999.475070386074</v>
      </c>
      <c r="O97" s="3">
        <v>12419.456697849586</v>
      </c>
      <c r="P97" s="3">
        <v>12854.137682274319</v>
      </c>
    </row>
    <row r="98" spans="2:16" x14ac:dyDescent="0.35">
      <c r="B98" t="s">
        <v>10</v>
      </c>
      <c r="D98" t="s">
        <v>11</v>
      </c>
      <c r="E98" t="s">
        <v>24</v>
      </c>
      <c r="F98" t="s">
        <v>1448</v>
      </c>
      <c r="G98" t="s">
        <v>1449</v>
      </c>
      <c r="H98">
        <v>1116</v>
      </c>
      <c r="I98" t="s">
        <v>1450</v>
      </c>
      <c r="J98">
        <v>63300080</v>
      </c>
      <c r="K98" t="s">
        <v>91</v>
      </c>
      <c r="L98" s="3">
        <v>32443.276728848828</v>
      </c>
      <c r="M98" s="3">
        <v>33578.791414358537</v>
      </c>
      <c r="N98" s="3">
        <v>34754.049113861081</v>
      </c>
      <c r="O98" s="3">
        <v>35970.440832846216</v>
      </c>
      <c r="P98" s="3">
        <v>37229.406261995835</v>
      </c>
    </row>
    <row r="99" spans="2:16" x14ac:dyDescent="0.35">
      <c r="B99" t="s">
        <v>10</v>
      </c>
      <c r="D99" t="s">
        <v>19</v>
      </c>
      <c r="E99" t="s">
        <v>24</v>
      </c>
      <c r="F99" t="s">
        <v>1448</v>
      </c>
      <c r="G99" t="s">
        <v>1449</v>
      </c>
      <c r="H99">
        <v>1116</v>
      </c>
      <c r="I99" t="s">
        <v>1450</v>
      </c>
      <c r="J99">
        <v>63300030</v>
      </c>
      <c r="K99" t="s">
        <v>1488</v>
      </c>
      <c r="L99" s="3">
        <v>3000</v>
      </c>
      <c r="M99" s="3">
        <v>3000</v>
      </c>
      <c r="N99" s="3">
        <v>3000</v>
      </c>
      <c r="O99" s="3">
        <v>3000</v>
      </c>
      <c r="P99" s="3">
        <v>3000</v>
      </c>
    </row>
    <row r="100" spans="2:16" x14ac:dyDescent="0.35">
      <c r="B100" t="s">
        <v>10</v>
      </c>
      <c r="D100" t="s">
        <v>11</v>
      </c>
      <c r="E100" t="s">
        <v>24</v>
      </c>
      <c r="F100" t="s">
        <v>1448</v>
      </c>
      <c r="G100" t="s">
        <v>1449</v>
      </c>
      <c r="H100">
        <v>1116</v>
      </c>
      <c r="I100" t="s">
        <v>1450</v>
      </c>
      <c r="J100">
        <v>63300040</v>
      </c>
      <c r="K100" t="s">
        <v>1515</v>
      </c>
      <c r="L100" s="3">
        <v>11205.737028056337</v>
      </c>
      <c r="M100" s="3">
        <v>11597.93782403831</v>
      </c>
      <c r="N100" s="3">
        <v>12003.865647879649</v>
      </c>
      <c r="O100" s="3">
        <v>12424.000945555437</v>
      </c>
      <c r="P100" s="3">
        <v>12858.840978649876</v>
      </c>
    </row>
    <row r="101" spans="2:16" x14ac:dyDescent="0.35">
      <c r="B101" t="s">
        <v>10</v>
      </c>
      <c r="D101" t="s">
        <v>19</v>
      </c>
      <c r="E101" t="s">
        <v>24</v>
      </c>
      <c r="F101" t="s">
        <v>1448</v>
      </c>
      <c r="G101" t="s">
        <v>1449</v>
      </c>
      <c r="H101">
        <v>1116</v>
      </c>
      <c r="I101" t="s">
        <v>1450</v>
      </c>
      <c r="J101">
        <v>63300056</v>
      </c>
      <c r="K101" t="s">
        <v>1536</v>
      </c>
      <c r="L101" s="3">
        <v>106721.30502910799</v>
      </c>
      <c r="M101" s="3">
        <v>110456.55070512676</v>
      </c>
      <c r="N101" s="3">
        <v>114322.52997980619</v>
      </c>
      <c r="O101" s="3">
        <v>118323.8185290994</v>
      </c>
      <c r="P101" s="3">
        <v>122465.15217761787</v>
      </c>
    </row>
    <row r="102" spans="2:16" x14ac:dyDescent="0.35">
      <c r="B102" t="s">
        <v>10</v>
      </c>
      <c r="D102" t="s">
        <v>19</v>
      </c>
      <c r="E102" t="s">
        <v>24</v>
      </c>
      <c r="F102" t="s">
        <v>1448</v>
      </c>
      <c r="G102" t="s">
        <v>1449</v>
      </c>
      <c r="H102">
        <v>1116</v>
      </c>
      <c r="I102" t="s">
        <v>1450</v>
      </c>
      <c r="J102">
        <v>63300033</v>
      </c>
      <c r="K102" t="s">
        <v>1661</v>
      </c>
      <c r="L102" s="3">
        <v>300</v>
      </c>
      <c r="M102" s="3">
        <v>300</v>
      </c>
      <c r="N102" s="3">
        <v>300</v>
      </c>
      <c r="O102" s="3">
        <v>300</v>
      </c>
      <c r="P102" s="3">
        <v>300</v>
      </c>
    </row>
    <row r="103" spans="2:16" x14ac:dyDescent="0.35">
      <c r="B103" t="s">
        <v>10</v>
      </c>
      <c r="D103" t="s">
        <v>11</v>
      </c>
      <c r="E103" t="s">
        <v>24</v>
      </c>
      <c r="F103" t="s">
        <v>1448</v>
      </c>
      <c r="G103" t="s">
        <v>1449</v>
      </c>
      <c r="H103">
        <v>1116</v>
      </c>
      <c r="I103" t="s">
        <v>1450</v>
      </c>
      <c r="J103">
        <v>63300100</v>
      </c>
      <c r="K103" t="s">
        <v>1869</v>
      </c>
      <c r="L103" s="3">
        <v>9818.3600626779353</v>
      </c>
      <c r="M103" s="3">
        <v>10162.002664871661</v>
      </c>
      <c r="N103" s="3">
        <v>10517.672758142169</v>
      </c>
      <c r="O103" s="3">
        <v>10885.791304677145</v>
      </c>
      <c r="P103" s="3">
        <v>11266.794000340844</v>
      </c>
    </row>
    <row r="104" spans="2:16" x14ac:dyDescent="0.35">
      <c r="B104" t="s">
        <v>10</v>
      </c>
      <c r="D104" t="s">
        <v>11</v>
      </c>
      <c r="E104" t="s">
        <v>24</v>
      </c>
      <c r="F104" t="s">
        <v>1448</v>
      </c>
      <c r="G104" t="s">
        <v>1449</v>
      </c>
      <c r="H104">
        <v>1116</v>
      </c>
      <c r="I104" t="s">
        <v>1450</v>
      </c>
      <c r="J104">
        <v>63300170</v>
      </c>
      <c r="K104" t="s">
        <v>1873</v>
      </c>
      <c r="L104" s="3">
        <v>16968.687499628169</v>
      </c>
      <c r="M104" s="3">
        <v>17562.591562115154</v>
      </c>
      <c r="N104" s="3">
        <v>18177.282266789185</v>
      </c>
      <c r="O104" s="3">
        <v>18813.487146126805</v>
      </c>
      <c r="P104" s="3">
        <v>19471.959196241241</v>
      </c>
    </row>
    <row r="105" spans="2:16" x14ac:dyDescent="0.35">
      <c r="B105" t="s">
        <v>10</v>
      </c>
      <c r="D105" t="s">
        <v>11</v>
      </c>
      <c r="E105" t="s">
        <v>20</v>
      </c>
      <c r="F105" t="s">
        <v>1445</v>
      </c>
      <c r="G105" t="s">
        <v>1446</v>
      </c>
      <c r="H105">
        <v>1120</v>
      </c>
      <c r="I105" t="s">
        <v>1447</v>
      </c>
      <c r="J105">
        <v>63300080</v>
      </c>
      <c r="K105" t="s">
        <v>91</v>
      </c>
      <c r="L105" s="3">
        <v>73709.073229083253</v>
      </c>
      <c r="M105" s="3">
        <v>76288.890792101171</v>
      </c>
      <c r="N105" s="3">
        <v>78959.001969824705</v>
      </c>
      <c r="O105" s="3">
        <v>81722.567038768553</v>
      </c>
      <c r="P105" s="3">
        <v>84582.856885125439</v>
      </c>
    </row>
    <row r="106" spans="2:16" x14ac:dyDescent="0.35">
      <c r="B106" t="s">
        <v>10</v>
      </c>
      <c r="D106" t="s">
        <v>19</v>
      </c>
      <c r="E106" t="s">
        <v>20</v>
      </c>
      <c r="F106" t="s">
        <v>1445</v>
      </c>
      <c r="G106" t="s">
        <v>1446</v>
      </c>
      <c r="H106">
        <v>1120</v>
      </c>
      <c r="I106" t="s">
        <v>1447</v>
      </c>
      <c r="J106">
        <v>63300030</v>
      </c>
      <c r="K106" t="s">
        <v>1488</v>
      </c>
      <c r="L106" s="3">
        <v>12170.8</v>
      </c>
      <c r="M106" s="3">
        <v>12170.8</v>
      </c>
      <c r="N106" s="3">
        <v>12170.8</v>
      </c>
      <c r="O106" s="3">
        <v>12170.8</v>
      </c>
      <c r="P106" s="3">
        <v>12170.8</v>
      </c>
    </row>
    <row r="107" spans="2:16" x14ac:dyDescent="0.35">
      <c r="B107" t="s">
        <v>10</v>
      </c>
      <c r="D107" t="s">
        <v>11</v>
      </c>
      <c r="E107" t="s">
        <v>20</v>
      </c>
      <c r="F107" t="s">
        <v>1445</v>
      </c>
      <c r="G107" t="s">
        <v>1446</v>
      </c>
      <c r="H107">
        <v>1120</v>
      </c>
      <c r="I107" t="s">
        <v>1447</v>
      </c>
      <c r="J107">
        <v>63300040</v>
      </c>
      <c r="K107" t="s">
        <v>1515</v>
      </c>
      <c r="L107" s="3">
        <v>25458.725950834676</v>
      </c>
      <c r="M107" s="3">
        <v>26349.781359113887</v>
      </c>
      <c r="N107" s="3">
        <v>27272.023706682874</v>
      </c>
      <c r="O107" s="3">
        <v>28226.544536416772</v>
      </c>
      <c r="P107" s="3">
        <v>29214.473595191354</v>
      </c>
    </row>
    <row r="108" spans="2:16" x14ac:dyDescent="0.35">
      <c r="B108" t="s">
        <v>10</v>
      </c>
      <c r="D108" t="s">
        <v>19</v>
      </c>
      <c r="E108" t="s">
        <v>20</v>
      </c>
      <c r="F108" t="s">
        <v>1445</v>
      </c>
      <c r="G108" t="s">
        <v>1446</v>
      </c>
      <c r="H108">
        <v>1120</v>
      </c>
      <c r="I108" t="s">
        <v>1447</v>
      </c>
      <c r="J108">
        <v>63300056</v>
      </c>
      <c r="K108" t="s">
        <v>1536</v>
      </c>
      <c r="L108" s="3">
        <v>242464.05667461597</v>
      </c>
      <c r="M108" s="3">
        <v>250950.29865822752</v>
      </c>
      <c r="N108" s="3">
        <v>259733.55911126547</v>
      </c>
      <c r="O108" s="3">
        <v>268824.23368015973</v>
      </c>
      <c r="P108" s="3">
        <v>278233.08185896528</v>
      </c>
    </row>
    <row r="109" spans="2:16" x14ac:dyDescent="0.35">
      <c r="B109" t="s">
        <v>10</v>
      </c>
      <c r="D109" t="s">
        <v>19</v>
      </c>
      <c r="E109" t="s">
        <v>20</v>
      </c>
      <c r="F109" t="s">
        <v>1445</v>
      </c>
      <c r="G109" t="s">
        <v>1446</v>
      </c>
      <c r="H109">
        <v>1120</v>
      </c>
      <c r="I109" t="s">
        <v>1447</v>
      </c>
      <c r="J109">
        <v>63300060</v>
      </c>
      <c r="K109" t="s">
        <v>1546</v>
      </c>
      <c r="L109" s="3">
        <v>48</v>
      </c>
      <c r="M109" s="3">
        <v>48</v>
      </c>
      <c r="N109" s="3">
        <v>48</v>
      </c>
      <c r="O109" s="3">
        <v>48</v>
      </c>
      <c r="P109" s="3">
        <v>48</v>
      </c>
    </row>
    <row r="110" spans="2:16" x14ac:dyDescent="0.35">
      <c r="B110" t="s">
        <v>10</v>
      </c>
      <c r="D110" t="s">
        <v>19</v>
      </c>
      <c r="E110" t="s">
        <v>20</v>
      </c>
      <c r="F110" t="s">
        <v>1445</v>
      </c>
      <c r="G110" t="s">
        <v>1446</v>
      </c>
      <c r="H110">
        <v>1120</v>
      </c>
      <c r="I110" t="s">
        <v>1447</v>
      </c>
      <c r="J110">
        <v>63300033</v>
      </c>
      <c r="K110" t="s">
        <v>1661</v>
      </c>
      <c r="L110" s="3">
        <v>1117.2</v>
      </c>
      <c r="M110" s="3">
        <v>1117.2</v>
      </c>
      <c r="N110" s="3">
        <v>1117.2</v>
      </c>
      <c r="O110" s="3">
        <v>1117.2</v>
      </c>
      <c r="P110" s="3">
        <v>1117.2</v>
      </c>
    </row>
    <row r="111" spans="2:16" x14ac:dyDescent="0.35">
      <c r="B111" t="s">
        <v>10</v>
      </c>
      <c r="D111" t="s">
        <v>19</v>
      </c>
      <c r="E111" t="s">
        <v>20</v>
      </c>
      <c r="F111" t="s">
        <v>1445</v>
      </c>
      <c r="G111" t="s">
        <v>1446</v>
      </c>
      <c r="H111">
        <v>1120</v>
      </c>
      <c r="I111" t="s">
        <v>1447</v>
      </c>
      <c r="J111">
        <v>63300150</v>
      </c>
      <c r="K111" t="s">
        <v>1680</v>
      </c>
      <c r="L111" s="3">
        <v>32964.616336608</v>
      </c>
      <c r="M111" s="3">
        <v>33623.90866334016</v>
      </c>
      <c r="N111" s="3">
        <v>34296.386836606966</v>
      </c>
      <c r="O111" s="3">
        <v>34982.314573339107</v>
      </c>
      <c r="P111" s="3">
        <v>35681.960864805893</v>
      </c>
    </row>
    <row r="112" spans="2:16" x14ac:dyDescent="0.35">
      <c r="B112" t="s">
        <v>10</v>
      </c>
      <c r="D112" t="s">
        <v>11</v>
      </c>
      <c r="E112" t="s">
        <v>20</v>
      </c>
      <c r="F112" t="s">
        <v>1445</v>
      </c>
      <c r="G112" t="s">
        <v>1446</v>
      </c>
      <c r="H112">
        <v>1120</v>
      </c>
      <c r="I112" t="s">
        <v>1447</v>
      </c>
      <c r="J112">
        <v>63300100</v>
      </c>
      <c r="K112" t="s">
        <v>1869</v>
      </c>
      <c r="L112" s="3">
        <v>22306.693214064668</v>
      </c>
      <c r="M112" s="3">
        <v>23087.427476556932</v>
      </c>
      <c r="N112" s="3">
        <v>23895.487438236421</v>
      </c>
      <c r="O112" s="3">
        <v>24731.829498574694</v>
      </c>
      <c r="P112" s="3">
        <v>25597.443531024805</v>
      </c>
    </row>
    <row r="113" spans="2:16" x14ac:dyDescent="0.35">
      <c r="B113" t="s">
        <v>10</v>
      </c>
      <c r="D113" t="s">
        <v>11</v>
      </c>
      <c r="E113" t="s">
        <v>20</v>
      </c>
      <c r="F113" t="s">
        <v>1445</v>
      </c>
      <c r="G113" t="s">
        <v>1446</v>
      </c>
      <c r="H113">
        <v>1120</v>
      </c>
      <c r="I113" t="s">
        <v>1447</v>
      </c>
      <c r="J113">
        <v>63300170</v>
      </c>
      <c r="K113" t="s">
        <v>1873</v>
      </c>
      <c r="L113" s="3">
        <v>38551.785011263943</v>
      </c>
      <c r="M113" s="3">
        <v>39901.097486658175</v>
      </c>
      <c r="N113" s="3">
        <v>41297.635898691209</v>
      </c>
      <c r="O113" s="3">
        <v>42743.053155145397</v>
      </c>
      <c r="P113" s="3">
        <v>44239.06001557548</v>
      </c>
    </row>
    <row r="114" spans="2:16" x14ac:dyDescent="0.35">
      <c r="B114" t="s">
        <v>10</v>
      </c>
      <c r="D114" t="s">
        <v>11</v>
      </c>
      <c r="E114" t="s">
        <v>24</v>
      </c>
      <c r="F114" t="s">
        <v>1438</v>
      </c>
      <c r="G114" t="s">
        <v>1439</v>
      </c>
      <c r="H114">
        <v>1141</v>
      </c>
      <c r="I114" t="s">
        <v>1440</v>
      </c>
      <c r="J114">
        <v>63300080</v>
      </c>
      <c r="K114" t="s">
        <v>91</v>
      </c>
      <c r="L114" s="3">
        <v>51834.239653203134</v>
      </c>
      <c r="M114" s="3">
        <v>53648.438041065237</v>
      </c>
      <c r="N114" s="3">
        <v>55526.133372502511</v>
      </c>
      <c r="O114" s="3">
        <v>57469.548040540096</v>
      </c>
      <c r="P114" s="3">
        <v>59480.982221958991</v>
      </c>
    </row>
    <row r="115" spans="2:16" x14ac:dyDescent="0.35">
      <c r="B115" t="s">
        <v>10</v>
      </c>
      <c r="D115" t="s">
        <v>19</v>
      </c>
      <c r="E115" t="s">
        <v>24</v>
      </c>
      <c r="F115" t="s">
        <v>1438</v>
      </c>
      <c r="G115" t="s">
        <v>1439</v>
      </c>
      <c r="H115">
        <v>1141</v>
      </c>
      <c r="I115" t="s">
        <v>1440</v>
      </c>
      <c r="J115">
        <v>63300030</v>
      </c>
      <c r="K115" t="s">
        <v>1488</v>
      </c>
      <c r="L115" s="3">
        <v>3000</v>
      </c>
      <c r="M115" s="3">
        <v>3000</v>
      </c>
      <c r="N115" s="3">
        <v>3000</v>
      </c>
      <c r="O115" s="3">
        <v>3000</v>
      </c>
      <c r="P115" s="3">
        <v>3000</v>
      </c>
    </row>
    <row r="116" spans="2:16" x14ac:dyDescent="0.35">
      <c r="B116" t="s">
        <v>10</v>
      </c>
      <c r="D116" t="s">
        <v>11</v>
      </c>
      <c r="E116" t="s">
        <v>24</v>
      </c>
      <c r="F116" t="s">
        <v>1438</v>
      </c>
      <c r="G116" t="s">
        <v>1439</v>
      </c>
      <c r="H116">
        <v>1141</v>
      </c>
      <c r="I116" t="s">
        <v>1440</v>
      </c>
      <c r="J116">
        <v>63300040</v>
      </c>
      <c r="K116" t="s">
        <v>1515</v>
      </c>
      <c r="L116" s="3">
        <v>17903.273564428713</v>
      </c>
      <c r="M116" s="3">
        <v>18529.888139183717</v>
      </c>
      <c r="N116" s="3">
        <v>19178.434224055141</v>
      </c>
      <c r="O116" s="3">
        <v>19849.679421897072</v>
      </c>
      <c r="P116" s="3">
        <v>20544.418201663466</v>
      </c>
    </row>
    <row r="117" spans="2:16" x14ac:dyDescent="0.35">
      <c r="B117" t="s">
        <v>10</v>
      </c>
      <c r="D117" t="s">
        <v>19</v>
      </c>
      <c r="E117" t="s">
        <v>24</v>
      </c>
      <c r="F117" t="s">
        <v>1438</v>
      </c>
      <c r="G117" t="s">
        <v>1439</v>
      </c>
      <c r="H117">
        <v>1141</v>
      </c>
      <c r="I117" t="s">
        <v>1440</v>
      </c>
      <c r="J117">
        <v>63300056</v>
      </c>
      <c r="K117" t="s">
        <v>1536</v>
      </c>
      <c r="L117" s="3">
        <v>170507.36728027347</v>
      </c>
      <c r="M117" s="3">
        <v>176475.12513508301</v>
      </c>
      <c r="N117" s="3">
        <v>182651.75451481089</v>
      </c>
      <c r="O117" s="3">
        <v>189044.56592282926</v>
      </c>
      <c r="P117" s="3">
        <v>195661.12573012826</v>
      </c>
    </row>
    <row r="118" spans="2:16" x14ac:dyDescent="0.35">
      <c r="B118" t="s">
        <v>10</v>
      </c>
      <c r="D118" t="s">
        <v>19</v>
      </c>
      <c r="E118" t="s">
        <v>24</v>
      </c>
      <c r="F118" t="s">
        <v>1438</v>
      </c>
      <c r="G118" t="s">
        <v>1439</v>
      </c>
      <c r="H118">
        <v>1141</v>
      </c>
      <c r="I118" t="s">
        <v>1440</v>
      </c>
      <c r="J118">
        <v>63300150</v>
      </c>
      <c r="K118" t="s">
        <v>1680</v>
      </c>
      <c r="L118" s="3">
        <v>193204.32</v>
      </c>
      <c r="M118" s="3">
        <v>244068.40640000001</v>
      </c>
      <c r="N118" s="3">
        <v>248949.77452800001</v>
      </c>
      <c r="O118" s="3">
        <v>253928.77001856</v>
      </c>
      <c r="P118" s="3">
        <v>259007.34541893122</v>
      </c>
    </row>
    <row r="119" spans="2:16" x14ac:dyDescent="0.35">
      <c r="B119" t="s">
        <v>10</v>
      </c>
      <c r="D119" t="s">
        <v>11</v>
      </c>
      <c r="E119" t="s">
        <v>24</v>
      </c>
      <c r="F119" t="s">
        <v>1438</v>
      </c>
      <c r="G119" t="s">
        <v>1439</v>
      </c>
      <c r="H119">
        <v>1141</v>
      </c>
      <c r="I119" t="s">
        <v>1440</v>
      </c>
      <c r="J119">
        <v>63300100</v>
      </c>
      <c r="K119" t="s">
        <v>1869</v>
      </c>
      <c r="L119" s="3">
        <v>15686.677789785159</v>
      </c>
      <c r="M119" s="3">
        <v>16235.711512427637</v>
      </c>
      <c r="N119" s="3">
        <v>16803.961415362603</v>
      </c>
      <c r="O119" s="3">
        <v>17392.100064900293</v>
      </c>
      <c r="P119" s="3">
        <v>18000.823567171799</v>
      </c>
    </row>
    <row r="120" spans="2:16" x14ac:dyDescent="0.35">
      <c r="B120" t="s">
        <v>10</v>
      </c>
      <c r="D120" t="s">
        <v>11</v>
      </c>
      <c r="E120" t="s">
        <v>24</v>
      </c>
      <c r="F120" t="s">
        <v>1438</v>
      </c>
      <c r="G120" t="s">
        <v>1439</v>
      </c>
      <c r="H120">
        <v>1141</v>
      </c>
      <c r="I120" t="s">
        <v>1440</v>
      </c>
      <c r="J120">
        <v>63300170</v>
      </c>
      <c r="K120" t="s">
        <v>1873</v>
      </c>
      <c r="L120" s="3">
        <v>27110.671397563481</v>
      </c>
      <c r="M120" s="3">
        <v>28059.544896478201</v>
      </c>
      <c r="N120" s="3">
        <v>29041.628967854933</v>
      </c>
      <c r="O120" s="3">
        <v>30058.085981729855</v>
      </c>
      <c r="P120" s="3">
        <v>31110.118991090392</v>
      </c>
    </row>
    <row r="121" spans="2:16" x14ac:dyDescent="0.35">
      <c r="B121" t="s">
        <v>10</v>
      </c>
      <c r="D121" t="s">
        <v>11</v>
      </c>
      <c r="E121" t="s">
        <v>24</v>
      </c>
      <c r="F121" t="s">
        <v>1441</v>
      </c>
      <c r="G121" t="s">
        <v>1442</v>
      </c>
      <c r="H121">
        <v>1141</v>
      </c>
      <c r="I121" t="s">
        <v>1440</v>
      </c>
      <c r="J121">
        <v>63300080</v>
      </c>
      <c r="K121" t="s">
        <v>91</v>
      </c>
      <c r="L121" s="3">
        <v>12897.129486328127</v>
      </c>
      <c r="M121" s="3">
        <v>13348.529018349609</v>
      </c>
      <c r="N121" s="3">
        <v>13815.727533991845</v>
      </c>
      <c r="O121" s="3">
        <v>14299.27799768156</v>
      </c>
      <c r="P121" s="3">
        <v>14799.752727600413</v>
      </c>
    </row>
    <row r="122" spans="2:16" x14ac:dyDescent="0.35">
      <c r="B122" t="s">
        <v>10</v>
      </c>
      <c r="D122" t="s">
        <v>19</v>
      </c>
      <c r="E122" t="s">
        <v>24</v>
      </c>
      <c r="F122" t="s">
        <v>1441</v>
      </c>
      <c r="G122" t="s">
        <v>1442</v>
      </c>
      <c r="H122">
        <v>1141</v>
      </c>
      <c r="I122" t="s">
        <v>1440</v>
      </c>
      <c r="J122">
        <v>63300030</v>
      </c>
      <c r="K122" t="s">
        <v>1488</v>
      </c>
      <c r="L122" s="3">
        <v>446.04</v>
      </c>
      <c r="M122" s="3">
        <v>446.04</v>
      </c>
      <c r="N122" s="3">
        <v>446.04</v>
      </c>
      <c r="O122" s="3">
        <v>446.04</v>
      </c>
      <c r="P122" s="3">
        <v>446.04</v>
      </c>
    </row>
    <row r="123" spans="2:16" x14ac:dyDescent="0.35">
      <c r="B123" t="s">
        <v>10</v>
      </c>
      <c r="D123" t="s">
        <v>11</v>
      </c>
      <c r="E123" t="s">
        <v>24</v>
      </c>
      <c r="F123" t="s">
        <v>1441</v>
      </c>
      <c r="G123" t="s">
        <v>1442</v>
      </c>
      <c r="H123">
        <v>1141</v>
      </c>
      <c r="I123" t="s">
        <v>1440</v>
      </c>
      <c r="J123">
        <v>63300040</v>
      </c>
      <c r="K123" t="s">
        <v>1515</v>
      </c>
      <c r="L123" s="3">
        <v>4454.6006449488596</v>
      </c>
      <c r="M123" s="3">
        <v>4610.5116675220688</v>
      </c>
      <c r="N123" s="3">
        <v>4771.8795758853412</v>
      </c>
      <c r="O123" s="3">
        <v>4938.8953610413282</v>
      </c>
      <c r="P123" s="3">
        <v>5111.7566986777738</v>
      </c>
    </row>
    <row r="124" spans="2:16" x14ac:dyDescent="0.35">
      <c r="B124" t="s">
        <v>10</v>
      </c>
      <c r="D124" t="s">
        <v>19</v>
      </c>
      <c r="E124" t="s">
        <v>24</v>
      </c>
      <c r="F124" t="s">
        <v>1441</v>
      </c>
      <c r="G124" t="s">
        <v>1442</v>
      </c>
      <c r="H124">
        <v>1141</v>
      </c>
      <c r="I124" t="s">
        <v>1440</v>
      </c>
      <c r="J124">
        <v>63300056</v>
      </c>
      <c r="K124" t="s">
        <v>1536</v>
      </c>
      <c r="L124" s="3">
        <v>42424.768047131998</v>
      </c>
      <c r="M124" s="3">
        <v>43909.634928781612</v>
      </c>
      <c r="N124" s="3">
        <v>45446.472151288966</v>
      </c>
      <c r="O124" s="3">
        <v>47037.098676584079</v>
      </c>
      <c r="P124" s="3">
        <v>48683.397130264515</v>
      </c>
    </row>
    <row r="125" spans="2:16" x14ac:dyDescent="0.35">
      <c r="B125" t="s">
        <v>10</v>
      </c>
      <c r="D125" t="s">
        <v>19</v>
      </c>
      <c r="E125" t="s">
        <v>24</v>
      </c>
      <c r="F125" t="s">
        <v>1441</v>
      </c>
      <c r="G125" t="s">
        <v>1442</v>
      </c>
      <c r="H125">
        <v>1141</v>
      </c>
      <c r="I125" t="s">
        <v>1440</v>
      </c>
      <c r="J125">
        <v>63300033</v>
      </c>
      <c r="K125" t="s">
        <v>1661</v>
      </c>
      <c r="L125" s="3">
        <v>957.96</v>
      </c>
      <c r="M125" s="3">
        <v>957.96</v>
      </c>
      <c r="N125" s="3">
        <v>957.96</v>
      </c>
      <c r="O125" s="3">
        <v>957.96</v>
      </c>
      <c r="P125" s="3">
        <v>957.96</v>
      </c>
    </row>
    <row r="126" spans="2:16" x14ac:dyDescent="0.35">
      <c r="B126" t="s">
        <v>10</v>
      </c>
      <c r="D126" t="s">
        <v>11</v>
      </c>
      <c r="E126" t="s">
        <v>24</v>
      </c>
      <c r="F126" t="s">
        <v>1441</v>
      </c>
      <c r="G126" t="s">
        <v>1442</v>
      </c>
      <c r="H126">
        <v>1141</v>
      </c>
      <c r="I126" t="s">
        <v>1440</v>
      </c>
      <c r="J126">
        <v>63300100</v>
      </c>
      <c r="K126" t="s">
        <v>1869</v>
      </c>
      <c r="L126" s="3">
        <v>3903.0786603361439</v>
      </c>
      <c r="M126" s="3">
        <v>4039.6864134479083</v>
      </c>
      <c r="N126" s="3">
        <v>4181.0754379185846</v>
      </c>
      <c r="O126" s="3">
        <v>4327.4130782457351</v>
      </c>
      <c r="P126" s="3">
        <v>4478.8725359843356</v>
      </c>
    </row>
    <row r="127" spans="2:16" x14ac:dyDescent="0.35">
      <c r="B127" t="s">
        <v>10</v>
      </c>
      <c r="D127" t="s">
        <v>19</v>
      </c>
      <c r="E127" t="s">
        <v>24</v>
      </c>
      <c r="F127" t="s">
        <v>1441</v>
      </c>
      <c r="G127" t="s">
        <v>1442</v>
      </c>
      <c r="H127">
        <v>1141</v>
      </c>
      <c r="I127" t="s">
        <v>1440</v>
      </c>
      <c r="J127">
        <v>63300034</v>
      </c>
      <c r="K127" t="s">
        <v>1872</v>
      </c>
      <c r="L127" s="3">
        <v>1440</v>
      </c>
      <c r="M127" s="3">
        <v>1440</v>
      </c>
      <c r="N127" s="3">
        <v>1440</v>
      </c>
      <c r="O127" s="3">
        <v>1440</v>
      </c>
      <c r="P127" s="3">
        <v>1440</v>
      </c>
    </row>
    <row r="128" spans="2:16" x14ac:dyDescent="0.35">
      <c r="B128" t="s">
        <v>10</v>
      </c>
      <c r="D128" t="s">
        <v>11</v>
      </c>
      <c r="E128" t="s">
        <v>24</v>
      </c>
      <c r="F128" t="s">
        <v>1441</v>
      </c>
      <c r="G128" t="s">
        <v>1442</v>
      </c>
      <c r="H128">
        <v>1141</v>
      </c>
      <c r="I128" t="s">
        <v>1440</v>
      </c>
      <c r="J128">
        <v>63300170</v>
      </c>
      <c r="K128" t="s">
        <v>1873</v>
      </c>
      <c r="L128" s="3">
        <v>6745.5381194939882</v>
      </c>
      <c r="M128" s="3">
        <v>6981.6319536762767</v>
      </c>
      <c r="N128" s="3">
        <v>7225.9890720549456</v>
      </c>
      <c r="O128" s="3">
        <v>7478.8986895768685</v>
      </c>
      <c r="P128" s="3">
        <v>7740.660143712058</v>
      </c>
    </row>
    <row r="129" spans="2:16" x14ac:dyDescent="0.35">
      <c r="B129" t="s">
        <v>10</v>
      </c>
      <c r="D129" t="s">
        <v>11</v>
      </c>
      <c r="E129" t="s">
        <v>24</v>
      </c>
      <c r="F129" t="s">
        <v>1443</v>
      </c>
      <c r="G129" t="s">
        <v>1444</v>
      </c>
      <c r="H129">
        <v>1141</v>
      </c>
      <c r="I129" t="s">
        <v>1440</v>
      </c>
      <c r="J129">
        <v>63300080</v>
      </c>
      <c r="K129" t="s">
        <v>91</v>
      </c>
      <c r="L129" s="3">
        <v>21173.032800159042</v>
      </c>
      <c r="M129" s="3">
        <v>21914.088948164608</v>
      </c>
      <c r="N129" s="3">
        <v>22681.082061350364</v>
      </c>
      <c r="O129" s="3">
        <v>23474.919933497629</v>
      </c>
      <c r="P129" s="3">
        <v>24296.542131170045</v>
      </c>
    </row>
    <row r="130" spans="2:16" x14ac:dyDescent="0.35">
      <c r="B130" t="s">
        <v>10</v>
      </c>
      <c r="D130" t="s">
        <v>11</v>
      </c>
      <c r="E130" t="s">
        <v>24</v>
      </c>
      <c r="F130" t="s">
        <v>1443</v>
      </c>
      <c r="G130" t="s">
        <v>1444</v>
      </c>
      <c r="H130">
        <v>1141</v>
      </c>
      <c r="I130" t="s">
        <v>1440</v>
      </c>
      <c r="J130">
        <v>63300040</v>
      </c>
      <c r="K130" t="s">
        <v>1515</v>
      </c>
      <c r="L130" s="3">
        <v>7313.054092160196</v>
      </c>
      <c r="M130" s="3">
        <v>7569.0109853858021</v>
      </c>
      <c r="N130" s="3">
        <v>7833.9263698743034</v>
      </c>
      <c r="O130" s="3">
        <v>8108.1137928199041</v>
      </c>
      <c r="P130" s="3">
        <v>8391.897775568601</v>
      </c>
    </row>
    <row r="131" spans="2:16" x14ac:dyDescent="0.35">
      <c r="B131" t="s">
        <v>10</v>
      </c>
      <c r="D131" t="s">
        <v>19</v>
      </c>
      <c r="E131" t="s">
        <v>24</v>
      </c>
      <c r="F131" t="s">
        <v>1443</v>
      </c>
      <c r="G131" t="s">
        <v>1444</v>
      </c>
      <c r="H131">
        <v>1141</v>
      </c>
      <c r="I131" t="s">
        <v>1440</v>
      </c>
      <c r="J131">
        <v>63300056</v>
      </c>
      <c r="K131" t="s">
        <v>1536</v>
      </c>
      <c r="L131" s="3">
        <v>69648.134211049488</v>
      </c>
      <c r="M131" s="3">
        <v>72085.818908436209</v>
      </c>
      <c r="N131" s="3">
        <v>74608.822570231467</v>
      </c>
      <c r="O131" s="3">
        <v>77220.131360189567</v>
      </c>
      <c r="P131" s="3">
        <v>79922.835957796196</v>
      </c>
    </row>
    <row r="132" spans="2:16" x14ac:dyDescent="0.35">
      <c r="B132" t="s">
        <v>10</v>
      </c>
      <c r="D132" t="s">
        <v>19</v>
      </c>
      <c r="E132" t="s">
        <v>24</v>
      </c>
      <c r="F132" t="s">
        <v>1443</v>
      </c>
      <c r="G132" t="s">
        <v>1444</v>
      </c>
      <c r="H132">
        <v>1141</v>
      </c>
      <c r="I132" t="s">
        <v>1440</v>
      </c>
      <c r="J132">
        <v>63300150</v>
      </c>
      <c r="K132" t="s">
        <v>1680</v>
      </c>
      <c r="L132" s="3">
        <v>289806.48</v>
      </c>
      <c r="M132" s="3">
        <v>295602.60959999997</v>
      </c>
      <c r="N132" s="3">
        <v>301514.661792</v>
      </c>
      <c r="O132" s="3">
        <v>307544.95502783998</v>
      </c>
      <c r="P132" s="3">
        <v>313695.85412839678</v>
      </c>
    </row>
    <row r="133" spans="2:16" x14ac:dyDescent="0.35">
      <c r="B133" t="s">
        <v>10</v>
      </c>
      <c r="D133" t="s">
        <v>11</v>
      </c>
      <c r="E133" t="s">
        <v>24</v>
      </c>
      <c r="F133" t="s">
        <v>1443</v>
      </c>
      <c r="G133" t="s">
        <v>1444</v>
      </c>
      <c r="H133">
        <v>1141</v>
      </c>
      <c r="I133" t="s">
        <v>1440</v>
      </c>
      <c r="J133">
        <v>63300100</v>
      </c>
      <c r="K133" t="s">
        <v>1869</v>
      </c>
      <c r="L133" s="3">
        <v>6407.628347416553</v>
      </c>
      <c r="M133" s="3">
        <v>6631.8953395761309</v>
      </c>
      <c r="N133" s="3">
        <v>6864.0116764612949</v>
      </c>
      <c r="O133" s="3">
        <v>7104.2520851374402</v>
      </c>
      <c r="P133" s="3">
        <v>7352.9009081172499</v>
      </c>
    </row>
    <row r="134" spans="2:16" x14ac:dyDescent="0.35">
      <c r="B134" t="s">
        <v>10</v>
      </c>
      <c r="D134" t="s">
        <v>11</v>
      </c>
      <c r="E134" t="s">
        <v>24</v>
      </c>
      <c r="F134" t="s">
        <v>1443</v>
      </c>
      <c r="G134" t="s">
        <v>1444</v>
      </c>
      <c r="H134">
        <v>1141</v>
      </c>
      <c r="I134" t="s">
        <v>1440</v>
      </c>
      <c r="J134">
        <v>63300170</v>
      </c>
      <c r="K134" t="s">
        <v>1873</v>
      </c>
      <c r="L134" s="3">
        <v>11074.053339556869</v>
      </c>
      <c r="M134" s="3">
        <v>11461.645206441357</v>
      </c>
      <c r="N134" s="3">
        <v>11862.802788666804</v>
      </c>
      <c r="O134" s="3">
        <v>12278.000886270142</v>
      </c>
      <c r="P134" s="3">
        <v>12707.730917289595</v>
      </c>
    </row>
    <row r="135" spans="2:16" x14ac:dyDescent="0.35">
      <c r="B135" t="s">
        <v>10</v>
      </c>
      <c r="D135" t="s">
        <v>11</v>
      </c>
      <c r="E135" t="s">
        <v>20</v>
      </c>
      <c r="F135" t="s">
        <v>1435</v>
      </c>
      <c r="G135" t="s">
        <v>1436</v>
      </c>
      <c r="H135">
        <v>1143</v>
      </c>
      <c r="I135" t="s">
        <v>1437</v>
      </c>
      <c r="J135">
        <v>63300080</v>
      </c>
      <c r="K135" t="s">
        <v>91</v>
      </c>
      <c r="L135" s="3">
        <v>54897.275895138358</v>
      </c>
      <c r="M135" s="3">
        <v>56818.680551468191</v>
      </c>
      <c r="N135" s="3">
        <v>58807.334370769568</v>
      </c>
      <c r="O135" s="3">
        <v>60865.591073746495</v>
      </c>
      <c r="P135" s="3">
        <v>62995.886761327623</v>
      </c>
    </row>
    <row r="136" spans="2:16" x14ac:dyDescent="0.35">
      <c r="B136" t="s">
        <v>10</v>
      </c>
      <c r="D136" t="s">
        <v>19</v>
      </c>
      <c r="E136" t="s">
        <v>20</v>
      </c>
      <c r="F136" t="s">
        <v>1435</v>
      </c>
      <c r="G136" t="s">
        <v>1436</v>
      </c>
      <c r="H136">
        <v>1143</v>
      </c>
      <c r="I136" t="s">
        <v>1437</v>
      </c>
      <c r="J136">
        <v>63300030</v>
      </c>
      <c r="K136" t="s">
        <v>1488</v>
      </c>
      <c r="L136" s="3">
        <v>27572.000627099998</v>
      </c>
      <c r="M136" s="3">
        <v>27572.000627099998</v>
      </c>
      <c r="N136" s="3">
        <v>27572.000627099998</v>
      </c>
      <c r="O136" s="3">
        <v>27572.000627099998</v>
      </c>
      <c r="P136" s="3">
        <v>27572.000627099998</v>
      </c>
    </row>
    <row r="137" spans="2:16" x14ac:dyDescent="0.35">
      <c r="B137" t="s">
        <v>10</v>
      </c>
      <c r="D137" t="s">
        <v>11</v>
      </c>
      <c r="E137" t="s">
        <v>20</v>
      </c>
      <c r="F137" t="s">
        <v>1435</v>
      </c>
      <c r="G137" t="s">
        <v>1436</v>
      </c>
      <c r="H137">
        <v>1143</v>
      </c>
      <c r="I137" t="s">
        <v>1437</v>
      </c>
      <c r="J137">
        <v>63300040</v>
      </c>
      <c r="K137" t="s">
        <v>1515</v>
      </c>
      <c r="L137" s="3">
        <v>18961.230161149761</v>
      </c>
      <c r="M137" s="3">
        <v>19624.873216790002</v>
      </c>
      <c r="N137" s="3">
        <v>20311.743779377648</v>
      </c>
      <c r="O137" s="3">
        <v>21022.654811655862</v>
      </c>
      <c r="P137" s="3">
        <v>21758.447730063817</v>
      </c>
    </row>
    <row r="138" spans="2:16" x14ac:dyDescent="0.35">
      <c r="B138" t="s">
        <v>10</v>
      </c>
      <c r="D138" t="s">
        <v>19</v>
      </c>
      <c r="E138" t="s">
        <v>20</v>
      </c>
      <c r="F138" t="s">
        <v>1435</v>
      </c>
      <c r="G138" t="s">
        <v>1436</v>
      </c>
      <c r="H138">
        <v>1143</v>
      </c>
      <c r="I138" t="s">
        <v>1437</v>
      </c>
      <c r="J138">
        <v>63300056</v>
      </c>
      <c r="K138" t="s">
        <v>1536</v>
      </c>
      <c r="L138" s="3">
        <v>180583.14439190249</v>
      </c>
      <c r="M138" s="3">
        <v>186903.55444561905</v>
      </c>
      <c r="N138" s="3">
        <v>193445.17885121569</v>
      </c>
      <c r="O138" s="3">
        <v>200215.76011100822</v>
      </c>
      <c r="P138" s="3">
        <v>207223.3117148935</v>
      </c>
    </row>
    <row r="139" spans="2:16" x14ac:dyDescent="0.35">
      <c r="B139" t="s">
        <v>10</v>
      </c>
      <c r="D139" t="s">
        <v>19</v>
      </c>
      <c r="E139" t="s">
        <v>20</v>
      </c>
      <c r="F139" t="s">
        <v>1435</v>
      </c>
      <c r="G139" t="s">
        <v>1436</v>
      </c>
      <c r="H139">
        <v>1143</v>
      </c>
      <c r="I139" t="s">
        <v>1437</v>
      </c>
      <c r="J139">
        <v>63300033</v>
      </c>
      <c r="K139" t="s">
        <v>1661</v>
      </c>
      <c r="L139" s="3">
        <v>8400</v>
      </c>
      <c r="M139" s="3">
        <v>8400</v>
      </c>
      <c r="N139" s="3">
        <v>8400</v>
      </c>
      <c r="O139" s="3">
        <v>8400</v>
      </c>
      <c r="P139" s="3">
        <v>8400</v>
      </c>
    </row>
    <row r="140" spans="2:16" x14ac:dyDescent="0.35">
      <c r="B140" t="s">
        <v>10</v>
      </c>
      <c r="D140" t="s">
        <v>19</v>
      </c>
      <c r="E140" t="s">
        <v>20</v>
      </c>
      <c r="F140" t="s">
        <v>1435</v>
      </c>
      <c r="G140" t="s">
        <v>1436</v>
      </c>
      <c r="H140">
        <v>1143</v>
      </c>
      <c r="I140" t="s">
        <v>1437</v>
      </c>
      <c r="J140">
        <v>63300150</v>
      </c>
      <c r="K140" t="s">
        <v>1680</v>
      </c>
      <c r="L140" s="3">
        <v>18727.2</v>
      </c>
      <c r="M140" s="3">
        <v>19101.744000000002</v>
      </c>
      <c r="N140" s="3">
        <v>19483.778880000002</v>
      </c>
      <c r="O140" s="3">
        <v>19873.454457600001</v>
      </c>
      <c r="P140" s="3">
        <v>20270.923546752001</v>
      </c>
    </row>
    <row r="141" spans="2:16" x14ac:dyDescent="0.35">
      <c r="B141" t="s">
        <v>10</v>
      </c>
      <c r="D141" t="s">
        <v>11</v>
      </c>
      <c r="E141" t="s">
        <v>20</v>
      </c>
      <c r="F141" t="s">
        <v>1435</v>
      </c>
      <c r="G141" t="s">
        <v>1436</v>
      </c>
      <c r="H141">
        <v>1143</v>
      </c>
      <c r="I141" t="s">
        <v>1437</v>
      </c>
      <c r="J141">
        <v>63300100</v>
      </c>
      <c r="K141" t="s">
        <v>1869</v>
      </c>
      <c r="L141" s="3">
        <v>16613.649284055027</v>
      </c>
      <c r="M141" s="3">
        <v>17195.127008996951</v>
      </c>
      <c r="N141" s="3">
        <v>17796.956454311843</v>
      </c>
      <c r="O141" s="3">
        <v>18419.849930212757</v>
      </c>
      <c r="P141" s="3">
        <v>19064.544677770202</v>
      </c>
    </row>
    <row r="142" spans="2:16" x14ac:dyDescent="0.35">
      <c r="B142" t="s">
        <v>10</v>
      </c>
      <c r="D142" t="s">
        <v>11</v>
      </c>
      <c r="E142" t="s">
        <v>20</v>
      </c>
      <c r="F142" t="s">
        <v>1435</v>
      </c>
      <c r="G142" t="s">
        <v>1436</v>
      </c>
      <c r="H142">
        <v>1143</v>
      </c>
      <c r="I142" t="s">
        <v>1437</v>
      </c>
      <c r="J142">
        <v>63300170</v>
      </c>
      <c r="K142" t="s">
        <v>1873</v>
      </c>
      <c r="L142" s="3">
        <v>28712.719958312497</v>
      </c>
      <c r="M142" s="3">
        <v>29717.665156853429</v>
      </c>
      <c r="N142" s="3">
        <v>30757.783437343296</v>
      </c>
      <c r="O142" s="3">
        <v>31834.305857650306</v>
      </c>
      <c r="P142" s="3">
        <v>32948.506562668066</v>
      </c>
    </row>
    <row r="143" spans="2:16" x14ac:dyDescent="0.35">
      <c r="B143" t="s">
        <v>10</v>
      </c>
      <c r="D143" t="s">
        <v>11</v>
      </c>
      <c r="E143" t="s">
        <v>20</v>
      </c>
      <c r="F143" t="s">
        <v>1430</v>
      </c>
      <c r="G143" t="s">
        <v>1431</v>
      </c>
      <c r="H143">
        <v>1145</v>
      </c>
      <c r="I143" t="s">
        <v>1432</v>
      </c>
      <c r="J143">
        <v>63300080</v>
      </c>
      <c r="K143" t="s">
        <v>91</v>
      </c>
      <c r="L143" s="3">
        <v>173326.76632334964</v>
      </c>
      <c r="M143" s="3">
        <v>179393.20314466688</v>
      </c>
      <c r="N143" s="3">
        <v>185671.96525473022</v>
      </c>
      <c r="O143" s="3">
        <v>192170.48403864578</v>
      </c>
      <c r="P143" s="3">
        <v>198896.45097999834</v>
      </c>
    </row>
    <row r="144" spans="2:16" x14ac:dyDescent="0.35">
      <c r="B144" t="s">
        <v>10</v>
      </c>
      <c r="D144" t="s">
        <v>11</v>
      </c>
      <c r="E144" t="s">
        <v>20</v>
      </c>
      <c r="F144" t="s">
        <v>1430</v>
      </c>
      <c r="G144" t="s">
        <v>1431</v>
      </c>
      <c r="H144">
        <v>1145</v>
      </c>
      <c r="I144" t="s">
        <v>1432</v>
      </c>
      <c r="J144">
        <v>63300040</v>
      </c>
      <c r="K144" t="s">
        <v>1515</v>
      </c>
      <c r="L144" s="3">
        <v>59866.152841946423</v>
      </c>
      <c r="M144" s="3">
        <v>61961.468191414548</v>
      </c>
      <c r="N144" s="3">
        <v>64130.119578114056</v>
      </c>
      <c r="O144" s="3">
        <v>66374.673763348037</v>
      </c>
      <c r="P144" s="3">
        <v>68697.787345065211</v>
      </c>
    </row>
    <row r="145" spans="2:16" x14ac:dyDescent="0.35">
      <c r="B145" t="s">
        <v>10</v>
      </c>
      <c r="D145" t="s">
        <v>19</v>
      </c>
      <c r="E145" t="s">
        <v>20</v>
      </c>
      <c r="F145" t="s">
        <v>1430</v>
      </c>
      <c r="G145" t="s">
        <v>1431</v>
      </c>
      <c r="H145">
        <v>1145</v>
      </c>
      <c r="I145" t="s">
        <v>1432</v>
      </c>
      <c r="J145">
        <v>63300056</v>
      </c>
      <c r="K145" t="s">
        <v>1536</v>
      </c>
      <c r="L145" s="3">
        <v>570153.83658996597</v>
      </c>
      <c r="M145" s="3">
        <v>590109.22087061475</v>
      </c>
      <c r="N145" s="3">
        <v>610763.04360108625</v>
      </c>
      <c r="O145" s="3">
        <v>632139.75012712425</v>
      </c>
      <c r="P145" s="3">
        <v>654264.64138157351</v>
      </c>
    </row>
    <row r="146" spans="2:16" x14ac:dyDescent="0.35">
      <c r="B146" t="s">
        <v>10</v>
      </c>
      <c r="D146" t="s">
        <v>11</v>
      </c>
      <c r="E146" t="s">
        <v>20</v>
      </c>
      <c r="F146" t="s">
        <v>1430</v>
      </c>
      <c r="G146" t="s">
        <v>1431</v>
      </c>
      <c r="H146">
        <v>1145</v>
      </c>
      <c r="I146" t="s">
        <v>1432</v>
      </c>
      <c r="J146">
        <v>63300100</v>
      </c>
      <c r="K146" t="s">
        <v>1869</v>
      </c>
      <c r="L146" s="3">
        <v>52454.152966276866</v>
      </c>
      <c r="M146" s="3">
        <v>54290.048320096554</v>
      </c>
      <c r="N146" s="3">
        <v>56190.20001129993</v>
      </c>
      <c r="O146" s="3">
        <v>58156.857011695429</v>
      </c>
      <c r="P146" s="3">
        <v>60192.347007104763</v>
      </c>
    </row>
    <row r="147" spans="2:16" x14ac:dyDescent="0.35">
      <c r="B147" t="s">
        <v>10</v>
      </c>
      <c r="D147" t="s">
        <v>11</v>
      </c>
      <c r="E147" t="s">
        <v>20</v>
      </c>
      <c r="F147" t="s">
        <v>1430</v>
      </c>
      <c r="G147" t="s">
        <v>1431</v>
      </c>
      <c r="H147">
        <v>1145</v>
      </c>
      <c r="I147" t="s">
        <v>1432</v>
      </c>
      <c r="J147">
        <v>63300170</v>
      </c>
      <c r="K147" t="s">
        <v>1873</v>
      </c>
      <c r="L147" s="3">
        <v>90654.460017804595</v>
      </c>
      <c r="M147" s="3">
        <v>93827.366118427744</v>
      </c>
      <c r="N147" s="3">
        <v>97111.323932572719</v>
      </c>
      <c r="O147" s="3">
        <v>100510.22027021275</v>
      </c>
      <c r="P147" s="3">
        <v>104028.0779796702</v>
      </c>
    </row>
    <row r="148" spans="2:16" x14ac:dyDescent="0.35">
      <c r="B148" t="s">
        <v>10</v>
      </c>
      <c r="D148" t="s">
        <v>11</v>
      </c>
      <c r="E148" t="s">
        <v>20</v>
      </c>
      <c r="F148" t="s">
        <v>1433</v>
      </c>
      <c r="G148" t="s">
        <v>1434</v>
      </c>
      <c r="H148">
        <v>1145</v>
      </c>
      <c r="I148" t="s">
        <v>1432</v>
      </c>
      <c r="J148">
        <v>63300080</v>
      </c>
      <c r="K148" t="s">
        <v>91</v>
      </c>
      <c r="L148" s="3">
        <v>10174.680111974398</v>
      </c>
      <c r="M148" s="3">
        <v>10530.793915893502</v>
      </c>
      <c r="N148" s="3">
        <v>10899.371702949775</v>
      </c>
      <c r="O148" s="3">
        <v>11280.849712553014</v>
      </c>
      <c r="P148" s="3">
        <v>11675.67945249237</v>
      </c>
    </row>
    <row r="149" spans="2:16" x14ac:dyDescent="0.35">
      <c r="B149" t="s">
        <v>10</v>
      </c>
      <c r="D149" t="s">
        <v>19</v>
      </c>
      <c r="E149" t="s">
        <v>20</v>
      </c>
      <c r="F149" t="s">
        <v>1433</v>
      </c>
      <c r="G149" t="s">
        <v>1434</v>
      </c>
      <c r="H149">
        <v>1145</v>
      </c>
      <c r="I149" t="s">
        <v>1432</v>
      </c>
      <c r="J149">
        <v>63300030</v>
      </c>
      <c r="K149" t="s">
        <v>1488</v>
      </c>
      <c r="L149" s="3">
        <v>5585.04</v>
      </c>
      <c r="M149" s="3">
        <v>5585.04</v>
      </c>
      <c r="N149" s="3">
        <v>5585.04</v>
      </c>
      <c r="O149" s="3">
        <v>5585.04</v>
      </c>
      <c r="P149" s="3">
        <v>5585.04</v>
      </c>
    </row>
    <row r="150" spans="2:16" x14ac:dyDescent="0.35">
      <c r="B150" t="s">
        <v>10</v>
      </c>
      <c r="D150" t="s">
        <v>11</v>
      </c>
      <c r="E150" t="s">
        <v>20</v>
      </c>
      <c r="F150" t="s">
        <v>1433</v>
      </c>
      <c r="G150" t="s">
        <v>1434</v>
      </c>
      <c r="H150">
        <v>1145</v>
      </c>
      <c r="I150" t="s">
        <v>1432</v>
      </c>
      <c r="J150">
        <v>63300040</v>
      </c>
      <c r="K150" t="s">
        <v>1515</v>
      </c>
      <c r="L150" s="3">
        <v>3514.2809597279993</v>
      </c>
      <c r="M150" s="3">
        <v>3637.280793318479</v>
      </c>
      <c r="N150" s="3">
        <v>3764.5856210846259</v>
      </c>
      <c r="O150" s="3">
        <v>3896.3461178225871</v>
      </c>
      <c r="P150" s="3">
        <v>4032.7182319463773</v>
      </c>
    </row>
    <row r="151" spans="2:16" x14ac:dyDescent="0.35">
      <c r="B151" t="s">
        <v>10</v>
      </c>
      <c r="D151" t="s">
        <v>19</v>
      </c>
      <c r="E151" t="s">
        <v>20</v>
      </c>
      <c r="F151" t="s">
        <v>1433</v>
      </c>
      <c r="G151" t="s">
        <v>1434</v>
      </c>
      <c r="H151">
        <v>1145</v>
      </c>
      <c r="I151" t="s">
        <v>1432</v>
      </c>
      <c r="J151">
        <v>63300056</v>
      </c>
      <c r="K151" t="s">
        <v>1536</v>
      </c>
      <c r="L151" s="3">
        <v>33469.342473599994</v>
      </c>
      <c r="M151" s="3">
        <v>34640.769460175994</v>
      </c>
      <c r="N151" s="3">
        <v>35853.196391282152</v>
      </c>
      <c r="O151" s="3">
        <v>37108.058264977022</v>
      </c>
      <c r="P151" s="3">
        <v>38406.840304251215</v>
      </c>
    </row>
    <row r="152" spans="2:16" x14ac:dyDescent="0.35">
      <c r="B152" t="s">
        <v>10</v>
      </c>
      <c r="D152" t="s">
        <v>19</v>
      </c>
      <c r="E152" t="s">
        <v>20</v>
      </c>
      <c r="F152" t="s">
        <v>1433</v>
      </c>
      <c r="G152" t="s">
        <v>1434</v>
      </c>
      <c r="H152">
        <v>1145</v>
      </c>
      <c r="I152" t="s">
        <v>1432</v>
      </c>
      <c r="J152">
        <v>63300033</v>
      </c>
      <c r="K152" t="s">
        <v>1661</v>
      </c>
      <c r="L152" s="3">
        <v>1089.1199999999999</v>
      </c>
      <c r="M152" s="3">
        <v>1089.1199999999999</v>
      </c>
      <c r="N152" s="3">
        <v>1089.1199999999999</v>
      </c>
      <c r="O152" s="3">
        <v>1089.1199999999999</v>
      </c>
      <c r="P152" s="3">
        <v>1089.1199999999999</v>
      </c>
    </row>
    <row r="153" spans="2:16" x14ac:dyDescent="0.35">
      <c r="B153" t="s">
        <v>10</v>
      </c>
      <c r="D153" t="s">
        <v>11</v>
      </c>
      <c r="E153" t="s">
        <v>20</v>
      </c>
      <c r="F153" t="s">
        <v>1433</v>
      </c>
      <c r="G153" t="s">
        <v>1434</v>
      </c>
      <c r="H153">
        <v>1145</v>
      </c>
      <c r="I153" t="s">
        <v>1432</v>
      </c>
      <c r="J153">
        <v>63300100</v>
      </c>
      <c r="K153" t="s">
        <v>1869</v>
      </c>
      <c r="L153" s="3">
        <v>3079.1795075711993</v>
      </c>
      <c r="M153" s="3">
        <v>3186.9507903361914</v>
      </c>
      <c r="N153" s="3">
        <v>3298.4940679979582</v>
      </c>
      <c r="O153" s="3">
        <v>3413.9413603778858</v>
      </c>
      <c r="P153" s="3">
        <v>3533.4293079911117</v>
      </c>
    </row>
    <row r="154" spans="2:16" x14ac:dyDescent="0.35">
      <c r="B154" t="s">
        <v>10</v>
      </c>
      <c r="D154" t="s">
        <v>11</v>
      </c>
      <c r="E154" t="s">
        <v>20</v>
      </c>
      <c r="F154" t="s">
        <v>1433</v>
      </c>
      <c r="G154" t="s">
        <v>1434</v>
      </c>
      <c r="H154">
        <v>1145</v>
      </c>
      <c r="I154" t="s">
        <v>1432</v>
      </c>
      <c r="J154">
        <v>63300170</v>
      </c>
      <c r="K154" t="s">
        <v>1873</v>
      </c>
      <c r="L154" s="3">
        <v>5321.6254533023994</v>
      </c>
      <c r="M154" s="3">
        <v>5507.8823441679833</v>
      </c>
      <c r="N154" s="3">
        <v>5700.6582262138627</v>
      </c>
      <c r="O154" s="3">
        <v>5900.1812641313463</v>
      </c>
      <c r="P154" s="3">
        <v>6106.6876083759435</v>
      </c>
    </row>
    <row r="155" spans="2:16" x14ac:dyDescent="0.35">
      <c r="B155" t="s">
        <v>10</v>
      </c>
      <c r="D155" t="s">
        <v>11</v>
      </c>
      <c r="E155" t="s">
        <v>20</v>
      </c>
      <c r="F155" t="s">
        <v>1425</v>
      </c>
      <c r="G155" t="s">
        <v>1426</v>
      </c>
      <c r="H155">
        <v>1146</v>
      </c>
      <c r="I155" t="s">
        <v>1427</v>
      </c>
      <c r="J155">
        <v>63300080</v>
      </c>
      <c r="K155" t="s">
        <v>91</v>
      </c>
      <c r="L155" s="3">
        <v>95006.979464559699</v>
      </c>
      <c r="M155" s="3">
        <v>98332.223745819269</v>
      </c>
      <c r="N155" s="3">
        <v>101773.85157692294</v>
      </c>
      <c r="O155" s="3">
        <v>105335.93638211524</v>
      </c>
      <c r="P155" s="3">
        <v>109022.69415548925</v>
      </c>
    </row>
    <row r="156" spans="2:16" x14ac:dyDescent="0.35">
      <c r="B156" t="s">
        <v>10</v>
      </c>
      <c r="D156" t="s">
        <v>11</v>
      </c>
      <c r="E156" t="s">
        <v>20</v>
      </c>
      <c r="F156" t="s">
        <v>1425</v>
      </c>
      <c r="G156" t="s">
        <v>1426</v>
      </c>
      <c r="H156">
        <v>1146</v>
      </c>
      <c r="I156" t="s">
        <v>1427</v>
      </c>
      <c r="J156">
        <v>63300040</v>
      </c>
      <c r="K156" t="s">
        <v>1515</v>
      </c>
      <c r="L156" s="3">
        <v>32814.910670324891</v>
      </c>
      <c r="M156" s="3">
        <v>33963.432543786257</v>
      </c>
      <c r="N156" s="3">
        <v>35152.152682818778</v>
      </c>
      <c r="O156" s="3">
        <v>36382.478026717428</v>
      </c>
      <c r="P156" s="3">
        <v>37655.86475765254</v>
      </c>
    </row>
    <row r="157" spans="2:16" x14ac:dyDescent="0.35">
      <c r="B157" t="s">
        <v>10</v>
      </c>
      <c r="D157" t="s">
        <v>19</v>
      </c>
      <c r="E157" t="s">
        <v>20</v>
      </c>
      <c r="F157" t="s">
        <v>1425</v>
      </c>
      <c r="G157" t="s">
        <v>1426</v>
      </c>
      <c r="H157">
        <v>1146</v>
      </c>
      <c r="I157" t="s">
        <v>1427</v>
      </c>
      <c r="J157">
        <v>63300056</v>
      </c>
      <c r="K157" t="s">
        <v>1536</v>
      </c>
      <c r="L157" s="3">
        <v>312522.958764999</v>
      </c>
      <c r="M157" s="3">
        <v>323461.26232177392</v>
      </c>
      <c r="N157" s="3">
        <v>334782.40650303598</v>
      </c>
      <c r="O157" s="3">
        <v>346499.79073064221</v>
      </c>
      <c r="P157" s="3">
        <v>358627.28340621467</v>
      </c>
    </row>
    <row r="158" spans="2:16" x14ac:dyDescent="0.35">
      <c r="B158" t="s">
        <v>10</v>
      </c>
      <c r="D158" t="s">
        <v>11</v>
      </c>
      <c r="E158" t="s">
        <v>20</v>
      </c>
      <c r="F158" t="s">
        <v>1425</v>
      </c>
      <c r="G158" t="s">
        <v>1426</v>
      </c>
      <c r="H158">
        <v>1146</v>
      </c>
      <c r="I158" t="s">
        <v>1427</v>
      </c>
      <c r="J158">
        <v>63300100</v>
      </c>
      <c r="K158" t="s">
        <v>1869</v>
      </c>
      <c r="L158" s="3">
        <v>28752.112206379908</v>
      </c>
      <c r="M158" s="3">
        <v>29758.436133603202</v>
      </c>
      <c r="N158" s="3">
        <v>30799.981398279309</v>
      </c>
      <c r="O158" s="3">
        <v>31877.980747219084</v>
      </c>
      <c r="P158" s="3">
        <v>32993.710073371753</v>
      </c>
    </row>
    <row r="159" spans="2:16" x14ac:dyDescent="0.35">
      <c r="B159" t="s">
        <v>10</v>
      </c>
      <c r="D159" t="s">
        <v>11</v>
      </c>
      <c r="E159" t="s">
        <v>20</v>
      </c>
      <c r="F159" t="s">
        <v>1425</v>
      </c>
      <c r="G159" t="s">
        <v>1426</v>
      </c>
      <c r="H159">
        <v>1146</v>
      </c>
      <c r="I159" t="s">
        <v>1427</v>
      </c>
      <c r="J159">
        <v>63300170</v>
      </c>
      <c r="K159" t="s">
        <v>1873</v>
      </c>
      <c r="L159" s="3">
        <v>49691.15044363484</v>
      </c>
      <c r="M159" s="3">
        <v>51430.340709162054</v>
      </c>
      <c r="N159" s="3">
        <v>53230.402633982718</v>
      </c>
      <c r="O159" s="3">
        <v>55093.466726172112</v>
      </c>
      <c r="P159" s="3">
        <v>57021.738061588134</v>
      </c>
    </row>
    <row r="160" spans="2:16" x14ac:dyDescent="0.35">
      <c r="B160" t="s">
        <v>10</v>
      </c>
      <c r="D160" t="s">
        <v>11</v>
      </c>
      <c r="E160" t="s">
        <v>20</v>
      </c>
      <c r="F160" t="s">
        <v>1428</v>
      </c>
      <c r="G160" t="s">
        <v>1429</v>
      </c>
      <c r="H160">
        <v>1146</v>
      </c>
      <c r="I160" t="s">
        <v>1427</v>
      </c>
      <c r="J160">
        <v>63300080</v>
      </c>
      <c r="K160" t="s">
        <v>91</v>
      </c>
      <c r="L160" s="3">
        <v>4880.5362178679516</v>
      </c>
      <c r="M160" s="3">
        <v>5051.3549854933299</v>
      </c>
      <c r="N160" s="3">
        <v>5228.152409985596</v>
      </c>
      <c r="O160" s="3">
        <v>5411.1377443350912</v>
      </c>
      <c r="P160" s="3">
        <v>5600.5275653868184</v>
      </c>
    </row>
    <row r="161" spans="2:16" x14ac:dyDescent="0.35">
      <c r="B161" t="s">
        <v>10</v>
      </c>
      <c r="D161" t="s">
        <v>19</v>
      </c>
      <c r="E161" t="s">
        <v>20</v>
      </c>
      <c r="F161" t="s">
        <v>1428</v>
      </c>
      <c r="G161" t="s">
        <v>1429</v>
      </c>
      <c r="H161">
        <v>1146</v>
      </c>
      <c r="I161" t="s">
        <v>1427</v>
      </c>
      <c r="J161">
        <v>63300030</v>
      </c>
      <c r="K161" t="s">
        <v>1488</v>
      </c>
      <c r="L161" s="3">
        <v>14000</v>
      </c>
      <c r="M161" s="3">
        <v>14000</v>
      </c>
      <c r="N161" s="3">
        <v>14000</v>
      </c>
      <c r="O161" s="3">
        <v>14000</v>
      </c>
      <c r="P161" s="3">
        <v>14000</v>
      </c>
    </row>
    <row r="162" spans="2:16" x14ac:dyDescent="0.35">
      <c r="B162" t="s">
        <v>10</v>
      </c>
      <c r="D162" t="s">
        <v>11</v>
      </c>
      <c r="E162" t="s">
        <v>20</v>
      </c>
      <c r="F162" t="s">
        <v>1428</v>
      </c>
      <c r="G162" t="s">
        <v>1429</v>
      </c>
      <c r="H162">
        <v>1146</v>
      </c>
      <c r="I162" t="s">
        <v>1427</v>
      </c>
      <c r="J162">
        <v>63300040</v>
      </c>
      <c r="K162" t="s">
        <v>1515</v>
      </c>
      <c r="L162" s="3">
        <v>1685.7115226188648</v>
      </c>
      <c r="M162" s="3">
        <v>1744.7114259105251</v>
      </c>
      <c r="N162" s="3">
        <v>1805.7763258173932</v>
      </c>
      <c r="O162" s="3">
        <v>1868.9784972210018</v>
      </c>
      <c r="P162" s="3">
        <v>1934.3927446237367</v>
      </c>
    </row>
    <row r="163" spans="2:16" x14ac:dyDescent="0.35">
      <c r="B163" t="s">
        <v>10</v>
      </c>
      <c r="D163" t="s">
        <v>19</v>
      </c>
      <c r="E163" t="s">
        <v>20</v>
      </c>
      <c r="F163" t="s">
        <v>1428</v>
      </c>
      <c r="G163" t="s">
        <v>1429</v>
      </c>
      <c r="H163">
        <v>1146</v>
      </c>
      <c r="I163" t="s">
        <v>1427</v>
      </c>
      <c r="J163">
        <v>63300056</v>
      </c>
      <c r="K163" t="s">
        <v>1536</v>
      </c>
      <c r="L163" s="3">
        <v>16054.395453513</v>
      </c>
      <c r="M163" s="3">
        <v>16616.299294385954</v>
      </c>
      <c r="N163" s="3">
        <v>17197.86976968946</v>
      </c>
      <c r="O163" s="3">
        <v>17799.795211628589</v>
      </c>
      <c r="P163" s="3">
        <v>18422.788044035588</v>
      </c>
    </row>
    <row r="164" spans="2:16" x14ac:dyDescent="0.35">
      <c r="B164" t="s">
        <v>10</v>
      </c>
      <c r="D164" t="s">
        <v>19</v>
      </c>
      <c r="E164" t="s">
        <v>20</v>
      </c>
      <c r="F164" t="s">
        <v>1428</v>
      </c>
      <c r="G164" t="s">
        <v>1429</v>
      </c>
      <c r="H164">
        <v>1146</v>
      </c>
      <c r="I164" t="s">
        <v>1427</v>
      </c>
      <c r="J164">
        <v>63300033</v>
      </c>
      <c r="K164" t="s">
        <v>1661</v>
      </c>
      <c r="L164" s="3">
        <v>375.60999959999998</v>
      </c>
      <c r="M164" s="3">
        <v>375.60999959999998</v>
      </c>
      <c r="N164" s="3">
        <v>375.60999959999998</v>
      </c>
      <c r="O164" s="3">
        <v>375.60999959999998</v>
      </c>
      <c r="P164" s="3">
        <v>375.60999959999998</v>
      </c>
    </row>
    <row r="165" spans="2:16" x14ac:dyDescent="0.35">
      <c r="B165" t="s">
        <v>10</v>
      </c>
      <c r="D165" t="s">
        <v>11</v>
      </c>
      <c r="E165" t="s">
        <v>20</v>
      </c>
      <c r="F165" t="s">
        <v>1428</v>
      </c>
      <c r="G165" t="s">
        <v>1429</v>
      </c>
      <c r="H165">
        <v>1146</v>
      </c>
      <c r="I165" t="s">
        <v>1427</v>
      </c>
      <c r="J165">
        <v>63300100</v>
      </c>
      <c r="K165" t="s">
        <v>1869</v>
      </c>
      <c r="L165" s="3">
        <v>1477.004381723196</v>
      </c>
      <c r="M165" s="3">
        <v>1528.6995350835077</v>
      </c>
      <c r="N165" s="3">
        <v>1582.2040188114302</v>
      </c>
      <c r="O165" s="3">
        <v>1637.58115946983</v>
      </c>
      <c r="P165" s="3">
        <v>1694.896500051274</v>
      </c>
    </row>
    <row r="166" spans="2:16" x14ac:dyDescent="0.35">
      <c r="B166" t="s">
        <v>10</v>
      </c>
      <c r="D166" t="s">
        <v>11</v>
      </c>
      <c r="E166" t="s">
        <v>20</v>
      </c>
      <c r="F166" t="s">
        <v>1428</v>
      </c>
      <c r="G166" t="s">
        <v>1429</v>
      </c>
      <c r="H166">
        <v>1146</v>
      </c>
      <c r="I166" t="s">
        <v>1427</v>
      </c>
      <c r="J166">
        <v>63300170</v>
      </c>
      <c r="K166" t="s">
        <v>1873</v>
      </c>
      <c r="L166" s="3">
        <v>2552.6488771085669</v>
      </c>
      <c r="M166" s="3">
        <v>2641.9915878073666</v>
      </c>
      <c r="N166" s="3">
        <v>2734.4612933806243</v>
      </c>
      <c r="O166" s="3">
        <v>2830.1674386489458</v>
      </c>
      <c r="P166" s="3">
        <v>2929.2232990016582</v>
      </c>
    </row>
    <row r="167" spans="2:16" x14ac:dyDescent="0.35">
      <c r="B167" t="s">
        <v>10</v>
      </c>
      <c r="D167" t="s">
        <v>11</v>
      </c>
      <c r="E167" t="s">
        <v>20</v>
      </c>
      <c r="F167" t="s">
        <v>1422</v>
      </c>
      <c r="G167" t="s">
        <v>1423</v>
      </c>
      <c r="H167">
        <v>1147</v>
      </c>
      <c r="I167" t="s">
        <v>1424</v>
      </c>
      <c r="J167">
        <v>63300080</v>
      </c>
      <c r="K167" t="s">
        <v>91</v>
      </c>
      <c r="L167" s="3">
        <v>31741.041301817473</v>
      </c>
      <c r="M167" s="3">
        <v>32851.977747381083</v>
      </c>
      <c r="N167" s="3">
        <v>34001.796968539413</v>
      </c>
      <c r="O167" s="3">
        <v>35191.859862438294</v>
      </c>
      <c r="P167" s="3">
        <v>36423.574957623634</v>
      </c>
    </row>
    <row r="168" spans="2:16" x14ac:dyDescent="0.35">
      <c r="B168" t="s">
        <v>10</v>
      </c>
      <c r="D168" t="s">
        <v>19</v>
      </c>
      <c r="E168" t="s">
        <v>20</v>
      </c>
      <c r="F168" t="s">
        <v>1422</v>
      </c>
      <c r="G168" t="s">
        <v>1423</v>
      </c>
      <c r="H168">
        <v>1147</v>
      </c>
      <c r="I168" t="s">
        <v>1424</v>
      </c>
      <c r="J168">
        <v>63300030</v>
      </c>
      <c r="K168" t="s">
        <v>1488</v>
      </c>
      <c r="L168" s="3">
        <v>14883.9466668</v>
      </c>
      <c r="M168" s="3">
        <v>14883.9466668</v>
      </c>
      <c r="N168" s="3">
        <v>14883.9466668</v>
      </c>
      <c r="O168" s="3">
        <v>14883.9466668</v>
      </c>
      <c r="P168" s="3">
        <v>14883.9466668</v>
      </c>
    </row>
    <row r="169" spans="2:16" x14ac:dyDescent="0.35">
      <c r="B169" t="s">
        <v>10</v>
      </c>
      <c r="D169" t="s">
        <v>11</v>
      </c>
      <c r="E169" t="s">
        <v>20</v>
      </c>
      <c r="F169" t="s">
        <v>1422</v>
      </c>
      <c r="G169" t="s">
        <v>1423</v>
      </c>
      <c r="H169">
        <v>1147</v>
      </c>
      <c r="I169" t="s">
        <v>1424</v>
      </c>
      <c r="J169">
        <v>63300040</v>
      </c>
      <c r="K169" t="s">
        <v>1515</v>
      </c>
      <c r="L169" s="3">
        <v>10963.18860753564</v>
      </c>
      <c r="M169" s="3">
        <v>11346.900208799385</v>
      </c>
      <c r="N169" s="3">
        <v>11744.041716107364</v>
      </c>
      <c r="O169" s="3">
        <v>12155.083176171122</v>
      </c>
      <c r="P169" s="3">
        <v>12580.511087337109</v>
      </c>
    </row>
    <row r="170" spans="2:16" x14ac:dyDescent="0.35">
      <c r="B170" t="s">
        <v>10</v>
      </c>
      <c r="D170" t="s">
        <v>19</v>
      </c>
      <c r="E170" t="s">
        <v>20</v>
      </c>
      <c r="F170" t="s">
        <v>1422</v>
      </c>
      <c r="G170" t="s">
        <v>1423</v>
      </c>
      <c r="H170">
        <v>1147</v>
      </c>
      <c r="I170" t="s">
        <v>1424</v>
      </c>
      <c r="J170">
        <v>63300056</v>
      </c>
      <c r="K170" t="s">
        <v>1536</v>
      </c>
      <c r="L170" s="3">
        <v>104411.320071768</v>
      </c>
      <c r="M170" s="3">
        <v>108065.71627427987</v>
      </c>
      <c r="N170" s="3">
        <v>111848.01634387966</v>
      </c>
      <c r="O170" s="3">
        <v>115762.69691591544</v>
      </c>
      <c r="P170" s="3">
        <v>119814.39130797247</v>
      </c>
    </row>
    <row r="171" spans="2:16" x14ac:dyDescent="0.35">
      <c r="B171" t="s">
        <v>10</v>
      </c>
      <c r="D171" t="s">
        <v>11</v>
      </c>
      <c r="E171" t="s">
        <v>20</v>
      </c>
      <c r="F171" t="s">
        <v>1422</v>
      </c>
      <c r="G171" t="s">
        <v>1423</v>
      </c>
      <c r="H171">
        <v>1147</v>
      </c>
      <c r="I171" t="s">
        <v>1424</v>
      </c>
      <c r="J171">
        <v>63300100</v>
      </c>
      <c r="K171" t="s">
        <v>1869</v>
      </c>
      <c r="L171" s="3">
        <v>9605.8414466026552</v>
      </c>
      <c r="M171" s="3">
        <v>9942.0458972337474</v>
      </c>
      <c r="N171" s="3">
        <v>10290.017503636929</v>
      </c>
      <c r="O171" s="3">
        <v>10650.16811626422</v>
      </c>
      <c r="P171" s="3">
        <v>11022.924000333467</v>
      </c>
    </row>
    <row r="172" spans="2:16" x14ac:dyDescent="0.35">
      <c r="B172" t="s">
        <v>10</v>
      </c>
      <c r="D172" t="s">
        <v>11</v>
      </c>
      <c r="E172" t="s">
        <v>20</v>
      </c>
      <c r="F172" t="s">
        <v>1422</v>
      </c>
      <c r="G172" t="s">
        <v>1423</v>
      </c>
      <c r="H172">
        <v>1147</v>
      </c>
      <c r="I172" t="s">
        <v>1424</v>
      </c>
      <c r="J172">
        <v>63300170</v>
      </c>
      <c r="K172" t="s">
        <v>1873</v>
      </c>
      <c r="L172" s="3">
        <v>16601.399891411111</v>
      </c>
      <c r="M172" s="3">
        <v>17182.448887610499</v>
      </c>
      <c r="N172" s="3">
        <v>17783.834598676865</v>
      </c>
      <c r="O172" s="3">
        <v>18406.268809630554</v>
      </c>
      <c r="P172" s="3">
        <v>19050.488217967624</v>
      </c>
    </row>
    <row r="173" spans="2:16" x14ac:dyDescent="0.35">
      <c r="B173" t="s">
        <v>10</v>
      </c>
      <c r="D173" t="s">
        <v>11</v>
      </c>
      <c r="E173" t="s">
        <v>20</v>
      </c>
      <c r="F173" t="s">
        <v>1417</v>
      </c>
      <c r="G173" t="s">
        <v>1418</v>
      </c>
      <c r="H173">
        <v>1148</v>
      </c>
      <c r="I173" t="s">
        <v>1419</v>
      </c>
      <c r="J173">
        <v>63300080</v>
      </c>
      <c r="K173" t="s">
        <v>91</v>
      </c>
      <c r="L173" s="3">
        <v>156104.70922691436</v>
      </c>
      <c r="M173" s="3">
        <v>161568.37404985636</v>
      </c>
      <c r="N173" s="3">
        <v>167223.2671416013</v>
      </c>
      <c r="O173" s="3">
        <v>173076.08149155736</v>
      </c>
      <c r="P173" s="3">
        <v>179133.74434376185</v>
      </c>
    </row>
    <row r="174" spans="2:16" x14ac:dyDescent="0.35">
      <c r="B174" t="s">
        <v>10</v>
      </c>
      <c r="D174" t="s">
        <v>11</v>
      </c>
      <c r="E174" t="s">
        <v>20</v>
      </c>
      <c r="F174" t="s">
        <v>1417</v>
      </c>
      <c r="G174" t="s">
        <v>1418</v>
      </c>
      <c r="H174">
        <v>1148</v>
      </c>
      <c r="I174" t="s">
        <v>1419</v>
      </c>
      <c r="J174">
        <v>63300040</v>
      </c>
      <c r="K174" t="s">
        <v>1515</v>
      </c>
      <c r="L174" s="3">
        <v>53917.744963243444</v>
      </c>
      <c r="M174" s="3">
        <v>55804.866036956962</v>
      </c>
      <c r="N174" s="3">
        <v>57758.036348250454</v>
      </c>
      <c r="O174" s="3">
        <v>59779.567620439222</v>
      </c>
      <c r="P174" s="3">
        <v>61871.852487154589</v>
      </c>
    </row>
    <row r="175" spans="2:16" x14ac:dyDescent="0.35">
      <c r="B175" t="s">
        <v>10</v>
      </c>
      <c r="D175" t="s">
        <v>19</v>
      </c>
      <c r="E175" t="s">
        <v>20</v>
      </c>
      <c r="F175" t="s">
        <v>1417</v>
      </c>
      <c r="G175" t="s">
        <v>1418</v>
      </c>
      <c r="H175">
        <v>1148</v>
      </c>
      <c r="I175" t="s">
        <v>1419</v>
      </c>
      <c r="J175">
        <v>63300056</v>
      </c>
      <c r="K175" t="s">
        <v>1536</v>
      </c>
      <c r="L175" s="3">
        <v>513502.33298327093</v>
      </c>
      <c r="M175" s="3">
        <v>531474.9146376854</v>
      </c>
      <c r="N175" s="3">
        <v>550076.53665000433</v>
      </c>
      <c r="O175" s="3">
        <v>569329.21543275448</v>
      </c>
      <c r="P175" s="3">
        <v>589255.73797290085</v>
      </c>
    </row>
    <row r="176" spans="2:16" x14ac:dyDescent="0.35">
      <c r="B176" t="s">
        <v>10</v>
      </c>
      <c r="D176" t="s">
        <v>19</v>
      </c>
      <c r="E176" t="s">
        <v>20</v>
      </c>
      <c r="F176" t="s">
        <v>1417</v>
      </c>
      <c r="G176" t="s">
        <v>1418</v>
      </c>
      <c r="H176">
        <v>1148</v>
      </c>
      <c r="I176" t="s">
        <v>1419</v>
      </c>
      <c r="J176">
        <v>63300150</v>
      </c>
      <c r="K176" t="s">
        <v>1680</v>
      </c>
      <c r="L176" s="3">
        <v>9114.6634920000015</v>
      </c>
      <c r="M176" s="3">
        <v>9296.9567618400015</v>
      </c>
      <c r="N176" s="3">
        <v>9482.8958970768017</v>
      </c>
      <c r="O176" s="3">
        <v>9672.5538150183384</v>
      </c>
      <c r="P176" s="3">
        <v>9866.0048913187056</v>
      </c>
    </row>
    <row r="177" spans="2:16" x14ac:dyDescent="0.35">
      <c r="B177" t="s">
        <v>10</v>
      </c>
      <c r="D177" t="s">
        <v>11</v>
      </c>
      <c r="E177" t="s">
        <v>20</v>
      </c>
      <c r="F177" t="s">
        <v>1417</v>
      </c>
      <c r="G177" t="s">
        <v>1418</v>
      </c>
      <c r="H177">
        <v>1148</v>
      </c>
      <c r="I177" t="s">
        <v>1419</v>
      </c>
      <c r="J177">
        <v>63300100</v>
      </c>
      <c r="K177" t="s">
        <v>1869</v>
      </c>
      <c r="L177" s="3">
        <v>47242.214634460921</v>
      </c>
      <c r="M177" s="3">
        <v>48895.692146667054</v>
      </c>
      <c r="N177" s="3">
        <v>50607.041371800398</v>
      </c>
      <c r="O177" s="3">
        <v>52378.287819813413</v>
      </c>
      <c r="P177" s="3">
        <v>54211.527893506878</v>
      </c>
    </row>
    <row r="178" spans="2:16" x14ac:dyDescent="0.35">
      <c r="B178" t="s">
        <v>10</v>
      </c>
      <c r="D178" t="s">
        <v>11</v>
      </c>
      <c r="E178" t="s">
        <v>20</v>
      </c>
      <c r="F178" t="s">
        <v>1417</v>
      </c>
      <c r="G178" t="s">
        <v>1418</v>
      </c>
      <c r="H178">
        <v>1148</v>
      </c>
      <c r="I178" t="s">
        <v>1419</v>
      </c>
      <c r="J178">
        <v>63300170</v>
      </c>
      <c r="K178" t="s">
        <v>1873</v>
      </c>
      <c r="L178" s="3">
        <v>81646.870944340073</v>
      </c>
      <c r="M178" s="3">
        <v>84504.511427391975</v>
      </c>
      <c r="N178" s="3">
        <v>87462.169327350697</v>
      </c>
      <c r="O178" s="3">
        <v>90523.345253807958</v>
      </c>
      <c r="P178" s="3">
        <v>93691.662337691232</v>
      </c>
    </row>
    <row r="179" spans="2:16" x14ac:dyDescent="0.35">
      <c r="B179" t="s">
        <v>10</v>
      </c>
      <c r="D179" t="s">
        <v>11</v>
      </c>
      <c r="E179" t="s">
        <v>20</v>
      </c>
      <c r="F179" t="s">
        <v>1420</v>
      </c>
      <c r="G179" t="s">
        <v>1421</v>
      </c>
      <c r="H179">
        <v>1148</v>
      </c>
      <c r="I179" t="s">
        <v>1419</v>
      </c>
      <c r="J179">
        <v>63300080</v>
      </c>
      <c r="K179" t="s">
        <v>91</v>
      </c>
      <c r="L179" s="3">
        <v>22545.371132320961</v>
      </c>
      <c r="M179" s="3">
        <v>23334.459121952194</v>
      </c>
      <c r="N179" s="3">
        <v>24151.16519122052</v>
      </c>
      <c r="O179" s="3">
        <v>24996.455972913234</v>
      </c>
      <c r="P179" s="3">
        <v>25871.331931965196</v>
      </c>
    </row>
    <row r="180" spans="2:16" x14ac:dyDescent="0.35">
      <c r="B180" t="s">
        <v>10</v>
      </c>
      <c r="D180" t="s">
        <v>19</v>
      </c>
      <c r="E180" t="s">
        <v>20</v>
      </c>
      <c r="F180" t="s">
        <v>1420</v>
      </c>
      <c r="G180" t="s">
        <v>1421</v>
      </c>
      <c r="H180">
        <v>1148</v>
      </c>
      <c r="I180" t="s">
        <v>1419</v>
      </c>
      <c r="J180">
        <v>63300030</v>
      </c>
      <c r="K180" t="s">
        <v>1488</v>
      </c>
      <c r="L180" s="3">
        <v>10854.09</v>
      </c>
      <c r="M180" s="3">
        <v>10854.09</v>
      </c>
      <c r="N180" s="3">
        <v>10854.09</v>
      </c>
      <c r="O180" s="3">
        <v>10854.09</v>
      </c>
      <c r="P180" s="3">
        <v>10854.09</v>
      </c>
    </row>
    <row r="181" spans="2:16" x14ac:dyDescent="0.35">
      <c r="B181" t="s">
        <v>10</v>
      </c>
      <c r="D181" t="s">
        <v>11</v>
      </c>
      <c r="E181" t="s">
        <v>20</v>
      </c>
      <c r="F181" t="s">
        <v>1420</v>
      </c>
      <c r="G181" t="s">
        <v>1421</v>
      </c>
      <c r="H181">
        <v>1148</v>
      </c>
      <c r="I181" t="s">
        <v>1419</v>
      </c>
      <c r="J181">
        <v>63300040</v>
      </c>
      <c r="K181" t="s">
        <v>1515</v>
      </c>
      <c r="L181" s="3">
        <v>7787.0525292555958</v>
      </c>
      <c r="M181" s="3">
        <v>8059.5993677795404</v>
      </c>
      <c r="N181" s="3">
        <v>8341.6853456518238</v>
      </c>
      <c r="O181" s="3">
        <v>8633.6443327496363</v>
      </c>
      <c r="P181" s="3">
        <v>8935.821884395873</v>
      </c>
    </row>
    <row r="182" spans="2:16" x14ac:dyDescent="0.35">
      <c r="B182" t="s">
        <v>10</v>
      </c>
      <c r="D182" t="s">
        <v>19</v>
      </c>
      <c r="E182" t="s">
        <v>20</v>
      </c>
      <c r="F182" t="s">
        <v>1420</v>
      </c>
      <c r="G182" t="s">
        <v>1421</v>
      </c>
      <c r="H182">
        <v>1148</v>
      </c>
      <c r="I182" t="s">
        <v>1419</v>
      </c>
      <c r="J182">
        <v>63300056</v>
      </c>
      <c r="K182" t="s">
        <v>1536</v>
      </c>
      <c r="L182" s="3">
        <v>74162.405040529484</v>
      </c>
      <c r="M182" s="3">
        <v>76758.089216948007</v>
      </c>
      <c r="N182" s="3">
        <v>79444.62233954118</v>
      </c>
      <c r="O182" s="3">
        <v>82225.184121425118</v>
      </c>
      <c r="P182" s="3">
        <v>85103.065565674988</v>
      </c>
    </row>
    <row r="183" spans="2:16" x14ac:dyDescent="0.35">
      <c r="B183" t="s">
        <v>10</v>
      </c>
      <c r="D183" t="s">
        <v>19</v>
      </c>
      <c r="E183" t="s">
        <v>20</v>
      </c>
      <c r="F183" t="s">
        <v>1420</v>
      </c>
      <c r="G183" t="s">
        <v>1421</v>
      </c>
      <c r="H183">
        <v>1148</v>
      </c>
      <c r="I183" t="s">
        <v>1419</v>
      </c>
      <c r="J183">
        <v>63300033</v>
      </c>
      <c r="K183" t="s">
        <v>1661</v>
      </c>
      <c r="L183" s="3">
        <v>2062.17</v>
      </c>
      <c r="M183" s="3">
        <v>2062.17</v>
      </c>
      <c r="N183" s="3">
        <v>2062.17</v>
      </c>
      <c r="O183" s="3">
        <v>2062.17</v>
      </c>
      <c r="P183" s="3">
        <v>2062.17</v>
      </c>
    </row>
    <row r="184" spans="2:16" x14ac:dyDescent="0.35">
      <c r="B184" t="s">
        <v>10</v>
      </c>
      <c r="D184" t="s">
        <v>19</v>
      </c>
      <c r="E184" t="s">
        <v>20</v>
      </c>
      <c r="F184" t="s">
        <v>1420</v>
      </c>
      <c r="G184" t="s">
        <v>1421</v>
      </c>
      <c r="H184">
        <v>1148</v>
      </c>
      <c r="I184" t="s">
        <v>1419</v>
      </c>
      <c r="J184">
        <v>63300150</v>
      </c>
      <c r="K184" t="s">
        <v>1680</v>
      </c>
      <c r="L184" s="3">
        <v>2276.624088</v>
      </c>
      <c r="M184" s="3">
        <v>2322.1565697599999</v>
      </c>
      <c r="N184" s="3">
        <v>2368.5997011551999</v>
      </c>
      <c r="O184" s="3">
        <v>2415.9716951783039</v>
      </c>
      <c r="P184" s="3">
        <v>2464.2911290818702</v>
      </c>
    </row>
    <row r="185" spans="2:16" x14ac:dyDescent="0.35">
      <c r="B185" t="s">
        <v>10</v>
      </c>
      <c r="D185" t="s">
        <v>11</v>
      </c>
      <c r="E185" t="s">
        <v>20</v>
      </c>
      <c r="F185" t="s">
        <v>1420</v>
      </c>
      <c r="G185" t="s">
        <v>1421</v>
      </c>
      <c r="H185">
        <v>1148</v>
      </c>
      <c r="I185" t="s">
        <v>1419</v>
      </c>
      <c r="J185">
        <v>63300100</v>
      </c>
      <c r="K185" t="s">
        <v>1869</v>
      </c>
      <c r="L185" s="3">
        <v>6822.9412637287123</v>
      </c>
      <c r="M185" s="3">
        <v>7061.7442079592165</v>
      </c>
      <c r="N185" s="3">
        <v>7308.905255237788</v>
      </c>
      <c r="O185" s="3">
        <v>7564.7169391711104</v>
      </c>
      <c r="P185" s="3">
        <v>7829.4820320420986</v>
      </c>
    </row>
    <row r="186" spans="2:16" x14ac:dyDescent="0.35">
      <c r="B186" t="s">
        <v>10</v>
      </c>
      <c r="D186" t="s">
        <v>11</v>
      </c>
      <c r="E186" t="s">
        <v>20</v>
      </c>
      <c r="F186" t="s">
        <v>1420</v>
      </c>
      <c r="G186" t="s">
        <v>1421</v>
      </c>
      <c r="H186">
        <v>1148</v>
      </c>
      <c r="I186" t="s">
        <v>1419</v>
      </c>
      <c r="J186">
        <v>63300170</v>
      </c>
      <c r="K186" t="s">
        <v>1873</v>
      </c>
      <c r="L186" s="3">
        <v>11791.822401444188</v>
      </c>
      <c r="M186" s="3">
        <v>12204.536185494733</v>
      </c>
      <c r="N186" s="3">
        <v>12631.694951987049</v>
      </c>
      <c r="O186" s="3">
        <v>13073.804275306595</v>
      </c>
      <c r="P186" s="3">
        <v>13531.387424942322</v>
      </c>
    </row>
    <row r="187" spans="2:16" x14ac:dyDescent="0.35">
      <c r="B187" t="s">
        <v>10</v>
      </c>
      <c r="D187" t="s">
        <v>11</v>
      </c>
      <c r="E187" t="s">
        <v>20</v>
      </c>
      <c r="F187" t="s">
        <v>1414</v>
      </c>
      <c r="G187" t="s">
        <v>1415</v>
      </c>
      <c r="H187">
        <v>1149</v>
      </c>
      <c r="I187" t="s">
        <v>1416</v>
      </c>
      <c r="J187">
        <v>63300080</v>
      </c>
      <c r="K187" t="s">
        <v>91</v>
      </c>
      <c r="L187" s="3">
        <v>31741.041301817473</v>
      </c>
      <c r="M187" s="3">
        <v>32851.977747381083</v>
      </c>
      <c r="N187" s="3">
        <v>34001.796968539413</v>
      </c>
      <c r="O187" s="3">
        <v>35191.859862438294</v>
      </c>
      <c r="P187" s="3">
        <v>36423.574957623634</v>
      </c>
    </row>
    <row r="188" spans="2:16" x14ac:dyDescent="0.35">
      <c r="B188" t="s">
        <v>10</v>
      </c>
      <c r="D188" t="s">
        <v>19</v>
      </c>
      <c r="E188" t="s">
        <v>20</v>
      </c>
      <c r="F188" t="s">
        <v>1414</v>
      </c>
      <c r="G188" t="s">
        <v>1415</v>
      </c>
      <c r="H188">
        <v>1149</v>
      </c>
      <c r="I188" t="s">
        <v>1416</v>
      </c>
      <c r="J188">
        <v>63300030</v>
      </c>
      <c r="K188" t="s">
        <v>1488</v>
      </c>
      <c r="L188" s="3">
        <v>8400</v>
      </c>
      <c r="M188" s="3">
        <v>8400</v>
      </c>
      <c r="N188" s="3">
        <v>8400</v>
      </c>
      <c r="O188" s="3">
        <v>8400</v>
      </c>
      <c r="P188" s="3">
        <v>8400</v>
      </c>
    </row>
    <row r="189" spans="2:16" x14ac:dyDescent="0.35">
      <c r="B189" t="s">
        <v>10</v>
      </c>
      <c r="D189" t="s">
        <v>11</v>
      </c>
      <c r="E189" t="s">
        <v>20</v>
      </c>
      <c r="F189" t="s">
        <v>1414</v>
      </c>
      <c r="G189" t="s">
        <v>1415</v>
      </c>
      <c r="H189">
        <v>1149</v>
      </c>
      <c r="I189" t="s">
        <v>1416</v>
      </c>
      <c r="J189">
        <v>63300040</v>
      </c>
      <c r="K189" t="s">
        <v>1515</v>
      </c>
      <c r="L189" s="3">
        <v>10963.18860753564</v>
      </c>
      <c r="M189" s="3">
        <v>11346.900208799385</v>
      </c>
      <c r="N189" s="3">
        <v>11744.041716107364</v>
      </c>
      <c r="O189" s="3">
        <v>12155.083176171122</v>
      </c>
      <c r="P189" s="3">
        <v>12580.511087337109</v>
      </c>
    </row>
    <row r="190" spans="2:16" x14ac:dyDescent="0.35">
      <c r="B190" t="s">
        <v>10</v>
      </c>
      <c r="D190" t="s">
        <v>19</v>
      </c>
      <c r="E190" t="s">
        <v>20</v>
      </c>
      <c r="F190" t="s">
        <v>1414</v>
      </c>
      <c r="G190" t="s">
        <v>1415</v>
      </c>
      <c r="H190">
        <v>1149</v>
      </c>
      <c r="I190" t="s">
        <v>1416</v>
      </c>
      <c r="J190">
        <v>63300056</v>
      </c>
      <c r="K190" t="s">
        <v>1536</v>
      </c>
      <c r="L190" s="3">
        <v>104411.320071768</v>
      </c>
      <c r="M190" s="3">
        <v>108065.71627427987</v>
      </c>
      <c r="N190" s="3">
        <v>111848.01634387966</v>
      </c>
      <c r="O190" s="3">
        <v>115762.69691591544</v>
      </c>
      <c r="P190" s="3">
        <v>119814.39130797247</v>
      </c>
    </row>
    <row r="191" spans="2:16" x14ac:dyDescent="0.35">
      <c r="B191" t="s">
        <v>10</v>
      </c>
      <c r="D191" t="s">
        <v>19</v>
      </c>
      <c r="E191" t="s">
        <v>20</v>
      </c>
      <c r="F191" t="s">
        <v>1414</v>
      </c>
      <c r="G191" t="s">
        <v>1415</v>
      </c>
      <c r="H191">
        <v>1149</v>
      </c>
      <c r="I191" t="s">
        <v>1416</v>
      </c>
      <c r="J191">
        <v>63300033</v>
      </c>
      <c r="K191" t="s">
        <v>1661</v>
      </c>
      <c r="L191" s="3">
        <v>552.96</v>
      </c>
      <c r="M191" s="3">
        <v>552.96</v>
      </c>
      <c r="N191" s="3">
        <v>552.96</v>
      </c>
      <c r="O191" s="3">
        <v>552.96</v>
      </c>
      <c r="P191" s="3">
        <v>552.96</v>
      </c>
    </row>
    <row r="192" spans="2:16" x14ac:dyDescent="0.35">
      <c r="B192" t="s">
        <v>10</v>
      </c>
      <c r="D192" t="s">
        <v>11</v>
      </c>
      <c r="E192" t="s">
        <v>20</v>
      </c>
      <c r="F192" t="s">
        <v>1414</v>
      </c>
      <c r="G192" t="s">
        <v>1415</v>
      </c>
      <c r="H192">
        <v>1149</v>
      </c>
      <c r="I192" t="s">
        <v>1416</v>
      </c>
      <c r="J192">
        <v>63300100</v>
      </c>
      <c r="K192" t="s">
        <v>1869</v>
      </c>
      <c r="L192" s="3">
        <v>9605.8414466026552</v>
      </c>
      <c r="M192" s="3">
        <v>9942.0458972337474</v>
      </c>
      <c r="N192" s="3">
        <v>10290.017503636929</v>
      </c>
      <c r="O192" s="3">
        <v>10650.16811626422</v>
      </c>
      <c r="P192" s="3">
        <v>11022.924000333467</v>
      </c>
    </row>
    <row r="193" spans="2:16" x14ac:dyDescent="0.35">
      <c r="B193" t="s">
        <v>10</v>
      </c>
      <c r="D193" t="s">
        <v>11</v>
      </c>
      <c r="E193" t="s">
        <v>20</v>
      </c>
      <c r="F193" t="s">
        <v>1414</v>
      </c>
      <c r="G193" t="s">
        <v>1415</v>
      </c>
      <c r="H193">
        <v>1149</v>
      </c>
      <c r="I193" t="s">
        <v>1416</v>
      </c>
      <c r="J193">
        <v>63300170</v>
      </c>
      <c r="K193" t="s">
        <v>1873</v>
      </c>
      <c r="L193" s="3">
        <v>16601.399891411111</v>
      </c>
      <c r="M193" s="3">
        <v>17182.448887610499</v>
      </c>
      <c r="N193" s="3">
        <v>17783.834598676865</v>
      </c>
      <c r="O193" s="3">
        <v>18406.268809630554</v>
      </c>
      <c r="P193" s="3">
        <v>19050.488217967624</v>
      </c>
    </row>
    <row r="194" spans="2:16" x14ac:dyDescent="0.35">
      <c r="B194" t="s">
        <v>10</v>
      </c>
      <c r="D194" t="s">
        <v>11</v>
      </c>
      <c r="E194" t="s">
        <v>20</v>
      </c>
      <c r="F194" t="s">
        <v>1409</v>
      </c>
      <c r="G194" t="s">
        <v>1410</v>
      </c>
      <c r="H194">
        <v>1150</v>
      </c>
      <c r="I194" t="s">
        <v>1411</v>
      </c>
      <c r="J194">
        <v>63300080</v>
      </c>
      <c r="K194" t="s">
        <v>91</v>
      </c>
      <c r="L194" s="3">
        <v>260122.26971313241</v>
      </c>
      <c r="M194" s="3">
        <v>269226.54915309203</v>
      </c>
      <c r="N194" s="3">
        <v>278649.47837345023</v>
      </c>
      <c r="O194" s="3">
        <v>288402.21011652099</v>
      </c>
      <c r="P194" s="3">
        <v>298496.28747059923</v>
      </c>
    </row>
    <row r="195" spans="2:16" x14ac:dyDescent="0.35">
      <c r="B195" t="s">
        <v>10</v>
      </c>
      <c r="D195" t="s">
        <v>11</v>
      </c>
      <c r="E195" t="s">
        <v>20</v>
      </c>
      <c r="F195" t="s">
        <v>1409</v>
      </c>
      <c r="G195" t="s">
        <v>1410</v>
      </c>
      <c r="H195">
        <v>1150</v>
      </c>
      <c r="I195" t="s">
        <v>1411</v>
      </c>
      <c r="J195">
        <v>63300040</v>
      </c>
      <c r="K195" t="s">
        <v>1515</v>
      </c>
      <c r="L195" s="3">
        <v>89844.862894338497</v>
      </c>
      <c r="M195" s="3">
        <v>92989.433095640343</v>
      </c>
      <c r="N195" s="3">
        <v>96244.063253987741</v>
      </c>
      <c r="O195" s="3">
        <v>99612.605467877322</v>
      </c>
      <c r="P195" s="3">
        <v>103099.04665925301</v>
      </c>
    </row>
    <row r="196" spans="2:16" x14ac:dyDescent="0.35">
      <c r="B196" t="s">
        <v>10</v>
      </c>
      <c r="D196" t="s">
        <v>19</v>
      </c>
      <c r="E196" t="s">
        <v>20</v>
      </c>
      <c r="F196" t="s">
        <v>1409</v>
      </c>
      <c r="G196" t="s">
        <v>1410</v>
      </c>
      <c r="H196">
        <v>1150</v>
      </c>
      <c r="I196" t="s">
        <v>1411</v>
      </c>
      <c r="J196">
        <v>63300056</v>
      </c>
      <c r="K196" t="s">
        <v>1536</v>
      </c>
      <c r="L196" s="3">
        <v>855665.36089846189</v>
      </c>
      <c r="M196" s="3">
        <v>885613.64852990804</v>
      </c>
      <c r="N196" s="3">
        <v>916610.12622845476</v>
      </c>
      <c r="O196" s="3">
        <v>948691.48064645065</v>
      </c>
      <c r="P196" s="3">
        <v>981895.68246907636</v>
      </c>
    </row>
    <row r="197" spans="2:16" x14ac:dyDescent="0.35">
      <c r="B197" t="s">
        <v>10</v>
      </c>
      <c r="D197" t="s">
        <v>19</v>
      </c>
      <c r="E197" t="s">
        <v>20</v>
      </c>
      <c r="F197" t="s">
        <v>1409</v>
      </c>
      <c r="G197" t="s">
        <v>1410</v>
      </c>
      <c r="H197">
        <v>1150</v>
      </c>
      <c r="I197" t="s">
        <v>1411</v>
      </c>
      <c r="J197">
        <v>63300150</v>
      </c>
      <c r="K197" t="s">
        <v>1680</v>
      </c>
      <c r="L197" s="3">
        <v>9180</v>
      </c>
      <c r="M197" s="3">
        <v>9363.6</v>
      </c>
      <c r="N197" s="3">
        <v>9550.8720000000012</v>
      </c>
      <c r="O197" s="3">
        <v>9741.8894400000008</v>
      </c>
      <c r="P197" s="3">
        <v>9936.7272288000004</v>
      </c>
    </row>
    <row r="198" spans="2:16" x14ac:dyDescent="0.35">
      <c r="B198" t="s">
        <v>10</v>
      </c>
      <c r="D198" t="s">
        <v>11</v>
      </c>
      <c r="E198" t="s">
        <v>20</v>
      </c>
      <c r="F198" t="s">
        <v>1409</v>
      </c>
      <c r="G198" t="s">
        <v>1410</v>
      </c>
      <c r="H198">
        <v>1150</v>
      </c>
      <c r="I198" t="s">
        <v>1411</v>
      </c>
      <c r="J198">
        <v>63300100</v>
      </c>
      <c r="K198" t="s">
        <v>1869</v>
      </c>
      <c r="L198" s="3">
        <v>78721.213202658488</v>
      </c>
      <c r="M198" s="3">
        <v>81476.455664751542</v>
      </c>
      <c r="N198" s="3">
        <v>84328.131613017831</v>
      </c>
      <c r="O198" s="3">
        <v>87279.616219473464</v>
      </c>
      <c r="P198" s="3">
        <v>90334.402787155021</v>
      </c>
    </row>
    <row r="199" spans="2:16" x14ac:dyDescent="0.35">
      <c r="B199" t="s">
        <v>10</v>
      </c>
      <c r="D199" t="s">
        <v>11</v>
      </c>
      <c r="E199" t="s">
        <v>20</v>
      </c>
      <c r="F199" t="s">
        <v>1409</v>
      </c>
      <c r="G199" t="s">
        <v>1410</v>
      </c>
      <c r="H199">
        <v>1150</v>
      </c>
      <c r="I199" t="s">
        <v>1411</v>
      </c>
      <c r="J199">
        <v>63300170</v>
      </c>
      <c r="K199" t="s">
        <v>1873</v>
      </c>
      <c r="L199" s="3">
        <v>136050.79238285543</v>
      </c>
      <c r="M199" s="3">
        <v>140812.57011625537</v>
      </c>
      <c r="N199" s="3">
        <v>145741.01007032432</v>
      </c>
      <c r="O199" s="3">
        <v>150841.94542278565</v>
      </c>
      <c r="P199" s="3">
        <v>156121.41351258315</v>
      </c>
    </row>
    <row r="200" spans="2:16" x14ac:dyDescent="0.35">
      <c r="B200" t="s">
        <v>10</v>
      </c>
      <c r="D200" t="s">
        <v>19</v>
      </c>
      <c r="E200" t="s">
        <v>20</v>
      </c>
      <c r="F200" t="s">
        <v>1409</v>
      </c>
      <c r="G200" t="s">
        <v>1410</v>
      </c>
      <c r="H200">
        <v>1150</v>
      </c>
      <c r="I200" t="s">
        <v>1411</v>
      </c>
      <c r="J200">
        <v>63300035</v>
      </c>
      <c r="K200" t="s">
        <v>1886</v>
      </c>
      <c r="L200" s="3">
        <v>879349.87439999997</v>
      </c>
      <c r="M200" s="3">
        <v>896936.87188799994</v>
      </c>
      <c r="N200" s="3">
        <v>914875.60932575993</v>
      </c>
      <c r="O200" s="3">
        <v>933173.12151227519</v>
      </c>
      <c r="P200" s="3">
        <v>951836.58394252067</v>
      </c>
    </row>
    <row r="201" spans="2:16" x14ac:dyDescent="0.35">
      <c r="B201" t="s">
        <v>10</v>
      </c>
      <c r="D201" t="s">
        <v>11</v>
      </c>
      <c r="E201" t="s">
        <v>20</v>
      </c>
      <c r="F201" t="s">
        <v>1412</v>
      </c>
      <c r="G201" t="s">
        <v>1413</v>
      </c>
      <c r="H201">
        <v>1150</v>
      </c>
      <c r="I201" t="s">
        <v>1411</v>
      </c>
      <c r="J201">
        <v>63300080</v>
      </c>
      <c r="K201" t="s">
        <v>91</v>
      </c>
      <c r="L201" s="3">
        <v>5266.7657027351997</v>
      </c>
      <c r="M201" s="3">
        <v>5451.1025023309303</v>
      </c>
      <c r="N201" s="3">
        <v>5641.8910899125121</v>
      </c>
      <c r="O201" s="3">
        <v>5839.3572780594495</v>
      </c>
      <c r="P201" s="3">
        <v>6043.7347827915301</v>
      </c>
    </row>
    <row r="202" spans="2:16" x14ac:dyDescent="0.35">
      <c r="B202" t="s">
        <v>10</v>
      </c>
      <c r="D202" t="s">
        <v>19</v>
      </c>
      <c r="E202" t="s">
        <v>20</v>
      </c>
      <c r="F202" t="s">
        <v>1412</v>
      </c>
      <c r="G202" t="s">
        <v>1413</v>
      </c>
      <c r="H202">
        <v>1150</v>
      </c>
      <c r="I202" t="s">
        <v>1411</v>
      </c>
      <c r="J202">
        <v>63300030</v>
      </c>
      <c r="K202" t="s">
        <v>1488</v>
      </c>
      <c r="L202" s="3">
        <v>4800</v>
      </c>
      <c r="M202" s="3">
        <v>4800</v>
      </c>
      <c r="N202" s="3">
        <v>4800</v>
      </c>
      <c r="O202" s="3">
        <v>4800</v>
      </c>
      <c r="P202" s="3">
        <v>4800</v>
      </c>
    </row>
    <row r="203" spans="2:16" x14ac:dyDescent="0.35">
      <c r="B203" t="s">
        <v>10</v>
      </c>
      <c r="D203" t="s">
        <v>11</v>
      </c>
      <c r="E203" t="s">
        <v>20</v>
      </c>
      <c r="F203" t="s">
        <v>1412</v>
      </c>
      <c r="G203" t="s">
        <v>1413</v>
      </c>
      <c r="H203">
        <v>1150</v>
      </c>
      <c r="I203" t="s">
        <v>1411</v>
      </c>
      <c r="J203">
        <v>63300040</v>
      </c>
      <c r="K203" t="s">
        <v>1515</v>
      </c>
      <c r="L203" s="3">
        <v>1819.1131539052496</v>
      </c>
      <c r="M203" s="3">
        <v>1882.7821142919331</v>
      </c>
      <c r="N203" s="3">
        <v>1948.6794882921504</v>
      </c>
      <c r="O203" s="3">
        <v>2016.8832703823757</v>
      </c>
      <c r="P203" s="3">
        <v>2087.4741848457588</v>
      </c>
    </row>
    <row r="204" spans="2:16" x14ac:dyDescent="0.35">
      <c r="B204" t="s">
        <v>10</v>
      </c>
      <c r="D204" t="s">
        <v>19</v>
      </c>
      <c r="E204" t="s">
        <v>20</v>
      </c>
      <c r="F204" t="s">
        <v>1412</v>
      </c>
      <c r="G204" t="s">
        <v>1413</v>
      </c>
      <c r="H204">
        <v>1150</v>
      </c>
      <c r="I204" t="s">
        <v>1411</v>
      </c>
      <c r="J204">
        <v>63300056</v>
      </c>
      <c r="K204" t="s">
        <v>1536</v>
      </c>
      <c r="L204" s="3">
        <v>17324.887180049998</v>
      </c>
      <c r="M204" s="3">
        <v>17931.258231351745</v>
      </c>
      <c r="N204" s="3">
        <v>18558.852269449053</v>
      </c>
      <c r="O204" s="3">
        <v>19208.412098879769</v>
      </c>
      <c r="P204" s="3">
        <v>19880.706522340559</v>
      </c>
    </row>
    <row r="205" spans="2:16" x14ac:dyDescent="0.35">
      <c r="B205" t="s">
        <v>10</v>
      </c>
      <c r="D205" t="s">
        <v>19</v>
      </c>
      <c r="E205" t="s">
        <v>20</v>
      </c>
      <c r="F205" t="s">
        <v>1412</v>
      </c>
      <c r="G205" t="s">
        <v>1413</v>
      </c>
      <c r="H205">
        <v>1150</v>
      </c>
      <c r="I205" t="s">
        <v>1411</v>
      </c>
      <c r="J205">
        <v>63300033</v>
      </c>
      <c r="K205" t="s">
        <v>1661</v>
      </c>
      <c r="L205" s="3">
        <v>3502.92</v>
      </c>
      <c r="M205" s="3">
        <v>3502.92</v>
      </c>
      <c r="N205" s="3">
        <v>3502.92</v>
      </c>
      <c r="O205" s="3">
        <v>3502.92</v>
      </c>
      <c r="P205" s="3">
        <v>3502.92</v>
      </c>
    </row>
    <row r="206" spans="2:16" x14ac:dyDescent="0.35">
      <c r="B206" t="s">
        <v>10</v>
      </c>
      <c r="D206" t="s">
        <v>11</v>
      </c>
      <c r="E206" t="s">
        <v>20</v>
      </c>
      <c r="F206" t="s">
        <v>1412</v>
      </c>
      <c r="G206" t="s">
        <v>1413</v>
      </c>
      <c r="H206">
        <v>1150</v>
      </c>
      <c r="I206" t="s">
        <v>1411</v>
      </c>
      <c r="J206">
        <v>63300100</v>
      </c>
      <c r="K206" t="s">
        <v>1869</v>
      </c>
      <c r="L206" s="3">
        <v>1593.8896205645999</v>
      </c>
      <c r="M206" s="3">
        <v>1649.6757572843605</v>
      </c>
      <c r="N206" s="3">
        <v>1707.4144087893128</v>
      </c>
      <c r="O206" s="3">
        <v>1767.1739130969388</v>
      </c>
      <c r="P206" s="3">
        <v>1829.0250000553315</v>
      </c>
    </row>
    <row r="207" spans="2:16" x14ac:dyDescent="0.35">
      <c r="B207" t="s">
        <v>10</v>
      </c>
      <c r="D207" t="s">
        <v>11</v>
      </c>
      <c r="E207" t="s">
        <v>20</v>
      </c>
      <c r="F207" t="s">
        <v>1412</v>
      </c>
      <c r="G207" t="s">
        <v>1413</v>
      </c>
      <c r="H207">
        <v>1150</v>
      </c>
      <c r="I207" t="s">
        <v>1411</v>
      </c>
      <c r="J207">
        <v>63300170</v>
      </c>
      <c r="K207" t="s">
        <v>1873</v>
      </c>
      <c r="L207" s="3">
        <v>2754.6570616279496</v>
      </c>
      <c r="M207" s="3">
        <v>2851.0700587849274</v>
      </c>
      <c r="N207" s="3">
        <v>2950.8575108423993</v>
      </c>
      <c r="O207" s="3">
        <v>3054.1375237218836</v>
      </c>
      <c r="P207" s="3">
        <v>3161.0323370521487</v>
      </c>
    </row>
    <row r="208" spans="2:16" x14ac:dyDescent="0.35">
      <c r="B208" t="s">
        <v>10</v>
      </c>
      <c r="D208" t="s">
        <v>11</v>
      </c>
      <c r="E208" t="s">
        <v>20</v>
      </c>
      <c r="F208" t="s">
        <v>1404</v>
      </c>
      <c r="G208" t="s">
        <v>1405</v>
      </c>
      <c r="H208">
        <v>1155</v>
      </c>
      <c r="I208" t="s">
        <v>1406</v>
      </c>
      <c r="J208">
        <v>63300080</v>
      </c>
      <c r="K208" t="s">
        <v>91</v>
      </c>
      <c r="L208" s="3">
        <v>107048.31238439769</v>
      </c>
      <c r="M208" s="3">
        <v>110795.0033178516</v>
      </c>
      <c r="N208" s="3">
        <v>114672.82843397641</v>
      </c>
      <c r="O208" s="3">
        <v>118686.37742916557</v>
      </c>
      <c r="P208" s="3">
        <v>122840.40063918635</v>
      </c>
    </row>
    <row r="209" spans="2:16" x14ac:dyDescent="0.35">
      <c r="B209" t="s">
        <v>10</v>
      </c>
      <c r="D209" t="s">
        <v>11</v>
      </c>
      <c r="E209" t="s">
        <v>20</v>
      </c>
      <c r="F209" t="s">
        <v>1404</v>
      </c>
      <c r="G209" t="s">
        <v>1405</v>
      </c>
      <c r="H209">
        <v>1155</v>
      </c>
      <c r="I209" t="s">
        <v>1406</v>
      </c>
      <c r="J209">
        <v>63300040</v>
      </c>
      <c r="K209" t="s">
        <v>1515</v>
      </c>
      <c r="L209" s="3">
        <v>36973.923685400521</v>
      </c>
      <c r="M209" s="3">
        <v>38268.011014389536</v>
      </c>
      <c r="N209" s="3">
        <v>39607.391399893168</v>
      </c>
      <c r="O209" s="3">
        <v>40993.650098889426</v>
      </c>
      <c r="P209" s="3">
        <v>42428.427852350549</v>
      </c>
    </row>
    <row r="210" spans="2:16" x14ac:dyDescent="0.35">
      <c r="B210" t="s">
        <v>10</v>
      </c>
      <c r="D210" t="s">
        <v>19</v>
      </c>
      <c r="E210" t="s">
        <v>20</v>
      </c>
      <c r="F210" t="s">
        <v>1404</v>
      </c>
      <c r="G210" t="s">
        <v>1405</v>
      </c>
      <c r="H210">
        <v>1155</v>
      </c>
      <c r="I210" t="s">
        <v>1406</v>
      </c>
      <c r="J210">
        <v>63300056</v>
      </c>
      <c r="K210" t="s">
        <v>1536</v>
      </c>
      <c r="L210" s="3">
        <v>352132.60652762401</v>
      </c>
      <c r="M210" s="3">
        <v>364457.24775609083</v>
      </c>
      <c r="N210" s="3">
        <v>377213.251427554</v>
      </c>
      <c r="O210" s="3">
        <v>390415.71522751835</v>
      </c>
      <c r="P210" s="3">
        <v>404080.26526048145</v>
      </c>
    </row>
    <row r="211" spans="2:16" x14ac:dyDescent="0.35">
      <c r="B211" t="s">
        <v>10</v>
      </c>
      <c r="D211" t="s">
        <v>19</v>
      </c>
      <c r="E211" t="s">
        <v>20</v>
      </c>
      <c r="F211" t="s">
        <v>1404</v>
      </c>
      <c r="G211" t="s">
        <v>1405</v>
      </c>
      <c r="H211">
        <v>1155</v>
      </c>
      <c r="I211" t="s">
        <v>1406</v>
      </c>
      <c r="J211">
        <v>63300033</v>
      </c>
      <c r="K211" t="s">
        <v>1661</v>
      </c>
      <c r="L211" s="3">
        <v>80513.759999999995</v>
      </c>
      <c r="M211" s="3">
        <v>80513.759999999995</v>
      </c>
      <c r="N211" s="3">
        <v>80513.759999999995</v>
      </c>
      <c r="O211" s="3">
        <v>80513.759999999995</v>
      </c>
      <c r="P211" s="3">
        <v>80513.759999999995</v>
      </c>
    </row>
    <row r="212" spans="2:16" x14ac:dyDescent="0.35">
      <c r="B212" t="s">
        <v>10</v>
      </c>
      <c r="D212" t="s">
        <v>19</v>
      </c>
      <c r="E212" t="s">
        <v>20</v>
      </c>
      <c r="F212" t="s">
        <v>1404</v>
      </c>
      <c r="G212" t="s">
        <v>1405</v>
      </c>
      <c r="H212">
        <v>1155</v>
      </c>
      <c r="I212" t="s">
        <v>1406</v>
      </c>
      <c r="J212">
        <v>63300150</v>
      </c>
      <c r="K212" t="s">
        <v>1680</v>
      </c>
      <c r="L212" s="3">
        <v>2953016.8740480002</v>
      </c>
      <c r="M212" s="3">
        <v>3012077.2115289601</v>
      </c>
      <c r="N212" s="3">
        <v>3072318.7557595395</v>
      </c>
      <c r="O212" s="3">
        <v>3133765.1308747302</v>
      </c>
      <c r="P212" s="3">
        <v>3196440.4334922247</v>
      </c>
    </row>
    <row r="213" spans="2:16" x14ac:dyDescent="0.35">
      <c r="B213" t="s">
        <v>10</v>
      </c>
      <c r="D213" t="s">
        <v>11</v>
      </c>
      <c r="E213" t="s">
        <v>20</v>
      </c>
      <c r="F213" t="s">
        <v>1404</v>
      </c>
      <c r="G213" t="s">
        <v>1405</v>
      </c>
      <c r="H213">
        <v>1155</v>
      </c>
      <c r="I213" t="s">
        <v>1406</v>
      </c>
      <c r="J213">
        <v>63300100</v>
      </c>
      <c r="K213" t="s">
        <v>1869</v>
      </c>
      <c r="L213" s="3">
        <v>32396.19980054141</v>
      </c>
      <c r="M213" s="3">
        <v>33530.066793560356</v>
      </c>
      <c r="N213" s="3">
        <v>34703.61913133497</v>
      </c>
      <c r="O213" s="3">
        <v>35918.245800931691</v>
      </c>
      <c r="P213" s="3">
        <v>37175.384403964294</v>
      </c>
    </row>
    <row r="214" spans="2:16" x14ac:dyDescent="0.35">
      <c r="B214" t="s">
        <v>10</v>
      </c>
      <c r="D214" t="s">
        <v>11</v>
      </c>
      <c r="E214" t="s">
        <v>20</v>
      </c>
      <c r="F214" t="s">
        <v>1404</v>
      </c>
      <c r="G214" t="s">
        <v>1405</v>
      </c>
      <c r="H214">
        <v>1155</v>
      </c>
      <c r="I214" t="s">
        <v>1406</v>
      </c>
      <c r="J214">
        <v>63300170</v>
      </c>
      <c r="K214" t="s">
        <v>1873</v>
      </c>
      <c r="L214" s="3">
        <v>55989.084437892219</v>
      </c>
      <c r="M214" s="3">
        <v>57948.702393218446</v>
      </c>
      <c r="N214" s="3">
        <v>59976.906976981089</v>
      </c>
      <c r="O214" s="3">
        <v>62076.098721175418</v>
      </c>
      <c r="P214" s="3">
        <v>64248.762176416552</v>
      </c>
    </row>
    <row r="215" spans="2:16" x14ac:dyDescent="0.35">
      <c r="B215" t="s">
        <v>10</v>
      </c>
      <c r="D215" t="s">
        <v>11</v>
      </c>
      <c r="E215" t="s">
        <v>20</v>
      </c>
      <c r="F215" t="s">
        <v>1407</v>
      </c>
      <c r="G215" t="s">
        <v>1408</v>
      </c>
      <c r="H215">
        <v>1155</v>
      </c>
      <c r="I215" t="s">
        <v>1406</v>
      </c>
      <c r="J215">
        <v>63300080</v>
      </c>
      <c r="K215" t="s">
        <v>91</v>
      </c>
      <c r="L215" s="3">
        <v>27724.22802485287</v>
      </c>
      <c r="M215" s="3">
        <v>28694.57600572272</v>
      </c>
      <c r="N215" s="3">
        <v>29698.88616592301</v>
      </c>
      <c r="O215" s="3">
        <v>30738.347181730314</v>
      </c>
      <c r="P215" s="3">
        <v>31814.189333090872</v>
      </c>
    </row>
    <row r="216" spans="2:16" x14ac:dyDescent="0.35">
      <c r="B216" t="s">
        <v>10</v>
      </c>
      <c r="D216" t="s">
        <v>19</v>
      </c>
      <c r="E216" t="s">
        <v>20</v>
      </c>
      <c r="F216" t="s">
        <v>1407</v>
      </c>
      <c r="G216" t="s">
        <v>1408</v>
      </c>
      <c r="H216">
        <v>1155</v>
      </c>
      <c r="I216" t="s">
        <v>1406</v>
      </c>
      <c r="J216">
        <v>63300030</v>
      </c>
      <c r="K216" t="s">
        <v>1488</v>
      </c>
      <c r="L216" s="3">
        <v>8658.1200000000008</v>
      </c>
      <c r="M216" s="3">
        <v>8658.1200000000008</v>
      </c>
      <c r="N216" s="3">
        <v>8658.1200000000008</v>
      </c>
      <c r="O216" s="3">
        <v>8658.1200000000008</v>
      </c>
      <c r="P216" s="3">
        <v>8658.1200000000008</v>
      </c>
    </row>
    <row r="217" spans="2:16" x14ac:dyDescent="0.35">
      <c r="B217" t="s">
        <v>10</v>
      </c>
      <c r="D217" t="s">
        <v>11</v>
      </c>
      <c r="E217" t="s">
        <v>20</v>
      </c>
      <c r="F217" t="s">
        <v>1407</v>
      </c>
      <c r="G217" t="s">
        <v>1408</v>
      </c>
      <c r="H217">
        <v>1155</v>
      </c>
      <c r="I217" t="s">
        <v>1406</v>
      </c>
      <c r="J217">
        <v>63300040</v>
      </c>
      <c r="K217" t="s">
        <v>1515</v>
      </c>
      <c r="L217" s="3">
        <v>9289.5617057177005</v>
      </c>
      <c r="M217" s="3">
        <v>9614.6963654178217</v>
      </c>
      <c r="N217" s="3">
        <v>9951.2107382074428</v>
      </c>
      <c r="O217" s="3">
        <v>10299.503114044703</v>
      </c>
      <c r="P217" s="3">
        <v>10659.985723036267</v>
      </c>
    </row>
    <row r="218" spans="2:16" x14ac:dyDescent="0.35">
      <c r="B218" t="s">
        <v>10</v>
      </c>
      <c r="D218" t="s">
        <v>19</v>
      </c>
      <c r="E218" t="s">
        <v>20</v>
      </c>
      <c r="F218" t="s">
        <v>1407</v>
      </c>
      <c r="G218" t="s">
        <v>1408</v>
      </c>
      <c r="H218">
        <v>1155</v>
      </c>
      <c r="I218" t="s">
        <v>1406</v>
      </c>
      <c r="J218">
        <v>63300056</v>
      </c>
      <c r="K218" t="s">
        <v>1536</v>
      </c>
      <c r="L218" s="3">
        <v>88472.016244930492</v>
      </c>
      <c r="M218" s="3">
        <v>91568.536813503059</v>
      </c>
      <c r="N218" s="3">
        <v>94773.435601975652</v>
      </c>
      <c r="O218" s="3">
        <v>98090.505848044791</v>
      </c>
      <c r="P218" s="3">
        <v>101523.67355272635</v>
      </c>
    </row>
    <row r="219" spans="2:16" x14ac:dyDescent="0.35">
      <c r="B219" t="s">
        <v>10</v>
      </c>
      <c r="D219" t="s">
        <v>19</v>
      </c>
      <c r="E219" t="s">
        <v>20</v>
      </c>
      <c r="F219" t="s">
        <v>1407</v>
      </c>
      <c r="G219" t="s">
        <v>1408</v>
      </c>
      <c r="H219">
        <v>1155</v>
      </c>
      <c r="I219" t="s">
        <v>1406</v>
      </c>
      <c r="J219">
        <v>63300052</v>
      </c>
      <c r="K219" t="s">
        <v>1541</v>
      </c>
      <c r="L219" s="3">
        <v>2726.1022578749999</v>
      </c>
      <c r="M219" s="3">
        <v>2821.5158369006244</v>
      </c>
      <c r="N219" s="3">
        <v>2920.2688911921459</v>
      </c>
      <c r="O219" s="3">
        <v>3022.4783023838709</v>
      </c>
      <c r="P219" s="3">
        <v>3128.2650429673063</v>
      </c>
    </row>
    <row r="220" spans="2:16" x14ac:dyDescent="0.35">
      <c r="B220" t="s">
        <v>10</v>
      </c>
      <c r="D220" t="s">
        <v>19</v>
      </c>
      <c r="E220" t="s">
        <v>20</v>
      </c>
      <c r="F220" t="s">
        <v>1407</v>
      </c>
      <c r="G220" t="s">
        <v>1408</v>
      </c>
      <c r="H220">
        <v>1155</v>
      </c>
      <c r="I220" t="s">
        <v>1406</v>
      </c>
      <c r="J220">
        <v>63300033</v>
      </c>
      <c r="K220" t="s">
        <v>1661</v>
      </c>
      <c r="L220" s="3">
        <v>3032.4</v>
      </c>
      <c r="M220" s="3">
        <v>3032.4</v>
      </c>
      <c r="N220" s="3">
        <v>3032.4</v>
      </c>
      <c r="O220" s="3">
        <v>3032.4</v>
      </c>
      <c r="P220" s="3">
        <v>3032.4</v>
      </c>
    </row>
    <row r="221" spans="2:16" x14ac:dyDescent="0.35">
      <c r="B221" t="s">
        <v>10</v>
      </c>
      <c r="D221" t="s">
        <v>19</v>
      </c>
      <c r="E221" t="s">
        <v>20</v>
      </c>
      <c r="F221" t="s">
        <v>1407</v>
      </c>
      <c r="G221" t="s">
        <v>1408</v>
      </c>
      <c r="H221">
        <v>1155</v>
      </c>
      <c r="I221" t="s">
        <v>1406</v>
      </c>
      <c r="J221">
        <v>63300150</v>
      </c>
      <c r="K221" t="s">
        <v>1680</v>
      </c>
      <c r="L221" s="3">
        <v>14535</v>
      </c>
      <c r="M221" s="3">
        <v>14825.7</v>
      </c>
      <c r="N221" s="3">
        <v>15122.214000000002</v>
      </c>
      <c r="O221" s="3">
        <v>15424.658280000001</v>
      </c>
      <c r="P221" s="3">
        <v>15733.151445600002</v>
      </c>
    </row>
    <row r="222" spans="2:16" x14ac:dyDescent="0.35">
      <c r="B222" t="s">
        <v>10</v>
      </c>
      <c r="D222" t="s">
        <v>11</v>
      </c>
      <c r="E222" t="s">
        <v>20</v>
      </c>
      <c r="F222" t="s">
        <v>1407</v>
      </c>
      <c r="G222" t="s">
        <v>1408</v>
      </c>
      <c r="H222">
        <v>1155</v>
      </c>
      <c r="I222" t="s">
        <v>1406</v>
      </c>
      <c r="J222">
        <v>63300100</v>
      </c>
      <c r="K222" t="s">
        <v>1869</v>
      </c>
      <c r="L222" s="3">
        <v>8390.2269022581058</v>
      </c>
      <c r="M222" s="3">
        <v>8683.8848438371388</v>
      </c>
      <c r="N222" s="3">
        <v>8987.8208133714361</v>
      </c>
      <c r="O222" s="3">
        <v>9302.3945418394378</v>
      </c>
      <c r="P222" s="3">
        <v>9627.9783508038163</v>
      </c>
    </row>
    <row r="223" spans="2:16" x14ac:dyDescent="0.35">
      <c r="B223" t="s">
        <v>10</v>
      </c>
      <c r="D223" t="s">
        <v>11</v>
      </c>
      <c r="E223" t="s">
        <v>20</v>
      </c>
      <c r="F223" t="s">
        <v>1407</v>
      </c>
      <c r="G223" t="s">
        <v>1408</v>
      </c>
      <c r="H223">
        <v>1155</v>
      </c>
      <c r="I223" t="s">
        <v>1406</v>
      </c>
      <c r="J223">
        <v>63300170</v>
      </c>
      <c r="K223" t="s">
        <v>1873</v>
      </c>
      <c r="L223" s="3">
        <v>14067.050582943948</v>
      </c>
      <c r="M223" s="3">
        <v>14559.397353346987</v>
      </c>
      <c r="N223" s="3">
        <v>15068.976260714129</v>
      </c>
      <c r="O223" s="3">
        <v>15596.390429839123</v>
      </c>
      <c r="P223" s="3">
        <v>16142.264094883491</v>
      </c>
    </row>
    <row r="224" spans="2:16" x14ac:dyDescent="0.35">
      <c r="B224" t="s">
        <v>10</v>
      </c>
      <c r="D224" t="s">
        <v>11</v>
      </c>
      <c r="E224" t="s">
        <v>20</v>
      </c>
      <c r="F224" t="s">
        <v>1397</v>
      </c>
      <c r="G224" t="s">
        <v>1398</v>
      </c>
      <c r="H224">
        <v>1165</v>
      </c>
      <c r="I224" t="s">
        <v>1399</v>
      </c>
      <c r="J224">
        <v>63300080</v>
      </c>
      <c r="K224" t="s">
        <v>91</v>
      </c>
      <c r="L224" s="3">
        <v>151201.61462906783</v>
      </c>
      <c r="M224" s="3">
        <v>156493.67114108521</v>
      </c>
      <c r="N224" s="3">
        <v>161970.94963102316</v>
      </c>
      <c r="O224" s="3">
        <v>167639.93286810894</v>
      </c>
      <c r="P224" s="3">
        <v>173507.33051849276</v>
      </c>
    </row>
    <row r="225" spans="2:16" x14ac:dyDescent="0.35">
      <c r="B225" t="s">
        <v>10</v>
      </c>
      <c r="D225" t="s">
        <v>11</v>
      </c>
      <c r="E225" t="s">
        <v>20</v>
      </c>
      <c r="F225" t="s">
        <v>1397</v>
      </c>
      <c r="G225" t="s">
        <v>1398</v>
      </c>
      <c r="H225">
        <v>1165</v>
      </c>
      <c r="I225" t="s">
        <v>1399</v>
      </c>
      <c r="J225">
        <v>63300040</v>
      </c>
      <c r="K225" t="s">
        <v>1515</v>
      </c>
      <c r="L225" s="3">
        <v>52224.2418949083</v>
      </c>
      <c r="M225" s="3">
        <v>54052.09036123009</v>
      </c>
      <c r="N225" s="3">
        <v>55943.913523873132</v>
      </c>
      <c r="O225" s="3">
        <v>57901.95049720868</v>
      </c>
      <c r="P225" s="3">
        <v>59928.518764610984</v>
      </c>
    </row>
    <row r="226" spans="2:16" x14ac:dyDescent="0.35">
      <c r="B226" t="s">
        <v>10</v>
      </c>
      <c r="D226" t="s">
        <v>19</v>
      </c>
      <c r="E226" t="s">
        <v>20</v>
      </c>
      <c r="F226" t="s">
        <v>1397</v>
      </c>
      <c r="G226" t="s">
        <v>1398</v>
      </c>
      <c r="H226">
        <v>1165</v>
      </c>
      <c r="I226" t="s">
        <v>1399</v>
      </c>
      <c r="J226">
        <v>63300056</v>
      </c>
      <c r="K226" t="s">
        <v>1536</v>
      </c>
      <c r="L226" s="3">
        <v>497373.73233246</v>
      </c>
      <c r="M226" s="3">
        <v>514781.81296409608</v>
      </c>
      <c r="N226" s="3">
        <v>532799.17641783936</v>
      </c>
      <c r="O226" s="3">
        <v>551447.14759246365</v>
      </c>
      <c r="P226" s="3">
        <v>570747.79775819986</v>
      </c>
    </row>
    <row r="227" spans="2:16" x14ac:dyDescent="0.35">
      <c r="B227" t="s">
        <v>10</v>
      </c>
      <c r="D227" t="s">
        <v>19</v>
      </c>
      <c r="E227" t="s">
        <v>20</v>
      </c>
      <c r="F227" t="s">
        <v>1397</v>
      </c>
      <c r="G227" t="s">
        <v>1398</v>
      </c>
      <c r="H227">
        <v>1165</v>
      </c>
      <c r="I227" t="s">
        <v>1399</v>
      </c>
      <c r="J227">
        <v>63300150</v>
      </c>
      <c r="K227" t="s">
        <v>1680</v>
      </c>
      <c r="L227" s="3">
        <v>39358.820987999999</v>
      </c>
      <c r="M227" s="3">
        <v>40145.997407759998</v>
      </c>
      <c r="N227" s="3">
        <v>40948.917355915197</v>
      </c>
      <c r="O227" s="3">
        <v>41767.8957030335</v>
      </c>
      <c r="P227" s="3">
        <v>42603.253617094175</v>
      </c>
    </row>
    <row r="228" spans="2:16" x14ac:dyDescent="0.35">
      <c r="B228" t="s">
        <v>10</v>
      </c>
      <c r="D228" t="s">
        <v>11</v>
      </c>
      <c r="E228" t="s">
        <v>20</v>
      </c>
      <c r="F228" t="s">
        <v>1397</v>
      </c>
      <c r="G228" t="s">
        <v>1398</v>
      </c>
      <c r="H228">
        <v>1165</v>
      </c>
      <c r="I228" t="s">
        <v>1399</v>
      </c>
      <c r="J228">
        <v>63300100</v>
      </c>
      <c r="K228" t="s">
        <v>1869</v>
      </c>
      <c r="L228" s="3">
        <v>45758.383374586316</v>
      </c>
      <c r="M228" s="3">
        <v>47359.926792696839</v>
      </c>
      <c r="N228" s="3">
        <v>49017.524230441224</v>
      </c>
      <c r="O228" s="3">
        <v>50733.137578506656</v>
      </c>
      <c r="P228" s="3">
        <v>52508.797393754387</v>
      </c>
    </row>
    <row r="229" spans="2:16" x14ac:dyDescent="0.35">
      <c r="B229" t="s">
        <v>10</v>
      </c>
      <c r="D229" t="s">
        <v>11</v>
      </c>
      <c r="E229" t="s">
        <v>20</v>
      </c>
      <c r="F229" t="s">
        <v>1397</v>
      </c>
      <c r="G229" t="s">
        <v>1398</v>
      </c>
      <c r="H229">
        <v>1165</v>
      </c>
      <c r="I229" t="s">
        <v>1399</v>
      </c>
      <c r="J229">
        <v>63300170</v>
      </c>
      <c r="K229" t="s">
        <v>1873</v>
      </c>
      <c r="L229" s="3">
        <v>79082.423440861137</v>
      </c>
      <c r="M229" s="3">
        <v>81850.308261291284</v>
      </c>
      <c r="N229" s="3">
        <v>84715.069050436461</v>
      </c>
      <c r="O229" s="3">
        <v>87680.096467201714</v>
      </c>
      <c r="P229" s="3">
        <v>90748.89984355378</v>
      </c>
    </row>
    <row r="230" spans="2:16" x14ac:dyDescent="0.35">
      <c r="B230" t="s">
        <v>10</v>
      </c>
      <c r="D230" t="s">
        <v>11</v>
      </c>
      <c r="E230" t="s">
        <v>20</v>
      </c>
      <c r="F230" t="s">
        <v>1400</v>
      </c>
      <c r="G230" t="s">
        <v>1401</v>
      </c>
      <c r="H230">
        <v>1165</v>
      </c>
      <c r="I230" t="s">
        <v>1399</v>
      </c>
      <c r="J230">
        <v>63300080</v>
      </c>
      <c r="K230" t="s">
        <v>91</v>
      </c>
      <c r="L230" s="3">
        <v>52887.369919607416</v>
      </c>
      <c r="M230" s="3">
        <v>54738.427866793674</v>
      </c>
      <c r="N230" s="3">
        <v>56654.272842131453</v>
      </c>
      <c r="O230" s="3">
        <v>58637.172391606051</v>
      </c>
      <c r="P230" s="3">
        <v>60689.473425312259</v>
      </c>
    </row>
    <row r="231" spans="2:16" x14ac:dyDescent="0.35">
      <c r="B231" t="s">
        <v>10</v>
      </c>
      <c r="D231" t="s">
        <v>11</v>
      </c>
      <c r="E231" t="s">
        <v>20</v>
      </c>
      <c r="F231" t="s">
        <v>1400</v>
      </c>
      <c r="G231" t="s">
        <v>1401</v>
      </c>
      <c r="H231">
        <v>1165</v>
      </c>
      <c r="I231" t="s">
        <v>1399</v>
      </c>
      <c r="J231">
        <v>63300040</v>
      </c>
      <c r="K231" t="s">
        <v>1515</v>
      </c>
      <c r="L231" s="3">
        <v>18267.019215653876</v>
      </c>
      <c r="M231" s="3">
        <v>18906.364888201762</v>
      </c>
      <c r="N231" s="3">
        <v>19568.087659288823</v>
      </c>
      <c r="O231" s="3">
        <v>20252.970727363932</v>
      </c>
      <c r="P231" s="3">
        <v>20961.824702821668</v>
      </c>
    </row>
    <row r="232" spans="2:16" x14ac:dyDescent="0.35">
      <c r="B232" t="s">
        <v>10</v>
      </c>
      <c r="D232" t="s">
        <v>19</v>
      </c>
      <c r="E232" t="s">
        <v>20</v>
      </c>
      <c r="F232" t="s">
        <v>1400</v>
      </c>
      <c r="G232" t="s">
        <v>1401</v>
      </c>
      <c r="H232">
        <v>1165</v>
      </c>
      <c r="I232" t="s">
        <v>1399</v>
      </c>
      <c r="J232">
        <v>63300056</v>
      </c>
      <c r="K232" t="s">
        <v>1536</v>
      </c>
      <c r="L232" s="3">
        <v>173971.61157765597</v>
      </c>
      <c r="M232" s="3">
        <v>180060.61798287393</v>
      </c>
      <c r="N232" s="3">
        <v>186362.73961227451</v>
      </c>
      <c r="O232" s="3">
        <v>192885.43549870412</v>
      </c>
      <c r="P232" s="3">
        <v>199636.42574115875</v>
      </c>
    </row>
    <row r="233" spans="2:16" x14ac:dyDescent="0.35">
      <c r="B233" t="s">
        <v>10</v>
      </c>
      <c r="D233" t="s">
        <v>11</v>
      </c>
      <c r="E233" t="s">
        <v>20</v>
      </c>
      <c r="F233" t="s">
        <v>1400</v>
      </c>
      <c r="G233" t="s">
        <v>1401</v>
      </c>
      <c r="H233">
        <v>1165</v>
      </c>
      <c r="I233" t="s">
        <v>1399</v>
      </c>
      <c r="J233">
        <v>63300100</v>
      </c>
      <c r="K233" t="s">
        <v>1869</v>
      </c>
      <c r="L233" s="3">
        <v>16005.388265144349</v>
      </c>
      <c r="M233" s="3">
        <v>16565.576854424402</v>
      </c>
      <c r="N233" s="3">
        <v>17145.372044329255</v>
      </c>
      <c r="O233" s="3">
        <v>17745.460065880779</v>
      </c>
      <c r="P233" s="3">
        <v>18366.551168186605</v>
      </c>
    </row>
    <row r="234" spans="2:16" x14ac:dyDescent="0.35">
      <c r="B234" t="s">
        <v>10</v>
      </c>
      <c r="D234" t="s">
        <v>11</v>
      </c>
      <c r="E234" t="s">
        <v>20</v>
      </c>
      <c r="F234" t="s">
        <v>1400</v>
      </c>
      <c r="G234" t="s">
        <v>1401</v>
      </c>
      <c r="H234">
        <v>1165</v>
      </c>
      <c r="I234" t="s">
        <v>1399</v>
      </c>
      <c r="J234">
        <v>63300170</v>
      </c>
      <c r="K234" t="s">
        <v>1873</v>
      </c>
      <c r="L234" s="3">
        <v>27661.486240847302</v>
      </c>
      <c r="M234" s="3">
        <v>28629.638259276955</v>
      </c>
      <c r="N234" s="3">
        <v>29631.675598351649</v>
      </c>
      <c r="O234" s="3">
        <v>30668.784244293955</v>
      </c>
      <c r="P234" s="3">
        <v>31742.191692844241</v>
      </c>
    </row>
    <row r="235" spans="2:16" x14ac:dyDescent="0.35">
      <c r="B235" t="s">
        <v>10</v>
      </c>
      <c r="D235" t="s">
        <v>11</v>
      </c>
      <c r="E235" t="s">
        <v>20</v>
      </c>
      <c r="F235" t="s">
        <v>1402</v>
      </c>
      <c r="G235" t="s">
        <v>1403</v>
      </c>
      <c r="H235">
        <v>1165</v>
      </c>
      <c r="I235" t="s">
        <v>1399</v>
      </c>
      <c r="J235">
        <v>63300080</v>
      </c>
      <c r="K235" t="s">
        <v>91</v>
      </c>
      <c r="L235" s="3">
        <v>5452.4156470692478</v>
      </c>
      <c r="M235" s="3">
        <v>5643.2501947166711</v>
      </c>
      <c r="N235" s="3">
        <v>5840.7639515317542</v>
      </c>
      <c r="O235" s="3">
        <v>6045.1906898353654</v>
      </c>
      <c r="P235" s="3">
        <v>6256.7723639796022</v>
      </c>
    </row>
    <row r="236" spans="2:16" x14ac:dyDescent="0.35">
      <c r="B236" t="s">
        <v>10</v>
      </c>
      <c r="D236" t="s">
        <v>19</v>
      </c>
      <c r="E236" t="s">
        <v>20</v>
      </c>
      <c r="F236" t="s">
        <v>1402</v>
      </c>
      <c r="G236" t="s">
        <v>1403</v>
      </c>
      <c r="H236">
        <v>1165</v>
      </c>
      <c r="I236" t="s">
        <v>1399</v>
      </c>
      <c r="J236">
        <v>63300030</v>
      </c>
      <c r="K236" t="s">
        <v>1488</v>
      </c>
      <c r="L236" s="3">
        <v>8285.16</v>
      </c>
      <c r="M236" s="3">
        <v>8285.16</v>
      </c>
      <c r="N236" s="3">
        <v>8285.16</v>
      </c>
      <c r="O236" s="3">
        <v>8285.16</v>
      </c>
      <c r="P236" s="3">
        <v>8285.16</v>
      </c>
    </row>
    <row r="237" spans="2:16" x14ac:dyDescent="0.35">
      <c r="B237" t="s">
        <v>10</v>
      </c>
      <c r="D237" t="s">
        <v>11</v>
      </c>
      <c r="E237" t="s">
        <v>20</v>
      </c>
      <c r="F237" t="s">
        <v>1402</v>
      </c>
      <c r="G237" t="s">
        <v>1403</v>
      </c>
      <c r="H237">
        <v>1165</v>
      </c>
      <c r="I237" t="s">
        <v>1399</v>
      </c>
      <c r="J237">
        <v>63300040</v>
      </c>
      <c r="K237" t="s">
        <v>1515</v>
      </c>
      <c r="L237" s="3">
        <v>1883.2356675732599</v>
      </c>
      <c r="M237" s="3">
        <v>1949.1489159383239</v>
      </c>
      <c r="N237" s="3">
        <v>2017.3691279961652</v>
      </c>
      <c r="O237" s="3">
        <v>2087.9770474760307</v>
      </c>
      <c r="P237" s="3">
        <v>2161.0562441376915</v>
      </c>
    </row>
    <row r="238" spans="2:16" x14ac:dyDescent="0.35">
      <c r="B238" t="s">
        <v>10</v>
      </c>
      <c r="D238" t="s">
        <v>19</v>
      </c>
      <c r="E238" t="s">
        <v>20</v>
      </c>
      <c r="F238" t="s">
        <v>1402</v>
      </c>
      <c r="G238" t="s">
        <v>1403</v>
      </c>
      <c r="H238">
        <v>1165</v>
      </c>
      <c r="I238" t="s">
        <v>1399</v>
      </c>
      <c r="J238">
        <v>63300056</v>
      </c>
      <c r="K238" t="s">
        <v>1536</v>
      </c>
      <c r="L238" s="3">
        <v>17935.577786411999</v>
      </c>
      <c r="M238" s="3">
        <v>18563.323008936419</v>
      </c>
      <c r="N238" s="3">
        <v>19213.039314249192</v>
      </c>
      <c r="O238" s="3">
        <v>19885.495690247913</v>
      </c>
      <c r="P238" s="3">
        <v>20581.488039406588</v>
      </c>
    </row>
    <row r="239" spans="2:16" x14ac:dyDescent="0.35">
      <c r="B239" t="s">
        <v>10</v>
      </c>
      <c r="D239" t="s">
        <v>19</v>
      </c>
      <c r="E239" t="s">
        <v>20</v>
      </c>
      <c r="F239" t="s">
        <v>1402</v>
      </c>
      <c r="G239" t="s">
        <v>1403</v>
      </c>
      <c r="H239">
        <v>1165</v>
      </c>
      <c r="I239" t="s">
        <v>1399</v>
      </c>
      <c r="J239">
        <v>63300033</v>
      </c>
      <c r="K239" t="s">
        <v>1661</v>
      </c>
      <c r="L239" s="3">
        <v>139696.70000000001</v>
      </c>
      <c r="M239" s="3">
        <v>139696.70000000001</v>
      </c>
      <c r="N239" s="3">
        <v>139696.70000000001</v>
      </c>
      <c r="O239" s="3">
        <v>139696.70000000001</v>
      </c>
      <c r="P239" s="3">
        <v>139696.70000000001</v>
      </c>
    </row>
    <row r="240" spans="2:16" x14ac:dyDescent="0.35">
      <c r="B240" t="s">
        <v>10</v>
      </c>
      <c r="D240" t="s">
        <v>11</v>
      </c>
      <c r="E240" t="s">
        <v>20</v>
      </c>
      <c r="F240" t="s">
        <v>1402</v>
      </c>
      <c r="G240" t="s">
        <v>1403</v>
      </c>
      <c r="H240">
        <v>1165</v>
      </c>
      <c r="I240" t="s">
        <v>1399</v>
      </c>
      <c r="J240">
        <v>63300100</v>
      </c>
      <c r="K240" t="s">
        <v>1869</v>
      </c>
      <c r="L240" s="3">
        <v>1650.0731563499039</v>
      </c>
      <c r="M240" s="3">
        <v>1707.8257168221505</v>
      </c>
      <c r="N240" s="3">
        <v>1767.5996169109255</v>
      </c>
      <c r="O240" s="3">
        <v>1829.4656035028081</v>
      </c>
      <c r="P240" s="3">
        <v>1893.4968996254061</v>
      </c>
    </row>
    <row r="241" spans="2:16" x14ac:dyDescent="0.35">
      <c r="B241" t="s">
        <v>10</v>
      </c>
      <c r="D241" t="s">
        <v>11</v>
      </c>
      <c r="E241" t="s">
        <v>20</v>
      </c>
      <c r="F241" t="s">
        <v>1402</v>
      </c>
      <c r="G241" t="s">
        <v>1403</v>
      </c>
      <c r="H241">
        <v>1165</v>
      </c>
      <c r="I241" t="s">
        <v>1399</v>
      </c>
      <c r="J241">
        <v>63300170</v>
      </c>
      <c r="K241" t="s">
        <v>1873</v>
      </c>
      <c r="L241" s="3">
        <v>2851.7568680395079</v>
      </c>
      <c r="M241" s="3">
        <v>2951.5683584208905</v>
      </c>
      <c r="N241" s="3">
        <v>3054.8732509656215</v>
      </c>
      <c r="O241" s="3">
        <v>3161.7938147494183</v>
      </c>
      <c r="P241" s="3">
        <v>3272.4565982656477</v>
      </c>
    </row>
    <row r="242" spans="2:16" x14ac:dyDescent="0.35">
      <c r="B242" t="s">
        <v>10</v>
      </c>
      <c r="D242" t="s">
        <v>11</v>
      </c>
      <c r="E242" t="s">
        <v>20</v>
      </c>
      <c r="F242" t="s">
        <v>1388</v>
      </c>
      <c r="G242" t="s">
        <v>1389</v>
      </c>
      <c r="H242">
        <v>1180</v>
      </c>
      <c r="I242" t="s">
        <v>1390</v>
      </c>
      <c r="J242">
        <v>63300080</v>
      </c>
      <c r="K242" t="s">
        <v>91</v>
      </c>
      <c r="L242" s="3">
        <v>15087.156611171038</v>
      </c>
      <c r="M242" s="3">
        <v>15615.207092562023</v>
      </c>
      <c r="N242" s="3">
        <v>16161.739340801692</v>
      </c>
      <c r="O242" s="3">
        <v>16727.400217729752</v>
      </c>
      <c r="P242" s="3">
        <v>17312.859225350294</v>
      </c>
    </row>
    <row r="243" spans="2:16" x14ac:dyDescent="0.35">
      <c r="B243" t="s">
        <v>10</v>
      </c>
      <c r="D243" t="s">
        <v>19</v>
      </c>
      <c r="E243" t="s">
        <v>20</v>
      </c>
      <c r="F243" t="s">
        <v>1388</v>
      </c>
      <c r="G243" t="s">
        <v>1389</v>
      </c>
      <c r="H243">
        <v>1180</v>
      </c>
      <c r="I243" t="s">
        <v>1390</v>
      </c>
      <c r="J243">
        <v>63300030</v>
      </c>
      <c r="K243" t="s">
        <v>1488</v>
      </c>
      <c r="L243" s="3">
        <v>8000.0000117999998</v>
      </c>
      <c r="M243" s="3">
        <v>8000.0000117999998</v>
      </c>
      <c r="N243" s="3">
        <v>8000.0000117999998</v>
      </c>
      <c r="O243" s="3">
        <v>8000.0000117999998</v>
      </c>
      <c r="P243" s="3">
        <v>8000.0000117999998</v>
      </c>
    </row>
    <row r="244" spans="2:16" x14ac:dyDescent="0.35">
      <c r="B244" t="s">
        <v>10</v>
      </c>
      <c r="D244" t="s">
        <v>11</v>
      </c>
      <c r="E244" t="s">
        <v>20</v>
      </c>
      <c r="F244" t="s">
        <v>1388</v>
      </c>
      <c r="G244" t="s">
        <v>1389</v>
      </c>
      <c r="H244">
        <v>1180</v>
      </c>
      <c r="I244" t="s">
        <v>1390</v>
      </c>
      <c r="J244">
        <v>63300040</v>
      </c>
      <c r="K244" t="s">
        <v>1515</v>
      </c>
      <c r="L244" s="3">
        <v>5211.0244874110494</v>
      </c>
      <c r="M244" s="3">
        <v>5393.4103444704351</v>
      </c>
      <c r="N244" s="3">
        <v>5582.1797065269002</v>
      </c>
      <c r="O244" s="3">
        <v>5777.5559962553416</v>
      </c>
      <c r="P244" s="3">
        <v>5979.770456124279</v>
      </c>
    </row>
    <row r="245" spans="2:16" x14ac:dyDescent="0.35">
      <c r="B245" t="s">
        <v>10</v>
      </c>
      <c r="D245" t="s">
        <v>19</v>
      </c>
      <c r="E245" t="s">
        <v>20</v>
      </c>
      <c r="F245" t="s">
        <v>1388</v>
      </c>
      <c r="G245" t="s">
        <v>1389</v>
      </c>
      <c r="H245">
        <v>1180</v>
      </c>
      <c r="I245" t="s">
        <v>1390</v>
      </c>
      <c r="J245">
        <v>63300056</v>
      </c>
      <c r="K245" t="s">
        <v>1536</v>
      </c>
      <c r="L245" s="3">
        <v>49628.804642009993</v>
      </c>
      <c r="M245" s="3">
        <v>51365.812804480338</v>
      </c>
      <c r="N245" s="3">
        <v>53163.616252637148</v>
      </c>
      <c r="O245" s="3">
        <v>55024.342821479448</v>
      </c>
      <c r="P245" s="3">
        <v>56950.194820231227</v>
      </c>
    </row>
    <row r="246" spans="2:16" x14ac:dyDescent="0.35">
      <c r="B246" t="s">
        <v>10</v>
      </c>
      <c r="D246" t="s">
        <v>19</v>
      </c>
      <c r="E246" t="s">
        <v>20</v>
      </c>
      <c r="F246" t="s">
        <v>1388</v>
      </c>
      <c r="G246" t="s">
        <v>1389</v>
      </c>
      <c r="H246">
        <v>1180</v>
      </c>
      <c r="I246" t="s">
        <v>1390</v>
      </c>
      <c r="J246">
        <v>63300033</v>
      </c>
      <c r="K246" t="s">
        <v>1661</v>
      </c>
      <c r="L246" s="3">
        <v>7785.48</v>
      </c>
      <c r="M246" s="3">
        <v>7785.48</v>
      </c>
      <c r="N246" s="3">
        <v>7785.48</v>
      </c>
      <c r="O246" s="3">
        <v>7785.48</v>
      </c>
      <c r="P246" s="3">
        <v>7785.48</v>
      </c>
    </row>
    <row r="247" spans="2:16" x14ac:dyDescent="0.35">
      <c r="B247" t="s">
        <v>10</v>
      </c>
      <c r="D247" t="s">
        <v>11</v>
      </c>
      <c r="E247" t="s">
        <v>20</v>
      </c>
      <c r="F247" t="s">
        <v>1388</v>
      </c>
      <c r="G247" t="s">
        <v>1389</v>
      </c>
      <c r="H247">
        <v>1180</v>
      </c>
      <c r="I247" t="s">
        <v>1390</v>
      </c>
      <c r="J247">
        <v>63300100</v>
      </c>
      <c r="K247" t="s">
        <v>1869</v>
      </c>
      <c r="L247" s="3">
        <v>4565.8500270649192</v>
      </c>
      <c r="M247" s="3">
        <v>4725.6547780121909</v>
      </c>
      <c r="N247" s="3">
        <v>4891.0526952426171</v>
      </c>
      <c r="O247" s="3">
        <v>5062.2395395761087</v>
      </c>
      <c r="P247" s="3">
        <v>5239.4179234612729</v>
      </c>
    </row>
    <row r="248" spans="2:16" x14ac:dyDescent="0.35">
      <c r="B248" t="s">
        <v>10</v>
      </c>
      <c r="D248" t="s">
        <v>11</v>
      </c>
      <c r="E248" t="s">
        <v>20</v>
      </c>
      <c r="F248" t="s">
        <v>1388</v>
      </c>
      <c r="G248" t="s">
        <v>1389</v>
      </c>
      <c r="H248">
        <v>1180</v>
      </c>
      <c r="I248" t="s">
        <v>1390</v>
      </c>
      <c r="J248">
        <v>63300170</v>
      </c>
      <c r="K248" t="s">
        <v>1873</v>
      </c>
      <c r="L248" s="3">
        <v>7890.9799380795894</v>
      </c>
      <c r="M248" s="3">
        <v>8167.1642359123734</v>
      </c>
      <c r="N248" s="3">
        <v>8453.0149841693074</v>
      </c>
      <c r="O248" s="3">
        <v>8748.8705086152331</v>
      </c>
      <c r="P248" s="3">
        <v>9055.0809764167643</v>
      </c>
    </row>
    <row r="249" spans="2:16" x14ac:dyDescent="0.35">
      <c r="B249" t="s">
        <v>10</v>
      </c>
      <c r="D249" t="s">
        <v>11</v>
      </c>
      <c r="E249" t="s">
        <v>20</v>
      </c>
      <c r="F249" t="s">
        <v>1391</v>
      </c>
      <c r="G249" t="s">
        <v>1392</v>
      </c>
      <c r="H249">
        <v>1180</v>
      </c>
      <c r="I249" t="s">
        <v>1390</v>
      </c>
      <c r="J249">
        <v>63300080</v>
      </c>
      <c r="K249" t="s">
        <v>91</v>
      </c>
      <c r="L249" s="3">
        <v>65990.650002016308</v>
      </c>
      <c r="M249" s="3">
        <v>68300.322752086882</v>
      </c>
      <c r="N249" s="3">
        <v>70690.834048409917</v>
      </c>
      <c r="O249" s="3">
        <v>73165.01324010425</v>
      </c>
      <c r="P249" s="3">
        <v>75725.788703507904</v>
      </c>
    </row>
    <row r="250" spans="2:16" x14ac:dyDescent="0.35">
      <c r="B250" t="s">
        <v>10</v>
      </c>
      <c r="D250" t="s">
        <v>11</v>
      </c>
      <c r="E250" t="s">
        <v>20</v>
      </c>
      <c r="F250" t="s">
        <v>1391</v>
      </c>
      <c r="G250" t="s">
        <v>1392</v>
      </c>
      <c r="H250">
        <v>1180</v>
      </c>
      <c r="I250" t="s">
        <v>1390</v>
      </c>
      <c r="J250">
        <v>63300040</v>
      </c>
      <c r="K250" t="s">
        <v>1515</v>
      </c>
      <c r="L250" s="3">
        <v>22792.823191485895</v>
      </c>
      <c r="M250" s="3">
        <v>23590.572003187899</v>
      </c>
      <c r="N250" s="3">
        <v>24416.242023299474</v>
      </c>
      <c r="O250" s="3">
        <v>25270.810494114954</v>
      </c>
      <c r="P250" s="3">
        <v>26155.288861408979</v>
      </c>
    </row>
    <row r="251" spans="2:16" x14ac:dyDescent="0.35">
      <c r="B251" t="s">
        <v>10</v>
      </c>
      <c r="D251" t="s">
        <v>19</v>
      </c>
      <c r="E251" t="s">
        <v>20</v>
      </c>
      <c r="F251" t="s">
        <v>1391</v>
      </c>
      <c r="G251" t="s">
        <v>1392</v>
      </c>
      <c r="H251">
        <v>1180</v>
      </c>
      <c r="I251" t="s">
        <v>1390</v>
      </c>
      <c r="J251">
        <v>63300056</v>
      </c>
      <c r="K251" t="s">
        <v>1536</v>
      </c>
      <c r="L251" s="3">
        <v>217074.50658557998</v>
      </c>
      <c r="M251" s="3">
        <v>224672.11431607525</v>
      </c>
      <c r="N251" s="3">
        <v>232535.63831713787</v>
      </c>
      <c r="O251" s="3">
        <v>240674.38565823768</v>
      </c>
      <c r="P251" s="3">
        <v>249097.98915627599</v>
      </c>
    </row>
    <row r="252" spans="2:16" x14ac:dyDescent="0.35">
      <c r="B252" t="s">
        <v>10</v>
      </c>
      <c r="D252" t="s">
        <v>11</v>
      </c>
      <c r="E252" t="s">
        <v>20</v>
      </c>
      <c r="F252" t="s">
        <v>1391</v>
      </c>
      <c r="G252" t="s">
        <v>1392</v>
      </c>
      <c r="H252">
        <v>1180</v>
      </c>
      <c r="I252" t="s">
        <v>1390</v>
      </c>
      <c r="J252">
        <v>63300100</v>
      </c>
      <c r="K252" t="s">
        <v>1869</v>
      </c>
      <c r="L252" s="3">
        <v>19970.854605873359</v>
      </c>
      <c r="M252" s="3">
        <v>20669.834517078922</v>
      </c>
      <c r="N252" s="3">
        <v>21393.278725176682</v>
      </c>
      <c r="O252" s="3">
        <v>22142.043480557866</v>
      </c>
      <c r="P252" s="3">
        <v>22917.015002377389</v>
      </c>
    </row>
    <row r="253" spans="2:16" x14ac:dyDescent="0.35">
      <c r="B253" t="s">
        <v>10</v>
      </c>
      <c r="D253" t="s">
        <v>11</v>
      </c>
      <c r="E253" t="s">
        <v>20</v>
      </c>
      <c r="F253" t="s">
        <v>1391</v>
      </c>
      <c r="G253" t="s">
        <v>1392</v>
      </c>
      <c r="H253">
        <v>1180</v>
      </c>
      <c r="I253" t="s">
        <v>1390</v>
      </c>
      <c r="J253">
        <v>63300170</v>
      </c>
      <c r="K253" t="s">
        <v>1873</v>
      </c>
      <c r="L253" s="3">
        <v>34514.84654710722</v>
      </c>
      <c r="M253" s="3">
        <v>35722.866176255964</v>
      </c>
      <c r="N253" s="3">
        <v>36973.16649242492</v>
      </c>
      <c r="O253" s="3">
        <v>38267.227319659789</v>
      </c>
      <c r="P253" s="3">
        <v>39606.580275847882</v>
      </c>
    </row>
    <row r="254" spans="2:16" x14ac:dyDescent="0.35">
      <c r="B254" t="s">
        <v>10</v>
      </c>
      <c r="D254" t="s">
        <v>11</v>
      </c>
      <c r="E254" t="s">
        <v>20</v>
      </c>
      <c r="F254" t="s">
        <v>1393</v>
      </c>
      <c r="G254" t="s">
        <v>1394</v>
      </c>
      <c r="H254">
        <v>1180</v>
      </c>
      <c r="I254" t="s">
        <v>1390</v>
      </c>
      <c r="J254">
        <v>63300080</v>
      </c>
      <c r="K254" t="s">
        <v>91</v>
      </c>
      <c r="L254" s="3">
        <v>85214.672381813187</v>
      </c>
      <c r="M254" s="3">
        <v>88197.185915176655</v>
      </c>
      <c r="N254" s="3">
        <v>91284.087422207827</v>
      </c>
      <c r="O254" s="3">
        <v>94479.030481985086</v>
      </c>
      <c r="P254" s="3">
        <v>97785.79654885456</v>
      </c>
    </row>
    <row r="255" spans="2:16" x14ac:dyDescent="0.35">
      <c r="B255" t="s">
        <v>10</v>
      </c>
      <c r="D255" t="s">
        <v>11</v>
      </c>
      <c r="E255" t="s">
        <v>20</v>
      </c>
      <c r="F255" t="s">
        <v>1393</v>
      </c>
      <c r="G255" t="s">
        <v>1394</v>
      </c>
      <c r="H255">
        <v>1180</v>
      </c>
      <c r="I255" t="s">
        <v>1390</v>
      </c>
      <c r="J255">
        <v>63300040</v>
      </c>
      <c r="K255" t="s">
        <v>1515</v>
      </c>
      <c r="L255" s="3">
        <v>29432.699342402582</v>
      </c>
      <c r="M255" s="3">
        <v>30462.843819386671</v>
      </c>
      <c r="N255" s="3">
        <v>31529.043353065204</v>
      </c>
      <c r="O255" s="3">
        <v>32632.559870422483</v>
      </c>
      <c r="P255" s="3">
        <v>33774.699465887265</v>
      </c>
    </row>
    <row r="256" spans="2:16" x14ac:dyDescent="0.35">
      <c r="B256" t="s">
        <v>10</v>
      </c>
      <c r="D256" t="s">
        <v>19</v>
      </c>
      <c r="E256" t="s">
        <v>20</v>
      </c>
      <c r="F256" t="s">
        <v>1393</v>
      </c>
      <c r="G256" t="s">
        <v>1394</v>
      </c>
      <c r="H256">
        <v>1180</v>
      </c>
      <c r="I256" t="s">
        <v>1390</v>
      </c>
      <c r="J256">
        <v>63300056</v>
      </c>
      <c r="K256" t="s">
        <v>1536</v>
      </c>
      <c r="L256" s="3">
        <v>280311.42230859603</v>
      </c>
      <c r="M256" s="3">
        <v>290122.32208939688</v>
      </c>
      <c r="N256" s="3">
        <v>300276.60336252576</v>
      </c>
      <c r="O256" s="3">
        <v>310786.28448021412</v>
      </c>
      <c r="P256" s="3">
        <v>321663.80443702161</v>
      </c>
    </row>
    <row r="257" spans="2:16" x14ac:dyDescent="0.35">
      <c r="B257" t="s">
        <v>10</v>
      </c>
      <c r="D257" t="s">
        <v>11</v>
      </c>
      <c r="E257" t="s">
        <v>20</v>
      </c>
      <c r="F257" t="s">
        <v>1393</v>
      </c>
      <c r="G257" t="s">
        <v>1394</v>
      </c>
      <c r="H257">
        <v>1180</v>
      </c>
      <c r="I257" t="s">
        <v>1390</v>
      </c>
      <c r="J257">
        <v>63300100</v>
      </c>
      <c r="K257" t="s">
        <v>1869</v>
      </c>
      <c r="L257" s="3">
        <v>25788.650852390834</v>
      </c>
      <c r="M257" s="3">
        <v>26691.253632224514</v>
      </c>
      <c r="N257" s="3">
        <v>27625.447509352369</v>
      </c>
      <c r="O257" s="3">
        <v>28592.338172179698</v>
      </c>
      <c r="P257" s="3">
        <v>29593.070008205988</v>
      </c>
    </row>
    <row r="258" spans="2:16" x14ac:dyDescent="0.35">
      <c r="B258" t="s">
        <v>10</v>
      </c>
      <c r="D258" t="s">
        <v>11</v>
      </c>
      <c r="E258" t="s">
        <v>20</v>
      </c>
      <c r="F258" t="s">
        <v>1393</v>
      </c>
      <c r="G258" t="s">
        <v>1394</v>
      </c>
      <c r="H258">
        <v>1180</v>
      </c>
      <c r="I258" t="s">
        <v>1390</v>
      </c>
      <c r="J258">
        <v>63300170</v>
      </c>
      <c r="K258" t="s">
        <v>1873</v>
      </c>
      <c r="L258" s="3">
        <v>44569.516147066766</v>
      </c>
      <c r="M258" s="3">
        <v>46129.449212214102</v>
      </c>
      <c r="N258" s="3">
        <v>47743.979934641597</v>
      </c>
      <c r="O258" s="3">
        <v>49415.019232354047</v>
      </c>
      <c r="P258" s="3">
        <v>51144.544905486437</v>
      </c>
    </row>
    <row r="259" spans="2:16" x14ac:dyDescent="0.35">
      <c r="B259" t="s">
        <v>10</v>
      </c>
      <c r="D259" t="s">
        <v>11</v>
      </c>
      <c r="E259" t="s">
        <v>20</v>
      </c>
      <c r="F259" t="s">
        <v>1395</v>
      </c>
      <c r="G259" t="s">
        <v>1396</v>
      </c>
      <c r="H259">
        <v>1180</v>
      </c>
      <c r="I259" t="s">
        <v>1390</v>
      </c>
      <c r="J259">
        <v>63300080</v>
      </c>
      <c r="K259" t="s">
        <v>91</v>
      </c>
      <c r="L259" s="3">
        <v>79771.392743864242</v>
      </c>
      <c r="M259" s="3">
        <v>82563.391489899484</v>
      </c>
      <c r="N259" s="3">
        <v>85453.110192045948</v>
      </c>
      <c r="O259" s="3">
        <v>88443.969048767554</v>
      </c>
      <c r="P259" s="3">
        <v>91539.507965474404</v>
      </c>
    </row>
    <row r="260" spans="2:16" x14ac:dyDescent="0.35">
      <c r="B260" t="s">
        <v>10</v>
      </c>
      <c r="D260" t="s">
        <v>11</v>
      </c>
      <c r="E260" t="s">
        <v>20</v>
      </c>
      <c r="F260" t="s">
        <v>1395</v>
      </c>
      <c r="G260" t="s">
        <v>1396</v>
      </c>
      <c r="H260">
        <v>1180</v>
      </c>
      <c r="I260" t="s">
        <v>1390</v>
      </c>
      <c r="J260">
        <v>63300040</v>
      </c>
      <c r="K260" t="s">
        <v>1515</v>
      </c>
      <c r="L260" s="3">
        <v>27552.619204295217</v>
      </c>
      <c r="M260" s="3">
        <v>28516.960876445544</v>
      </c>
      <c r="N260" s="3">
        <v>29515.054507121135</v>
      </c>
      <c r="O260" s="3">
        <v>30548.081414870372</v>
      </c>
      <c r="P260" s="3">
        <v>31617.264264390833</v>
      </c>
    </row>
    <row r="261" spans="2:16" x14ac:dyDescent="0.35">
      <c r="B261" t="s">
        <v>10</v>
      </c>
      <c r="D261" t="s">
        <v>19</v>
      </c>
      <c r="E261" t="s">
        <v>20</v>
      </c>
      <c r="F261" t="s">
        <v>1395</v>
      </c>
      <c r="G261" t="s">
        <v>1396</v>
      </c>
      <c r="H261">
        <v>1180</v>
      </c>
      <c r="I261" t="s">
        <v>1390</v>
      </c>
      <c r="J261">
        <v>63300056</v>
      </c>
      <c r="K261" t="s">
        <v>1536</v>
      </c>
      <c r="L261" s="3">
        <v>262405.89718376397</v>
      </c>
      <c r="M261" s="3">
        <v>271590.10358519567</v>
      </c>
      <c r="N261" s="3">
        <v>281095.75721067749</v>
      </c>
      <c r="O261" s="3">
        <v>290934.10871305119</v>
      </c>
      <c r="P261" s="3">
        <v>301116.80251800793</v>
      </c>
    </row>
    <row r="262" spans="2:16" x14ac:dyDescent="0.35">
      <c r="B262" t="s">
        <v>10</v>
      </c>
      <c r="D262" t="s">
        <v>19</v>
      </c>
      <c r="E262" t="s">
        <v>20</v>
      </c>
      <c r="F262" t="s">
        <v>1395</v>
      </c>
      <c r="G262" t="s">
        <v>1396</v>
      </c>
      <c r="H262">
        <v>1180</v>
      </c>
      <c r="I262" t="s">
        <v>1390</v>
      </c>
      <c r="J262">
        <v>63300150</v>
      </c>
      <c r="K262" t="s">
        <v>1680</v>
      </c>
      <c r="L262" s="3">
        <v>59919.9</v>
      </c>
      <c r="M262" s="3">
        <v>61118.298000000003</v>
      </c>
      <c r="N262" s="3">
        <v>62340.663960000005</v>
      </c>
      <c r="O262" s="3">
        <v>63587.477239200009</v>
      </c>
      <c r="P262" s="3">
        <v>64859.226783984013</v>
      </c>
    </row>
    <row r="263" spans="2:16" x14ac:dyDescent="0.35">
      <c r="B263" t="s">
        <v>10</v>
      </c>
      <c r="D263" t="s">
        <v>11</v>
      </c>
      <c r="E263" t="s">
        <v>20</v>
      </c>
      <c r="F263" t="s">
        <v>1395</v>
      </c>
      <c r="G263" t="s">
        <v>1396</v>
      </c>
      <c r="H263">
        <v>1180</v>
      </c>
      <c r="I263" t="s">
        <v>1390</v>
      </c>
      <c r="J263">
        <v>63300100</v>
      </c>
      <c r="K263" t="s">
        <v>1869</v>
      </c>
      <c r="L263" s="3">
        <v>24141.342540906284</v>
      </c>
      <c r="M263" s="3">
        <v>24986.289529838003</v>
      </c>
      <c r="N263" s="3">
        <v>25860.80966338233</v>
      </c>
      <c r="O263" s="3">
        <v>26765.938001600709</v>
      </c>
      <c r="P263" s="3">
        <v>27702.745831656728</v>
      </c>
    </row>
    <row r="264" spans="2:16" x14ac:dyDescent="0.35">
      <c r="B264" t="s">
        <v>10</v>
      </c>
      <c r="D264" t="s">
        <v>11</v>
      </c>
      <c r="E264" t="s">
        <v>20</v>
      </c>
      <c r="F264" t="s">
        <v>1395</v>
      </c>
      <c r="G264" t="s">
        <v>1396</v>
      </c>
      <c r="H264">
        <v>1180</v>
      </c>
      <c r="I264" t="s">
        <v>1390</v>
      </c>
      <c r="J264">
        <v>63300170</v>
      </c>
      <c r="K264" t="s">
        <v>1873</v>
      </c>
      <c r="L264" s="3">
        <v>41722.537652218474</v>
      </c>
      <c r="M264" s="3">
        <v>43182.826470046115</v>
      </c>
      <c r="N264" s="3">
        <v>44694.225396497721</v>
      </c>
      <c r="O264" s="3">
        <v>46258.523285375137</v>
      </c>
      <c r="P264" s="3">
        <v>47877.571600363262</v>
      </c>
    </row>
    <row r="265" spans="2:16" x14ac:dyDescent="0.35">
      <c r="B265" t="s">
        <v>10</v>
      </c>
      <c r="D265" t="s">
        <v>19</v>
      </c>
      <c r="E265" t="s">
        <v>20</v>
      </c>
      <c r="F265" t="s">
        <v>1395</v>
      </c>
      <c r="G265" t="s">
        <v>1396</v>
      </c>
      <c r="H265">
        <v>1180</v>
      </c>
      <c r="I265" t="s">
        <v>1390</v>
      </c>
      <c r="J265">
        <v>63300035</v>
      </c>
      <c r="K265" t="s">
        <v>1886</v>
      </c>
      <c r="L265" s="3">
        <v>123403.68000000001</v>
      </c>
      <c r="M265" s="3">
        <v>125871.75360000001</v>
      </c>
      <c r="N265" s="3">
        <v>128389.18867200002</v>
      </c>
      <c r="O265" s="3">
        <v>130956.97244544003</v>
      </c>
      <c r="P265" s="3">
        <v>133576.11189434884</v>
      </c>
    </row>
    <row r="266" spans="2:16" x14ac:dyDescent="0.35">
      <c r="B266" t="s">
        <v>10</v>
      </c>
      <c r="D266" t="s">
        <v>11</v>
      </c>
      <c r="E266" t="s">
        <v>20</v>
      </c>
      <c r="F266" t="s">
        <v>1385</v>
      </c>
      <c r="G266" t="s">
        <v>1386</v>
      </c>
      <c r="H266">
        <v>1182</v>
      </c>
      <c r="I266" t="s">
        <v>1387</v>
      </c>
      <c r="J266">
        <v>63300080</v>
      </c>
      <c r="K266" t="s">
        <v>91</v>
      </c>
      <c r="L266" s="3">
        <v>86697.728269246087</v>
      </c>
      <c r="M266" s="3">
        <v>89732.148758669675</v>
      </c>
      <c r="N266" s="3">
        <v>92872.77396522311</v>
      </c>
      <c r="O266" s="3">
        <v>96123.321054005908</v>
      </c>
      <c r="P266" s="3">
        <v>99487.637290896106</v>
      </c>
    </row>
    <row r="267" spans="2:16" x14ac:dyDescent="0.35">
      <c r="B267" t="s">
        <v>10</v>
      </c>
      <c r="D267" t="s">
        <v>19</v>
      </c>
      <c r="E267" t="s">
        <v>20</v>
      </c>
      <c r="F267" t="s">
        <v>1385</v>
      </c>
      <c r="G267" t="s">
        <v>1386</v>
      </c>
      <c r="H267">
        <v>1182</v>
      </c>
      <c r="I267" t="s">
        <v>1387</v>
      </c>
      <c r="J267">
        <v>63300030</v>
      </c>
      <c r="K267" t="s">
        <v>1488</v>
      </c>
      <c r="L267" s="3">
        <v>13358.640108</v>
      </c>
      <c r="M267" s="3">
        <v>13358.640108</v>
      </c>
      <c r="N267" s="3">
        <v>13358.640108</v>
      </c>
      <c r="O267" s="3">
        <v>13358.640108</v>
      </c>
      <c r="P267" s="3">
        <v>13358.640108</v>
      </c>
    </row>
    <row r="268" spans="2:16" x14ac:dyDescent="0.35">
      <c r="B268" t="s">
        <v>10</v>
      </c>
      <c r="D268" t="s">
        <v>11</v>
      </c>
      <c r="E268" t="s">
        <v>20</v>
      </c>
      <c r="F268" t="s">
        <v>1385</v>
      </c>
      <c r="G268" t="s">
        <v>1386</v>
      </c>
      <c r="H268">
        <v>1182</v>
      </c>
      <c r="I268" t="s">
        <v>1387</v>
      </c>
      <c r="J268">
        <v>63300040</v>
      </c>
      <c r="K268" t="s">
        <v>1515</v>
      </c>
      <c r="L268" s="3">
        <v>29944.939040364599</v>
      </c>
      <c r="M268" s="3">
        <v>30993.011906777356</v>
      </c>
      <c r="N268" s="3">
        <v>32077.767323514559</v>
      </c>
      <c r="O268" s="3">
        <v>33200.489179837568</v>
      </c>
      <c r="P268" s="3">
        <v>34362.506301131878</v>
      </c>
    </row>
    <row r="269" spans="2:16" x14ac:dyDescent="0.35">
      <c r="B269" t="s">
        <v>10</v>
      </c>
      <c r="D269" t="s">
        <v>19</v>
      </c>
      <c r="E269" t="s">
        <v>20</v>
      </c>
      <c r="F269" t="s">
        <v>1385</v>
      </c>
      <c r="G269" t="s">
        <v>1386</v>
      </c>
      <c r="H269">
        <v>1182</v>
      </c>
      <c r="I269" t="s">
        <v>1387</v>
      </c>
      <c r="J269">
        <v>63300056</v>
      </c>
      <c r="K269" t="s">
        <v>1536</v>
      </c>
      <c r="L269" s="3">
        <v>285189.89562252001</v>
      </c>
      <c r="M269" s="3">
        <v>295171.54196930816</v>
      </c>
      <c r="N269" s="3">
        <v>305502.5459382339</v>
      </c>
      <c r="O269" s="3">
        <v>316195.13504607207</v>
      </c>
      <c r="P269" s="3">
        <v>327261.96477268456</v>
      </c>
    </row>
    <row r="270" spans="2:16" x14ac:dyDescent="0.35">
      <c r="B270" t="s">
        <v>10</v>
      </c>
      <c r="D270" t="s">
        <v>19</v>
      </c>
      <c r="E270" t="s">
        <v>20</v>
      </c>
      <c r="F270" t="s">
        <v>1385</v>
      </c>
      <c r="G270" t="s">
        <v>1386</v>
      </c>
      <c r="H270">
        <v>1182</v>
      </c>
      <c r="I270" t="s">
        <v>1387</v>
      </c>
      <c r="J270">
        <v>63300033</v>
      </c>
      <c r="K270" t="s">
        <v>1661</v>
      </c>
      <c r="L270" s="3">
        <v>921.96</v>
      </c>
      <c r="M270" s="3">
        <v>921.96</v>
      </c>
      <c r="N270" s="3">
        <v>921.96</v>
      </c>
      <c r="O270" s="3">
        <v>921.96</v>
      </c>
      <c r="P270" s="3">
        <v>921.96</v>
      </c>
    </row>
    <row r="271" spans="2:16" x14ac:dyDescent="0.35">
      <c r="B271" t="s">
        <v>10</v>
      </c>
      <c r="D271" t="s">
        <v>19</v>
      </c>
      <c r="E271" t="s">
        <v>20</v>
      </c>
      <c r="F271" t="s">
        <v>1385</v>
      </c>
      <c r="G271" t="s">
        <v>1386</v>
      </c>
      <c r="H271">
        <v>1182</v>
      </c>
      <c r="I271" t="s">
        <v>1387</v>
      </c>
      <c r="J271">
        <v>63300150</v>
      </c>
      <c r="K271" t="s">
        <v>1680</v>
      </c>
      <c r="L271" s="3">
        <v>9600.2702856360011</v>
      </c>
      <c r="M271" s="3">
        <v>9792.275691348721</v>
      </c>
      <c r="N271" s="3">
        <v>9988.1212051756956</v>
      </c>
      <c r="O271" s="3">
        <v>10187.883629279209</v>
      </c>
      <c r="P271" s="3">
        <v>10391.641301864795</v>
      </c>
    </row>
    <row r="272" spans="2:16" x14ac:dyDescent="0.35">
      <c r="B272" t="s">
        <v>10</v>
      </c>
      <c r="D272" t="s">
        <v>11</v>
      </c>
      <c r="E272" t="s">
        <v>20</v>
      </c>
      <c r="F272" t="s">
        <v>1385</v>
      </c>
      <c r="G272" t="s">
        <v>1386</v>
      </c>
      <c r="H272">
        <v>1182</v>
      </c>
      <c r="I272" t="s">
        <v>1387</v>
      </c>
      <c r="J272">
        <v>63300100</v>
      </c>
      <c r="K272" t="s">
        <v>1869</v>
      </c>
      <c r="L272" s="3">
        <v>26237.470397271842</v>
      </c>
      <c r="M272" s="3">
        <v>27155.781861176351</v>
      </c>
      <c r="N272" s="3">
        <v>28106.23422631752</v>
      </c>
      <c r="O272" s="3">
        <v>29089.952424238629</v>
      </c>
      <c r="P272" s="3">
        <v>30108.100759086978</v>
      </c>
    </row>
    <row r="273" spans="2:16" x14ac:dyDescent="0.35">
      <c r="B273" t="s">
        <v>10</v>
      </c>
      <c r="D273" t="s">
        <v>11</v>
      </c>
      <c r="E273" t="s">
        <v>20</v>
      </c>
      <c r="F273" t="s">
        <v>1385</v>
      </c>
      <c r="G273" t="s">
        <v>1386</v>
      </c>
      <c r="H273">
        <v>1182</v>
      </c>
      <c r="I273" t="s">
        <v>1387</v>
      </c>
      <c r="J273">
        <v>63300170</v>
      </c>
      <c r="K273" t="s">
        <v>1873</v>
      </c>
      <c r="L273" s="3">
        <v>45345.19340398068</v>
      </c>
      <c r="M273" s="3">
        <v>46932.275173119997</v>
      </c>
      <c r="N273" s="3">
        <v>48574.90480417919</v>
      </c>
      <c r="O273" s="3">
        <v>50275.026472325459</v>
      </c>
      <c r="P273" s="3">
        <v>52034.652398856844</v>
      </c>
    </row>
    <row r="274" spans="2:16" x14ac:dyDescent="0.35">
      <c r="B274" t="s">
        <v>10</v>
      </c>
      <c r="D274" t="s">
        <v>11</v>
      </c>
      <c r="E274" t="s">
        <v>20</v>
      </c>
      <c r="F274" t="s">
        <v>1382</v>
      </c>
      <c r="G274" t="s">
        <v>1383</v>
      </c>
      <c r="H274">
        <v>1183</v>
      </c>
      <c r="I274" t="s">
        <v>1384</v>
      </c>
      <c r="J274">
        <v>63300080</v>
      </c>
      <c r="K274" t="s">
        <v>91</v>
      </c>
      <c r="L274" s="3">
        <v>141327.93920077785</v>
      </c>
      <c r="M274" s="3">
        <v>146274.41707280505</v>
      </c>
      <c r="N274" s="3">
        <v>151394.02167035322</v>
      </c>
      <c r="O274" s="3">
        <v>156692.81242881558</v>
      </c>
      <c r="P274" s="3">
        <v>162177.0608638241</v>
      </c>
    </row>
    <row r="275" spans="2:16" x14ac:dyDescent="0.35">
      <c r="B275" t="s">
        <v>10</v>
      </c>
      <c r="D275" t="s">
        <v>11</v>
      </c>
      <c r="E275" t="s">
        <v>20</v>
      </c>
      <c r="F275" t="s">
        <v>1382</v>
      </c>
      <c r="G275" t="s">
        <v>1383</v>
      </c>
      <c r="H275">
        <v>1183</v>
      </c>
      <c r="I275" t="s">
        <v>1384</v>
      </c>
      <c r="J275">
        <v>63300040</v>
      </c>
      <c r="K275" t="s">
        <v>1515</v>
      </c>
      <c r="L275" s="3">
        <v>48813.926368689717</v>
      </c>
      <c r="M275" s="3">
        <v>50522.413791593848</v>
      </c>
      <c r="N275" s="3">
        <v>52290.698274299633</v>
      </c>
      <c r="O275" s="3">
        <v>54120.872713900113</v>
      </c>
      <c r="P275" s="3">
        <v>56015.103258886607</v>
      </c>
    </row>
    <row r="276" spans="2:16" x14ac:dyDescent="0.35">
      <c r="B276" t="s">
        <v>10</v>
      </c>
      <c r="D276" t="s">
        <v>19</v>
      </c>
      <c r="E276" t="s">
        <v>20</v>
      </c>
      <c r="F276" t="s">
        <v>1382</v>
      </c>
      <c r="G276" t="s">
        <v>1383</v>
      </c>
      <c r="H276">
        <v>1183</v>
      </c>
      <c r="I276" t="s">
        <v>1384</v>
      </c>
      <c r="J276">
        <v>63300056</v>
      </c>
      <c r="K276" t="s">
        <v>1536</v>
      </c>
      <c r="L276" s="3">
        <v>464894.53684466396</v>
      </c>
      <c r="M276" s="3">
        <v>481165.84563422715</v>
      </c>
      <c r="N276" s="3">
        <v>498006.65023142507</v>
      </c>
      <c r="O276" s="3">
        <v>515436.88298952492</v>
      </c>
      <c r="P276" s="3">
        <v>533477.17389415822</v>
      </c>
    </row>
    <row r="277" spans="2:16" x14ac:dyDescent="0.35">
      <c r="B277" t="s">
        <v>10</v>
      </c>
      <c r="D277" t="s">
        <v>11</v>
      </c>
      <c r="E277" t="s">
        <v>20</v>
      </c>
      <c r="F277" t="s">
        <v>1382</v>
      </c>
      <c r="G277" t="s">
        <v>1383</v>
      </c>
      <c r="H277">
        <v>1183</v>
      </c>
      <c r="I277" t="s">
        <v>1384</v>
      </c>
      <c r="J277">
        <v>63300100</v>
      </c>
      <c r="K277" t="s">
        <v>1869</v>
      </c>
      <c r="L277" s="3">
        <v>42770.297389709085</v>
      </c>
      <c r="M277" s="3">
        <v>44267.257798348895</v>
      </c>
      <c r="N277" s="3">
        <v>45816.611821291102</v>
      </c>
      <c r="O277" s="3">
        <v>47420.193235036291</v>
      </c>
      <c r="P277" s="3">
        <v>49079.899998262554</v>
      </c>
    </row>
    <row r="278" spans="2:16" x14ac:dyDescent="0.35">
      <c r="B278" t="s">
        <v>10</v>
      </c>
      <c r="D278" t="s">
        <v>11</v>
      </c>
      <c r="E278" t="s">
        <v>20</v>
      </c>
      <c r="F278" t="s">
        <v>1382</v>
      </c>
      <c r="G278" t="s">
        <v>1383</v>
      </c>
      <c r="H278">
        <v>1183</v>
      </c>
      <c r="I278" t="s">
        <v>1384</v>
      </c>
      <c r="J278">
        <v>63300170</v>
      </c>
      <c r="K278" t="s">
        <v>1873</v>
      </c>
      <c r="L278" s="3">
        <v>73918.231358301564</v>
      </c>
      <c r="M278" s="3">
        <v>76505.369455842112</v>
      </c>
      <c r="N278" s="3">
        <v>79183.057386796587</v>
      </c>
      <c r="O278" s="3">
        <v>81954.464395334464</v>
      </c>
      <c r="P278" s="3">
        <v>84822.870649171164</v>
      </c>
    </row>
    <row r="279" spans="2:16" x14ac:dyDescent="0.35">
      <c r="B279" t="s">
        <v>10</v>
      </c>
      <c r="D279" t="s">
        <v>11</v>
      </c>
      <c r="E279" t="s">
        <v>24</v>
      </c>
      <c r="F279" t="s">
        <v>1377</v>
      </c>
      <c r="G279" t="s">
        <v>1378</v>
      </c>
      <c r="H279">
        <v>1190</v>
      </c>
      <c r="I279" t="s">
        <v>1379</v>
      </c>
      <c r="J279">
        <v>63300080</v>
      </c>
      <c r="K279" t="s">
        <v>91</v>
      </c>
      <c r="L279" s="3">
        <v>108911.06754993129</v>
      </c>
      <c r="M279" s="3">
        <v>112722.95491417889</v>
      </c>
      <c r="N279" s="3">
        <v>116668.25833617513</v>
      </c>
      <c r="O279" s="3">
        <v>120751.64737794126</v>
      </c>
      <c r="P279" s="3">
        <v>124977.95503616919</v>
      </c>
    </row>
    <row r="280" spans="2:16" x14ac:dyDescent="0.35">
      <c r="B280" t="s">
        <v>10</v>
      </c>
      <c r="D280" t="s">
        <v>19</v>
      </c>
      <c r="E280" t="s">
        <v>24</v>
      </c>
      <c r="F280" t="s">
        <v>1377</v>
      </c>
      <c r="G280" t="s">
        <v>1378</v>
      </c>
      <c r="H280">
        <v>1190</v>
      </c>
      <c r="I280" t="s">
        <v>1379</v>
      </c>
      <c r="J280">
        <v>63300075</v>
      </c>
      <c r="K280" t="s">
        <v>1480</v>
      </c>
      <c r="L280" s="3">
        <v>12255.109999999999</v>
      </c>
      <c r="M280" s="3">
        <v>12438.936649999998</v>
      </c>
      <c r="N280" s="3">
        <v>12625.520699749997</v>
      </c>
      <c r="O280" s="3">
        <v>12814.903510246246</v>
      </c>
      <c r="P280" s="3">
        <v>13007.127062899939</v>
      </c>
    </row>
    <row r="281" spans="2:16" x14ac:dyDescent="0.35">
      <c r="B281" t="s">
        <v>10</v>
      </c>
      <c r="D281" t="s">
        <v>19</v>
      </c>
      <c r="E281" t="s">
        <v>24</v>
      </c>
      <c r="F281" t="s">
        <v>1377</v>
      </c>
      <c r="G281" t="s">
        <v>1378</v>
      </c>
      <c r="H281">
        <v>1190</v>
      </c>
      <c r="I281" t="s">
        <v>1379</v>
      </c>
      <c r="J281">
        <v>63300030</v>
      </c>
      <c r="K281" t="s">
        <v>1488</v>
      </c>
      <c r="L281" s="3">
        <v>10652.000000399999</v>
      </c>
      <c r="M281" s="3">
        <v>35652.000000400003</v>
      </c>
      <c r="N281" s="3">
        <v>35652.000000400003</v>
      </c>
      <c r="O281" s="3">
        <v>35652.000000400003</v>
      </c>
      <c r="P281" s="3">
        <v>35652.000000400003</v>
      </c>
    </row>
    <row r="282" spans="2:16" x14ac:dyDescent="0.35">
      <c r="B282" t="s">
        <v>10</v>
      </c>
      <c r="D282" t="s">
        <v>11</v>
      </c>
      <c r="E282" t="s">
        <v>24</v>
      </c>
      <c r="F282" t="s">
        <v>1377</v>
      </c>
      <c r="G282" t="s">
        <v>1378</v>
      </c>
      <c r="H282">
        <v>1190</v>
      </c>
      <c r="I282" t="s">
        <v>1379</v>
      </c>
      <c r="J282">
        <v>63300040</v>
      </c>
      <c r="K282" t="s">
        <v>1515</v>
      </c>
      <c r="L282" s="3">
        <v>37617.309515601264</v>
      </c>
      <c r="M282" s="3">
        <v>38933.915348647315</v>
      </c>
      <c r="N282" s="3">
        <v>40296.602385849961</v>
      </c>
      <c r="O282" s="3">
        <v>41706.983469354709</v>
      </c>
      <c r="P282" s="3">
        <v>43166.727890782124</v>
      </c>
    </row>
    <row r="283" spans="2:16" x14ac:dyDescent="0.35">
      <c r="B283" t="s">
        <v>10</v>
      </c>
      <c r="D283" t="s">
        <v>19</v>
      </c>
      <c r="E283" t="s">
        <v>24</v>
      </c>
      <c r="F283" t="s">
        <v>1377</v>
      </c>
      <c r="G283" t="s">
        <v>1378</v>
      </c>
      <c r="H283">
        <v>1190</v>
      </c>
      <c r="I283" t="s">
        <v>1379</v>
      </c>
      <c r="J283">
        <v>63300056</v>
      </c>
      <c r="K283" t="s">
        <v>1536</v>
      </c>
      <c r="L283" s="3">
        <v>358260.09062477399</v>
      </c>
      <c r="M283" s="3">
        <v>370799.19379664108</v>
      </c>
      <c r="N283" s="3">
        <v>383777.16557952348</v>
      </c>
      <c r="O283" s="3">
        <v>397209.36637480679</v>
      </c>
      <c r="P283" s="3">
        <v>411111.69419792498</v>
      </c>
    </row>
    <row r="284" spans="2:16" x14ac:dyDescent="0.35">
      <c r="B284" t="s">
        <v>10</v>
      </c>
      <c r="D284" t="s">
        <v>19</v>
      </c>
      <c r="E284" t="s">
        <v>24</v>
      </c>
      <c r="F284" t="s">
        <v>1377</v>
      </c>
      <c r="G284" t="s">
        <v>1378</v>
      </c>
      <c r="H284">
        <v>1190</v>
      </c>
      <c r="I284" t="s">
        <v>1379</v>
      </c>
      <c r="J284">
        <v>63300033</v>
      </c>
      <c r="K284" t="s">
        <v>1661</v>
      </c>
      <c r="L284" s="3">
        <v>2775.9999996000001</v>
      </c>
      <c r="M284" s="3">
        <v>2775.9999996000001</v>
      </c>
      <c r="N284" s="3">
        <v>2775.9999996000001</v>
      </c>
      <c r="O284" s="3">
        <v>2775.9999996000001</v>
      </c>
      <c r="P284" s="3">
        <v>2775.9999996000001</v>
      </c>
    </row>
    <row r="285" spans="2:16" x14ac:dyDescent="0.35">
      <c r="B285" t="s">
        <v>10</v>
      </c>
      <c r="D285" t="s">
        <v>11</v>
      </c>
      <c r="E285" t="s">
        <v>24</v>
      </c>
      <c r="F285" t="s">
        <v>1377</v>
      </c>
      <c r="G285" t="s">
        <v>1378</v>
      </c>
      <c r="H285">
        <v>1190</v>
      </c>
      <c r="I285" t="s">
        <v>1379</v>
      </c>
      <c r="J285">
        <v>63300100</v>
      </c>
      <c r="K285" t="s">
        <v>1869</v>
      </c>
      <c r="L285" s="3">
        <v>32959.928337479207</v>
      </c>
      <c r="M285" s="3">
        <v>34113.525829290978</v>
      </c>
      <c r="N285" s="3">
        <v>35307.499233316157</v>
      </c>
      <c r="O285" s="3">
        <v>36543.261706482226</v>
      </c>
      <c r="P285" s="3">
        <v>37822.2758662091</v>
      </c>
    </row>
    <row r="286" spans="2:16" x14ac:dyDescent="0.35">
      <c r="B286" t="s">
        <v>10</v>
      </c>
      <c r="D286" t="s">
        <v>11</v>
      </c>
      <c r="E286" t="s">
        <v>24</v>
      </c>
      <c r="F286" t="s">
        <v>1377</v>
      </c>
      <c r="G286" t="s">
        <v>1378</v>
      </c>
      <c r="H286">
        <v>1190</v>
      </c>
      <c r="I286" t="s">
        <v>1379</v>
      </c>
      <c r="J286">
        <v>63300170</v>
      </c>
      <c r="K286" t="s">
        <v>1873</v>
      </c>
      <c r="L286" s="3">
        <v>56963.354409339066</v>
      </c>
      <c r="M286" s="3">
        <v>58957.071813665934</v>
      </c>
      <c r="N286" s="3">
        <v>61020.569327144236</v>
      </c>
      <c r="O286" s="3">
        <v>63156.289253594281</v>
      </c>
      <c r="P286" s="3">
        <v>65366.759377470073</v>
      </c>
    </row>
    <row r="287" spans="2:16" x14ac:dyDescent="0.35">
      <c r="B287" t="s">
        <v>10</v>
      </c>
      <c r="D287" t="s">
        <v>11</v>
      </c>
      <c r="E287" t="s">
        <v>24</v>
      </c>
      <c r="F287" t="s">
        <v>1380</v>
      </c>
      <c r="G287" t="s">
        <v>1381</v>
      </c>
      <c r="H287">
        <v>1190</v>
      </c>
      <c r="I287" t="s">
        <v>1379</v>
      </c>
      <c r="J287">
        <v>63300080</v>
      </c>
      <c r="K287" t="s">
        <v>91</v>
      </c>
      <c r="L287" s="3">
        <v>27527.628746803104</v>
      </c>
      <c r="M287" s="3">
        <v>28491.095752941212</v>
      </c>
      <c r="N287" s="3">
        <v>29488.284104294147</v>
      </c>
      <c r="O287" s="3">
        <v>30520.374047944442</v>
      </c>
      <c r="P287" s="3">
        <v>31588.587139622497</v>
      </c>
    </row>
    <row r="288" spans="2:16" x14ac:dyDescent="0.35">
      <c r="B288" t="s">
        <v>10</v>
      </c>
      <c r="D288" t="s">
        <v>11</v>
      </c>
      <c r="E288" t="s">
        <v>24</v>
      </c>
      <c r="F288" t="s">
        <v>1380</v>
      </c>
      <c r="G288" t="s">
        <v>1381</v>
      </c>
      <c r="H288">
        <v>1190</v>
      </c>
      <c r="I288" t="s">
        <v>1379</v>
      </c>
      <c r="J288">
        <v>63300040</v>
      </c>
      <c r="K288" t="s">
        <v>1515</v>
      </c>
      <c r="L288" s="3">
        <v>9507.8980868892304</v>
      </c>
      <c r="M288" s="3">
        <v>9840.6745199303514</v>
      </c>
      <c r="N288" s="3">
        <v>10185.098128127913</v>
      </c>
      <c r="O288" s="3">
        <v>10541.57656261239</v>
      </c>
      <c r="P288" s="3">
        <v>10910.531742303823</v>
      </c>
    </row>
    <row r="289" spans="2:16" x14ac:dyDescent="0.35">
      <c r="B289" t="s">
        <v>10</v>
      </c>
      <c r="D289" t="s">
        <v>19</v>
      </c>
      <c r="E289" t="s">
        <v>24</v>
      </c>
      <c r="F289" t="s">
        <v>1380</v>
      </c>
      <c r="G289" t="s">
        <v>1381</v>
      </c>
      <c r="H289">
        <v>1190</v>
      </c>
      <c r="I289" t="s">
        <v>1379</v>
      </c>
      <c r="J289">
        <v>63300056</v>
      </c>
      <c r="K289" t="s">
        <v>1536</v>
      </c>
      <c r="L289" s="3">
        <v>90551.410351326005</v>
      </c>
      <c r="M289" s="3">
        <v>93720.709713622404</v>
      </c>
      <c r="N289" s="3">
        <v>97000.934553599174</v>
      </c>
      <c r="O289" s="3">
        <v>100395.96726297514</v>
      </c>
      <c r="P289" s="3">
        <v>103909.82611717927</v>
      </c>
    </row>
    <row r="290" spans="2:16" x14ac:dyDescent="0.35">
      <c r="B290" t="s">
        <v>10</v>
      </c>
      <c r="D290" t="s">
        <v>19</v>
      </c>
      <c r="E290" t="s">
        <v>24</v>
      </c>
      <c r="F290" t="s">
        <v>1380</v>
      </c>
      <c r="G290" t="s">
        <v>1381</v>
      </c>
      <c r="H290">
        <v>1190</v>
      </c>
      <c r="I290" t="s">
        <v>1379</v>
      </c>
      <c r="J290">
        <v>63300150</v>
      </c>
      <c r="K290" t="s">
        <v>1680</v>
      </c>
      <c r="L290" s="3">
        <v>52530</v>
      </c>
      <c r="M290" s="3">
        <v>53580.6</v>
      </c>
      <c r="N290" s="3">
        <v>54652.212</v>
      </c>
      <c r="O290" s="3">
        <v>55745.256240000002</v>
      </c>
      <c r="P290" s="3">
        <v>56860.161364800006</v>
      </c>
    </row>
    <row r="291" spans="2:16" x14ac:dyDescent="0.35">
      <c r="B291" t="s">
        <v>10</v>
      </c>
      <c r="D291" t="s">
        <v>11</v>
      </c>
      <c r="E291" t="s">
        <v>24</v>
      </c>
      <c r="F291" t="s">
        <v>1380</v>
      </c>
      <c r="G291" t="s">
        <v>1381</v>
      </c>
      <c r="H291">
        <v>1190</v>
      </c>
      <c r="I291" t="s">
        <v>1379</v>
      </c>
      <c r="J291">
        <v>63300100</v>
      </c>
      <c r="K291" t="s">
        <v>1869</v>
      </c>
      <c r="L291" s="3">
        <v>8330.7297523219931</v>
      </c>
      <c r="M291" s="3">
        <v>8622.3052936532604</v>
      </c>
      <c r="N291" s="3">
        <v>8924.0859789311235</v>
      </c>
      <c r="O291" s="3">
        <v>9236.4289881937129</v>
      </c>
      <c r="P291" s="3">
        <v>9559.7040027804924</v>
      </c>
    </row>
    <row r="292" spans="2:16" x14ac:dyDescent="0.35">
      <c r="B292" t="s">
        <v>10</v>
      </c>
      <c r="D292" t="s">
        <v>11</v>
      </c>
      <c r="E292" t="s">
        <v>24</v>
      </c>
      <c r="F292" t="s">
        <v>1380</v>
      </c>
      <c r="G292" t="s">
        <v>1381</v>
      </c>
      <c r="H292">
        <v>1190</v>
      </c>
      <c r="I292" t="s">
        <v>1379</v>
      </c>
      <c r="J292">
        <v>63300170</v>
      </c>
      <c r="K292" t="s">
        <v>1873</v>
      </c>
      <c r="L292" s="3">
        <v>14397.674245860835</v>
      </c>
      <c r="M292" s="3">
        <v>14901.592844465962</v>
      </c>
      <c r="N292" s="3">
        <v>15423.148594022268</v>
      </c>
      <c r="O292" s="3">
        <v>15962.958794813048</v>
      </c>
      <c r="P292" s="3">
        <v>16521.662352631505</v>
      </c>
    </row>
    <row r="293" spans="2:16" x14ac:dyDescent="0.35">
      <c r="B293" t="s">
        <v>10</v>
      </c>
      <c r="D293" t="s">
        <v>11</v>
      </c>
      <c r="E293" t="s">
        <v>24</v>
      </c>
      <c r="F293" t="s">
        <v>1370</v>
      </c>
      <c r="G293" t="s">
        <v>1371</v>
      </c>
      <c r="H293">
        <v>1191</v>
      </c>
      <c r="I293" t="s">
        <v>1372</v>
      </c>
      <c r="J293">
        <v>63300080</v>
      </c>
      <c r="K293" t="s">
        <v>91</v>
      </c>
      <c r="L293" s="3">
        <v>87573.790738795084</v>
      </c>
      <c r="M293" s="3">
        <v>90638.873414652902</v>
      </c>
      <c r="N293" s="3">
        <v>93811.233984165752</v>
      </c>
      <c r="O293" s="3">
        <v>97094.627173611545</v>
      </c>
      <c r="P293" s="3">
        <v>100492.93912468795</v>
      </c>
    </row>
    <row r="294" spans="2:16" x14ac:dyDescent="0.35">
      <c r="B294" t="s">
        <v>10</v>
      </c>
      <c r="D294" t="s">
        <v>19</v>
      </c>
      <c r="E294" t="s">
        <v>24</v>
      </c>
      <c r="F294" t="s">
        <v>1370</v>
      </c>
      <c r="G294" t="s">
        <v>1371</v>
      </c>
      <c r="H294">
        <v>1191</v>
      </c>
      <c r="I294" t="s">
        <v>1372</v>
      </c>
      <c r="J294">
        <v>63300075</v>
      </c>
      <c r="K294" t="s">
        <v>1480</v>
      </c>
      <c r="L294" s="3">
        <v>31553.304999999997</v>
      </c>
      <c r="M294" s="3">
        <v>32026.604574999994</v>
      </c>
      <c r="N294" s="3">
        <v>32507.00364362499</v>
      </c>
      <c r="O294" s="3">
        <v>32994.608698279364</v>
      </c>
      <c r="P294" s="3">
        <v>33489.527828753555</v>
      </c>
    </row>
    <row r="295" spans="2:16" x14ac:dyDescent="0.35">
      <c r="B295" t="s">
        <v>10</v>
      </c>
      <c r="D295" t="s">
        <v>19</v>
      </c>
      <c r="E295" t="s">
        <v>24</v>
      </c>
      <c r="F295" t="s">
        <v>1370</v>
      </c>
      <c r="G295" t="s">
        <v>1371</v>
      </c>
      <c r="H295">
        <v>1191</v>
      </c>
      <c r="I295" t="s">
        <v>1372</v>
      </c>
      <c r="J295">
        <v>63300030</v>
      </c>
      <c r="K295" t="s">
        <v>1488</v>
      </c>
      <c r="L295" s="3">
        <v>22800</v>
      </c>
      <c r="M295" s="3">
        <v>22800</v>
      </c>
      <c r="N295" s="3">
        <v>22800</v>
      </c>
      <c r="O295" s="3">
        <v>22800</v>
      </c>
      <c r="P295" s="3">
        <v>22800</v>
      </c>
    </row>
    <row r="296" spans="2:16" x14ac:dyDescent="0.35">
      <c r="B296" t="s">
        <v>10</v>
      </c>
      <c r="D296" t="s">
        <v>11</v>
      </c>
      <c r="E296" t="s">
        <v>24</v>
      </c>
      <c r="F296" t="s">
        <v>1370</v>
      </c>
      <c r="G296" t="s">
        <v>1371</v>
      </c>
      <c r="H296">
        <v>1191</v>
      </c>
      <c r="I296" t="s">
        <v>1372</v>
      </c>
      <c r="J296">
        <v>63300040</v>
      </c>
      <c r="K296" t="s">
        <v>1515</v>
      </c>
      <c r="L296" s="3">
        <v>30247.526406491725</v>
      </c>
      <c r="M296" s="3">
        <v>31306.189830718933</v>
      </c>
      <c r="N296" s="3">
        <v>32401.906474794094</v>
      </c>
      <c r="O296" s="3">
        <v>33535.973201411885</v>
      </c>
      <c r="P296" s="3">
        <v>34709.732263461301</v>
      </c>
    </row>
    <row r="297" spans="2:16" x14ac:dyDescent="0.35">
      <c r="B297" t="s">
        <v>10</v>
      </c>
      <c r="D297" t="s">
        <v>19</v>
      </c>
      <c r="E297" t="s">
        <v>24</v>
      </c>
      <c r="F297" t="s">
        <v>1370</v>
      </c>
      <c r="G297" t="s">
        <v>1371</v>
      </c>
      <c r="H297">
        <v>1191</v>
      </c>
      <c r="I297" t="s">
        <v>1372</v>
      </c>
      <c r="J297">
        <v>63300056</v>
      </c>
      <c r="K297" t="s">
        <v>1536</v>
      </c>
      <c r="L297" s="3">
        <v>288071.68006182596</v>
      </c>
      <c r="M297" s="3">
        <v>298154.18886398984</v>
      </c>
      <c r="N297" s="3">
        <v>308589.58547422948</v>
      </c>
      <c r="O297" s="3">
        <v>319390.22096582747</v>
      </c>
      <c r="P297" s="3">
        <v>330568.87869963143</v>
      </c>
    </row>
    <row r="298" spans="2:16" x14ac:dyDescent="0.35">
      <c r="B298" t="s">
        <v>10</v>
      </c>
      <c r="D298" t="s">
        <v>19</v>
      </c>
      <c r="E298" t="s">
        <v>24</v>
      </c>
      <c r="F298" t="s">
        <v>1370</v>
      </c>
      <c r="G298" t="s">
        <v>1371</v>
      </c>
      <c r="H298">
        <v>1191</v>
      </c>
      <c r="I298" t="s">
        <v>1372</v>
      </c>
      <c r="J298">
        <v>63300070</v>
      </c>
      <c r="K298" t="s">
        <v>1658</v>
      </c>
      <c r="L298" s="3">
        <v>1800</v>
      </c>
      <c r="M298" s="3">
        <v>1800</v>
      </c>
      <c r="N298" s="3">
        <v>1800</v>
      </c>
      <c r="O298" s="3">
        <v>1800</v>
      </c>
      <c r="P298" s="3">
        <v>1800</v>
      </c>
    </row>
    <row r="299" spans="2:16" x14ac:dyDescent="0.35">
      <c r="B299" t="s">
        <v>10</v>
      </c>
      <c r="D299" t="s">
        <v>19</v>
      </c>
      <c r="E299" t="s">
        <v>24</v>
      </c>
      <c r="F299" t="s">
        <v>1370</v>
      </c>
      <c r="G299" t="s">
        <v>1371</v>
      </c>
      <c r="H299">
        <v>1191</v>
      </c>
      <c r="I299" t="s">
        <v>1372</v>
      </c>
      <c r="J299">
        <v>63300033</v>
      </c>
      <c r="K299" t="s">
        <v>1661</v>
      </c>
      <c r="L299" s="3">
        <v>1476</v>
      </c>
      <c r="M299" s="3">
        <v>1476</v>
      </c>
      <c r="N299" s="3">
        <v>1476</v>
      </c>
      <c r="O299" s="3">
        <v>1476</v>
      </c>
      <c r="P299" s="3">
        <v>1476</v>
      </c>
    </row>
    <row r="300" spans="2:16" x14ac:dyDescent="0.35">
      <c r="B300" t="s">
        <v>10</v>
      </c>
      <c r="D300" t="s">
        <v>19</v>
      </c>
      <c r="E300" t="s">
        <v>24</v>
      </c>
      <c r="F300" t="s">
        <v>1370</v>
      </c>
      <c r="G300" t="s">
        <v>1371</v>
      </c>
      <c r="H300">
        <v>1191</v>
      </c>
      <c r="I300" t="s">
        <v>1372</v>
      </c>
      <c r="J300">
        <v>63300150</v>
      </c>
      <c r="K300" t="s">
        <v>1680</v>
      </c>
      <c r="L300" s="3">
        <v>354269.45999959199</v>
      </c>
      <c r="M300" s="3">
        <v>421354.84919958381</v>
      </c>
      <c r="N300" s="3">
        <v>429781.94618357549</v>
      </c>
      <c r="O300" s="3">
        <v>438377.585107247</v>
      </c>
      <c r="P300" s="3">
        <v>447145.1368093919</v>
      </c>
    </row>
    <row r="301" spans="2:16" x14ac:dyDescent="0.35">
      <c r="B301" t="s">
        <v>10</v>
      </c>
      <c r="D301" t="s">
        <v>11</v>
      </c>
      <c r="E301" t="s">
        <v>24</v>
      </c>
      <c r="F301" t="s">
        <v>1370</v>
      </c>
      <c r="G301" t="s">
        <v>1371</v>
      </c>
      <c r="H301">
        <v>1191</v>
      </c>
      <c r="I301" t="s">
        <v>1372</v>
      </c>
      <c r="J301">
        <v>63300100</v>
      </c>
      <c r="K301" t="s">
        <v>1869</v>
      </c>
      <c r="L301" s="3">
        <v>26502.594565687989</v>
      </c>
      <c r="M301" s="3">
        <v>27430.185375487064</v>
      </c>
      <c r="N301" s="3">
        <v>28390.241863629111</v>
      </c>
      <c r="O301" s="3">
        <v>29383.900328856125</v>
      </c>
      <c r="P301" s="3">
        <v>30412.33684036609</v>
      </c>
    </row>
    <row r="302" spans="2:16" x14ac:dyDescent="0.35">
      <c r="B302" t="s">
        <v>10</v>
      </c>
      <c r="D302" t="s">
        <v>11</v>
      </c>
      <c r="E302" t="s">
        <v>24</v>
      </c>
      <c r="F302" t="s">
        <v>1370</v>
      </c>
      <c r="G302" t="s">
        <v>1371</v>
      </c>
      <c r="H302">
        <v>1191</v>
      </c>
      <c r="I302" t="s">
        <v>1372</v>
      </c>
      <c r="J302">
        <v>63300170</v>
      </c>
      <c r="K302" t="s">
        <v>1873</v>
      </c>
      <c r="L302" s="3">
        <v>45803.39712983033</v>
      </c>
      <c r="M302" s="3">
        <v>47406.516029374383</v>
      </c>
      <c r="N302" s="3">
        <v>49065.744090402484</v>
      </c>
      <c r="O302" s="3">
        <v>50783.045133566571</v>
      </c>
      <c r="P302" s="3">
        <v>52560.451713241397</v>
      </c>
    </row>
    <row r="303" spans="2:16" x14ac:dyDescent="0.35">
      <c r="B303" t="s">
        <v>10</v>
      </c>
      <c r="D303" t="s">
        <v>11</v>
      </c>
      <c r="E303" t="s">
        <v>24</v>
      </c>
      <c r="F303" t="s">
        <v>1373</v>
      </c>
      <c r="G303" t="s">
        <v>1374</v>
      </c>
      <c r="H303">
        <v>1191</v>
      </c>
      <c r="I303" t="s">
        <v>1372</v>
      </c>
      <c r="J303">
        <v>63300080</v>
      </c>
      <c r="K303" t="s">
        <v>91</v>
      </c>
      <c r="L303" s="3">
        <v>62115.593903172579</v>
      </c>
      <c r="M303" s="3">
        <v>64289.639689783617</v>
      </c>
      <c r="N303" s="3">
        <v>66539.777078926039</v>
      </c>
      <c r="O303" s="3">
        <v>68868.669276688452</v>
      </c>
      <c r="P303" s="3">
        <v>71279.072701372541</v>
      </c>
    </row>
    <row r="304" spans="2:16" x14ac:dyDescent="0.35">
      <c r="B304" t="s">
        <v>10</v>
      </c>
      <c r="D304" t="s">
        <v>11</v>
      </c>
      <c r="E304" t="s">
        <v>24</v>
      </c>
      <c r="F304" t="s">
        <v>1373</v>
      </c>
      <c r="G304" t="s">
        <v>1374</v>
      </c>
      <c r="H304">
        <v>1191</v>
      </c>
      <c r="I304" t="s">
        <v>1372</v>
      </c>
      <c r="J304">
        <v>63300040</v>
      </c>
      <c r="K304" t="s">
        <v>1515</v>
      </c>
      <c r="L304" s="3">
        <v>21454.399209977371</v>
      </c>
      <c r="M304" s="3">
        <v>22205.303182326577</v>
      </c>
      <c r="N304" s="3">
        <v>22982.488793708006</v>
      </c>
      <c r="O304" s="3">
        <v>23786.875901487783</v>
      </c>
      <c r="P304" s="3">
        <v>24619.416558039859</v>
      </c>
    </row>
    <row r="305" spans="2:16" x14ac:dyDescent="0.35">
      <c r="B305" t="s">
        <v>10</v>
      </c>
      <c r="D305" t="s">
        <v>19</v>
      </c>
      <c r="E305" t="s">
        <v>24</v>
      </c>
      <c r="F305" t="s">
        <v>1373</v>
      </c>
      <c r="G305" t="s">
        <v>1374</v>
      </c>
      <c r="H305">
        <v>1191</v>
      </c>
      <c r="I305" t="s">
        <v>1372</v>
      </c>
      <c r="J305">
        <v>63300056</v>
      </c>
      <c r="K305" t="s">
        <v>1536</v>
      </c>
      <c r="L305" s="3">
        <v>204327.61152359401</v>
      </c>
      <c r="M305" s="3">
        <v>211479.0779269198</v>
      </c>
      <c r="N305" s="3">
        <v>218880.84565436197</v>
      </c>
      <c r="O305" s="3">
        <v>226541.67525226463</v>
      </c>
      <c r="P305" s="3">
        <v>234470.63388609388</v>
      </c>
    </row>
    <row r="306" spans="2:16" x14ac:dyDescent="0.35">
      <c r="B306" t="s">
        <v>10</v>
      </c>
      <c r="D306" t="s">
        <v>11</v>
      </c>
      <c r="E306" t="s">
        <v>24</v>
      </c>
      <c r="F306" t="s">
        <v>1373</v>
      </c>
      <c r="G306" t="s">
        <v>1374</v>
      </c>
      <c r="H306">
        <v>1191</v>
      </c>
      <c r="I306" t="s">
        <v>1372</v>
      </c>
      <c r="J306">
        <v>63300100</v>
      </c>
      <c r="K306" t="s">
        <v>1869</v>
      </c>
      <c r="L306" s="3">
        <v>18798.140260170647</v>
      </c>
      <c r="M306" s="3">
        <v>19456.075169276621</v>
      </c>
      <c r="N306" s="3">
        <v>20137.037800201302</v>
      </c>
      <c r="O306" s="3">
        <v>20841.834123208344</v>
      </c>
      <c r="P306" s="3">
        <v>21571.298317520635</v>
      </c>
    </row>
    <row r="307" spans="2:16" x14ac:dyDescent="0.35">
      <c r="B307" t="s">
        <v>10</v>
      </c>
      <c r="D307" t="s">
        <v>11</v>
      </c>
      <c r="E307" t="s">
        <v>24</v>
      </c>
      <c r="F307" t="s">
        <v>1373</v>
      </c>
      <c r="G307" t="s">
        <v>1374</v>
      </c>
      <c r="H307">
        <v>1191</v>
      </c>
      <c r="I307" t="s">
        <v>1372</v>
      </c>
      <c r="J307">
        <v>63300170</v>
      </c>
      <c r="K307" t="s">
        <v>1873</v>
      </c>
      <c r="L307" s="3">
        <v>32488.090232251448</v>
      </c>
      <c r="M307" s="3">
        <v>33625.173390380245</v>
      </c>
      <c r="N307" s="3">
        <v>34802.054459043553</v>
      </c>
      <c r="O307" s="3">
        <v>36020.126365110074</v>
      </c>
      <c r="P307" s="3">
        <v>37280.830787888932</v>
      </c>
    </row>
    <row r="308" spans="2:16" x14ac:dyDescent="0.35">
      <c r="B308" t="s">
        <v>10</v>
      </c>
      <c r="D308" t="s">
        <v>11</v>
      </c>
      <c r="E308" t="s">
        <v>24</v>
      </c>
      <c r="F308" t="s">
        <v>1375</v>
      </c>
      <c r="G308" t="s">
        <v>1376</v>
      </c>
      <c r="H308">
        <v>1191</v>
      </c>
      <c r="I308" t="s">
        <v>1372</v>
      </c>
      <c r="J308">
        <v>63300080</v>
      </c>
      <c r="K308" t="s">
        <v>91</v>
      </c>
      <c r="L308" s="3">
        <v>8426.8251243763189</v>
      </c>
      <c r="M308" s="3">
        <v>8721.7640037294896</v>
      </c>
      <c r="N308" s="3">
        <v>9027.0257438600202</v>
      </c>
      <c r="O308" s="3">
        <v>9342.9716448951203</v>
      </c>
      <c r="P308" s="3">
        <v>9669.9756524664481</v>
      </c>
    </row>
    <row r="309" spans="2:16" x14ac:dyDescent="0.35">
      <c r="B309" t="s">
        <v>10</v>
      </c>
      <c r="D309" t="s">
        <v>11</v>
      </c>
      <c r="E309" t="s">
        <v>24</v>
      </c>
      <c r="F309" t="s">
        <v>1375</v>
      </c>
      <c r="G309" t="s">
        <v>1376</v>
      </c>
      <c r="H309">
        <v>1191</v>
      </c>
      <c r="I309" t="s">
        <v>1372</v>
      </c>
      <c r="J309">
        <v>63300040</v>
      </c>
      <c r="K309" t="s">
        <v>1515</v>
      </c>
      <c r="L309" s="3">
        <v>2910.5810462483996</v>
      </c>
      <c r="M309" s="3">
        <v>3012.4513828670933</v>
      </c>
      <c r="N309" s="3">
        <v>3117.8871812674411</v>
      </c>
      <c r="O309" s="3">
        <v>3227.0132326118014</v>
      </c>
      <c r="P309" s="3">
        <v>3339.9586957532142</v>
      </c>
    </row>
    <row r="310" spans="2:16" x14ac:dyDescent="0.35">
      <c r="B310" t="s">
        <v>10</v>
      </c>
      <c r="D310" t="s">
        <v>19</v>
      </c>
      <c r="E310" t="s">
        <v>24</v>
      </c>
      <c r="F310" t="s">
        <v>1375</v>
      </c>
      <c r="G310" t="s">
        <v>1376</v>
      </c>
      <c r="H310">
        <v>1191</v>
      </c>
      <c r="I310" t="s">
        <v>1372</v>
      </c>
      <c r="J310">
        <v>63300056</v>
      </c>
      <c r="K310" t="s">
        <v>1536</v>
      </c>
      <c r="L310" s="3">
        <v>27719.819488079997</v>
      </c>
      <c r="M310" s="3">
        <v>28690.013170162794</v>
      </c>
      <c r="N310" s="3">
        <v>29694.163631118488</v>
      </c>
      <c r="O310" s="3">
        <v>30733.459358207634</v>
      </c>
      <c r="P310" s="3">
        <v>31809.130435744897</v>
      </c>
    </row>
    <row r="311" spans="2:16" x14ac:dyDescent="0.35">
      <c r="B311" t="s">
        <v>10</v>
      </c>
      <c r="D311" t="s">
        <v>11</v>
      </c>
      <c r="E311" t="s">
        <v>24</v>
      </c>
      <c r="F311" t="s">
        <v>1375</v>
      </c>
      <c r="G311" t="s">
        <v>1376</v>
      </c>
      <c r="H311">
        <v>1191</v>
      </c>
      <c r="I311" t="s">
        <v>1372</v>
      </c>
      <c r="J311">
        <v>63300100</v>
      </c>
      <c r="K311" t="s">
        <v>1869</v>
      </c>
      <c r="L311" s="3">
        <v>2550.2233929033596</v>
      </c>
      <c r="M311" s="3">
        <v>2639.481211654977</v>
      </c>
      <c r="N311" s="3">
        <v>2731.863054062901</v>
      </c>
      <c r="O311" s="3">
        <v>2827.4782609551021</v>
      </c>
      <c r="P311" s="3">
        <v>2926.4400000885303</v>
      </c>
    </row>
    <row r="312" spans="2:16" x14ac:dyDescent="0.35">
      <c r="B312" t="s">
        <v>10</v>
      </c>
      <c r="D312" t="s">
        <v>11</v>
      </c>
      <c r="E312" t="s">
        <v>24</v>
      </c>
      <c r="F312" t="s">
        <v>1375</v>
      </c>
      <c r="G312" t="s">
        <v>1376</v>
      </c>
      <c r="H312">
        <v>1191</v>
      </c>
      <c r="I312" t="s">
        <v>1372</v>
      </c>
      <c r="J312">
        <v>63300170</v>
      </c>
      <c r="K312" t="s">
        <v>1873</v>
      </c>
      <c r="L312" s="3">
        <v>4407.4512986047193</v>
      </c>
      <c r="M312" s="3">
        <v>4561.7120940558843</v>
      </c>
      <c r="N312" s="3">
        <v>4721.3720173478396</v>
      </c>
      <c r="O312" s="3">
        <v>4886.6200379550137</v>
      </c>
      <c r="P312" s="3">
        <v>5057.6517392834385</v>
      </c>
    </row>
    <row r="313" spans="2:16" x14ac:dyDescent="0.35">
      <c r="B313" t="s">
        <v>10</v>
      </c>
      <c r="D313" t="s">
        <v>11</v>
      </c>
      <c r="E313" t="s">
        <v>32</v>
      </c>
      <c r="F313" t="s">
        <v>1367</v>
      </c>
      <c r="G313" t="s">
        <v>1368</v>
      </c>
      <c r="H313">
        <v>1198</v>
      </c>
      <c r="I313" t="s">
        <v>1369</v>
      </c>
      <c r="J313">
        <v>63300080</v>
      </c>
      <c r="K313" t="s">
        <v>91</v>
      </c>
      <c r="L313" s="3">
        <v>198539.20816874548</v>
      </c>
      <c r="M313" s="3">
        <v>205488.08045465159</v>
      </c>
      <c r="N313" s="3">
        <v>212680.16327056437</v>
      </c>
      <c r="O313" s="3">
        <v>220123.96898503409</v>
      </c>
      <c r="P313" s="3">
        <v>227828.30789951028</v>
      </c>
    </row>
    <row r="314" spans="2:16" x14ac:dyDescent="0.35">
      <c r="B314" t="s">
        <v>10</v>
      </c>
      <c r="D314" t="s">
        <v>11</v>
      </c>
      <c r="E314" t="s">
        <v>32</v>
      </c>
      <c r="F314" t="s">
        <v>1367</v>
      </c>
      <c r="G314" t="s">
        <v>1368</v>
      </c>
      <c r="H314">
        <v>1198</v>
      </c>
      <c r="I314" t="s">
        <v>1369</v>
      </c>
      <c r="J314">
        <v>63300040</v>
      </c>
      <c r="K314" t="s">
        <v>1515</v>
      </c>
      <c r="L314" s="3">
        <v>68574.397558283803</v>
      </c>
      <c r="M314" s="3">
        <v>70974.501472823729</v>
      </c>
      <c r="N314" s="3">
        <v>73458.609024372563</v>
      </c>
      <c r="O314" s="3">
        <v>76029.660340225586</v>
      </c>
      <c r="P314" s="3">
        <v>78690.698452133482</v>
      </c>
    </row>
    <row r="315" spans="2:16" x14ac:dyDescent="0.35">
      <c r="B315" t="s">
        <v>10</v>
      </c>
      <c r="D315" t="s">
        <v>19</v>
      </c>
      <c r="E315" t="s">
        <v>32</v>
      </c>
      <c r="F315" t="s">
        <v>1367</v>
      </c>
      <c r="G315" t="s">
        <v>1368</v>
      </c>
      <c r="H315">
        <v>1198</v>
      </c>
      <c r="I315" t="s">
        <v>1369</v>
      </c>
      <c r="J315">
        <v>63300056</v>
      </c>
      <c r="K315" t="s">
        <v>1536</v>
      </c>
      <c r="L315" s="3">
        <v>653089.50055508385</v>
      </c>
      <c r="M315" s="3">
        <v>675947.63307451177</v>
      </c>
      <c r="N315" s="3">
        <v>699605.80023211963</v>
      </c>
      <c r="O315" s="3">
        <v>724092.00324024376</v>
      </c>
      <c r="P315" s="3">
        <v>749435.22335365228</v>
      </c>
    </row>
    <row r="316" spans="2:16" x14ac:dyDescent="0.35">
      <c r="B316" t="s">
        <v>10</v>
      </c>
      <c r="D316" t="s">
        <v>11</v>
      </c>
      <c r="E316" t="s">
        <v>32</v>
      </c>
      <c r="F316" t="s">
        <v>1367</v>
      </c>
      <c r="G316" t="s">
        <v>1368</v>
      </c>
      <c r="H316">
        <v>1198</v>
      </c>
      <c r="I316" t="s">
        <v>1369</v>
      </c>
      <c r="J316">
        <v>63300100</v>
      </c>
      <c r="K316" t="s">
        <v>1869</v>
      </c>
      <c r="L316" s="3">
        <v>60084.234051067717</v>
      </c>
      <c r="M316" s="3">
        <v>62187.18224285508</v>
      </c>
      <c r="N316" s="3">
        <v>64363.733621355008</v>
      </c>
      <c r="O316" s="3">
        <v>66616.464298102423</v>
      </c>
      <c r="P316" s="3">
        <v>68948.04054853601</v>
      </c>
    </row>
    <row r="317" spans="2:16" x14ac:dyDescent="0.35">
      <c r="B317" t="s">
        <v>10</v>
      </c>
      <c r="D317" t="s">
        <v>11</v>
      </c>
      <c r="E317" t="s">
        <v>32</v>
      </c>
      <c r="F317" t="s">
        <v>1367</v>
      </c>
      <c r="G317" t="s">
        <v>1368</v>
      </c>
      <c r="H317">
        <v>1198</v>
      </c>
      <c r="I317" t="s">
        <v>1369</v>
      </c>
      <c r="J317">
        <v>63300170</v>
      </c>
      <c r="K317" t="s">
        <v>1873</v>
      </c>
      <c r="L317" s="3">
        <v>103841.23058825833</v>
      </c>
      <c r="M317" s="3">
        <v>107475.67365884737</v>
      </c>
      <c r="N317" s="3">
        <v>111237.32223690703</v>
      </c>
      <c r="O317" s="3">
        <v>115130.62851519875</v>
      </c>
      <c r="P317" s="3">
        <v>119160.20051323071</v>
      </c>
    </row>
    <row r="318" spans="2:16" x14ac:dyDescent="0.35">
      <c r="B318" t="s">
        <v>10</v>
      </c>
      <c r="D318" t="s">
        <v>11</v>
      </c>
      <c r="E318" t="s">
        <v>32</v>
      </c>
      <c r="F318" t="s">
        <v>1362</v>
      </c>
      <c r="G318" t="s">
        <v>1363</v>
      </c>
      <c r="H318">
        <v>1203</v>
      </c>
      <c r="I318" t="s">
        <v>1364</v>
      </c>
      <c r="J318">
        <v>63300080</v>
      </c>
      <c r="K318" t="s">
        <v>91</v>
      </c>
      <c r="L318" s="3">
        <v>13790.151821234878</v>
      </c>
      <c r="M318" s="3">
        <v>14272.807134978098</v>
      </c>
      <c r="N318" s="3">
        <v>14772.355384702332</v>
      </c>
      <c r="O318" s="3">
        <v>15289.387823166913</v>
      </c>
      <c r="P318" s="3">
        <v>15824.516396977753</v>
      </c>
    </row>
    <row r="319" spans="2:16" x14ac:dyDescent="0.35">
      <c r="B319" t="s">
        <v>10</v>
      </c>
      <c r="D319" t="s">
        <v>11</v>
      </c>
      <c r="E319" t="s">
        <v>32</v>
      </c>
      <c r="F319" t="s">
        <v>1362</v>
      </c>
      <c r="G319" t="s">
        <v>1363</v>
      </c>
      <c r="H319">
        <v>1203</v>
      </c>
      <c r="I319" t="s">
        <v>1364</v>
      </c>
      <c r="J319">
        <v>63300040</v>
      </c>
      <c r="K319" t="s">
        <v>1515</v>
      </c>
      <c r="L319" s="3">
        <v>4763.0458593080994</v>
      </c>
      <c r="M319" s="3">
        <v>4929.7524643838833</v>
      </c>
      <c r="N319" s="3">
        <v>5102.2938006373188</v>
      </c>
      <c r="O319" s="3">
        <v>5280.8740836596244</v>
      </c>
      <c r="P319" s="3">
        <v>5465.7046765877103</v>
      </c>
    </row>
    <row r="320" spans="2:16" x14ac:dyDescent="0.35">
      <c r="B320" t="s">
        <v>10</v>
      </c>
      <c r="D320" t="s">
        <v>19</v>
      </c>
      <c r="E320" t="s">
        <v>32</v>
      </c>
      <c r="F320" t="s">
        <v>1362</v>
      </c>
      <c r="G320" t="s">
        <v>1363</v>
      </c>
      <c r="H320">
        <v>1203</v>
      </c>
      <c r="I320" t="s">
        <v>1364</v>
      </c>
      <c r="J320">
        <v>63300056</v>
      </c>
      <c r="K320" t="s">
        <v>1536</v>
      </c>
      <c r="L320" s="3">
        <v>45362.341517219997</v>
      </c>
      <c r="M320" s="3">
        <v>46950.023470322696</v>
      </c>
      <c r="N320" s="3">
        <v>48593.274291783986</v>
      </c>
      <c r="O320" s="3">
        <v>50294.038891996424</v>
      </c>
      <c r="P320" s="3">
        <v>52054.330253216292</v>
      </c>
    </row>
    <row r="321" spans="2:16" x14ac:dyDescent="0.35">
      <c r="B321" t="s">
        <v>10</v>
      </c>
      <c r="D321" t="s">
        <v>11</v>
      </c>
      <c r="E321" t="s">
        <v>32</v>
      </c>
      <c r="F321" t="s">
        <v>1362</v>
      </c>
      <c r="G321" t="s">
        <v>1363</v>
      </c>
      <c r="H321">
        <v>1203</v>
      </c>
      <c r="I321" t="s">
        <v>1364</v>
      </c>
      <c r="J321">
        <v>63300100</v>
      </c>
      <c r="K321" t="s">
        <v>1869</v>
      </c>
      <c r="L321" s="3">
        <v>4173.3354195842394</v>
      </c>
      <c r="M321" s="3">
        <v>4319.4021592696881</v>
      </c>
      <c r="N321" s="3">
        <v>4470.5812348441268</v>
      </c>
      <c r="O321" s="3">
        <v>4627.0515780636706</v>
      </c>
      <c r="P321" s="3">
        <v>4788.9983832958987</v>
      </c>
    </row>
    <row r="322" spans="2:16" x14ac:dyDescent="0.35">
      <c r="B322" t="s">
        <v>10</v>
      </c>
      <c r="D322" t="s">
        <v>11</v>
      </c>
      <c r="E322" t="s">
        <v>32</v>
      </c>
      <c r="F322" t="s">
        <v>1362</v>
      </c>
      <c r="G322" t="s">
        <v>1363</v>
      </c>
      <c r="H322">
        <v>1203</v>
      </c>
      <c r="I322" t="s">
        <v>1364</v>
      </c>
      <c r="J322">
        <v>63300170</v>
      </c>
      <c r="K322" t="s">
        <v>1873</v>
      </c>
      <c r="L322" s="3">
        <v>7212.6123012379794</v>
      </c>
      <c r="M322" s="3">
        <v>7465.0537317813087</v>
      </c>
      <c r="N322" s="3">
        <v>7726.3306123936536</v>
      </c>
      <c r="O322" s="3">
        <v>7996.7521838274315</v>
      </c>
      <c r="P322" s="3">
        <v>8276.6385102613913</v>
      </c>
    </row>
    <row r="323" spans="2:16" x14ac:dyDescent="0.35">
      <c r="B323" t="s">
        <v>10</v>
      </c>
      <c r="D323" t="s">
        <v>11</v>
      </c>
      <c r="E323" t="s">
        <v>32</v>
      </c>
      <c r="F323" t="s">
        <v>1365</v>
      </c>
      <c r="G323" t="s">
        <v>1366</v>
      </c>
      <c r="H323">
        <v>1203</v>
      </c>
      <c r="I323" t="s">
        <v>1364</v>
      </c>
      <c r="J323">
        <v>63300080</v>
      </c>
      <c r="K323" t="s">
        <v>91</v>
      </c>
      <c r="L323" s="3">
        <v>389106.78431174939</v>
      </c>
      <c r="M323" s="3">
        <v>402725.52176266053</v>
      </c>
      <c r="N323" s="3">
        <v>416820.91502435366</v>
      </c>
      <c r="O323" s="3">
        <v>431409.64705020603</v>
      </c>
      <c r="P323" s="3">
        <v>446508.98469696316</v>
      </c>
    </row>
    <row r="324" spans="2:16" x14ac:dyDescent="0.35">
      <c r="B324" t="s">
        <v>10</v>
      </c>
      <c r="D324" t="s">
        <v>19</v>
      </c>
      <c r="E324" t="s">
        <v>32</v>
      </c>
      <c r="F324" t="s">
        <v>1365</v>
      </c>
      <c r="G324" t="s">
        <v>1366</v>
      </c>
      <c r="H324">
        <v>1203</v>
      </c>
      <c r="I324" t="s">
        <v>1364</v>
      </c>
      <c r="J324">
        <v>63300030</v>
      </c>
      <c r="K324" t="s">
        <v>1488</v>
      </c>
      <c r="L324" s="3">
        <v>12000</v>
      </c>
      <c r="M324" s="3">
        <v>12000</v>
      </c>
      <c r="N324" s="3">
        <v>12000</v>
      </c>
      <c r="O324" s="3">
        <v>12000</v>
      </c>
      <c r="P324" s="3">
        <v>12000</v>
      </c>
    </row>
    <row r="325" spans="2:16" x14ac:dyDescent="0.35">
      <c r="B325" t="s">
        <v>10</v>
      </c>
      <c r="D325" t="s">
        <v>11</v>
      </c>
      <c r="E325" t="s">
        <v>32</v>
      </c>
      <c r="F325" t="s">
        <v>1365</v>
      </c>
      <c r="G325" t="s">
        <v>1366</v>
      </c>
      <c r="H325">
        <v>1203</v>
      </c>
      <c r="I325" t="s">
        <v>1364</v>
      </c>
      <c r="J325">
        <v>63300040</v>
      </c>
      <c r="K325" t="s">
        <v>1515</v>
      </c>
      <c r="L325" s="3">
        <v>134395.43537083449</v>
      </c>
      <c r="M325" s="3">
        <v>139099.27560881368</v>
      </c>
      <c r="N325" s="3">
        <v>143967.75025512214</v>
      </c>
      <c r="O325" s="3">
        <v>149006.62151405143</v>
      </c>
      <c r="P325" s="3">
        <v>154221.85326704319</v>
      </c>
    </row>
    <row r="326" spans="2:16" x14ac:dyDescent="0.35">
      <c r="B326" t="s">
        <v>10</v>
      </c>
      <c r="D326" t="s">
        <v>19</v>
      </c>
      <c r="E326" t="s">
        <v>32</v>
      </c>
      <c r="F326" t="s">
        <v>1365</v>
      </c>
      <c r="G326" t="s">
        <v>1366</v>
      </c>
      <c r="H326">
        <v>1203</v>
      </c>
      <c r="I326" t="s">
        <v>1364</v>
      </c>
      <c r="J326">
        <v>63300056</v>
      </c>
      <c r="K326" t="s">
        <v>1536</v>
      </c>
      <c r="L326" s="3">
        <v>1279956.5273412808</v>
      </c>
      <c r="M326" s="3">
        <v>1324755.0057982255</v>
      </c>
      <c r="N326" s="3">
        <v>1371121.4310011633</v>
      </c>
      <c r="O326" s="3">
        <v>1419110.681086204</v>
      </c>
      <c r="P326" s="3">
        <v>1468779.554924221</v>
      </c>
    </row>
    <row r="327" spans="2:16" x14ac:dyDescent="0.35">
      <c r="B327" t="s">
        <v>10</v>
      </c>
      <c r="D327" t="s">
        <v>19</v>
      </c>
      <c r="E327" t="s">
        <v>32</v>
      </c>
      <c r="F327" t="s">
        <v>1365</v>
      </c>
      <c r="G327" t="s">
        <v>1366</v>
      </c>
      <c r="H327">
        <v>1203</v>
      </c>
      <c r="I327" t="s">
        <v>1364</v>
      </c>
      <c r="J327">
        <v>63300033</v>
      </c>
      <c r="K327" t="s">
        <v>1661</v>
      </c>
      <c r="L327" s="3">
        <v>294000</v>
      </c>
      <c r="M327" s="3">
        <v>294000</v>
      </c>
      <c r="N327" s="3">
        <v>294000</v>
      </c>
      <c r="O327" s="3">
        <v>294000</v>
      </c>
      <c r="P327" s="3">
        <v>294000</v>
      </c>
    </row>
    <row r="328" spans="2:16" x14ac:dyDescent="0.35">
      <c r="B328" t="s">
        <v>10</v>
      </c>
      <c r="D328" t="s">
        <v>11</v>
      </c>
      <c r="E328" t="s">
        <v>32</v>
      </c>
      <c r="F328" t="s">
        <v>1365</v>
      </c>
      <c r="G328" t="s">
        <v>1366</v>
      </c>
      <c r="H328">
        <v>1203</v>
      </c>
      <c r="I328" t="s">
        <v>1364</v>
      </c>
      <c r="J328">
        <v>63300100</v>
      </c>
      <c r="K328" t="s">
        <v>1869</v>
      </c>
      <c r="L328" s="3">
        <v>117756.00051539783</v>
      </c>
      <c r="M328" s="3">
        <v>121877.46053343675</v>
      </c>
      <c r="N328" s="3">
        <v>126143.17165210702</v>
      </c>
      <c r="O328" s="3">
        <v>130558.18265993077</v>
      </c>
      <c r="P328" s="3">
        <v>135127.71905302833</v>
      </c>
    </row>
    <row r="329" spans="2:16" x14ac:dyDescent="0.35">
      <c r="B329" t="s">
        <v>10</v>
      </c>
      <c r="D329" t="s">
        <v>11</v>
      </c>
      <c r="E329" t="s">
        <v>32</v>
      </c>
      <c r="F329" t="s">
        <v>1365</v>
      </c>
      <c r="G329" t="s">
        <v>1366</v>
      </c>
      <c r="H329">
        <v>1203</v>
      </c>
      <c r="I329" t="s">
        <v>1364</v>
      </c>
      <c r="J329">
        <v>63300170</v>
      </c>
      <c r="K329" t="s">
        <v>1873</v>
      </c>
      <c r="L329" s="3">
        <v>203513.08784726367</v>
      </c>
      <c r="M329" s="3">
        <v>210636.04592191786</v>
      </c>
      <c r="N329" s="3">
        <v>218008.30752918497</v>
      </c>
      <c r="O329" s="3">
        <v>225638.59829270645</v>
      </c>
      <c r="P329" s="3">
        <v>233535.94923295116</v>
      </c>
    </row>
    <row r="330" spans="2:16" x14ac:dyDescent="0.35">
      <c r="B330" t="s">
        <v>10</v>
      </c>
      <c r="D330" t="s">
        <v>19</v>
      </c>
      <c r="E330" t="s">
        <v>32</v>
      </c>
      <c r="F330" t="s">
        <v>1739</v>
      </c>
      <c r="G330" t="s">
        <v>1740</v>
      </c>
      <c r="H330">
        <v>1205</v>
      </c>
      <c r="I330" t="s">
        <v>1359</v>
      </c>
      <c r="J330">
        <v>63300150</v>
      </c>
      <c r="K330" t="s">
        <v>1680</v>
      </c>
      <c r="L330" s="3">
        <v>555166.30420799996</v>
      </c>
      <c r="M330" s="3">
        <v>566269.63029215997</v>
      </c>
      <c r="N330" s="3">
        <v>577595.02289800323</v>
      </c>
      <c r="O330" s="3">
        <v>589146.92335596331</v>
      </c>
      <c r="P330" s="3">
        <v>600929.86182308255</v>
      </c>
    </row>
    <row r="331" spans="2:16" x14ac:dyDescent="0.35">
      <c r="B331" t="s">
        <v>10</v>
      </c>
      <c r="D331" t="s">
        <v>11</v>
      </c>
      <c r="E331" t="s">
        <v>32</v>
      </c>
      <c r="F331" t="s">
        <v>1357</v>
      </c>
      <c r="G331" t="s">
        <v>1358</v>
      </c>
      <c r="H331">
        <v>1205</v>
      </c>
      <c r="I331" t="s">
        <v>1359</v>
      </c>
      <c r="J331">
        <v>63300080</v>
      </c>
      <c r="K331" t="s">
        <v>91</v>
      </c>
      <c r="L331" s="3">
        <v>27366.418363595465</v>
      </c>
      <c r="M331" s="3">
        <v>28324.243006321307</v>
      </c>
      <c r="N331" s="3">
        <v>29315.591511542549</v>
      </c>
      <c r="O331" s="3">
        <v>30341.637214446535</v>
      </c>
      <c r="P331" s="3">
        <v>31403.594516952162</v>
      </c>
    </row>
    <row r="332" spans="2:16" x14ac:dyDescent="0.35">
      <c r="B332" t="s">
        <v>10</v>
      </c>
      <c r="D332" t="s">
        <v>11</v>
      </c>
      <c r="E332" t="s">
        <v>32</v>
      </c>
      <c r="F332" t="s">
        <v>1357</v>
      </c>
      <c r="G332" t="s">
        <v>1358</v>
      </c>
      <c r="H332">
        <v>1205</v>
      </c>
      <c r="I332" t="s">
        <v>1359</v>
      </c>
      <c r="J332">
        <v>63300040</v>
      </c>
      <c r="K332" t="s">
        <v>1515</v>
      </c>
      <c r="L332" s="3">
        <v>9452.216869005013</v>
      </c>
      <c r="M332" s="3">
        <v>9783.0444594201872</v>
      </c>
      <c r="N332" s="3">
        <v>10125.451015499893</v>
      </c>
      <c r="O332" s="3">
        <v>10479.841801042388</v>
      </c>
      <c r="P332" s="3">
        <v>10846.63626407887</v>
      </c>
    </row>
    <row r="333" spans="2:16" x14ac:dyDescent="0.35">
      <c r="B333" t="s">
        <v>10</v>
      </c>
      <c r="D333" t="s">
        <v>19</v>
      </c>
      <c r="E333" t="s">
        <v>32</v>
      </c>
      <c r="F333" t="s">
        <v>1357</v>
      </c>
      <c r="G333" t="s">
        <v>1358</v>
      </c>
      <c r="H333">
        <v>1205</v>
      </c>
      <c r="I333" t="s">
        <v>1359</v>
      </c>
      <c r="J333">
        <v>63300056</v>
      </c>
      <c r="K333" t="s">
        <v>1536</v>
      </c>
      <c r="L333" s="3">
        <v>90021.113038142983</v>
      </c>
      <c r="M333" s="3">
        <v>93171.851994477984</v>
      </c>
      <c r="N333" s="3">
        <v>96432.866814284702</v>
      </c>
      <c r="O333" s="3">
        <v>99808.017152784654</v>
      </c>
      <c r="P333" s="3">
        <v>103301.29775313211</v>
      </c>
    </row>
    <row r="334" spans="2:16" x14ac:dyDescent="0.35">
      <c r="B334" t="s">
        <v>10</v>
      </c>
      <c r="D334" t="s">
        <v>11</v>
      </c>
      <c r="E334" t="s">
        <v>32</v>
      </c>
      <c r="F334" t="s">
        <v>1357</v>
      </c>
      <c r="G334" t="s">
        <v>1358</v>
      </c>
      <c r="H334">
        <v>1205</v>
      </c>
      <c r="I334" t="s">
        <v>1359</v>
      </c>
      <c r="J334">
        <v>63300100</v>
      </c>
      <c r="K334" t="s">
        <v>1869</v>
      </c>
      <c r="L334" s="3">
        <v>8281.9423995091547</v>
      </c>
      <c r="M334" s="3">
        <v>8571.8103834919748</v>
      </c>
      <c r="N334" s="3">
        <v>8871.8237469141932</v>
      </c>
      <c r="O334" s="3">
        <v>9182.3375780561873</v>
      </c>
      <c r="P334" s="3">
        <v>9503.7193932881546</v>
      </c>
    </row>
    <row r="335" spans="2:16" x14ac:dyDescent="0.35">
      <c r="B335" t="s">
        <v>10</v>
      </c>
      <c r="D335" t="s">
        <v>11</v>
      </c>
      <c r="E335" t="s">
        <v>32</v>
      </c>
      <c r="F335" t="s">
        <v>1357</v>
      </c>
      <c r="G335" t="s">
        <v>1358</v>
      </c>
      <c r="H335">
        <v>1205</v>
      </c>
      <c r="I335" t="s">
        <v>1359</v>
      </c>
      <c r="J335">
        <v>63300170</v>
      </c>
      <c r="K335" t="s">
        <v>1873</v>
      </c>
      <c r="L335" s="3">
        <v>14313.356973064734</v>
      </c>
      <c r="M335" s="3">
        <v>14814.324467122</v>
      </c>
      <c r="N335" s="3">
        <v>15332.825823471268</v>
      </c>
      <c r="O335" s="3">
        <v>15869.47472729276</v>
      </c>
      <c r="P335" s="3">
        <v>16424.906342748007</v>
      </c>
    </row>
    <row r="336" spans="2:16" x14ac:dyDescent="0.35">
      <c r="B336" t="s">
        <v>10</v>
      </c>
      <c r="D336" t="s">
        <v>11</v>
      </c>
      <c r="E336" t="s">
        <v>32</v>
      </c>
      <c r="F336" t="s">
        <v>1360</v>
      </c>
      <c r="G336" t="s">
        <v>1361</v>
      </c>
      <c r="H336">
        <v>1205</v>
      </c>
      <c r="I336" t="s">
        <v>1359</v>
      </c>
      <c r="J336">
        <v>63300080</v>
      </c>
      <c r="K336" t="s">
        <v>91</v>
      </c>
      <c r="L336" s="3">
        <v>46415.176442282296</v>
      </c>
      <c r="M336" s="3">
        <v>48039.707617762171</v>
      </c>
      <c r="N336" s="3">
        <v>49721.097384383851</v>
      </c>
      <c r="O336" s="3">
        <v>51461.335792837279</v>
      </c>
      <c r="P336" s="3">
        <v>53262.482545586579</v>
      </c>
    </row>
    <row r="337" spans="2:16" x14ac:dyDescent="0.35">
      <c r="B337" t="s">
        <v>10</v>
      </c>
      <c r="D337" t="s">
        <v>19</v>
      </c>
      <c r="E337" t="s">
        <v>32</v>
      </c>
      <c r="F337" t="s">
        <v>1360</v>
      </c>
      <c r="G337" t="s">
        <v>1361</v>
      </c>
      <c r="H337">
        <v>1205</v>
      </c>
      <c r="I337" t="s">
        <v>1359</v>
      </c>
      <c r="J337">
        <v>63300030</v>
      </c>
      <c r="K337" t="s">
        <v>1488</v>
      </c>
      <c r="L337" s="3">
        <v>45000</v>
      </c>
      <c r="M337" s="3">
        <v>45000</v>
      </c>
      <c r="N337" s="3">
        <v>45000</v>
      </c>
      <c r="O337" s="3">
        <v>45000</v>
      </c>
      <c r="P337" s="3">
        <v>45000</v>
      </c>
    </row>
    <row r="338" spans="2:16" x14ac:dyDescent="0.35">
      <c r="B338" t="s">
        <v>10</v>
      </c>
      <c r="D338" t="s">
        <v>11</v>
      </c>
      <c r="E338" t="s">
        <v>32</v>
      </c>
      <c r="F338" t="s">
        <v>1360</v>
      </c>
      <c r="G338" t="s">
        <v>1361</v>
      </c>
      <c r="H338">
        <v>1205</v>
      </c>
      <c r="I338" t="s">
        <v>1359</v>
      </c>
      <c r="J338">
        <v>63300040</v>
      </c>
      <c r="K338" t="s">
        <v>1515</v>
      </c>
      <c r="L338" s="3">
        <v>16031.557652761978</v>
      </c>
      <c r="M338" s="3">
        <v>16592.662170608644</v>
      </c>
      <c r="N338" s="3">
        <v>17173.405346579948</v>
      </c>
      <c r="O338" s="3">
        <v>17774.474533710243</v>
      </c>
      <c r="P338" s="3">
        <v>18396.5811423901</v>
      </c>
    </row>
    <row r="339" spans="2:16" x14ac:dyDescent="0.35">
      <c r="B339" t="s">
        <v>10</v>
      </c>
      <c r="D339" t="s">
        <v>19</v>
      </c>
      <c r="E339" t="s">
        <v>32</v>
      </c>
      <c r="F339" t="s">
        <v>1360</v>
      </c>
      <c r="G339" t="s">
        <v>1361</v>
      </c>
      <c r="H339">
        <v>1205</v>
      </c>
      <c r="I339" t="s">
        <v>1359</v>
      </c>
      <c r="J339">
        <v>63300056</v>
      </c>
      <c r="K339" t="s">
        <v>1536</v>
      </c>
      <c r="L339" s="3">
        <v>152681.50145487598</v>
      </c>
      <c r="M339" s="3">
        <v>158025.35400579663</v>
      </c>
      <c r="N339" s="3">
        <v>163556.2413959995</v>
      </c>
      <c r="O339" s="3">
        <v>169280.70984485946</v>
      </c>
      <c r="P339" s="3">
        <v>175205.53468942954</v>
      </c>
    </row>
    <row r="340" spans="2:16" x14ac:dyDescent="0.35">
      <c r="B340" t="s">
        <v>10</v>
      </c>
      <c r="D340" t="s">
        <v>11</v>
      </c>
      <c r="E340" t="s">
        <v>32</v>
      </c>
      <c r="F340" t="s">
        <v>1360</v>
      </c>
      <c r="G340" t="s">
        <v>1361</v>
      </c>
      <c r="H340">
        <v>1205</v>
      </c>
      <c r="I340" t="s">
        <v>1359</v>
      </c>
      <c r="J340">
        <v>63300100</v>
      </c>
      <c r="K340" t="s">
        <v>1869</v>
      </c>
      <c r="L340" s="3">
        <v>14046.698133848589</v>
      </c>
      <c r="M340" s="3">
        <v>14538.332568533289</v>
      </c>
      <c r="N340" s="3">
        <v>15047.174208431954</v>
      </c>
      <c r="O340" s="3">
        <v>15573.82530572707</v>
      </c>
      <c r="P340" s="3">
        <v>16118.909191427518</v>
      </c>
    </row>
    <row r="341" spans="2:16" x14ac:dyDescent="0.35">
      <c r="B341" t="s">
        <v>10</v>
      </c>
      <c r="D341" t="s">
        <v>11</v>
      </c>
      <c r="E341" t="s">
        <v>32</v>
      </c>
      <c r="F341" t="s">
        <v>1360</v>
      </c>
      <c r="G341" t="s">
        <v>1361</v>
      </c>
      <c r="H341">
        <v>1205</v>
      </c>
      <c r="I341" t="s">
        <v>1359</v>
      </c>
      <c r="J341">
        <v>63300170</v>
      </c>
      <c r="K341" t="s">
        <v>1873</v>
      </c>
      <c r="L341" s="3">
        <v>24276.358731325283</v>
      </c>
      <c r="M341" s="3">
        <v>25126.031286921665</v>
      </c>
      <c r="N341" s="3">
        <v>26005.44238196392</v>
      </c>
      <c r="O341" s="3">
        <v>26915.632865332656</v>
      </c>
      <c r="P341" s="3">
        <v>27857.680015619299</v>
      </c>
    </row>
    <row r="342" spans="2:16" x14ac:dyDescent="0.35">
      <c r="B342" t="s">
        <v>10</v>
      </c>
      <c r="D342" t="s">
        <v>11</v>
      </c>
      <c r="E342" t="s">
        <v>32</v>
      </c>
      <c r="F342" t="s">
        <v>1348</v>
      </c>
      <c r="G342" t="s">
        <v>1349</v>
      </c>
      <c r="H342">
        <v>1206</v>
      </c>
      <c r="I342" t="s">
        <v>1350</v>
      </c>
      <c r="J342">
        <v>63300080</v>
      </c>
      <c r="K342" t="s">
        <v>91</v>
      </c>
      <c r="L342" s="3">
        <v>5120.7006867770879</v>
      </c>
      <c r="M342" s="3">
        <v>5299.9252108142846</v>
      </c>
      <c r="N342" s="3">
        <v>5485.4225931927849</v>
      </c>
      <c r="O342" s="3">
        <v>5677.4123839545309</v>
      </c>
      <c r="P342" s="3">
        <v>5876.1218173929392</v>
      </c>
    </row>
    <row r="343" spans="2:16" x14ac:dyDescent="0.35">
      <c r="B343" t="s">
        <v>10</v>
      </c>
      <c r="D343" t="s">
        <v>11</v>
      </c>
      <c r="E343" t="s">
        <v>32</v>
      </c>
      <c r="F343" t="s">
        <v>1348</v>
      </c>
      <c r="G343" t="s">
        <v>1349</v>
      </c>
      <c r="H343">
        <v>1206</v>
      </c>
      <c r="I343" t="s">
        <v>1350</v>
      </c>
      <c r="J343">
        <v>63300040</v>
      </c>
      <c r="K343" t="s">
        <v>1515</v>
      </c>
      <c r="L343" s="3">
        <v>1768.6630661565598</v>
      </c>
      <c r="M343" s="3">
        <v>1830.566273472039</v>
      </c>
      <c r="N343" s="3">
        <v>1894.6360930435603</v>
      </c>
      <c r="O343" s="3">
        <v>1960.9483563000847</v>
      </c>
      <c r="P343" s="3">
        <v>2029.5815487705877</v>
      </c>
    </row>
    <row r="344" spans="2:16" x14ac:dyDescent="0.35">
      <c r="B344" t="s">
        <v>10</v>
      </c>
      <c r="D344" t="s">
        <v>19</v>
      </c>
      <c r="E344" t="s">
        <v>32</v>
      </c>
      <c r="F344" t="s">
        <v>1348</v>
      </c>
      <c r="G344" t="s">
        <v>1349</v>
      </c>
      <c r="H344">
        <v>1206</v>
      </c>
      <c r="I344" t="s">
        <v>1350</v>
      </c>
      <c r="J344">
        <v>63300056</v>
      </c>
      <c r="K344" t="s">
        <v>1536</v>
      </c>
      <c r="L344" s="3">
        <v>16844.410153871999</v>
      </c>
      <c r="M344" s="3">
        <v>17433.964509257516</v>
      </c>
      <c r="N344" s="3">
        <v>18044.153267081529</v>
      </c>
      <c r="O344" s="3">
        <v>18675.698631429379</v>
      </c>
      <c r="P344" s="3">
        <v>19329.348083529407</v>
      </c>
    </row>
    <row r="345" spans="2:16" x14ac:dyDescent="0.35">
      <c r="B345" t="s">
        <v>10</v>
      </c>
      <c r="D345" t="s">
        <v>11</v>
      </c>
      <c r="E345" t="s">
        <v>32</v>
      </c>
      <c r="F345" t="s">
        <v>1348</v>
      </c>
      <c r="G345" t="s">
        <v>1349</v>
      </c>
      <c r="H345">
        <v>1206</v>
      </c>
      <c r="I345" t="s">
        <v>1350</v>
      </c>
      <c r="J345">
        <v>63300100</v>
      </c>
      <c r="K345" t="s">
        <v>1869</v>
      </c>
      <c r="L345" s="3">
        <v>1549.6857341562238</v>
      </c>
      <c r="M345" s="3">
        <v>1603.9247348516915</v>
      </c>
      <c r="N345" s="3">
        <v>1660.0621005715007</v>
      </c>
      <c r="O345" s="3">
        <v>1718.1642740915029</v>
      </c>
      <c r="P345" s="3">
        <v>1778.3000236847054</v>
      </c>
    </row>
    <row r="346" spans="2:16" x14ac:dyDescent="0.35">
      <c r="B346" t="s">
        <v>10</v>
      </c>
      <c r="D346" t="s">
        <v>11</v>
      </c>
      <c r="E346" t="s">
        <v>32</v>
      </c>
      <c r="F346" t="s">
        <v>1348</v>
      </c>
      <c r="G346" t="s">
        <v>1349</v>
      </c>
      <c r="H346">
        <v>1206</v>
      </c>
      <c r="I346" t="s">
        <v>1350</v>
      </c>
      <c r="J346">
        <v>63300170</v>
      </c>
      <c r="K346" t="s">
        <v>1873</v>
      </c>
      <c r="L346" s="3">
        <v>2678.2612144656478</v>
      </c>
      <c r="M346" s="3">
        <v>2772.0003569719452</v>
      </c>
      <c r="N346" s="3">
        <v>2869.0203694659631</v>
      </c>
      <c r="O346" s="3">
        <v>2969.4360823972711</v>
      </c>
      <c r="P346" s="3">
        <v>3073.3663452811757</v>
      </c>
    </row>
    <row r="347" spans="2:16" x14ac:dyDescent="0.35">
      <c r="B347" t="s">
        <v>10</v>
      </c>
      <c r="D347" t="s">
        <v>11</v>
      </c>
      <c r="E347" t="s">
        <v>32</v>
      </c>
      <c r="F347" t="s">
        <v>1351</v>
      </c>
      <c r="G347" t="s">
        <v>1352</v>
      </c>
      <c r="H347">
        <v>1206</v>
      </c>
      <c r="I347" t="s">
        <v>1350</v>
      </c>
      <c r="J347">
        <v>63300080</v>
      </c>
      <c r="K347" t="s">
        <v>91</v>
      </c>
      <c r="L347" s="3">
        <v>36249.272242758139</v>
      </c>
      <c r="M347" s="3">
        <v>37517.996771254671</v>
      </c>
      <c r="N347" s="3">
        <v>38831.126658248584</v>
      </c>
      <c r="O347" s="3">
        <v>40190.216091287279</v>
      </c>
      <c r="P347" s="3">
        <v>41596.873654482333</v>
      </c>
    </row>
    <row r="348" spans="2:16" x14ac:dyDescent="0.35">
      <c r="B348" t="s">
        <v>10</v>
      </c>
      <c r="D348" t="s">
        <v>11</v>
      </c>
      <c r="E348" t="s">
        <v>32</v>
      </c>
      <c r="F348" t="s">
        <v>1351</v>
      </c>
      <c r="G348" t="s">
        <v>1352</v>
      </c>
      <c r="H348">
        <v>1206</v>
      </c>
      <c r="I348" t="s">
        <v>1350</v>
      </c>
      <c r="J348">
        <v>63300040</v>
      </c>
      <c r="K348" t="s">
        <v>1515</v>
      </c>
      <c r="L348" s="3">
        <v>12520.307847005279</v>
      </c>
      <c r="M348" s="3">
        <v>12958.518621650463</v>
      </c>
      <c r="N348" s="3">
        <v>13412.066773408227</v>
      </c>
      <c r="O348" s="3">
        <v>13881.489110477514</v>
      </c>
      <c r="P348" s="3">
        <v>14367.341229344227</v>
      </c>
    </row>
    <row r="349" spans="2:16" x14ac:dyDescent="0.35">
      <c r="B349" t="s">
        <v>10</v>
      </c>
      <c r="D349" t="s">
        <v>19</v>
      </c>
      <c r="E349" t="s">
        <v>32</v>
      </c>
      <c r="F349" t="s">
        <v>1351</v>
      </c>
      <c r="G349" t="s">
        <v>1352</v>
      </c>
      <c r="H349">
        <v>1206</v>
      </c>
      <c r="I349" t="s">
        <v>1350</v>
      </c>
      <c r="J349">
        <v>63300056</v>
      </c>
      <c r="K349" t="s">
        <v>1536</v>
      </c>
      <c r="L349" s="3">
        <v>119241.02711433599</v>
      </c>
      <c r="M349" s="3">
        <v>123414.46306333774</v>
      </c>
      <c r="N349" s="3">
        <v>127733.96927055455</v>
      </c>
      <c r="O349" s="3">
        <v>132204.65819502395</v>
      </c>
      <c r="P349" s="3">
        <v>136831.82123184978</v>
      </c>
    </row>
    <row r="350" spans="2:16" x14ac:dyDescent="0.35">
      <c r="B350" t="s">
        <v>10</v>
      </c>
      <c r="D350" t="s">
        <v>11</v>
      </c>
      <c r="E350" t="s">
        <v>32</v>
      </c>
      <c r="F350" t="s">
        <v>1351</v>
      </c>
      <c r="G350" t="s">
        <v>1352</v>
      </c>
      <c r="H350">
        <v>1206</v>
      </c>
      <c r="I350" t="s">
        <v>1350</v>
      </c>
      <c r="J350">
        <v>63300100</v>
      </c>
      <c r="K350" t="s">
        <v>1869</v>
      </c>
      <c r="L350" s="3">
        <v>10970.174494518911</v>
      </c>
      <c r="M350" s="3">
        <v>11354.130601827072</v>
      </c>
      <c r="N350" s="3">
        <v>11751.525172891019</v>
      </c>
      <c r="O350" s="3">
        <v>12162.828553942203</v>
      </c>
      <c r="P350" s="3">
        <v>12588.527553330179</v>
      </c>
    </row>
    <row r="351" spans="2:16" x14ac:dyDescent="0.35">
      <c r="B351" t="s">
        <v>10</v>
      </c>
      <c r="D351" t="s">
        <v>11</v>
      </c>
      <c r="E351" t="s">
        <v>32</v>
      </c>
      <c r="F351" t="s">
        <v>1351</v>
      </c>
      <c r="G351" t="s">
        <v>1352</v>
      </c>
      <c r="H351">
        <v>1206</v>
      </c>
      <c r="I351" t="s">
        <v>1350</v>
      </c>
      <c r="J351">
        <v>63300170</v>
      </c>
      <c r="K351" t="s">
        <v>1873</v>
      </c>
      <c r="L351" s="3">
        <v>18959.323311179422</v>
      </c>
      <c r="M351" s="3">
        <v>19622.899627070699</v>
      </c>
      <c r="N351" s="3">
        <v>20309.701114018175</v>
      </c>
      <c r="O351" s="3">
        <v>21020.540653008808</v>
      </c>
      <c r="P351" s="3">
        <v>21756.259575864115</v>
      </c>
    </row>
    <row r="352" spans="2:16" x14ac:dyDescent="0.35">
      <c r="B352" t="s">
        <v>10</v>
      </c>
      <c r="D352" t="s">
        <v>11</v>
      </c>
      <c r="E352" t="s">
        <v>32</v>
      </c>
      <c r="F352" t="s">
        <v>1353</v>
      </c>
      <c r="G352" t="s">
        <v>1354</v>
      </c>
      <c r="H352">
        <v>1206</v>
      </c>
      <c r="I352" t="s">
        <v>1350</v>
      </c>
      <c r="J352">
        <v>63300080</v>
      </c>
      <c r="K352" t="s">
        <v>91</v>
      </c>
      <c r="L352" s="3">
        <v>71027.05281034873</v>
      </c>
      <c r="M352" s="3">
        <v>73512.999658710934</v>
      </c>
      <c r="N352" s="3">
        <v>76085.954646765807</v>
      </c>
      <c r="O352" s="3">
        <v>78748.963059402609</v>
      </c>
      <c r="P352" s="3">
        <v>81505.176766481687</v>
      </c>
    </row>
    <row r="353" spans="2:16" x14ac:dyDescent="0.35">
      <c r="B353" t="s">
        <v>10</v>
      </c>
      <c r="D353" t="s">
        <v>11</v>
      </c>
      <c r="E353" t="s">
        <v>32</v>
      </c>
      <c r="F353" t="s">
        <v>1353</v>
      </c>
      <c r="G353" t="s">
        <v>1354</v>
      </c>
      <c r="H353">
        <v>1206</v>
      </c>
      <c r="I353" t="s">
        <v>1350</v>
      </c>
      <c r="J353">
        <v>63300040</v>
      </c>
      <c r="K353" t="s">
        <v>1515</v>
      </c>
      <c r="L353" s="3">
        <v>24532.370214100712</v>
      </c>
      <c r="M353" s="3">
        <v>25391.003171594239</v>
      </c>
      <c r="N353" s="3">
        <v>26279.688282600033</v>
      </c>
      <c r="O353" s="3">
        <v>27199.477372491034</v>
      </c>
      <c r="P353" s="3">
        <v>28151.459080528213</v>
      </c>
    </row>
    <row r="354" spans="2:16" x14ac:dyDescent="0.35">
      <c r="B354" t="s">
        <v>10</v>
      </c>
      <c r="D354" t="s">
        <v>19</v>
      </c>
      <c r="E354" t="s">
        <v>32</v>
      </c>
      <c r="F354" t="s">
        <v>1353</v>
      </c>
      <c r="G354" t="s">
        <v>1354</v>
      </c>
      <c r="H354">
        <v>1206</v>
      </c>
      <c r="I354" t="s">
        <v>1350</v>
      </c>
      <c r="J354">
        <v>63300056</v>
      </c>
      <c r="K354" t="s">
        <v>1536</v>
      </c>
      <c r="L354" s="3">
        <v>233641.62108667346</v>
      </c>
      <c r="M354" s="3">
        <v>241819.07782470703</v>
      </c>
      <c r="N354" s="3">
        <v>250282.74554857175</v>
      </c>
      <c r="O354" s="3">
        <v>259042.64164277175</v>
      </c>
      <c r="P354" s="3">
        <v>268109.13410026871</v>
      </c>
    </row>
    <row r="355" spans="2:16" x14ac:dyDescent="0.35">
      <c r="B355" t="s">
        <v>10</v>
      </c>
      <c r="D355" t="s">
        <v>11</v>
      </c>
      <c r="E355" t="s">
        <v>32</v>
      </c>
      <c r="F355" t="s">
        <v>1353</v>
      </c>
      <c r="G355" t="s">
        <v>1354</v>
      </c>
      <c r="H355">
        <v>1206</v>
      </c>
      <c r="I355" t="s">
        <v>1350</v>
      </c>
      <c r="J355">
        <v>63300100</v>
      </c>
      <c r="K355" t="s">
        <v>1869</v>
      </c>
      <c r="L355" s="3">
        <v>21495.029139973958</v>
      </c>
      <c r="M355" s="3">
        <v>22247.355159873045</v>
      </c>
      <c r="N355" s="3">
        <v>23026.012590468599</v>
      </c>
      <c r="O355" s="3">
        <v>23831.923031135</v>
      </c>
      <c r="P355" s="3">
        <v>24666.04033722472</v>
      </c>
    </row>
    <row r="356" spans="2:16" x14ac:dyDescent="0.35">
      <c r="B356" t="s">
        <v>10</v>
      </c>
      <c r="D356" t="s">
        <v>11</v>
      </c>
      <c r="E356" t="s">
        <v>32</v>
      </c>
      <c r="F356" t="s">
        <v>1353</v>
      </c>
      <c r="G356" t="s">
        <v>1354</v>
      </c>
      <c r="H356">
        <v>1206</v>
      </c>
      <c r="I356" t="s">
        <v>1350</v>
      </c>
      <c r="J356">
        <v>63300170</v>
      </c>
      <c r="K356" t="s">
        <v>1873</v>
      </c>
      <c r="L356" s="3">
        <v>37149.017752781081</v>
      </c>
      <c r="M356" s="3">
        <v>38449.233374128416</v>
      </c>
      <c r="N356" s="3">
        <v>39794.956542222906</v>
      </c>
      <c r="O356" s="3">
        <v>41187.780021200706</v>
      </c>
      <c r="P356" s="3">
        <v>42629.352321942722</v>
      </c>
    </row>
    <row r="357" spans="2:16" x14ac:dyDescent="0.35">
      <c r="B357" t="s">
        <v>10</v>
      </c>
      <c r="D357" t="s">
        <v>11</v>
      </c>
      <c r="E357" t="s">
        <v>32</v>
      </c>
      <c r="F357" t="s">
        <v>1355</v>
      </c>
      <c r="G357" t="s">
        <v>1356</v>
      </c>
      <c r="H357">
        <v>1206</v>
      </c>
      <c r="I357" t="s">
        <v>1350</v>
      </c>
      <c r="J357">
        <v>63300080</v>
      </c>
      <c r="K357" t="s">
        <v>91</v>
      </c>
      <c r="L357" s="3">
        <v>71411.044210427732</v>
      </c>
      <c r="M357" s="3">
        <v>73910.430757792696</v>
      </c>
      <c r="N357" s="3">
        <v>76497.295834315431</v>
      </c>
      <c r="O357" s="3">
        <v>79174.701188516468</v>
      </c>
      <c r="P357" s="3">
        <v>81945.81573011454</v>
      </c>
    </row>
    <row r="358" spans="2:16" x14ac:dyDescent="0.35">
      <c r="B358" t="s">
        <v>10</v>
      </c>
      <c r="D358" t="s">
        <v>19</v>
      </c>
      <c r="E358" t="s">
        <v>32</v>
      </c>
      <c r="F358" t="s">
        <v>1355</v>
      </c>
      <c r="G358" t="s">
        <v>1356</v>
      </c>
      <c r="H358">
        <v>1206</v>
      </c>
      <c r="I358" t="s">
        <v>1350</v>
      </c>
      <c r="J358">
        <v>63300030</v>
      </c>
      <c r="K358" t="s">
        <v>1488</v>
      </c>
      <c r="L358" s="3">
        <v>53000</v>
      </c>
      <c r="M358" s="3">
        <v>53000</v>
      </c>
      <c r="N358" s="3">
        <v>53000</v>
      </c>
      <c r="O358" s="3">
        <v>53000</v>
      </c>
      <c r="P358" s="3">
        <v>53000</v>
      </c>
    </row>
    <row r="359" spans="2:16" x14ac:dyDescent="0.35">
      <c r="B359" t="s">
        <v>10</v>
      </c>
      <c r="D359" t="s">
        <v>11</v>
      </c>
      <c r="E359" t="s">
        <v>32</v>
      </c>
      <c r="F359" t="s">
        <v>1355</v>
      </c>
      <c r="G359" t="s">
        <v>1356</v>
      </c>
      <c r="H359">
        <v>1206</v>
      </c>
      <c r="I359" t="s">
        <v>1350</v>
      </c>
      <c r="J359">
        <v>63300040</v>
      </c>
      <c r="K359" t="s">
        <v>1515</v>
      </c>
      <c r="L359" s="3">
        <v>24664.998822680631</v>
      </c>
      <c r="M359" s="3">
        <v>25528.273781474451</v>
      </c>
      <c r="N359" s="3">
        <v>26421.763363826052</v>
      </c>
      <c r="O359" s="3">
        <v>27346.525081559961</v>
      </c>
      <c r="P359" s="3">
        <v>28303.65345941456</v>
      </c>
    </row>
    <row r="360" spans="2:16" x14ac:dyDescent="0.35">
      <c r="B360" t="s">
        <v>10</v>
      </c>
      <c r="D360" t="s">
        <v>19</v>
      </c>
      <c r="E360" t="s">
        <v>32</v>
      </c>
      <c r="F360" t="s">
        <v>1355</v>
      </c>
      <c r="G360" t="s">
        <v>1356</v>
      </c>
      <c r="H360">
        <v>1206</v>
      </c>
      <c r="I360" t="s">
        <v>1350</v>
      </c>
      <c r="J360">
        <v>63300056</v>
      </c>
      <c r="K360" t="s">
        <v>1536</v>
      </c>
      <c r="L360" s="3">
        <v>234904.75069219648</v>
      </c>
      <c r="M360" s="3">
        <v>243126.41696642333</v>
      </c>
      <c r="N360" s="3">
        <v>251635.84156024814</v>
      </c>
      <c r="O360" s="3">
        <v>260443.0960148568</v>
      </c>
      <c r="P360" s="3">
        <v>269558.60437537677</v>
      </c>
    </row>
    <row r="361" spans="2:16" x14ac:dyDescent="0.35">
      <c r="B361" t="s">
        <v>10</v>
      </c>
      <c r="D361" t="s">
        <v>11</v>
      </c>
      <c r="E361" t="s">
        <v>32</v>
      </c>
      <c r="F361" t="s">
        <v>1355</v>
      </c>
      <c r="G361" t="s">
        <v>1356</v>
      </c>
      <c r="H361">
        <v>1206</v>
      </c>
      <c r="I361" t="s">
        <v>1350</v>
      </c>
      <c r="J361">
        <v>63300100</v>
      </c>
      <c r="K361" t="s">
        <v>1869</v>
      </c>
      <c r="L361" s="3">
        <v>21611.237063682074</v>
      </c>
      <c r="M361" s="3">
        <v>22367.630360910945</v>
      </c>
      <c r="N361" s="3">
        <v>23150.497423542827</v>
      </c>
      <c r="O361" s="3">
        <v>23960.764833366826</v>
      </c>
      <c r="P361" s="3">
        <v>24799.391602534663</v>
      </c>
    </row>
    <row r="362" spans="2:16" x14ac:dyDescent="0.35">
      <c r="B362" t="s">
        <v>10</v>
      </c>
      <c r="D362" t="s">
        <v>11</v>
      </c>
      <c r="E362" t="s">
        <v>32</v>
      </c>
      <c r="F362" t="s">
        <v>1355</v>
      </c>
      <c r="G362" t="s">
        <v>1356</v>
      </c>
      <c r="H362">
        <v>1206</v>
      </c>
      <c r="I362" t="s">
        <v>1350</v>
      </c>
      <c r="J362">
        <v>63300170</v>
      </c>
      <c r="K362" t="s">
        <v>1873</v>
      </c>
      <c r="L362" s="3">
        <v>37349.855360059242</v>
      </c>
      <c r="M362" s="3">
        <v>38657.100297661309</v>
      </c>
      <c r="N362" s="3">
        <v>40010.098808079456</v>
      </c>
      <c r="O362" s="3">
        <v>41410.452266362234</v>
      </c>
      <c r="P362" s="3">
        <v>42859.81809568491</v>
      </c>
    </row>
    <row r="363" spans="2:16" x14ac:dyDescent="0.35">
      <c r="B363" t="s">
        <v>10</v>
      </c>
      <c r="D363" t="s">
        <v>19</v>
      </c>
      <c r="E363" t="s">
        <v>32</v>
      </c>
      <c r="F363" t="s">
        <v>1737</v>
      </c>
      <c r="G363" t="s">
        <v>1738</v>
      </c>
      <c r="H363">
        <v>1207</v>
      </c>
      <c r="I363" t="s">
        <v>1347</v>
      </c>
      <c r="J363">
        <v>63300150</v>
      </c>
      <c r="K363" t="s">
        <v>1680</v>
      </c>
      <c r="L363" s="3">
        <v>873787.16159999999</v>
      </c>
      <c r="M363" s="3">
        <v>891262.90483200003</v>
      </c>
      <c r="N363" s="3">
        <v>909088.16292864003</v>
      </c>
      <c r="O363" s="3">
        <v>927269.92618721281</v>
      </c>
      <c r="P363" s="3">
        <v>945815.32471095712</v>
      </c>
    </row>
    <row r="364" spans="2:16" x14ac:dyDescent="0.35">
      <c r="B364" t="s">
        <v>10</v>
      </c>
      <c r="D364" t="s">
        <v>11</v>
      </c>
      <c r="E364" t="s">
        <v>32</v>
      </c>
      <c r="F364" t="s">
        <v>1345</v>
      </c>
      <c r="G364" t="s">
        <v>1346</v>
      </c>
      <c r="H364">
        <v>1207</v>
      </c>
      <c r="I364" t="s">
        <v>1347</v>
      </c>
      <c r="J364">
        <v>63300080</v>
      </c>
      <c r="K364" t="s">
        <v>91</v>
      </c>
      <c r="L364" s="3">
        <v>34398.153278020647</v>
      </c>
      <c r="M364" s="3">
        <v>35602.088642751369</v>
      </c>
      <c r="N364" s="3">
        <v>36848.161745247664</v>
      </c>
      <c r="O364" s="3">
        <v>38137.847406331333</v>
      </c>
      <c r="P364" s="3">
        <v>39472.672065552928</v>
      </c>
    </row>
    <row r="365" spans="2:16" x14ac:dyDescent="0.35">
      <c r="B365" t="s">
        <v>10</v>
      </c>
      <c r="D365" t="s">
        <v>19</v>
      </c>
      <c r="E365" t="s">
        <v>32</v>
      </c>
      <c r="F365" t="s">
        <v>1345</v>
      </c>
      <c r="G365" t="s">
        <v>1346</v>
      </c>
      <c r="H365">
        <v>1207</v>
      </c>
      <c r="I365" t="s">
        <v>1347</v>
      </c>
      <c r="J365">
        <v>63300030</v>
      </c>
      <c r="K365" t="s">
        <v>1488</v>
      </c>
      <c r="L365" s="3">
        <v>27000</v>
      </c>
      <c r="M365" s="3">
        <v>27000</v>
      </c>
      <c r="N365" s="3">
        <v>27000</v>
      </c>
      <c r="O365" s="3">
        <v>27000</v>
      </c>
      <c r="P365" s="3">
        <v>27000</v>
      </c>
    </row>
    <row r="366" spans="2:16" x14ac:dyDescent="0.35">
      <c r="B366" t="s">
        <v>10</v>
      </c>
      <c r="D366" t="s">
        <v>11</v>
      </c>
      <c r="E366" t="s">
        <v>32</v>
      </c>
      <c r="F366" t="s">
        <v>1345</v>
      </c>
      <c r="G366" t="s">
        <v>1346</v>
      </c>
      <c r="H366">
        <v>1207</v>
      </c>
      <c r="I366" t="s">
        <v>1347</v>
      </c>
      <c r="J366">
        <v>63300040</v>
      </c>
      <c r="K366" t="s">
        <v>1515</v>
      </c>
      <c r="L366" s="3">
        <v>11880.941099316344</v>
      </c>
      <c r="M366" s="3">
        <v>12296.774037792413</v>
      </c>
      <c r="N366" s="3">
        <v>12727.161129115148</v>
      </c>
      <c r="O366" s="3">
        <v>13172.611768634177</v>
      </c>
      <c r="P366" s="3">
        <v>13633.653180536372</v>
      </c>
    </row>
    <row r="367" spans="2:16" x14ac:dyDescent="0.35">
      <c r="B367" t="s">
        <v>10</v>
      </c>
      <c r="D367" t="s">
        <v>19</v>
      </c>
      <c r="E367" t="s">
        <v>32</v>
      </c>
      <c r="F367" t="s">
        <v>1345</v>
      </c>
      <c r="G367" t="s">
        <v>1346</v>
      </c>
      <c r="H367">
        <v>1207</v>
      </c>
      <c r="I367" t="s">
        <v>1347</v>
      </c>
      <c r="J367">
        <v>63300056</v>
      </c>
      <c r="K367" t="s">
        <v>1536</v>
      </c>
      <c r="L367" s="3">
        <v>113151.81999348899</v>
      </c>
      <c r="M367" s="3">
        <v>117112.13369326109</v>
      </c>
      <c r="N367" s="3">
        <v>121211.05837252522</v>
      </c>
      <c r="O367" s="3">
        <v>125453.44541556359</v>
      </c>
      <c r="P367" s="3">
        <v>129844.31600510831</v>
      </c>
    </row>
    <row r="368" spans="2:16" x14ac:dyDescent="0.35">
      <c r="B368" t="s">
        <v>10</v>
      </c>
      <c r="D368" t="s">
        <v>11</v>
      </c>
      <c r="E368" t="s">
        <v>32</v>
      </c>
      <c r="F368" t="s">
        <v>1345</v>
      </c>
      <c r="G368" t="s">
        <v>1346</v>
      </c>
      <c r="H368">
        <v>1207</v>
      </c>
      <c r="I368" t="s">
        <v>1347</v>
      </c>
      <c r="J368">
        <v>63300100</v>
      </c>
      <c r="K368" t="s">
        <v>1869</v>
      </c>
      <c r="L368" s="3">
        <v>10409.967439400987</v>
      </c>
      <c r="M368" s="3">
        <v>10774.316299780019</v>
      </c>
      <c r="N368" s="3">
        <v>11151.41737027232</v>
      </c>
      <c r="O368" s="3">
        <v>11541.716978231851</v>
      </c>
      <c r="P368" s="3">
        <v>11945.677072469964</v>
      </c>
    </row>
    <row r="369" spans="2:16" x14ac:dyDescent="0.35">
      <c r="B369" t="s">
        <v>10</v>
      </c>
      <c r="D369" t="s">
        <v>11</v>
      </c>
      <c r="E369" t="s">
        <v>32</v>
      </c>
      <c r="F369" t="s">
        <v>1345</v>
      </c>
      <c r="G369" t="s">
        <v>1346</v>
      </c>
      <c r="H369">
        <v>1207</v>
      </c>
      <c r="I369" t="s">
        <v>1347</v>
      </c>
      <c r="J369">
        <v>63300170</v>
      </c>
      <c r="K369" t="s">
        <v>1873</v>
      </c>
      <c r="L369" s="3">
        <v>17991.139378964748</v>
      </c>
      <c r="M369" s="3">
        <v>18620.829257228514</v>
      </c>
      <c r="N369" s="3">
        <v>19272.558281231512</v>
      </c>
      <c r="O369" s="3">
        <v>19947.097821074611</v>
      </c>
      <c r="P369" s="3">
        <v>20645.246244812221</v>
      </c>
    </row>
    <row r="370" spans="2:16" x14ac:dyDescent="0.35">
      <c r="B370" t="s">
        <v>10</v>
      </c>
      <c r="D370" t="s">
        <v>11</v>
      </c>
      <c r="E370" t="s">
        <v>32</v>
      </c>
      <c r="F370" t="s">
        <v>1340</v>
      </c>
      <c r="G370" t="s">
        <v>1341</v>
      </c>
      <c r="H370">
        <v>1208</v>
      </c>
      <c r="I370" t="s">
        <v>1342</v>
      </c>
      <c r="J370">
        <v>63300080</v>
      </c>
      <c r="K370" t="s">
        <v>91</v>
      </c>
      <c r="L370" s="3">
        <v>37831.549877600257</v>
      </c>
      <c r="M370" s="3">
        <v>39155.654123316257</v>
      </c>
      <c r="N370" s="3">
        <v>40526.102017632322</v>
      </c>
      <c r="O370" s="3">
        <v>41944.515588249458</v>
      </c>
      <c r="P370" s="3">
        <v>43412.573633838176</v>
      </c>
    </row>
    <row r="371" spans="2:16" x14ac:dyDescent="0.35">
      <c r="B371" t="s">
        <v>10</v>
      </c>
      <c r="D371" t="s">
        <v>11</v>
      </c>
      <c r="E371" t="s">
        <v>32</v>
      </c>
      <c r="F371" t="s">
        <v>1340</v>
      </c>
      <c r="G371" t="s">
        <v>1341</v>
      </c>
      <c r="H371">
        <v>1208</v>
      </c>
      <c r="I371" t="s">
        <v>1342</v>
      </c>
      <c r="J371">
        <v>63300040</v>
      </c>
      <c r="K371" t="s">
        <v>1515</v>
      </c>
      <c r="L371" s="3">
        <v>13066.818214302719</v>
      </c>
      <c r="M371" s="3">
        <v>13524.156851803313</v>
      </c>
      <c r="N371" s="3">
        <v>13997.502341616428</v>
      </c>
      <c r="O371" s="3">
        <v>14487.414923573</v>
      </c>
      <c r="P371" s="3">
        <v>14994.474445898057</v>
      </c>
    </row>
    <row r="372" spans="2:16" x14ac:dyDescent="0.35">
      <c r="B372" t="s">
        <v>10</v>
      </c>
      <c r="D372" t="s">
        <v>19</v>
      </c>
      <c r="E372" t="s">
        <v>32</v>
      </c>
      <c r="F372" t="s">
        <v>1340</v>
      </c>
      <c r="G372" t="s">
        <v>1341</v>
      </c>
      <c r="H372">
        <v>1208</v>
      </c>
      <c r="I372" t="s">
        <v>1342</v>
      </c>
      <c r="J372">
        <v>63300056</v>
      </c>
      <c r="K372" t="s">
        <v>1536</v>
      </c>
      <c r="L372" s="3">
        <v>114095.88775526399</v>
      </c>
      <c r="M372" s="3">
        <v>118089.24382669822</v>
      </c>
      <c r="N372" s="3">
        <v>122222.36736063265</v>
      </c>
      <c r="O372" s="3">
        <v>126500.15021825478</v>
      </c>
      <c r="P372" s="3">
        <v>130927.6554758937</v>
      </c>
    </row>
    <row r="373" spans="2:16" x14ac:dyDescent="0.35">
      <c r="B373" t="s">
        <v>10</v>
      </c>
      <c r="D373" t="s">
        <v>19</v>
      </c>
      <c r="E373" t="s">
        <v>32</v>
      </c>
      <c r="F373" t="s">
        <v>1340</v>
      </c>
      <c r="G373" t="s">
        <v>1341</v>
      </c>
      <c r="H373">
        <v>1208</v>
      </c>
      <c r="I373" t="s">
        <v>1342</v>
      </c>
      <c r="J373">
        <v>63300046</v>
      </c>
      <c r="K373" t="s">
        <v>1542</v>
      </c>
      <c r="L373" s="3">
        <v>10350</v>
      </c>
      <c r="M373" s="3">
        <v>10712.25</v>
      </c>
      <c r="N373" s="3">
        <v>11087.178749999999</v>
      </c>
      <c r="O373" s="3">
        <v>11475.230006249998</v>
      </c>
      <c r="P373" s="3">
        <v>11876.863056468746</v>
      </c>
    </row>
    <row r="374" spans="2:16" x14ac:dyDescent="0.35">
      <c r="B374" t="s">
        <v>10</v>
      </c>
      <c r="D374" t="s">
        <v>19</v>
      </c>
      <c r="E374" t="s">
        <v>32</v>
      </c>
      <c r="F374" t="s">
        <v>1340</v>
      </c>
      <c r="G374" t="s">
        <v>1341</v>
      </c>
      <c r="H374">
        <v>1208</v>
      </c>
      <c r="I374" t="s">
        <v>1342</v>
      </c>
      <c r="J374">
        <v>63300150</v>
      </c>
      <c r="K374" t="s">
        <v>1680</v>
      </c>
      <c r="L374" s="3">
        <v>917286</v>
      </c>
      <c r="M374" s="3">
        <v>935631.72</v>
      </c>
      <c r="N374" s="3">
        <v>954344.35439999995</v>
      </c>
      <c r="O374" s="3">
        <v>973431.24148799991</v>
      </c>
      <c r="P374" s="3">
        <v>992899.86631775997</v>
      </c>
    </row>
    <row r="375" spans="2:16" x14ac:dyDescent="0.35">
      <c r="B375" t="s">
        <v>10</v>
      </c>
      <c r="D375" t="s">
        <v>11</v>
      </c>
      <c r="E375" t="s">
        <v>32</v>
      </c>
      <c r="F375" t="s">
        <v>1340</v>
      </c>
      <c r="G375" t="s">
        <v>1341</v>
      </c>
      <c r="H375">
        <v>1208</v>
      </c>
      <c r="I375" t="s">
        <v>1342</v>
      </c>
      <c r="J375">
        <v>63300100</v>
      </c>
      <c r="K375" t="s">
        <v>1869</v>
      </c>
      <c r="L375" s="3">
        <v>11449.021673484287</v>
      </c>
      <c r="M375" s="3">
        <v>11849.737432056236</v>
      </c>
      <c r="N375" s="3">
        <v>12264.478242178204</v>
      </c>
      <c r="O375" s="3">
        <v>12693.734980654441</v>
      </c>
      <c r="P375" s="3">
        <v>13138.015704977344</v>
      </c>
    </row>
    <row r="376" spans="2:16" x14ac:dyDescent="0.35">
      <c r="B376" t="s">
        <v>10</v>
      </c>
      <c r="D376" t="s">
        <v>11</v>
      </c>
      <c r="E376" t="s">
        <v>32</v>
      </c>
      <c r="F376" t="s">
        <v>1340</v>
      </c>
      <c r="G376" t="s">
        <v>1341</v>
      </c>
      <c r="H376">
        <v>1208</v>
      </c>
      <c r="I376" t="s">
        <v>1342</v>
      </c>
      <c r="J376">
        <v>63300170</v>
      </c>
      <c r="K376" t="s">
        <v>1873</v>
      </c>
      <c r="L376" s="3">
        <v>19786.896153086975</v>
      </c>
      <c r="M376" s="3">
        <v>20479.437518445015</v>
      </c>
      <c r="N376" s="3">
        <v>21196.217831590591</v>
      </c>
      <c r="O376" s="3">
        <v>21938.085455696259</v>
      </c>
      <c r="P376" s="3">
        <v>22705.918446645628</v>
      </c>
    </row>
    <row r="377" spans="2:16" x14ac:dyDescent="0.35">
      <c r="B377" t="s">
        <v>10</v>
      </c>
      <c r="D377" t="s">
        <v>11</v>
      </c>
      <c r="E377" t="s">
        <v>32</v>
      </c>
      <c r="F377" t="s">
        <v>1343</v>
      </c>
      <c r="G377" t="s">
        <v>1344</v>
      </c>
      <c r="H377">
        <v>1208</v>
      </c>
      <c r="I377" t="s">
        <v>1342</v>
      </c>
      <c r="J377">
        <v>63300080</v>
      </c>
      <c r="K377" t="s">
        <v>91</v>
      </c>
      <c r="L377" s="3">
        <v>74257.4702029654</v>
      </c>
      <c r="M377" s="3">
        <v>76856.481660069185</v>
      </c>
      <c r="N377" s="3">
        <v>79546.458518171596</v>
      </c>
      <c r="O377" s="3">
        <v>82330.584566307603</v>
      </c>
      <c r="P377" s="3">
        <v>85212.155026128356</v>
      </c>
    </row>
    <row r="378" spans="2:16" x14ac:dyDescent="0.35">
      <c r="B378" t="s">
        <v>10</v>
      </c>
      <c r="D378" t="s">
        <v>19</v>
      </c>
      <c r="E378" t="s">
        <v>32</v>
      </c>
      <c r="F378" t="s">
        <v>1343</v>
      </c>
      <c r="G378" t="s">
        <v>1344</v>
      </c>
      <c r="H378">
        <v>1208</v>
      </c>
      <c r="I378" t="s">
        <v>1342</v>
      </c>
      <c r="J378">
        <v>63300030</v>
      </c>
      <c r="K378" t="s">
        <v>1488</v>
      </c>
      <c r="L378" s="3">
        <v>25600</v>
      </c>
      <c r="M378" s="3">
        <v>25600</v>
      </c>
      <c r="N378" s="3">
        <v>25600</v>
      </c>
      <c r="O378" s="3">
        <v>25600</v>
      </c>
      <c r="P378" s="3">
        <v>25600</v>
      </c>
    </row>
    <row r="379" spans="2:16" x14ac:dyDescent="0.35">
      <c r="B379" t="s">
        <v>10</v>
      </c>
      <c r="D379" t="s">
        <v>11</v>
      </c>
      <c r="E379" t="s">
        <v>32</v>
      </c>
      <c r="F379" t="s">
        <v>1343</v>
      </c>
      <c r="G379" t="s">
        <v>1344</v>
      </c>
      <c r="H379">
        <v>1208</v>
      </c>
      <c r="I379" t="s">
        <v>1342</v>
      </c>
      <c r="J379">
        <v>63300040</v>
      </c>
      <c r="K379" t="s">
        <v>1515</v>
      </c>
      <c r="L379" s="3">
        <v>25648.139379313707</v>
      </c>
      <c r="M379" s="3">
        <v>26545.824257589684</v>
      </c>
      <c r="N379" s="3">
        <v>27474.928106605323</v>
      </c>
      <c r="O379" s="3">
        <v>28436.550590336505</v>
      </c>
      <c r="P379" s="3">
        <v>29431.829860998281</v>
      </c>
    </row>
    <row r="380" spans="2:16" x14ac:dyDescent="0.35">
      <c r="B380" t="s">
        <v>10</v>
      </c>
      <c r="D380" t="s">
        <v>19</v>
      </c>
      <c r="E380" t="s">
        <v>32</v>
      </c>
      <c r="F380" t="s">
        <v>1343</v>
      </c>
      <c r="G380" t="s">
        <v>1344</v>
      </c>
      <c r="H380">
        <v>1208</v>
      </c>
      <c r="I380" t="s">
        <v>1342</v>
      </c>
      <c r="J380">
        <v>63300056</v>
      </c>
      <c r="K380" t="s">
        <v>1536</v>
      </c>
      <c r="L380" s="3">
        <v>244267.99408870199</v>
      </c>
      <c r="M380" s="3">
        <v>252817.37388180653</v>
      </c>
      <c r="N380" s="3">
        <v>261665.98196766974</v>
      </c>
      <c r="O380" s="3">
        <v>270824.29133653815</v>
      </c>
      <c r="P380" s="3">
        <v>280303.14153331699</v>
      </c>
    </row>
    <row r="381" spans="2:16" x14ac:dyDescent="0.35">
      <c r="B381" t="s">
        <v>10</v>
      </c>
      <c r="D381" t="s">
        <v>11</v>
      </c>
      <c r="E381" t="s">
        <v>32</v>
      </c>
      <c r="F381" t="s">
        <v>1343</v>
      </c>
      <c r="G381" t="s">
        <v>1344</v>
      </c>
      <c r="H381">
        <v>1208</v>
      </c>
      <c r="I381" t="s">
        <v>1342</v>
      </c>
      <c r="J381">
        <v>63300100</v>
      </c>
      <c r="K381" t="s">
        <v>1869</v>
      </c>
      <c r="L381" s="3">
        <v>22472.655456160584</v>
      </c>
      <c r="M381" s="3">
        <v>23259.198397126202</v>
      </c>
      <c r="N381" s="3">
        <v>24073.270341025614</v>
      </c>
      <c r="O381" s="3">
        <v>24915.834802961508</v>
      </c>
      <c r="P381" s="3">
        <v>25787.889021065163</v>
      </c>
    </row>
    <row r="382" spans="2:16" x14ac:dyDescent="0.35">
      <c r="B382" t="s">
        <v>10</v>
      </c>
      <c r="D382" t="s">
        <v>11</v>
      </c>
      <c r="E382" t="s">
        <v>32</v>
      </c>
      <c r="F382" t="s">
        <v>1343</v>
      </c>
      <c r="G382" t="s">
        <v>1344</v>
      </c>
      <c r="H382">
        <v>1208</v>
      </c>
      <c r="I382" t="s">
        <v>1342</v>
      </c>
      <c r="J382">
        <v>63300170</v>
      </c>
      <c r="K382" t="s">
        <v>1873</v>
      </c>
      <c r="L382" s="3">
        <v>38838.61106010362</v>
      </c>
      <c r="M382" s="3">
        <v>40197.962447207239</v>
      </c>
      <c r="N382" s="3">
        <v>41604.891132859491</v>
      </c>
      <c r="O382" s="3">
        <v>43061.06232250957</v>
      </c>
      <c r="P382" s="3">
        <v>44568.199503797405</v>
      </c>
    </row>
    <row r="383" spans="2:16" x14ac:dyDescent="0.35">
      <c r="B383" t="s">
        <v>10</v>
      </c>
      <c r="D383" t="s">
        <v>11</v>
      </c>
      <c r="E383" t="s">
        <v>32</v>
      </c>
      <c r="F383" t="s">
        <v>1337</v>
      </c>
      <c r="G383" t="s">
        <v>1338</v>
      </c>
      <c r="H383">
        <v>1209</v>
      </c>
      <c r="I383" t="s">
        <v>1339</v>
      </c>
      <c r="J383">
        <v>63300080</v>
      </c>
      <c r="K383" t="s">
        <v>91</v>
      </c>
      <c r="L383" s="3">
        <v>55645.659235783722</v>
      </c>
      <c r="M383" s="3">
        <v>57593.257309036155</v>
      </c>
      <c r="N383" s="3">
        <v>59609.02131485242</v>
      </c>
      <c r="O383" s="3">
        <v>61695.337060872247</v>
      </c>
      <c r="P383" s="3">
        <v>63854.673858002767</v>
      </c>
    </row>
    <row r="384" spans="2:16" x14ac:dyDescent="0.35">
      <c r="B384" t="s">
        <v>10</v>
      </c>
      <c r="D384" t="s">
        <v>19</v>
      </c>
      <c r="E384" t="s">
        <v>32</v>
      </c>
      <c r="F384" t="s">
        <v>1337</v>
      </c>
      <c r="G384" t="s">
        <v>1338</v>
      </c>
      <c r="H384">
        <v>1209</v>
      </c>
      <c r="I384" t="s">
        <v>1339</v>
      </c>
      <c r="J384">
        <v>63300030</v>
      </c>
      <c r="K384" t="s">
        <v>1488</v>
      </c>
      <c r="L384" s="3">
        <v>3000</v>
      </c>
      <c r="M384" s="3">
        <v>3000</v>
      </c>
      <c r="N384" s="3">
        <v>3000</v>
      </c>
      <c r="O384" s="3">
        <v>3000</v>
      </c>
      <c r="P384" s="3">
        <v>3000</v>
      </c>
    </row>
    <row r="385" spans="2:16" x14ac:dyDescent="0.35">
      <c r="B385" t="s">
        <v>10</v>
      </c>
      <c r="D385" t="s">
        <v>11</v>
      </c>
      <c r="E385" t="s">
        <v>32</v>
      </c>
      <c r="F385" t="s">
        <v>1337</v>
      </c>
      <c r="G385" t="s">
        <v>1338</v>
      </c>
      <c r="H385">
        <v>1209</v>
      </c>
      <c r="I385" t="s">
        <v>1339</v>
      </c>
      <c r="J385">
        <v>63300040</v>
      </c>
      <c r="K385" t="s">
        <v>1515</v>
      </c>
      <c r="L385" s="3">
        <v>19219.717828148983</v>
      </c>
      <c r="M385" s="3">
        <v>19892.407952134199</v>
      </c>
      <c r="N385" s="3">
        <v>20588.642230458892</v>
      </c>
      <c r="O385" s="3">
        <v>21309.244708524951</v>
      </c>
      <c r="P385" s="3">
        <v>22055.068273323323</v>
      </c>
    </row>
    <row r="386" spans="2:16" x14ac:dyDescent="0.35">
      <c r="B386" t="s">
        <v>10</v>
      </c>
      <c r="D386" t="s">
        <v>19</v>
      </c>
      <c r="E386" t="s">
        <v>32</v>
      </c>
      <c r="F386" t="s">
        <v>1337</v>
      </c>
      <c r="G386" t="s">
        <v>1338</v>
      </c>
      <c r="H386">
        <v>1209</v>
      </c>
      <c r="I386" t="s">
        <v>1339</v>
      </c>
      <c r="J386">
        <v>63300056</v>
      </c>
      <c r="K386" t="s">
        <v>1536</v>
      </c>
      <c r="L386" s="3">
        <v>247152.45151838698</v>
      </c>
      <c r="M386" s="3">
        <v>255802.78732153052</v>
      </c>
      <c r="N386" s="3">
        <v>264755.88487778406</v>
      </c>
      <c r="O386" s="3">
        <v>274022.34084850649</v>
      </c>
      <c r="P386" s="3">
        <v>283613.12277820421</v>
      </c>
    </row>
    <row r="387" spans="2:16" x14ac:dyDescent="0.35">
      <c r="B387" t="s">
        <v>10</v>
      </c>
      <c r="D387" t="s">
        <v>19</v>
      </c>
      <c r="E387" t="s">
        <v>32</v>
      </c>
      <c r="F387" t="s">
        <v>1337</v>
      </c>
      <c r="G387" t="s">
        <v>1338</v>
      </c>
      <c r="H387">
        <v>1209</v>
      </c>
      <c r="I387" t="s">
        <v>1339</v>
      </c>
      <c r="J387">
        <v>63300046</v>
      </c>
      <c r="K387" t="s">
        <v>1542</v>
      </c>
      <c r="L387" s="3">
        <v>-64107.519821729999</v>
      </c>
      <c r="M387" s="3">
        <v>-66351.283015490539</v>
      </c>
      <c r="N387" s="3">
        <v>-68673.577921032702</v>
      </c>
      <c r="O387" s="3">
        <v>-71077.153148268844</v>
      </c>
      <c r="P387" s="3">
        <v>-73564.853508458255</v>
      </c>
    </row>
    <row r="388" spans="2:16" x14ac:dyDescent="0.35">
      <c r="B388" t="s">
        <v>10</v>
      </c>
      <c r="D388" t="s">
        <v>11</v>
      </c>
      <c r="E388" t="s">
        <v>32</v>
      </c>
      <c r="F388" t="s">
        <v>1337</v>
      </c>
      <c r="G388" t="s">
        <v>1338</v>
      </c>
      <c r="H388">
        <v>1209</v>
      </c>
      <c r="I388" t="s">
        <v>1339</v>
      </c>
      <c r="J388">
        <v>63300100</v>
      </c>
      <c r="K388" t="s">
        <v>1869</v>
      </c>
      <c r="L388" s="3">
        <v>16840.133716092445</v>
      </c>
      <c r="M388" s="3">
        <v>17429.53839615568</v>
      </c>
      <c r="N388" s="3">
        <v>18039.572240021123</v>
      </c>
      <c r="O388" s="3">
        <v>18670.957268421862</v>
      </c>
      <c r="P388" s="3">
        <v>19324.44077281663</v>
      </c>
    </row>
    <row r="389" spans="2:16" x14ac:dyDescent="0.35">
      <c r="B389" t="s">
        <v>10</v>
      </c>
      <c r="D389" t="s">
        <v>11</v>
      </c>
      <c r="E389" t="s">
        <v>32</v>
      </c>
      <c r="F389" t="s">
        <v>1337</v>
      </c>
      <c r="G389" t="s">
        <v>1338</v>
      </c>
      <c r="H389">
        <v>1209</v>
      </c>
      <c r="I389" t="s">
        <v>1339</v>
      </c>
      <c r="J389">
        <v>63300170</v>
      </c>
      <c r="K389" t="s">
        <v>1873</v>
      </c>
      <c r="L389" s="3">
        <v>29104.144139768461</v>
      </c>
      <c r="M389" s="3">
        <v>30122.789184660352</v>
      </c>
      <c r="N389" s="3">
        <v>31177.086806123465</v>
      </c>
      <c r="O389" s="3">
        <v>32268.284844337788</v>
      </c>
      <c r="P389" s="3">
        <v>33397.674813889607</v>
      </c>
    </row>
    <row r="390" spans="2:16" x14ac:dyDescent="0.35">
      <c r="B390" t="s">
        <v>10</v>
      </c>
      <c r="D390" t="s">
        <v>11</v>
      </c>
      <c r="E390" t="s">
        <v>32</v>
      </c>
      <c r="F390" t="s">
        <v>1332</v>
      </c>
      <c r="G390" t="s">
        <v>1333</v>
      </c>
      <c r="H390">
        <v>1210</v>
      </c>
      <c r="I390" t="s">
        <v>1334</v>
      </c>
      <c r="J390">
        <v>63300080</v>
      </c>
      <c r="K390" t="s">
        <v>91</v>
      </c>
      <c r="L390" s="3">
        <v>669385.45355083724</v>
      </c>
      <c r="M390" s="3">
        <v>692813.94442511653</v>
      </c>
      <c r="N390" s="3">
        <v>717062.43247999554</v>
      </c>
      <c r="O390" s="3">
        <v>742159.61761679535</v>
      </c>
      <c r="P390" s="3">
        <v>768135.20423338306</v>
      </c>
    </row>
    <row r="391" spans="2:16" x14ac:dyDescent="0.35">
      <c r="B391" t="s">
        <v>10</v>
      </c>
      <c r="D391" t="s">
        <v>11</v>
      </c>
      <c r="E391" t="s">
        <v>32</v>
      </c>
      <c r="F391" t="s">
        <v>1332</v>
      </c>
      <c r="G391" t="s">
        <v>1333</v>
      </c>
      <c r="H391">
        <v>1210</v>
      </c>
      <c r="I391" t="s">
        <v>1334</v>
      </c>
      <c r="J391">
        <v>63300040</v>
      </c>
      <c r="K391" t="s">
        <v>1515</v>
      </c>
      <c r="L391" s="3">
        <v>231202.21257512469</v>
      </c>
      <c r="M391" s="3">
        <v>239294.29001525405</v>
      </c>
      <c r="N391" s="3">
        <v>247669.59016578793</v>
      </c>
      <c r="O391" s="3">
        <v>256338.02582159051</v>
      </c>
      <c r="P391" s="3">
        <v>265309.85672534612</v>
      </c>
    </row>
    <row r="392" spans="2:16" x14ac:dyDescent="0.35">
      <c r="B392" t="s">
        <v>10</v>
      </c>
      <c r="D392" t="s">
        <v>19</v>
      </c>
      <c r="E392" t="s">
        <v>32</v>
      </c>
      <c r="F392" t="s">
        <v>1332</v>
      </c>
      <c r="G392" t="s">
        <v>1333</v>
      </c>
      <c r="H392">
        <v>1210</v>
      </c>
      <c r="I392" t="s">
        <v>1334</v>
      </c>
      <c r="J392">
        <v>63300056</v>
      </c>
      <c r="K392" t="s">
        <v>1536</v>
      </c>
      <c r="L392" s="3">
        <v>2201925.8340488067</v>
      </c>
      <c r="M392" s="3">
        <v>2278993.2382405149</v>
      </c>
      <c r="N392" s="3">
        <v>2358758.0015789326</v>
      </c>
      <c r="O392" s="3">
        <v>2441314.5316341952</v>
      </c>
      <c r="P392" s="3">
        <v>2526760.5402413919</v>
      </c>
    </row>
    <row r="393" spans="2:16" x14ac:dyDescent="0.35">
      <c r="B393" t="s">
        <v>10</v>
      </c>
      <c r="D393" t="s">
        <v>11</v>
      </c>
      <c r="E393" t="s">
        <v>32</v>
      </c>
      <c r="F393" t="s">
        <v>1332</v>
      </c>
      <c r="G393" t="s">
        <v>1333</v>
      </c>
      <c r="H393">
        <v>1210</v>
      </c>
      <c r="I393" t="s">
        <v>1334</v>
      </c>
      <c r="J393">
        <v>63300100</v>
      </c>
      <c r="K393" t="s">
        <v>1869</v>
      </c>
      <c r="L393" s="3">
        <v>202577.17673249022</v>
      </c>
      <c r="M393" s="3">
        <v>209667.37791812737</v>
      </c>
      <c r="N393" s="3">
        <v>217005.73614526179</v>
      </c>
      <c r="O393" s="3">
        <v>224600.93691034595</v>
      </c>
      <c r="P393" s="3">
        <v>232461.96970220804</v>
      </c>
    </row>
    <row r="394" spans="2:16" x14ac:dyDescent="0.35">
      <c r="B394" t="s">
        <v>10</v>
      </c>
      <c r="D394" t="s">
        <v>11</v>
      </c>
      <c r="E394" t="s">
        <v>32</v>
      </c>
      <c r="F394" t="s">
        <v>1332</v>
      </c>
      <c r="G394" t="s">
        <v>1333</v>
      </c>
      <c r="H394">
        <v>1210</v>
      </c>
      <c r="I394" t="s">
        <v>1334</v>
      </c>
      <c r="J394">
        <v>63300170</v>
      </c>
      <c r="K394" t="s">
        <v>1873</v>
      </c>
      <c r="L394" s="3">
        <v>350106.20761376026</v>
      </c>
      <c r="M394" s="3">
        <v>362359.92488024186</v>
      </c>
      <c r="N394" s="3">
        <v>375042.52225105028</v>
      </c>
      <c r="O394" s="3">
        <v>388169.01052983705</v>
      </c>
      <c r="P394" s="3">
        <v>401754.92589838133</v>
      </c>
    </row>
    <row r="395" spans="2:16" x14ac:dyDescent="0.35">
      <c r="B395" t="s">
        <v>10</v>
      </c>
      <c r="D395" t="s">
        <v>11</v>
      </c>
      <c r="E395" t="s">
        <v>32</v>
      </c>
      <c r="F395" t="s">
        <v>1332</v>
      </c>
      <c r="G395" t="s">
        <v>1333</v>
      </c>
      <c r="H395">
        <v>1210</v>
      </c>
      <c r="I395" t="s">
        <v>1334</v>
      </c>
      <c r="J395">
        <v>63300130</v>
      </c>
      <c r="K395" t="s">
        <v>1896</v>
      </c>
      <c r="L395" s="3">
        <v>110096.29170244034</v>
      </c>
      <c r="M395" s="3">
        <v>113949.66191202575</v>
      </c>
      <c r="N395" s="3">
        <v>117937.90007894664</v>
      </c>
      <c r="O395" s="3">
        <v>122065.72658170977</v>
      </c>
      <c r="P395" s="3">
        <v>126338.02701206959</v>
      </c>
    </row>
    <row r="396" spans="2:16" x14ac:dyDescent="0.35">
      <c r="B396" t="s">
        <v>10</v>
      </c>
      <c r="D396" t="s">
        <v>11</v>
      </c>
      <c r="E396" t="s">
        <v>32</v>
      </c>
      <c r="F396" t="s">
        <v>1335</v>
      </c>
      <c r="G396" t="s">
        <v>1336</v>
      </c>
      <c r="H396">
        <v>1210</v>
      </c>
      <c r="I396" t="s">
        <v>1334</v>
      </c>
      <c r="J396">
        <v>63300080</v>
      </c>
      <c r="K396" t="s">
        <v>91</v>
      </c>
      <c r="L396" s="3">
        <v>72947.123598632097</v>
      </c>
      <c r="M396" s="3">
        <v>75500.27292458422</v>
      </c>
      <c r="N396" s="3">
        <v>78142.78247694466</v>
      </c>
      <c r="O396" s="3">
        <v>80877.779863637727</v>
      </c>
      <c r="P396" s="3">
        <v>83708.502158865042</v>
      </c>
    </row>
    <row r="397" spans="2:16" x14ac:dyDescent="0.35">
      <c r="B397" t="s">
        <v>10</v>
      </c>
      <c r="D397" t="s">
        <v>19</v>
      </c>
      <c r="E397" t="s">
        <v>32</v>
      </c>
      <c r="F397" t="s">
        <v>1335</v>
      </c>
      <c r="G397" t="s">
        <v>1336</v>
      </c>
      <c r="H397">
        <v>1210</v>
      </c>
      <c r="I397" t="s">
        <v>1334</v>
      </c>
      <c r="J397">
        <v>63300030</v>
      </c>
      <c r="K397" t="s">
        <v>1488</v>
      </c>
      <c r="L397" s="3">
        <v>32000</v>
      </c>
      <c r="M397" s="3">
        <v>32000</v>
      </c>
      <c r="N397" s="3">
        <v>32000</v>
      </c>
      <c r="O397" s="3">
        <v>32000</v>
      </c>
      <c r="P397" s="3">
        <v>32000</v>
      </c>
    </row>
    <row r="398" spans="2:16" x14ac:dyDescent="0.35">
      <c r="B398" t="s">
        <v>10</v>
      </c>
      <c r="D398" t="s">
        <v>11</v>
      </c>
      <c r="E398" t="s">
        <v>32</v>
      </c>
      <c r="F398" t="s">
        <v>1335</v>
      </c>
      <c r="G398" t="s">
        <v>1336</v>
      </c>
      <c r="H398">
        <v>1210</v>
      </c>
      <c r="I398" t="s">
        <v>1334</v>
      </c>
      <c r="J398">
        <v>63300040</v>
      </c>
      <c r="K398" t="s">
        <v>1515</v>
      </c>
      <c r="L398" s="3">
        <v>25195.552558738062</v>
      </c>
      <c r="M398" s="3">
        <v>26077.39689829389</v>
      </c>
      <c r="N398" s="3">
        <v>26990.105789734178</v>
      </c>
      <c r="O398" s="3">
        <v>27934.759492374873</v>
      </c>
      <c r="P398" s="3">
        <v>28912.476074607992</v>
      </c>
    </row>
    <row r="399" spans="2:16" x14ac:dyDescent="0.35">
      <c r="B399" t="s">
        <v>10</v>
      </c>
      <c r="D399" t="s">
        <v>19</v>
      </c>
      <c r="E399" t="s">
        <v>32</v>
      </c>
      <c r="F399" t="s">
        <v>1335</v>
      </c>
      <c r="G399" t="s">
        <v>1336</v>
      </c>
      <c r="H399">
        <v>1210</v>
      </c>
      <c r="I399" t="s">
        <v>1334</v>
      </c>
      <c r="J399">
        <v>63300056</v>
      </c>
      <c r="K399" t="s">
        <v>1536</v>
      </c>
      <c r="L399" s="3">
        <v>239957.64341655298</v>
      </c>
      <c r="M399" s="3">
        <v>248356.16093613231</v>
      </c>
      <c r="N399" s="3">
        <v>257048.62656889693</v>
      </c>
      <c r="O399" s="3">
        <v>266045.32849880832</v>
      </c>
      <c r="P399" s="3">
        <v>275356.9149962666</v>
      </c>
    </row>
    <row r="400" spans="2:16" x14ac:dyDescent="0.35">
      <c r="B400" t="s">
        <v>10</v>
      </c>
      <c r="D400" t="s">
        <v>19</v>
      </c>
      <c r="E400" t="s">
        <v>32</v>
      </c>
      <c r="F400" t="s">
        <v>1335</v>
      </c>
      <c r="G400" t="s">
        <v>1336</v>
      </c>
      <c r="H400">
        <v>1210</v>
      </c>
      <c r="I400" t="s">
        <v>1334</v>
      </c>
      <c r="J400">
        <v>63300060</v>
      </c>
      <c r="K400" t="s">
        <v>1546</v>
      </c>
      <c r="L400" s="3">
        <v>3300</v>
      </c>
      <c r="M400" s="3">
        <v>3300</v>
      </c>
      <c r="N400" s="3">
        <v>3300</v>
      </c>
      <c r="O400" s="3">
        <v>3300</v>
      </c>
      <c r="P400" s="3">
        <v>3300</v>
      </c>
    </row>
    <row r="401" spans="2:16" x14ac:dyDescent="0.35">
      <c r="B401" t="s">
        <v>10</v>
      </c>
      <c r="D401" t="s">
        <v>19</v>
      </c>
      <c r="E401" t="s">
        <v>32</v>
      </c>
      <c r="F401" t="s">
        <v>1335</v>
      </c>
      <c r="G401" t="s">
        <v>1336</v>
      </c>
      <c r="H401">
        <v>1210</v>
      </c>
      <c r="I401" t="s">
        <v>1334</v>
      </c>
      <c r="J401">
        <v>63300033</v>
      </c>
      <c r="K401" t="s">
        <v>1661</v>
      </c>
      <c r="L401" s="3">
        <v>1200</v>
      </c>
      <c r="M401" s="3">
        <v>1200</v>
      </c>
      <c r="N401" s="3">
        <v>1200</v>
      </c>
      <c r="O401" s="3">
        <v>1200</v>
      </c>
      <c r="P401" s="3">
        <v>1200</v>
      </c>
    </row>
    <row r="402" spans="2:16" x14ac:dyDescent="0.35">
      <c r="B402" t="s">
        <v>10</v>
      </c>
      <c r="D402" t="s">
        <v>11</v>
      </c>
      <c r="E402" t="s">
        <v>32</v>
      </c>
      <c r="F402" t="s">
        <v>1335</v>
      </c>
      <c r="G402" t="s">
        <v>1336</v>
      </c>
      <c r="H402">
        <v>1210</v>
      </c>
      <c r="I402" t="s">
        <v>1334</v>
      </c>
      <c r="J402">
        <v>63300100</v>
      </c>
      <c r="K402" t="s">
        <v>1869</v>
      </c>
      <c r="L402" s="3">
        <v>22076.103194322874</v>
      </c>
      <c r="M402" s="3">
        <v>22848.766806124171</v>
      </c>
      <c r="N402" s="3">
        <v>23648.473644338515</v>
      </c>
      <c r="O402" s="3">
        <v>24476.170221890367</v>
      </c>
      <c r="P402" s="3">
        <v>25332.836179656526</v>
      </c>
    </row>
    <row r="403" spans="2:16" x14ac:dyDescent="0.35">
      <c r="B403" t="s">
        <v>10</v>
      </c>
      <c r="D403" t="s">
        <v>11</v>
      </c>
      <c r="E403" t="s">
        <v>32</v>
      </c>
      <c r="F403" t="s">
        <v>1335</v>
      </c>
      <c r="G403" t="s">
        <v>1336</v>
      </c>
      <c r="H403">
        <v>1210</v>
      </c>
      <c r="I403" t="s">
        <v>1334</v>
      </c>
      <c r="J403">
        <v>63300170</v>
      </c>
      <c r="K403" t="s">
        <v>1873</v>
      </c>
      <c r="L403" s="3">
        <v>38153.265303231921</v>
      </c>
      <c r="M403" s="3">
        <v>39488.62958884504</v>
      </c>
      <c r="N403" s="3">
        <v>40870.731624454609</v>
      </c>
      <c r="O403" s="3">
        <v>42301.207231310524</v>
      </c>
      <c r="P403" s="3">
        <v>43781.749484406391</v>
      </c>
    </row>
    <row r="404" spans="2:16" x14ac:dyDescent="0.35">
      <c r="B404" t="s">
        <v>10</v>
      </c>
      <c r="D404" t="s">
        <v>11</v>
      </c>
      <c r="E404" t="s">
        <v>32</v>
      </c>
      <c r="F404" t="s">
        <v>1335</v>
      </c>
      <c r="G404" t="s">
        <v>1336</v>
      </c>
      <c r="H404">
        <v>1210</v>
      </c>
      <c r="I404" t="s">
        <v>1334</v>
      </c>
      <c r="J404">
        <v>63300130</v>
      </c>
      <c r="K404" t="s">
        <v>1896</v>
      </c>
      <c r="L404" s="3">
        <v>11997.88217082765</v>
      </c>
      <c r="M404" s="3">
        <v>12417.808046806616</v>
      </c>
      <c r="N404" s="3">
        <v>12852.431328444847</v>
      </c>
      <c r="O404" s="3">
        <v>13302.266424940417</v>
      </c>
      <c r="P404" s="3">
        <v>13767.84574981333</v>
      </c>
    </row>
    <row r="405" spans="2:16" x14ac:dyDescent="0.35">
      <c r="B405" t="s">
        <v>10</v>
      </c>
      <c r="D405" t="s">
        <v>11</v>
      </c>
      <c r="E405" t="s">
        <v>32</v>
      </c>
      <c r="F405" t="s">
        <v>1329</v>
      </c>
      <c r="G405" t="s">
        <v>1330</v>
      </c>
      <c r="H405">
        <v>1211</v>
      </c>
      <c r="I405" t="s">
        <v>1331</v>
      </c>
      <c r="J405">
        <v>63300080</v>
      </c>
      <c r="K405" t="s">
        <v>91</v>
      </c>
      <c r="L405" s="3">
        <v>89367.581287929454</v>
      </c>
      <c r="M405" s="3">
        <v>92495.446633006984</v>
      </c>
      <c r="N405" s="3">
        <v>95732.787265162216</v>
      </c>
      <c r="O405" s="3">
        <v>99083.434819442904</v>
      </c>
      <c r="P405" s="3">
        <v>102551.35503812338</v>
      </c>
    </row>
    <row r="406" spans="2:16" x14ac:dyDescent="0.35">
      <c r="B406" t="s">
        <v>10</v>
      </c>
      <c r="D406" t="s">
        <v>19</v>
      </c>
      <c r="E406" t="s">
        <v>32</v>
      </c>
      <c r="F406" t="s">
        <v>1329</v>
      </c>
      <c r="G406" t="s">
        <v>1330</v>
      </c>
      <c r="H406">
        <v>1211</v>
      </c>
      <c r="I406" t="s">
        <v>1331</v>
      </c>
      <c r="J406">
        <v>63300030</v>
      </c>
      <c r="K406" t="s">
        <v>1488</v>
      </c>
      <c r="L406" s="3">
        <v>3000</v>
      </c>
      <c r="M406" s="3">
        <v>3000</v>
      </c>
      <c r="N406" s="3">
        <v>3000</v>
      </c>
      <c r="O406" s="3">
        <v>3000</v>
      </c>
      <c r="P406" s="3">
        <v>3000</v>
      </c>
    </row>
    <row r="407" spans="2:16" x14ac:dyDescent="0.35">
      <c r="B407" t="s">
        <v>10</v>
      </c>
      <c r="D407" t="s">
        <v>11</v>
      </c>
      <c r="E407" t="s">
        <v>32</v>
      </c>
      <c r="F407" t="s">
        <v>1329</v>
      </c>
      <c r="G407" t="s">
        <v>1330</v>
      </c>
      <c r="H407">
        <v>1211</v>
      </c>
      <c r="I407" t="s">
        <v>1331</v>
      </c>
      <c r="J407">
        <v>63300040</v>
      </c>
      <c r="K407" t="s">
        <v>1515</v>
      </c>
      <c r="L407" s="3">
        <v>30867.092221159844</v>
      </c>
      <c r="M407" s="3">
        <v>31947.440448900437</v>
      </c>
      <c r="N407" s="3">
        <v>33065.600864611952</v>
      </c>
      <c r="O407" s="3">
        <v>34222.896894873367</v>
      </c>
      <c r="P407" s="3">
        <v>35420.698286193932</v>
      </c>
    </row>
    <row r="408" spans="2:16" x14ac:dyDescent="0.35">
      <c r="B408" t="s">
        <v>10</v>
      </c>
      <c r="D408" t="s">
        <v>19</v>
      </c>
      <c r="E408" t="s">
        <v>32</v>
      </c>
      <c r="F408" t="s">
        <v>1329</v>
      </c>
      <c r="G408" t="s">
        <v>1330</v>
      </c>
      <c r="H408">
        <v>1211</v>
      </c>
      <c r="I408" t="s">
        <v>1331</v>
      </c>
      <c r="J408">
        <v>63300056</v>
      </c>
      <c r="K408" t="s">
        <v>1536</v>
      </c>
      <c r="L408" s="3">
        <v>358079.82668991899</v>
      </c>
      <c r="M408" s="3">
        <v>370612.62062406616</v>
      </c>
      <c r="N408" s="3">
        <v>383584.06234590843</v>
      </c>
      <c r="O408" s="3">
        <v>397009.50452801521</v>
      </c>
      <c r="P408" s="3">
        <v>410904.83718649572</v>
      </c>
    </row>
    <row r="409" spans="2:16" x14ac:dyDescent="0.35">
      <c r="B409" t="s">
        <v>10</v>
      </c>
      <c r="D409" t="s">
        <v>19</v>
      </c>
      <c r="E409" t="s">
        <v>32</v>
      </c>
      <c r="F409" t="s">
        <v>1329</v>
      </c>
      <c r="G409" t="s">
        <v>1330</v>
      </c>
      <c r="H409">
        <v>1211</v>
      </c>
      <c r="I409" t="s">
        <v>1331</v>
      </c>
      <c r="J409">
        <v>63300046</v>
      </c>
      <c r="K409" t="s">
        <v>1542</v>
      </c>
      <c r="L409" s="3">
        <v>-64107.519821729999</v>
      </c>
      <c r="M409" s="3">
        <v>-66351.283015490539</v>
      </c>
      <c r="N409" s="3">
        <v>-68673.577921032702</v>
      </c>
      <c r="O409" s="3">
        <v>-71077.153148268844</v>
      </c>
      <c r="P409" s="3">
        <v>-73564.853508458255</v>
      </c>
    </row>
    <row r="410" spans="2:16" x14ac:dyDescent="0.35">
      <c r="B410" t="s">
        <v>10</v>
      </c>
      <c r="D410" t="s">
        <v>11</v>
      </c>
      <c r="E410" t="s">
        <v>32</v>
      </c>
      <c r="F410" t="s">
        <v>1329</v>
      </c>
      <c r="G410" t="s">
        <v>1330</v>
      </c>
      <c r="H410">
        <v>1211</v>
      </c>
      <c r="I410" t="s">
        <v>1331</v>
      </c>
      <c r="J410">
        <v>63300100</v>
      </c>
      <c r="K410" t="s">
        <v>1869</v>
      </c>
      <c r="L410" s="3">
        <v>27045.452231873387</v>
      </c>
      <c r="M410" s="3">
        <v>27992.043059988951</v>
      </c>
      <c r="N410" s="3">
        <v>28971.764567088565</v>
      </c>
      <c r="O410" s="3">
        <v>29985.776326936662</v>
      </c>
      <c r="P410" s="3">
        <v>31035.278498379448</v>
      </c>
    </row>
    <row r="411" spans="2:16" x14ac:dyDescent="0.35">
      <c r="B411" t="s">
        <v>10</v>
      </c>
      <c r="D411" t="s">
        <v>11</v>
      </c>
      <c r="E411" t="s">
        <v>32</v>
      </c>
      <c r="F411" t="s">
        <v>1329</v>
      </c>
      <c r="G411" t="s">
        <v>1330</v>
      </c>
      <c r="H411">
        <v>1211</v>
      </c>
      <c r="I411" t="s">
        <v>1331</v>
      </c>
      <c r="J411">
        <v>63300170</v>
      </c>
      <c r="K411" t="s">
        <v>1873</v>
      </c>
      <c r="L411" s="3">
        <v>46741.596792042052</v>
      </c>
      <c r="M411" s="3">
        <v>48377.552679763525</v>
      </c>
      <c r="N411" s="3">
        <v>50070.767023555243</v>
      </c>
      <c r="O411" s="3">
        <v>51823.243869379672</v>
      </c>
      <c r="P411" s="3">
        <v>53637.057404807958</v>
      </c>
    </row>
    <row r="412" spans="2:16" x14ac:dyDescent="0.35">
      <c r="B412" t="s">
        <v>10</v>
      </c>
      <c r="D412" t="s">
        <v>11</v>
      </c>
      <c r="E412" t="s">
        <v>32</v>
      </c>
      <c r="F412" t="s">
        <v>1322</v>
      </c>
      <c r="G412" t="s">
        <v>1323</v>
      </c>
      <c r="H412">
        <v>1213</v>
      </c>
      <c r="I412" t="s">
        <v>1324</v>
      </c>
      <c r="J412">
        <v>63300080</v>
      </c>
      <c r="K412" t="s">
        <v>91</v>
      </c>
      <c r="L412" s="3">
        <v>350795.50197441864</v>
      </c>
      <c r="M412" s="3">
        <v>363073.34454352327</v>
      </c>
      <c r="N412" s="3">
        <v>375780.91160254658</v>
      </c>
      <c r="O412" s="3">
        <v>388933.24350863567</v>
      </c>
      <c r="P412" s="3">
        <v>402545.90703143791</v>
      </c>
    </row>
    <row r="413" spans="2:16" x14ac:dyDescent="0.35">
      <c r="B413" t="s">
        <v>10</v>
      </c>
      <c r="D413" t="s">
        <v>11</v>
      </c>
      <c r="E413" t="s">
        <v>32</v>
      </c>
      <c r="F413" t="s">
        <v>1322</v>
      </c>
      <c r="G413" t="s">
        <v>1323</v>
      </c>
      <c r="H413">
        <v>1213</v>
      </c>
      <c r="I413" t="s">
        <v>1324</v>
      </c>
      <c r="J413">
        <v>63300040</v>
      </c>
      <c r="K413" t="s">
        <v>1515</v>
      </c>
      <c r="L413" s="3">
        <v>121162.92008984854</v>
      </c>
      <c r="M413" s="3">
        <v>125403.62229299323</v>
      </c>
      <c r="N413" s="3">
        <v>129792.74907324798</v>
      </c>
      <c r="O413" s="3">
        <v>134335.49529081167</v>
      </c>
      <c r="P413" s="3">
        <v>139037.23762599006</v>
      </c>
    </row>
    <row r="414" spans="2:16" x14ac:dyDescent="0.35">
      <c r="B414" t="s">
        <v>10</v>
      </c>
      <c r="D414" t="s">
        <v>19</v>
      </c>
      <c r="E414" t="s">
        <v>32</v>
      </c>
      <c r="F414" t="s">
        <v>1322</v>
      </c>
      <c r="G414" t="s">
        <v>1323</v>
      </c>
      <c r="H414">
        <v>1213</v>
      </c>
      <c r="I414" t="s">
        <v>1324</v>
      </c>
      <c r="J414">
        <v>63300056</v>
      </c>
      <c r="K414" t="s">
        <v>1536</v>
      </c>
      <c r="L414" s="3">
        <v>1153932.5722842719</v>
      </c>
      <c r="M414" s="3">
        <v>1194320.2123142213</v>
      </c>
      <c r="N414" s="3">
        <v>1236121.4197452189</v>
      </c>
      <c r="O414" s="3">
        <v>1279385.6694363016</v>
      </c>
      <c r="P414" s="3">
        <v>1324164.167866572</v>
      </c>
    </row>
    <row r="415" spans="2:16" x14ac:dyDescent="0.35">
      <c r="B415" t="s">
        <v>10</v>
      </c>
      <c r="D415" t="s">
        <v>11</v>
      </c>
      <c r="E415" t="s">
        <v>32</v>
      </c>
      <c r="F415" t="s">
        <v>1322</v>
      </c>
      <c r="G415" t="s">
        <v>1323</v>
      </c>
      <c r="H415">
        <v>1213</v>
      </c>
      <c r="I415" t="s">
        <v>1324</v>
      </c>
      <c r="J415">
        <v>63300100</v>
      </c>
      <c r="K415" t="s">
        <v>1869</v>
      </c>
      <c r="L415" s="3">
        <v>106161.79665015302</v>
      </c>
      <c r="M415" s="3">
        <v>109877.45953290835</v>
      </c>
      <c r="N415" s="3">
        <v>113723.17061656014</v>
      </c>
      <c r="O415" s="3">
        <v>117703.48158813974</v>
      </c>
      <c r="P415" s="3">
        <v>121823.10344372463</v>
      </c>
    </row>
    <row r="416" spans="2:16" x14ac:dyDescent="0.35">
      <c r="B416" t="s">
        <v>10</v>
      </c>
      <c r="D416" t="s">
        <v>11</v>
      </c>
      <c r="E416" t="s">
        <v>32</v>
      </c>
      <c r="F416" t="s">
        <v>1322</v>
      </c>
      <c r="G416" t="s">
        <v>1323</v>
      </c>
      <c r="H416">
        <v>1213</v>
      </c>
      <c r="I416" t="s">
        <v>1324</v>
      </c>
      <c r="J416">
        <v>63300170</v>
      </c>
      <c r="K416" t="s">
        <v>1873</v>
      </c>
      <c r="L416" s="3">
        <v>183475.27899319923</v>
      </c>
      <c r="M416" s="3">
        <v>189896.91375796119</v>
      </c>
      <c r="N416" s="3">
        <v>196543.30573948982</v>
      </c>
      <c r="O416" s="3">
        <v>203422.32144037195</v>
      </c>
      <c r="P416" s="3">
        <v>210542.10269078496</v>
      </c>
    </row>
    <row r="417" spans="2:16" x14ac:dyDescent="0.35">
      <c r="B417" t="s">
        <v>10</v>
      </c>
      <c r="D417" t="s">
        <v>11</v>
      </c>
      <c r="E417" t="s">
        <v>32</v>
      </c>
      <c r="F417" t="s">
        <v>1322</v>
      </c>
      <c r="G417" t="s">
        <v>1323</v>
      </c>
      <c r="H417">
        <v>1213</v>
      </c>
      <c r="I417" t="s">
        <v>1324</v>
      </c>
      <c r="J417">
        <v>63300130</v>
      </c>
      <c r="K417" t="s">
        <v>1896</v>
      </c>
      <c r="L417" s="3">
        <v>57696.628614213601</v>
      </c>
      <c r="M417" s="3">
        <v>59716.010615711071</v>
      </c>
      <c r="N417" s="3">
        <v>61806.070987260951</v>
      </c>
      <c r="O417" s="3">
        <v>63969.283471815084</v>
      </c>
      <c r="P417" s="3">
        <v>66208.208393328605</v>
      </c>
    </row>
    <row r="418" spans="2:16" x14ac:dyDescent="0.35">
      <c r="B418" t="s">
        <v>10</v>
      </c>
      <c r="D418" t="s">
        <v>11</v>
      </c>
      <c r="E418" t="s">
        <v>32</v>
      </c>
      <c r="F418" t="s">
        <v>1325</v>
      </c>
      <c r="G418" t="s">
        <v>1326</v>
      </c>
      <c r="H418">
        <v>1213</v>
      </c>
      <c r="I418" t="s">
        <v>1324</v>
      </c>
      <c r="J418">
        <v>63300080</v>
      </c>
      <c r="K418" t="s">
        <v>91</v>
      </c>
      <c r="L418" s="3">
        <v>213377.23021451672</v>
      </c>
      <c r="M418" s="3">
        <v>220845.43327202473</v>
      </c>
      <c r="N418" s="3">
        <v>228575.02343654563</v>
      </c>
      <c r="O418" s="3">
        <v>236575.14925682469</v>
      </c>
      <c r="P418" s="3">
        <v>244855.27948081351</v>
      </c>
    </row>
    <row r="419" spans="2:16" x14ac:dyDescent="0.35">
      <c r="B419" t="s">
        <v>10</v>
      </c>
      <c r="D419" t="s">
        <v>11</v>
      </c>
      <c r="E419" t="s">
        <v>32</v>
      </c>
      <c r="F419" t="s">
        <v>1325</v>
      </c>
      <c r="G419" t="s">
        <v>1326</v>
      </c>
      <c r="H419">
        <v>1213</v>
      </c>
      <c r="I419" t="s">
        <v>1324</v>
      </c>
      <c r="J419">
        <v>63300040</v>
      </c>
      <c r="K419" t="s">
        <v>1515</v>
      </c>
      <c r="L419" s="3">
        <v>73699.372278040304</v>
      </c>
      <c r="M419" s="3">
        <v>76278.850307771703</v>
      </c>
      <c r="N419" s="3">
        <v>78948.610068543712</v>
      </c>
      <c r="O419" s="3">
        <v>81711.811420942729</v>
      </c>
      <c r="P419" s="3">
        <v>84571.724820675721</v>
      </c>
    </row>
    <row r="420" spans="2:16" x14ac:dyDescent="0.35">
      <c r="B420" t="s">
        <v>10</v>
      </c>
      <c r="D420" t="s">
        <v>19</v>
      </c>
      <c r="E420" t="s">
        <v>32</v>
      </c>
      <c r="F420" t="s">
        <v>1325</v>
      </c>
      <c r="G420" t="s">
        <v>1326</v>
      </c>
      <c r="H420">
        <v>1213</v>
      </c>
      <c r="I420" t="s">
        <v>1324</v>
      </c>
      <c r="J420">
        <v>63300056</v>
      </c>
      <c r="K420" t="s">
        <v>1536</v>
      </c>
      <c r="L420" s="3">
        <v>606849.55860038393</v>
      </c>
      <c r="M420" s="3">
        <v>628089.29315139726</v>
      </c>
      <c r="N420" s="3">
        <v>650072.4184116961</v>
      </c>
      <c r="O420" s="3">
        <v>672824.95305610541</v>
      </c>
      <c r="P420" s="3">
        <v>696373.82641306904</v>
      </c>
    </row>
    <row r="421" spans="2:16" x14ac:dyDescent="0.35">
      <c r="B421" t="s">
        <v>10</v>
      </c>
      <c r="D421" t="s">
        <v>19</v>
      </c>
      <c r="E421" t="s">
        <v>32</v>
      </c>
      <c r="F421" t="s">
        <v>1325</v>
      </c>
      <c r="G421" t="s">
        <v>1326</v>
      </c>
      <c r="H421">
        <v>1213</v>
      </c>
      <c r="I421" t="s">
        <v>1324</v>
      </c>
      <c r="J421">
        <v>63300046</v>
      </c>
      <c r="K421" t="s">
        <v>1542</v>
      </c>
      <c r="L421" s="3">
        <v>95049.224999999991</v>
      </c>
      <c r="M421" s="3">
        <v>98375.947874999983</v>
      </c>
      <c r="N421" s="3">
        <v>101819.10605062498</v>
      </c>
      <c r="O421" s="3">
        <v>105382.77476239685</v>
      </c>
      <c r="P421" s="3">
        <v>109071.17187908072</v>
      </c>
    </row>
    <row r="422" spans="2:16" x14ac:dyDescent="0.35">
      <c r="B422" t="s">
        <v>10</v>
      </c>
      <c r="D422" t="s">
        <v>11</v>
      </c>
      <c r="E422" t="s">
        <v>32</v>
      </c>
      <c r="F422" t="s">
        <v>1325</v>
      </c>
      <c r="G422" t="s">
        <v>1326</v>
      </c>
      <c r="H422">
        <v>1213</v>
      </c>
      <c r="I422" t="s">
        <v>1324</v>
      </c>
      <c r="J422">
        <v>63300100</v>
      </c>
      <c r="K422" t="s">
        <v>1869</v>
      </c>
      <c r="L422" s="3">
        <v>64574.688091235323</v>
      </c>
      <c r="M422" s="3">
        <v>66834.802174428536</v>
      </c>
      <c r="N422" s="3">
        <v>69174.020250533547</v>
      </c>
      <c r="O422" s="3">
        <v>71595.110959302197</v>
      </c>
      <c r="P422" s="3">
        <v>74100.939842877779</v>
      </c>
    </row>
    <row r="423" spans="2:16" x14ac:dyDescent="0.35">
      <c r="B423" t="s">
        <v>10</v>
      </c>
      <c r="D423" t="s">
        <v>11</v>
      </c>
      <c r="E423" t="s">
        <v>32</v>
      </c>
      <c r="F423" t="s">
        <v>1325</v>
      </c>
      <c r="G423" t="s">
        <v>1326</v>
      </c>
      <c r="H423">
        <v>1213</v>
      </c>
      <c r="I423" t="s">
        <v>1324</v>
      </c>
      <c r="J423">
        <v>63300170</v>
      </c>
      <c r="K423" t="s">
        <v>1873</v>
      </c>
      <c r="L423" s="3">
        <v>111601.90659246103</v>
      </c>
      <c r="M423" s="3">
        <v>115507.97332319716</v>
      </c>
      <c r="N423" s="3">
        <v>119550.75238950906</v>
      </c>
      <c r="O423" s="3">
        <v>123735.02872314186</v>
      </c>
      <c r="P423" s="3">
        <v>128065.75472845181</v>
      </c>
    </row>
    <row r="424" spans="2:16" x14ac:dyDescent="0.35">
      <c r="B424" t="s">
        <v>10</v>
      </c>
      <c r="D424" t="s">
        <v>11</v>
      </c>
      <c r="E424" t="s">
        <v>32</v>
      </c>
      <c r="F424" t="s">
        <v>1325</v>
      </c>
      <c r="G424" t="s">
        <v>1326</v>
      </c>
      <c r="H424">
        <v>1213</v>
      </c>
      <c r="I424" t="s">
        <v>1324</v>
      </c>
      <c r="J424">
        <v>63300130</v>
      </c>
      <c r="K424" t="s">
        <v>1896</v>
      </c>
      <c r="L424" s="3">
        <v>35094.939180019195</v>
      </c>
      <c r="M424" s="3">
        <v>36323.262051319864</v>
      </c>
      <c r="N424" s="3">
        <v>37594.576223116055</v>
      </c>
      <c r="O424" s="3">
        <v>38910.386390925116</v>
      </c>
      <c r="P424" s="3">
        <v>40272.249914607484</v>
      </c>
    </row>
    <row r="425" spans="2:16" x14ac:dyDescent="0.35">
      <c r="B425" t="s">
        <v>10</v>
      </c>
      <c r="D425" t="s">
        <v>11</v>
      </c>
      <c r="E425" t="s">
        <v>32</v>
      </c>
      <c r="F425" t="s">
        <v>1327</v>
      </c>
      <c r="G425" t="s">
        <v>1328</v>
      </c>
      <c r="H425">
        <v>1213</v>
      </c>
      <c r="I425" t="s">
        <v>1324</v>
      </c>
      <c r="J425">
        <v>63300080</v>
      </c>
      <c r="K425" t="s">
        <v>91</v>
      </c>
      <c r="L425" s="3">
        <v>182418.95245608172</v>
      </c>
      <c r="M425" s="3">
        <v>188803.61579204455</v>
      </c>
      <c r="N425" s="3">
        <v>195411.74234476613</v>
      </c>
      <c r="O425" s="3">
        <v>202251.15332683292</v>
      </c>
      <c r="P425" s="3">
        <v>209329.94369327207</v>
      </c>
    </row>
    <row r="426" spans="2:16" x14ac:dyDescent="0.35">
      <c r="B426" t="s">
        <v>10</v>
      </c>
      <c r="D426" t="s">
        <v>19</v>
      </c>
      <c r="E426" t="s">
        <v>32</v>
      </c>
      <c r="F426" t="s">
        <v>1327</v>
      </c>
      <c r="G426" t="s">
        <v>1328</v>
      </c>
      <c r="H426">
        <v>1213</v>
      </c>
      <c r="I426" t="s">
        <v>1324</v>
      </c>
      <c r="J426">
        <v>63300030</v>
      </c>
      <c r="K426" t="s">
        <v>1488</v>
      </c>
      <c r="L426" s="3">
        <v>22000</v>
      </c>
      <c r="M426" s="3">
        <v>22000</v>
      </c>
      <c r="N426" s="3">
        <v>22000</v>
      </c>
      <c r="O426" s="3">
        <v>22000</v>
      </c>
      <c r="P426" s="3">
        <v>22000</v>
      </c>
    </row>
    <row r="427" spans="2:16" x14ac:dyDescent="0.35">
      <c r="B427" t="s">
        <v>10</v>
      </c>
      <c r="D427" t="s">
        <v>11</v>
      </c>
      <c r="E427" t="s">
        <v>32</v>
      </c>
      <c r="F427" t="s">
        <v>1327</v>
      </c>
      <c r="G427" t="s">
        <v>1328</v>
      </c>
      <c r="H427">
        <v>1213</v>
      </c>
      <c r="I427" t="s">
        <v>1324</v>
      </c>
      <c r="J427">
        <v>63300040</v>
      </c>
      <c r="K427" t="s">
        <v>1515</v>
      </c>
      <c r="L427" s="3">
        <v>63006.546078580854</v>
      </c>
      <c r="M427" s="3">
        <v>65211.77519133118</v>
      </c>
      <c r="N427" s="3">
        <v>67494.187323027771</v>
      </c>
      <c r="O427" s="3">
        <v>69856.48387933374</v>
      </c>
      <c r="P427" s="3">
        <v>72301.460815110418</v>
      </c>
    </row>
    <row r="428" spans="2:16" x14ac:dyDescent="0.35">
      <c r="B428" t="s">
        <v>10</v>
      </c>
      <c r="D428" t="s">
        <v>19</v>
      </c>
      <c r="E428" t="s">
        <v>32</v>
      </c>
      <c r="F428" t="s">
        <v>1327</v>
      </c>
      <c r="G428" t="s">
        <v>1328</v>
      </c>
      <c r="H428">
        <v>1213</v>
      </c>
      <c r="I428" t="s">
        <v>1324</v>
      </c>
      <c r="J428">
        <v>63300056</v>
      </c>
      <c r="K428" t="s">
        <v>1536</v>
      </c>
      <c r="L428" s="3">
        <v>600062.34360553196</v>
      </c>
      <c r="M428" s="3">
        <v>621064.52563172556</v>
      </c>
      <c r="N428" s="3">
        <v>642801.78402883594</v>
      </c>
      <c r="O428" s="3">
        <v>665299.84646984516</v>
      </c>
      <c r="P428" s="3">
        <v>688585.34109628969</v>
      </c>
    </row>
    <row r="429" spans="2:16" x14ac:dyDescent="0.35">
      <c r="B429" t="s">
        <v>10</v>
      </c>
      <c r="D429" t="s">
        <v>19</v>
      </c>
      <c r="E429" t="s">
        <v>32</v>
      </c>
      <c r="F429" t="s">
        <v>1327</v>
      </c>
      <c r="G429" t="s">
        <v>1328</v>
      </c>
      <c r="H429">
        <v>1213</v>
      </c>
      <c r="I429" t="s">
        <v>1324</v>
      </c>
      <c r="J429">
        <v>63300033</v>
      </c>
      <c r="K429" t="s">
        <v>1661</v>
      </c>
      <c r="L429" s="3">
        <v>1200</v>
      </c>
      <c r="M429" s="3">
        <v>1200</v>
      </c>
      <c r="N429" s="3">
        <v>1200</v>
      </c>
      <c r="O429" s="3">
        <v>1200</v>
      </c>
      <c r="P429" s="3">
        <v>1200</v>
      </c>
    </row>
    <row r="430" spans="2:16" x14ac:dyDescent="0.35">
      <c r="B430" t="s">
        <v>10</v>
      </c>
      <c r="D430" t="s">
        <v>19</v>
      </c>
      <c r="E430" t="s">
        <v>32</v>
      </c>
      <c r="F430" t="s">
        <v>1327</v>
      </c>
      <c r="G430" t="s">
        <v>1328</v>
      </c>
      <c r="H430">
        <v>1213</v>
      </c>
      <c r="I430" t="s">
        <v>1324</v>
      </c>
      <c r="J430">
        <v>63300150</v>
      </c>
      <c r="K430" t="s">
        <v>1680</v>
      </c>
      <c r="L430" s="3">
        <v>74908.800000000003</v>
      </c>
      <c r="M430" s="3">
        <v>76406.97600000001</v>
      </c>
      <c r="N430" s="3">
        <v>77935.115520000007</v>
      </c>
      <c r="O430" s="3">
        <v>79493.817830400003</v>
      </c>
      <c r="P430" s="3">
        <v>81083.694187008005</v>
      </c>
    </row>
    <row r="431" spans="2:16" x14ac:dyDescent="0.35">
      <c r="B431" t="s">
        <v>10</v>
      </c>
      <c r="D431" t="s">
        <v>11</v>
      </c>
      <c r="E431" t="s">
        <v>32</v>
      </c>
      <c r="F431" t="s">
        <v>1327</v>
      </c>
      <c r="G431" t="s">
        <v>1328</v>
      </c>
      <c r="H431">
        <v>1213</v>
      </c>
      <c r="I431" t="s">
        <v>1324</v>
      </c>
      <c r="J431">
        <v>63300100</v>
      </c>
      <c r="K431" t="s">
        <v>1869</v>
      </c>
      <c r="L431" s="3">
        <v>55205.735611708937</v>
      </c>
      <c r="M431" s="3">
        <v>57137.93635811875</v>
      </c>
      <c r="N431" s="3">
        <v>59137.764130652904</v>
      </c>
      <c r="O431" s="3">
        <v>61207.585875225755</v>
      </c>
      <c r="P431" s="3">
        <v>63349.85138085865</v>
      </c>
    </row>
    <row r="432" spans="2:16" x14ac:dyDescent="0.35">
      <c r="B432" t="s">
        <v>10</v>
      </c>
      <c r="D432" t="s">
        <v>11</v>
      </c>
      <c r="E432" t="s">
        <v>32</v>
      </c>
      <c r="F432" t="s">
        <v>1327</v>
      </c>
      <c r="G432" t="s">
        <v>1328</v>
      </c>
      <c r="H432">
        <v>1213</v>
      </c>
      <c r="I432" t="s">
        <v>1324</v>
      </c>
      <c r="J432">
        <v>63300170</v>
      </c>
      <c r="K432" t="s">
        <v>1873</v>
      </c>
      <c r="L432" s="3">
        <v>95409.912633279586</v>
      </c>
      <c r="M432" s="3">
        <v>98749.259575444361</v>
      </c>
      <c r="N432" s="3">
        <v>102205.48366058491</v>
      </c>
      <c r="O432" s="3">
        <v>105782.67558870539</v>
      </c>
      <c r="P432" s="3">
        <v>109485.06923431007</v>
      </c>
    </row>
    <row r="433" spans="2:16" x14ac:dyDescent="0.35">
      <c r="B433" t="s">
        <v>10</v>
      </c>
      <c r="D433" t="s">
        <v>11</v>
      </c>
      <c r="E433" t="s">
        <v>32</v>
      </c>
      <c r="F433" t="s">
        <v>1327</v>
      </c>
      <c r="G433" t="s">
        <v>1328</v>
      </c>
      <c r="H433">
        <v>1213</v>
      </c>
      <c r="I433" t="s">
        <v>1324</v>
      </c>
      <c r="J433">
        <v>63300130</v>
      </c>
      <c r="K433" t="s">
        <v>1896</v>
      </c>
      <c r="L433" s="3">
        <v>30003.1171802766</v>
      </c>
      <c r="M433" s="3">
        <v>31053.226281586278</v>
      </c>
      <c r="N433" s="3">
        <v>32140.089201441799</v>
      </c>
      <c r="O433" s="3">
        <v>33264.992323492261</v>
      </c>
      <c r="P433" s="3">
        <v>34429.267054814489</v>
      </c>
    </row>
    <row r="434" spans="2:16" x14ac:dyDescent="0.35">
      <c r="B434" t="s">
        <v>10</v>
      </c>
      <c r="D434" t="s">
        <v>11</v>
      </c>
      <c r="E434" t="s">
        <v>32</v>
      </c>
      <c r="F434" t="s">
        <v>1317</v>
      </c>
      <c r="G434" t="s">
        <v>1318</v>
      </c>
      <c r="H434">
        <v>1214</v>
      </c>
      <c r="I434" t="s">
        <v>1319</v>
      </c>
      <c r="J434">
        <v>63300080</v>
      </c>
      <c r="K434" t="s">
        <v>91</v>
      </c>
      <c r="L434" s="3">
        <v>584248.91841561906</v>
      </c>
      <c r="M434" s="3">
        <v>604697.63056016574</v>
      </c>
      <c r="N434" s="3">
        <v>625862.0476297714</v>
      </c>
      <c r="O434" s="3">
        <v>647767.21929681336</v>
      </c>
      <c r="P434" s="3">
        <v>670439.07197220181</v>
      </c>
    </row>
    <row r="435" spans="2:16" x14ac:dyDescent="0.35">
      <c r="B435" t="s">
        <v>10</v>
      </c>
      <c r="D435" t="s">
        <v>11</v>
      </c>
      <c r="E435" t="s">
        <v>32</v>
      </c>
      <c r="F435" t="s">
        <v>1317</v>
      </c>
      <c r="G435" t="s">
        <v>1318</v>
      </c>
      <c r="H435">
        <v>1214</v>
      </c>
      <c r="I435" t="s">
        <v>1319</v>
      </c>
      <c r="J435">
        <v>63300040</v>
      </c>
      <c r="K435" t="s">
        <v>1515</v>
      </c>
      <c r="L435" s="3">
        <v>201796.50142644739</v>
      </c>
      <c r="M435" s="3">
        <v>208859.37897637303</v>
      </c>
      <c r="N435" s="3">
        <v>216169.45724054603</v>
      </c>
      <c r="O435" s="3">
        <v>223735.38824396514</v>
      </c>
      <c r="P435" s="3">
        <v>231566.12683250391</v>
      </c>
    </row>
    <row r="436" spans="2:16" x14ac:dyDescent="0.35">
      <c r="B436" t="s">
        <v>10</v>
      </c>
      <c r="D436" t="s">
        <v>19</v>
      </c>
      <c r="E436" t="s">
        <v>32</v>
      </c>
      <c r="F436" t="s">
        <v>1317</v>
      </c>
      <c r="G436" t="s">
        <v>1318</v>
      </c>
      <c r="H436">
        <v>1214</v>
      </c>
      <c r="I436" t="s">
        <v>1319</v>
      </c>
      <c r="J436">
        <v>63300056</v>
      </c>
      <c r="K436" t="s">
        <v>1536</v>
      </c>
      <c r="L436" s="3">
        <v>1921871.4421566417</v>
      </c>
      <c r="M436" s="3">
        <v>1989136.9426321241</v>
      </c>
      <c r="N436" s="3">
        <v>2058756.7356242482</v>
      </c>
      <c r="O436" s="3">
        <v>2130813.2213710966</v>
      </c>
      <c r="P436" s="3">
        <v>2205391.6841190848</v>
      </c>
    </row>
    <row r="437" spans="2:16" x14ac:dyDescent="0.35">
      <c r="B437" t="s">
        <v>10</v>
      </c>
      <c r="D437" t="s">
        <v>19</v>
      </c>
      <c r="E437" t="s">
        <v>32</v>
      </c>
      <c r="F437" t="s">
        <v>1317</v>
      </c>
      <c r="G437" t="s">
        <v>1318</v>
      </c>
      <c r="H437">
        <v>1214</v>
      </c>
      <c r="I437" t="s">
        <v>1319</v>
      </c>
      <c r="J437">
        <v>63300150</v>
      </c>
      <c r="K437" t="s">
        <v>1680</v>
      </c>
      <c r="L437" s="3">
        <v>65116.800000000003</v>
      </c>
      <c r="M437" s="3">
        <v>66419.135999999999</v>
      </c>
      <c r="N437" s="3">
        <v>67747.518719999993</v>
      </c>
      <c r="O437" s="3">
        <v>69102.469094399989</v>
      </c>
      <c r="P437" s="3">
        <v>70484.518476287994</v>
      </c>
    </row>
    <row r="438" spans="2:16" x14ac:dyDescent="0.35">
      <c r="B438" t="s">
        <v>10</v>
      </c>
      <c r="D438" t="s">
        <v>11</v>
      </c>
      <c r="E438" t="s">
        <v>32</v>
      </c>
      <c r="F438" t="s">
        <v>1317</v>
      </c>
      <c r="G438" t="s">
        <v>1318</v>
      </c>
      <c r="H438">
        <v>1214</v>
      </c>
      <c r="I438" t="s">
        <v>1319</v>
      </c>
      <c r="J438">
        <v>63300100</v>
      </c>
      <c r="K438" t="s">
        <v>1869</v>
      </c>
      <c r="L438" s="3">
        <v>176812.17267841104</v>
      </c>
      <c r="M438" s="3">
        <v>183000.59872215541</v>
      </c>
      <c r="N438" s="3">
        <v>189405.61967743083</v>
      </c>
      <c r="O438" s="3">
        <v>196034.81636614088</v>
      </c>
      <c r="P438" s="3">
        <v>202896.0349389558</v>
      </c>
    </row>
    <row r="439" spans="2:16" x14ac:dyDescent="0.35">
      <c r="B439" t="s">
        <v>10</v>
      </c>
      <c r="D439" t="s">
        <v>11</v>
      </c>
      <c r="E439" t="s">
        <v>32</v>
      </c>
      <c r="F439" t="s">
        <v>1317</v>
      </c>
      <c r="G439" t="s">
        <v>1318</v>
      </c>
      <c r="H439">
        <v>1214</v>
      </c>
      <c r="I439" t="s">
        <v>1319</v>
      </c>
      <c r="J439">
        <v>63300170</v>
      </c>
      <c r="K439" t="s">
        <v>1873</v>
      </c>
      <c r="L439" s="3">
        <v>305577.55930290604</v>
      </c>
      <c r="M439" s="3">
        <v>316272.77387850772</v>
      </c>
      <c r="N439" s="3">
        <v>327342.32096425549</v>
      </c>
      <c r="O439" s="3">
        <v>338799.30219800438</v>
      </c>
      <c r="P439" s="3">
        <v>350657.27777493448</v>
      </c>
    </row>
    <row r="440" spans="2:16" x14ac:dyDescent="0.35">
      <c r="B440" t="s">
        <v>10</v>
      </c>
      <c r="D440" t="s">
        <v>11</v>
      </c>
      <c r="E440" t="s">
        <v>32</v>
      </c>
      <c r="F440" t="s">
        <v>1317</v>
      </c>
      <c r="G440" t="s">
        <v>1318</v>
      </c>
      <c r="H440">
        <v>1214</v>
      </c>
      <c r="I440" t="s">
        <v>1319</v>
      </c>
      <c r="J440">
        <v>63300130</v>
      </c>
      <c r="K440" t="s">
        <v>1896</v>
      </c>
      <c r="L440" s="3">
        <v>96093.572107832093</v>
      </c>
      <c r="M440" s="3">
        <v>99456.847131606206</v>
      </c>
      <c r="N440" s="3">
        <v>102937.83678121242</v>
      </c>
      <c r="O440" s="3">
        <v>106540.66106855484</v>
      </c>
      <c r="P440" s="3">
        <v>110269.58420595425</v>
      </c>
    </row>
    <row r="441" spans="2:16" x14ac:dyDescent="0.35">
      <c r="B441" t="s">
        <v>10</v>
      </c>
      <c r="D441" t="s">
        <v>11</v>
      </c>
      <c r="E441" t="s">
        <v>32</v>
      </c>
      <c r="F441" t="s">
        <v>1320</v>
      </c>
      <c r="G441" t="s">
        <v>1321</v>
      </c>
      <c r="H441">
        <v>1214</v>
      </c>
      <c r="I441" t="s">
        <v>1319</v>
      </c>
      <c r="J441">
        <v>63300080</v>
      </c>
      <c r="K441" t="s">
        <v>91</v>
      </c>
      <c r="L441" s="3">
        <v>136358.42714659727</v>
      </c>
      <c r="M441" s="3">
        <v>141130.97209672816</v>
      </c>
      <c r="N441" s="3">
        <v>146070.55612011362</v>
      </c>
      <c r="O441" s="3">
        <v>151183.0255843176</v>
      </c>
      <c r="P441" s="3">
        <v>156474.43147976871</v>
      </c>
    </row>
    <row r="442" spans="2:16" x14ac:dyDescent="0.35">
      <c r="B442" t="s">
        <v>10</v>
      </c>
      <c r="D442" t="s">
        <v>19</v>
      </c>
      <c r="E442" t="s">
        <v>32</v>
      </c>
      <c r="F442" t="s">
        <v>1320</v>
      </c>
      <c r="G442" t="s">
        <v>1321</v>
      </c>
      <c r="H442">
        <v>1214</v>
      </c>
      <c r="I442" t="s">
        <v>1319</v>
      </c>
      <c r="J442">
        <v>63300030</v>
      </c>
      <c r="K442" t="s">
        <v>1488</v>
      </c>
      <c r="L442" s="3">
        <v>33000</v>
      </c>
      <c r="M442" s="3">
        <v>33000</v>
      </c>
      <c r="N442" s="3">
        <v>33000</v>
      </c>
      <c r="O442" s="3">
        <v>33000</v>
      </c>
      <c r="P442" s="3">
        <v>33000</v>
      </c>
    </row>
    <row r="443" spans="2:16" x14ac:dyDescent="0.35">
      <c r="B443" t="s">
        <v>10</v>
      </c>
      <c r="D443" t="s">
        <v>11</v>
      </c>
      <c r="E443" t="s">
        <v>32</v>
      </c>
      <c r="F443" t="s">
        <v>1320</v>
      </c>
      <c r="G443" t="s">
        <v>1321</v>
      </c>
      <c r="H443">
        <v>1214</v>
      </c>
      <c r="I443" t="s">
        <v>1319</v>
      </c>
      <c r="J443">
        <v>63300040</v>
      </c>
      <c r="K443" t="s">
        <v>1515</v>
      </c>
      <c r="L443" s="3">
        <v>47097.483060502345</v>
      </c>
      <c r="M443" s="3">
        <v>48745.894967619919</v>
      </c>
      <c r="N443" s="3">
        <v>50452.001291486617</v>
      </c>
      <c r="O443" s="3">
        <v>52217.821336688641</v>
      </c>
      <c r="P443" s="3">
        <v>54045.445083472739</v>
      </c>
    </row>
    <row r="444" spans="2:16" x14ac:dyDescent="0.35">
      <c r="B444" t="s">
        <v>10</v>
      </c>
      <c r="D444" t="s">
        <v>19</v>
      </c>
      <c r="E444" t="s">
        <v>32</v>
      </c>
      <c r="F444" t="s">
        <v>1320</v>
      </c>
      <c r="G444" t="s">
        <v>1321</v>
      </c>
      <c r="H444">
        <v>1214</v>
      </c>
      <c r="I444" t="s">
        <v>1319</v>
      </c>
      <c r="J444">
        <v>63300056</v>
      </c>
      <c r="K444" t="s">
        <v>1536</v>
      </c>
      <c r="L444" s="3">
        <v>448547.45771906996</v>
      </c>
      <c r="M444" s="3">
        <v>464246.61873923737</v>
      </c>
      <c r="N444" s="3">
        <v>480495.25039511063</v>
      </c>
      <c r="O444" s="3">
        <v>497312.58415893948</v>
      </c>
      <c r="P444" s="3">
        <v>514718.52460450231</v>
      </c>
    </row>
    <row r="445" spans="2:16" x14ac:dyDescent="0.35">
      <c r="B445" t="s">
        <v>10</v>
      </c>
      <c r="D445" t="s">
        <v>19</v>
      </c>
      <c r="E445" t="s">
        <v>32</v>
      </c>
      <c r="F445" t="s">
        <v>1320</v>
      </c>
      <c r="G445" t="s">
        <v>1321</v>
      </c>
      <c r="H445">
        <v>1214</v>
      </c>
      <c r="I445" t="s">
        <v>1319</v>
      </c>
      <c r="J445">
        <v>63300033</v>
      </c>
      <c r="K445" t="s">
        <v>1661</v>
      </c>
      <c r="L445" s="3">
        <v>1200</v>
      </c>
      <c r="M445" s="3">
        <v>1200</v>
      </c>
      <c r="N445" s="3">
        <v>1200</v>
      </c>
      <c r="O445" s="3">
        <v>1200</v>
      </c>
      <c r="P445" s="3">
        <v>1200</v>
      </c>
    </row>
    <row r="446" spans="2:16" x14ac:dyDescent="0.35">
      <c r="B446" t="s">
        <v>10</v>
      </c>
      <c r="D446" t="s">
        <v>11</v>
      </c>
      <c r="E446" t="s">
        <v>32</v>
      </c>
      <c r="F446" t="s">
        <v>1320</v>
      </c>
      <c r="G446" t="s">
        <v>1321</v>
      </c>
      <c r="H446">
        <v>1214</v>
      </c>
      <c r="I446" t="s">
        <v>1319</v>
      </c>
      <c r="J446">
        <v>63300100</v>
      </c>
      <c r="K446" t="s">
        <v>1869</v>
      </c>
      <c r="L446" s="3">
        <v>41266.366110154435</v>
      </c>
      <c r="M446" s="3">
        <v>42710.688924009839</v>
      </c>
      <c r="N446" s="3">
        <v>44205.563036350177</v>
      </c>
      <c r="O446" s="3">
        <v>45752.757742622431</v>
      </c>
      <c r="P446" s="3">
        <v>47354.104263614208</v>
      </c>
    </row>
    <row r="447" spans="2:16" x14ac:dyDescent="0.35">
      <c r="B447" t="s">
        <v>10</v>
      </c>
      <c r="D447" t="s">
        <v>11</v>
      </c>
      <c r="E447" t="s">
        <v>32</v>
      </c>
      <c r="F447" t="s">
        <v>1320</v>
      </c>
      <c r="G447" t="s">
        <v>1321</v>
      </c>
      <c r="H447">
        <v>1214</v>
      </c>
      <c r="I447" t="s">
        <v>1319</v>
      </c>
      <c r="J447">
        <v>63300170</v>
      </c>
      <c r="K447" t="s">
        <v>1873</v>
      </c>
      <c r="L447" s="3">
        <v>71319.045777332125</v>
      </c>
      <c r="M447" s="3">
        <v>73815.212379538745</v>
      </c>
      <c r="N447" s="3">
        <v>76398.744812822595</v>
      </c>
      <c r="O447" s="3">
        <v>79072.700881271376</v>
      </c>
      <c r="P447" s="3">
        <v>81840.245412115866</v>
      </c>
    </row>
    <row r="448" spans="2:16" x14ac:dyDescent="0.35">
      <c r="B448" t="s">
        <v>10</v>
      </c>
      <c r="D448" t="s">
        <v>11</v>
      </c>
      <c r="E448" t="s">
        <v>32</v>
      </c>
      <c r="F448" t="s">
        <v>1320</v>
      </c>
      <c r="G448" t="s">
        <v>1321</v>
      </c>
      <c r="H448">
        <v>1214</v>
      </c>
      <c r="I448" t="s">
        <v>1319</v>
      </c>
      <c r="J448">
        <v>63300130</v>
      </c>
      <c r="K448" t="s">
        <v>1896</v>
      </c>
      <c r="L448" s="3">
        <v>22427.3728859535</v>
      </c>
      <c r="M448" s="3">
        <v>23212.330936961869</v>
      </c>
      <c r="N448" s="3">
        <v>24024.762519755532</v>
      </c>
      <c r="O448" s="3">
        <v>24865.629207946975</v>
      </c>
      <c r="P448" s="3">
        <v>25735.926230225115</v>
      </c>
    </row>
    <row r="449" spans="2:16" x14ac:dyDescent="0.35">
      <c r="B449" t="s">
        <v>10</v>
      </c>
      <c r="D449" t="s">
        <v>11</v>
      </c>
      <c r="E449" t="s">
        <v>32</v>
      </c>
      <c r="F449" t="s">
        <v>1310</v>
      </c>
      <c r="G449" t="s">
        <v>1311</v>
      </c>
      <c r="H449">
        <v>1215</v>
      </c>
      <c r="I449" t="s">
        <v>1312</v>
      </c>
      <c r="J449">
        <v>63300080</v>
      </c>
      <c r="K449" t="s">
        <v>91</v>
      </c>
      <c r="L449" s="3">
        <v>558777.58689386665</v>
      </c>
      <c r="M449" s="3">
        <v>578334.80243515188</v>
      </c>
      <c r="N449" s="3">
        <v>598576.52052038221</v>
      </c>
      <c r="O449" s="3">
        <v>619526.69873859547</v>
      </c>
      <c r="P449" s="3">
        <v>641210.13319444621</v>
      </c>
    </row>
    <row r="450" spans="2:16" x14ac:dyDescent="0.35">
      <c r="B450" t="s">
        <v>10</v>
      </c>
      <c r="D450" t="s">
        <v>11</v>
      </c>
      <c r="E450" t="s">
        <v>32</v>
      </c>
      <c r="F450" t="s">
        <v>1310</v>
      </c>
      <c r="G450" t="s">
        <v>1311</v>
      </c>
      <c r="H450">
        <v>1215</v>
      </c>
      <c r="I450" t="s">
        <v>1312</v>
      </c>
      <c r="J450">
        <v>63300040</v>
      </c>
      <c r="K450" t="s">
        <v>1515</v>
      </c>
      <c r="L450" s="3">
        <v>192928.95673923672</v>
      </c>
      <c r="M450" s="3">
        <v>199681.47022510998</v>
      </c>
      <c r="N450" s="3">
        <v>206670.32168298881</v>
      </c>
      <c r="O450" s="3">
        <v>213903.78294189341</v>
      </c>
      <c r="P450" s="3">
        <v>221390.41534485968</v>
      </c>
    </row>
    <row r="451" spans="2:16" x14ac:dyDescent="0.35">
      <c r="B451" t="s">
        <v>10</v>
      </c>
      <c r="D451" t="s">
        <v>19</v>
      </c>
      <c r="E451" t="s">
        <v>32</v>
      </c>
      <c r="F451" t="s">
        <v>1310</v>
      </c>
      <c r="G451" t="s">
        <v>1311</v>
      </c>
      <c r="H451">
        <v>1215</v>
      </c>
      <c r="I451" t="s">
        <v>1312</v>
      </c>
      <c r="J451">
        <v>63300056</v>
      </c>
      <c r="K451" t="s">
        <v>1536</v>
      </c>
      <c r="L451" s="3">
        <v>1837418.6356117784</v>
      </c>
      <c r="M451" s="3">
        <v>1901728.2878581905</v>
      </c>
      <c r="N451" s="3">
        <v>1968288.7779332269</v>
      </c>
      <c r="O451" s="3">
        <v>2037178.8851608897</v>
      </c>
      <c r="P451" s="3">
        <v>2108480.1461415207</v>
      </c>
    </row>
    <row r="452" spans="2:16" x14ac:dyDescent="0.35">
      <c r="B452" t="s">
        <v>10</v>
      </c>
      <c r="D452" t="s">
        <v>19</v>
      </c>
      <c r="E452" t="s">
        <v>32</v>
      </c>
      <c r="F452" t="s">
        <v>1310</v>
      </c>
      <c r="G452" t="s">
        <v>1311</v>
      </c>
      <c r="H452">
        <v>1215</v>
      </c>
      <c r="I452" t="s">
        <v>1312</v>
      </c>
      <c r="J452">
        <v>63300052</v>
      </c>
      <c r="K452" t="s">
        <v>1541</v>
      </c>
      <c r="L452" s="3">
        <v>665.53180225649999</v>
      </c>
      <c r="M452" s="3">
        <v>688.82541533547749</v>
      </c>
      <c r="N452" s="3">
        <v>712.93430487221917</v>
      </c>
      <c r="O452" s="3">
        <v>737.88700554274681</v>
      </c>
      <c r="P452" s="3">
        <v>763.71305073674284</v>
      </c>
    </row>
    <row r="453" spans="2:16" x14ac:dyDescent="0.35">
      <c r="B453" t="s">
        <v>10</v>
      </c>
      <c r="D453" t="s">
        <v>11</v>
      </c>
      <c r="E453" t="s">
        <v>32</v>
      </c>
      <c r="F453" t="s">
        <v>1310</v>
      </c>
      <c r="G453" t="s">
        <v>1311</v>
      </c>
      <c r="H453">
        <v>1215</v>
      </c>
      <c r="I453" t="s">
        <v>1312</v>
      </c>
      <c r="J453">
        <v>63300100</v>
      </c>
      <c r="K453" t="s">
        <v>1869</v>
      </c>
      <c r="L453" s="3">
        <v>169103.7434020912</v>
      </c>
      <c r="M453" s="3">
        <v>175022.37442116436</v>
      </c>
      <c r="N453" s="3">
        <v>181148.15752590512</v>
      </c>
      <c r="O453" s="3">
        <v>187488.34303931179</v>
      </c>
      <c r="P453" s="3">
        <v>194050.43504568769</v>
      </c>
    </row>
    <row r="454" spans="2:16" x14ac:dyDescent="0.35">
      <c r="B454" t="s">
        <v>10</v>
      </c>
      <c r="D454" t="s">
        <v>11</v>
      </c>
      <c r="E454" t="s">
        <v>32</v>
      </c>
      <c r="F454" t="s">
        <v>1310</v>
      </c>
      <c r="G454" t="s">
        <v>1311</v>
      </c>
      <c r="H454">
        <v>1215</v>
      </c>
      <c r="I454" t="s">
        <v>1312</v>
      </c>
      <c r="J454">
        <v>63300170</v>
      </c>
      <c r="K454" t="s">
        <v>1873</v>
      </c>
      <c r="L454" s="3">
        <v>292149.56306227279</v>
      </c>
      <c r="M454" s="3">
        <v>302374.79776945227</v>
      </c>
      <c r="N454" s="3">
        <v>312957.91569138307</v>
      </c>
      <c r="O454" s="3">
        <v>323911.44274058146</v>
      </c>
      <c r="P454" s="3">
        <v>335248.34323650179</v>
      </c>
    </row>
    <row r="455" spans="2:16" x14ac:dyDescent="0.35">
      <c r="B455" t="s">
        <v>10</v>
      </c>
      <c r="D455" t="s">
        <v>11</v>
      </c>
      <c r="E455" t="s">
        <v>32</v>
      </c>
      <c r="F455" t="s">
        <v>1310</v>
      </c>
      <c r="G455" t="s">
        <v>1311</v>
      </c>
      <c r="H455">
        <v>1215</v>
      </c>
      <c r="I455" t="s">
        <v>1312</v>
      </c>
      <c r="J455">
        <v>63300130</v>
      </c>
      <c r="K455" t="s">
        <v>1896</v>
      </c>
      <c r="L455" s="3">
        <v>91904.208370701759</v>
      </c>
      <c r="M455" s="3">
        <v>95120.85566367631</v>
      </c>
      <c r="N455" s="3">
        <v>98450.085611904957</v>
      </c>
      <c r="O455" s="3">
        <v>101895.83860832163</v>
      </c>
      <c r="P455" s="3">
        <v>105462.19295961288</v>
      </c>
    </row>
    <row r="456" spans="2:16" x14ac:dyDescent="0.35">
      <c r="B456" t="s">
        <v>10</v>
      </c>
      <c r="D456" t="s">
        <v>11</v>
      </c>
      <c r="E456" t="s">
        <v>32</v>
      </c>
      <c r="F456" t="s">
        <v>1313</v>
      </c>
      <c r="G456" t="s">
        <v>1314</v>
      </c>
      <c r="H456">
        <v>1215</v>
      </c>
      <c r="I456" t="s">
        <v>1312</v>
      </c>
      <c r="J456">
        <v>63300080</v>
      </c>
      <c r="K456" t="s">
        <v>91</v>
      </c>
      <c r="L456" s="3">
        <v>161268.99906051674</v>
      </c>
      <c r="M456" s="3">
        <v>166913.4140276348</v>
      </c>
      <c r="N456" s="3">
        <v>172755.383518602</v>
      </c>
      <c r="O456" s="3">
        <v>178801.82194175306</v>
      </c>
      <c r="P456" s="3">
        <v>185059.88570971441</v>
      </c>
    </row>
    <row r="457" spans="2:16" x14ac:dyDescent="0.35">
      <c r="B457" t="s">
        <v>10</v>
      </c>
      <c r="D457" t="s">
        <v>11</v>
      </c>
      <c r="E457" t="s">
        <v>32</v>
      </c>
      <c r="F457" t="s">
        <v>1313</v>
      </c>
      <c r="G457" t="s">
        <v>1314</v>
      </c>
      <c r="H457">
        <v>1215</v>
      </c>
      <c r="I457" t="s">
        <v>1312</v>
      </c>
      <c r="J457">
        <v>63300040</v>
      </c>
      <c r="K457" t="s">
        <v>1515</v>
      </c>
      <c r="L457" s="3">
        <v>55701.463491296898</v>
      </c>
      <c r="M457" s="3">
        <v>57651.014713492281</v>
      </c>
      <c r="N457" s="3">
        <v>59668.800228464512</v>
      </c>
      <c r="O457" s="3">
        <v>61757.208236460763</v>
      </c>
      <c r="P457" s="3">
        <v>63918.710524736889</v>
      </c>
    </row>
    <row r="458" spans="2:16" x14ac:dyDescent="0.35">
      <c r="B458" t="s">
        <v>10</v>
      </c>
      <c r="D458" t="s">
        <v>19</v>
      </c>
      <c r="E458" t="s">
        <v>32</v>
      </c>
      <c r="F458" t="s">
        <v>1313</v>
      </c>
      <c r="G458" t="s">
        <v>1314</v>
      </c>
      <c r="H458">
        <v>1215</v>
      </c>
      <c r="I458" t="s">
        <v>1312</v>
      </c>
      <c r="J458">
        <v>63300056</v>
      </c>
      <c r="K458" t="s">
        <v>1536</v>
      </c>
      <c r="L458" s="3">
        <v>530490.12848854193</v>
      </c>
      <c r="M458" s="3">
        <v>549057.28298564081</v>
      </c>
      <c r="N458" s="3">
        <v>568274.28789013822</v>
      </c>
      <c r="O458" s="3">
        <v>588163.88796629303</v>
      </c>
      <c r="P458" s="3">
        <v>608749.62404511322</v>
      </c>
    </row>
    <row r="459" spans="2:16" x14ac:dyDescent="0.35">
      <c r="B459" t="s">
        <v>10</v>
      </c>
      <c r="D459" t="s">
        <v>11</v>
      </c>
      <c r="E459" t="s">
        <v>32</v>
      </c>
      <c r="F459" t="s">
        <v>1313</v>
      </c>
      <c r="G459" t="s">
        <v>1314</v>
      </c>
      <c r="H459">
        <v>1215</v>
      </c>
      <c r="I459" t="s">
        <v>1312</v>
      </c>
      <c r="J459">
        <v>63300100</v>
      </c>
      <c r="K459" t="s">
        <v>1869</v>
      </c>
      <c r="L459" s="3">
        <v>48805.091820945854</v>
      </c>
      <c r="M459" s="3">
        <v>50513.27003467895</v>
      </c>
      <c r="N459" s="3">
        <v>52281.234485892717</v>
      </c>
      <c r="O459" s="3">
        <v>54111.077692898958</v>
      </c>
      <c r="P459" s="3">
        <v>56004.965412150414</v>
      </c>
    </row>
    <row r="460" spans="2:16" x14ac:dyDescent="0.35">
      <c r="B460" t="s">
        <v>10</v>
      </c>
      <c r="D460" t="s">
        <v>11</v>
      </c>
      <c r="E460" t="s">
        <v>32</v>
      </c>
      <c r="F460" t="s">
        <v>1313</v>
      </c>
      <c r="G460" t="s">
        <v>1314</v>
      </c>
      <c r="H460">
        <v>1215</v>
      </c>
      <c r="I460" t="s">
        <v>1312</v>
      </c>
      <c r="J460">
        <v>63300170</v>
      </c>
      <c r="K460" t="s">
        <v>1873</v>
      </c>
      <c r="L460" s="3">
        <v>84347.930429678163</v>
      </c>
      <c r="M460" s="3">
        <v>87300.107994716891</v>
      </c>
      <c r="N460" s="3">
        <v>90355.611774531979</v>
      </c>
      <c r="O460" s="3">
        <v>93518.058186640599</v>
      </c>
      <c r="P460" s="3">
        <v>96791.190223173006</v>
      </c>
    </row>
    <row r="461" spans="2:16" x14ac:dyDescent="0.35">
      <c r="B461" t="s">
        <v>10</v>
      </c>
      <c r="D461" t="s">
        <v>11</v>
      </c>
      <c r="E461" t="s">
        <v>32</v>
      </c>
      <c r="F461" t="s">
        <v>1313</v>
      </c>
      <c r="G461" t="s">
        <v>1314</v>
      </c>
      <c r="H461">
        <v>1215</v>
      </c>
      <c r="I461" t="s">
        <v>1312</v>
      </c>
      <c r="J461">
        <v>63300130</v>
      </c>
      <c r="K461" t="s">
        <v>1896</v>
      </c>
      <c r="L461" s="3">
        <v>26524.506424427098</v>
      </c>
      <c r="M461" s="3">
        <v>27452.864149282042</v>
      </c>
      <c r="N461" s="3">
        <v>28413.714394506911</v>
      </c>
      <c r="O461" s="3">
        <v>29408.194398314652</v>
      </c>
      <c r="P461" s="3">
        <v>30437.481202255662</v>
      </c>
    </row>
    <row r="462" spans="2:16" x14ac:dyDescent="0.35">
      <c r="B462" t="s">
        <v>10</v>
      </c>
      <c r="D462" t="s">
        <v>11</v>
      </c>
      <c r="E462" t="s">
        <v>32</v>
      </c>
      <c r="F462" t="s">
        <v>1315</v>
      </c>
      <c r="G462" t="s">
        <v>1316</v>
      </c>
      <c r="H462">
        <v>1215</v>
      </c>
      <c r="I462" t="s">
        <v>1312</v>
      </c>
      <c r="J462">
        <v>63300080</v>
      </c>
      <c r="K462" t="s">
        <v>91</v>
      </c>
      <c r="L462" s="3">
        <v>242569.22038328933</v>
      </c>
      <c r="M462" s="3">
        <v>251059.14309670444</v>
      </c>
      <c r="N462" s="3">
        <v>259846.21310508909</v>
      </c>
      <c r="O462" s="3">
        <v>268940.83056376717</v>
      </c>
      <c r="P462" s="3">
        <v>278353.75963349896</v>
      </c>
    </row>
    <row r="463" spans="2:16" x14ac:dyDescent="0.35">
      <c r="B463" t="s">
        <v>10</v>
      </c>
      <c r="D463" t="s">
        <v>19</v>
      </c>
      <c r="E463" t="s">
        <v>32</v>
      </c>
      <c r="F463" t="s">
        <v>1315</v>
      </c>
      <c r="G463" t="s">
        <v>1316</v>
      </c>
      <c r="H463">
        <v>1215</v>
      </c>
      <c r="I463" t="s">
        <v>1312</v>
      </c>
      <c r="J463">
        <v>63300030</v>
      </c>
      <c r="K463" t="s">
        <v>1488</v>
      </c>
      <c r="L463" s="3">
        <v>56000</v>
      </c>
      <c r="M463" s="3">
        <v>56000</v>
      </c>
      <c r="N463" s="3">
        <v>56000</v>
      </c>
      <c r="O463" s="3">
        <v>56000</v>
      </c>
      <c r="P463" s="3">
        <v>56000</v>
      </c>
    </row>
    <row r="464" spans="2:16" x14ac:dyDescent="0.35">
      <c r="B464" t="s">
        <v>10</v>
      </c>
      <c r="D464" t="s">
        <v>11</v>
      </c>
      <c r="E464" t="s">
        <v>32</v>
      </c>
      <c r="F464" t="s">
        <v>1315</v>
      </c>
      <c r="G464" t="s">
        <v>1316</v>
      </c>
      <c r="H464">
        <v>1215</v>
      </c>
      <c r="I464" t="s">
        <v>1312</v>
      </c>
      <c r="J464">
        <v>63300040</v>
      </c>
      <c r="K464" t="s">
        <v>1515</v>
      </c>
      <c r="L464" s="3">
        <v>61009.691168461759</v>
      </c>
      <c r="M464" s="3">
        <v>63145.030359357916</v>
      </c>
      <c r="N464" s="3">
        <v>65355.106421935438</v>
      </c>
      <c r="O464" s="3">
        <v>67642.535146703172</v>
      </c>
      <c r="P464" s="3">
        <v>70010.023876837775</v>
      </c>
    </row>
    <row r="465" spans="2:16" x14ac:dyDescent="0.35">
      <c r="B465" t="s">
        <v>10</v>
      </c>
      <c r="D465" t="s">
        <v>19</v>
      </c>
      <c r="E465" t="s">
        <v>32</v>
      </c>
      <c r="F465" t="s">
        <v>1315</v>
      </c>
      <c r="G465" t="s">
        <v>1316</v>
      </c>
      <c r="H465">
        <v>1215</v>
      </c>
      <c r="I465" t="s">
        <v>1312</v>
      </c>
      <c r="J465">
        <v>63300056</v>
      </c>
      <c r="K465" t="s">
        <v>1536</v>
      </c>
      <c r="L465" s="3">
        <v>581044.67779487395</v>
      </c>
      <c r="M465" s="3">
        <v>601381.24151769443</v>
      </c>
      <c r="N465" s="3">
        <v>622429.58497081371</v>
      </c>
      <c r="O465" s="3">
        <v>644214.62044479209</v>
      </c>
      <c r="P465" s="3">
        <v>666762.13216035976</v>
      </c>
    </row>
    <row r="466" spans="2:16" x14ac:dyDescent="0.35">
      <c r="B466" t="s">
        <v>10</v>
      </c>
      <c r="D466" t="s">
        <v>19</v>
      </c>
      <c r="E466" t="s">
        <v>32</v>
      </c>
      <c r="F466" t="s">
        <v>1315</v>
      </c>
      <c r="G466" t="s">
        <v>1316</v>
      </c>
      <c r="H466">
        <v>1215</v>
      </c>
      <c r="I466" t="s">
        <v>1312</v>
      </c>
      <c r="J466">
        <v>63300052</v>
      </c>
      <c r="K466" t="s">
        <v>1541</v>
      </c>
      <c r="L466" s="3">
        <v>216880.38925541998</v>
      </c>
      <c r="M466" s="3">
        <v>224471.20287935965</v>
      </c>
      <c r="N466" s="3">
        <v>232327.69498013722</v>
      </c>
      <c r="O466" s="3">
        <v>240459.16430444201</v>
      </c>
      <c r="P466" s="3">
        <v>248875.23505509747</v>
      </c>
    </row>
    <row r="467" spans="2:16" x14ac:dyDescent="0.35">
      <c r="B467" t="s">
        <v>10</v>
      </c>
      <c r="D467" t="s">
        <v>19</v>
      </c>
      <c r="E467" t="s">
        <v>32</v>
      </c>
      <c r="F467" t="s">
        <v>1315</v>
      </c>
      <c r="G467" t="s">
        <v>1316</v>
      </c>
      <c r="H467">
        <v>1215</v>
      </c>
      <c r="I467" t="s">
        <v>1312</v>
      </c>
      <c r="J467">
        <v>63300060</v>
      </c>
      <c r="K467" t="s">
        <v>1546</v>
      </c>
      <c r="L467" s="3">
        <v>52800</v>
      </c>
      <c r="M467" s="3">
        <v>52800</v>
      </c>
      <c r="N467" s="3">
        <v>52800</v>
      </c>
      <c r="O467" s="3">
        <v>52800</v>
      </c>
      <c r="P467" s="3">
        <v>52800</v>
      </c>
    </row>
    <row r="468" spans="2:16" x14ac:dyDescent="0.35">
      <c r="B468" t="s">
        <v>10</v>
      </c>
      <c r="D468" t="s">
        <v>19</v>
      </c>
      <c r="E468" t="s">
        <v>32</v>
      </c>
      <c r="F468" t="s">
        <v>1315</v>
      </c>
      <c r="G468" t="s">
        <v>1316</v>
      </c>
      <c r="H468">
        <v>1215</v>
      </c>
      <c r="I468" t="s">
        <v>1312</v>
      </c>
      <c r="J468">
        <v>63300065</v>
      </c>
      <c r="K468" t="s">
        <v>1627</v>
      </c>
      <c r="L468" s="3">
        <v>192000</v>
      </c>
      <c r="M468" s="3">
        <v>192000</v>
      </c>
      <c r="N468" s="3">
        <v>192000</v>
      </c>
      <c r="O468" s="3">
        <v>192000</v>
      </c>
      <c r="P468" s="3">
        <v>192000</v>
      </c>
    </row>
    <row r="469" spans="2:16" x14ac:dyDescent="0.35">
      <c r="B469" t="s">
        <v>10</v>
      </c>
      <c r="D469" t="s">
        <v>19</v>
      </c>
      <c r="E469" t="s">
        <v>32</v>
      </c>
      <c r="F469" t="s">
        <v>1315</v>
      </c>
      <c r="G469" t="s">
        <v>1316</v>
      </c>
      <c r="H469">
        <v>1215</v>
      </c>
      <c r="I469" t="s">
        <v>1312</v>
      </c>
      <c r="J469">
        <v>63300033</v>
      </c>
      <c r="K469" t="s">
        <v>1661</v>
      </c>
      <c r="L469" s="3">
        <v>3000</v>
      </c>
      <c r="M469" s="3">
        <v>3000</v>
      </c>
      <c r="N469" s="3">
        <v>3000</v>
      </c>
      <c r="O469" s="3">
        <v>3000</v>
      </c>
      <c r="P469" s="3">
        <v>3000</v>
      </c>
    </row>
    <row r="470" spans="2:16" x14ac:dyDescent="0.35">
      <c r="B470" t="s">
        <v>10</v>
      </c>
      <c r="D470" t="s">
        <v>11</v>
      </c>
      <c r="E470" t="s">
        <v>32</v>
      </c>
      <c r="F470" t="s">
        <v>1315</v>
      </c>
      <c r="G470" t="s">
        <v>1316</v>
      </c>
      <c r="H470">
        <v>1215</v>
      </c>
      <c r="I470" t="s">
        <v>1312</v>
      </c>
      <c r="J470">
        <v>63300110</v>
      </c>
      <c r="K470" t="s">
        <v>1866</v>
      </c>
      <c r="L470" s="3">
        <v>7680</v>
      </c>
      <c r="M470" s="3">
        <v>7680</v>
      </c>
      <c r="N470" s="3">
        <v>7680</v>
      </c>
      <c r="O470" s="3">
        <v>7680</v>
      </c>
      <c r="P470" s="3">
        <v>7680</v>
      </c>
    </row>
    <row r="471" spans="2:16" x14ac:dyDescent="0.35">
      <c r="B471" t="s">
        <v>10</v>
      </c>
      <c r="D471" t="s">
        <v>11</v>
      </c>
      <c r="E471" t="s">
        <v>32</v>
      </c>
      <c r="F471" t="s">
        <v>1315</v>
      </c>
      <c r="G471" t="s">
        <v>1316</v>
      </c>
      <c r="H471">
        <v>1215</v>
      </c>
      <c r="I471" t="s">
        <v>1312</v>
      </c>
      <c r="J471">
        <v>63300100</v>
      </c>
      <c r="K471" t="s">
        <v>1869</v>
      </c>
      <c r="L471" s="3">
        <v>73409.10616862704</v>
      </c>
      <c r="M471" s="3">
        <v>75978.424884528969</v>
      </c>
      <c r="N471" s="3">
        <v>78637.669755487485</v>
      </c>
      <c r="O471" s="3">
        <v>81389.988196929538</v>
      </c>
      <c r="P471" s="3">
        <v>84238.637783822065</v>
      </c>
    </row>
    <row r="472" spans="2:16" x14ac:dyDescent="0.35">
      <c r="B472" t="s">
        <v>10</v>
      </c>
      <c r="D472" t="s">
        <v>11</v>
      </c>
      <c r="E472" t="s">
        <v>32</v>
      </c>
      <c r="F472" t="s">
        <v>1315</v>
      </c>
      <c r="G472" t="s">
        <v>1316</v>
      </c>
      <c r="H472">
        <v>1215</v>
      </c>
      <c r="I472" t="s">
        <v>1312</v>
      </c>
      <c r="J472">
        <v>63300170</v>
      </c>
      <c r="K472" t="s">
        <v>1873</v>
      </c>
      <c r="L472" s="3">
        <v>92386.103769384965</v>
      </c>
      <c r="M472" s="3">
        <v>95619.617401313415</v>
      </c>
      <c r="N472" s="3">
        <v>98966.304010359381</v>
      </c>
      <c r="O472" s="3">
        <v>102430.12465072195</v>
      </c>
      <c r="P472" s="3">
        <v>106015.17901349721</v>
      </c>
    </row>
    <row r="473" spans="2:16" x14ac:dyDescent="0.35">
      <c r="B473" t="s">
        <v>10</v>
      </c>
      <c r="D473" t="s">
        <v>19</v>
      </c>
      <c r="E473" t="s">
        <v>32</v>
      </c>
      <c r="F473" t="s">
        <v>1315</v>
      </c>
      <c r="G473" t="s">
        <v>1316</v>
      </c>
      <c r="H473">
        <v>1215</v>
      </c>
      <c r="I473" t="s">
        <v>1312</v>
      </c>
      <c r="J473">
        <v>63300160</v>
      </c>
      <c r="K473" t="s">
        <v>1878</v>
      </c>
      <c r="L473" s="3">
        <v>72000</v>
      </c>
      <c r="M473" s="3">
        <v>72000</v>
      </c>
      <c r="N473" s="3">
        <v>72000</v>
      </c>
      <c r="O473" s="3">
        <v>72000</v>
      </c>
      <c r="P473" s="3">
        <v>72000</v>
      </c>
    </row>
    <row r="474" spans="2:16" x14ac:dyDescent="0.35">
      <c r="B474" t="s">
        <v>10</v>
      </c>
      <c r="D474" t="s">
        <v>11</v>
      </c>
      <c r="E474" t="s">
        <v>32</v>
      </c>
      <c r="F474" t="s">
        <v>1315</v>
      </c>
      <c r="G474" t="s">
        <v>1316</v>
      </c>
      <c r="H474">
        <v>1215</v>
      </c>
      <c r="I474" t="s">
        <v>1312</v>
      </c>
      <c r="J474">
        <v>63300130</v>
      </c>
      <c r="K474" t="s">
        <v>1896</v>
      </c>
      <c r="L474" s="3">
        <v>39896.253352514701</v>
      </c>
      <c r="M474" s="3">
        <v>41292.622219852703</v>
      </c>
      <c r="N474" s="3">
        <v>42737.863997547553</v>
      </c>
      <c r="O474" s="3">
        <v>44233.689237461702</v>
      </c>
      <c r="P474" s="3">
        <v>45781.86836077286</v>
      </c>
    </row>
    <row r="475" spans="2:16" x14ac:dyDescent="0.35">
      <c r="B475" t="s">
        <v>10</v>
      </c>
      <c r="D475" t="s">
        <v>11</v>
      </c>
      <c r="E475" t="s">
        <v>32</v>
      </c>
      <c r="F475" t="s">
        <v>1303</v>
      </c>
      <c r="G475" t="s">
        <v>1304</v>
      </c>
      <c r="H475">
        <v>1216</v>
      </c>
      <c r="I475" t="s">
        <v>1305</v>
      </c>
      <c r="J475">
        <v>63300080</v>
      </c>
      <c r="K475" t="s">
        <v>91</v>
      </c>
      <c r="L475" s="3">
        <v>2992.7452328017912</v>
      </c>
      <c r="M475" s="3">
        <v>3097.4913159498537</v>
      </c>
      <c r="N475" s="3">
        <v>3205.903512008098</v>
      </c>
      <c r="O475" s="3">
        <v>3318.1101349283813</v>
      </c>
      <c r="P475" s="3">
        <v>3434.2439896508745</v>
      </c>
    </row>
    <row r="476" spans="2:16" x14ac:dyDescent="0.35">
      <c r="B476" t="s">
        <v>10</v>
      </c>
      <c r="D476" t="s">
        <v>11</v>
      </c>
      <c r="E476" t="s">
        <v>32</v>
      </c>
      <c r="F476" t="s">
        <v>1303</v>
      </c>
      <c r="G476" t="s">
        <v>1304</v>
      </c>
      <c r="H476">
        <v>1216</v>
      </c>
      <c r="I476" t="s">
        <v>1305</v>
      </c>
      <c r="J476">
        <v>63300040</v>
      </c>
      <c r="K476" t="s">
        <v>1515</v>
      </c>
      <c r="L476" s="3">
        <v>1033.6784521190398</v>
      </c>
      <c r="M476" s="3">
        <v>1069.8571979432061</v>
      </c>
      <c r="N476" s="3">
        <v>1107.3021998712181</v>
      </c>
      <c r="O476" s="3">
        <v>1146.0577768667106</v>
      </c>
      <c r="P476" s="3">
        <v>1186.1697990570453</v>
      </c>
    </row>
    <row r="477" spans="2:16" x14ac:dyDescent="0.35">
      <c r="B477" t="s">
        <v>10</v>
      </c>
      <c r="D477" t="s">
        <v>19</v>
      </c>
      <c r="E477" t="s">
        <v>32</v>
      </c>
      <c r="F477" t="s">
        <v>1303</v>
      </c>
      <c r="G477" t="s">
        <v>1304</v>
      </c>
      <c r="H477">
        <v>1216</v>
      </c>
      <c r="I477" t="s">
        <v>1305</v>
      </c>
      <c r="J477">
        <v>63300056</v>
      </c>
      <c r="K477" t="s">
        <v>1536</v>
      </c>
      <c r="L477" s="3">
        <v>9844.5566868479982</v>
      </c>
      <c r="M477" s="3">
        <v>10189.116170887677</v>
      </c>
      <c r="N477" s="3">
        <v>10545.735236868744</v>
      </c>
      <c r="O477" s="3">
        <v>10914.835970159149</v>
      </c>
      <c r="P477" s="3">
        <v>11296.855229114719</v>
      </c>
    </row>
    <row r="478" spans="2:16" x14ac:dyDescent="0.35">
      <c r="B478" t="s">
        <v>10</v>
      </c>
      <c r="D478" t="s">
        <v>11</v>
      </c>
      <c r="E478" t="s">
        <v>32</v>
      </c>
      <c r="F478" t="s">
        <v>1303</v>
      </c>
      <c r="G478" t="s">
        <v>1304</v>
      </c>
      <c r="H478">
        <v>1216</v>
      </c>
      <c r="I478" t="s">
        <v>1305</v>
      </c>
      <c r="J478">
        <v>63300100</v>
      </c>
      <c r="K478" t="s">
        <v>1869</v>
      </c>
      <c r="L478" s="3">
        <v>905.69921519001582</v>
      </c>
      <c r="M478" s="3">
        <v>937.39868772166631</v>
      </c>
      <c r="N478" s="3">
        <v>970.20764179192452</v>
      </c>
      <c r="O478" s="3">
        <v>1004.1649092546417</v>
      </c>
      <c r="P478" s="3">
        <v>1039.3106810785541</v>
      </c>
    </row>
    <row r="479" spans="2:16" x14ac:dyDescent="0.35">
      <c r="B479" t="s">
        <v>10</v>
      </c>
      <c r="D479" t="s">
        <v>11</v>
      </c>
      <c r="E479" t="s">
        <v>32</v>
      </c>
      <c r="F479" t="s">
        <v>1303</v>
      </c>
      <c r="G479" t="s">
        <v>1304</v>
      </c>
      <c r="H479">
        <v>1216</v>
      </c>
      <c r="I479" t="s">
        <v>1305</v>
      </c>
      <c r="J479">
        <v>63300170</v>
      </c>
      <c r="K479" t="s">
        <v>1873</v>
      </c>
      <c r="L479" s="3">
        <v>1565.2845132088316</v>
      </c>
      <c r="M479" s="3">
        <v>1620.0694711711408</v>
      </c>
      <c r="N479" s="3">
        <v>1676.7719026621303</v>
      </c>
      <c r="O479" s="3">
        <v>1735.4589192553046</v>
      </c>
      <c r="P479" s="3">
        <v>1796.1999814292403</v>
      </c>
    </row>
    <row r="480" spans="2:16" x14ac:dyDescent="0.35">
      <c r="B480" t="s">
        <v>10</v>
      </c>
      <c r="D480" t="s">
        <v>11</v>
      </c>
      <c r="E480" t="s">
        <v>32</v>
      </c>
      <c r="F480" t="s">
        <v>1306</v>
      </c>
      <c r="G480" t="s">
        <v>1307</v>
      </c>
      <c r="H480">
        <v>1216</v>
      </c>
      <c r="I480" t="s">
        <v>1305</v>
      </c>
      <c r="J480">
        <v>63300080</v>
      </c>
      <c r="K480" t="s">
        <v>91</v>
      </c>
      <c r="L480" s="3">
        <v>75522.549459567745</v>
      </c>
      <c r="M480" s="3">
        <v>78165.838690652599</v>
      </c>
      <c r="N480" s="3">
        <v>80901.64304482544</v>
      </c>
      <c r="O480" s="3">
        <v>83733.200551394315</v>
      </c>
      <c r="P480" s="3">
        <v>86663.86257069312</v>
      </c>
    </row>
    <row r="481" spans="2:16" x14ac:dyDescent="0.35">
      <c r="B481" t="s">
        <v>10</v>
      </c>
      <c r="D481" t="s">
        <v>11</v>
      </c>
      <c r="E481" t="s">
        <v>32</v>
      </c>
      <c r="F481" t="s">
        <v>1306</v>
      </c>
      <c r="G481" t="s">
        <v>1307</v>
      </c>
      <c r="H481">
        <v>1216</v>
      </c>
      <c r="I481" t="s">
        <v>1305</v>
      </c>
      <c r="J481">
        <v>63300040</v>
      </c>
      <c r="K481" t="s">
        <v>1515</v>
      </c>
      <c r="L481" s="3">
        <v>26085.091096232278</v>
      </c>
      <c r="M481" s="3">
        <v>26998.069284600402</v>
      </c>
      <c r="N481" s="3">
        <v>27943.001709561417</v>
      </c>
      <c r="O481" s="3">
        <v>28921.006769396066</v>
      </c>
      <c r="P481" s="3">
        <v>29933.242006324926</v>
      </c>
    </row>
    <row r="482" spans="2:16" x14ac:dyDescent="0.35">
      <c r="B482" t="s">
        <v>10</v>
      </c>
      <c r="D482" t="s">
        <v>19</v>
      </c>
      <c r="E482" t="s">
        <v>32</v>
      </c>
      <c r="F482" t="s">
        <v>1306</v>
      </c>
      <c r="G482" t="s">
        <v>1307</v>
      </c>
      <c r="H482">
        <v>1216</v>
      </c>
      <c r="I482" t="s">
        <v>1305</v>
      </c>
      <c r="J482">
        <v>63300056</v>
      </c>
      <c r="K482" t="s">
        <v>1536</v>
      </c>
      <c r="L482" s="3">
        <v>248429.43901173599</v>
      </c>
      <c r="M482" s="3">
        <v>257124.46937714671</v>
      </c>
      <c r="N482" s="3">
        <v>266123.82580534683</v>
      </c>
      <c r="O482" s="3">
        <v>275438.15970853396</v>
      </c>
      <c r="P482" s="3">
        <v>285078.49529833265</v>
      </c>
    </row>
    <row r="483" spans="2:16" x14ac:dyDescent="0.35">
      <c r="B483" t="s">
        <v>10</v>
      </c>
      <c r="D483" t="s">
        <v>11</v>
      </c>
      <c r="E483" t="s">
        <v>32</v>
      </c>
      <c r="F483" t="s">
        <v>1306</v>
      </c>
      <c r="G483" t="s">
        <v>1307</v>
      </c>
      <c r="H483">
        <v>1216</v>
      </c>
      <c r="I483" t="s">
        <v>1305</v>
      </c>
      <c r="J483">
        <v>63300100</v>
      </c>
      <c r="K483" t="s">
        <v>1869</v>
      </c>
      <c r="L483" s="3">
        <v>22855.50838907971</v>
      </c>
      <c r="M483" s="3">
        <v>23655.451182697496</v>
      </c>
      <c r="N483" s="3">
        <v>24483.391974091908</v>
      </c>
      <c r="O483" s="3">
        <v>25340.310693185125</v>
      </c>
      <c r="P483" s="3">
        <v>26227.221567446602</v>
      </c>
    </row>
    <row r="484" spans="2:16" x14ac:dyDescent="0.35">
      <c r="B484" t="s">
        <v>10</v>
      </c>
      <c r="D484" t="s">
        <v>11</v>
      </c>
      <c r="E484" t="s">
        <v>32</v>
      </c>
      <c r="F484" t="s">
        <v>1306</v>
      </c>
      <c r="G484" t="s">
        <v>1307</v>
      </c>
      <c r="H484">
        <v>1216</v>
      </c>
      <c r="I484" t="s">
        <v>1305</v>
      </c>
      <c r="J484">
        <v>63300170</v>
      </c>
      <c r="K484" t="s">
        <v>1873</v>
      </c>
      <c r="L484" s="3">
        <v>39500.280802866022</v>
      </c>
      <c r="M484" s="3">
        <v>40882.79063096633</v>
      </c>
      <c r="N484" s="3">
        <v>42313.688303050149</v>
      </c>
      <c r="O484" s="3">
        <v>43794.667393656899</v>
      </c>
      <c r="P484" s="3">
        <v>45327.480752434894</v>
      </c>
    </row>
    <row r="485" spans="2:16" x14ac:dyDescent="0.35">
      <c r="B485" t="s">
        <v>10</v>
      </c>
      <c r="D485" t="s">
        <v>11</v>
      </c>
      <c r="E485" t="s">
        <v>32</v>
      </c>
      <c r="F485" t="s">
        <v>1308</v>
      </c>
      <c r="G485" t="s">
        <v>1309</v>
      </c>
      <c r="H485">
        <v>1216</v>
      </c>
      <c r="I485" t="s">
        <v>1305</v>
      </c>
      <c r="J485">
        <v>63300080</v>
      </c>
      <c r="K485" t="s">
        <v>91</v>
      </c>
      <c r="L485" s="3">
        <v>99394.186090777323</v>
      </c>
      <c r="M485" s="3">
        <v>102872.98260395453</v>
      </c>
      <c r="N485" s="3">
        <v>106473.53699509293</v>
      </c>
      <c r="O485" s="3">
        <v>110200.11078992118</v>
      </c>
      <c r="P485" s="3">
        <v>114057.11466756841</v>
      </c>
    </row>
    <row r="486" spans="2:16" x14ac:dyDescent="0.35">
      <c r="B486" t="s">
        <v>10</v>
      </c>
      <c r="D486" t="s">
        <v>11</v>
      </c>
      <c r="E486" t="s">
        <v>32</v>
      </c>
      <c r="F486" t="s">
        <v>1308</v>
      </c>
      <c r="G486" t="s">
        <v>1309</v>
      </c>
      <c r="H486">
        <v>1216</v>
      </c>
      <c r="I486" t="s">
        <v>1305</v>
      </c>
      <c r="J486">
        <v>63300040</v>
      </c>
      <c r="K486" t="s">
        <v>1515</v>
      </c>
      <c r="L486" s="3">
        <v>34330.228748459274</v>
      </c>
      <c r="M486" s="3">
        <v>35531.786754655346</v>
      </c>
      <c r="N486" s="3">
        <v>36775.399291068279</v>
      </c>
      <c r="O486" s="3">
        <v>38062.538266255666</v>
      </c>
      <c r="P486" s="3">
        <v>39394.727105574617</v>
      </c>
    </row>
    <row r="487" spans="2:16" x14ac:dyDescent="0.35">
      <c r="B487" t="s">
        <v>10</v>
      </c>
      <c r="D487" t="s">
        <v>19</v>
      </c>
      <c r="E487" t="s">
        <v>32</v>
      </c>
      <c r="F487" t="s">
        <v>1308</v>
      </c>
      <c r="G487" t="s">
        <v>1309</v>
      </c>
      <c r="H487">
        <v>1216</v>
      </c>
      <c r="I487" t="s">
        <v>1305</v>
      </c>
      <c r="J487">
        <v>63300056</v>
      </c>
      <c r="K487" t="s">
        <v>1536</v>
      </c>
      <c r="L487" s="3">
        <v>326954.55950913596</v>
      </c>
      <c r="M487" s="3">
        <v>338397.96909195569</v>
      </c>
      <c r="N487" s="3">
        <v>350241.8980101741</v>
      </c>
      <c r="O487" s="3">
        <v>362500.36444053019</v>
      </c>
      <c r="P487" s="3">
        <v>375187.87719594873</v>
      </c>
    </row>
    <row r="488" spans="2:16" x14ac:dyDescent="0.35">
      <c r="B488" t="s">
        <v>10</v>
      </c>
      <c r="D488" t="s">
        <v>11</v>
      </c>
      <c r="E488" t="s">
        <v>32</v>
      </c>
      <c r="F488" t="s">
        <v>1308</v>
      </c>
      <c r="G488" t="s">
        <v>1309</v>
      </c>
      <c r="H488">
        <v>1216</v>
      </c>
      <c r="I488" t="s">
        <v>1305</v>
      </c>
      <c r="J488">
        <v>63300100</v>
      </c>
      <c r="K488" t="s">
        <v>1869</v>
      </c>
      <c r="L488" s="3">
        <v>30079.819474840508</v>
      </c>
      <c r="M488" s="3">
        <v>31132.613156459924</v>
      </c>
      <c r="N488" s="3">
        <v>32222.254616936018</v>
      </c>
      <c r="O488" s="3">
        <v>33350.03352852878</v>
      </c>
      <c r="P488" s="3">
        <v>34517.284702027282</v>
      </c>
    </row>
    <row r="489" spans="2:16" x14ac:dyDescent="0.35">
      <c r="B489" t="s">
        <v>10</v>
      </c>
      <c r="D489" t="s">
        <v>11</v>
      </c>
      <c r="E489" t="s">
        <v>32</v>
      </c>
      <c r="F489" t="s">
        <v>1308</v>
      </c>
      <c r="G489" t="s">
        <v>1309</v>
      </c>
      <c r="H489">
        <v>1216</v>
      </c>
      <c r="I489" t="s">
        <v>1305</v>
      </c>
      <c r="J489">
        <v>63300170</v>
      </c>
      <c r="K489" t="s">
        <v>1873</v>
      </c>
      <c r="L489" s="3">
        <v>51985.774961952615</v>
      </c>
      <c r="M489" s="3">
        <v>53805.277085620954</v>
      </c>
      <c r="N489" s="3">
        <v>55688.461783617684</v>
      </c>
      <c r="O489" s="3">
        <v>57637.557946044304</v>
      </c>
      <c r="P489" s="3">
        <v>59654.872474155847</v>
      </c>
    </row>
    <row r="490" spans="2:16" x14ac:dyDescent="0.35">
      <c r="B490" t="s">
        <v>10</v>
      </c>
      <c r="D490" t="s">
        <v>11</v>
      </c>
      <c r="E490" t="s">
        <v>32</v>
      </c>
      <c r="F490" t="s">
        <v>1294</v>
      </c>
      <c r="G490" t="s">
        <v>1295</v>
      </c>
      <c r="H490">
        <v>1218</v>
      </c>
      <c r="I490" t="s">
        <v>1296</v>
      </c>
      <c r="J490">
        <v>63300080</v>
      </c>
      <c r="K490" t="s">
        <v>91</v>
      </c>
      <c r="L490" s="3">
        <v>12418.063088265359</v>
      </c>
      <c r="M490" s="3">
        <v>12852.695296354646</v>
      </c>
      <c r="N490" s="3">
        <v>13302.539631727059</v>
      </c>
      <c r="O490" s="3">
        <v>13768.128518837504</v>
      </c>
      <c r="P490" s="3">
        <v>14250.013016996816</v>
      </c>
    </row>
    <row r="491" spans="2:16" x14ac:dyDescent="0.35">
      <c r="B491" t="s">
        <v>10</v>
      </c>
      <c r="D491" t="s">
        <v>11</v>
      </c>
      <c r="E491" t="s">
        <v>32</v>
      </c>
      <c r="F491" t="s">
        <v>1294</v>
      </c>
      <c r="G491" t="s">
        <v>1295</v>
      </c>
      <c r="H491">
        <v>1218</v>
      </c>
      <c r="I491" t="s">
        <v>1296</v>
      </c>
      <c r="J491">
        <v>63300040</v>
      </c>
      <c r="K491" t="s">
        <v>1515</v>
      </c>
      <c r="L491" s="3">
        <v>4289.1336324600752</v>
      </c>
      <c r="M491" s="3">
        <v>4439.2533095961771</v>
      </c>
      <c r="N491" s="3">
        <v>4594.6271754320433</v>
      </c>
      <c r="O491" s="3">
        <v>4755.4391265721642</v>
      </c>
      <c r="P491" s="3">
        <v>4921.8794960021896</v>
      </c>
    </row>
    <row r="492" spans="2:16" x14ac:dyDescent="0.35">
      <c r="B492" t="s">
        <v>10</v>
      </c>
      <c r="D492" t="s">
        <v>19</v>
      </c>
      <c r="E492" t="s">
        <v>32</v>
      </c>
      <c r="F492" t="s">
        <v>1294</v>
      </c>
      <c r="G492" t="s">
        <v>1295</v>
      </c>
      <c r="H492">
        <v>1218</v>
      </c>
      <c r="I492" t="s">
        <v>1296</v>
      </c>
      <c r="J492">
        <v>63300056</v>
      </c>
      <c r="K492" t="s">
        <v>1536</v>
      </c>
      <c r="L492" s="3">
        <v>40848.891737714999</v>
      </c>
      <c r="M492" s="3">
        <v>42278.602948535023</v>
      </c>
      <c r="N492" s="3">
        <v>43758.354051733746</v>
      </c>
      <c r="O492" s="3">
        <v>45289.896443544421</v>
      </c>
      <c r="P492" s="3">
        <v>46875.042819068476</v>
      </c>
    </row>
    <row r="493" spans="2:16" x14ac:dyDescent="0.35">
      <c r="B493" t="s">
        <v>10</v>
      </c>
      <c r="D493" t="s">
        <v>11</v>
      </c>
      <c r="E493" t="s">
        <v>32</v>
      </c>
      <c r="F493" t="s">
        <v>1294</v>
      </c>
      <c r="G493" t="s">
        <v>1295</v>
      </c>
      <c r="H493">
        <v>1218</v>
      </c>
      <c r="I493" t="s">
        <v>1296</v>
      </c>
      <c r="J493">
        <v>63300100</v>
      </c>
      <c r="K493" t="s">
        <v>1869</v>
      </c>
      <c r="L493" s="3">
        <v>3758.0980398697798</v>
      </c>
      <c r="M493" s="3">
        <v>3889.631471265222</v>
      </c>
      <c r="N493" s="3">
        <v>4025.7685727595044</v>
      </c>
      <c r="O493" s="3">
        <v>4166.6704728060868</v>
      </c>
      <c r="P493" s="3">
        <v>4312.5039393542993</v>
      </c>
    </row>
    <row r="494" spans="2:16" x14ac:dyDescent="0.35">
      <c r="B494" t="s">
        <v>10</v>
      </c>
      <c r="D494" t="s">
        <v>11</v>
      </c>
      <c r="E494" t="s">
        <v>32</v>
      </c>
      <c r="F494" t="s">
        <v>1294</v>
      </c>
      <c r="G494" t="s">
        <v>1295</v>
      </c>
      <c r="H494">
        <v>1218</v>
      </c>
      <c r="I494" t="s">
        <v>1296</v>
      </c>
      <c r="J494">
        <v>63300170</v>
      </c>
      <c r="K494" t="s">
        <v>1873</v>
      </c>
      <c r="L494" s="3">
        <v>6494.9737862966849</v>
      </c>
      <c r="M494" s="3">
        <v>6722.2978688170688</v>
      </c>
      <c r="N494" s="3">
        <v>6957.5782942256656</v>
      </c>
      <c r="O494" s="3">
        <v>7201.093534523563</v>
      </c>
      <c r="P494" s="3">
        <v>7453.1318082318876</v>
      </c>
    </row>
    <row r="495" spans="2:16" x14ac:dyDescent="0.35">
      <c r="B495" t="s">
        <v>10</v>
      </c>
      <c r="D495" t="s">
        <v>11</v>
      </c>
      <c r="E495" t="s">
        <v>32</v>
      </c>
      <c r="F495" t="s">
        <v>1297</v>
      </c>
      <c r="G495" t="s">
        <v>1298</v>
      </c>
      <c r="H495">
        <v>1218</v>
      </c>
      <c r="I495" t="s">
        <v>1296</v>
      </c>
      <c r="J495">
        <v>63300080</v>
      </c>
      <c r="K495" t="s">
        <v>91</v>
      </c>
      <c r="L495" s="3">
        <v>119956.32039650298</v>
      </c>
      <c r="M495" s="3">
        <v>124154.79161038058</v>
      </c>
      <c r="N495" s="3">
        <v>128500.20931674389</v>
      </c>
      <c r="O495" s="3">
        <v>132997.71664282991</v>
      </c>
      <c r="P495" s="3">
        <v>137652.63672532895</v>
      </c>
    </row>
    <row r="496" spans="2:16" x14ac:dyDescent="0.35">
      <c r="B496" t="s">
        <v>10</v>
      </c>
      <c r="D496" t="s">
        <v>11</v>
      </c>
      <c r="E496" t="s">
        <v>32</v>
      </c>
      <c r="F496" t="s">
        <v>1297</v>
      </c>
      <c r="G496" t="s">
        <v>1298</v>
      </c>
      <c r="H496">
        <v>1218</v>
      </c>
      <c r="I496" t="s">
        <v>1296</v>
      </c>
      <c r="J496">
        <v>63300040</v>
      </c>
      <c r="K496" t="s">
        <v>1515</v>
      </c>
      <c r="L496" s="3">
        <v>41432.281715897414</v>
      </c>
      <c r="M496" s="3">
        <v>42882.411575953818</v>
      </c>
      <c r="N496" s="3">
        <v>44383.295981112198</v>
      </c>
      <c r="O496" s="3">
        <v>45936.711340451126</v>
      </c>
      <c r="P496" s="3">
        <v>47544.496237366904</v>
      </c>
    </row>
    <row r="497" spans="2:16" x14ac:dyDescent="0.35">
      <c r="B497" t="s">
        <v>10</v>
      </c>
      <c r="D497" t="s">
        <v>19</v>
      </c>
      <c r="E497" t="s">
        <v>32</v>
      </c>
      <c r="F497" t="s">
        <v>1297</v>
      </c>
      <c r="G497" t="s">
        <v>1298</v>
      </c>
      <c r="H497">
        <v>1218</v>
      </c>
      <c r="I497" t="s">
        <v>1296</v>
      </c>
      <c r="J497">
        <v>63300056</v>
      </c>
      <c r="K497" t="s">
        <v>1536</v>
      </c>
      <c r="L497" s="3">
        <v>394593.15919902298</v>
      </c>
      <c r="M497" s="3">
        <v>408403.91977098875</v>
      </c>
      <c r="N497" s="3">
        <v>422698.05696297332</v>
      </c>
      <c r="O497" s="3">
        <v>437492.48895667738</v>
      </c>
      <c r="P497" s="3">
        <v>452804.72607016104</v>
      </c>
    </row>
    <row r="498" spans="2:16" x14ac:dyDescent="0.35">
      <c r="B498" t="s">
        <v>10</v>
      </c>
      <c r="D498" t="s">
        <v>11</v>
      </c>
      <c r="E498" t="s">
        <v>32</v>
      </c>
      <c r="F498" t="s">
        <v>1297</v>
      </c>
      <c r="G498" t="s">
        <v>1298</v>
      </c>
      <c r="H498">
        <v>1218</v>
      </c>
      <c r="I498" t="s">
        <v>1296</v>
      </c>
      <c r="J498">
        <v>63300100</v>
      </c>
      <c r="K498" t="s">
        <v>1869</v>
      </c>
      <c r="L498" s="3">
        <v>36302.570646310116</v>
      </c>
      <c r="M498" s="3">
        <v>37573.160618930968</v>
      </c>
      <c r="N498" s="3">
        <v>38888.221240593542</v>
      </c>
      <c r="O498" s="3">
        <v>40249.308984014315</v>
      </c>
      <c r="P498" s="3">
        <v>41658.034798454813</v>
      </c>
    </row>
    <row r="499" spans="2:16" x14ac:dyDescent="0.35">
      <c r="B499" t="s">
        <v>10</v>
      </c>
      <c r="D499" t="s">
        <v>11</v>
      </c>
      <c r="E499" t="s">
        <v>32</v>
      </c>
      <c r="F499" t="s">
        <v>1297</v>
      </c>
      <c r="G499" t="s">
        <v>1298</v>
      </c>
      <c r="H499">
        <v>1218</v>
      </c>
      <c r="I499" t="s">
        <v>1296</v>
      </c>
      <c r="J499">
        <v>63300170</v>
      </c>
      <c r="K499" t="s">
        <v>1873</v>
      </c>
      <c r="L499" s="3">
        <v>62740.312312644652</v>
      </c>
      <c r="M499" s="3">
        <v>64936.223243587214</v>
      </c>
      <c r="N499" s="3">
        <v>67208.991057112755</v>
      </c>
      <c r="O499" s="3">
        <v>69561.305744111698</v>
      </c>
      <c r="P499" s="3">
        <v>71995.951445155602</v>
      </c>
    </row>
    <row r="500" spans="2:16" x14ac:dyDescent="0.35">
      <c r="B500" t="s">
        <v>10</v>
      </c>
      <c r="D500" t="s">
        <v>11</v>
      </c>
      <c r="E500" t="s">
        <v>32</v>
      </c>
      <c r="F500" t="s">
        <v>1299</v>
      </c>
      <c r="G500" t="s">
        <v>1300</v>
      </c>
      <c r="H500">
        <v>1218</v>
      </c>
      <c r="I500" t="s">
        <v>1296</v>
      </c>
      <c r="J500">
        <v>63300080</v>
      </c>
      <c r="K500" t="s">
        <v>91</v>
      </c>
      <c r="L500" s="3">
        <v>34826.051175863184</v>
      </c>
      <c r="M500" s="3">
        <v>36044.962967018386</v>
      </c>
      <c r="N500" s="3">
        <v>37306.536670864029</v>
      </c>
      <c r="O500" s="3">
        <v>38612.26545434427</v>
      </c>
      <c r="P500" s="3">
        <v>39963.694745246314</v>
      </c>
    </row>
    <row r="501" spans="2:16" x14ac:dyDescent="0.35">
      <c r="B501" t="s">
        <v>10</v>
      </c>
      <c r="D501" t="s">
        <v>11</v>
      </c>
      <c r="E501" t="s">
        <v>32</v>
      </c>
      <c r="F501" t="s">
        <v>1299</v>
      </c>
      <c r="G501" t="s">
        <v>1300</v>
      </c>
      <c r="H501">
        <v>1218</v>
      </c>
      <c r="I501" t="s">
        <v>1296</v>
      </c>
      <c r="J501">
        <v>63300040</v>
      </c>
      <c r="K501" t="s">
        <v>1515</v>
      </c>
      <c r="L501" s="3">
        <v>12028.734781136955</v>
      </c>
      <c r="M501" s="3">
        <v>12449.740498476745</v>
      </c>
      <c r="N501" s="3">
        <v>12885.48141592343</v>
      </c>
      <c r="O501" s="3">
        <v>13336.47326548075</v>
      </c>
      <c r="P501" s="3">
        <v>13803.249829772576</v>
      </c>
    </row>
    <row r="502" spans="2:16" x14ac:dyDescent="0.35">
      <c r="B502" t="s">
        <v>10</v>
      </c>
      <c r="D502" t="s">
        <v>19</v>
      </c>
      <c r="E502" t="s">
        <v>32</v>
      </c>
      <c r="F502" t="s">
        <v>1299</v>
      </c>
      <c r="G502" t="s">
        <v>1300</v>
      </c>
      <c r="H502">
        <v>1218</v>
      </c>
      <c r="I502" t="s">
        <v>1296</v>
      </c>
      <c r="J502">
        <v>63300056</v>
      </c>
      <c r="K502" t="s">
        <v>1536</v>
      </c>
      <c r="L502" s="3">
        <v>114559.378867971</v>
      </c>
      <c r="M502" s="3">
        <v>118568.95712834997</v>
      </c>
      <c r="N502" s="3">
        <v>122718.8706278422</v>
      </c>
      <c r="O502" s="3">
        <v>127014.03109981667</v>
      </c>
      <c r="P502" s="3">
        <v>131459.52218831025</v>
      </c>
    </row>
    <row r="503" spans="2:16" x14ac:dyDescent="0.35">
      <c r="B503" t="s">
        <v>10</v>
      </c>
      <c r="D503" t="s">
        <v>11</v>
      </c>
      <c r="E503" t="s">
        <v>32</v>
      </c>
      <c r="F503" t="s">
        <v>1299</v>
      </c>
      <c r="G503" t="s">
        <v>1300</v>
      </c>
      <c r="H503">
        <v>1218</v>
      </c>
      <c r="I503" t="s">
        <v>1296</v>
      </c>
      <c r="J503">
        <v>63300100</v>
      </c>
      <c r="K503" t="s">
        <v>1869</v>
      </c>
      <c r="L503" s="3">
        <v>10539.462855853331</v>
      </c>
      <c r="M503" s="3">
        <v>10908.344055808197</v>
      </c>
      <c r="N503" s="3">
        <v>11290.136097761482</v>
      </c>
      <c r="O503" s="3">
        <v>11685.290861183134</v>
      </c>
      <c r="P503" s="3">
        <v>12094.276041324543</v>
      </c>
    </row>
    <row r="504" spans="2:16" x14ac:dyDescent="0.35">
      <c r="B504" t="s">
        <v>10</v>
      </c>
      <c r="D504" t="s">
        <v>11</v>
      </c>
      <c r="E504" t="s">
        <v>32</v>
      </c>
      <c r="F504" t="s">
        <v>1299</v>
      </c>
      <c r="G504" t="s">
        <v>1300</v>
      </c>
      <c r="H504">
        <v>1218</v>
      </c>
      <c r="I504" t="s">
        <v>1296</v>
      </c>
      <c r="J504">
        <v>63300170</v>
      </c>
      <c r="K504" t="s">
        <v>1873</v>
      </c>
      <c r="L504" s="3">
        <v>18214.941240007389</v>
      </c>
      <c r="M504" s="3">
        <v>18852.464183407646</v>
      </c>
      <c r="N504" s="3">
        <v>19512.300429826912</v>
      </c>
      <c r="O504" s="3">
        <v>20195.230944870851</v>
      </c>
      <c r="P504" s="3">
        <v>20902.064027941331</v>
      </c>
    </row>
    <row r="505" spans="2:16" x14ac:dyDescent="0.35">
      <c r="B505" t="s">
        <v>10</v>
      </c>
      <c r="D505" t="s">
        <v>11</v>
      </c>
      <c r="E505" t="s">
        <v>32</v>
      </c>
      <c r="F505" t="s">
        <v>1301</v>
      </c>
      <c r="G505" t="s">
        <v>1302</v>
      </c>
      <c r="H505">
        <v>1218</v>
      </c>
      <c r="I505" t="s">
        <v>1296</v>
      </c>
      <c r="J505">
        <v>63300080</v>
      </c>
      <c r="K505" t="s">
        <v>91</v>
      </c>
      <c r="L505" s="3">
        <v>47778.545979556271</v>
      </c>
      <c r="M505" s="3">
        <v>49450.795088840736</v>
      </c>
      <c r="N505" s="3">
        <v>51181.572916950157</v>
      </c>
      <c r="O505" s="3">
        <v>52972.927969043412</v>
      </c>
      <c r="P505" s="3">
        <v>54826.980447959926</v>
      </c>
    </row>
    <row r="506" spans="2:16" x14ac:dyDescent="0.35">
      <c r="B506" t="s">
        <v>10</v>
      </c>
      <c r="D506" t="s">
        <v>11</v>
      </c>
      <c r="E506" t="s">
        <v>32</v>
      </c>
      <c r="F506" t="s">
        <v>1301</v>
      </c>
      <c r="G506" t="s">
        <v>1302</v>
      </c>
      <c r="H506">
        <v>1218</v>
      </c>
      <c r="I506" t="s">
        <v>1296</v>
      </c>
      <c r="J506">
        <v>63300040</v>
      </c>
      <c r="K506" t="s">
        <v>1515</v>
      </c>
      <c r="L506" s="3">
        <v>16502.458315307264</v>
      </c>
      <c r="M506" s="3">
        <v>17080.044356343016</v>
      </c>
      <c r="N506" s="3">
        <v>17677.845908815023</v>
      </c>
      <c r="O506" s="3">
        <v>18296.570515623545</v>
      </c>
      <c r="P506" s="3">
        <v>18936.950483670367</v>
      </c>
    </row>
    <row r="507" spans="2:16" x14ac:dyDescent="0.35">
      <c r="B507" t="s">
        <v>10</v>
      </c>
      <c r="D507" t="s">
        <v>19</v>
      </c>
      <c r="E507" t="s">
        <v>32</v>
      </c>
      <c r="F507" t="s">
        <v>1301</v>
      </c>
      <c r="G507" t="s">
        <v>1302</v>
      </c>
      <c r="H507">
        <v>1218</v>
      </c>
      <c r="I507" t="s">
        <v>1296</v>
      </c>
      <c r="J507">
        <v>63300056</v>
      </c>
      <c r="K507" t="s">
        <v>1536</v>
      </c>
      <c r="L507" s="3">
        <v>157166.26966959299</v>
      </c>
      <c r="M507" s="3">
        <v>162667.08910802874</v>
      </c>
      <c r="N507" s="3">
        <v>168360.43722680974</v>
      </c>
      <c r="O507" s="3">
        <v>174253.05252974806</v>
      </c>
      <c r="P507" s="3">
        <v>180351.90936828923</v>
      </c>
    </row>
    <row r="508" spans="2:16" x14ac:dyDescent="0.35">
      <c r="B508" t="s">
        <v>10</v>
      </c>
      <c r="D508" t="s">
        <v>11</v>
      </c>
      <c r="E508" t="s">
        <v>32</v>
      </c>
      <c r="F508" t="s">
        <v>1301</v>
      </c>
      <c r="G508" t="s">
        <v>1302</v>
      </c>
      <c r="H508">
        <v>1218</v>
      </c>
      <c r="I508" t="s">
        <v>1296</v>
      </c>
      <c r="J508">
        <v>63300100</v>
      </c>
      <c r="K508" t="s">
        <v>1869</v>
      </c>
      <c r="L508" s="3">
        <v>14459.296809602554</v>
      </c>
      <c r="M508" s="3">
        <v>14965.372197938645</v>
      </c>
      <c r="N508" s="3">
        <v>15489.160224866495</v>
      </c>
      <c r="O508" s="3">
        <v>16031.280832736822</v>
      </c>
      <c r="P508" s="3">
        <v>16592.375661882608</v>
      </c>
    </row>
    <row r="509" spans="2:16" x14ac:dyDescent="0.35">
      <c r="B509" t="s">
        <v>10</v>
      </c>
      <c r="D509" t="s">
        <v>11</v>
      </c>
      <c r="E509" t="s">
        <v>32</v>
      </c>
      <c r="F509" t="s">
        <v>1301</v>
      </c>
      <c r="G509" t="s">
        <v>1302</v>
      </c>
      <c r="H509">
        <v>1218</v>
      </c>
      <c r="I509" t="s">
        <v>1296</v>
      </c>
      <c r="J509">
        <v>63300170</v>
      </c>
      <c r="K509" t="s">
        <v>1873</v>
      </c>
      <c r="L509" s="3">
        <v>24989.436877465287</v>
      </c>
      <c r="M509" s="3">
        <v>25864.067168176571</v>
      </c>
      <c r="N509" s="3">
        <v>26769.30951906275</v>
      </c>
      <c r="O509" s="3">
        <v>27706.235352229942</v>
      </c>
      <c r="P509" s="3">
        <v>28675.953589557987</v>
      </c>
    </row>
    <row r="510" spans="2:16" x14ac:dyDescent="0.35">
      <c r="B510" t="s">
        <v>10</v>
      </c>
      <c r="D510" t="s">
        <v>11</v>
      </c>
      <c r="E510" t="s">
        <v>32</v>
      </c>
      <c r="F510" t="s">
        <v>1287</v>
      </c>
      <c r="G510" t="s">
        <v>1288</v>
      </c>
      <c r="H510">
        <v>1220</v>
      </c>
      <c r="I510" t="s">
        <v>1289</v>
      </c>
      <c r="J510">
        <v>63300080</v>
      </c>
      <c r="K510" t="s">
        <v>91</v>
      </c>
      <c r="L510" s="3">
        <v>2302.1117175398399</v>
      </c>
      <c r="M510" s="3">
        <v>2382.6856276537342</v>
      </c>
      <c r="N510" s="3">
        <v>2466.0796246216146</v>
      </c>
      <c r="O510" s="3">
        <v>2552.3924114833708</v>
      </c>
      <c r="P510" s="3">
        <v>2641.726145885289</v>
      </c>
    </row>
    <row r="511" spans="2:16" x14ac:dyDescent="0.35">
      <c r="B511" t="s">
        <v>10</v>
      </c>
      <c r="D511" t="s">
        <v>19</v>
      </c>
      <c r="E511" t="s">
        <v>32</v>
      </c>
      <c r="F511" t="s">
        <v>1287</v>
      </c>
      <c r="G511" t="s">
        <v>1288</v>
      </c>
      <c r="H511">
        <v>1220</v>
      </c>
      <c r="I511" t="s">
        <v>1289</v>
      </c>
      <c r="J511">
        <v>63300030</v>
      </c>
      <c r="K511" t="s">
        <v>1488</v>
      </c>
      <c r="L511" s="3">
        <v>46025</v>
      </c>
      <c r="M511" s="3">
        <v>46025</v>
      </c>
      <c r="N511" s="3">
        <v>46025</v>
      </c>
      <c r="O511" s="3">
        <v>46025</v>
      </c>
      <c r="P511" s="3">
        <v>46025</v>
      </c>
    </row>
    <row r="512" spans="2:16" x14ac:dyDescent="0.35">
      <c r="B512" t="s">
        <v>10</v>
      </c>
      <c r="D512" t="s">
        <v>11</v>
      </c>
      <c r="E512" t="s">
        <v>32</v>
      </c>
      <c r="F512" t="s">
        <v>1287</v>
      </c>
      <c r="G512" t="s">
        <v>1288</v>
      </c>
      <c r="H512">
        <v>1220</v>
      </c>
      <c r="I512" t="s">
        <v>1289</v>
      </c>
      <c r="J512">
        <v>63300040</v>
      </c>
      <c r="K512" t="s">
        <v>1515</v>
      </c>
      <c r="L512" s="3">
        <v>795.13727086079996</v>
      </c>
      <c r="M512" s="3">
        <v>822.96707534092786</v>
      </c>
      <c r="N512" s="3">
        <v>851.77092297786032</v>
      </c>
      <c r="O512" s="3">
        <v>881.58290528208533</v>
      </c>
      <c r="P512" s="3">
        <v>912.43830696695829</v>
      </c>
    </row>
    <row r="513" spans="2:16" x14ac:dyDescent="0.35">
      <c r="B513" t="s">
        <v>10</v>
      </c>
      <c r="D513" t="s">
        <v>19</v>
      </c>
      <c r="E513" t="s">
        <v>32</v>
      </c>
      <c r="F513" t="s">
        <v>1287</v>
      </c>
      <c r="G513" t="s">
        <v>1288</v>
      </c>
      <c r="H513">
        <v>1220</v>
      </c>
      <c r="I513" t="s">
        <v>1289</v>
      </c>
      <c r="J513">
        <v>63300056</v>
      </c>
      <c r="K513" t="s">
        <v>1536</v>
      </c>
      <c r="L513" s="3">
        <v>7572.73591296</v>
      </c>
      <c r="M513" s="3">
        <v>7837.7816699135992</v>
      </c>
      <c r="N513" s="3">
        <v>8112.1040283605744</v>
      </c>
      <c r="O513" s="3">
        <v>8396.0276693531941</v>
      </c>
      <c r="P513" s="3">
        <v>8689.8886377805557</v>
      </c>
    </row>
    <row r="514" spans="2:16" x14ac:dyDescent="0.35">
      <c r="B514" t="s">
        <v>10</v>
      </c>
      <c r="D514" t="s">
        <v>19</v>
      </c>
      <c r="E514" t="s">
        <v>32</v>
      </c>
      <c r="F514" t="s">
        <v>1287</v>
      </c>
      <c r="G514" t="s">
        <v>1288</v>
      </c>
      <c r="H514">
        <v>1220</v>
      </c>
      <c r="I514" t="s">
        <v>1289</v>
      </c>
      <c r="J514">
        <v>63300140</v>
      </c>
      <c r="K514" t="s">
        <v>1668</v>
      </c>
      <c r="L514" s="3">
        <v>49798.44</v>
      </c>
      <c r="M514" s="3">
        <v>50794.408800000005</v>
      </c>
      <c r="N514" s="3">
        <v>51810.296976000005</v>
      </c>
      <c r="O514" s="3">
        <v>52846.502915520003</v>
      </c>
      <c r="P514" s="3">
        <v>53903.4329738304</v>
      </c>
    </row>
    <row r="515" spans="2:16" x14ac:dyDescent="0.35">
      <c r="B515" t="s">
        <v>10</v>
      </c>
      <c r="D515" t="s">
        <v>19</v>
      </c>
      <c r="E515" t="s">
        <v>32</v>
      </c>
      <c r="F515" t="s">
        <v>1287</v>
      </c>
      <c r="G515" t="s">
        <v>1288</v>
      </c>
      <c r="H515">
        <v>1220</v>
      </c>
      <c r="I515" t="s">
        <v>1289</v>
      </c>
      <c r="J515">
        <v>63300150</v>
      </c>
      <c r="K515" t="s">
        <v>1680</v>
      </c>
      <c r="L515" s="3">
        <v>2036507.52</v>
      </c>
      <c r="M515" s="3">
        <v>2077237.6703999999</v>
      </c>
      <c r="N515" s="3">
        <v>2118782.4238080001</v>
      </c>
      <c r="O515" s="3">
        <v>2161158.0722841602</v>
      </c>
      <c r="P515" s="3">
        <v>2204381.2337298435</v>
      </c>
    </row>
    <row r="516" spans="2:16" x14ac:dyDescent="0.35">
      <c r="B516" t="s">
        <v>10</v>
      </c>
      <c r="D516" t="s">
        <v>11</v>
      </c>
      <c r="E516" t="s">
        <v>32</v>
      </c>
      <c r="F516" t="s">
        <v>1287</v>
      </c>
      <c r="G516" t="s">
        <v>1288</v>
      </c>
      <c r="H516">
        <v>1220</v>
      </c>
      <c r="I516" t="s">
        <v>1289</v>
      </c>
      <c r="J516">
        <v>63300100</v>
      </c>
      <c r="K516" t="s">
        <v>1869</v>
      </c>
      <c r="L516" s="3">
        <v>696.69170399231996</v>
      </c>
      <c r="M516" s="3">
        <v>721.07591363205108</v>
      </c>
      <c r="N516" s="3">
        <v>746.31357060917287</v>
      </c>
      <c r="O516" s="3">
        <v>772.43454558049382</v>
      </c>
      <c r="P516" s="3">
        <v>799.46975467581115</v>
      </c>
    </row>
    <row r="517" spans="2:16" x14ac:dyDescent="0.35">
      <c r="B517" t="s">
        <v>10</v>
      </c>
      <c r="D517" t="s">
        <v>11</v>
      </c>
      <c r="E517" t="s">
        <v>32</v>
      </c>
      <c r="F517" t="s">
        <v>1287</v>
      </c>
      <c r="G517" t="s">
        <v>1288</v>
      </c>
      <c r="H517">
        <v>1220</v>
      </c>
      <c r="I517" t="s">
        <v>1289</v>
      </c>
      <c r="J517">
        <v>63300170</v>
      </c>
      <c r="K517" t="s">
        <v>1873</v>
      </c>
      <c r="L517" s="3">
        <v>1204.06501016064</v>
      </c>
      <c r="M517" s="3">
        <v>1246.2072855162623</v>
      </c>
      <c r="N517" s="3">
        <v>1289.8245405093314</v>
      </c>
      <c r="O517" s="3">
        <v>1334.9683994271579</v>
      </c>
      <c r="P517" s="3">
        <v>1381.6922934071083</v>
      </c>
    </row>
    <row r="518" spans="2:16" x14ac:dyDescent="0.35">
      <c r="B518" t="s">
        <v>10</v>
      </c>
      <c r="D518" t="s">
        <v>11</v>
      </c>
      <c r="E518" t="s">
        <v>32</v>
      </c>
      <c r="F518" t="s">
        <v>1290</v>
      </c>
      <c r="G518" t="s">
        <v>1291</v>
      </c>
      <c r="H518">
        <v>1220</v>
      </c>
      <c r="I518" t="s">
        <v>1289</v>
      </c>
      <c r="J518">
        <v>63300080</v>
      </c>
      <c r="K518" t="s">
        <v>91</v>
      </c>
      <c r="L518" s="3">
        <v>25737.552</v>
      </c>
      <c r="M518" s="3">
        <v>26638.366319999994</v>
      </c>
      <c r="N518" s="3">
        <v>27570.709141199994</v>
      </c>
      <c r="O518" s="3">
        <v>28535.683961141993</v>
      </c>
      <c r="P518" s="3">
        <v>29534.432899781961</v>
      </c>
    </row>
    <row r="519" spans="2:16" x14ac:dyDescent="0.35">
      <c r="B519" t="s">
        <v>10</v>
      </c>
      <c r="D519" t="s">
        <v>11</v>
      </c>
      <c r="E519" t="s">
        <v>32</v>
      </c>
      <c r="F519" t="s">
        <v>1290</v>
      </c>
      <c r="G519" t="s">
        <v>1291</v>
      </c>
      <c r="H519">
        <v>1220</v>
      </c>
      <c r="I519" t="s">
        <v>1289</v>
      </c>
      <c r="J519">
        <v>63300040</v>
      </c>
      <c r="K519" t="s">
        <v>1515</v>
      </c>
      <c r="L519" s="3">
        <v>8889.6149999999998</v>
      </c>
      <c r="M519" s="3">
        <v>9200.7515249999979</v>
      </c>
      <c r="N519" s="3">
        <v>9522.7778283749976</v>
      </c>
      <c r="O519" s="3">
        <v>9856.0750523681218</v>
      </c>
      <c r="P519" s="3">
        <v>10201.037679201007</v>
      </c>
    </row>
    <row r="520" spans="2:16" x14ac:dyDescent="0.35">
      <c r="B520" t="s">
        <v>10</v>
      </c>
      <c r="D520" t="s">
        <v>19</v>
      </c>
      <c r="E520" t="s">
        <v>32</v>
      </c>
      <c r="F520" t="s">
        <v>1290</v>
      </c>
      <c r="G520" t="s">
        <v>1291</v>
      </c>
      <c r="H520">
        <v>1220</v>
      </c>
      <c r="I520" t="s">
        <v>1289</v>
      </c>
      <c r="J520">
        <v>63300046</v>
      </c>
      <c r="K520" t="s">
        <v>1542</v>
      </c>
      <c r="L520" s="3">
        <v>84663</v>
      </c>
      <c r="M520" s="3">
        <v>87626.204999999987</v>
      </c>
      <c r="N520" s="3">
        <v>90693.122174999982</v>
      </c>
      <c r="O520" s="3">
        <v>93867.38145112498</v>
      </c>
      <c r="P520" s="3">
        <v>97152.739801914344</v>
      </c>
    </row>
    <row r="521" spans="2:16" x14ac:dyDescent="0.35">
      <c r="B521" t="s">
        <v>10</v>
      </c>
      <c r="D521" t="s">
        <v>11</v>
      </c>
      <c r="E521" t="s">
        <v>32</v>
      </c>
      <c r="F521" t="s">
        <v>1290</v>
      </c>
      <c r="G521" t="s">
        <v>1291</v>
      </c>
      <c r="H521">
        <v>1220</v>
      </c>
      <c r="I521" t="s">
        <v>1289</v>
      </c>
      <c r="J521">
        <v>63300100</v>
      </c>
      <c r="K521" t="s">
        <v>1869</v>
      </c>
      <c r="L521" s="3">
        <v>7788.9960000000001</v>
      </c>
      <c r="M521" s="3">
        <v>8061.6108599999989</v>
      </c>
      <c r="N521" s="3">
        <v>8343.7672400999982</v>
      </c>
      <c r="O521" s="3">
        <v>8635.7990935034977</v>
      </c>
      <c r="P521" s="3">
        <v>8938.0520617761194</v>
      </c>
    </row>
    <row r="522" spans="2:16" x14ac:dyDescent="0.35">
      <c r="B522" t="s">
        <v>10</v>
      </c>
      <c r="D522" t="s">
        <v>11</v>
      </c>
      <c r="E522" t="s">
        <v>32</v>
      </c>
      <c r="F522" t="s">
        <v>1290</v>
      </c>
      <c r="G522" t="s">
        <v>1291</v>
      </c>
      <c r="H522">
        <v>1220</v>
      </c>
      <c r="I522" t="s">
        <v>1289</v>
      </c>
      <c r="J522">
        <v>63300170</v>
      </c>
      <c r="K522" t="s">
        <v>1873</v>
      </c>
      <c r="L522" s="3">
        <v>13461.416999999999</v>
      </c>
      <c r="M522" s="3">
        <v>13932.566594999998</v>
      </c>
      <c r="N522" s="3">
        <v>14420.206425824997</v>
      </c>
      <c r="O522" s="3">
        <v>14924.913650728871</v>
      </c>
      <c r="P522" s="3">
        <v>15447.285628504382</v>
      </c>
    </row>
    <row r="523" spans="2:16" x14ac:dyDescent="0.35">
      <c r="B523" t="s">
        <v>10</v>
      </c>
      <c r="D523" t="s">
        <v>11</v>
      </c>
      <c r="E523" t="s">
        <v>32</v>
      </c>
      <c r="F523" t="s">
        <v>1292</v>
      </c>
      <c r="G523" t="s">
        <v>1293</v>
      </c>
      <c r="H523">
        <v>1220</v>
      </c>
      <c r="I523" t="s">
        <v>1289</v>
      </c>
      <c r="J523">
        <v>63300080</v>
      </c>
      <c r="K523" t="s">
        <v>91</v>
      </c>
      <c r="L523" s="3">
        <v>50239.693405606893</v>
      </c>
      <c r="M523" s="3">
        <v>51998.082674803132</v>
      </c>
      <c r="N523" s="3">
        <v>53818.015568421244</v>
      </c>
      <c r="O523" s="3">
        <v>55701.646113315976</v>
      </c>
      <c r="P523" s="3">
        <v>57651.203727282038</v>
      </c>
    </row>
    <row r="524" spans="2:16" x14ac:dyDescent="0.35">
      <c r="B524" t="s">
        <v>10</v>
      </c>
      <c r="D524" t="s">
        <v>11</v>
      </c>
      <c r="E524" t="s">
        <v>32</v>
      </c>
      <c r="F524" t="s">
        <v>1292</v>
      </c>
      <c r="G524" t="s">
        <v>1293</v>
      </c>
      <c r="H524">
        <v>1220</v>
      </c>
      <c r="I524" t="s">
        <v>1289</v>
      </c>
      <c r="J524">
        <v>63300040</v>
      </c>
      <c r="K524" t="s">
        <v>1515</v>
      </c>
      <c r="L524" s="3">
        <v>17352.525682857646</v>
      </c>
      <c r="M524" s="3">
        <v>17959.86408175766</v>
      </c>
      <c r="N524" s="3">
        <v>18588.45932461918</v>
      </c>
      <c r="O524" s="3">
        <v>19239.055400980847</v>
      </c>
      <c r="P524" s="3">
        <v>19912.422340015179</v>
      </c>
    </row>
    <row r="525" spans="2:16" x14ac:dyDescent="0.35">
      <c r="B525" t="s">
        <v>10</v>
      </c>
      <c r="D525" t="s">
        <v>19</v>
      </c>
      <c r="E525" t="s">
        <v>32</v>
      </c>
      <c r="F525" t="s">
        <v>1292</v>
      </c>
      <c r="G525" t="s">
        <v>1293</v>
      </c>
      <c r="H525">
        <v>1220</v>
      </c>
      <c r="I525" t="s">
        <v>1289</v>
      </c>
      <c r="J525">
        <v>63300056</v>
      </c>
      <c r="K525" t="s">
        <v>1536</v>
      </c>
      <c r="L525" s="3">
        <v>165262.149360549</v>
      </c>
      <c r="M525" s="3">
        <v>171046.32458816821</v>
      </c>
      <c r="N525" s="3">
        <v>177032.94594875409</v>
      </c>
      <c r="O525" s="3">
        <v>183229.09905696046</v>
      </c>
      <c r="P525" s="3">
        <v>189642.11752395408</v>
      </c>
    </row>
    <row r="526" spans="2:16" x14ac:dyDescent="0.35">
      <c r="B526" t="s">
        <v>10</v>
      </c>
      <c r="D526" t="s">
        <v>11</v>
      </c>
      <c r="E526" t="s">
        <v>32</v>
      </c>
      <c r="F526" t="s">
        <v>1292</v>
      </c>
      <c r="G526" t="s">
        <v>1293</v>
      </c>
      <c r="H526">
        <v>1220</v>
      </c>
      <c r="I526" t="s">
        <v>1289</v>
      </c>
      <c r="J526">
        <v>63300100</v>
      </c>
      <c r="K526" t="s">
        <v>1869</v>
      </c>
      <c r="L526" s="3">
        <v>15204.117741170507</v>
      </c>
      <c r="M526" s="3">
        <v>15736.261862111474</v>
      </c>
      <c r="N526" s="3">
        <v>16287.031027285377</v>
      </c>
      <c r="O526" s="3">
        <v>16857.077113240361</v>
      </c>
      <c r="P526" s="3">
        <v>17447.074812203773</v>
      </c>
    </row>
    <row r="527" spans="2:16" x14ac:dyDescent="0.35">
      <c r="B527" t="s">
        <v>10</v>
      </c>
      <c r="D527" t="s">
        <v>11</v>
      </c>
      <c r="E527" t="s">
        <v>32</v>
      </c>
      <c r="F527" t="s">
        <v>1292</v>
      </c>
      <c r="G527" t="s">
        <v>1293</v>
      </c>
      <c r="H527">
        <v>1220</v>
      </c>
      <c r="I527" t="s">
        <v>1289</v>
      </c>
      <c r="J527">
        <v>63300170</v>
      </c>
      <c r="K527" t="s">
        <v>1873</v>
      </c>
      <c r="L527" s="3">
        <v>26276.68174832729</v>
      </c>
      <c r="M527" s="3">
        <v>27196.365609518747</v>
      </c>
      <c r="N527" s="3">
        <v>28148.238405851902</v>
      </c>
      <c r="O527" s="3">
        <v>29133.426750056715</v>
      </c>
      <c r="P527" s="3">
        <v>30153.096686308698</v>
      </c>
    </row>
    <row r="528" spans="2:16" x14ac:dyDescent="0.35">
      <c r="B528" t="s">
        <v>10</v>
      </c>
      <c r="D528" t="s">
        <v>19</v>
      </c>
      <c r="E528" t="s">
        <v>32</v>
      </c>
      <c r="F528" t="s">
        <v>1673</v>
      </c>
      <c r="G528" t="s">
        <v>1674</v>
      </c>
      <c r="H528">
        <v>1221</v>
      </c>
      <c r="I528" t="s">
        <v>1286</v>
      </c>
      <c r="J528">
        <v>63300140</v>
      </c>
      <c r="K528" t="s">
        <v>1668</v>
      </c>
      <c r="L528" s="3">
        <v>28560</v>
      </c>
      <c r="M528" s="3">
        <v>29131.200000000001</v>
      </c>
      <c r="N528" s="3">
        <v>29713.824000000001</v>
      </c>
      <c r="O528" s="3">
        <v>30308.100480000001</v>
      </c>
      <c r="P528" s="3">
        <v>30914.262489600002</v>
      </c>
    </row>
    <row r="529" spans="2:16" x14ac:dyDescent="0.35">
      <c r="B529" t="s">
        <v>10</v>
      </c>
      <c r="D529" t="s">
        <v>19</v>
      </c>
      <c r="E529" t="s">
        <v>32</v>
      </c>
      <c r="F529" t="s">
        <v>1673</v>
      </c>
      <c r="G529" t="s">
        <v>1674</v>
      </c>
      <c r="H529">
        <v>1221</v>
      </c>
      <c r="I529" t="s">
        <v>1286</v>
      </c>
      <c r="J529">
        <v>63300150</v>
      </c>
      <c r="K529" t="s">
        <v>1680</v>
      </c>
      <c r="L529" s="3">
        <v>259275.84</v>
      </c>
      <c r="M529" s="3">
        <v>264461.35680000001</v>
      </c>
      <c r="N529" s="3">
        <v>269750.58393600001</v>
      </c>
      <c r="O529" s="3">
        <v>275145.59561472002</v>
      </c>
      <c r="P529" s="3">
        <v>280648.50752701442</v>
      </c>
    </row>
    <row r="530" spans="2:16" x14ac:dyDescent="0.35">
      <c r="B530" t="s">
        <v>10</v>
      </c>
      <c r="D530" t="s">
        <v>11</v>
      </c>
      <c r="E530" t="s">
        <v>32</v>
      </c>
      <c r="F530" t="s">
        <v>1284</v>
      </c>
      <c r="G530" t="s">
        <v>1285</v>
      </c>
      <c r="H530">
        <v>1221</v>
      </c>
      <c r="I530" t="s">
        <v>1286</v>
      </c>
      <c r="J530">
        <v>63300080</v>
      </c>
      <c r="K530" t="s">
        <v>91</v>
      </c>
      <c r="L530" s="3">
        <v>51754.884668945633</v>
      </c>
      <c r="M530" s="3">
        <v>53566.30563235873</v>
      </c>
      <c r="N530" s="3">
        <v>55441.126329491279</v>
      </c>
      <c r="O530" s="3">
        <v>57381.565751023474</v>
      </c>
      <c r="P530" s="3">
        <v>59389.92055230929</v>
      </c>
    </row>
    <row r="531" spans="2:16" x14ac:dyDescent="0.35">
      <c r="B531" t="s">
        <v>10</v>
      </c>
      <c r="D531" t="s">
        <v>19</v>
      </c>
      <c r="E531" t="s">
        <v>32</v>
      </c>
      <c r="F531" t="s">
        <v>1284</v>
      </c>
      <c r="G531" t="s">
        <v>1285</v>
      </c>
      <c r="H531">
        <v>1221</v>
      </c>
      <c r="I531" t="s">
        <v>1286</v>
      </c>
      <c r="J531">
        <v>63300030</v>
      </c>
      <c r="K531" t="s">
        <v>1488</v>
      </c>
      <c r="L531" s="3">
        <v>37000</v>
      </c>
      <c r="M531" s="3">
        <v>37000</v>
      </c>
      <c r="N531" s="3">
        <v>37000</v>
      </c>
      <c r="O531" s="3">
        <v>37000</v>
      </c>
      <c r="P531" s="3">
        <v>37000</v>
      </c>
    </row>
    <row r="532" spans="2:16" x14ac:dyDescent="0.35">
      <c r="B532" t="s">
        <v>10</v>
      </c>
      <c r="D532" t="s">
        <v>11</v>
      </c>
      <c r="E532" t="s">
        <v>32</v>
      </c>
      <c r="F532" t="s">
        <v>1284</v>
      </c>
      <c r="G532" t="s">
        <v>1285</v>
      </c>
      <c r="H532">
        <v>1221</v>
      </c>
      <c r="I532" t="s">
        <v>1286</v>
      </c>
      <c r="J532">
        <v>63300040</v>
      </c>
      <c r="K532" t="s">
        <v>1515</v>
      </c>
      <c r="L532" s="3">
        <v>17875.864770523985</v>
      </c>
      <c r="M532" s="3">
        <v>18501.520037492322</v>
      </c>
      <c r="N532" s="3">
        <v>19149.073238804554</v>
      </c>
      <c r="O532" s="3">
        <v>19819.290802162712</v>
      </c>
      <c r="P532" s="3">
        <v>20512.965980238405</v>
      </c>
    </row>
    <row r="533" spans="2:16" x14ac:dyDescent="0.35">
      <c r="B533" t="s">
        <v>10</v>
      </c>
      <c r="D533" t="s">
        <v>19</v>
      </c>
      <c r="E533" t="s">
        <v>32</v>
      </c>
      <c r="F533" t="s">
        <v>1284</v>
      </c>
      <c r="G533" t="s">
        <v>1285</v>
      </c>
      <c r="H533">
        <v>1221</v>
      </c>
      <c r="I533" t="s">
        <v>1286</v>
      </c>
      <c r="J533">
        <v>63300056</v>
      </c>
      <c r="K533" t="s">
        <v>1536</v>
      </c>
      <c r="L533" s="3">
        <v>170246.33114784749</v>
      </c>
      <c r="M533" s="3">
        <v>176204.95273802214</v>
      </c>
      <c r="N533" s="3">
        <v>182372.1260838529</v>
      </c>
      <c r="O533" s="3">
        <v>188755.15049678774</v>
      </c>
      <c r="P533" s="3">
        <v>195361.58076417531</v>
      </c>
    </row>
    <row r="534" spans="2:16" x14ac:dyDescent="0.35">
      <c r="B534" t="s">
        <v>10</v>
      </c>
      <c r="D534" t="s">
        <v>11</v>
      </c>
      <c r="E534" t="s">
        <v>32</v>
      </c>
      <c r="F534" t="s">
        <v>1284</v>
      </c>
      <c r="G534" t="s">
        <v>1285</v>
      </c>
      <c r="H534">
        <v>1221</v>
      </c>
      <c r="I534" t="s">
        <v>1286</v>
      </c>
      <c r="J534">
        <v>63300100</v>
      </c>
      <c r="K534" t="s">
        <v>1869</v>
      </c>
      <c r="L534" s="3">
        <v>15662.662465601969</v>
      </c>
      <c r="M534" s="3">
        <v>16210.855651898037</v>
      </c>
      <c r="N534" s="3">
        <v>16778.235599714466</v>
      </c>
      <c r="O534" s="3">
        <v>17365.473845704473</v>
      </c>
      <c r="P534" s="3">
        <v>17973.265430304127</v>
      </c>
    </row>
    <row r="535" spans="2:16" x14ac:dyDescent="0.35">
      <c r="B535" t="s">
        <v>10</v>
      </c>
      <c r="D535" t="s">
        <v>11</v>
      </c>
      <c r="E535" t="s">
        <v>32</v>
      </c>
      <c r="F535" t="s">
        <v>1284</v>
      </c>
      <c r="G535" t="s">
        <v>1285</v>
      </c>
      <c r="H535">
        <v>1221</v>
      </c>
      <c r="I535" t="s">
        <v>1286</v>
      </c>
      <c r="J535">
        <v>63300170</v>
      </c>
      <c r="K535" t="s">
        <v>1873</v>
      </c>
      <c r="L535" s="3">
        <v>27069.166652507753</v>
      </c>
      <c r="M535" s="3">
        <v>28016.587485345521</v>
      </c>
      <c r="N535" s="3">
        <v>28997.168047332612</v>
      </c>
      <c r="O535" s="3">
        <v>30012.068928989251</v>
      </c>
      <c r="P535" s="3">
        <v>31062.491341503875</v>
      </c>
    </row>
    <row r="536" spans="2:16" x14ac:dyDescent="0.35">
      <c r="B536" t="s">
        <v>10</v>
      </c>
      <c r="D536" t="s">
        <v>11</v>
      </c>
      <c r="E536" t="s">
        <v>32</v>
      </c>
      <c r="F536" t="s">
        <v>1281</v>
      </c>
      <c r="G536" t="s">
        <v>1282</v>
      </c>
      <c r="H536">
        <v>1223</v>
      </c>
      <c r="I536" t="s">
        <v>1283</v>
      </c>
      <c r="J536">
        <v>63300080</v>
      </c>
      <c r="K536" t="s">
        <v>91</v>
      </c>
      <c r="L536" s="3">
        <v>463433.63603528094</v>
      </c>
      <c r="M536" s="3">
        <v>479653.81329651579</v>
      </c>
      <c r="N536" s="3">
        <v>496441.69676189381</v>
      </c>
      <c r="O536" s="3">
        <v>513817.15614856</v>
      </c>
      <c r="P536" s="3">
        <v>531800.75661375956</v>
      </c>
    </row>
    <row r="537" spans="2:16" x14ac:dyDescent="0.35">
      <c r="B537" t="s">
        <v>10</v>
      </c>
      <c r="D537" t="s">
        <v>19</v>
      </c>
      <c r="E537" t="s">
        <v>32</v>
      </c>
      <c r="F537" t="s">
        <v>1281</v>
      </c>
      <c r="G537" t="s">
        <v>1282</v>
      </c>
      <c r="H537">
        <v>1223</v>
      </c>
      <c r="I537" t="s">
        <v>1283</v>
      </c>
      <c r="J537">
        <v>63300030</v>
      </c>
      <c r="K537" t="s">
        <v>1488</v>
      </c>
      <c r="L537" s="3">
        <v>12000</v>
      </c>
      <c r="M537" s="3">
        <v>12000</v>
      </c>
      <c r="N537" s="3">
        <v>12000</v>
      </c>
      <c r="O537" s="3">
        <v>12000</v>
      </c>
      <c r="P537" s="3">
        <v>12000</v>
      </c>
    </row>
    <row r="538" spans="2:16" x14ac:dyDescent="0.35">
      <c r="B538" t="s">
        <v>10</v>
      </c>
      <c r="D538" t="s">
        <v>11</v>
      </c>
      <c r="E538" t="s">
        <v>32</v>
      </c>
      <c r="F538" t="s">
        <v>1281</v>
      </c>
      <c r="G538" t="s">
        <v>1282</v>
      </c>
      <c r="H538">
        <v>1223</v>
      </c>
      <c r="I538" t="s">
        <v>1283</v>
      </c>
      <c r="J538">
        <v>63300040</v>
      </c>
      <c r="K538" t="s">
        <v>1515</v>
      </c>
      <c r="L538" s="3">
        <v>160067.53876218587</v>
      </c>
      <c r="M538" s="3">
        <v>165669.90261886234</v>
      </c>
      <c r="N538" s="3">
        <v>171468.34921052255</v>
      </c>
      <c r="O538" s="3">
        <v>177469.74143289079</v>
      </c>
      <c r="P538" s="3">
        <v>183681.18238304195</v>
      </c>
    </row>
    <row r="539" spans="2:16" x14ac:dyDescent="0.35">
      <c r="B539" t="s">
        <v>10</v>
      </c>
      <c r="D539" t="s">
        <v>19</v>
      </c>
      <c r="E539" t="s">
        <v>32</v>
      </c>
      <c r="F539" t="s">
        <v>1281</v>
      </c>
      <c r="G539" t="s">
        <v>1282</v>
      </c>
      <c r="H539">
        <v>1223</v>
      </c>
      <c r="I539" t="s">
        <v>1283</v>
      </c>
      <c r="J539">
        <v>63300056</v>
      </c>
      <c r="K539" t="s">
        <v>1536</v>
      </c>
      <c r="L539" s="3">
        <v>1483052.7501160558</v>
      </c>
      <c r="M539" s="3">
        <v>1534959.5963701177</v>
      </c>
      <c r="N539" s="3">
        <v>1588683.1822430717</v>
      </c>
      <c r="O539" s="3">
        <v>1644287.093621579</v>
      </c>
      <c r="P539" s="3">
        <v>1701837.141898334</v>
      </c>
    </row>
    <row r="540" spans="2:16" x14ac:dyDescent="0.35">
      <c r="B540" t="s">
        <v>10</v>
      </c>
      <c r="D540" t="s">
        <v>19</v>
      </c>
      <c r="E540" t="s">
        <v>32</v>
      </c>
      <c r="F540" t="s">
        <v>1281</v>
      </c>
      <c r="G540" t="s">
        <v>1282</v>
      </c>
      <c r="H540">
        <v>1223</v>
      </c>
      <c r="I540" t="s">
        <v>1283</v>
      </c>
      <c r="J540">
        <v>63300046</v>
      </c>
      <c r="K540" t="s">
        <v>1542</v>
      </c>
      <c r="L540" s="3">
        <v>41400</v>
      </c>
      <c r="M540" s="3">
        <v>42849</v>
      </c>
      <c r="N540" s="3">
        <v>44348.714999999997</v>
      </c>
      <c r="O540" s="3">
        <v>45900.920024999992</v>
      </c>
      <c r="P540" s="3">
        <v>47507.452225874986</v>
      </c>
    </row>
    <row r="541" spans="2:16" x14ac:dyDescent="0.35">
      <c r="B541" t="s">
        <v>10</v>
      </c>
      <c r="D541" t="s">
        <v>11</v>
      </c>
      <c r="E541" t="s">
        <v>32</v>
      </c>
      <c r="F541" t="s">
        <v>1281</v>
      </c>
      <c r="G541" t="s">
        <v>1282</v>
      </c>
      <c r="H541">
        <v>1223</v>
      </c>
      <c r="I541" t="s">
        <v>1283</v>
      </c>
      <c r="J541">
        <v>63300100</v>
      </c>
      <c r="K541" t="s">
        <v>1869</v>
      </c>
      <c r="L541" s="3">
        <v>140249.65301067711</v>
      </c>
      <c r="M541" s="3">
        <v>145158.39086605085</v>
      </c>
      <c r="N541" s="3">
        <v>150238.93454636261</v>
      </c>
      <c r="O541" s="3">
        <v>155497.29725548526</v>
      </c>
      <c r="P541" s="3">
        <v>160939.70265942725</v>
      </c>
    </row>
    <row r="542" spans="2:16" x14ac:dyDescent="0.35">
      <c r="B542" t="s">
        <v>10</v>
      </c>
      <c r="D542" t="s">
        <v>11</v>
      </c>
      <c r="E542" t="s">
        <v>32</v>
      </c>
      <c r="F542" t="s">
        <v>1281</v>
      </c>
      <c r="G542" t="s">
        <v>1282</v>
      </c>
      <c r="H542">
        <v>1223</v>
      </c>
      <c r="I542" t="s">
        <v>1283</v>
      </c>
      <c r="J542">
        <v>63300170</v>
      </c>
      <c r="K542" t="s">
        <v>1873</v>
      </c>
      <c r="L542" s="3">
        <v>242387.98726845288</v>
      </c>
      <c r="M542" s="3">
        <v>250871.56682284872</v>
      </c>
      <c r="N542" s="3">
        <v>259652.07166164843</v>
      </c>
      <c r="O542" s="3">
        <v>268739.8941698061</v>
      </c>
      <c r="P542" s="3">
        <v>278145.79046574922</v>
      </c>
    </row>
    <row r="543" spans="2:16" x14ac:dyDescent="0.35">
      <c r="B543" t="s">
        <v>10</v>
      </c>
      <c r="D543" t="s">
        <v>19</v>
      </c>
      <c r="E543" t="s">
        <v>44</v>
      </c>
      <c r="F543" t="s">
        <v>1654</v>
      </c>
      <c r="G543" t="s">
        <v>1655</v>
      </c>
      <c r="H543">
        <v>1224</v>
      </c>
      <c r="I543" t="s">
        <v>1278</v>
      </c>
      <c r="J543">
        <v>63300065</v>
      </c>
      <c r="K543" t="s">
        <v>1627</v>
      </c>
      <c r="L543" s="3">
        <v>96000</v>
      </c>
      <c r="M543" s="3">
        <v>96000</v>
      </c>
      <c r="N543" s="3">
        <v>96000</v>
      </c>
      <c r="O543" s="3">
        <v>96000</v>
      </c>
      <c r="P543" s="3">
        <v>96000</v>
      </c>
    </row>
    <row r="544" spans="2:16" x14ac:dyDescent="0.35">
      <c r="B544" t="s">
        <v>10</v>
      </c>
      <c r="D544" t="s">
        <v>19</v>
      </c>
      <c r="E544" t="s">
        <v>44</v>
      </c>
      <c r="F544" t="s">
        <v>1654</v>
      </c>
      <c r="G544" t="s">
        <v>1655</v>
      </c>
      <c r="H544">
        <v>1224</v>
      </c>
      <c r="I544" t="s">
        <v>1278</v>
      </c>
      <c r="J544">
        <v>63300033</v>
      </c>
      <c r="K544" t="s">
        <v>1661</v>
      </c>
      <c r="L544" s="3">
        <v>570000</v>
      </c>
      <c r="M544" s="3">
        <v>570000</v>
      </c>
      <c r="N544" s="3">
        <v>570000</v>
      </c>
      <c r="O544" s="3">
        <v>570000</v>
      </c>
      <c r="P544" s="3">
        <v>570000</v>
      </c>
    </row>
    <row r="545" spans="2:16" x14ac:dyDescent="0.35">
      <c r="B545" t="s">
        <v>10</v>
      </c>
      <c r="D545" t="s">
        <v>19</v>
      </c>
      <c r="E545" t="s">
        <v>44</v>
      </c>
      <c r="F545" t="s">
        <v>1654</v>
      </c>
      <c r="G545" t="s">
        <v>1655</v>
      </c>
      <c r="H545">
        <v>1224</v>
      </c>
      <c r="I545" t="s">
        <v>1278</v>
      </c>
      <c r="J545">
        <v>63300152</v>
      </c>
      <c r="K545" t="s">
        <v>1741</v>
      </c>
      <c r="L545" s="3">
        <v>18421200</v>
      </c>
      <c r="M545" s="3">
        <v>19212210.320000798</v>
      </c>
      <c r="N545" s="3">
        <v>19588002.800000798</v>
      </c>
      <c r="O545" s="3">
        <v>19971311.129600797</v>
      </c>
      <c r="P545" s="3">
        <v>20362285.625792798</v>
      </c>
    </row>
    <row r="546" spans="2:16" x14ac:dyDescent="0.35">
      <c r="B546" t="s">
        <v>10</v>
      </c>
      <c r="D546" t="s">
        <v>11</v>
      </c>
      <c r="E546" t="s">
        <v>44</v>
      </c>
      <c r="F546" t="s">
        <v>1654</v>
      </c>
      <c r="G546" t="s">
        <v>1655</v>
      </c>
      <c r="H546">
        <v>1224</v>
      </c>
      <c r="I546" t="s">
        <v>1278</v>
      </c>
      <c r="J546">
        <v>63300110</v>
      </c>
      <c r="K546" t="s">
        <v>1866</v>
      </c>
      <c r="L546" s="3">
        <v>3840</v>
      </c>
      <c r="M546" s="3">
        <v>3840</v>
      </c>
      <c r="N546" s="3">
        <v>3840</v>
      </c>
      <c r="O546" s="3">
        <v>3840</v>
      </c>
      <c r="P546" s="3">
        <v>3840</v>
      </c>
    </row>
    <row r="547" spans="2:16" x14ac:dyDescent="0.35">
      <c r="B547" t="s">
        <v>10</v>
      </c>
      <c r="D547" t="s">
        <v>19</v>
      </c>
      <c r="E547" t="s">
        <v>44</v>
      </c>
      <c r="F547" t="s">
        <v>1654</v>
      </c>
      <c r="G547" t="s">
        <v>1655</v>
      </c>
      <c r="H547">
        <v>1224</v>
      </c>
      <c r="I547" t="s">
        <v>1278</v>
      </c>
      <c r="J547">
        <v>63300155</v>
      </c>
      <c r="K547" t="s">
        <v>1877</v>
      </c>
      <c r="L547" s="3">
        <v>1000</v>
      </c>
      <c r="M547" s="3">
        <v>1000</v>
      </c>
      <c r="N547" s="3">
        <v>1000</v>
      </c>
      <c r="O547" s="3">
        <v>1000</v>
      </c>
      <c r="P547" s="3">
        <v>1000</v>
      </c>
    </row>
    <row r="548" spans="2:16" x14ac:dyDescent="0.35">
      <c r="B548" t="s">
        <v>10</v>
      </c>
      <c r="D548" t="s">
        <v>19</v>
      </c>
      <c r="E548" t="s">
        <v>44</v>
      </c>
      <c r="F548" t="s">
        <v>1654</v>
      </c>
      <c r="G548" t="s">
        <v>1655</v>
      </c>
      <c r="H548">
        <v>1224</v>
      </c>
      <c r="I548" t="s">
        <v>1278</v>
      </c>
      <c r="J548">
        <v>63300160</v>
      </c>
      <c r="K548" t="s">
        <v>1878</v>
      </c>
      <c r="L548" s="3">
        <v>1191602.0000002999</v>
      </c>
      <c r="M548" s="3">
        <v>1191602.0000002999</v>
      </c>
      <c r="N548" s="3">
        <v>1191602.0000002999</v>
      </c>
      <c r="O548" s="3">
        <v>1191602.0000002999</v>
      </c>
      <c r="P548" s="3">
        <v>1191602.0000002999</v>
      </c>
    </row>
    <row r="549" spans="2:16" x14ac:dyDescent="0.35">
      <c r="B549" t="s">
        <v>10</v>
      </c>
      <c r="D549" t="s">
        <v>19</v>
      </c>
      <c r="E549" t="s">
        <v>44</v>
      </c>
      <c r="F549" t="s">
        <v>1654</v>
      </c>
      <c r="G549" t="s">
        <v>1655</v>
      </c>
      <c r="H549">
        <v>1224</v>
      </c>
      <c r="I549" t="s">
        <v>1278</v>
      </c>
      <c r="J549">
        <v>63300035</v>
      </c>
      <c r="K549" t="s">
        <v>1886</v>
      </c>
      <c r="L549" s="3">
        <v>1970640</v>
      </c>
      <c r="M549" s="3">
        <v>2010052.8</v>
      </c>
      <c r="N549" s="3">
        <v>2050253.8560000001</v>
      </c>
      <c r="O549" s="3">
        <v>2091258.9331200002</v>
      </c>
      <c r="P549" s="3">
        <v>2133084.1117824004</v>
      </c>
    </row>
    <row r="550" spans="2:16" x14ac:dyDescent="0.35">
      <c r="B550" t="s">
        <v>10</v>
      </c>
      <c r="D550" t="s">
        <v>11</v>
      </c>
      <c r="E550" t="s">
        <v>44</v>
      </c>
      <c r="F550" t="s">
        <v>1276</v>
      </c>
      <c r="G550" t="s">
        <v>1277</v>
      </c>
      <c r="H550">
        <v>1224</v>
      </c>
      <c r="I550" t="s">
        <v>1278</v>
      </c>
      <c r="J550">
        <v>63300080</v>
      </c>
      <c r="K550" t="s">
        <v>91</v>
      </c>
      <c r="L550" s="3">
        <v>115836.31308696537</v>
      </c>
      <c r="M550" s="3">
        <v>119890.58404500915</v>
      </c>
      <c r="N550" s="3">
        <v>124086.75448658447</v>
      </c>
      <c r="O550" s="3">
        <v>128429.7908936149</v>
      </c>
      <c r="P550" s="3">
        <v>132924.83357489144</v>
      </c>
    </row>
    <row r="551" spans="2:16" x14ac:dyDescent="0.35">
      <c r="B551" t="s">
        <v>10</v>
      </c>
      <c r="D551" t="s">
        <v>19</v>
      </c>
      <c r="E551" t="s">
        <v>44</v>
      </c>
      <c r="F551" t="s">
        <v>1276</v>
      </c>
      <c r="G551" t="s">
        <v>1277</v>
      </c>
      <c r="H551">
        <v>1224</v>
      </c>
      <c r="I551" t="s">
        <v>1278</v>
      </c>
      <c r="J551">
        <v>63300075</v>
      </c>
      <c r="K551" t="s">
        <v>1480</v>
      </c>
      <c r="L551" s="3">
        <v>12687.499999999998</v>
      </c>
      <c r="M551" s="3">
        <v>12877.812499999996</v>
      </c>
      <c r="N551" s="3">
        <v>13070.979687499996</v>
      </c>
      <c r="O551" s="3">
        <v>13267.044382812493</v>
      </c>
      <c r="P551" s="3">
        <v>13466.05004855468</v>
      </c>
    </row>
    <row r="552" spans="2:16" x14ac:dyDescent="0.35">
      <c r="B552" t="s">
        <v>10</v>
      </c>
      <c r="D552" t="s">
        <v>19</v>
      </c>
      <c r="E552" t="s">
        <v>44</v>
      </c>
      <c r="F552" t="s">
        <v>1276</v>
      </c>
      <c r="G552" t="s">
        <v>1277</v>
      </c>
      <c r="H552">
        <v>1224</v>
      </c>
      <c r="I552" t="s">
        <v>1278</v>
      </c>
      <c r="J552">
        <v>63300030</v>
      </c>
      <c r="K552" t="s">
        <v>1488</v>
      </c>
      <c r="L552" s="3">
        <v>6500</v>
      </c>
      <c r="M552" s="3">
        <v>6500</v>
      </c>
      <c r="N552" s="3">
        <v>6500</v>
      </c>
      <c r="O552" s="3">
        <v>6500</v>
      </c>
      <c r="P552" s="3">
        <v>6500</v>
      </c>
    </row>
    <row r="553" spans="2:16" x14ac:dyDescent="0.35">
      <c r="B553" t="s">
        <v>10</v>
      </c>
      <c r="D553" t="s">
        <v>11</v>
      </c>
      <c r="E553" t="s">
        <v>44</v>
      </c>
      <c r="F553" t="s">
        <v>1276</v>
      </c>
      <c r="G553" t="s">
        <v>1277</v>
      </c>
      <c r="H553">
        <v>1224</v>
      </c>
      <c r="I553" t="s">
        <v>1278</v>
      </c>
      <c r="J553">
        <v>63300040</v>
      </c>
      <c r="K553" t="s">
        <v>1515</v>
      </c>
      <c r="L553" s="3">
        <v>40009.252875432117</v>
      </c>
      <c r="M553" s="3">
        <v>41409.576726072235</v>
      </c>
      <c r="N553" s="3">
        <v>42858.911911484764</v>
      </c>
      <c r="O553" s="3">
        <v>44358.973828386726</v>
      </c>
      <c r="P553" s="3">
        <v>45911.537912380263</v>
      </c>
    </row>
    <row r="554" spans="2:16" x14ac:dyDescent="0.35">
      <c r="B554" t="s">
        <v>10</v>
      </c>
      <c r="D554" t="s">
        <v>19</v>
      </c>
      <c r="E554" t="s">
        <v>44</v>
      </c>
      <c r="F554" t="s">
        <v>1276</v>
      </c>
      <c r="G554" t="s">
        <v>1277</v>
      </c>
      <c r="H554">
        <v>1224</v>
      </c>
      <c r="I554" t="s">
        <v>1278</v>
      </c>
      <c r="J554">
        <v>63300056</v>
      </c>
      <c r="K554" t="s">
        <v>1536</v>
      </c>
      <c r="L554" s="3">
        <v>381040.50357554399</v>
      </c>
      <c r="M554" s="3">
        <v>394376.921200688</v>
      </c>
      <c r="N554" s="3">
        <v>408180.11344271206</v>
      </c>
      <c r="O554" s="3">
        <v>422466.41741320695</v>
      </c>
      <c r="P554" s="3">
        <v>437252.74202266918</v>
      </c>
    </row>
    <row r="555" spans="2:16" x14ac:dyDescent="0.35">
      <c r="B555" t="s">
        <v>10</v>
      </c>
      <c r="D555" t="s">
        <v>11</v>
      </c>
      <c r="E555" t="s">
        <v>44</v>
      </c>
      <c r="F555" t="s">
        <v>1276</v>
      </c>
      <c r="G555" t="s">
        <v>1277</v>
      </c>
      <c r="H555">
        <v>1224</v>
      </c>
      <c r="I555" t="s">
        <v>1278</v>
      </c>
      <c r="J555">
        <v>63300100</v>
      </c>
      <c r="K555" t="s">
        <v>1869</v>
      </c>
      <c r="L555" s="3">
        <v>35055.726328950048</v>
      </c>
      <c r="M555" s="3">
        <v>36282.676750463295</v>
      </c>
      <c r="N555" s="3">
        <v>37552.570436729511</v>
      </c>
      <c r="O555" s="3">
        <v>38866.910402015041</v>
      </c>
      <c r="P555" s="3">
        <v>40227.252266085561</v>
      </c>
    </row>
    <row r="556" spans="2:16" x14ac:dyDescent="0.35">
      <c r="B556" t="s">
        <v>10</v>
      </c>
      <c r="D556" t="s">
        <v>11</v>
      </c>
      <c r="E556" t="s">
        <v>44</v>
      </c>
      <c r="F556" t="s">
        <v>1276</v>
      </c>
      <c r="G556" t="s">
        <v>1277</v>
      </c>
      <c r="H556">
        <v>1224</v>
      </c>
      <c r="I556" t="s">
        <v>1278</v>
      </c>
      <c r="J556">
        <v>63300170</v>
      </c>
      <c r="K556" t="s">
        <v>1873</v>
      </c>
      <c r="L556" s="3">
        <v>60585.440068511496</v>
      </c>
      <c r="M556" s="3">
        <v>62705.930470909392</v>
      </c>
      <c r="N556" s="3">
        <v>64900.638037391218</v>
      </c>
      <c r="O556" s="3">
        <v>67172.160368699901</v>
      </c>
      <c r="P556" s="3">
        <v>69523.185981604402</v>
      </c>
    </row>
    <row r="557" spans="2:16" x14ac:dyDescent="0.35">
      <c r="B557" t="s">
        <v>10</v>
      </c>
      <c r="D557" t="s">
        <v>11</v>
      </c>
      <c r="E557" t="s">
        <v>44</v>
      </c>
      <c r="F557" t="s">
        <v>1279</v>
      </c>
      <c r="G557" t="s">
        <v>1280</v>
      </c>
      <c r="H557">
        <v>1224</v>
      </c>
      <c r="I557" t="s">
        <v>1278</v>
      </c>
      <c r="J557">
        <v>63300080</v>
      </c>
      <c r="K557" t="s">
        <v>91</v>
      </c>
      <c r="L557" s="3">
        <v>21816.952328766813</v>
      </c>
      <c r="M557" s="3">
        <v>22580.545660273649</v>
      </c>
      <c r="N557" s="3">
        <v>23370.864758383224</v>
      </c>
      <c r="O557" s="3">
        <v>24188.845024926635</v>
      </c>
      <c r="P557" s="3">
        <v>25035.454600799061</v>
      </c>
    </row>
    <row r="558" spans="2:16" x14ac:dyDescent="0.35">
      <c r="B558" t="s">
        <v>10</v>
      </c>
      <c r="D558" t="s">
        <v>19</v>
      </c>
      <c r="E558" t="s">
        <v>44</v>
      </c>
      <c r="F558" t="s">
        <v>1279</v>
      </c>
      <c r="G558" t="s">
        <v>1280</v>
      </c>
      <c r="H558">
        <v>1224</v>
      </c>
      <c r="I558" t="s">
        <v>1278</v>
      </c>
      <c r="J558">
        <v>63300030</v>
      </c>
      <c r="K558" t="s">
        <v>1488</v>
      </c>
      <c r="L558" s="3">
        <v>16600</v>
      </c>
      <c r="M558" s="3">
        <v>16600</v>
      </c>
      <c r="N558" s="3">
        <v>16600</v>
      </c>
      <c r="O558" s="3">
        <v>16600</v>
      </c>
      <c r="P558" s="3">
        <v>16600</v>
      </c>
    </row>
    <row r="559" spans="2:16" x14ac:dyDescent="0.35">
      <c r="B559" t="s">
        <v>10</v>
      </c>
      <c r="D559" t="s">
        <v>11</v>
      </c>
      <c r="E559" t="s">
        <v>44</v>
      </c>
      <c r="F559" t="s">
        <v>1279</v>
      </c>
      <c r="G559" t="s">
        <v>1280</v>
      </c>
      <c r="H559">
        <v>1224</v>
      </c>
      <c r="I559" t="s">
        <v>1278</v>
      </c>
      <c r="J559">
        <v>63300040</v>
      </c>
      <c r="K559" t="s">
        <v>1515</v>
      </c>
      <c r="L559" s="3">
        <v>7535.4605082911685</v>
      </c>
      <c r="M559" s="3">
        <v>7799.2016260813589</v>
      </c>
      <c r="N559" s="3">
        <v>8072.1736829942056</v>
      </c>
      <c r="O559" s="3">
        <v>8354.6997618990008</v>
      </c>
      <c r="P559" s="3">
        <v>8647.1142535654653</v>
      </c>
    </row>
    <row r="560" spans="2:16" x14ac:dyDescent="0.35">
      <c r="B560" t="s">
        <v>10</v>
      </c>
      <c r="D560" t="s">
        <v>19</v>
      </c>
      <c r="E560" t="s">
        <v>44</v>
      </c>
      <c r="F560" t="s">
        <v>1279</v>
      </c>
      <c r="G560" t="s">
        <v>1280</v>
      </c>
      <c r="H560">
        <v>1224</v>
      </c>
      <c r="I560" t="s">
        <v>1278</v>
      </c>
      <c r="J560">
        <v>63300056</v>
      </c>
      <c r="K560" t="s">
        <v>1536</v>
      </c>
      <c r="L560" s="3">
        <v>71766.290555153988</v>
      </c>
      <c r="M560" s="3">
        <v>74278.110724584374</v>
      </c>
      <c r="N560" s="3">
        <v>76877.844599944816</v>
      </c>
      <c r="O560" s="3">
        <v>79568.569160942876</v>
      </c>
      <c r="P560" s="3">
        <v>82353.469081575866</v>
      </c>
    </row>
    <row r="561" spans="2:16" x14ac:dyDescent="0.35">
      <c r="B561" t="s">
        <v>10</v>
      </c>
      <c r="D561" t="s">
        <v>19</v>
      </c>
      <c r="E561" t="s">
        <v>44</v>
      </c>
      <c r="F561" t="s">
        <v>1279</v>
      </c>
      <c r="G561" t="s">
        <v>1280</v>
      </c>
      <c r="H561">
        <v>1224</v>
      </c>
      <c r="I561" t="s">
        <v>1278</v>
      </c>
      <c r="J561">
        <v>63300033</v>
      </c>
      <c r="K561" t="s">
        <v>1661</v>
      </c>
      <c r="L561" s="3">
        <v>720</v>
      </c>
      <c r="M561" s="3">
        <v>720</v>
      </c>
      <c r="N561" s="3">
        <v>720</v>
      </c>
      <c r="O561" s="3">
        <v>720</v>
      </c>
      <c r="P561" s="3">
        <v>720</v>
      </c>
    </row>
    <row r="562" spans="2:16" x14ac:dyDescent="0.35">
      <c r="B562" t="s">
        <v>10</v>
      </c>
      <c r="D562" t="s">
        <v>19</v>
      </c>
      <c r="E562" t="s">
        <v>44</v>
      </c>
      <c r="F562" t="s">
        <v>1279</v>
      </c>
      <c r="G562" t="s">
        <v>1280</v>
      </c>
      <c r="H562">
        <v>1224</v>
      </c>
      <c r="I562" t="s">
        <v>1278</v>
      </c>
      <c r="J562">
        <v>63300150</v>
      </c>
      <c r="K562" t="s">
        <v>1680</v>
      </c>
      <c r="L562" s="3">
        <v>18207</v>
      </c>
      <c r="M562" s="3">
        <v>18571.14</v>
      </c>
      <c r="N562" s="3">
        <v>18942.5628</v>
      </c>
      <c r="O562" s="3">
        <v>19321.414056000001</v>
      </c>
      <c r="P562" s="3">
        <v>19707.842337120001</v>
      </c>
    </row>
    <row r="563" spans="2:16" x14ac:dyDescent="0.35">
      <c r="B563" t="s">
        <v>10</v>
      </c>
      <c r="D563" t="s">
        <v>11</v>
      </c>
      <c r="E563" t="s">
        <v>44</v>
      </c>
      <c r="F563" t="s">
        <v>1279</v>
      </c>
      <c r="G563" t="s">
        <v>1280</v>
      </c>
      <c r="H563">
        <v>1224</v>
      </c>
      <c r="I563" t="s">
        <v>1278</v>
      </c>
      <c r="J563">
        <v>63300100</v>
      </c>
      <c r="K563" t="s">
        <v>1869</v>
      </c>
      <c r="L563" s="3">
        <v>6602.4987310741672</v>
      </c>
      <c r="M563" s="3">
        <v>6833.5861866617624</v>
      </c>
      <c r="N563" s="3">
        <v>7072.761703194923</v>
      </c>
      <c r="O563" s="3">
        <v>7320.3083628067443</v>
      </c>
      <c r="P563" s="3">
        <v>7576.5191555049796</v>
      </c>
    </row>
    <row r="564" spans="2:16" x14ac:dyDescent="0.35">
      <c r="B564" t="s">
        <v>10</v>
      </c>
      <c r="D564" t="s">
        <v>11</v>
      </c>
      <c r="E564" t="s">
        <v>44</v>
      </c>
      <c r="F564" t="s">
        <v>1279</v>
      </c>
      <c r="G564" t="s">
        <v>1280</v>
      </c>
      <c r="H564">
        <v>1224</v>
      </c>
      <c r="I564" t="s">
        <v>1278</v>
      </c>
      <c r="J564">
        <v>63300170</v>
      </c>
      <c r="K564" t="s">
        <v>1873</v>
      </c>
      <c r="L564" s="3">
        <v>11410.840198269485</v>
      </c>
      <c r="M564" s="3">
        <v>11810.219605208915</v>
      </c>
      <c r="N564" s="3">
        <v>12223.577291391226</v>
      </c>
      <c r="O564" s="3">
        <v>12651.402496589917</v>
      </c>
      <c r="P564" s="3">
        <v>13094.201583970564</v>
      </c>
    </row>
    <row r="565" spans="2:16" x14ac:dyDescent="0.35">
      <c r="B565" t="s">
        <v>10</v>
      </c>
      <c r="D565" t="s">
        <v>19</v>
      </c>
      <c r="E565" t="s">
        <v>44</v>
      </c>
      <c r="F565" t="s">
        <v>1862</v>
      </c>
      <c r="G565" t="s">
        <v>1863</v>
      </c>
      <c r="H565">
        <v>1224</v>
      </c>
      <c r="I565" t="s">
        <v>1278</v>
      </c>
      <c r="J565">
        <v>63300152</v>
      </c>
      <c r="K565" t="s">
        <v>1741</v>
      </c>
      <c r="L565" s="3">
        <v>30600</v>
      </c>
      <c r="M565" s="3">
        <v>140862</v>
      </c>
      <c r="N565" s="3">
        <v>141486.24</v>
      </c>
      <c r="O565" s="3">
        <v>142122.96480000002</v>
      </c>
      <c r="P565" s="3">
        <v>142772.424096</v>
      </c>
    </row>
    <row r="566" spans="2:16" x14ac:dyDescent="0.35">
      <c r="B566" t="s">
        <v>10</v>
      </c>
      <c r="D566" t="s">
        <v>19</v>
      </c>
      <c r="E566" t="s">
        <v>44</v>
      </c>
      <c r="F566" t="s">
        <v>1864</v>
      </c>
      <c r="G566" t="s">
        <v>1865</v>
      </c>
      <c r="H566">
        <v>1224</v>
      </c>
      <c r="I566" t="s">
        <v>1278</v>
      </c>
      <c r="J566">
        <v>63300152</v>
      </c>
      <c r="K566" t="s">
        <v>1741</v>
      </c>
      <c r="L566" s="3">
        <v>30600</v>
      </c>
      <c r="M566" s="3">
        <v>140862</v>
      </c>
      <c r="N566" s="3">
        <v>141486.24</v>
      </c>
      <c r="O566" s="3">
        <v>142122.96480000002</v>
      </c>
      <c r="P566" s="3">
        <v>142772.424096</v>
      </c>
    </row>
    <row r="567" spans="2:16" x14ac:dyDescent="0.35">
      <c r="B567" t="s">
        <v>10</v>
      </c>
      <c r="D567" t="s">
        <v>11</v>
      </c>
      <c r="E567" t="s">
        <v>32</v>
      </c>
      <c r="F567" t="s">
        <v>1271</v>
      </c>
      <c r="G567" t="s">
        <v>1272</v>
      </c>
      <c r="H567">
        <v>1226</v>
      </c>
      <c r="I567" t="s">
        <v>1273</v>
      </c>
      <c r="J567">
        <v>63300080</v>
      </c>
      <c r="K567" t="s">
        <v>91</v>
      </c>
      <c r="L567" s="3">
        <v>100857.852</v>
      </c>
      <c r="M567" s="3">
        <v>104387.87681999999</v>
      </c>
      <c r="N567" s="3">
        <v>108041.45250869998</v>
      </c>
      <c r="O567" s="3">
        <v>111822.90334650446</v>
      </c>
      <c r="P567" s="3">
        <v>115736.7049636321</v>
      </c>
    </row>
    <row r="568" spans="2:16" x14ac:dyDescent="0.35">
      <c r="B568" t="s">
        <v>10</v>
      </c>
      <c r="D568" t="s">
        <v>11</v>
      </c>
      <c r="E568" t="s">
        <v>32</v>
      </c>
      <c r="F568" t="s">
        <v>1271</v>
      </c>
      <c r="G568" t="s">
        <v>1272</v>
      </c>
      <c r="H568">
        <v>1226</v>
      </c>
      <c r="I568" t="s">
        <v>1273</v>
      </c>
      <c r="J568">
        <v>63300040</v>
      </c>
      <c r="K568" t="s">
        <v>1515</v>
      </c>
      <c r="L568" s="3">
        <v>34835.771249999998</v>
      </c>
      <c r="M568" s="3">
        <v>36055.023243749994</v>
      </c>
      <c r="N568" s="3">
        <v>37316.949057281243</v>
      </c>
      <c r="O568" s="3">
        <v>38623.042274286083</v>
      </c>
      <c r="P568" s="3">
        <v>39974.848753886086</v>
      </c>
    </row>
    <row r="569" spans="2:16" x14ac:dyDescent="0.35">
      <c r="B569" t="s">
        <v>10</v>
      </c>
      <c r="D569" t="s">
        <v>19</v>
      </c>
      <c r="E569" t="s">
        <v>32</v>
      </c>
      <c r="F569" t="s">
        <v>1271</v>
      </c>
      <c r="G569" t="s">
        <v>1272</v>
      </c>
      <c r="H569">
        <v>1226</v>
      </c>
      <c r="I569" t="s">
        <v>1273</v>
      </c>
      <c r="J569">
        <v>63300046</v>
      </c>
      <c r="K569" t="s">
        <v>1542</v>
      </c>
      <c r="L569" s="3">
        <v>331769.25</v>
      </c>
      <c r="M569" s="3">
        <v>343381.17374999996</v>
      </c>
      <c r="N569" s="3">
        <v>355399.51483124995</v>
      </c>
      <c r="O569" s="3">
        <v>367838.49785034364</v>
      </c>
      <c r="P569" s="3">
        <v>380712.84527510562</v>
      </c>
    </row>
    <row r="570" spans="2:16" x14ac:dyDescent="0.35">
      <c r="B570" t="s">
        <v>10</v>
      </c>
      <c r="D570" t="s">
        <v>11</v>
      </c>
      <c r="E570" t="s">
        <v>32</v>
      </c>
      <c r="F570" t="s">
        <v>1271</v>
      </c>
      <c r="G570" t="s">
        <v>1272</v>
      </c>
      <c r="H570">
        <v>1226</v>
      </c>
      <c r="I570" t="s">
        <v>1273</v>
      </c>
      <c r="J570">
        <v>63300100</v>
      </c>
      <c r="K570" t="s">
        <v>1869</v>
      </c>
      <c r="L570" s="3">
        <v>30522.771000000001</v>
      </c>
      <c r="M570" s="3">
        <v>31591.067984999994</v>
      </c>
      <c r="N570" s="3">
        <v>32696.755364474993</v>
      </c>
      <c r="O570" s="3">
        <v>33841.141802231614</v>
      </c>
      <c r="P570" s="3">
        <v>35025.581765309718</v>
      </c>
    </row>
    <row r="571" spans="2:16" x14ac:dyDescent="0.35">
      <c r="B571" t="s">
        <v>10</v>
      </c>
      <c r="D571" t="s">
        <v>11</v>
      </c>
      <c r="E571" t="s">
        <v>32</v>
      </c>
      <c r="F571" t="s">
        <v>1271</v>
      </c>
      <c r="G571" t="s">
        <v>1272</v>
      </c>
      <c r="H571">
        <v>1226</v>
      </c>
      <c r="I571" t="s">
        <v>1273</v>
      </c>
      <c r="J571">
        <v>63300170</v>
      </c>
      <c r="K571" t="s">
        <v>1873</v>
      </c>
      <c r="L571" s="3">
        <v>52751.310750000004</v>
      </c>
      <c r="M571" s="3">
        <v>54597.606626249995</v>
      </c>
      <c r="N571" s="3">
        <v>56508.522858168741</v>
      </c>
      <c r="O571" s="3">
        <v>58486.321158204642</v>
      </c>
      <c r="P571" s="3">
        <v>60533.342398741792</v>
      </c>
    </row>
    <row r="572" spans="2:16" x14ac:dyDescent="0.35">
      <c r="B572" t="s">
        <v>10</v>
      </c>
      <c r="D572" t="s">
        <v>11</v>
      </c>
      <c r="E572" t="s">
        <v>32</v>
      </c>
      <c r="F572" t="s">
        <v>1274</v>
      </c>
      <c r="G572" t="s">
        <v>1275</v>
      </c>
      <c r="H572">
        <v>1226</v>
      </c>
      <c r="I572" t="s">
        <v>1273</v>
      </c>
      <c r="J572">
        <v>63300080</v>
      </c>
      <c r="K572" t="s">
        <v>91</v>
      </c>
      <c r="L572" s="3">
        <v>261909.11243087062</v>
      </c>
      <c r="M572" s="3">
        <v>271075.93136595108</v>
      </c>
      <c r="N572" s="3">
        <v>280563.58896375931</v>
      </c>
      <c r="O572" s="3">
        <v>290383.31457749091</v>
      </c>
      <c r="P572" s="3">
        <v>300546.73058770306</v>
      </c>
    </row>
    <row r="573" spans="2:16" x14ac:dyDescent="0.35">
      <c r="B573" t="s">
        <v>10</v>
      </c>
      <c r="D573" t="s">
        <v>11</v>
      </c>
      <c r="E573" t="s">
        <v>32</v>
      </c>
      <c r="F573" t="s">
        <v>1274</v>
      </c>
      <c r="G573" t="s">
        <v>1275</v>
      </c>
      <c r="H573">
        <v>1226</v>
      </c>
      <c r="I573" t="s">
        <v>1273</v>
      </c>
      <c r="J573">
        <v>63300040</v>
      </c>
      <c r="K573" t="s">
        <v>1515</v>
      </c>
      <c r="L573" s="3">
        <v>90462.028964609926</v>
      </c>
      <c r="M573" s="3">
        <v>93628.199978371267</v>
      </c>
      <c r="N573" s="3">
        <v>96905.186977614241</v>
      </c>
      <c r="O573" s="3">
        <v>100296.86852183074</v>
      </c>
      <c r="P573" s="3">
        <v>103807.25892009481</v>
      </c>
    </row>
    <row r="574" spans="2:16" x14ac:dyDescent="0.35">
      <c r="B574" t="s">
        <v>10</v>
      </c>
      <c r="D574" t="s">
        <v>19</v>
      </c>
      <c r="E574" t="s">
        <v>32</v>
      </c>
      <c r="F574" t="s">
        <v>1274</v>
      </c>
      <c r="G574" t="s">
        <v>1275</v>
      </c>
      <c r="H574">
        <v>1226</v>
      </c>
      <c r="I574" t="s">
        <v>1273</v>
      </c>
      <c r="J574">
        <v>63300056</v>
      </c>
      <c r="K574" t="s">
        <v>1536</v>
      </c>
      <c r="L574" s="3">
        <v>861543.13299628498</v>
      </c>
      <c r="M574" s="3">
        <v>891697.14265115489</v>
      </c>
      <c r="N574" s="3">
        <v>922906.5426439452</v>
      </c>
      <c r="O574" s="3">
        <v>955208.27163648326</v>
      </c>
      <c r="P574" s="3">
        <v>988640.5611437601</v>
      </c>
    </row>
    <row r="575" spans="2:16" x14ac:dyDescent="0.35">
      <c r="B575" t="s">
        <v>10</v>
      </c>
      <c r="D575" t="s">
        <v>11</v>
      </c>
      <c r="E575" t="s">
        <v>32</v>
      </c>
      <c r="F575" t="s">
        <v>1274</v>
      </c>
      <c r="G575" t="s">
        <v>1275</v>
      </c>
      <c r="H575">
        <v>1226</v>
      </c>
      <c r="I575" t="s">
        <v>1273</v>
      </c>
      <c r="J575">
        <v>63300100</v>
      </c>
      <c r="K575" t="s">
        <v>1869</v>
      </c>
      <c r="L575" s="3">
        <v>79261.96823565822</v>
      </c>
      <c r="M575" s="3">
        <v>82036.137123906243</v>
      </c>
      <c r="N575" s="3">
        <v>84907.401923242956</v>
      </c>
      <c r="O575" s="3">
        <v>87879.160990556455</v>
      </c>
      <c r="P575" s="3">
        <v>90954.93162522593</v>
      </c>
    </row>
    <row r="576" spans="2:16" x14ac:dyDescent="0.35">
      <c r="B576" t="s">
        <v>10</v>
      </c>
      <c r="D576" t="s">
        <v>11</v>
      </c>
      <c r="E576" t="s">
        <v>32</v>
      </c>
      <c r="F576" t="s">
        <v>1274</v>
      </c>
      <c r="G576" t="s">
        <v>1275</v>
      </c>
      <c r="H576">
        <v>1226</v>
      </c>
      <c r="I576" t="s">
        <v>1273</v>
      </c>
      <c r="J576">
        <v>63300170</v>
      </c>
      <c r="K576" t="s">
        <v>1873</v>
      </c>
      <c r="L576" s="3">
        <v>136985.3581464093</v>
      </c>
      <c r="M576" s="3">
        <v>141779.84568153362</v>
      </c>
      <c r="N576" s="3">
        <v>146742.14028038728</v>
      </c>
      <c r="O576" s="3">
        <v>151878.11519020083</v>
      </c>
      <c r="P576" s="3">
        <v>157193.84922185785</v>
      </c>
    </row>
    <row r="577" spans="2:16" x14ac:dyDescent="0.35">
      <c r="B577" t="s">
        <v>10</v>
      </c>
      <c r="D577" t="s">
        <v>11</v>
      </c>
      <c r="E577" t="s">
        <v>32</v>
      </c>
      <c r="F577" t="s">
        <v>1264</v>
      </c>
      <c r="G577" t="s">
        <v>1265</v>
      </c>
      <c r="H577">
        <v>1231</v>
      </c>
      <c r="I577" t="s">
        <v>1266</v>
      </c>
      <c r="J577">
        <v>63300080</v>
      </c>
      <c r="K577" t="s">
        <v>91</v>
      </c>
      <c r="L577" s="3">
        <v>370611.12691413221</v>
      </c>
      <c r="M577" s="3">
        <v>383582.51635612687</v>
      </c>
      <c r="N577" s="3">
        <v>397007.90442859125</v>
      </c>
      <c r="O577" s="3">
        <v>410903.18108359195</v>
      </c>
      <c r="P577" s="3">
        <v>425284.79242151766</v>
      </c>
    </row>
    <row r="578" spans="2:16" x14ac:dyDescent="0.35">
      <c r="B578" t="s">
        <v>10</v>
      </c>
      <c r="D578" t="s">
        <v>11</v>
      </c>
      <c r="E578" t="s">
        <v>32</v>
      </c>
      <c r="F578" t="s">
        <v>1264</v>
      </c>
      <c r="G578" t="s">
        <v>1265</v>
      </c>
      <c r="H578">
        <v>1231</v>
      </c>
      <c r="I578" t="s">
        <v>1266</v>
      </c>
      <c r="J578">
        <v>63300040</v>
      </c>
      <c r="K578" t="s">
        <v>1515</v>
      </c>
      <c r="L578" s="3">
        <v>128007.13265126277</v>
      </c>
      <c r="M578" s="3">
        <v>132487.38229405697</v>
      </c>
      <c r="N578" s="3">
        <v>137124.44067434897</v>
      </c>
      <c r="O578" s="3">
        <v>141923.79609795116</v>
      </c>
      <c r="P578" s="3">
        <v>146891.12896137944</v>
      </c>
    </row>
    <row r="579" spans="2:16" x14ac:dyDescent="0.35">
      <c r="B579" t="s">
        <v>10</v>
      </c>
      <c r="D579" t="s">
        <v>19</v>
      </c>
      <c r="E579" t="s">
        <v>32</v>
      </c>
      <c r="F579" t="s">
        <v>1264</v>
      </c>
      <c r="G579" t="s">
        <v>1265</v>
      </c>
      <c r="H579">
        <v>1231</v>
      </c>
      <c r="I579" t="s">
        <v>1266</v>
      </c>
      <c r="J579">
        <v>63300056</v>
      </c>
      <c r="K579" t="s">
        <v>1536</v>
      </c>
      <c r="L579" s="3">
        <v>1219115.5490596455</v>
      </c>
      <c r="M579" s="3">
        <v>1261784.5932767331</v>
      </c>
      <c r="N579" s="3">
        <v>1305947.0540414187</v>
      </c>
      <c r="O579" s="3">
        <v>1351655.2009328683</v>
      </c>
      <c r="P579" s="3">
        <v>1398963.1329655186</v>
      </c>
    </row>
    <row r="580" spans="2:16" x14ac:dyDescent="0.35">
      <c r="B580" t="s">
        <v>10</v>
      </c>
      <c r="D580" t="s">
        <v>11</v>
      </c>
      <c r="E580" t="s">
        <v>32</v>
      </c>
      <c r="F580" t="s">
        <v>1264</v>
      </c>
      <c r="G580" t="s">
        <v>1265</v>
      </c>
      <c r="H580">
        <v>1231</v>
      </c>
      <c r="I580" t="s">
        <v>1266</v>
      </c>
      <c r="J580">
        <v>63300100</v>
      </c>
      <c r="K580" t="s">
        <v>1869</v>
      </c>
      <c r="L580" s="3">
        <v>112158.63051348738</v>
      </c>
      <c r="M580" s="3">
        <v>116084.18258145943</v>
      </c>
      <c r="N580" s="3">
        <v>120147.12897181053</v>
      </c>
      <c r="O580" s="3">
        <v>124352.27848582387</v>
      </c>
      <c r="P580" s="3">
        <v>128704.60823282771</v>
      </c>
    </row>
    <row r="581" spans="2:16" x14ac:dyDescent="0.35">
      <c r="B581" t="s">
        <v>10</v>
      </c>
      <c r="D581" t="s">
        <v>11</v>
      </c>
      <c r="E581" t="s">
        <v>32</v>
      </c>
      <c r="F581" t="s">
        <v>1264</v>
      </c>
      <c r="G581" t="s">
        <v>1265</v>
      </c>
      <c r="H581">
        <v>1231</v>
      </c>
      <c r="I581" t="s">
        <v>1266</v>
      </c>
      <c r="J581">
        <v>63300170</v>
      </c>
      <c r="K581" t="s">
        <v>1873</v>
      </c>
      <c r="L581" s="3">
        <v>193839.37230048364</v>
      </c>
      <c r="M581" s="3">
        <v>200623.75033100057</v>
      </c>
      <c r="N581" s="3">
        <v>207645.58159258557</v>
      </c>
      <c r="O581" s="3">
        <v>214913.17694832606</v>
      </c>
      <c r="P581" s="3">
        <v>222435.13814151747</v>
      </c>
    </row>
    <row r="582" spans="2:16" x14ac:dyDescent="0.35">
      <c r="B582" t="s">
        <v>10</v>
      </c>
      <c r="D582" t="s">
        <v>11</v>
      </c>
      <c r="E582" t="s">
        <v>32</v>
      </c>
      <c r="F582" t="s">
        <v>1267</v>
      </c>
      <c r="G582" t="s">
        <v>1268</v>
      </c>
      <c r="H582">
        <v>1231</v>
      </c>
      <c r="I582" t="s">
        <v>1266</v>
      </c>
      <c r="J582">
        <v>63300080</v>
      </c>
      <c r="K582" t="s">
        <v>91</v>
      </c>
      <c r="L582" s="3">
        <v>10798.130160000001</v>
      </c>
      <c r="M582" s="3">
        <v>11176.064715599998</v>
      </c>
      <c r="N582" s="3">
        <v>11567.226980645997</v>
      </c>
      <c r="O582" s="3">
        <v>11972.079924968606</v>
      </c>
      <c r="P582" s="3">
        <v>12391.102722342508</v>
      </c>
    </row>
    <row r="583" spans="2:16" x14ac:dyDescent="0.35">
      <c r="B583" t="s">
        <v>10</v>
      </c>
      <c r="D583" t="s">
        <v>11</v>
      </c>
      <c r="E583" t="s">
        <v>32</v>
      </c>
      <c r="F583" t="s">
        <v>1267</v>
      </c>
      <c r="G583" t="s">
        <v>1268</v>
      </c>
      <c r="H583">
        <v>1231</v>
      </c>
      <c r="I583" t="s">
        <v>1266</v>
      </c>
      <c r="J583">
        <v>63300040</v>
      </c>
      <c r="K583" t="s">
        <v>1515</v>
      </c>
      <c r="L583" s="3">
        <v>3729.6173250000002</v>
      </c>
      <c r="M583" s="3">
        <v>3860.1539313749995</v>
      </c>
      <c r="N583" s="3">
        <v>3995.2593189731238</v>
      </c>
      <c r="O583" s="3">
        <v>4135.0933951371826</v>
      </c>
      <c r="P583" s="3">
        <v>4279.8216639669845</v>
      </c>
    </row>
    <row r="584" spans="2:16" x14ac:dyDescent="0.35">
      <c r="B584" t="s">
        <v>10</v>
      </c>
      <c r="D584" t="s">
        <v>19</v>
      </c>
      <c r="E584" t="s">
        <v>32</v>
      </c>
      <c r="F584" t="s">
        <v>1267</v>
      </c>
      <c r="G584" t="s">
        <v>1268</v>
      </c>
      <c r="H584">
        <v>1231</v>
      </c>
      <c r="I584" t="s">
        <v>1266</v>
      </c>
      <c r="J584">
        <v>63300046</v>
      </c>
      <c r="K584" t="s">
        <v>1542</v>
      </c>
      <c r="L584" s="3">
        <v>35520.165000000001</v>
      </c>
      <c r="M584" s="3">
        <v>36763.370774999996</v>
      </c>
      <c r="N584" s="3">
        <v>38050.08875212499</v>
      </c>
      <c r="O584" s="3">
        <v>39381.841858449363</v>
      </c>
      <c r="P584" s="3">
        <v>40760.206323495091</v>
      </c>
    </row>
    <row r="585" spans="2:16" x14ac:dyDescent="0.35">
      <c r="B585" t="s">
        <v>10</v>
      </c>
      <c r="D585" t="s">
        <v>11</v>
      </c>
      <c r="E585" t="s">
        <v>32</v>
      </c>
      <c r="F585" t="s">
        <v>1267</v>
      </c>
      <c r="G585" t="s">
        <v>1268</v>
      </c>
      <c r="H585">
        <v>1231</v>
      </c>
      <c r="I585" t="s">
        <v>1266</v>
      </c>
      <c r="J585">
        <v>63300100</v>
      </c>
      <c r="K585" t="s">
        <v>1869</v>
      </c>
      <c r="L585" s="3">
        <v>3267.85518</v>
      </c>
      <c r="M585" s="3">
        <v>3382.2301112999994</v>
      </c>
      <c r="N585" s="3">
        <v>3500.6081651954992</v>
      </c>
      <c r="O585" s="3">
        <v>3623.1294509773415</v>
      </c>
      <c r="P585" s="3">
        <v>3749.9389817615483</v>
      </c>
    </row>
    <row r="586" spans="2:16" x14ac:dyDescent="0.35">
      <c r="B586" t="s">
        <v>10</v>
      </c>
      <c r="D586" t="s">
        <v>11</v>
      </c>
      <c r="E586" t="s">
        <v>32</v>
      </c>
      <c r="F586" t="s">
        <v>1267</v>
      </c>
      <c r="G586" t="s">
        <v>1268</v>
      </c>
      <c r="H586">
        <v>1231</v>
      </c>
      <c r="I586" t="s">
        <v>1266</v>
      </c>
      <c r="J586">
        <v>63300170</v>
      </c>
      <c r="K586" t="s">
        <v>1873</v>
      </c>
      <c r="L586" s="3">
        <v>5647.7062350000006</v>
      </c>
      <c r="M586" s="3">
        <v>5845.3759532249996</v>
      </c>
      <c r="N586" s="3">
        <v>6049.964111587873</v>
      </c>
      <c r="O586" s="3">
        <v>6261.7128554934488</v>
      </c>
      <c r="P586" s="3">
        <v>6480.8728054357198</v>
      </c>
    </row>
    <row r="587" spans="2:16" x14ac:dyDescent="0.35">
      <c r="B587" t="s">
        <v>10</v>
      </c>
      <c r="D587" t="s">
        <v>11</v>
      </c>
      <c r="E587" t="s">
        <v>32</v>
      </c>
      <c r="F587" t="s">
        <v>1269</v>
      </c>
      <c r="G587" t="s">
        <v>1270</v>
      </c>
      <c r="H587">
        <v>1231</v>
      </c>
      <c r="I587" t="s">
        <v>1266</v>
      </c>
      <c r="J587">
        <v>63300080</v>
      </c>
      <c r="K587" t="s">
        <v>91</v>
      </c>
      <c r="L587" s="3">
        <v>56200.118737675955</v>
      </c>
      <c r="M587" s="3">
        <v>58167.122893494612</v>
      </c>
      <c r="N587" s="3">
        <v>60202.972194766917</v>
      </c>
      <c r="O587" s="3">
        <v>62310.076221583753</v>
      </c>
      <c r="P587" s="3">
        <v>64490.928889339179</v>
      </c>
    </row>
    <row r="588" spans="2:16" x14ac:dyDescent="0.35">
      <c r="B588" t="s">
        <v>10</v>
      </c>
      <c r="D588" t="s">
        <v>11</v>
      </c>
      <c r="E588" t="s">
        <v>32</v>
      </c>
      <c r="F588" t="s">
        <v>1269</v>
      </c>
      <c r="G588" t="s">
        <v>1270</v>
      </c>
      <c r="H588">
        <v>1231</v>
      </c>
      <c r="I588" t="s">
        <v>1266</v>
      </c>
      <c r="J588">
        <v>63300040</v>
      </c>
      <c r="K588" t="s">
        <v>1515</v>
      </c>
      <c r="L588" s="3">
        <v>19411.225221894656</v>
      </c>
      <c r="M588" s="3">
        <v>20090.618104660967</v>
      </c>
      <c r="N588" s="3">
        <v>20793.7897383241</v>
      </c>
      <c r="O588" s="3">
        <v>21521.572379165442</v>
      </c>
      <c r="P588" s="3">
        <v>22274.827412436229</v>
      </c>
    </row>
    <row r="589" spans="2:16" x14ac:dyDescent="0.35">
      <c r="B589" t="s">
        <v>10</v>
      </c>
      <c r="D589" t="s">
        <v>19</v>
      </c>
      <c r="E589" t="s">
        <v>32</v>
      </c>
      <c r="F589" t="s">
        <v>1269</v>
      </c>
      <c r="G589" t="s">
        <v>1270</v>
      </c>
      <c r="H589">
        <v>1231</v>
      </c>
      <c r="I589" t="s">
        <v>1266</v>
      </c>
      <c r="J589">
        <v>63300056</v>
      </c>
      <c r="K589" t="s">
        <v>1536</v>
      </c>
      <c r="L589" s="3">
        <v>184868.81163709197</v>
      </c>
      <c r="M589" s="3">
        <v>191339.22004439018</v>
      </c>
      <c r="N589" s="3">
        <v>198036.09274594381</v>
      </c>
      <c r="O589" s="3">
        <v>204967.35599205183</v>
      </c>
      <c r="P589" s="3">
        <v>212141.21345177363</v>
      </c>
    </row>
    <row r="590" spans="2:16" x14ac:dyDescent="0.35">
      <c r="B590" t="s">
        <v>10</v>
      </c>
      <c r="D590" t="s">
        <v>11</v>
      </c>
      <c r="E590" t="s">
        <v>32</v>
      </c>
      <c r="F590" t="s">
        <v>1269</v>
      </c>
      <c r="G590" t="s">
        <v>1270</v>
      </c>
      <c r="H590">
        <v>1231</v>
      </c>
      <c r="I590" t="s">
        <v>1266</v>
      </c>
      <c r="J590">
        <v>63300100</v>
      </c>
      <c r="K590" t="s">
        <v>1869</v>
      </c>
      <c r="L590" s="3">
        <v>17007.930670612463</v>
      </c>
      <c r="M590" s="3">
        <v>17603.208244083897</v>
      </c>
      <c r="N590" s="3">
        <v>18219.320532626829</v>
      </c>
      <c r="O590" s="3">
        <v>18856.996751268769</v>
      </c>
      <c r="P590" s="3">
        <v>19516.991637563173</v>
      </c>
    </row>
    <row r="591" spans="2:16" x14ac:dyDescent="0.35">
      <c r="B591" t="s">
        <v>10</v>
      </c>
      <c r="D591" t="s">
        <v>11</v>
      </c>
      <c r="E591" t="s">
        <v>32</v>
      </c>
      <c r="F591" t="s">
        <v>1269</v>
      </c>
      <c r="G591" t="s">
        <v>1270</v>
      </c>
      <c r="H591">
        <v>1231</v>
      </c>
      <c r="I591" t="s">
        <v>1266</v>
      </c>
      <c r="J591">
        <v>63300170</v>
      </c>
      <c r="K591" t="s">
        <v>1873</v>
      </c>
      <c r="L591" s="3">
        <v>29394.141050297625</v>
      </c>
      <c r="M591" s="3">
        <v>30422.935987058041</v>
      </c>
      <c r="N591" s="3">
        <v>31487.738746605068</v>
      </c>
      <c r="O591" s="3">
        <v>32589.809602736241</v>
      </c>
      <c r="P591" s="3">
        <v>33730.452938832008</v>
      </c>
    </row>
    <row r="592" spans="2:16" x14ac:dyDescent="0.35">
      <c r="B592" t="s">
        <v>10</v>
      </c>
      <c r="D592" t="s">
        <v>11</v>
      </c>
      <c r="E592" t="s">
        <v>32</v>
      </c>
      <c r="F592" t="s">
        <v>1259</v>
      </c>
      <c r="G592" t="s">
        <v>1260</v>
      </c>
      <c r="H592">
        <v>1232</v>
      </c>
      <c r="I592" t="s">
        <v>1261</v>
      </c>
      <c r="J592">
        <v>63300080</v>
      </c>
      <c r="K592" t="s">
        <v>91</v>
      </c>
      <c r="L592" s="3">
        <v>128358.72573147876</v>
      </c>
      <c r="M592" s="3">
        <v>132851.2811320805</v>
      </c>
      <c r="N592" s="3">
        <v>137501.07597170331</v>
      </c>
      <c r="O592" s="3">
        <v>142313.61363071291</v>
      </c>
      <c r="P592" s="3">
        <v>147294.59010778787</v>
      </c>
    </row>
    <row r="593" spans="2:16" x14ac:dyDescent="0.35">
      <c r="B593" t="s">
        <v>10</v>
      </c>
      <c r="D593" t="s">
        <v>11</v>
      </c>
      <c r="E593" t="s">
        <v>32</v>
      </c>
      <c r="F593" t="s">
        <v>1259</v>
      </c>
      <c r="G593" t="s">
        <v>1260</v>
      </c>
      <c r="H593">
        <v>1232</v>
      </c>
      <c r="I593" t="s">
        <v>1261</v>
      </c>
      <c r="J593">
        <v>63300040</v>
      </c>
      <c r="K593" t="s">
        <v>1515</v>
      </c>
      <c r="L593" s="3">
        <v>44334.428295412072</v>
      </c>
      <c r="M593" s="3">
        <v>45886.133285751486</v>
      </c>
      <c r="N593" s="3">
        <v>47492.147950752784</v>
      </c>
      <c r="O593" s="3">
        <v>49154.373129029133</v>
      </c>
      <c r="P593" s="3">
        <v>50874.776188545147</v>
      </c>
    </row>
    <row r="594" spans="2:16" x14ac:dyDescent="0.35">
      <c r="B594" t="s">
        <v>10</v>
      </c>
      <c r="D594" t="s">
        <v>19</v>
      </c>
      <c r="E594" t="s">
        <v>32</v>
      </c>
      <c r="F594" t="s">
        <v>1259</v>
      </c>
      <c r="G594" t="s">
        <v>1260</v>
      </c>
      <c r="H594">
        <v>1232</v>
      </c>
      <c r="I594" t="s">
        <v>1261</v>
      </c>
      <c r="J594">
        <v>63300056</v>
      </c>
      <c r="K594" t="s">
        <v>1536</v>
      </c>
      <c r="L594" s="3">
        <v>422232.65043249592</v>
      </c>
      <c r="M594" s="3">
        <v>437010.79319763323</v>
      </c>
      <c r="N594" s="3">
        <v>452306.17095955036</v>
      </c>
      <c r="O594" s="3">
        <v>468136.8869431346</v>
      </c>
      <c r="P594" s="3">
        <v>484521.67798614426</v>
      </c>
    </row>
    <row r="595" spans="2:16" x14ac:dyDescent="0.35">
      <c r="B595" t="s">
        <v>10</v>
      </c>
      <c r="D595" t="s">
        <v>11</v>
      </c>
      <c r="E595" t="s">
        <v>32</v>
      </c>
      <c r="F595" t="s">
        <v>1259</v>
      </c>
      <c r="G595" t="s">
        <v>1260</v>
      </c>
      <c r="H595">
        <v>1232</v>
      </c>
      <c r="I595" t="s">
        <v>1261</v>
      </c>
      <c r="J595">
        <v>63300100</v>
      </c>
      <c r="K595" t="s">
        <v>1869</v>
      </c>
      <c r="L595" s="3">
        <v>38845.403839789622</v>
      </c>
      <c r="M595" s="3">
        <v>40204.992974182256</v>
      </c>
      <c r="N595" s="3">
        <v>41612.167728278633</v>
      </c>
      <c r="O595" s="3">
        <v>43068.593598768384</v>
      </c>
      <c r="P595" s="3">
        <v>44575.994374725269</v>
      </c>
    </row>
    <row r="596" spans="2:16" x14ac:dyDescent="0.35">
      <c r="B596" t="s">
        <v>10</v>
      </c>
      <c r="D596" t="s">
        <v>11</v>
      </c>
      <c r="E596" t="s">
        <v>32</v>
      </c>
      <c r="F596" t="s">
        <v>1259</v>
      </c>
      <c r="G596" t="s">
        <v>1260</v>
      </c>
      <c r="H596">
        <v>1232</v>
      </c>
      <c r="I596" t="s">
        <v>1261</v>
      </c>
      <c r="J596">
        <v>63300170</v>
      </c>
      <c r="K596" t="s">
        <v>1873</v>
      </c>
      <c r="L596" s="3">
        <v>67134.991418766847</v>
      </c>
      <c r="M596" s="3">
        <v>69484.71611842369</v>
      </c>
      <c r="N596" s="3">
        <v>71916.681182568514</v>
      </c>
      <c r="O596" s="3">
        <v>74433.765023958404</v>
      </c>
      <c r="P596" s="3">
        <v>77038.946799796933</v>
      </c>
    </row>
    <row r="597" spans="2:16" x14ac:dyDescent="0.35">
      <c r="B597" t="s">
        <v>10</v>
      </c>
      <c r="D597" t="s">
        <v>11</v>
      </c>
      <c r="E597" t="s">
        <v>32</v>
      </c>
      <c r="F597" t="s">
        <v>1262</v>
      </c>
      <c r="G597" t="s">
        <v>1263</v>
      </c>
      <c r="H597">
        <v>1232</v>
      </c>
      <c r="I597" t="s">
        <v>1261</v>
      </c>
      <c r="J597">
        <v>63300080</v>
      </c>
      <c r="K597" t="s">
        <v>91</v>
      </c>
      <c r="L597" s="3">
        <v>11018.8384909056</v>
      </c>
      <c r="M597" s="3">
        <v>11404.497838087296</v>
      </c>
      <c r="N597" s="3">
        <v>11803.655262420352</v>
      </c>
      <c r="O597" s="3">
        <v>12216.783196605063</v>
      </c>
      <c r="P597" s="3">
        <v>12644.370608486241</v>
      </c>
    </row>
    <row r="598" spans="2:16" x14ac:dyDescent="0.35">
      <c r="B598" t="s">
        <v>10</v>
      </c>
      <c r="D598" t="s">
        <v>11</v>
      </c>
      <c r="E598" t="s">
        <v>32</v>
      </c>
      <c r="F598" t="s">
        <v>1262</v>
      </c>
      <c r="G598" t="s">
        <v>1263</v>
      </c>
      <c r="H598">
        <v>1232</v>
      </c>
      <c r="I598" t="s">
        <v>1261</v>
      </c>
      <c r="J598">
        <v>63300040</v>
      </c>
      <c r="K598" t="s">
        <v>1515</v>
      </c>
      <c r="L598" s="3">
        <v>3805.848820872</v>
      </c>
      <c r="M598" s="3">
        <v>3939.05352960252</v>
      </c>
      <c r="N598" s="3">
        <v>4076.9204031386084</v>
      </c>
      <c r="O598" s="3">
        <v>4219.6126172484592</v>
      </c>
      <c r="P598" s="3">
        <v>4367.2990588521552</v>
      </c>
    </row>
    <row r="599" spans="2:16" x14ac:dyDescent="0.35">
      <c r="B599" t="s">
        <v>10</v>
      </c>
      <c r="D599" t="s">
        <v>19</v>
      </c>
      <c r="E599" t="s">
        <v>32</v>
      </c>
      <c r="F599" t="s">
        <v>1262</v>
      </c>
      <c r="G599" t="s">
        <v>1263</v>
      </c>
      <c r="H599">
        <v>1232</v>
      </c>
      <c r="I599" t="s">
        <v>1261</v>
      </c>
      <c r="J599">
        <v>63300056</v>
      </c>
      <c r="K599" t="s">
        <v>1536</v>
      </c>
      <c r="L599" s="3">
        <v>36246.179246400003</v>
      </c>
      <c r="M599" s="3">
        <v>37514.795520024003</v>
      </c>
      <c r="N599" s="3">
        <v>38827.813363224843</v>
      </c>
      <c r="O599" s="3">
        <v>40186.786830937708</v>
      </c>
      <c r="P599" s="3">
        <v>41593.324370020528</v>
      </c>
    </row>
    <row r="600" spans="2:16" x14ac:dyDescent="0.35">
      <c r="B600" t="s">
        <v>10</v>
      </c>
      <c r="D600" t="s">
        <v>11</v>
      </c>
      <c r="E600" t="s">
        <v>32</v>
      </c>
      <c r="F600" t="s">
        <v>1262</v>
      </c>
      <c r="G600" t="s">
        <v>1263</v>
      </c>
      <c r="H600">
        <v>1232</v>
      </c>
      <c r="I600" t="s">
        <v>1261</v>
      </c>
      <c r="J600">
        <v>63300100</v>
      </c>
      <c r="K600" t="s">
        <v>1869</v>
      </c>
      <c r="L600" s="3">
        <v>3334.6484906688002</v>
      </c>
      <c r="M600" s="3">
        <v>3451.3611878422084</v>
      </c>
      <c r="N600" s="3">
        <v>3572.1588294166854</v>
      </c>
      <c r="O600" s="3">
        <v>3697.1843884462692</v>
      </c>
      <c r="P600" s="3">
        <v>3826.5858420418886</v>
      </c>
    </row>
    <row r="601" spans="2:16" x14ac:dyDescent="0.35">
      <c r="B601" t="s">
        <v>10</v>
      </c>
      <c r="D601" t="s">
        <v>11</v>
      </c>
      <c r="E601" t="s">
        <v>32</v>
      </c>
      <c r="F601" t="s">
        <v>1262</v>
      </c>
      <c r="G601" t="s">
        <v>1263</v>
      </c>
      <c r="H601">
        <v>1232</v>
      </c>
      <c r="I601" t="s">
        <v>1261</v>
      </c>
      <c r="J601">
        <v>63300170</v>
      </c>
      <c r="K601" t="s">
        <v>1873</v>
      </c>
      <c r="L601" s="3">
        <v>5763.1425001776006</v>
      </c>
      <c r="M601" s="3">
        <v>5964.8524876838164</v>
      </c>
      <c r="N601" s="3">
        <v>6173.6223247527505</v>
      </c>
      <c r="O601" s="3">
        <v>6389.6991061190956</v>
      </c>
      <c r="P601" s="3">
        <v>6613.3385748332639</v>
      </c>
    </row>
    <row r="602" spans="2:16" x14ac:dyDescent="0.35">
      <c r="B602" t="s">
        <v>10</v>
      </c>
      <c r="D602" t="s">
        <v>11</v>
      </c>
      <c r="E602" t="s">
        <v>32</v>
      </c>
      <c r="F602" t="s">
        <v>1252</v>
      </c>
      <c r="G602" t="s">
        <v>1253</v>
      </c>
      <c r="H602">
        <v>1233</v>
      </c>
      <c r="I602" t="s">
        <v>1254</v>
      </c>
      <c r="J602">
        <v>63300080</v>
      </c>
      <c r="K602" t="s">
        <v>91</v>
      </c>
      <c r="L602" s="3">
        <v>-948.01782649233587</v>
      </c>
      <c r="M602" s="3">
        <v>-981.19845041956762</v>
      </c>
      <c r="N602" s="3">
        <v>-1015.5403961842524</v>
      </c>
      <c r="O602" s="3">
        <v>-1051.0843100507011</v>
      </c>
      <c r="P602" s="3">
        <v>-1087.8722609024755</v>
      </c>
    </row>
    <row r="603" spans="2:16" x14ac:dyDescent="0.35">
      <c r="B603" t="s">
        <v>10</v>
      </c>
      <c r="D603" t="s">
        <v>11</v>
      </c>
      <c r="E603" t="s">
        <v>32</v>
      </c>
      <c r="F603" t="s">
        <v>1252</v>
      </c>
      <c r="G603" t="s">
        <v>1253</v>
      </c>
      <c r="H603">
        <v>1233</v>
      </c>
      <c r="I603" t="s">
        <v>1254</v>
      </c>
      <c r="J603">
        <v>63300040</v>
      </c>
      <c r="K603" t="s">
        <v>1515</v>
      </c>
      <c r="L603" s="3">
        <v>-327.44036770294497</v>
      </c>
      <c r="M603" s="3">
        <v>-338.900780572548</v>
      </c>
      <c r="N603" s="3">
        <v>-350.76230789258716</v>
      </c>
      <c r="O603" s="3">
        <v>-363.0389886688277</v>
      </c>
      <c r="P603" s="3">
        <v>-375.74535327223663</v>
      </c>
    </row>
    <row r="604" spans="2:16" x14ac:dyDescent="0.35">
      <c r="B604" t="s">
        <v>10</v>
      </c>
      <c r="D604" t="s">
        <v>19</v>
      </c>
      <c r="E604" t="s">
        <v>32</v>
      </c>
      <c r="F604" t="s">
        <v>1252</v>
      </c>
      <c r="G604" t="s">
        <v>1253</v>
      </c>
      <c r="H604">
        <v>1233</v>
      </c>
      <c r="I604" t="s">
        <v>1254</v>
      </c>
      <c r="J604">
        <v>63300056</v>
      </c>
      <c r="K604" t="s">
        <v>1536</v>
      </c>
      <c r="L604" s="3">
        <v>-3118.4796924089997</v>
      </c>
      <c r="M604" s="3">
        <v>-3227.6264816433145</v>
      </c>
      <c r="N604" s="3">
        <v>-3340.5934085008303</v>
      </c>
      <c r="O604" s="3">
        <v>-3457.514177798359</v>
      </c>
      <c r="P604" s="3">
        <v>-3578.5271740213011</v>
      </c>
    </row>
    <row r="605" spans="2:16" x14ac:dyDescent="0.35">
      <c r="B605" t="s">
        <v>10</v>
      </c>
      <c r="D605" t="s">
        <v>11</v>
      </c>
      <c r="E605" t="s">
        <v>32</v>
      </c>
      <c r="F605" t="s">
        <v>1252</v>
      </c>
      <c r="G605" t="s">
        <v>1253</v>
      </c>
      <c r="H605">
        <v>1233</v>
      </c>
      <c r="I605" t="s">
        <v>1254</v>
      </c>
      <c r="J605">
        <v>63300100</v>
      </c>
      <c r="K605" t="s">
        <v>1869</v>
      </c>
      <c r="L605" s="3">
        <v>-286.90013170162797</v>
      </c>
      <c r="M605" s="3">
        <v>-296.94163631118494</v>
      </c>
      <c r="N605" s="3">
        <v>-307.33459358207637</v>
      </c>
      <c r="O605" s="3">
        <v>-318.09130435744902</v>
      </c>
      <c r="P605" s="3">
        <v>-329.22450000995968</v>
      </c>
    </row>
    <row r="606" spans="2:16" x14ac:dyDescent="0.35">
      <c r="B606" t="s">
        <v>10</v>
      </c>
      <c r="D606" t="s">
        <v>11</v>
      </c>
      <c r="E606" t="s">
        <v>32</v>
      </c>
      <c r="F606" t="s">
        <v>1252</v>
      </c>
      <c r="G606" t="s">
        <v>1253</v>
      </c>
      <c r="H606">
        <v>1233</v>
      </c>
      <c r="I606" t="s">
        <v>1254</v>
      </c>
      <c r="J606">
        <v>63300170</v>
      </c>
      <c r="K606" t="s">
        <v>1873</v>
      </c>
      <c r="L606" s="3">
        <v>-495.83827109303093</v>
      </c>
      <c r="M606" s="3">
        <v>-513.192610581287</v>
      </c>
      <c r="N606" s="3">
        <v>-531.15435195163207</v>
      </c>
      <c r="O606" s="3">
        <v>-549.74475426993911</v>
      </c>
      <c r="P606" s="3">
        <v>-568.98582066938684</v>
      </c>
    </row>
    <row r="607" spans="2:16" x14ac:dyDescent="0.35">
      <c r="B607" t="s">
        <v>10</v>
      </c>
      <c r="D607" t="s">
        <v>11</v>
      </c>
      <c r="E607" t="s">
        <v>32</v>
      </c>
      <c r="F607" t="s">
        <v>1255</v>
      </c>
      <c r="G607" t="s">
        <v>1256</v>
      </c>
      <c r="H607">
        <v>1233</v>
      </c>
      <c r="I607" t="s">
        <v>1254</v>
      </c>
      <c r="J607">
        <v>63300080</v>
      </c>
      <c r="K607" t="s">
        <v>91</v>
      </c>
      <c r="L607" s="3">
        <v>200217.28141854287</v>
      </c>
      <c r="M607" s="3">
        <v>207224.88626819185</v>
      </c>
      <c r="N607" s="3">
        <v>214477.75728757854</v>
      </c>
      <c r="O607" s="3">
        <v>221984.47879264379</v>
      </c>
      <c r="P607" s="3">
        <v>229753.93555038629</v>
      </c>
    </row>
    <row r="608" spans="2:16" x14ac:dyDescent="0.35">
      <c r="B608" t="s">
        <v>10</v>
      </c>
      <c r="D608" t="s">
        <v>11</v>
      </c>
      <c r="E608" t="s">
        <v>32</v>
      </c>
      <c r="F608" t="s">
        <v>1255</v>
      </c>
      <c r="G608" t="s">
        <v>1256</v>
      </c>
      <c r="H608">
        <v>1233</v>
      </c>
      <c r="I608" t="s">
        <v>1254</v>
      </c>
      <c r="J608">
        <v>63300040</v>
      </c>
      <c r="K608" t="s">
        <v>1515</v>
      </c>
      <c r="L608" s="3">
        <v>69153.99522679935</v>
      </c>
      <c r="M608" s="3">
        <v>71574.385059737324</v>
      </c>
      <c r="N608" s="3">
        <v>74079.48853682811</v>
      </c>
      <c r="O608" s="3">
        <v>76672.270635617097</v>
      </c>
      <c r="P608" s="3">
        <v>79355.800107863688</v>
      </c>
    </row>
    <row r="609" spans="2:16" x14ac:dyDescent="0.35">
      <c r="B609" t="s">
        <v>10</v>
      </c>
      <c r="D609" t="s">
        <v>19</v>
      </c>
      <c r="E609" t="s">
        <v>32</v>
      </c>
      <c r="F609" t="s">
        <v>1255</v>
      </c>
      <c r="G609" t="s">
        <v>1256</v>
      </c>
      <c r="H609">
        <v>1233</v>
      </c>
      <c r="I609" t="s">
        <v>1254</v>
      </c>
      <c r="J609">
        <v>63300056</v>
      </c>
      <c r="K609" t="s">
        <v>1536</v>
      </c>
      <c r="L609" s="3">
        <v>658609.47835046996</v>
      </c>
      <c r="M609" s="3">
        <v>681660.81009273638</v>
      </c>
      <c r="N609" s="3">
        <v>705518.93844598206</v>
      </c>
      <c r="O609" s="3">
        <v>730212.10129159142</v>
      </c>
      <c r="P609" s="3">
        <v>755769.52483679703</v>
      </c>
    </row>
    <row r="610" spans="2:16" x14ac:dyDescent="0.35">
      <c r="B610" t="s">
        <v>10</v>
      </c>
      <c r="D610" t="s">
        <v>11</v>
      </c>
      <c r="E610" t="s">
        <v>32</v>
      </c>
      <c r="F610" t="s">
        <v>1255</v>
      </c>
      <c r="G610" t="s">
        <v>1256</v>
      </c>
      <c r="H610">
        <v>1233</v>
      </c>
      <c r="I610" t="s">
        <v>1254</v>
      </c>
      <c r="J610">
        <v>63300100</v>
      </c>
      <c r="K610" t="s">
        <v>1869</v>
      </c>
      <c r="L610" s="3">
        <v>60592.072008243238</v>
      </c>
      <c r="M610" s="3">
        <v>62712.794528531747</v>
      </c>
      <c r="N610" s="3">
        <v>64907.742337030351</v>
      </c>
      <c r="O610" s="3">
        <v>67179.513318826415</v>
      </c>
      <c r="P610" s="3">
        <v>69530.796284985321</v>
      </c>
    </row>
    <row r="611" spans="2:16" x14ac:dyDescent="0.35">
      <c r="B611" t="s">
        <v>10</v>
      </c>
      <c r="D611" t="s">
        <v>11</v>
      </c>
      <c r="E611" t="s">
        <v>32</v>
      </c>
      <c r="F611" t="s">
        <v>1255</v>
      </c>
      <c r="G611" t="s">
        <v>1256</v>
      </c>
      <c r="H611">
        <v>1233</v>
      </c>
      <c r="I611" t="s">
        <v>1254</v>
      </c>
      <c r="J611">
        <v>63300170</v>
      </c>
      <c r="K611" t="s">
        <v>1873</v>
      </c>
      <c r="L611" s="3">
        <v>104718.90705772472</v>
      </c>
      <c r="M611" s="3">
        <v>108384.06880474508</v>
      </c>
      <c r="N611" s="3">
        <v>112177.51121291115</v>
      </c>
      <c r="O611" s="3">
        <v>116103.72410536304</v>
      </c>
      <c r="P611" s="3">
        <v>120167.35444905073</v>
      </c>
    </row>
    <row r="612" spans="2:16" x14ac:dyDescent="0.35">
      <c r="B612" t="s">
        <v>10</v>
      </c>
      <c r="D612" t="s">
        <v>11</v>
      </c>
      <c r="E612" t="s">
        <v>32</v>
      </c>
      <c r="F612" t="s">
        <v>1257</v>
      </c>
      <c r="G612" t="s">
        <v>1258</v>
      </c>
      <c r="H612">
        <v>1233</v>
      </c>
      <c r="I612" t="s">
        <v>1254</v>
      </c>
      <c r="J612">
        <v>63300080</v>
      </c>
      <c r="K612" t="s">
        <v>91</v>
      </c>
      <c r="L612" s="3">
        <v>87530.726980988198</v>
      </c>
      <c r="M612" s="3">
        <v>90594.302425322778</v>
      </c>
      <c r="N612" s="3">
        <v>93765.103010209074</v>
      </c>
      <c r="O612" s="3">
        <v>97046.881615566366</v>
      </c>
      <c r="P612" s="3">
        <v>100443.52247211119</v>
      </c>
    </row>
    <row r="613" spans="2:16" x14ac:dyDescent="0.35">
      <c r="B613" t="s">
        <v>10</v>
      </c>
      <c r="D613" t="s">
        <v>11</v>
      </c>
      <c r="E613" t="s">
        <v>32</v>
      </c>
      <c r="F613" t="s">
        <v>1257</v>
      </c>
      <c r="G613" t="s">
        <v>1258</v>
      </c>
      <c r="H613">
        <v>1233</v>
      </c>
      <c r="I613" t="s">
        <v>1254</v>
      </c>
      <c r="J613">
        <v>63300040</v>
      </c>
      <c r="K613" t="s">
        <v>1515</v>
      </c>
      <c r="L613" s="3">
        <v>30232.652411196577</v>
      </c>
      <c r="M613" s="3">
        <v>31290.795245588459</v>
      </c>
      <c r="N613" s="3">
        <v>32385.973079184052</v>
      </c>
      <c r="O613" s="3">
        <v>33519.482136955492</v>
      </c>
      <c r="P613" s="3">
        <v>34692.66401174893</v>
      </c>
    </row>
    <row r="614" spans="2:16" x14ac:dyDescent="0.35">
      <c r="B614" t="s">
        <v>10</v>
      </c>
      <c r="D614" t="s">
        <v>19</v>
      </c>
      <c r="E614" t="s">
        <v>32</v>
      </c>
      <c r="F614" t="s">
        <v>1257</v>
      </c>
      <c r="G614" t="s">
        <v>1258</v>
      </c>
      <c r="H614">
        <v>1233</v>
      </c>
      <c r="I614" t="s">
        <v>1254</v>
      </c>
      <c r="J614">
        <v>63300056</v>
      </c>
      <c r="K614" t="s">
        <v>1536</v>
      </c>
      <c r="L614" s="3">
        <v>287930.02296377695</v>
      </c>
      <c r="M614" s="3">
        <v>298007.57376750914</v>
      </c>
      <c r="N614" s="3">
        <v>308437.83884937194</v>
      </c>
      <c r="O614" s="3">
        <v>319233.1632090999</v>
      </c>
      <c r="P614" s="3">
        <v>330406.3239214184</v>
      </c>
    </row>
    <row r="615" spans="2:16" x14ac:dyDescent="0.35">
      <c r="B615" t="s">
        <v>10</v>
      </c>
      <c r="D615" t="s">
        <v>11</v>
      </c>
      <c r="E615" t="s">
        <v>32</v>
      </c>
      <c r="F615" t="s">
        <v>1257</v>
      </c>
      <c r="G615" t="s">
        <v>1258</v>
      </c>
      <c r="H615">
        <v>1233</v>
      </c>
      <c r="I615" t="s">
        <v>1254</v>
      </c>
      <c r="J615">
        <v>63300100</v>
      </c>
      <c r="K615" t="s">
        <v>1869</v>
      </c>
      <c r="L615" s="3">
        <v>26489.562112667478</v>
      </c>
      <c r="M615" s="3">
        <v>27416.696786610839</v>
      </c>
      <c r="N615" s="3">
        <v>28376.281174142219</v>
      </c>
      <c r="O615" s="3">
        <v>29369.451015237191</v>
      </c>
      <c r="P615" s="3">
        <v>30397.381800770494</v>
      </c>
    </row>
    <row r="616" spans="2:16" x14ac:dyDescent="0.35">
      <c r="B616" t="s">
        <v>10</v>
      </c>
      <c r="D616" t="s">
        <v>11</v>
      </c>
      <c r="E616" t="s">
        <v>32</v>
      </c>
      <c r="F616" t="s">
        <v>1257</v>
      </c>
      <c r="G616" t="s">
        <v>1258</v>
      </c>
      <c r="H616">
        <v>1233</v>
      </c>
      <c r="I616" t="s">
        <v>1254</v>
      </c>
      <c r="J616">
        <v>63300170</v>
      </c>
      <c r="K616" t="s">
        <v>1873</v>
      </c>
      <c r="L616" s="3">
        <v>45780.873651240538</v>
      </c>
      <c r="M616" s="3">
        <v>47383.204229033952</v>
      </c>
      <c r="N616" s="3">
        <v>49041.616377050137</v>
      </c>
      <c r="O616" s="3">
        <v>50758.072950246882</v>
      </c>
      <c r="P616" s="3">
        <v>52534.605503505525</v>
      </c>
    </row>
    <row r="617" spans="2:16" x14ac:dyDescent="0.35">
      <c r="B617" t="s">
        <v>10</v>
      </c>
      <c r="D617" t="s">
        <v>11</v>
      </c>
      <c r="E617" t="s">
        <v>32</v>
      </c>
      <c r="F617" t="s">
        <v>1243</v>
      </c>
      <c r="G617" t="s">
        <v>1244</v>
      </c>
      <c r="H617">
        <v>1234</v>
      </c>
      <c r="I617" t="s">
        <v>1245</v>
      </c>
      <c r="J617">
        <v>63300080</v>
      </c>
      <c r="K617" t="s">
        <v>91</v>
      </c>
      <c r="L617" s="3">
        <v>138998.72498994373</v>
      </c>
      <c r="M617" s="3">
        <v>143863.68036459174</v>
      </c>
      <c r="N617" s="3">
        <v>148898.90917735244</v>
      </c>
      <c r="O617" s="3">
        <v>154110.37099855975</v>
      </c>
      <c r="P617" s="3">
        <v>159504.23398350933</v>
      </c>
    </row>
    <row r="618" spans="2:16" x14ac:dyDescent="0.35">
      <c r="B618" t="s">
        <v>10</v>
      </c>
      <c r="D618" t="s">
        <v>11</v>
      </c>
      <c r="E618" t="s">
        <v>32</v>
      </c>
      <c r="F618" t="s">
        <v>1243</v>
      </c>
      <c r="G618" t="s">
        <v>1244</v>
      </c>
      <c r="H618">
        <v>1234</v>
      </c>
      <c r="I618" t="s">
        <v>1245</v>
      </c>
      <c r="J618">
        <v>63300040</v>
      </c>
      <c r="K618" t="s">
        <v>1515</v>
      </c>
      <c r="L618" s="3">
        <v>48009.428039289778</v>
      </c>
      <c r="M618" s="3">
        <v>49689.758020664907</v>
      </c>
      <c r="N618" s="3">
        <v>51428.899551388182</v>
      </c>
      <c r="O618" s="3">
        <v>53228.91103568676</v>
      </c>
      <c r="P618" s="3">
        <v>55091.922921935788</v>
      </c>
    </row>
    <row r="619" spans="2:16" x14ac:dyDescent="0.35">
      <c r="B619" t="s">
        <v>10</v>
      </c>
      <c r="D619" t="s">
        <v>19</v>
      </c>
      <c r="E619" t="s">
        <v>32</v>
      </c>
      <c r="F619" t="s">
        <v>1243</v>
      </c>
      <c r="G619" t="s">
        <v>1244</v>
      </c>
      <c r="H619">
        <v>1234</v>
      </c>
      <c r="I619" t="s">
        <v>1245</v>
      </c>
      <c r="J619">
        <v>63300056</v>
      </c>
      <c r="K619" t="s">
        <v>1536</v>
      </c>
      <c r="L619" s="3">
        <v>457232.64799323597</v>
      </c>
      <c r="M619" s="3">
        <v>473235.79067299917</v>
      </c>
      <c r="N619" s="3">
        <v>489799.0433465541</v>
      </c>
      <c r="O619" s="3">
        <v>506942.00986368343</v>
      </c>
      <c r="P619" s="3">
        <v>524684.98020891228</v>
      </c>
    </row>
    <row r="620" spans="2:16" x14ac:dyDescent="0.35">
      <c r="B620" t="s">
        <v>10</v>
      </c>
      <c r="D620" t="s">
        <v>11</v>
      </c>
      <c r="E620" t="s">
        <v>32</v>
      </c>
      <c r="F620" t="s">
        <v>1243</v>
      </c>
      <c r="G620" t="s">
        <v>1244</v>
      </c>
      <c r="H620">
        <v>1234</v>
      </c>
      <c r="I620" t="s">
        <v>1245</v>
      </c>
      <c r="J620">
        <v>63300100</v>
      </c>
      <c r="K620" t="s">
        <v>1869</v>
      </c>
      <c r="L620" s="3">
        <v>42065.403615377705</v>
      </c>
      <c r="M620" s="3">
        <v>43537.692741915926</v>
      </c>
      <c r="N620" s="3">
        <v>45061.511987882979</v>
      </c>
      <c r="O620" s="3">
        <v>46638.664907458871</v>
      </c>
      <c r="P620" s="3">
        <v>48271.018179219929</v>
      </c>
    </row>
    <row r="621" spans="2:16" x14ac:dyDescent="0.35">
      <c r="B621" t="s">
        <v>10</v>
      </c>
      <c r="D621" t="s">
        <v>11</v>
      </c>
      <c r="E621" t="s">
        <v>32</v>
      </c>
      <c r="F621" t="s">
        <v>1243</v>
      </c>
      <c r="G621" t="s">
        <v>1244</v>
      </c>
      <c r="H621">
        <v>1234</v>
      </c>
      <c r="I621" t="s">
        <v>1245</v>
      </c>
      <c r="J621">
        <v>63300170</v>
      </c>
      <c r="K621" t="s">
        <v>1873</v>
      </c>
      <c r="L621" s="3">
        <v>72699.991030924517</v>
      </c>
      <c r="M621" s="3">
        <v>75244.490717006862</v>
      </c>
      <c r="N621" s="3">
        <v>77878.047892102099</v>
      </c>
      <c r="O621" s="3">
        <v>80603.77956832567</v>
      </c>
      <c r="P621" s="3">
        <v>83424.911853217054</v>
      </c>
    </row>
    <row r="622" spans="2:16" x14ac:dyDescent="0.35">
      <c r="B622" t="s">
        <v>10</v>
      </c>
      <c r="D622" t="s">
        <v>11</v>
      </c>
      <c r="E622" t="s">
        <v>32</v>
      </c>
      <c r="F622" t="s">
        <v>1246</v>
      </c>
      <c r="G622" t="s">
        <v>1247</v>
      </c>
      <c r="H622">
        <v>1234</v>
      </c>
      <c r="I622" t="s">
        <v>1245</v>
      </c>
      <c r="J622">
        <v>63300080</v>
      </c>
      <c r="K622" t="s">
        <v>91</v>
      </c>
      <c r="L622" s="3">
        <v>26704.495923462146</v>
      </c>
      <c r="M622" s="3">
        <v>27639.153280783317</v>
      </c>
      <c r="N622" s="3">
        <v>28606.52364561073</v>
      </c>
      <c r="O622" s="3">
        <v>29607.751973207105</v>
      </c>
      <c r="P622" s="3">
        <v>30644.02329226935</v>
      </c>
    </row>
    <row r="623" spans="2:16" x14ac:dyDescent="0.35">
      <c r="B623" t="s">
        <v>10</v>
      </c>
      <c r="D623" t="s">
        <v>11</v>
      </c>
      <c r="E623" t="s">
        <v>32</v>
      </c>
      <c r="F623" t="s">
        <v>1246</v>
      </c>
      <c r="G623" t="s">
        <v>1247</v>
      </c>
      <c r="H623">
        <v>1234</v>
      </c>
      <c r="I623" t="s">
        <v>1245</v>
      </c>
      <c r="J623">
        <v>63300040</v>
      </c>
      <c r="K623" t="s">
        <v>1515</v>
      </c>
      <c r="L623" s="3">
        <v>9223.5923419852807</v>
      </c>
      <c r="M623" s="3">
        <v>9546.4180739547646</v>
      </c>
      <c r="N623" s="3">
        <v>9880.5427065431795</v>
      </c>
      <c r="O623" s="3">
        <v>10226.36170127219</v>
      </c>
      <c r="P623" s="3">
        <v>10584.284360816717</v>
      </c>
    </row>
    <row r="624" spans="2:16" x14ac:dyDescent="0.35">
      <c r="B624" t="s">
        <v>10</v>
      </c>
      <c r="D624" t="s">
        <v>19</v>
      </c>
      <c r="E624" t="s">
        <v>32</v>
      </c>
      <c r="F624" t="s">
        <v>1246</v>
      </c>
      <c r="G624" t="s">
        <v>1247</v>
      </c>
      <c r="H624">
        <v>1234</v>
      </c>
      <c r="I624" t="s">
        <v>1245</v>
      </c>
      <c r="J624">
        <v>63300056</v>
      </c>
      <c r="K624" t="s">
        <v>1536</v>
      </c>
      <c r="L624" s="3">
        <v>87843.736590336004</v>
      </c>
      <c r="M624" s="3">
        <v>90918.267370997753</v>
      </c>
      <c r="N624" s="3">
        <v>94100.406728982663</v>
      </c>
      <c r="O624" s="3">
        <v>97393.920964497054</v>
      </c>
      <c r="P624" s="3">
        <v>100802.70819825445</v>
      </c>
    </row>
    <row r="625" spans="2:16" x14ac:dyDescent="0.35">
      <c r="B625" t="s">
        <v>10</v>
      </c>
      <c r="D625" t="s">
        <v>11</v>
      </c>
      <c r="E625" t="s">
        <v>32</v>
      </c>
      <c r="F625" t="s">
        <v>1246</v>
      </c>
      <c r="G625" t="s">
        <v>1247</v>
      </c>
      <c r="H625">
        <v>1234</v>
      </c>
      <c r="I625" t="s">
        <v>1245</v>
      </c>
      <c r="J625">
        <v>63300100</v>
      </c>
      <c r="K625" t="s">
        <v>1869</v>
      </c>
      <c r="L625" s="3">
        <v>8081.6237663109123</v>
      </c>
      <c r="M625" s="3">
        <v>8364.4805981317932</v>
      </c>
      <c r="N625" s="3">
        <v>8657.237419066405</v>
      </c>
      <c r="O625" s="3">
        <v>8960.2407287337282</v>
      </c>
      <c r="P625" s="3">
        <v>9273.8491542394095</v>
      </c>
    </row>
    <row r="626" spans="2:16" x14ac:dyDescent="0.35">
      <c r="B626" t="s">
        <v>10</v>
      </c>
      <c r="D626" t="s">
        <v>11</v>
      </c>
      <c r="E626" t="s">
        <v>32</v>
      </c>
      <c r="F626" t="s">
        <v>1246</v>
      </c>
      <c r="G626" t="s">
        <v>1247</v>
      </c>
      <c r="H626">
        <v>1234</v>
      </c>
      <c r="I626" t="s">
        <v>1245</v>
      </c>
      <c r="J626">
        <v>63300170</v>
      </c>
      <c r="K626" t="s">
        <v>1873</v>
      </c>
      <c r="L626" s="3">
        <v>13967.154117863425</v>
      </c>
      <c r="M626" s="3">
        <v>14456.004511988644</v>
      </c>
      <c r="N626" s="3">
        <v>14961.964669908244</v>
      </c>
      <c r="O626" s="3">
        <v>15485.633433355031</v>
      </c>
      <c r="P626" s="3">
        <v>16027.630603522457</v>
      </c>
    </row>
    <row r="627" spans="2:16" x14ac:dyDescent="0.35">
      <c r="B627" t="s">
        <v>10</v>
      </c>
      <c r="D627" t="s">
        <v>11</v>
      </c>
      <c r="E627" t="s">
        <v>32</v>
      </c>
      <c r="F627" t="s">
        <v>1248</v>
      </c>
      <c r="G627" t="s">
        <v>1249</v>
      </c>
      <c r="H627">
        <v>1234</v>
      </c>
      <c r="I627" t="s">
        <v>1245</v>
      </c>
      <c r="J627">
        <v>63300080</v>
      </c>
      <c r="K627" t="s">
        <v>91</v>
      </c>
      <c r="L627" s="3">
        <v>14733.514992254975</v>
      </c>
      <c r="M627" s="3">
        <v>15249.188016983897</v>
      </c>
      <c r="N627" s="3">
        <v>15782.909597578331</v>
      </c>
      <c r="O627" s="3">
        <v>16335.311433493573</v>
      </c>
      <c r="P627" s="3">
        <v>16907.047333665847</v>
      </c>
    </row>
    <row r="628" spans="2:16" x14ac:dyDescent="0.35">
      <c r="B628" t="s">
        <v>10</v>
      </c>
      <c r="D628" t="s">
        <v>11</v>
      </c>
      <c r="E628" t="s">
        <v>32</v>
      </c>
      <c r="F628" t="s">
        <v>1248</v>
      </c>
      <c r="G628" t="s">
        <v>1249</v>
      </c>
      <c r="H628">
        <v>1234</v>
      </c>
      <c r="I628" t="s">
        <v>1245</v>
      </c>
      <c r="J628">
        <v>63300040</v>
      </c>
      <c r="K628" t="s">
        <v>1515</v>
      </c>
      <c r="L628" s="3">
        <v>5088.8785335091197</v>
      </c>
      <c r="M628" s="3">
        <v>5266.9892821819376</v>
      </c>
      <c r="N628" s="3">
        <v>5451.3339070583052</v>
      </c>
      <c r="O628" s="3">
        <v>5642.1305938053456</v>
      </c>
      <c r="P628" s="3">
        <v>5839.6051645885327</v>
      </c>
    </row>
    <row r="629" spans="2:16" x14ac:dyDescent="0.35">
      <c r="B629" t="s">
        <v>10</v>
      </c>
      <c r="D629" t="s">
        <v>19</v>
      </c>
      <c r="E629" t="s">
        <v>32</v>
      </c>
      <c r="F629" t="s">
        <v>1248</v>
      </c>
      <c r="G629" t="s">
        <v>1249</v>
      </c>
      <c r="H629">
        <v>1234</v>
      </c>
      <c r="I629" t="s">
        <v>1245</v>
      </c>
      <c r="J629">
        <v>63300056</v>
      </c>
      <c r="K629" t="s">
        <v>1536</v>
      </c>
      <c r="L629" s="3">
        <v>48465.509842943997</v>
      </c>
      <c r="M629" s="3">
        <v>50161.802687447031</v>
      </c>
      <c r="N629" s="3">
        <v>51917.465781507672</v>
      </c>
      <c r="O629" s="3">
        <v>53734.577083860437</v>
      </c>
      <c r="P629" s="3">
        <v>55615.28728179555</v>
      </c>
    </row>
    <row r="630" spans="2:16" x14ac:dyDescent="0.35">
      <c r="B630" t="s">
        <v>10</v>
      </c>
      <c r="D630" t="s">
        <v>11</v>
      </c>
      <c r="E630" t="s">
        <v>32</v>
      </c>
      <c r="F630" t="s">
        <v>1248</v>
      </c>
      <c r="G630" t="s">
        <v>1249</v>
      </c>
      <c r="H630">
        <v>1234</v>
      </c>
      <c r="I630" t="s">
        <v>1245</v>
      </c>
      <c r="J630">
        <v>63300100</v>
      </c>
      <c r="K630" t="s">
        <v>1869</v>
      </c>
      <c r="L630" s="3">
        <v>4458.8269055508472</v>
      </c>
      <c r="M630" s="3">
        <v>4614.8858472451266</v>
      </c>
      <c r="N630" s="3">
        <v>4776.406851898706</v>
      </c>
      <c r="O630" s="3">
        <v>4943.5810917151603</v>
      </c>
      <c r="P630" s="3">
        <v>5116.6064299251902</v>
      </c>
    </row>
    <row r="631" spans="2:16" x14ac:dyDescent="0.35">
      <c r="B631" t="s">
        <v>10</v>
      </c>
      <c r="D631" t="s">
        <v>11</v>
      </c>
      <c r="E631" t="s">
        <v>32</v>
      </c>
      <c r="F631" t="s">
        <v>1248</v>
      </c>
      <c r="G631" t="s">
        <v>1249</v>
      </c>
      <c r="H631">
        <v>1234</v>
      </c>
      <c r="I631" t="s">
        <v>1245</v>
      </c>
      <c r="J631">
        <v>63300170</v>
      </c>
      <c r="K631" t="s">
        <v>1873</v>
      </c>
      <c r="L631" s="3">
        <v>7706.0160650280959</v>
      </c>
      <c r="M631" s="3">
        <v>7975.7266273040777</v>
      </c>
      <c r="N631" s="3">
        <v>8254.8770592597193</v>
      </c>
      <c r="O631" s="3">
        <v>8543.79775633381</v>
      </c>
      <c r="P631" s="3">
        <v>8842.8306778054921</v>
      </c>
    </row>
    <row r="632" spans="2:16" x14ac:dyDescent="0.35">
      <c r="B632" t="s">
        <v>10</v>
      </c>
      <c r="D632" t="s">
        <v>11</v>
      </c>
      <c r="E632" t="s">
        <v>32</v>
      </c>
      <c r="F632" t="s">
        <v>1250</v>
      </c>
      <c r="G632" t="s">
        <v>1251</v>
      </c>
      <c r="H632">
        <v>1234</v>
      </c>
      <c r="I632" t="s">
        <v>1245</v>
      </c>
      <c r="J632">
        <v>63300080</v>
      </c>
      <c r="K632" t="s">
        <v>91</v>
      </c>
      <c r="L632" s="3">
        <v>44826.719361911993</v>
      </c>
      <c r="M632" s="3">
        <v>46395.654539578914</v>
      </c>
      <c r="N632" s="3">
        <v>48019.502448464176</v>
      </c>
      <c r="O632" s="3">
        <v>49700.185034160415</v>
      </c>
      <c r="P632" s="3">
        <v>51439.691510356017</v>
      </c>
    </row>
    <row r="633" spans="2:16" x14ac:dyDescent="0.35">
      <c r="B633" t="s">
        <v>10</v>
      </c>
      <c r="D633" t="s">
        <v>11</v>
      </c>
      <c r="E633" t="s">
        <v>32</v>
      </c>
      <c r="F633" t="s">
        <v>1250</v>
      </c>
      <c r="G633" t="s">
        <v>1251</v>
      </c>
      <c r="H633">
        <v>1234</v>
      </c>
      <c r="I633" t="s">
        <v>1245</v>
      </c>
      <c r="J633">
        <v>63300040</v>
      </c>
      <c r="K633" t="s">
        <v>1515</v>
      </c>
      <c r="L633" s="3">
        <v>15482.912937502499</v>
      </c>
      <c r="M633" s="3">
        <v>16024.814890315085</v>
      </c>
      <c r="N633" s="3">
        <v>16585.683411476111</v>
      </c>
      <c r="O633" s="3">
        <v>17166.182330877775</v>
      </c>
      <c r="P633" s="3">
        <v>17766.998712458495</v>
      </c>
    </row>
    <row r="634" spans="2:16" x14ac:dyDescent="0.35">
      <c r="B634" t="s">
        <v>10</v>
      </c>
      <c r="D634" t="s">
        <v>19</v>
      </c>
      <c r="E634" t="s">
        <v>32</v>
      </c>
      <c r="F634" t="s">
        <v>1250</v>
      </c>
      <c r="G634" t="s">
        <v>1251</v>
      </c>
      <c r="H634">
        <v>1234</v>
      </c>
      <c r="I634" t="s">
        <v>1245</v>
      </c>
      <c r="J634">
        <v>63300056</v>
      </c>
      <c r="K634" t="s">
        <v>1536</v>
      </c>
      <c r="L634" s="3">
        <v>147456.31369049998</v>
      </c>
      <c r="M634" s="3">
        <v>152617.28466966748</v>
      </c>
      <c r="N634" s="3">
        <v>157958.88963310583</v>
      </c>
      <c r="O634" s="3">
        <v>163487.45077026452</v>
      </c>
      <c r="P634" s="3">
        <v>169209.51154722375</v>
      </c>
    </row>
    <row r="635" spans="2:16" x14ac:dyDescent="0.35">
      <c r="B635" t="s">
        <v>10</v>
      </c>
      <c r="D635" t="s">
        <v>11</v>
      </c>
      <c r="E635" t="s">
        <v>32</v>
      </c>
      <c r="F635" t="s">
        <v>1250</v>
      </c>
      <c r="G635" t="s">
        <v>1251</v>
      </c>
      <c r="H635">
        <v>1234</v>
      </c>
      <c r="I635" t="s">
        <v>1245</v>
      </c>
      <c r="J635">
        <v>63300100</v>
      </c>
      <c r="K635" t="s">
        <v>1869</v>
      </c>
      <c r="L635" s="3">
        <v>13565.980859525998</v>
      </c>
      <c r="M635" s="3">
        <v>14040.790189609408</v>
      </c>
      <c r="N635" s="3">
        <v>14532.217846245736</v>
      </c>
      <c r="O635" s="3">
        <v>15040.845470864335</v>
      </c>
      <c r="P635" s="3">
        <v>15567.275062344585</v>
      </c>
    </row>
    <row r="636" spans="2:16" x14ac:dyDescent="0.35">
      <c r="B636" t="s">
        <v>10</v>
      </c>
      <c r="D636" t="s">
        <v>11</v>
      </c>
      <c r="E636" t="s">
        <v>32</v>
      </c>
      <c r="F636" t="s">
        <v>1250</v>
      </c>
      <c r="G636" t="s">
        <v>1251</v>
      </c>
      <c r="H636">
        <v>1234</v>
      </c>
      <c r="I636" t="s">
        <v>1245</v>
      </c>
      <c r="J636">
        <v>63300170</v>
      </c>
      <c r="K636" t="s">
        <v>1873</v>
      </c>
      <c r="L636" s="3">
        <v>23445.553876789498</v>
      </c>
      <c r="M636" s="3">
        <v>24266.148262477131</v>
      </c>
      <c r="N636" s="3">
        <v>25115.463451663829</v>
      </c>
      <c r="O636" s="3">
        <v>25994.50467247206</v>
      </c>
      <c r="P636" s="3">
        <v>26904.312336008577</v>
      </c>
    </row>
    <row r="637" spans="2:16" x14ac:dyDescent="0.35">
      <c r="B637" t="s">
        <v>10</v>
      </c>
      <c r="D637" t="s">
        <v>11</v>
      </c>
      <c r="E637" t="s">
        <v>32</v>
      </c>
      <c r="F637" t="s">
        <v>1236</v>
      </c>
      <c r="G637" t="s">
        <v>1237</v>
      </c>
      <c r="H637">
        <v>1239</v>
      </c>
      <c r="I637" t="s">
        <v>1238</v>
      </c>
      <c r="J637">
        <v>63300080</v>
      </c>
      <c r="K637" t="s">
        <v>91</v>
      </c>
      <c r="L637" s="3">
        <v>42095.267107782049</v>
      </c>
      <c r="M637" s="3">
        <v>43568.60145655441</v>
      </c>
      <c r="N637" s="3">
        <v>45093.502507533813</v>
      </c>
      <c r="O637" s="3">
        <v>46671.775095297489</v>
      </c>
      <c r="P637" s="3">
        <v>48305.287223632899</v>
      </c>
    </row>
    <row r="638" spans="2:16" x14ac:dyDescent="0.35">
      <c r="B638" t="s">
        <v>10</v>
      </c>
      <c r="D638" t="s">
        <v>11</v>
      </c>
      <c r="E638" t="s">
        <v>32</v>
      </c>
      <c r="F638" t="s">
        <v>1236</v>
      </c>
      <c r="G638" t="s">
        <v>1237</v>
      </c>
      <c r="H638">
        <v>1239</v>
      </c>
      <c r="I638" t="s">
        <v>1238</v>
      </c>
      <c r="J638">
        <v>63300040</v>
      </c>
      <c r="K638" t="s">
        <v>1515</v>
      </c>
      <c r="L638" s="3">
        <v>14539.483704990509</v>
      </c>
      <c r="M638" s="3">
        <v>15048.365634665175</v>
      </c>
      <c r="N638" s="3">
        <v>15575.058431878455</v>
      </c>
      <c r="O638" s="3">
        <v>16120.185476994198</v>
      </c>
      <c r="P638" s="3">
        <v>16684.391968688993</v>
      </c>
    </row>
    <row r="639" spans="2:16" x14ac:dyDescent="0.35">
      <c r="B639" t="s">
        <v>10</v>
      </c>
      <c r="D639" t="s">
        <v>19</v>
      </c>
      <c r="E639" t="s">
        <v>32</v>
      </c>
      <c r="F639" t="s">
        <v>1236</v>
      </c>
      <c r="G639" t="s">
        <v>1237</v>
      </c>
      <c r="H639">
        <v>1239</v>
      </c>
      <c r="I639" t="s">
        <v>1238</v>
      </c>
      <c r="J639">
        <v>63300056</v>
      </c>
      <c r="K639" t="s">
        <v>1536</v>
      </c>
      <c r="L639" s="3">
        <v>138471.273380862</v>
      </c>
      <c r="M639" s="3">
        <v>143317.76794919214</v>
      </c>
      <c r="N639" s="3">
        <v>148333.88982741386</v>
      </c>
      <c r="O639" s="3">
        <v>153525.57597137333</v>
      </c>
      <c r="P639" s="3">
        <v>158898.97113037138</v>
      </c>
    </row>
    <row r="640" spans="2:16" x14ac:dyDescent="0.35">
      <c r="B640" t="s">
        <v>10</v>
      </c>
      <c r="D640" t="s">
        <v>11</v>
      </c>
      <c r="E640" t="s">
        <v>32</v>
      </c>
      <c r="F640" t="s">
        <v>1236</v>
      </c>
      <c r="G640" t="s">
        <v>1237</v>
      </c>
      <c r="H640">
        <v>1239</v>
      </c>
      <c r="I640" t="s">
        <v>1238</v>
      </c>
      <c r="J640">
        <v>63300100</v>
      </c>
      <c r="K640" t="s">
        <v>1869</v>
      </c>
      <c r="L640" s="3">
        <v>12739.357151039303</v>
      </c>
      <c r="M640" s="3">
        <v>13185.234651325676</v>
      </c>
      <c r="N640" s="3">
        <v>13646.717864122074</v>
      </c>
      <c r="O640" s="3">
        <v>14124.352989366345</v>
      </c>
      <c r="P640" s="3">
        <v>14618.705343994166</v>
      </c>
    </row>
    <row r="641" spans="2:16" x14ac:dyDescent="0.35">
      <c r="B641" t="s">
        <v>10</v>
      </c>
      <c r="D641" t="s">
        <v>11</v>
      </c>
      <c r="E641" t="s">
        <v>32</v>
      </c>
      <c r="F641" t="s">
        <v>1236</v>
      </c>
      <c r="G641" t="s">
        <v>1237</v>
      </c>
      <c r="H641">
        <v>1239</v>
      </c>
      <c r="I641" t="s">
        <v>1238</v>
      </c>
      <c r="J641">
        <v>63300170</v>
      </c>
      <c r="K641" t="s">
        <v>1873</v>
      </c>
      <c r="L641" s="3">
        <v>22016.932467557057</v>
      </c>
      <c r="M641" s="3">
        <v>22787.525103921551</v>
      </c>
      <c r="N641" s="3">
        <v>23585.088482558804</v>
      </c>
      <c r="O641" s="3">
        <v>24410.566579448361</v>
      </c>
      <c r="P641" s="3">
        <v>25264.936409729049</v>
      </c>
    </row>
    <row r="642" spans="2:16" x14ac:dyDescent="0.35">
      <c r="B642" t="s">
        <v>10</v>
      </c>
      <c r="D642" t="s">
        <v>11</v>
      </c>
      <c r="E642" t="s">
        <v>32</v>
      </c>
      <c r="F642" t="s">
        <v>1236</v>
      </c>
      <c r="G642" t="s">
        <v>1237</v>
      </c>
      <c r="H642">
        <v>1239</v>
      </c>
      <c r="I642" t="s">
        <v>1238</v>
      </c>
      <c r="J642">
        <v>63300130</v>
      </c>
      <c r="K642" t="s">
        <v>1896</v>
      </c>
      <c r="L642" s="3">
        <v>6923.5636690431002</v>
      </c>
      <c r="M642" s="3">
        <v>7165.8883974596074</v>
      </c>
      <c r="N642" s="3">
        <v>7416.6944913706939</v>
      </c>
      <c r="O642" s="3">
        <v>7676.2787985686664</v>
      </c>
      <c r="P642" s="3">
        <v>7944.9485565185696</v>
      </c>
    </row>
    <row r="643" spans="2:16" x14ac:dyDescent="0.35">
      <c r="B643" t="s">
        <v>10</v>
      </c>
      <c r="D643" t="s">
        <v>11</v>
      </c>
      <c r="E643" t="s">
        <v>32</v>
      </c>
      <c r="F643" t="s">
        <v>1239</v>
      </c>
      <c r="G643" t="s">
        <v>1240</v>
      </c>
      <c r="H643">
        <v>1239</v>
      </c>
      <c r="I643" t="s">
        <v>1238</v>
      </c>
      <c r="J643">
        <v>63300080</v>
      </c>
      <c r="K643" t="s">
        <v>91</v>
      </c>
      <c r="L643" s="3">
        <v>25474.861317955099</v>
      </c>
      <c r="M643" s="3">
        <v>26366.481464083528</v>
      </c>
      <c r="N643" s="3">
        <v>27289.308315326449</v>
      </c>
      <c r="O643" s="3">
        <v>28244.434106362871</v>
      </c>
      <c r="P643" s="3">
        <v>29232.98930008557</v>
      </c>
    </row>
    <row r="644" spans="2:16" x14ac:dyDescent="0.35">
      <c r="B644" t="s">
        <v>10</v>
      </c>
      <c r="D644" t="s">
        <v>11</v>
      </c>
      <c r="E644" t="s">
        <v>32</v>
      </c>
      <c r="F644" t="s">
        <v>1239</v>
      </c>
      <c r="G644" t="s">
        <v>1240</v>
      </c>
      <c r="H644">
        <v>1239</v>
      </c>
      <c r="I644" t="s">
        <v>1238</v>
      </c>
      <c r="J644">
        <v>63300040</v>
      </c>
      <c r="K644" t="s">
        <v>1515</v>
      </c>
      <c r="L644" s="3">
        <v>8798.8830210042288</v>
      </c>
      <c r="M644" s="3">
        <v>9106.8439267393751</v>
      </c>
      <c r="N644" s="3">
        <v>9425.5834641752535</v>
      </c>
      <c r="O644" s="3">
        <v>9755.4788854213857</v>
      </c>
      <c r="P644" s="3">
        <v>10096.920646411134</v>
      </c>
    </row>
    <row r="645" spans="2:16" x14ac:dyDescent="0.35">
      <c r="B645" t="s">
        <v>10</v>
      </c>
      <c r="D645" t="s">
        <v>19</v>
      </c>
      <c r="E645" t="s">
        <v>32</v>
      </c>
      <c r="F645" t="s">
        <v>1239</v>
      </c>
      <c r="G645" t="s">
        <v>1240</v>
      </c>
      <c r="H645">
        <v>1239</v>
      </c>
      <c r="I645" t="s">
        <v>1238</v>
      </c>
      <c r="J645">
        <v>63300056</v>
      </c>
      <c r="K645" t="s">
        <v>1536</v>
      </c>
      <c r="L645" s="3">
        <v>83798.885914325991</v>
      </c>
      <c r="M645" s="3">
        <v>86731.846921327393</v>
      </c>
      <c r="N645" s="3">
        <v>89767.461563573845</v>
      </c>
      <c r="O645" s="3">
        <v>92909.322718298921</v>
      </c>
      <c r="P645" s="3">
        <v>96161.149013439383</v>
      </c>
    </row>
    <row r="646" spans="2:16" x14ac:dyDescent="0.35">
      <c r="B646" t="s">
        <v>10</v>
      </c>
      <c r="D646" t="s">
        <v>11</v>
      </c>
      <c r="E646" t="s">
        <v>32</v>
      </c>
      <c r="F646" t="s">
        <v>1239</v>
      </c>
      <c r="G646" t="s">
        <v>1240</v>
      </c>
      <c r="H646">
        <v>1239</v>
      </c>
      <c r="I646" t="s">
        <v>1238</v>
      </c>
      <c r="J646">
        <v>63300100</v>
      </c>
      <c r="K646" t="s">
        <v>1869</v>
      </c>
      <c r="L646" s="3">
        <v>7709.4975041179914</v>
      </c>
      <c r="M646" s="3">
        <v>7979.3299167621199</v>
      </c>
      <c r="N646" s="3">
        <v>8258.6064638487933</v>
      </c>
      <c r="O646" s="3">
        <v>8547.6576900835007</v>
      </c>
      <c r="P646" s="3">
        <v>8846.8257092364238</v>
      </c>
    </row>
    <row r="647" spans="2:16" x14ac:dyDescent="0.35">
      <c r="B647" t="s">
        <v>10</v>
      </c>
      <c r="D647" t="s">
        <v>11</v>
      </c>
      <c r="E647" t="s">
        <v>32</v>
      </c>
      <c r="F647" t="s">
        <v>1239</v>
      </c>
      <c r="G647" t="s">
        <v>1240</v>
      </c>
      <c r="H647">
        <v>1239</v>
      </c>
      <c r="I647" t="s">
        <v>1238</v>
      </c>
      <c r="J647">
        <v>63300170</v>
      </c>
      <c r="K647" t="s">
        <v>1873</v>
      </c>
      <c r="L647" s="3">
        <v>13324.022860377832</v>
      </c>
      <c r="M647" s="3">
        <v>13790.363660491055</v>
      </c>
      <c r="N647" s="3">
        <v>14273.026388608241</v>
      </c>
      <c r="O647" s="3">
        <v>14772.582312209528</v>
      </c>
      <c r="P647" s="3">
        <v>15289.622693136862</v>
      </c>
    </row>
    <row r="648" spans="2:16" x14ac:dyDescent="0.35">
      <c r="B648" t="s">
        <v>10</v>
      </c>
      <c r="D648" t="s">
        <v>11</v>
      </c>
      <c r="E648" t="s">
        <v>32</v>
      </c>
      <c r="F648" t="s">
        <v>1239</v>
      </c>
      <c r="G648" t="s">
        <v>1240</v>
      </c>
      <c r="H648">
        <v>1239</v>
      </c>
      <c r="I648" t="s">
        <v>1238</v>
      </c>
      <c r="J648">
        <v>63300130</v>
      </c>
      <c r="K648" t="s">
        <v>1896</v>
      </c>
      <c r="L648" s="3">
        <v>4189.9442957163001</v>
      </c>
      <c r="M648" s="3">
        <v>4336.5923460663698</v>
      </c>
      <c r="N648" s="3">
        <v>4488.3730781786926</v>
      </c>
      <c r="O648" s="3">
        <v>4645.4661359149459</v>
      </c>
      <c r="P648" s="3">
        <v>4808.0574506719695</v>
      </c>
    </row>
    <row r="649" spans="2:16" x14ac:dyDescent="0.35">
      <c r="B649" t="s">
        <v>10</v>
      </c>
      <c r="D649" t="s">
        <v>11</v>
      </c>
      <c r="E649" t="s">
        <v>32</v>
      </c>
      <c r="F649" t="s">
        <v>1241</v>
      </c>
      <c r="G649" t="s">
        <v>1242</v>
      </c>
      <c r="H649">
        <v>1239</v>
      </c>
      <c r="I649" t="s">
        <v>1238</v>
      </c>
      <c r="J649">
        <v>63300080</v>
      </c>
      <c r="K649" t="s">
        <v>91</v>
      </c>
      <c r="L649" s="3">
        <v>249753.70819041328</v>
      </c>
      <c r="M649" s="3">
        <v>258495.0879770777</v>
      </c>
      <c r="N649" s="3">
        <v>267542.41605627537</v>
      </c>
      <c r="O649" s="3">
        <v>276906.40061824501</v>
      </c>
      <c r="P649" s="3">
        <v>286598.12463988358</v>
      </c>
    </row>
    <row r="650" spans="2:16" x14ac:dyDescent="0.35">
      <c r="B650" t="s">
        <v>10</v>
      </c>
      <c r="D650" t="s">
        <v>19</v>
      </c>
      <c r="E650" t="s">
        <v>32</v>
      </c>
      <c r="F650" t="s">
        <v>1241</v>
      </c>
      <c r="G650" t="s">
        <v>1242</v>
      </c>
      <c r="H650">
        <v>1239</v>
      </c>
      <c r="I650" t="s">
        <v>1238</v>
      </c>
      <c r="J650">
        <v>63300030</v>
      </c>
      <c r="K650" t="s">
        <v>1488</v>
      </c>
      <c r="L650" s="3">
        <v>12000</v>
      </c>
      <c r="M650" s="3">
        <v>12000</v>
      </c>
      <c r="N650" s="3">
        <v>12000</v>
      </c>
      <c r="O650" s="3">
        <v>12000</v>
      </c>
      <c r="P650" s="3">
        <v>12000</v>
      </c>
    </row>
    <row r="651" spans="2:16" x14ac:dyDescent="0.35">
      <c r="B651" t="s">
        <v>10</v>
      </c>
      <c r="D651" t="s">
        <v>11</v>
      </c>
      <c r="E651" t="s">
        <v>32</v>
      </c>
      <c r="F651" t="s">
        <v>1241</v>
      </c>
      <c r="G651" t="s">
        <v>1242</v>
      </c>
      <c r="H651">
        <v>1239</v>
      </c>
      <c r="I651" t="s">
        <v>1238</v>
      </c>
      <c r="J651">
        <v>63300040</v>
      </c>
      <c r="K651" t="s">
        <v>1515</v>
      </c>
      <c r="L651" s="3">
        <v>86263.616315767737</v>
      </c>
      <c r="M651" s="3">
        <v>89282.842886819606</v>
      </c>
      <c r="N651" s="3">
        <v>92407.742387858278</v>
      </c>
      <c r="O651" s="3">
        <v>95642.013371433306</v>
      </c>
      <c r="P651" s="3">
        <v>98989.483839433466</v>
      </c>
    </row>
    <row r="652" spans="2:16" x14ac:dyDescent="0.35">
      <c r="B652" t="s">
        <v>10</v>
      </c>
      <c r="D652" t="s">
        <v>19</v>
      </c>
      <c r="E652" t="s">
        <v>32</v>
      </c>
      <c r="F652" t="s">
        <v>1241</v>
      </c>
      <c r="G652" t="s">
        <v>1242</v>
      </c>
      <c r="H652">
        <v>1239</v>
      </c>
      <c r="I652" t="s">
        <v>1238</v>
      </c>
      <c r="J652">
        <v>63300056</v>
      </c>
      <c r="K652" t="s">
        <v>1536</v>
      </c>
      <c r="L652" s="3">
        <v>821558.25062635948</v>
      </c>
      <c r="M652" s="3">
        <v>850312.78939828195</v>
      </c>
      <c r="N652" s="3">
        <v>880073.73702722171</v>
      </c>
      <c r="O652" s="3">
        <v>910876.31782317441</v>
      </c>
      <c r="P652" s="3">
        <v>942756.98894698545</v>
      </c>
    </row>
    <row r="653" spans="2:16" x14ac:dyDescent="0.35">
      <c r="B653" t="s">
        <v>10</v>
      </c>
      <c r="D653" t="s">
        <v>19</v>
      </c>
      <c r="E653" t="s">
        <v>32</v>
      </c>
      <c r="F653" t="s">
        <v>1241</v>
      </c>
      <c r="G653" t="s">
        <v>1242</v>
      </c>
      <c r="H653">
        <v>1239</v>
      </c>
      <c r="I653" t="s">
        <v>1238</v>
      </c>
      <c r="J653">
        <v>63300060</v>
      </c>
      <c r="K653" t="s">
        <v>1546</v>
      </c>
      <c r="L653" s="3">
        <v>13800</v>
      </c>
      <c r="M653" s="3">
        <v>13800</v>
      </c>
      <c r="N653" s="3">
        <v>13800</v>
      </c>
      <c r="O653" s="3">
        <v>13800</v>
      </c>
      <c r="P653" s="3">
        <v>13800</v>
      </c>
    </row>
    <row r="654" spans="2:16" x14ac:dyDescent="0.35">
      <c r="B654" t="s">
        <v>10</v>
      </c>
      <c r="D654" t="s">
        <v>19</v>
      </c>
      <c r="E654" t="s">
        <v>32</v>
      </c>
      <c r="F654" t="s">
        <v>1241</v>
      </c>
      <c r="G654" t="s">
        <v>1242</v>
      </c>
      <c r="H654">
        <v>1239</v>
      </c>
      <c r="I654" t="s">
        <v>1238</v>
      </c>
      <c r="J654">
        <v>63300065</v>
      </c>
      <c r="K654" t="s">
        <v>1627</v>
      </c>
      <c r="L654" s="3">
        <v>4480</v>
      </c>
      <c r="M654" s="3">
        <v>4480</v>
      </c>
      <c r="N654" s="3">
        <v>4480</v>
      </c>
      <c r="O654" s="3">
        <v>4480</v>
      </c>
      <c r="P654" s="3">
        <v>4480</v>
      </c>
    </row>
    <row r="655" spans="2:16" x14ac:dyDescent="0.35">
      <c r="B655" t="s">
        <v>10</v>
      </c>
      <c r="D655" t="s">
        <v>19</v>
      </c>
      <c r="E655" t="s">
        <v>32</v>
      </c>
      <c r="F655" t="s">
        <v>1241</v>
      </c>
      <c r="G655" t="s">
        <v>1242</v>
      </c>
      <c r="H655">
        <v>1239</v>
      </c>
      <c r="I655" t="s">
        <v>1238</v>
      </c>
      <c r="J655">
        <v>63300033</v>
      </c>
      <c r="K655" t="s">
        <v>1661</v>
      </c>
      <c r="L655" s="3">
        <v>600</v>
      </c>
      <c r="M655" s="3">
        <v>600</v>
      </c>
      <c r="N655" s="3">
        <v>600</v>
      </c>
      <c r="O655" s="3">
        <v>600</v>
      </c>
      <c r="P655" s="3">
        <v>600</v>
      </c>
    </row>
    <row r="656" spans="2:16" x14ac:dyDescent="0.35">
      <c r="B656" t="s">
        <v>10</v>
      </c>
      <c r="D656" t="s">
        <v>19</v>
      </c>
      <c r="E656" t="s">
        <v>32</v>
      </c>
      <c r="F656" t="s">
        <v>1241</v>
      </c>
      <c r="G656" t="s">
        <v>1242</v>
      </c>
      <c r="H656">
        <v>1239</v>
      </c>
      <c r="I656" t="s">
        <v>1238</v>
      </c>
      <c r="J656">
        <v>63300150</v>
      </c>
      <c r="K656" t="s">
        <v>1680</v>
      </c>
      <c r="L656" s="3">
        <v>354718.26</v>
      </c>
      <c r="M656" s="3">
        <v>361812.62520000001</v>
      </c>
      <c r="N656" s="3">
        <v>369048.87770400004</v>
      </c>
      <c r="O656" s="3">
        <v>376429.85525808006</v>
      </c>
      <c r="P656" s="3">
        <v>383958.4523632417</v>
      </c>
    </row>
    <row r="657" spans="2:16" x14ac:dyDescent="0.35">
      <c r="B657" t="s">
        <v>10</v>
      </c>
      <c r="D657" t="s">
        <v>11</v>
      </c>
      <c r="E657" t="s">
        <v>32</v>
      </c>
      <c r="F657" t="s">
        <v>1241</v>
      </c>
      <c r="G657" t="s">
        <v>1242</v>
      </c>
      <c r="H657">
        <v>1239</v>
      </c>
      <c r="I657" t="s">
        <v>1238</v>
      </c>
      <c r="J657">
        <v>63300110</v>
      </c>
      <c r="K657" t="s">
        <v>1866</v>
      </c>
      <c r="L657" s="3">
        <v>179.20000000000002</v>
      </c>
      <c r="M657" s="3">
        <v>179.20000000000002</v>
      </c>
      <c r="N657" s="3">
        <v>179.20000000000002</v>
      </c>
      <c r="O657" s="3">
        <v>179.20000000000002</v>
      </c>
      <c r="P657" s="3">
        <v>179.20000000000002</v>
      </c>
    </row>
    <row r="658" spans="2:16" x14ac:dyDescent="0.35">
      <c r="B658" t="s">
        <v>10</v>
      </c>
      <c r="D658" t="s">
        <v>11</v>
      </c>
      <c r="E658" t="s">
        <v>32</v>
      </c>
      <c r="F658" t="s">
        <v>1241</v>
      </c>
      <c r="G658" t="s">
        <v>1242</v>
      </c>
      <c r="H658">
        <v>1239</v>
      </c>
      <c r="I658" t="s">
        <v>1238</v>
      </c>
      <c r="J658">
        <v>63300100</v>
      </c>
      <c r="K658" t="s">
        <v>1869</v>
      </c>
      <c r="L658" s="3">
        <v>75583.359057625072</v>
      </c>
      <c r="M658" s="3">
        <v>78228.776624641934</v>
      </c>
      <c r="N658" s="3">
        <v>80966.783806504391</v>
      </c>
      <c r="O658" s="3">
        <v>83800.621239732049</v>
      </c>
      <c r="P658" s="3">
        <v>86733.642983122656</v>
      </c>
    </row>
    <row r="659" spans="2:16" x14ac:dyDescent="0.35">
      <c r="B659" t="s">
        <v>10</v>
      </c>
      <c r="D659" t="s">
        <v>11</v>
      </c>
      <c r="E659" t="s">
        <v>32</v>
      </c>
      <c r="F659" t="s">
        <v>1241</v>
      </c>
      <c r="G659" t="s">
        <v>1242</v>
      </c>
      <c r="H659">
        <v>1239</v>
      </c>
      <c r="I659" t="s">
        <v>1238</v>
      </c>
      <c r="J659">
        <v>63300170</v>
      </c>
      <c r="K659" t="s">
        <v>1873</v>
      </c>
      <c r="L659" s="3">
        <v>130627.76184959116</v>
      </c>
      <c r="M659" s="3">
        <v>135199.73351432683</v>
      </c>
      <c r="N659" s="3">
        <v>139931.72418732825</v>
      </c>
      <c r="O659" s="3">
        <v>144829.33453388474</v>
      </c>
      <c r="P659" s="3">
        <v>149898.36124257068</v>
      </c>
    </row>
    <row r="660" spans="2:16" x14ac:dyDescent="0.35">
      <c r="B660" t="s">
        <v>10</v>
      </c>
      <c r="D660" t="s">
        <v>19</v>
      </c>
      <c r="E660" t="s">
        <v>32</v>
      </c>
      <c r="F660" t="s">
        <v>1241</v>
      </c>
      <c r="G660" t="s">
        <v>1242</v>
      </c>
      <c r="H660">
        <v>1239</v>
      </c>
      <c r="I660" t="s">
        <v>1238</v>
      </c>
      <c r="J660">
        <v>63300035</v>
      </c>
      <c r="K660" t="s">
        <v>1886</v>
      </c>
      <c r="L660" s="3">
        <v>40800</v>
      </c>
      <c r="M660" s="3">
        <v>41616</v>
      </c>
      <c r="N660" s="3">
        <v>42448.32</v>
      </c>
      <c r="O660" s="3">
        <v>43297.286399999997</v>
      </c>
      <c r="P660" s="3">
        <v>44163.232127999996</v>
      </c>
    </row>
    <row r="661" spans="2:16" x14ac:dyDescent="0.35">
      <c r="B661" t="s">
        <v>10</v>
      </c>
      <c r="D661" t="s">
        <v>11</v>
      </c>
      <c r="E661" t="s">
        <v>32</v>
      </c>
      <c r="F661" t="s">
        <v>1241</v>
      </c>
      <c r="G661" t="s">
        <v>1242</v>
      </c>
      <c r="H661">
        <v>1239</v>
      </c>
      <c r="I661" t="s">
        <v>1238</v>
      </c>
      <c r="J661">
        <v>63300130</v>
      </c>
      <c r="K661" t="s">
        <v>1896</v>
      </c>
      <c r="L661" s="3">
        <v>41077.912531317976</v>
      </c>
      <c r="M661" s="3">
        <v>42515.639469914102</v>
      </c>
      <c r="N661" s="3">
        <v>44003.68685136109</v>
      </c>
      <c r="O661" s="3">
        <v>45543.815891158723</v>
      </c>
      <c r="P661" s="3">
        <v>47137.849447349276</v>
      </c>
    </row>
    <row r="662" spans="2:16" x14ac:dyDescent="0.35">
      <c r="B662" t="s">
        <v>10</v>
      </c>
      <c r="D662" t="s">
        <v>11</v>
      </c>
      <c r="E662" t="s">
        <v>32</v>
      </c>
      <c r="F662" t="s">
        <v>1229</v>
      </c>
      <c r="G662" t="s">
        <v>1230</v>
      </c>
      <c r="H662">
        <v>1245</v>
      </c>
      <c r="I662" t="s">
        <v>1231</v>
      </c>
      <c r="J662">
        <v>63300080</v>
      </c>
      <c r="K662" t="s">
        <v>91</v>
      </c>
      <c r="L662" s="3">
        <v>104625.18038110003</v>
      </c>
      <c r="M662" s="3">
        <v>108287.06169443853</v>
      </c>
      <c r="N662" s="3">
        <v>112077.10885374386</v>
      </c>
      <c r="O662" s="3">
        <v>115999.80766362487</v>
      </c>
      <c r="P662" s="3">
        <v>120059.80093185174</v>
      </c>
    </row>
    <row r="663" spans="2:16" x14ac:dyDescent="0.35">
      <c r="B663" t="s">
        <v>10</v>
      </c>
      <c r="D663" t="s">
        <v>11</v>
      </c>
      <c r="E663" t="s">
        <v>32</v>
      </c>
      <c r="F663" t="s">
        <v>1229</v>
      </c>
      <c r="G663" t="s">
        <v>1230</v>
      </c>
      <c r="H663">
        <v>1245</v>
      </c>
      <c r="I663" t="s">
        <v>1231</v>
      </c>
      <c r="J663">
        <v>63300040</v>
      </c>
      <c r="K663" t="s">
        <v>1515</v>
      </c>
      <c r="L663" s="3">
        <v>36136.986644787838</v>
      </c>
      <c r="M663" s="3">
        <v>37401.781177355406</v>
      </c>
      <c r="N663" s="3">
        <v>38710.843518562848</v>
      </c>
      <c r="O663" s="3">
        <v>40065.723041712539</v>
      </c>
      <c r="P663" s="3">
        <v>41468.023348172479</v>
      </c>
    </row>
    <row r="664" spans="2:16" x14ac:dyDescent="0.35">
      <c r="B664" t="s">
        <v>10</v>
      </c>
      <c r="D664" t="s">
        <v>19</v>
      </c>
      <c r="E664" t="s">
        <v>32</v>
      </c>
      <c r="F664" t="s">
        <v>1229</v>
      </c>
      <c r="G664" t="s">
        <v>1230</v>
      </c>
      <c r="H664">
        <v>1245</v>
      </c>
      <c r="I664" t="s">
        <v>1231</v>
      </c>
      <c r="J664">
        <v>63300056</v>
      </c>
      <c r="K664" t="s">
        <v>1536</v>
      </c>
      <c r="L664" s="3">
        <v>344161.777569408</v>
      </c>
      <c r="M664" s="3">
        <v>356207.43978433724</v>
      </c>
      <c r="N664" s="3">
        <v>368674.70017678902</v>
      </c>
      <c r="O664" s="3">
        <v>381578.31468297658</v>
      </c>
      <c r="P664" s="3">
        <v>394933.55569688074</v>
      </c>
    </row>
    <row r="665" spans="2:16" x14ac:dyDescent="0.35">
      <c r="B665" t="s">
        <v>10</v>
      </c>
      <c r="D665" t="s">
        <v>11</v>
      </c>
      <c r="E665" t="s">
        <v>32</v>
      </c>
      <c r="F665" t="s">
        <v>1229</v>
      </c>
      <c r="G665" t="s">
        <v>1230</v>
      </c>
      <c r="H665">
        <v>1245</v>
      </c>
      <c r="I665" t="s">
        <v>1231</v>
      </c>
      <c r="J665">
        <v>63300100</v>
      </c>
      <c r="K665" t="s">
        <v>1869</v>
      </c>
      <c r="L665" s="3">
        <v>31662.883536385536</v>
      </c>
      <c r="M665" s="3">
        <v>32771.084460159029</v>
      </c>
      <c r="N665" s="3">
        <v>33918.072416264586</v>
      </c>
      <c r="O665" s="3">
        <v>35105.204950833846</v>
      </c>
      <c r="P665" s="3">
        <v>36333.887124113025</v>
      </c>
    </row>
    <row r="666" spans="2:16" x14ac:dyDescent="0.35">
      <c r="B666" t="s">
        <v>10</v>
      </c>
      <c r="D666" t="s">
        <v>11</v>
      </c>
      <c r="E666" t="s">
        <v>32</v>
      </c>
      <c r="F666" t="s">
        <v>1229</v>
      </c>
      <c r="G666" t="s">
        <v>1230</v>
      </c>
      <c r="H666">
        <v>1245</v>
      </c>
      <c r="I666" t="s">
        <v>1231</v>
      </c>
      <c r="J666">
        <v>63300170</v>
      </c>
      <c r="K666" t="s">
        <v>1873</v>
      </c>
      <c r="L666" s="3">
        <v>54721.722633535872</v>
      </c>
      <c r="M666" s="3">
        <v>56636.982925709621</v>
      </c>
      <c r="N666" s="3">
        <v>58619.277328109456</v>
      </c>
      <c r="O666" s="3">
        <v>60670.952034593276</v>
      </c>
      <c r="P666" s="3">
        <v>62794.435355804038</v>
      </c>
    </row>
    <row r="667" spans="2:16" x14ac:dyDescent="0.35">
      <c r="B667" t="s">
        <v>10</v>
      </c>
      <c r="D667" t="s">
        <v>11</v>
      </c>
      <c r="E667" t="s">
        <v>32</v>
      </c>
      <c r="F667" t="s">
        <v>1232</v>
      </c>
      <c r="G667" t="s">
        <v>1233</v>
      </c>
      <c r="H667">
        <v>1245</v>
      </c>
      <c r="I667" t="s">
        <v>1231</v>
      </c>
      <c r="J667">
        <v>63300080</v>
      </c>
      <c r="K667" t="s">
        <v>91</v>
      </c>
      <c r="L667" s="3">
        <v>12929.155344891358</v>
      </c>
      <c r="M667" s="3">
        <v>13381.675781962555</v>
      </c>
      <c r="N667" s="3">
        <v>13850.034434331243</v>
      </c>
      <c r="O667" s="3">
        <v>14334.785639532836</v>
      </c>
      <c r="P667" s="3">
        <v>14836.503136916484</v>
      </c>
    </row>
    <row r="668" spans="2:16" x14ac:dyDescent="0.35">
      <c r="B668" t="s">
        <v>10</v>
      </c>
      <c r="D668" t="s">
        <v>11</v>
      </c>
      <c r="E668" t="s">
        <v>32</v>
      </c>
      <c r="F668" t="s">
        <v>1232</v>
      </c>
      <c r="G668" t="s">
        <v>1233</v>
      </c>
      <c r="H668">
        <v>1245</v>
      </c>
      <c r="I668" t="s">
        <v>1231</v>
      </c>
      <c r="J668">
        <v>63300040</v>
      </c>
      <c r="K668" t="s">
        <v>1515</v>
      </c>
      <c r="L668" s="3">
        <v>4465.6622079394492</v>
      </c>
      <c r="M668" s="3">
        <v>4621.9603852173295</v>
      </c>
      <c r="N668" s="3">
        <v>4783.7289986999358</v>
      </c>
      <c r="O668" s="3">
        <v>4951.1595136544338</v>
      </c>
      <c r="P668" s="3">
        <v>5124.4500966323385</v>
      </c>
    </row>
    <row r="669" spans="2:16" x14ac:dyDescent="0.35">
      <c r="B669" t="s">
        <v>10</v>
      </c>
      <c r="D669" t="s">
        <v>19</v>
      </c>
      <c r="E669" t="s">
        <v>32</v>
      </c>
      <c r="F669" t="s">
        <v>1232</v>
      </c>
      <c r="G669" t="s">
        <v>1233</v>
      </c>
      <c r="H669">
        <v>1245</v>
      </c>
      <c r="I669" t="s">
        <v>1231</v>
      </c>
      <c r="J669">
        <v>63300056</v>
      </c>
      <c r="K669" t="s">
        <v>1536</v>
      </c>
      <c r="L669" s="3">
        <v>42530.116266089994</v>
      </c>
      <c r="M669" s="3">
        <v>44018.670335403142</v>
      </c>
      <c r="N669" s="3">
        <v>45559.32379714225</v>
      </c>
      <c r="O669" s="3">
        <v>47153.900130042224</v>
      </c>
      <c r="P669" s="3">
        <v>48804.2866345937</v>
      </c>
    </row>
    <row r="670" spans="2:16" x14ac:dyDescent="0.35">
      <c r="B670" t="s">
        <v>10</v>
      </c>
      <c r="D670" t="s">
        <v>11</v>
      </c>
      <c r="E670" t="s">
        <v>32</v>
      </c>
      <c r="F670" t="s">
        <v>1232</v>
      </c>
      <c r="G670" t="s">
        <v>1233</v>
      </c>
      <c r="H670">
        <v>1245</v>
      </c>
      <c r="I670" t="s">
        <v>1231</v>
      </c>
      <c r="J670">
        <v>63300100</v>
      </c>
      <c r="K670" t="s">
        <v>1869</v>
      </c>
      <c r="L670" s="3">
        <v>3912.7706964802792</v>
      </c>
      <c r="M670" s="3">
        <v>4049.7176708570892</v>
      </c>
      <c r="N670" s="3">
        <v>4191.457789337087</v>
      </c>
      <c r="O670" s="3">
        <v>4338.1588119638845</v>
      </c>
      <c r="P670" s="3">
        <v>4489.9943703826202</v>
      </c>
    </row>
    <row r="671" spans="2:16" x14ac:dyDescent="0.35">
      <c r="B671" t="s">
        <v>10</v>
      </c>
      <c r="D671" t="s">
        <v>11</v>
      </c>
      <c r="E671" t="s">
        <v>32</v>
      </c>
      <c r="F671" t="s">
        <v>1232</v>
      </c>
      <c r="G671" t="s">
        <v>1233</v>
      </c>
      <c r="H671">
        <v>1245</v>
      </c>
      <c r="I671" t="s">
        <v>1231</v>
      </c>
      <c r="J671">
        <v>63300170</v>
      </c>
      <c r="K671" t="s">
        <v>1873</v>
      </c>
      <c r="L671" s="3">
        <v>6762.2884863083091</v>
      </c>
      <c r="M671" s="3">
        <v>6998.9685833290996</v>
      </c>
      <c r="N671" s="3">
        <v>7243.9324837456179</v>
      </c>
      <c r="O671" s="3">
        <v>7497.470120676714</v>
      </c>
      <c r="P671" s="3">
        <v>7759.8815749003988</v>
      </c>
    </row>
    <row r="672" spans="2:16" x14ac:dyDescent="0.35">
      <c r="B672" t="s">
        <v>10</v>
      </c>
      <c r="D672" t="s">
        <v>11</v>
      </c>
      <c r="E672" t="s">
        <v>32</v>
      </c>
      <c r="F672" t="s">
        <v>1234</v>
      </c>
      <c r="G672" t="s">
        <v>1235</v>
      </c>
      <c r="H672">
        <v>1245</v>
      </c>
      <c r="I672" t="s">
        <v>1231</v>
      </c>
      <c r="J672">
        <v>63300080</v>
      </c>
      <c r="K672" t="s">
        <v>91</v>
      </c>
      <c r="L672" s="3">
        <v>24831.806781179665</v>
      </c>
      <c r="M672" s="3">
        <v>25700.920018520952</v>
      </c>
      <c r="N672" s="3">
        <v>26600.452219169183</v>
      </c>
      <c r="O672" s="3">
        <v>27531.468046840098</v>
      </c>
      <c r="P672" s="3">
        <v>28495.069428479499</v>
      </c>
    </row>
    <row r="673" spans="2:16" x14ac:dyDescent="0.35">
      <c r="B673" t="s">
        <v>10</v>
      </c>
      <c r="D673" t="s">
        <v>11</v>
      </c>
      <c r="E673" t="s">
        <v>32</v>
      </c>
      <c r="F673" t="s">
        <v>1234</v>
      </c>
      <c r="G673" t="s">
        <v>1235</v>
      </c>
      <c r="H673">
        <v>1245</v>
      </c>
      <c r="I673" t="s">
        <v>1231</v>
      </c>
      <c r="J673">
        <v>63300040</v>
      </c>
      <c r="K673" t="s">
        <v>1515</v>
      </c>
      <c r="L673" s="3">
        <v>8576.775368499555</v>
      </c>
      <c r="M673" s="3">
        <v>8876.9625063970398</v>
      </c>
      <c r="N673" s="3">
        <v>9187.6561941209347</v>
      </c>
      <c r="O673" s="3">
        <v>9509.2241609151661</v>
      </c>
      <c r="P673" s="3">
        <v>9842.0470065471964</v>
      </c>
    </row>
    <row r="674" spans="2:16" x14ac:dyDescent="0.35">
      <c r="B674" t="s">
        <v>10</v>
      </c>
      <c r="D674" t="s">
        <v>19</v>
      </c>
      <c r="E674" t="s">
        <v>32</v>
      </c>
      <c r="F674" t="s">
        <v>1234</v>
      </c>
      <c r="G674" t="s">
        <v>1235</v>
      </c>
      <c r="H674">
        <v>1245</v>
      </c>
      <c r="I674" t="s">
        <v>1231</v>
      </c>
      <c r="J674">
        <v>63300056</v>
      </c>
      <c r="K674" t="s">
        <v>1536</v>
      </c>
      <c r="L674" s="3">
        <v>81683.574938090998</v>
      </c>
      <c r="M674" s="3">
        <v>84542.500060924183</v>
      </c>
      <c r="N674" s="3">
        <v>87501.487563056522</v>
      </c>
      <c r="O674" s="3">
        <v>90564.039627763486</v>
      </c>
      <c r="P674" s="3">
        <v>93733.781014735199</v>
      </c>
    </row>
    <row r="675" spans="2:16" x14ac:dyDescent="0.35">
      <c r="B675" t="s">
        <v>10</v>
      </c>
      <c r="D675" t="s">
        <v>11</v>
      </c>
      <c r="E675" t="s">
        <v>32</v>
      </c>
      <c r="F675" t="s">
        <v>1234</v>
      </c>
      <c r="G675" t="s">
        <v>1235</v>
      </c>
      <c r="H675">
        <v>1245</v>
      </c>
      <c r="I675" t="s">
        <v>1231</v>
      </c>
      <c r="J675">
        <v>63300100</v>
      </c>
      <c r="K675" t="s">
        <v>1869</v>
      </c>
      <c r="L675" s="3">
        <v>7514.8888943043721</v>
      </c>
      <c r="M675" s="3">
        <v>7777.9100056050247</v>
      </c>
      <c r="N675" s="3">
        <v>8050.1368558012</v>
      </c>
      <c r="O675" s="3">
        <v>8331.89164575424</v>
      </c>
      <c r="P675" s="3">
        <v>8623.5078533556389</v>
      </c>
    </row>
    <row r="676" spans="2:16" x14ac:dyDescent="0.35">
      <c r="B676" t="s">
        <v>10</v>
      </c>
      <c r="D676" t="s">
        <v>11</v>
      </c>
      <c r="E676" t="s">
        <v>32</v>
      </c>
      <c r="F676" t="s">
        <v>1234</v>
      </c>
      <c r="G676" t="s">
        <v>1235</v>
      </c>
      <c r="H676">
        <v>1245</v>
      </c>
      <c r="I676" t="s">
        <v>1231</v>
      </c>
      <c r="J676">
        <v>63300170</v>
      </c>
      <c r="K676" t="s">
        <v>1873</v>
      </c>
      <c r="L676" s="3">
        <v>12987.688415156468</v>
      </c>
      <c r="M676" s="3">
        <v>13442.257509686946</v>
      </c>
      <c r="N676" s="3">
        <v>13912.736522525987</v>
      </c>
      <c r="O676" s="3">
        <v>14399.682300814395</v>
      </c>
      <c r="P676" s="3">
        <v>14903.671181342897</v>
      </c>
    </row>
    <row r="677" spans="2:16" x14ac:dyDescent="0.35">
      <c r="B677" t="s">
        <v>10</v>
      </c>
      <c r="D677" t="s">
        <v>11</v>
      </c>
      <c r="E677" t="s">
        <v>32</v>
      </c>
      <c r="F677" t="s">
        <v>1222</v>
      </c>
      <c r="G677" t="s">
        <v>1223</v>
      </c>
      <c r="H677">
        <v>1246</v>
      </c>
      <c r="I677" t="s">
        <v>1224</v>
      </c>
      <c r="J677">
        <v>63300080</v>
      </c>
      <c r="K677" t="s">
        <v>91</v>
      </c>
      <c r="L677" s="3">
        <v>192617.03284249073</v>
      </c>
      <c r="M677" s="3">
        <v>199358.62899197789</v>
      </c>
      <c r="N677" s="3">
        <v>206336.18100669709</v>
      </c>
      <c r="O677" s="3">
        <v>213557.94734193149</v>
      </c>
      <c r="P677" s="3">
        <v>221032.47549889906</v>
      </c>
    </row>
    <row r="678" spans="2:16" x14ac:dyDescent="0.35">
      <c r="B678" t="s">
        <v>10</v>
      </c>
      <c r="D678" t="s">
        <v>11</v>
      </c>
      <c r="E678" t="s">
        <v>32</v>
      </c>
      <c r="F678" t="s">
        <v>1222</v>
      </c>
      <c r="G678" t="s">
        <v>1223</v>
      </c>
      <c r="H678">
        <v>1246</v>
      </c>
      <c r="I678" t="s">
        <v>1224</v>
      </c>
      <c r="J678">
        <v>63300040</v>
      </c>
      <c r="K678" t="s">
        <v>1515</v>
      </c>
      <c r="L678" s="3">
        <v>66528.90936993924</v>
      </c>
      <c r="M678" s="3">
        <v>68857.421197887103</v>
      </c>
      <c r="N678" s="3">
        <v>71267.430939813145</v>
      </c>
      <c r="O678" s="3">
        <v>73761.791022706602</v>
      </c>
      <c r="P678" s="3">
        <v>76343.453708501314</v>
      </c>
    </row>
    <row r="679" spans="2:16" x14ac:dyDescent="0.35">
      <c r="B679" t="s">
        <v>10</v>
      </c>
      <c r="D679" t="s">
        <v>19</v>
      </c>
      <c r="E679" t="s">
        <v>32</v>
      </c>
      <c r="F679" t="s">
        <v>1222</v>
      </c>
      <c r="G679" t="s">
        <v>1223</v>
      </c>
      <c r="H679">
        <v>1246</v>
      </c>
      <c r="I679" t="s">
        <v>1224</v>
      </c>
      <c r="J679">
        <v>63300056</v>
      </c>
      <c r="K679" t="s">
        <v>1536</v>
      </c>
      <c r="L679" s="3">
        <v>633608.66066608799</v>
      </c>
      <c r="M679" s="3">
        <v>655784.96378940099</v>
      </c>
      <c r="N679" s="3">
        <v>678737.43752202997</v>
      </c>
      <c r="O679" s="3">
        <v>702493.24783530098</v>
      </c>
      <c r="P679" s="3">
        <v>727080.51150953642</v>
      </c>
    </row>
    <row r="680" spans="2:16" x14ac:dyDescent="0.35">
      <c r="B680" t="s">
        <v>10</v>
      </c>
      <c r="D680" t="s">
        <v>11</v>
      </c>
      <c r="E680" t="s">
        <v>32</v>
      </c>
      <c r="F680" t="s">
        <v>1222</v>
      </c>
      <c r="G680" t="s">
        <v>1223</v>
      </c>
      <c r="H680">
        <v>1246</v>
      </c>
      <c r="I680" t="s">
        <v>1224</v>
      </c>
      <c r="J680">
        <v>63300100</v>
      </c>
      <c r="K680" t="s">
        <v>1869</v>
      </c>
      <c r="L680" s="3">
        <v>58291.996781280097</v>
      </c>
      <c r="M680" s="3">
        <v>60332.216668624889</v>
      </c>
      <c r="N680" s="3">
        <v>62443.844252026756</v>
      </c>
      <c r="O680" s="3">
        <v>64629.378800847691</v>
      </c>
      <c r="P680" s="3">
        <v>66891.407058877347</v>
      </c>
    </row>
    <row r="681" spans="2:16" x14ac:dyDescent="0.35">
      <c r="B681" t="s">
        <v>10</v>
      </c>
      <c r="D681" t="s">
        <v>11</v>
      </c>
      <c r="E681" t="s">
        <v>32</v>
      </c>
      <c r="F681" t="s">
        <v>1222</v>
      </c>
      <c r="G681" t="s">
        <v>1223</v>
      </c>
      <c r="H681">
        <v>1246</v>
      </c>
      <c r="I681" t="s">
        <v>1224</v>
      </c>
      <c r="J681">
        <v>63300170</v>
      </c>
      <c r="K681" t="s">
        <v>1873</v>
      </c>
      <c r="L681" s="3">
        <v>100743.77704590799</v>
      </c>
      <c r="M681" s="3">
        <v>104269.80924251476</v>
      </c>
      <c r="N681" s="3">
        <v>107919.25256600276</v>
      </c>
      <c r="O681" s="3">
        <v>111696.42640581286</v>
      </c>
      <c r="P681" s="3">
        <v>115605.80133001629</v>
      </c>
    </row>
    <row r="682" spans="2:16" x14ac:dyDescent="0.35">
      <c r="B682" t="s">
        <v>10</v>
      </c>
      <c r="D682" t="s">
        <v>11</v>
      </c>
      <c r="E682" t="s">
        <v>32</v>
      </c>
      <c r="F682" t="s">
        <v>1225</v>
      </c>
      <c r="G682" t="s">
        <v>1226</v>
      </c>
      <c r="H682">
        <v>1246</v>
      </c>
      <c r="I682" t="s">
        <v>1224</v>
      </c>
      <c r="J682">
        <v>63300080</v>
      </c>
      <c r="K682" t="s">
        <v>91</v>
      </c>
      <c r="L682" s="3">
        <v>6571.093969648583</v>
      </c>
      <c r="M682" s="3">
        <v>6801.0822585862834</v>
      </c>
      <c r="N682" s="3">
        <v>7039.1201376368035</v>
      </c>
      <c r="O682" s="3">
        <v>7285.4893424540905</v>
      </c>
      <c r="P682" s="3">
        <v>7540.4814694399838</v>
      </c>
    </row>
    <row r="683" spans="2:16" x14ac:dyDescent="0.35">
      <c r="B683" t="s">
        <v>10</v>
      </c>
      <c r="D683" t="s">
        <v>11</v>
      </c>
      <c r="E683" t="s">
        <v>32</v>
      </c>
      <c r="F683" t="s">
        <v>1225</v>
      </c>
      <c r="G683" t="s">
        <v>1226</v>
      </c>
      <c r="H683">
        <v>1246</v>
      </c>
      <c r="I683" t="s">
        <v>1224</v>
      </c>
      <c r="J683">
        <v>63300040</v>
      </c>
      <c r="K683" t="s">
        <v>1515</v>
      </c>
      <c r="L683" s="3">
        <v>2269.6212724115171</v>
      </c>
      <c r="M683" s="3">
        <v>2349.0580169459204</v>
      </c>
      <c r="N683" s="3">
        <v>2431.2750475390276</v>
      </c>
      <c r="O683" s="3">
        <v>2516.3696742028933</v>
      </c>
      <c r="P683" s="3">
        <v>2604.4426127999945</v>
      </c>
    </row>
    <row r="684" spans="2:16" x14ac:dyDescent="0.35">
      <c r="B684" t="s">
        <v>10</v>
      </c>
      <c r="D684" t="s">
        <v>19</v>
      </c>
      <c r="E684" t="s">
        <v>32</v>
      </c>
      <c r="F684" t="s">
        <v>1225</v>
      </c>
      <c r="G684" t="s">
        <v>1226</v>
      </c>
      <c r="H684">
        <v>1246</v>
      </c>
      <c r="I684" t="s">
        <v>1224</v>
      </c>
      <c r="J684">
        <v>63300056</v>
      </c>
      <c r="K684" t="s">
        <v>1536</v>
      </c>
      <c r="L684" s="3">
        <v>21615.440689633499</v>
      </c>
      <c r="M684" s="3">
        <v>22371.981113770671</v>
      </c>
      <c r="N684" s="3">
        <v>23155.000452752643</v>
      </c>
      <c r="O684" s="3">
        <v>23965.425468598984</v>
      </c>
      <c r="P684" s="3">
        <v>24804.215359999947</v>
      </c>
    </row>
    <row r="685" spans="2:16" x14ac:dyDescent="0.35">
      <c r="B685" t="s">
        <v>10</v>
      </c>
      <c r="D685" t="s">
        <v>11</v>
      </c>
      <c r="E685" t="s">
        <v>32</v>
      </c>
      <c r="F685" t="s">
        <v>1225</v>
      </c>
      <c r="G685" t="s">
        <v>1226</v>
      </c>
      <c r="H685">
        <v>1246</v>
      </c>
      <c r="I685" t="s">
        <v>1224</v>
      </c>
      <c r="J685">
        <v>63300100</v>
      </c>
      <c r="K685" t="s">
        <v>1869</v>
      </c>
      <c r="L685" s="3">
        <v>1988.6205434462818</v>
      </c>
      <c r="M685" s="3">
        <v>2058.2222624669016</v>
      </c>
      <c r="N685" s="3">
        <v>2130.2600416532432</v>
      </c>
      <c r="O685" s="3">
        <v>2204.8191431111063</v>
      </c>
      <c r="P685" s="3">
        <v>2281.9878131199953</v>
      </c>
    </row>
    <row r="686" spans="2:16" x14ac:dyDescent="0.35">
      <c r="B686" t="s">
        <v>10</v>
      </c>
      <c r="D686" t="s">
        <v>11</v>
      </c>
      <c r="E686" t="s">
        <v>32</v>
      </c>
      <c r="F686" t="s">
        <v>1225</v>
      </c>
      <c r="G686" t="s">
        <v>1226</v>
      </c>
      <c r="H686">
        <v>1246</v>
      </c>
      <c r="I686" t="s">
        <v>1224</v>
      </c>
      <c r="J686">
        <v>63300170</v>
      </c>
      <c r="K686" t="s">
        <v>1873</v>
      </c>
      <c r="L686" s="3">
        <v>3436.8550696517264</v>
      </c>
      <c r="M686" s="3">
        <v>3557.1449970895369</v>
      </c>
      <c r="N686" s="3">
        <v>3681.6450719876702</v>
      </c>
      <c r="O686" s="3">
        <v>3810.5026495072384</v>
      </c>
      <c r="P686" s="3">
        <v>3943.8702422399915</v>
      </c>
    </row>
    <row r="687" spans="2:16" x14ac:dyDescent="0.35">
      <c r="B687" t="s">
        <v>10</v>
      </c>
      <c r="D687" t="s">
        <v>11</v>
      </c>
      <c r="E687" t="s">
        <v>32</v>
      </c>
      <c r="F687" t="s">
        <v>1227</v>
      </c>
      <c r="G687" t="s">
        <v>1228</v>
      </c>
      <c r="H687">
        <v>1246</v>
      </c>
      <c r="I687" t="s">
        <v>1224</v>
      </c>
      <c r="J687">
        <v>63300080</v>
      </c>
      <c r="K687" t="s">
        <v>91</v>
      </c>
      <c r="L687" s="3">
        <v>-1968.71660072856</v>
      </c>
      <c r="M687" s="3">
        <v>-2037.6216817540594</v>
      </c>
      <c r="N687" s="3">
        <v>-2108.9384406154513</v>
      </c>
      <c r="O687" s="3">
        <v>-2182.751286036992</v>
      </c>
      <c r="P687" s="3">
        <v>-2259.1475810482866</v>
      </c>
    </row>
    <row r="688" spans="2:16" x14ac:dyDescent="0.35">
      <c r="B688" t="s">
        <v>10</v>
      </c>
      <c r="D688" t="s">
        <v>11</v>
      </c>
      <c r="E688" t="s">
        <v>32</v>
      </c>
      <c r="F688" t="s">
        <v>1227</v>
      </c>
      <c r="G688" t="s">
        <v>1228</v>
      </c>
      <c r="H688">
        <v>1246</v>
      </c>
      <c r="I688" t="s">
        <v>1224</v>
      </c>
      <c r="J688">
        <v>63300040</v>
      </c>
      <c r="K688" t="s">
        <v>1515</v>
      </c>
      <c r="L688" s="3">
        <v>-679.98435222532498</v>
      </c>
      <c r="M688" s="3">
        <v>-703.78380455321133</v>
      </c>
      <c r="N688" s="3">
        <v>-728.41623771257366</v>
      </c>
      <c r="O688" s="3">
        <v>-753.91080603251373</v>
      </c>
      <c r="P688" s="3">
        <v>-780.2976842436517</v>
      </c>
    </row>
    <row r="689" spans="2:16" x14ac:dyDescent="0.35">
      <c r="B689" t="s">
        <v>10</v>
      </c>
      <c r="D689" t="s">
        <v>19</v>
      </c>
      <c r="E689" t="s">
        <v>32</v>
      </c>
      <c r="F689" t="s">
        <v>1227</v>
      </c>
      <c r="G689" t="s">
        <v>1228</v>
      </c>
      <c r="H689">
        <v>1246</v>
      </c>
      <c r="I689" t="s">
        <v>1224</v>
      </c>
      <c r="J689">
        <v>63300056</v>
      </c>
      <c r="K689" t="s">
        <v>1536</v>
      </c>
      <c r="L689" s="3">
        <v>-6476.0414497649999</v>
      </c>
      <c r="M689" s="3">
        <v>-6702.7029005067743</v>
      </c>
      <c r="N689" s="3">
        <v>-6937.2975020245112</v>
      </c>
      <c r="O689" s="3">
        <v>-7180.1029145953689</v>
      </c>
      <c r="P689" s="3">
        <v>-7431.4065166062064</v>
      </c>
    </row>
    <row r="690" spans="2:16" x14ac:dyDescent="0.35">
      <c r="B690" t="s">
        <v>10</v>
      </c>
      <c r="D690" t="s">
        <v>11</v>
      </c>
      <c r="E690" t="s">
        <v>32</v>
      </c>
      <c r="F690" t="s">
        <v>1227</v>
      </c>
      <c r="G690" t="s">
        <v>1228</v>
      </c>
      <c r="H690">
        <v>1246</v>
      </c>
      <c r="I690" t="s">
        <v>1224</v>
      </c>
      <c r="J690">
        <v>63300100</v>
      </c>
      <c r="K690" t="s">
        <v>1869</v>
      </c>
      <c r="L690" s="3">
        <v>-595.79581337837999</v>
      </c>
      <c r="M690" s="3">
        <v>-616.6486668466232</v>
      </c>
      <c r="N690" s="3">
        <v>-638.23137018625505</v>
      </c>
      <c r="O690" s="3">
        <v>-660.56946814277399</v>
      </c>
      <c r="P690" s="3">
        <v>-683.689399527771</v>
      </c>
    </row>
    <row r="691" spans="2:16" x14ac:dyDescent="0.35">
      <c r="B691" t="s">
        <v>10</v>
      </c>
      <c r="D691" t="s">
        <v>11</v>
      </c>
      <c r="E691" t="s">
        <v>32</v>
      </c>
      <c r="F691" t="s">
        <v>1227</v>
      </c>
      <c r="G691" t="s">
        <v>1228</v>
      </c>
      <c r="H691">
        <v>1246</v>
      </c>
      <c r="I691" t="s">
        <v>1224</v>
      </c>
      <c r="J691">
        <v>63300170</v>
      </c>
      <c r="K691" t="s">
        <v>1873</v>
      </c>
      <c r="L691" s="3">
        <v>-1029.690590512635</v>
      </c>
      <c r="M691" s="3">
        <v>-1065.729761180577</v>
      </c>
      <c r="N691" s="3">
        <v>-1103.0303028218973</v>
      </c>
      <c r="O691" s="3">
        <v>-1141.6363634206637</v>
      </c>
      <c r="P691" s="3">
        <v>-1181.5936361403869</v>
      </c>
    </row>
    <row r="692" spans="2:16" x14ac:dyDescent="0.35">
      <c r="B692" t="s">
        <v>10</v>
      </c>
      <c r="D692" t="s">
        <v>11</v>
      </c>
      <c r="E692" t="s">
        <v>32</v>
      </c>
      <c r="F692" t="s">
        <v>1217</v>
      </c>
      <c r="G692" t="s">
        <v>1218</v>
      </c>
      <c r="H692">
        <v>1247</v>
      </c>
      <c r="I692" t="s">
        <v>1219</v>
      </c>
      <c r="J692">
        <v>63300080</v>
      </c>
      <c r="K692" t="s">
        <v>91</v>
      </c>
      <c r="L692" s="3">
        <v>87693.574284585207</v>
      </c>
      <c r="M692" s="3">
        <v>90762.849384545683</v>
      </c>
      <c r="N692" s="3">
        <v>93939.549113004774</v>
      </c>
      <c r="O692" s="3">
        <v>97227.433331959939</v>
      </c>
      <c r="P692" s="3">
        <v>100630.39349857853</v>
      </c>
    </row>
    <row r="693" spans="2:16" x14ac:dyDescent="0.35">
      <c r="B693" t="s">
        <v>10</v>
      </c>
      <c r="D693" t="s">
        <v>11</v>
      </c>
      <c r="E693" t="s">
        <v>32</v>
      </c>
      <c r="F693" t="s">
        <v>1217</v>
      </c>
      <c r="G693" t="s">
        <v>1218</v>
      </c>
      <c r="H693">
        <v>1247</v>
      </c>
      <c r="I693" t="s">
        <v>1219</v>
      </c>
      <c r="J693">
        <v>63300040</v>
      </c>
      <c r="K693" t="s">
        <v>1515</v>
      </c>
      <c r="L693" s="3">
        <v>30288.899012767914</v>
      </c>
      <c r="M693" s="3">
        <v>31349.01047821479</v>
      </c>
      <c r="N693" s="3">
        <v>32446.225844952307</v>
      </c>
      <c r="O693" s="3">
        <v>33581.843749525637</v>
      </c>
      <c r="P693" s="3">
        <v>34757.208280759034</v>
      </c>
    </row>
    <row r="694" spans="2:16" x14ac:dyDescent="0.35">
      <c r="B694" t="s">
        <v>10</v>
      </c>
      <c r="D694" t="s">
        <v>19</v>
      </c>
      <c r="E694" t="s">
        <v>32</v>
      </c>
      <c r="F694" t="s">
        <v>1217</v>
      </c>
      <c r="G694" t="s">
        <v>1218</v>
      </c>
      <c r="H694">
        <v>1247</v>
      </c>
      <c r="I694" t="s">
        <v>1219</v>
      </c>
      <c r="J694">
        <v>63300056</v>
      </c>
      <c r="K694" t="s">
        <v>1536</v>
      </c>
      <c r="L694" s="3">
        <v>288465.70488350396</v>
      </c>
      <c r="M694" s="3">
        <v>298562.00455442659</v>
      </c>
      <c r="N694" s="3">
        <v>309011.67471383151</v>
      </c>
      <c r="O694" s="3">
        <v>319827.08332881558</v>
      </c>
      <c r="P694" s="3">
        <v>331021.03124532412</v>
      </c>
    </row>
    <row r="695" spans="2:16" x14ac:dyDescent="0.35">
      <c r="B695" t="s">
        <v>10</v>
      </c>
      <c r="D695" t="s">
        <v>11</v>
      </c>
      <c r="E695" t="s">
        <v>32</v>
      </c>
      <c r="F695" t="s">
        <v>1217</v>
      </c>
      <c r="G695" t="s">
        <v>1218</v>
      </c>
      <c r="H695">
        <v>1247</v>
      </c>
      <c r="I695" t="s">
        <v>1219</v>
      </c>
      <c r="J695">
        <v>63300100</v>
      </c>
      <c r="K695" t="s">
        <v>1869</v>
      </c>
      <c r="L695" s="3">
        <v>26538.844849282363</v>
      </c>
      <c r="M695" s="3">
        <v>27467.704419007245</v>
      </c>
      <c r="N695" s="3">
        <v>28429.074073672498</v>
      </c>
      <c r="O695" s="3">
        <v>29424.091666251032</v>
      </c>
      <c r="P695" s="3">
        <v>30453.934874569819</v>
      </c>
    </row>
    <row r="696" spans="2:16" x14ac:dyDescent="0.35">
      <c r="B696" t="s">
        <v>10</v>
      </c>
      <c r="D696" t="s">
        <v>11</v>
      </c>
      <c r="E696" t="s">
        <v>32</v>
      </c>
      <c r="F696" t="s">
        <v>1217</v>
      </c>
      <c r="G696" t="s">
        <v>1218</v>
      </c>
      <c r="H696">
        <v>1247</v>
      </c>
      <c r="I696" t="s">
        <v>1219</v>
      </c>
      <c r="J696">
        <v>63300170</v>
      </c>
      <c r="K696" t="s">
        <v>1873</v>
      </c>
      <c r="L696" s="3">
        <v>45866.047076477131</v>
      </c>
      <c r="M696" s="3">
        <v>47471.358724153826</v>
      </c>
      <c r="N696" s="3">
        <v>49132.85627949921</v>
      </c>
      <c r="O696" s="3">
        <v>50852.50624928168</v>
      </c>
      <c r="P696" s="3">
        <v>52632.343968006535</v>
      </c>
    </row>
    <row r="697" spans="2:16" x14ac:dyDescent="0.35">
      <c r="B697" t="s">
        <v>10</v>
      </c>
      <c r="D697" t="s">
        <v>11</v>
      </c>
      <c r="E697" t="s">
        <v>32</v>
      </c>
      <c r="F697" t="s">
        <v>1220</v>
      </c>
      <c r="G697" t="s">
        <v>1221</v>
      </c>
      <c r="H697">
        <v>1247</v>
      </c>
      <c r="I697" t="s">
        <v>1219</v>
      </c>
      <c r="J697">
        <v>63300080</v>
      </c>
      <c r="K697" t="s">
        <v>91</v>
      </c>
      <c r="L697" s="3">
        <v>-7857.8746604971193</v>
      </c>
      <c r="M697" s="3">
        <v>-8132.9002736145176</v>
      </c>
      <c r="N697" s="3">
        <v>-8417.5517831910256</v>
      </c>
      <c r="O697" s="3">
        <v>-8712.1660956027099</v>
      </c>
      <c r="P697" s="3">
        <v>-9017.0919089488034</v>
      </c>
    </row>
    <row r="698" spans="2:16" x14ac:dyDescent="0.35">
      <c r="B698" t="s">
        <v>10</v>
      </c>
      <c r="D698" t="s">
        <v>11</v>
      </c>
      <c r="E698" t="s">
        <v>32</v>
      </c>
      <c r="F698" t="s">
        <v>1220</v>
      </c>
      <c r="G698" t="s">
        <v>1221</v>
      </c>
      <c r="H698">
        <v>1247</v>
      </c>
      <c r="I698" t="s">
        <v>1219</v>
      </c>
      <c r="J698">
        <v>63300040</v>
      </c>
      <c r="K698" t="s">
        <v>1515</v>
      </c>
      <c r="L698" s="3">
        <v>-2714.0685505006495</v>
      </c>
      <c r="M698" s="3">
        <v>-2809.0609497681721</v>
      </c>
      <c r="N698" s="3">
        <v>-2907.3780830100582</v>
      </c>
      <c r="O698" s="3">
        <v>-3009.1363159154098</v>
      </c>
      <c r="P698" s="3">
        <v>-3114.4560869724487</v>
      </c>
    </row>
    <row r="699" spans="2:16" x14ac:dyDescent="0.35">
      <c r="B699" t="s">
        <v>10</v>
      </c>
      <c r="D699" t="s">
        <v>19</v>
      </c>
      <c r="E699" t="s">
        <v>32</v>
      </c>
      <c r="F699" t="s">
        <v>1220</v>
      </c>
      <c r="G699" t="s">
        <v>1221</v>
      </c>
      <c r="H699">
        <v>1247</v>
      </c>
      <c r="I699" t="s">
        <v>1219</v>
      </c>
      <c r="J699">
        <v>63300056</v>
      </c>
      <c r="K699" t="s">
        <v>1536</v>
      </c>
      <c r="L699" s="3">
        <v>-25848.271909529998</v>
      </c>
      <c r="M699" s="3">
        <v>-26752.961426363545</v>
      </c>
      <c r="N699" s="3">
        <v>-27689.315076286268</v>
      </c>
      <c r="O699" s="3">
        <v>-28658.441103956284</v>
      </c>
      <c r="P699" s="3">
        <v>-29661.48654259475</v>
      </c>
    </row>
    <row r="700" spans="2:16" x14ac:dyDescent="0.35">
      <c r="B700" t="s">
        <v>10</v>
      </c>
      <c r="D700" t="s">
        <v>11</v>
      </c>
      <c r="E700" t="s">
        <v>32</v>
      </c>
      <c r="F700" t="s">
        <v>1220</v>
      </c>
      <c r="G700" t="s">
        <v>1221</v>
      </c>
      <c r="H700">
        <v>1247</v>
      </c>
      <c r="I700" t="s">
        <v>1219</v>
      </c>
      <c r="J700">
        <v>63300100</v>
      </c>
      <c r="K700" t="s">
        <v>1869</v>
      </c>
      <c r="L700" s="3">
        <v>-2378.0410156767598</v>
      </c>
      <c r="M700" s="3">
        <v>-2461.2724512254463</v>
      </c>
      <c r="N700" s="3">
        <v>-2547.4169870183364</v>
      </c>
      <c r="O700" s="3">
        <v>-2636.5765815639779</v>
      </c>
      <c r="P700" s="3">
        <v>-2728.856761918717</v>
      </c>
    </row>
    <row r="701" spans="2:16" x14ac:dyDescent="0.35">
      <c r="B701" t="s">
        <v>10</v>
      </c>
      <c r="D701" t="s">
        <v>11</v>
      </c>
      <c r="E701" t="s">
        <v>32</v>
      </c>
      <c r="F701" t="s">
        <v>1220</v>
      </c>
      <c r="G701" t="s">
        <v>1221</v>
      </c>
      <c r="H701">
        <v>1247</v>
      </c>
      <c r="I701" t="s">
        <v>1219</v>
      </c>
      <c r="J701">
        <v>63300170</v>
      </c>
      <c r="K701" t="s">
        <v>1873</v>
      </c>
      <c r="L701" s="3">
        <v>-4109.8752336152702</v>
      </c>
      <c r="M701" s="3">
        <v>-4253.7208667918039</v>
      </c>
      <c r="N701" s="3">
        <v>-4402.6010971295163</v>
      </c>
      <c r="O701" s="3">
        <v>-4556.6921355290488</v>
      </c>
      <c r="P701" s="3">
        <v>-4716.176360272565</v>
      </c>
    </row>
    <row r="702" spans="2:16" x14ac:dyDescent="0.35">
      <c r="B702" t="s">
        <v>10</v>
      </c>
      <c r="D702" t="s">
        <v>11</v>
      </c>
      <c r="E702" t="s">
        <v>32</v>
      </c>
      <c r="F702" t="s">
        <v>1210</v>
      </c>
      <c r="G702" t="s">
        <v>1211</v>
      </c>
      <c r="H702">
        <v>1249</v>
      </c>
      <c r="I702" t="s">
        <v>1212</v>
      </c>
      <c r="J702">
        <v>63300080</v>
      </c>
      <c r="K702" t="s">
        <v>91</v>
      </c>
      <c r="L702" s="3">
        <v>121785.99906859775</v>
      </c>
      <c r="M702" s="3">
        <v>126048.50903599868</v>
      </c>
      <c r="N702" s="3">
        <v>130460.20685225862</v>
      </c>
      <c r="O702" s="3">
        <v>135026.31409208765</v>
      </c>
      <c r="P702" s="3">
        <v>139752.23508531071</v>
      </c>
    </row>
    <row r="703" spans="2:16" x14ac:dyDescent="0.35">
      <c r="B703" t="s">
        <v>10</v>
      </c>
      <c r="D703" t="s">
        <v>11</v>
      </c>
      <c r="E703" t="s">
        <v>32</v>
      </c>
      <c r="F703" t="s">
        <v>1210</v>
      </c>
      <c r="G703" t="s">
        <v>1211</v>
      </c>
      <c r="H703">
        <v>1249</v>
      </c>
      <c r="I703" t="s">
        <v>1212</v>
      </c>
      <c r="J703">
        <v>63300040</v>
      </c>
      <c r="K703" t="s">
        <v>1515</v>
      </c>
      <c r="L703" s="3">
        <v>42064.243099351195</v>
      </c>
      <c r="M703" s="3">
        <v>43536.491607828488</v>
      </c>
      <c r="N703" s="3">
        <v>45060.268814102485</v>
      </c>
      <c r="O703" s="3">
        <v>46637.378222596068</v>
      </c>
      <c r="P703" s="3">
        <v>48269.686460386925</v>
      </c>
    </row>
    <row r="704" spans="2:16" x14ac:dyDescent="0.35">
      <c r="B704" t="s">
        <v>10</v>
      </c>
      <c r="D704" t="s">
        <v>19</v>
      </c>
      <c r="E704" t="s">
        <v>32</v>
      </c>
      <c r="F704" t="s">
        <v>1210</v>
      </c>
      <c r="G704" t="s">
        <v>1211</v>
      </c>
      <c r="H704">
        <v>1249</v>
      </c>
      <c r="I704" t="s">
        <v>1212</v>
      </c>
      <c r="J704">
        <v>63300056</v>
      </c>
      <c r="K704" t="s">
        <v>1536</v>
      </c>
      <c r="L704" s="3">
        <v>400611.83904143999</v>
      </c>
      <c r="M704" s="3">
        <v>414633.25340789038</v>
      </c>
      <c r="N704" s="3">
        <v>429145.4172771665</v>
      </c>
      <c r="O704" s="3">
        <v>444165.5068818673</v>
      </c>
      <c r="P704" s="3">
        <v>459711.29962273262</v>
      </c>
    </row>
    <row r="705" spans="2:16" x14ac:dyDescent="0.35">
      <c r="B705" t="s">
        <v>10</v>
      </c>
      <c r="D705" t="s">
        <v>11</v>
      </c>
      <c r="E705" t="s">
        <v>32</v>
      </c>
      <c r="F705" t="s">
        <v>1210</v>
      </c>
      <c r="G705" t="s">
        <v>1211</v>
      </c>
      <c r="H705">
        <v>1249</v>
      </c>
      <c r="I705" t="s">
        <v>1212</v>
      </c>
      <c r="J705">
        <v>63300100</v>
      </c>
      <c r="K705" t="s">
        <v>1869</v>
      </c>
      <c r="L705" s="3">
        <v>36856.289191812481</v>
      </c>
      <c r="M705" s="3">
        <v>38146.259313525916</v>
      </c>
      <c r="N705" s="3">
        <v>39481.378389499318</v>
      </c>
      <c r="O705" s="3">
        <v>40863.226633131788</v>
      </c>
      <c r="P705" s="3">
        <v>42293.439565291403</v>
      </c>
    </row>
    <row r="706" spans="2:16" x14ac:dyDescent="0.35">
      <c r="B706" t="s">
        <v>10</v>
      </c>
      <c r="D706" t="s">
        <v>11</v>
      </c>
      <c r="E706" t="s">
        <v>32</v>
      </c>
      <c r="F706" t="s">
        <v>1210</v>
      </c>
      <c r="G706" t="s">
        <v>1211</v>
      </c>
      <c r="H706">
        <v>1249</v>
      </c>
      <c r="I706" t="s">
        <v>1212</v>
      </c>
      <c r="J706">
        <v>63300170</v>
      </c>
      <c r="K706" t="s">
        <v>1873</v>
      </c>
      <c r="L706" s="3">
        <v>63697.282407588958</v>
      </c>
      <c r="M706" s="3">
        <v>65926.687291854571</v>
      </c>
      <c r="N706" s="3">
        <v>68234.121347069478</v>
      </c>
      <c r="O706" s="3">
        <v>70622.315594216896</v>
      </c>
      <c r="P706" s="3">
        <v>73094.096640014483</v>
      </c>
    </row>
    <row r="707" spans="2:16" x14ac:dyDescent="0.35">
      <c r="B707" t="s">
        <v>10</v>
      </c>
      <c r="D707" t="s">
        <v>11</v>
      </c>
      <c r="E707" t="s">
        <v>32</v>
      </c>
      <c r="F707" t="s">
        <v>1213</v>
      </c>
      <c r="G707" t="s">
        <v>1214</v>
      </c>
      <c r="H707">
        <v>1249</v>
      </c>
      <c r="I707" t="s">
        <v>1212</v>
      </c>
      <c r="J707">
        <v>63300080</v>
      </c>
      <c r="K707" t="s">
        <v>91</v>
      </c>
      <c r="L707" s="3">
        <v>17720.210159999999</v>
      </c>
      <c r="M707" s="3">
        <v>18340.417515599995</v>
      </c>
      <c r="N707" s="3">
        <v>18982.332128645994</v>
      </c>
      <c r="O707" s="3">
        <v>19646.713753148601</v>
      </c>
      <c r="P707" s="3">
        <v>20334.3487345088</v>
      </c>
    </row>
    <row r="708" spans="2:16" x14ac:dyDescent="0.35">
      <c r="B708" t="s">
        <v>10</v>
      </c>
      <c r="D708" t="s">
        <v>11</v>
      </c>
      <c r="E708" t="s">
        <v>32</v>
      </c>
      <c r="F708" t="s">
        <v>1213</v>
      </c>
      <c r="G708" t="s">
        <v>1214</v>
      </c>
      <c r="H708">
        <v>1249</v>
      </c>
      <c r="I708" t="s">
        <v>1212</v>
      </c>
      <c r="J708">
        <v>63300040</v>
      </c>
      <c r="K708" t="s">
        <v>1515</v>
      </c>
      <c r="L708" s="3">
        <v>6120.4673249999987</v>
      </c>
      <c r="M708" s="3">
        <v>6334.6836813749978</v>
      </c>
      <c r="N708" s="3">
        <v>6556.3976102231227</v>
      </c>
      <c r="O708" s="3">
        <v>6785.8715265809305</v>
      </c>
      <c r="P708" s="3">
        <v>7023.3770300112628</v>
      </c>
    </row>
    <row r="709" spans="2:16" x14ac:dyDescent="0.35">
      <c r="B709" t="s">
        <v>10</v>
      </c>
      <c r="D709" t="s">
        <v>19</v>
      </c>
      <c r="E709" t="s">
        <v>32</v>
      </c>
      <c r="F709" t="s">
        <v>1213</v>
      </c>
      <c r="G709" t="s">
        <v>1214</v>
      </c>
      <c r="H709">
        <v>1249</v>
      </c>
      <c r="I709" t="s">
        <v>1212</v>
      </c>
      <c r="J709">
        <v>63300046</v>
      </c>
      <c r="K709" t="s">
        <v>1542</v>
      </c>
      <c r="L709" s="3">
        <v>58290.164999999994</v>
      </c>
      <c r="M709" s="3">
        <v>60330.320774999986</v>
      </c>
      <c r="N709" s="3">
        <v>62441.882002124978</v>
      </c>
      <c r="O709" s="3">
        <v>64627.347872199345</v>
      </c>
      <c r="P709" s="3">
        <v>66889.305047726317</v>
      </c>
    </row>
    <row r="710" spans="2:16" x14ac:dyDescent="0.35">
      <c r="B710" t="s">
        <v>10</v>
      </c>
      <c r="D710" t="s">
        <v>11</v>
      </c>
      <c r="E710" t="s">
        <v>32</v>
      </c>
      <c r="F710" t="s">
        <v>1213</v>
      </c>
      <c r="G710" t="s">
        <v>1214</v>
      </c>
      <c r="H710">
        <v>1249</v>
      </c>
      <c r="I710" t="s">
        <v>1212</v>
      </c>
      <c r="J710">
        <v>63300100</v>
      </c>
      <c r="K710" t="s">
        <v>1869</v>
      </c>
      <c r="L710" s="3">
        <v>5362.6951799999997</v>
      </c>
      <c r="M710" s="3">
        <v>5550.389511299999</v>
      </c>
      <c r="N710" s="3">
        <v>5744.6531441954976</v>
      </c>
      <c r="O710" s="3">
        <v>5945.7160042423393</v>
      </c>
      <c r="P710" s="3">
        <v>6153.8160643908213</v>
      </c>
    </row>
    <row r="711" spans="2:16" x14ac:dyDescent="0.35">
      <c r="B711" t="s">
        <v>10</v>
      </c>
      <c r="D711" t="s">
        <v>11</v>
      </c>
      <c r="E711" t="s">
        <v>32</v>
      </c>
      <c r="F711" t="s">
        <v>1213</v>
      </c>
      <c r="G711" t="s">
        <v>1214</v>
      </c>
      <c r="H711">
        <v>1249</v>
      </c>
      <c r="I711" t="s">
        <v>1212</v>
      </c>
      <c r="J711">
        <v>63300170</v>
      </c>
      <c r="K711" t="s">
        <v>1873</v>
      </c>
      <c r="L711" s="3">
        <v>9268.1362349999999</v>
      </c>
      <c r="M711" s="3">
        <v>9592.5210032249979</v>
      </c>
      <c r="N711" s="3">
        <v>9928.2592383378724</v>
      </c>
      <c r="O711" s="3">
        <v>10275.748311679696</v>
      </c>
      <c r="P711" s="3">
        <v>10635.399502588485</v>
      </c>
    </row>
    <row r="712" spans="2:16" x14ac:dyDescent="0.35">
      <c r="B712" t="s">
        <v>10</v>
      </c>
      <c r="D712" t="s">
        <v>11</v>
      </c>
      <c r="E712" t="s">
        <v>32</v>
      </c>
      <c r="F712" t="s">
        <v>1215</v>
      </c>
      <c r="G712" t="s">
        <v>1216</v>
      </c>
      <c r="H712">
        <v>1249</v>
      </c>
      <c r="I712" t="s">
        <v>1212</v>
      </c>
      <c r="J712">
        <v>63300080</v>
      </c>
      <c r="K712" t="s">
        <v>91</v>
      </c>
      <c r="L712" s="3">
        <v>174168.66699666806</v>
      </c>
      <c r="M712" s="3">
        <v>180264.57034155144</v>
      </c>
      <c r="N712" s="3">
        <v>186573.8303035057</v>
      </c>
      <c r="O712" s="3">
        <v>193103.9143641284</v>
      </c>
      <c r="P712" s="3">
        <v>199862.55136687288</v>
      </c>
    </row>
    <row r="713" spans="2:16" x14ac:dyDescent="0.35">
      <c r="B713" t="s">
        <v>10</v>
      </c>
      <c r="D713" t="s">
        <v>11</v>
      </c>
      <c r="E713" t="s">
        <v>32</v>
      </c>
      <c r="F713" t="s">
        <v>1215</v>
      </c>
      <c r="G713" t="s">
        <v>1216</v>
      </c>
      <c r="H713">
        <v>1249</v>
      </c>
      <c r="I713" t="s">
        <v>1212</v>
      </c>
      <c r="J713">
        <v>63300040</v>
      </c>
      <c r="K713" t="s">
        <v>1515</v>
      </c>
      <c r="L713" s="3">
        <v>60156.94090345443</v>
      </c>
      <c r="M713" s="3">
        <v>62262.433835075331</v>
      </c>
      <c r="N713" s="3">
        <v>64441.619019302962</v>
      </c>
      <c r="O713" s="3">
        <v>66697.075684978554</v>
      </c>
      <c r="P713" s="3">
        <v>69031.473333952803</v>
      </c>
    </row>
    <row r="714" spans="2:16" x14ac:dyDescent="0.35">
      <c r="B714" t="s">
        <v>10</v>
      </c>
      <c r="D714" t="s">
        <v>19</v>
      </c>
      <c r="E714" t="s">
        <v>32</v>
      </c>
      <c r="F714" t="s">
        <v>1215</v>
      </c>
      <c r="G714" t="s">
        <v>1216</v>
      </c>
      <c r="H714">
        <v>1249</v>
      </c>
      <c r="I714" t="s">
        <v>1212</v>
      </c>
      <c r="J714">
        <v>63300056</v>
      </c>
      <c r="K714" t="s">
        <v>1536</v>
      </c>
      <c r="L714" s="3">
        <v>572923.24669956602</v>
      </c>
      <c r="M714" s="3">
        <v>592975.5603340508</v>
      </c>
      <c r="N714" s="3">
        <v>613729.7049457425</v>
      </c>
      <c r="O714" s="3">
        <v>635210.24461884343</v>
      </c>
      <c r="P714" s="3">
        <v>657442.60318050289</v>
      </c>
    </row>
    <row r="715" spans="2:16" x14ac:dyDescent="0.35">
      <c r="B715" t="s">
        <v>10</v>
      </c>
      <c r="D715" t="s">
        <v>11</v>
      </c>
      <c r="E715" t="s">
        <v>32</v>
      </c>
      <c r="F715" t="s">
        <v>1215</v>
      </c>
      <c r="G715" t="s">
        <v>1216</v>
      </c>
      <c r="H715">
        <v>1249</v>
      </c>
      <c r="I715" t="s">
        <v>1212</v>
      </c>
      <c r="J715">
        <v>63300100</v>
      </c>
      <c r="K715" t="s">
        <v>1869</v>
      </c>
      <c r="L715" s="3">
        <v>52708.93869636007</v>
      </c>
      <c r="M715" s="3">
        <v>54553.751550732675</v>
      </c>
      <c r="N715" s="3">
        <v>56463.132855008313</v>
      </c>
      <c r="O715" s="3">
        <v>58439.342504933593</v>
      </c>
      <c r="P715" s="3">
        <v>60484.719492606266</v>
      </c>
    </row>
    <row r="716" spans="2:16" x14ac:dyDescent="0.35">
      <c r="B716" t="s">
        <v>10</v>
      </c>
      <c r="D716" t="s">
        <v>11</v>
      </c>
      <c r="E716" t="s">
        <v>32</v>
      </c>
      <c r="F716" t="s">
        <v>1215</v>
      </c>
      <c r="G716" t="s">
        <v>1216</v>
      </c>
      <c r="H716">
        <v>1249</v>
      </c>
      <c r="I716" t="s">
        <v>1212</v>
      </c>
      <c r="J716">
        <v>63300170</v>
      </c>
      <c r="K716" t="s">
        <v>1873</v>
      </c>
      <c r="L716" s="3">
        <v>91094.796225230995</v>
      </c>
      <c r="M716" s="3">
        <v>94283.114093114084</v>
      </c>
      <c r="N716" s="3">
        <v>97583.023086373054</v>
      </c>
      <c r="O716" s="3">
        <v>100998.4288943961</v>
      </c>
      <c r="P716" s="3">
        <v>104533.37390569996</v>
      </c>
    </row>
    <row r="717" spans="2:16" x14ac:dyDescent="0.35">
      <c r="B717" t="s">
        <v>10</v>
      </c>
      <c r="D717" t="s">
        <v>11</v>
      </c>
      <c r="E717" t="s">
        <v>44</v>
      </c>
      <c r="F717" t="s">
        <v>1197</v>
      </c>
      <c r="G717" t="s">
        <v>1198</v>
      </c>
      <c r="H717">
        <v>1255</v>
      </c>
      <c r="I717" t="s">
        <v>1199</v>
      </c>
      <c r="J717">
        <v>63300080</v>
      </c>
      <c r="K717" t="s">
        <v>91</v>
      </c>
      <c r="L717" s="3">
        <v>64950.207488805456</v>
      </c>
      <c r="M717" s="3">
        <v>67223.464750913641</v>
      </c>
      <c r="N717" s="3">
        <v>69576.286017195613</v>
      </c>
      <c r="O717" s="3">
        <v>72011.456027797452</v>
      </c>
      <c r="P717" s="3">
        <v>74531.856988770349</v>
      </c>
    </row>
    <row r="718" spans="2:16" x14ac:dyDescent="0.35">
      <c r="B718" t="s">
        <v>10</v>
      </c>
      <c r="D718" t="s">
        <v>11</v>
      </c>
      <c r="E718" t="s">
        <v>44</v>
      </c>
      <c r="F718" t="s">
        <v>1197</v>
      </c>
      <c r="G718" t="s">
        <v>1198</v>
      </c>
      <c r="H718">
        <v>1255</v>
      </c>
      <c r="I718" t="s">
        <v>1199</v>
      </c>
      <c r="J718">
        <v>63300040</v>
      </c>
      <c r="K718" t="s">
        <v>1515</v>
      </c>
      <c r="L718" s="3">
        <v>22433.459823436093</v>
      </c>
      <c r="M718" s="3">
        <v>23218.630917256356</v>
      </c>
      <c r="N718" s="3">
        <v>24031.282999360326</v>
      </c>
      <c r="O718" s="3">
        <v>24872.377904337933</v>
      </c>
      <c r="P718" s="3">
        <v>25742.91113098976</v>
      </c>
    </row>
    <row r="719" spans="2:16" x14ac:dyDescent="0.35">
      <c r="B719" t="s">
        <v>10</v>
      </c>
      <c r="D719" t="s">
        <v>19</v>
      </c>
      <c r="E719" t="s">
        <v>44</v>
      </c>
      <c r="F719" t="s">
        <v>1197</v>
      </c>
      <c r="G719" t="s">
        <v>1198</v>
      </c>
      <c r="H719">
        <v>1255</v>
      </c>
      <c r="I719" t="s">
        <v>1199</v>
      </c>
      <c r="J719">
        <v>63300056</v>
      </c>
      <c r="K719" t="s">
        <v>1536</v>
      </c>
      <c r="L719" s="3">
        <v>213651.998318439</v>
      </c>
      <c r="M719" s="3">
        <v>221129.81825958434</v>
      </c>
      <c r="N719" s="3">
        <v>228869.36189866977</v>
      </c>
      <c r="O719" s="3">
        <v>236879.78956512318</v>
      </c>
      <c r="P719" s="3">
        <v>245170.58219990248</v>
      </c>
    </row>
    <row r="720" spans="2:16" x14ac:dyDescent="0.35">
      <c r="B720" t="s">
        <v>10</v>
      </c>
      <c r="D720" t="s">
        <v>11</v>
      </c>
      <c r="E720" t="s">
        <v>44</v>
      </c>
      <c r="F720" t="s">
        <v>1197</v>
      </c>
      <c r="G720" t="s">
        <v>1198</v>
      </c>
      <c r="H720">
        <v>1255</v>
      </c>
      <c r="I720" t="s">
        <v>1199</v>
      </c>
      <c r="J720">
        <v>63300100</v>
      </c>
      <c r="K720" t="s">
        <v>1869</v>
      </c>
      <c r="L720" s="3">
        <v>19655.983845296389</v>
      </c>
      <c r="M720" s="3">
        <v>20343.943279881758</v>
      </c>
      <c r="N720" s="3">
        <v>21055.981294677618</v>
      </c>
      <c r="O720" s="3">
        <v>21792.940639991331</v>
      </c>
      <c r="P720" s="3">
        <v>22555.693562391029</v>
      </c>
    </row>
    <row r="721" spans="2:16" x14ac:dyDescent="0.35">
      <c r="B721" t="s">
        <v>10</v>
      </c>
      <c r="D721" t="s">
        <v>11</v>
      </c>
      <c r="E721" t="s">
        <v>44</v>
      </c>
      <c r="F721" t="s">
        <v>1197</v>
      </c>
      <c r="G721" t="s">
        <v>1198</v>
      </c>
      <c r="H721">
        <v>1255</v>
      </c>
      <c r="I721" t="s">
        <v>1199</v>
      </c>
      <c r="J721">
        <v>63300170</v>
      </c>
      <c r="K721" t="s">
        <v>1873</v>
      </c>
      <c r="L721" s="3">
        <v>33970.667732631802</v>
      </c>
      <c r="M721" s="3">
        <v>35159.641103273912</v>
      </c>
      <c r="N721" s="3">
        <v>36390.228541888493</v>
      </c>
      <c r="O721" s="3">
        <v>37663.88654085459</v>
      </c>
      <c r="P721" s="3">
        <v>38982.122569784493</v>
      </c>
    </row>
    <row r="722" spans="2:16" x14ac:dyDescent="0.35">
      <c r="B722" t="s">
        <v>10</v>
      </c>
      <c r="D722" t="s">
        <v>11</v>
      </c>
      <c r="E722" t="s">
        <v>44</v>
      </c>
      <c r="F722" t="s">
        <v>1197</v>
      </c>
      <c r="G722" t="s">
        <v>1198</v>
      </c>
      <c r="H722">
        <v>1255</v>
      </c>
      <c r="I722" t="s">
        <v>1199</v>
      </c>
      <c r="J722">
        <v>63300130</v>
      </c>
      <c r="K722" t="s">
        <v>1896</v>
      </c>
      <c r="L722" s="3">
        <v>10682.59991592195</v>
      </c>
      <c r="M722" s="3">
        <v>11056.490912979218</v>
      </c>
      <c r="N722" s="3">
        <v>11443.468094933489</v>
      </c>
      <c r="O722" s="3">
        <v>11843.989478256161</v>
      </c>
      <c r="P722" s="3">
        <v>12258.529109995125</v>
      </c>
    </row>
    <row r="723" spans="2:16" x14ac:dyDescent="0.35">
      <c r="B723" t="s">
        <v>10</v>
      </c>
      <c r="D723" t="s">
        <v>11</v>
      </c>
      <c r="E723" t="s">
        <v>44</v>
      </c>
      <c r="F723" t="s">
        <v>1200</v>
      </c>
      <c r="G723" t="s">
        <v>1201</v>
      </c>
      <c r="H723">
        <v>1255</v>
      </c>
      <c r="I723" t="s">
        <v>1199</v>
      </c>
      <c r="J723">
        <v>63300080</v>
      </c>
      <c r="K723" t="s">
        <v>91</v>
      </c>
      <c r="L723" s="3">
        <v>74375.897429541161</v>
      </c>
      <c r="M723" s="3">
        <v>76979.053839575092</v>
      </c>
      <c r="N723" s="3">
        <v>79673.32072396022</v>
      </c>
      <c r="O723" s="3">
        <v>82461.886949298816</v>
      </c>
      <c r="P723" s="3">
        <v>85348.052992524259</v>
      </c>
    </row>
    <row r="724" spans="2:16" x14ac:dyDescent="0.35">
      <c r="B724" t="s">
        <v>10</v>
      </c>
      <c r="D724" t="s">
        <v>19</v>
      </c>
      <c r="E724" t="s">
        <v>44</v>
      </c>
      <c r="F724" t="s">
        <v>1200</v>
      </c>
      <c r="G724" t="s">
        <v>1201</v>
      </c>
      <c r="H724">
        <v>1255</v>
      </c>
      <c r="I724" t="s">
        <v>1199</v>
      </c>
      <c r="J724">
        <v>63300030</v>
      </c>
      <c r="K724" t="s">
        <v>1488</v>
      </c>
      <c r="L724" s="3">
        <v>24000</v>
      </c>
      <c r="M724" s="3">
        <v>24000</v>
      </c>
      <c r="N724" s="3">
        <v>24000</v>
      </c>
      <c r="O724" s="3">
        <v>24000</v>
      </c>
      <c r="P724" s="3">
        <v>24000</v>
      </c>
    </row>
    <row r="725" spans="2:16" x14ac:dyDescent="0.35">
      <c r="B725" t="s">
        <v>10</v>
      </c>
      <c r="D725" t="s">
        <v>11</v>
      </c>
      <c r="E725" t="s">
        <v>44</v>
      </c>
      <c r="F725" t="s">
        <v>1200</v>
      </c>
      <c r="G725" t="s">
        <v>1201</v>
      </c>
      <c r="H725">
        <v>1255</v>
      </c>
      <c r="I725" t="s">
        <v>1199</v>
      </c>
      <c r="J725">
        <v>63300040</v>
      </c>
      <c r="K725" t="s">
        <v>1515</v>
      </c>
      <c r="L725" s="3">
        <v>25689.04352007178</v>
      </c>
      <c r="M725" s="3">
        <v>26588.160043274293</v>
      </c>
      <c r="N725" s="3">
        <v>27518.745644788891</v>
      </c>
      <c r="O725" s="3">
        <v>28481.901742356495</v>
      </c>
      <c r="P725" s="3">
        <v>29478.768303338969</v>
      </c>
    </row>
    <row r="726" spans="2:16" x14ac:dyDescent="0.35">
      <c r="B726" t="s">
        <v>10</v>
      </c>
      <c r="D726" t="s">
        <v>19</v>
      </c>
      <c r="E726" t="s">
        <v>44</v>
      </c>
      <c r="F726" t="s">
        <v>1200</v>
      </c>
      <c r="G726" t="s">
        <v>1201</v>
      </c>
      <c r="H726">
        <v>1255</v>
      </c>
      <c r="I726" t="s">
        <v>1199</v>
      </c>
      <c r="J726">
        <v>63300158</v>
      </c>
      <c r="K726" t="s">
        <v>1516</v>
      </c>
      <c r="L726" s="3">
        <v>1200</v>
      </c>
      <c r="M726" s="3">
        <v>1200</v>
      </c>
      <c r="N726" s="3">
        <v>1200</v>
      </c>
      <c r="O726" s="3">
        <v>1200</v>
      </c>
      <c r="P726" s="3">
        <v>1200</v>
      </c>
    </row>
    <row r="727" spans="2:16" x14ac:dyDescent="0.35">
      <c r="B727" t="s">
        <v>10</v>
      </c>
      <c r="D727" t="s">
        <v>19</v>
      </c>
      <c r="E727" t="s">
        <v>44</v>
      </c>
      <c r="F727" t="s">
        <v>1200</v>
      </c>
      <c r="G727" t="s">
        <v>1201</v>
      </c>
      <c r="H727">
        <v>1255</v>
      </c>
      <c r="I727" t="s">
        <v>1199</v>
      </c>
      <c r="J727">
        <v>63300056</v>
      </c>
      <c r="K727" t="s">
        <v>1536</v>
      </c>
      <c r="L727" s="3">
        <v>244657.55733401698</v>
      </c>
      <c r="M727" s="3">
        <v>253220.57184070756</v>
      </c>
      <c r="N727" s="3">
        <v>262083.29185513229</v>
      </c>
      <c r="O727" s="3">
        <v>271256.20707006188</v>
      </c>
      <c r="P727" s="3">
        <v>280750.174317514</v>
      </c>
    </row>
    <row r="728" spans="2:16" x14ac:dyDescent="0.35">
      <c r="B728" t="s">
        <v>10</v>
      </c>
      <c r="D728" t="s">
        <v>19</v>
      </c>
      <c r="E728" t="s">
        <v>44</v>
      </c>
      <c r="F728" t="s">
        <v>1200</v>
      </c>
      <c r="G728" t="s">
        <v>1201</v>
      </c>
      <c r="H728">
        <v>1255</v>
      </c>
      <c r="I728" t="s">
        <v>1199</v>
      </c>
      <c r="J728">
        <v>63300150</v>
      </c>
      <c r="K728" t="s">
        <v>1680</v>
      </c>
      <c r="L728" s="3">
        <v>36720</v>
      </c>
      <c r="M728" s="3">
        <v>37454.400000000001</v>
      </c>
      <c r="N728" s="3">
        <v>38203.488000000005</v>
      </c>
      <c r="O728" s="3">
        <v>38967.557760000003</v>
      </c>
      <c r="P728" s="3">
        <v>39746.908915200002</v>
      </c>
    </row>
    <row r="729" spans="2:16" x14ac:dyDescent="0.35">
      <c r="B729" t="s">
        <v>10</v>
      </c>
      <c r="D729" t="s">
        <v>11</v>
      </c>
      <c r="E729" t="s">
        <v>44</v>
      </c>
      <c r="F729" t="s">
        <v>1200</v>
      </c>
      <c r="G729" t="s">
        <v>1201</v>
      </c>
      <c r="H729">
        <v>1255</v>
      </c>
      <c r="I729" t="s">
        <v>1199</v>
      </c>
      <c r="J729">
        <v>63300100</v>
      </c>
      <c r="K729" t="s">
        <v>1869</v>
      </c>
      <c r="L729" s="3">
        <v>22508.495274729561</v>
      </c>
      <c r="M729" s="3">
        <v>23296.292609345095</v>
      </c>
      <c r="N729" s="3">
        <v>24111.662850672172</v>
      </c>
      <c r="O729" s="3">
        <v>24955.571050445691</v>
      </c>
      <c r="P729" s="3">
        <v>25829.016037211288</v>
      </c>
    </row>
    <row r="730" spans="2:16" x14ac:dyDescent="0.35">
      <c r="B730" t="s">
        <v>10</v>
      </c>
      <c r="D730" t="s">
        <v>11</v>
      </c>
      <c r="E730" t="s">
        <v>44</v>
      </c>
      <c r="F730" t="s">
        <v>1200</v>
      </c>
      <c r="G730" t="s">
        <v>1201</v>
      </c>
      <c r="H730">
        <v>1255</v>
      </c>
      <c r="I730" t="s">
        <v>1199</v>
      </c>
      <c r="J730">
        <v>63300170</v>
      </c>
      <c r="K730" t="s">
        <v>1873</v>
      </c>
      <c r="L730" s="3">
        <v>38900.5516161087</v>
      </c>
      <c r="M730" s="3">
        <v>40262.070922672501</v>
      </c>
      <c r="N730" s="3">
        <v>41671.243404966037</v>
      </c>
      <c r="O730" s="3">
        <v>43129.736924139841</v>
      </c>
      <c r="P730" s="3">
        <v>44639.277716484728</v>
      </c>
    </row>
    <row r="731" spans="2:16" x14ac:dyDescent="0.35">
      <c r="B731" t="s">
        <v>10</v>
      </c>
      <c r="D731" t="s">
        <v>11</v>
      </c>
      <c r="E731" t="s">
        <v>44</v>
      </c>
      <c r="F731" t="s">
        <v>1200</v>
      </c>
      <c r="G731" t="s">
        <v>1201</v>
      </c>
      <c r="H731">
        <v>1255</v>
      </c>
      <c r="I731" t="s">
        <v>1199</v>
      </c>
      <c r="J731">
        <v>63300130</v>
      </c>
      <c r="K731" t="s">
        <v>1896</v>
      </c>
      <c r="L731" s="3">
        <v>12232.87786670085</v>
      </c>
      <c r="M731" s="3">
        <v>12661.028592035378</v>
      </c>
      <c r="N731" s="3">
        <v>13104.164592756615</v>
      </c>
      <c r="O731" s="3">
        <v>13562.810353503095</v>
      </c>
      <c r="P731" s="3">
        <v>14037.508715875701</v>
      </c>
    </row>
    <row r="732" spans="2:16" x14ac:dyDescent="0.35">
      <c r="B732" t="s">
        <v>10</v>
      </c>
      <c r="D732" t="s">
        <v>11</v>
      </c>
      <c r="E732" t="s">
        <v>44</v>
      </c>
      <c r="F732" t="s">
        <v>1202</v>
      </c>
      <c r="G732" t="s">
        <v>1203</v>
      </c>
      <c r="H732">
        <v>1255</v>
      </c>
      <c r="I732" t="s">
        <v>1199</v>
      </c>
      <c r="J732">
        <v>63300080</v>
      </c>
      <c r="K732" t="s">
        <v>91</v>
      </c>
      <c r="L732" s="3">
        <v>5674.7670585434635</v>
      </c>
      <c r="M732" s="3">
        <v>5873.3839055924846</v>
      </c>
      <c r="N732" s="3">
        <v>6078.9523422882212</v>
      </c>
      <c r="O732" s="3">
        <v>6291.7156742683082</v>
      </c>
      <c r="P732" s="3">
        <v>6511.9257228676988</v>
      </c>
    </row>
    <row r="733" spans="2:16" x14ac:dyDescent="0.35">
      <c r="B733" t="s">
        <v>10</v>
      </c>
      <c r="D733" t="s">
        <v>11</v>
      </c>
      <c r="E733" t="s">
        <v>44</v>
      </c>
      <c r="F733" t="s">
        <v>1202</v>
      </c>
      <c r="G733" t="s">
        <v>1203</v>
      </c>
      <c r="H733">
        <v>1255</v>
      </c>
      <c r="I733" t="s">
        <v>1199</v>
      </c>
      <c r="J733">
        <v>63300040</v>
      </c>
      <c r="K733" t="s">
        <v>1515</v>
      </c>
      <c r="L733" s="3">
        <v>1960.0346748258673</v>
      </c>
      <c r="M733" s="3">
        <v>2028.6358884447725</v>
      </c>
      <c r="N733" s="3">
        <v>2099.6381445403395</v>
      </c>
      <c r="O733" s="3">
        <v>2173.1254795992513</v>
      </c>
      <c r="P733" s="3">
        <v>2249.1848713852251</v>
      </c>
    </row>
    <row r="734" spans="2:16" x14ac:dyDescent="0.35">
      <c r="B734" t="s">
        <v>10</v>
      </c>
      <c r="D734" t="s">
        <v>19</v>
      </c>
      <c r="E734" t="s">
        <v>44</v>
      </c>
      <c r="F734" t="s">
        <v>1202</v>
      </c>
      <c r="G734" t="s">
        <v>1203</v>
      </c>
      <c r="H734">
        <v>1255</v>
      </c>
      <c r="I734" t="s">
        <v>1199</v>
      </c>
      <c r="J734">
        <v>63300056</v>
      </c>
      <c r="K734" t="s">
        <v>1536</v>
      </c>
      <c r="L734" s="3">
        <v>18666.9969031035</v>
      </c>
      <c r="M734" s="3">
        <v>19320.34179471212</v>
      </c>
      <c r="N734" s="3">
        <v>19996.553757527043</v>
      </c>
      <c r="O734" s="3">
        <v>20696.433139040488</v>
      </c>
      <c r="P734" s="3">
        <v>21420.808298906904</v>
      </c>
    </row>
    <row r="735" spans="2:16" x14ac:dyDescent="0.35">
      <c r="B735" t="s">
        <v>10</v>
      </c>
      <c r="D735" t="s">
        <v>11</v>
      </c>
      <c r="E735" t="s">
        <v>44</v>
      </c>
      <c r="F735" t="s">
        <v>1202</v>
      </c>
      <c r="G735" t="s">
        <v>1203</v>
      </c>
      <c r="H735">
        <v>1255</v>
      </c>
      <c r="I735" t="s">
        <v>1199</v>
      </c>
      <c r="J735">
        <v>63300100</v>
      </c>
      <c r="K735" t="s">
        <v>1869</v>
      </c>
      <c r="L735" s="3">
        <v>1717.363715085522</v>
      </c>
      <c r="M735" s="3">
        <v>1777.4714451135151</v>
      </c>
      <c r="N735" s="3">
        <v>1839.6829456924879</v>
      </c>
      <c r="O735" s="3">
        <v>1904.0718487917247</v>
      </c>
      <c r="P735" s="3">
        <v>1970.7143634994352</v>
      </c>
    </row>
    <row r="736" spans="2:16" x14ac:dyDescent="0.35">
      <c r="B736" t="s">
        <v>10</v>
      </c>
      <c r="D736" t="s">
        <v>11</v>
      </c>
      <c r="E736" t="s">
        <v>44</v>
      </c>
      <c r="F736" t="s">
        <v>1202</v>
      </c>
      <c r="G736" t="s">
        <v>1203</v>
      </c>
      <c r="H736">
        <v>1255</v>
      </c>
      <c r="I736" t="s">
        <v>1199</v>
      </c>
      <c r="J736">
        <v>63300170</v>
      </c>
      <c r="K736" t="s">
        <v>1873</v>
      </c>
      <c r="L736" s="3">
        <v>2968.0525075934565</v>
      </c>
      <c r="M736" s="3">
        <v>3071.9343453592269</v>
      </c>
      <c r="N736" s="3">
        <v>3179.4520474468</v>
      </c>
      <c r="O736" s="3">
        <v>3290.7328691074376</v>
      </c>
      <c r="P736" s="3">
        <v>3405.9085195261978</v>
      </c>
    </row>
    <row r="737" spans="2:16" x14ac:dyDescent="0.35">
      <c r="B737" t="s">
        <v>10</v>
      </c>
      <c r="D737" t="s">
        <v>19</v>
      </c>
      <c r="E737" t="s">
        <v>44</v>
      </c>
      <c r="F737" t="s">
        <v>1202</v>
      </c>
      <c r="G737" t="s">
        <v>1203</v>
      </c>
      <c r="H737">
        <v>1255</v>
      </c>
      <c r="I737" t="s">
        <v>1199</v>
      </c>
      <c r="J737">
        <v>63300155</v>
      </c>
      <c r="K737" t="s">
        <v>1877</v>
      </c>
      <c r="L737" s="3">
        <v>301176</v>
      </c>
      <c r="M737" s="3">
        <v>301176</v>
      </c>
      <c r="N737" s="3">
        <v>301176</v>
      </c>
      <c r="O737" s="3">
        <v>301176</v>
      </c>
      <c r="P737" s="3">
        <v>301176</v>
      </c>
    </row>
    <row r="738" spans="2:16" x14ac:dyDescent="0.35">
      <c r="B738" t="s">
        <v>10</v>
      </c>
      <c r="D738" t="s">
        <v>19</v>
      </c>
      <c r="E738" t="s">
        <v>44</v>
      </c>
      <c r="F738" t="s">
        <v>1202</v>
      </c>
      <c r="G738" t="s">
        <v>1203</v>
      </c>
      <c r="H738">
        <v>1255</v>
      </c>
      <c r="I738" t="s">
        <v>1199</v>
      </c>
      <c r="J738">
        <v>63300160</v>
      </c>
      <c r="K738" t="s">
        <v>1878</v>
      </c>
      <c r="L738" s="3">
        <v>91000</v>
      </c>
      <c r="M738" s="3">
        <v>91000</v>
      </c>
      <c r="N738" s="3">
        <v>91000</v>
      </c>
      <c r="O738" s="3">
        <v>91000</v>
      </c>
      <c r="P738" s="3">
        <v>91000</v>
      </c>
    </row>
    <row r="739" spans="2:16" x14ac:dyDescent="0.35">
      <c r="B739" t="s">
        <v>10</v>
      </c>
      <c r="D739" t="s">
        <v>11</v>
      </c>
      <c r="E739" t="s">
        <v>44</v>
      </c>
      <c r="F739" t="s">
        <v>1202</v>
      </c>
      <c r="G739" t="s">
        <v>1203</v>
      </c>
      <c r="H739">
        <v>1255</v>
      </c>
      <c r="I739" t="s">
        <v>1199</v>
      </c>
      <c r="J739">
        <v>63300130</v>
      </c>
      <c r="K739" t="s">
        <v>1896</v>
      </c>
      <c r="L739" s="3">
        <v>933.34984515517499</v>
      </c>
      <c r="M739" s="3">
        <v>966.01708973560608</v>
      </c>
      <c r="N739" s="3">
        <v>999.82768787635223</v>
      </c>
      <c r="O739" s="3">
        <v>1034.8216569520243</v>
      </c>
      <c r="P739" s="3">
        <v>1071.0404149453452</v>
      </c>
    </row>
    <row r="740" spans="2:16" x14ac:dyDescent="0.35">
      <c r="B740" t="s">
        <v>10</v>
      </c>
      <c r="D740" t="s">
        <v>11</v>
      </c>
      <c r="E740" t="s">
        <v>44</v>
      </c>
      <c r="F740" t="s">
        <v>1204</v>
      </c>
      <c r="G740" t="s">
        <v>1205</v>
      </c>
      <c r="H740">
        <v>1255</v>
      </c>
      <c r="I740" t="s">
        <v>1199</v>
      </c>
      <c r="J740">
        <v>63300080</v>
      </c>
      <c r="K740" t="s">
        <v>91</v>
      </c>
      <c r="L740" s="3">
        <v>3206.1144637529273</v>
      </c>
      <c r="M740" s="3">
        <v>3318.3284699842798</v>
      </c>
      <c r="N740" s="3">
        <v>3434.4699664337295</v>
      </c>
      <c r="O740" s="3">
        <v>3554.6764152589099</v>
      </c>
      <c r="P740" s="3">
        <v>3679.0900897929714</v>
      </c>
    </row>
    <row r="741" spans="2:16" x14ac:dyDescent="0.35">
      <c r="B741" t="s">
        <v>10</v>
      </c>
      <c r="D741" t="s">
        <v>11</v>
      </c>
      <c r="E741" t="s">
        <v>44</v>
      </c>
      <c r="F741" t="s">
        <v>1204</v>
      </c>
      <c r="G741" t="s">
        <v>1205</v>
      </c>
      <c r="H741">
        <v>1255</v>
      </c>
      <c r="I741" t="s">
        <v>1199</v>
      </c>
      <c r="J741">
        <v>63300040</v>
      </c>
      <c r="K741" t="s">
        <v>1515</v>
      </c>
      <c r="L741" s="3">
        <v>1107.3750614936098</v>
      </c>
      <c r="M741" s="3">
        <v>1146.1331886458861</v>
      </c>
      <c r="N741" s="3">
        <v>1186.2478502484921</v>
      </c>
      <c r="O741" s="3">
        <v>1227.7665250071893</v>
      </c>
      <c r="P741" s="3">
        <v>1270.7383533824409</v>
      </c>
    </row>
    <row r="742" spans="2:16" x14ac:dyDescent="0.35">
      <c r="B742" t="s">
        <v>10</v>
      </c>
      <c r="D742" t="s">
        <v>19</v>
      </c>
      <c r="E742" t="s">
        <v>44</v>
      </c>
      <c r="F742" t="s">
        <v>1204</v>
      </c>
      <c r="G742" t="s">
        <v>1205</v>
      </c>
      <c r="H742">
        <v>1255</v>
      </c>
      <c r="I742" t="s">
        <v>1199</v>
      </c>
      <c r="J742">
        <v>63300056</v>
      </c>
      <c r="K742" t="s">
        <v>1536</v>
      </c>
      <c r="L742" s="3">
        <v>10546.429157081999</v>
      </c>
      <c r="M742" s="3">
        <v>10915.554177579868</v>
      </c>
      <c r="N742" s="3">
        <v>11297.598573795163</v>
      </c>
      <c r="O742" s="3">
        <v>11693.014523877993</v>
      </c>
      <c r="P742" s="3">
        <v>12102.270032213723</v>
      </c>
    </row>
    <row r="743" spans="2:16" x14ac:dyDescent="0.35">
      <c r="B743" t="s">
        <v>10</v>
      </c>
      <c r="D743" t="s">
        <v>19</v>
      </c>
      <c r="E743" t="s">
        <v>44</v>
      </c>
      <c r="F743" t="s">
        <v>1204</v>
      </c>
      <c r="G743" t="s">
        <v>1205</v>
      </c>
      <c r="H743">
        <v>1255</v>
      </c>
      <c r="I743" t="s">
        <v>1199</v>
      </c>
      <c r="J743">
        <v>63300033</v>
      </c>
      <c r="K743" t="s">
        <v>1661</v>
      </c>
      <c r="L743" s="3">
        <v>12948</v>
      </c>
      <c r="M743" s="3">
        <v>12948</v>
      </c>
      <c r="N743" s="3">
        <v>12948</v>
      </c>
      <c r="O743" s="3">
        <v>12948</v>
      </c>
      <c r="P743" s="3">
        <v>12948</v>
      </c>
    </row>
    <row r="744" spans="2:16" x14ac:dyDescent="0.35">
      <c r="B744" t="s">
        <v>10</v>
      </c>
      <c r="D744" t="s">
        <v>11</v>
      </c>
      <c r="E744" t="s">
        <v>44</v>
      </c>
      <c r="F744" t="s">
        <v>1204</v>
      </c>
      <c r="G744" t="s">
        <v>1205</v>
      </c>
      <c r="H744">
        <v>1255</v>
      </c>
      <c r="I744" t="s">
        <v>1199</v>
      </c>
      <c r="J744">
        <v>63300100</v>
      </c>
      <c r="K744" t="s">
        <v>1869</v>
      </c>
      <c r="L744" s="3">
        <v>970.27148245154387</v>
      </c>
      <c r="M744" s="3">
        <v>1004.2309843373479</v>
      </c>
      <c r="N744" s="3">
        <v>1039.3790687891551</v>
      </c>
      <c r="O744" s="3">
        <v>1075.7573361967754</v>
      </c>
      <c r="P744" s="3">
        <v>1113.4088429636624</v>
      </c>
    </row>
    <row r="745" spans="2:16" x14ac:dyDescent="0.35">
      <c r="B745" t="s">
        <v>10</v>
      </c>
      <c r="D745" t="s">
        <v>11</v>
      </c>
      <c r="E745" t="s">
        <v>44</v>
      </c>
      <c r="F745" t="s">
        <v>1204</v>
      </c>
      <c r="G745" t="s">
        <v>1205</v>
      </c>
      <c r="H745">
        <v>1255</v>
      </c>
      <c r="I745" t="s">
        <v>1199</v>
      </c>
      <c r="J745">
        <v>63300170</v>
      </c>
      <c r="K745" t="s">
        <v>1873</v>
      </c>
      <c r="L745" s="3">
        <v>1676.8822359760379</v>
      </c>
      <c r="M745" s="3">
        <v>1735.573114235199</v>
      </c>
      <c r="N745" s="3">
        <v>1796.318173233431</v>
      </c>
      <c r="O745" s="3">
        <v>1859.1893092966009</v>
      </c>
      <c r="P745" s="3">
        <v>1924.2609351219819</v>
      </c>
    </row>
    <row r="746" spans="2:16" x14ac:dyDescent="0.35">
      <c r="B746" t="s">
        <v>10</v>
      </c>
      <c r="D746" t="s">
        <v>19</v>
      </c>
      <c r="E746" t="s">
        <v>44</v>
      </c>
      <c r="F746" t="s">
        <v>1204</v>
      </c>
      <c r="G746" t="s">
        <v>1205</v>
      </c>
      <c r="H746">
        <v>1255</v>
      </c>
      <c r="I746" t="s">
        <v>1199</v>
      </c>
      <c r="J746">
        <v>63300155</v>
      </c>
      <c r="K746" t="s">
        <v>1877</v>
      </c>
      <c r="L746" s="3">
        <v>9840</v>
      </c>
      <c r="M746" s="3">
        <v>9840</v>
      </c>
      <c r="N746" s="3">
        <v>9840</v>
      </c>
      <c r="O746" s="3">
        <v>9840</v>
      </c>
      <c r="P746" s="3">
        <v>9840</v>
      </c>
    </row>
    <row r="747" spans="2:16" x14ac:dyDescent="0.35">
      <c r="B747" t="s">
        <v>10</v>
      </c>
      <c r="D747" t="s">
        <v>19</v>
      </c>
      <c r="E747" t="s">
        <v>44</v>
      </c>
      <c r="F747" t="s">
        <v>1204</v>
      </c>
      <c r="G747" t="s">
        <v>1205</v>
      </c>
      <c r="H747">
        <v>1255</v>
      </c>
      <c r="I747" t="s">
        <v>1199</v>
      </c>
      <c r="J747">
        <v>63300160</v>
      </c>
      <c r="K747" t="s">
        <v>1878</v>
      </c>
      <c r="L747" s="3">
        <v>555405</v>
      </c>
      <c r="M747" s="3">
        <v>555405</v>
      </c>
      <c r="N747" s="3">
        <v>555405</v>
      </c>
      <c r="O747" s="3">
        <v>555405</v>
      </c>
      <c r="P747" s="3">
        <v>555405</v>
      </c>
    </row>
    <row r="748" spans="2:16" x14ac:dyDescent="0.35">
      <c r="B748" t="s">
        <v>10</v>
      </c>
      <c r="D748" t="s">
        <v>11</v>
      </c>
      <c r="E748" t="s">
        <v>44</v>
      </c>
      <c r="F748" t="s">
        <v>1204</v>
      </c>
      <c r="G748" t="s">
        <v>1205</v>
      </c>
      <c r="H748">
        <v>1255</v>
      </c>
      <c r="I748" t="s">
        <v>1199</v>
      </c>
      <c r="J748">
        <v>63300130</v>
      </c>
      <c r="K748" t="s">
        <v>1896</v>
      </c>
      <c r="L748" s="3">
        <v>527.3214578541</v>
      </c>
      <c r="M748" s="3">
        <v>545.77770887899339</v>
      </c>
      <c r="N748" s="3">
        <v>564.87992868975823</v>
      </c>
      <c r="O748" s="3">
        <v>584.65072619389969</v>
      </c>
      <c r="P748" s="3">
        <v>605.11350161068617</v>
      </c>
    </row>
    <row r="749" spans="2:16" x14ac:dyDescent="0.35">
      <c r="B749" t="s">
        <v>10</v>
      </c>
      <c r="D749" t="s">
        <v>11</v>
      </c>
      <c r="E749" t="s">
        <v>44</v>
      </c>
      <c r="F749" t="s">
        <v>1206</v>
      </c>
      <c r="G749" t="s">
        <v>1207</v>
      </c>
      <c r="H749">
        <v>1255</v>
      </c>
      <c r="I749" t="s">
        <v>1199</v>
      </c>
      <c r="J749">
        <v>63300080</v>
      </c>
      <c r="K749" t="s">
        <v>91</v>
      </c>
      <c r="L749" s="3">
        <v>132120.09461416036</v>
      </c>
      <c r="M749" s="3">
        <v>136744.29792565596</v>
      </c>
      <c r="N749" s="3">
        <v>141530.34835305394</v>
      </c>
      <c r="O749" s="3">
        <v>146483.91054541079</v>
      </c>
      <c r="P749" s="3">
        <v>151610.84741450017</v>
      </c>
    </row>
    <row r="750" spans="2:16" x14ac:dyDescent="0.35">
      <c r="B750" t="s">
        <v>10</v>
      </c>
      <c r="D750" t="s">
        <v>19</v>
      </c>
      <c r="E750" t="s">
        <v>44</v>
      </c>
      <c r="F750" t="s">
        <v>1206</v>
      </c>
      <c r="G750" t="s">
        <v>1207</v>
      </c>
      <c r="H750">
        <v>1255</v>
      </c>
      <c r="I750" t="s">
        <v>1199</v>
      </c>
      <c r="J750">
        <v>63300075</v>
      </c>
      <c r="K750" t="s">
        <v>1480</v>
      </c>
      <c r="L750" s="3">
        <v>6089.9999999999991</v>
      </c>
      <c r="M750" s="3">
        <v>6181.3499999999985</v>
      </c>
      <c r="N750" s="3">
        <v>6274.0702499999979</v>
      </c>
      <c r="O750" s="3">
        <v>6368.1813037499969</v>
      </c>
      <c r="P750" s="3">
        <v>6463.7040233062462</v>
      </c>
    </row>
    <row r="751" spans="2:16" x14ac:dyDescent="0.35">
      <c r="B751" t="s">
        <v>10</v>
      </c>
      <c r="D751" t="s">
        <v>19</v>
      </c>
      <c r="E751" t="s">
        <v>44</v>
      </c>
      <c r="F751" t="s">
        <v>1206</v>
      </c>
      <c r="G751" t="s">
        <v>1207</v>
      </c>
      <c r="H751">
        <v>1255</v>
      </c>
      <c r="I751" t="s">
        <v>1199</v>
      </c>
      <c r="J751">
        <v>63300030</v>
      </c>
      <c r="K751" t="s">
        <v>1488</v>
      </c>
      <c r="L751" s="3">
        <v>0</v>
      </c>
      <c r="M751" s="3">
        <v>20356</v>
      </c>
      <c r="N751" s="3">
        <v>20356</v>
      </c>
      <c r="O751" s="3">
        <v>20356</v>
      </c>
      <c r="P751" s="3">
        <v>20356</v>
      </c>
    </row>
    <row r="752" spans="2:16" x14ac:dyDescent="0.35">
      <c r="B752" t="s">
        <v>10</v>
      </c>
      <c r="D752" t="s">
        <v>11</v>
      </c>
      <c r="E752" t="s">
        <v>44</v>
      </c>
      <c r="F752" t="s">
        <v>1206</v>
      </c>
      <c r="G752" t="s">
        <v>1207</v>
      </c>
      <c r="H752">
        <v>1255</v>
      </c>
      <c r="I752" t="s">
        <v>1199</v>
      </c>
      <c r="J752">
        <v>63300040</v>
      </c>
      <c r="K752" t="s">
        <v>1515</v>
      </c>
      <c r="L752" s="3">
        <v>45633.58531081197</v>
      </c>
      <c r="M752" s="3">
        <v>47230.760796690389</v>
      </c>
      <c r="N752" s="3">
        <v>48883.837424574544</v>
      </c>
      <c r="O752" s="3">
        <v>50594.771734434646</v>
      </c>
      <c r="P752" s="3">
        <v>52365.588745139859</v>
      </c>
    </row>
    <row r="753" spans="2:16" x14ac:dyDescent="0.35">
      <c r="B753" t="s">
        <v>10</v>
      </c>
      <c r="D753" t="s">
        <v>19</v>
      </c>
      <c r="E753" t="s">
        <v>44</v>
      </c>
      <c r="F753" t="s">
        <v>1206</v>
      </c>
      <c r="G753" t="s">
        <v>1207</v>
      </c>
      <c r="H753">
        <v>1255</v>
      </c>
      <c r="I753" t="s">
        <v>1199</v>
      </c>
      <c r="J753">
        <v>63300056</v>
      </c>
      <c r="K753" t="s">
        <v>1536</v>
      </c>
      <c r="L753" s="3">
        <v>434605.57438868546</v>
      </c>
      <c r="M753" s="3">
        <v>449816.7694922894</v>
      </c>
      <c r="N753" s="3">
        <v>465560.3564245195</v>
      </c>
      <c r="O753" s="3">
        <v>481854.96889937762</v>
      </c>
      <c r="P753" s="3">
        <v>498719.89281085582</v>
      </c>
    </row>
    <row r="754" spans="2:16" x14ac:dyDescent="0.35">
      <c r="B754" t="s">
        <v>10</v>
      </c>
      <c r="D754" t="s">
        <v>19</v>
      </c>
      <c r="E754" t="s">
        <v>44</v>
      </c>
      <c r="F754" t="s">
        <v>1206</v>
      </c>
      <c r="G754" t="s">
        <v>1207</v>
      </c>
      <c r="H754">
        <v>1255</v>
      </c>
      <c r="I754" t="s">
        <v>1199</v>
      </c>
      <c r="J754">
        <v>63300060</v>
      </c>
      <c r="K754" t="s">
        <v>1546</v>
      </c>
      <c r="L754" s="3">
        <v>3600</v>
      </c>
      <c r="M754" s="3">
        <v>3600</v>
      </c>
      <c r="N754" s="3">
        <v>3600</v>
      </c>
      <c r="O754" s="3">
        <v>3600</v>
      </c>
      <c r="P754" s="3">
        <v>3600</v>
      </c>
    </row>
    <row r="755" spans="2:16" x14ac:dyDescent="0.35">
      <c r="B755" t="s">
        <v>10</v>
      </c>
      <c r="D755" t="s">
        <v>19</v>
      </c>
      <c r="E755" t="s">
        <v>44</v>
      </c>
      <c r="F755" t="s">
        <v>1206</v>
      </c>
      <c r="G755" t="s">
        <v>1207</v>
      </c>
      <c r="H755">
        <v>1255</v>
      </c>
      <c r="I755" t="s">
        <v>1199</v>
      </c>
      <c r="J755">
        <v>63300065</v>
      </c>
      <c r="K755" t="s">
        <v>1627</v>
      </c>
      <c r="L755" s="3">
        <v>240</v>
      </c>
      <c r="M755" s="3">
        <v>240</v>
      </c>
      <c r="N755" s="3">
        <v>240</v>
      </c>
      <c r="O755" s="3">
        <v>240</v>
      </c>
      <c r="P755" s="3">
        <v>240</v>
      </c>
    </row>
    <row r="756" spans="2:16" x14ac:dyDescent="0.35">
      <c r="B756" t="s">
        <v>10</v>
      </c>
      <c r="D756" t="s">
        <v>19</v>
      </c>
      <c r="E756" t="s">
        <v>44</v>
      </c>
      <c r="F756" t="s">
        <v>1206</v>
      </c>
      <c r="G756" t="s">
        <v>1207</v>
      </c>
      <c r="H756">
        <v>1255</v>
      </c>
      <c r="I756" t="s">
        <v>1199</v>
      </c>
      <c r="J756">
        <v>63300033</v>
      </c>
      <c r="K756" t="s">
        <v>1661</v>
      </c>
      <c r="L756" s="3">
        <v>16800</v>
      </c>
      <c r="M756" s="3">
        <v>22800</v>
      </c>
      <c r="N756" s="3">
        <v>22800</v>
      </c>
      <c r="O756" s="3">
        <v>22800</v>
      </c>
      <c r="P756" s="3">
        <v>22800</v>
      </c>
    </row>
    <row r="757" spans="2:16" x14ac:dyDescent="0.35">
      <c r="B757" t="s">
        <v>10</v>
      </c>
      <c r="D757" t="s">
        <v>11</v>
      </c>
      <c r="E757" t="s">
        <v>44</v>
      </c>
      <c r="F757" t="s">
        <v>1206</v>
      </c>
      <c r="G757" t="s">
        <v>1207</v>
      </c>
      <c r="H757">
        <v>1255</v>
      </c>
      <c r="I757" t="s">
        <v>1199</v>
      </c>
      <c r="J757">
        <v>63300110</v>
      </c>
      <c r="K757" t="s">
        <v>1866</v>
      </c>
      <c r="L757" s="3">
        <v>9.6</v>
      </c>
      <c r="M757" s="3">
        <v>9.6</v>
      </c>
      <c r="N757" s="3">
        <v>9.6</v>
      </c>
      <c r="O757" s="3">
        <v>9.6</v>
      </c>
      <c r="P757" s="3">
        <v>9.6</v>
      </c>
    </row>
    <row r="758" spans="2:16" x14ac:dyDescent="0.35">
      <c r="B758" t="s">
        <v>10</v>
      </c>
      <c r="D758" t="s">
        <v>11</v>
      </c>
      <c r="E758" t="s">
        <v>44</v>
      </c>
      <c r="F758" t="s">
        <v>1206</v>
      </c>
      <c r="G758" t="s">
        <v>1207</v>
      </c>
      <c r="H758">
        <v>1255</v>
      </c>
      <c r="I758" t="s">
        <v>1199</v>
      </c>
      <c r="J758">
        <v>63300100</v>
      </c>
      <c r="K758" t="s">
        <v>1869</v>
      </c>
      <c r="L758" s="3">
        <v>39983.712843759058</v>
      </c>
      <c r="M758" s="3">
        <v>41383.142793290623</v>
      </c>
      <c r="N758" s="3">
        <v>42831.552791055794</v>
      </c>
      <c r="O758" s="3">
        <v>44330.657138742739</v>
      </c>
      <c r="P758" s="3">
        <v>45882.230138598738</v>
      </c>
    </row>
    <row r="759" spans="2:16" x14ac:dyDescent="0.35">
      <c r="B759" t="s">
        <v>10</v>
      </c>
      <c r="D759" t="s">
        <v>19</v>
      </c>
      <c r="E759" t="s">
        <v>44</v>
      </c>
      <c r="F759" t="s">
        <v>1206</v>
      </c>
      <c r="G759" t="s">
        <v>1207</v>
      </c>
      <c r="H759">
        <v>1255</v>
      </c>
      <c r="I759" t="s">
        <v>1199</v>
      </c>
      <c r="J759">
        <v>63300034</v>
      </c>
      <c r="K759" t="s">
        <v>1872</v>
      </c>
      <c r="L759" s="3">
        <v>240</v>
      </c>
      <c r="M759" s="3">
        <v>240</v>
      </c>
      <c r="N759" s="3">
        <v>240</v>
      </c>
      <c r="O759" s="3">
        <v>240</v>
      </c>
      <c r="P759" s="3">
        <v>240</v>
      </c>
    </row>
    <row r="760" spans="2:16" x14ac:dyDescent="0.35">
      <c r="B760" t="s">
        <v>10</v>
      </c>
      <c r="D760" t="s">
        <v>11</v>
      </c>
      <c r="E760" t="s">
        <v>44</v>
      </c>
      <c r="F760" t="s">
        <v>1206</v>
      </c>
      <c r="G760" t="s">
        <v>1207</v>
      </c>
      <c r="H760">
        <v>1255</v>
      </c>
      <c r="I760" t="s">
        <v>1199</v>
      </c>
      <c r="J760">
        <v>63300170</v>
      </c>
      <c r="K760" t="s">
        <v>1873</v>
      </c>
      <c r="L760" s="3">
        <v>69102.28632780099</v>
      </c>
      <c r="M760" s="3">
        <v>71520.866349274016</v>
      </c>
      <c r="N760" s="3">
        <v>74024.096671498599</v>
      </c>
      <c r="O760" s="3">
        <v>76614.940055001047</v>
      </c>
      <c r="P760" s="3">
        <v>79296.462956926072</v>
      </c>
    </row>
    <row r="761" spans="2:16" x14ac:dyDescent="0.35">
      <c r="B761" t="s">
        <v>10</v>
      </c>
      <c r="D761" t="s">
        <v>11</v>
      </c>
      <c r="E761" t="s">
        <v>44</v>
      </c>
      <c r="F761" t="s">
        <v>1206</v>
      </c>
      <c r="G761" t="s">
        <v>1207</v>
      </c>
      <c r="H761">
        <v>1255</v>
      </c>
      <c r="I761" t="s">
        <v>1199</v>
      </c>
      <c r="J761">
        <v>63300130</v>
      </c>
      <c r="K761" t="s">
        <v>1896</v>
      </c>
      <c r="L761" s="3">
        <v>21730.278719434275</v>
      </c>
      <c r="M761" s="3">
        <v>22490.838474614473</v>
      </c>
      <c r="N761" s="3">
        <v>23278.017821225978</v>
      </c>
      <c r="O761" s="3">
        <v>24092.748444968882</v>
      </c>
      <c r="P761" s="3">
        <v>24935.994640542791</v>
      </c>
    </row>
    <row r="762" spans="2:16" x14ac:dyDescent="0.35">
      <c r="B762" t="s">
        <v>10</v>
      </c>
      <c r="D762" t="s">
        <v>11</v>
      </c>
      <c r="E762" t="s">
        <v>44</v>
      </c>
      <c r="F762" t="s">
        <v>1208</v>
      </c>
      <c r="G762" t="s">
        <v>1209</v>
      </c>
      <c r="H762">
        <v>1255</v>
      </c>
      <c r="I762" t="s">
        <v>1199</v>
      </c>
      <c r="J762">
        <v>63300080</v>
      </c>
      <c r="K762" t="s">
        <v>91</v>
      </c>
      <c r="L762" s="3">
        <v>12912.791629451902</v>
      </c>
      <c r="M762" s="3">
        <v>13364.739336482717</v>
      </c>
      <c r="N762" s="3">
        <v>13832.505213259612</v>
      </c>
      <c r="O762" s="3">
        <v>14316.642895723697</v>
      </c>
      <c r="P762" s="3">
        <v>14817.725397074026</v>
      </c>
    </row>
    <row r="763" spans="2:16" x14ac:dyDescent="0.35">
      <c r="B763" t="s">
        <v>10</v>
      </c>
      <c r="D763" t="s">
        <v>11</v>
      </c>
      <c r="E763" t="s">
        <v>44</v>
      </c>
      <c r="F763" t="s">
        <v>1208</v>
      </c>
      <c r="G763" t="s">
        <v>1209</v>
      </c>
      <c r="H763">
        <v>1255</v>
      </c>
      <c r="I763" t="s">
        <v>1199</v>
      </c>
      <c r="J763">
        <v>63300040</v>
      </c>
      <c r="K763" t="s">
        <v>1515</v>
      </c>
      <c r="L763" s="3">
        <v>4460.0102667514793</v>
      </c>
      <c r="M763" s="3">
        <v>4616.1106260877805</v>
      </c>
      <c r="N763" s="3">
        <v>4777.6744980008525</v>
      </c>
      <c r="O763" s="3">
        <v>4944.8931054308823</v>
      </c>
      <c r="P763" s="3">
        <v>5117.9643641209623</v>
      </c>
    </row>
    <row r="764" spans="2:16" x14ac:dyDescent="0.35">
      <c r="B764" t="s">
        <v>10</v>
      </c>
      <c r="D764" t="s">
        <v>19</v>
      </c>
      <c r="E764" t="s">
        <v>44</v>
      </c>
      <c r="F764" t="s">
        <v>1208</v>
      </c>
      <c r="G764" t="s">
        <v>1209</v>
      </c>
      <c r="H764">
        <v>1255</v>
      </c>
      <c r="I764" t="s">
        <v>1199</v>
      </c>
      <c r="J764">
        <v>63300056</v>
      </c>
      <c r="K764" t="s">
        <v>1536</v>
      </c>
      <c r="L764" s="3">
        <v>42476.288254775995</v>
      </c>
      <c r="M764" s="3">
        <v>43962.95834369315</v>
      </c>
      <c r="N764" s="3">
        <v>45501.661885722409</v>
      </c>
      <c r="O764" s="3">
        <v>47094.220051722688</v>
      </c>
      <c r="P764" s="3">
        <v>48742.517753532979</v>
      </c>
    </row>
    <row r="765" spans="2:16" x14ac:dyDescent="0.35">
      <c r="B765" t="s">
        <v>10</v>
      </c>
      <c r="D765" t="s">
        <v>19</v>
      </c>
      <c r="E765" t="s">
        <v>44</v>
      </c>
      <c r="F765" t="s">
        <v>1208</v>
      </c>
      <c r="G765" t="s">
        <v>1209</v>
      </c>
      <c r="H765">
        <v>1255</v>
      </c>
      <c r="I765" t="s">
        <v>1199</v>
      </c>
      <c r="J765">
        <v>63300150</v>
      </c>
      <c r="K765" t="s">
        <v>1680</v>
      </c>
      <c r="L765" s="3">
        <v>489600</v>
      </c>
      <c r="M765" s="3">
        <v>499392</v>
      </c>
      <c r="N765" s="3">
        <v>509379.84000000003</v>
      </c>
      <c r="O765" s="3">
        <v>519567.43680000002</v>
      </c>
      <c r="P765" s="3">
        <v>529958.78553600004</v>
      </c>
    </row>
    <row r="766" spans="2:16" x14ac:dyDescent="0.35">
      <c r="B766" t="s">
        <v>10</v>
      </c>
      <c r="D766" t="s">
        <v>19</v>
      </c>
      <c r="E766" t="s">
        <v>44</v>
      </c>
      <c r="F766" t="s">
        <v>1208</v>
      </c>
      <c r="G766" t="s">
        <v>1209</v>
      </c>
      <c r="H766">
        <v>1255</v>
      </c>
      <c r="I766" t="s">
        <v>1199</v>
      </c>
      <c r="J766">
        <v>63300152</v>
      </c>
      <c r="K766" t="s">
        <v>1741</v>
      </c>
      <c r="L766" s="3">
        <v>0</v>
      </c>
      <c r="M766" s="3">
        <v>127500</v>
      </c>
      <c r="N766" s="3">
        <v>127500</v>
      </c>
      <c r="O766" s="3">
        <v>127500</v>
      </c>
      <c r="P766" s="3">
        <v>127500</v>
      </c>
    </row>
    <row r="767" spans="2:16" x14ac:dyDescent="0.35">
      <c r="B767" t="s">
        <v>10</v>
      </c>
      <c r="D767" t="s">
        <v>11</v>
      </c>
      <c r="E767" t="s">
        <v>44</v>
      </c>
      <c r="F767" t="s">
        <v>1208</v>
      </c>
      <c r="G767" t="s">
        <v>1209</v>
      </c>
      <c r="H767">
        <v>1255</v>
      </c>
      <c r="I767" t="s">
        <v>1199</v>
      </c>
      <c r="J767">
        <v>63300100</v>
      </c>
      <c r="K767" t="s">
        <v>1869</v>
      </c>
      <c r="L767" s="3">
        <v>3907.8185194393914</v>
      </c>
      <c r="M767" s="3">
        <v>4044.5921676197695</v>
      </c>
      <c r="N767" s="3">
        <v>4186.1528934864618</v>
      </c>
      <c r="O767" s="3">
        <v>4332.6682447584872</v>
      </c>
      <c r="P767" s="3">
        <v>4484.3116333250337</v>
      </c>
    </row>
    <row r="768" spans="2:16" x14ac:dyDescent="0.35">
      <c r="B768" t="s">
        <v>10</v>
      </c>
      <c r="D768" t="s">
        <v>11</v>
      </c>
      <c r="E768" t="s">
        <v>44</v>
      </c>
      <c r="F768" t="s">
        <v>1208</v>
      </c>
      <c r="G768" t="s">
        <v>1209</v>
      </c>
      <c r="H768">
        <v>1255</v>
      </c>
      <c r="I768" t="s">
        <v>1199</v>
      </c>
      <c r="J768">
        <v>63300170</v>
      </c>
      <c r="K768" t="s">
        <v>1873</v>
      </c>
      <c r="L768" s="3">
        <v>6753.7298325093834</v>
      </c>
      <c r="M768" s="3">
        <v>6990.1103766472106</v>
      </c>
      <c r="N768" s="3">
        <v>7234.7642398298631</v>
      </c>
      <c r="O768" s="3">
        <v>7487.9809882239078</v>
      </c>
      <c r="P768" s="3">
        <v>7750.0603228117434</v>
      </c>
    </row>
    <row r="769" spans="2:16" x14ac:dyDescent="0.35">
      <c r="B769" t="s">
        <v>10</v>
      </c>
      <c r="D769" t="s">
        <v>11</v>
      </c>
      <c r="E769" t="s">
        <v>44</v>
      </c>
      <c r="F769" t="s">
        <v>1208</v>
      </c>
      <c r="G769" t="s">
        <v>1209</v>
      </c>
      <c r="H769">
        <v>1255</v>
      </c>
      <c r="I769" t="s">
        <v>1199</v>
      </c>
      <c r="J769">
        <v>63300130</v>
      </c>
      <c r="K769" t="s">
        <v>1896</v>
      </c>
      <c r="L769" s="3">
        <v>2123.8144127388</v>
      </c>
      <c r="M769" s="3">
        <v>2198.1479171846577</v>
      </c>
      <c r="N769" s="3">
        <v>2275.0830942861207</v>
      </c>
      <c r="O769" s="3">
        <v>2354.7110025861343</v>
      </c>
      <c r="P769" s="3">
        <v>2437.1258876766492</v>
      </c>
    </row>
    <row r="770" spans="2:16" x14ac:dyDescent="0.35">
      <c r="B770" t="s">
        <v>10</v>
      </c>
      <c r="D770" t="s">
        <v>19</v>
      </c>
      <c r="E770" t="s">
        <v>32</v>
      </c>
      <c r="F770" t="s">
        <v>1731</v>
      </c>
      <c r="G770" t="s">
        <v>1732</v>
      </c>
      <c r="H770">
        <v>1256</v>
      </c>
      <c r="I770" t="s">
        <v>1196</v>
      </c>
      <c r="J770">
        <v>63300150</v>
      </c>
      <c r="K770" t="s">
        <v>1680</v>
      </c>
      <c r="L770" s="3">
        <v>60000</v>
      </c>
      <c r="M770" s="3">
        <v>61200</v>
      </c>
      <c r="N770" s="3">
        <v>62424</v>
      </c>
      <c r="O770" s="3">
        <v>63672.480000000003</v>
      </c>
      <c r="P770" s="3">
        <v>64945.929600000003</v>
      </c>
    </row>
    <row r="771" spans="2:16" x14ac:dyDescent="0.35">
      <c r="B771" t="s">
        <v>10</v>
      </c>
      <c r="D771" t="s">
        <v>19</v>
      </c>
      <c r="E771" t="s">
        <v>32</v>
      </c>
      <c r="F771" t="s">
        <v>1731</v>
      </c>
      <c r="G771" t="s">
        <v>1732</v>
      </c>
      <c r="H771">
        <v>1256</v>
      </c>
      <c r="I771" t="s">
        <v>1196</v>
      </c>
      <c r="J771">
        <v>63300034</v>
      </c>
      <c r="K771" t="s">
        <v>1872</v>
      </c>
      <c r="L771" s="3">
        <v>4828003</v>
      </c>
      <c r="M771" s="3">
        <v>4828003</v>
      </c>
      <c r="N771" s="3">
        <v>4828003</v>
      </c>
      <c r="O771" s="3">
        <v>4828003</v>
      </c>
      <c r="P771" s="3">
        <v>4828003</v>
      </c>
    </row>
    <row r="772" spans="2:16" x14ac:dyDescent="0.35">
      <c r="B772" t="s">
        <v>10</v>
      </c>
      <c r="D772" t="s">
        <v>11</v>
      </c>
      <c r="E772" t="s">
        <v>32</v>
      </c>
      <c r="F772" t="s">
        <v>1194</v>
      </c>
      <c r="G772" t="s">
        <v>1195</v>
      </c>
      <c r="H772">
        <v>1256</v>
      </c>
      <c r="I772" t="s">
        <v>1196</v>
      </c>
      <c r="J772">
        <v>63300080</v>
      </c>
      <c r="K772" t="s">
        <v>91</v>
      </c>
      <c r="L772" s="3">
        <v>208306.8832994336</v>
      </c>
      <c r="M772" s="3">
        <v>215597.62421491375</v>
      </c>
      <c r="N772" s="3">
        <v>223143.54106243572</v>
      </c>
      <c r="O772" s="3">
        <v>230953.56499962098</v>
      </c>
      <c r="P772" s="3">
        <v>239036.93977460769</v>
      </c>
    </row>
    <row r="773" spans="2:16" x14ac:dyDescent="0.35">
      <c r="B773" t="s">
        <v>10</v>
      </c>
      <c r="D773" t="s">
        <v>11</v>
      </c>
      <c r="E773" t="s">
        <v>32</v>
      </c>
      <c r="F773" t="s">
        <v>1194</v>
      </c>
      <c r="G773" t="s">
        <v>1195</v>
      </c>
      <c r="H773">
        <v>1256</v>
      </c>
      <c r="I773" t="s">
        <v>1196</v>
      </c>
      <c r="J773">
        <v>63300040</v>
      </c>
      <c r="K773" t="s">
        <v>1515</v>
      </c>
      <c r="L773" s="3">
        <v>71948.101139606995</v>
      </c>
      <c r="M773" s="3">
        <v>74466.284679493241</v>
      </c>
      <c r="N773" s="3">
        <v>77072.604643275496</v>
      </c>
      <c r="O773" s="3">
        <v>79770.145805790133</v>
      </c>
      <c r="P773" s="3">
        <v>82562.100908992783</v>
      </c>
    </row>
    <row r="774" spans="2:16" x14ac:dyDescent="0.35">
      <c r="B774" t="s">
        <v>10</v>
      </c>
      <c r="D774" t="s">
        <v>19</v>
      </c>
      <c r="E774" t="s">
        <v>32</v>
      </c>
      <c r="F774" t="s">
        <v>1194</v>
      </c>
      <c r="G774" t="s">
        <v>1195</v>
      </c>
      <c r="H774">
        <v>1256</v>
      </c>
      <c r="I774" t="s">
        <v>1196</v>
      </c>
      <c r="J774">
        <v>63300056</v>
      </c>
      <c r="K774" t="s">
        <v>1536</v>
      </c>
      <c r="L774" s="3">
        <v>685220.01085339999</v>
      </c>
      <c r="M774" s="3">
        <v>709202.71123326896</v>
      </c>
      <c r="N774" s="3">
        <v>734024.80612643331</v>
      </c>
      <c r="O774" s="3">
        <v>759715.67434085847</v>
      </c>
      <c r="P774" s="3">
        <v>786305.7229427885</v>
      </c>
    </row>
    <row r="775" spans="2:16" x14ac:dyDescent="0.35">
      <c r="B775" t="s">
        <v>10</v>
      </c>
      <c r="D775" t="s">
        <v>11</v>
      </c>
      <c r="E775" t="s">
        <v>32</v>
      </c>
      <c r="F775" t="s">
        <v>1194</v>
      </c>
      <c r="G775" t="s">
        <v>1195</v>
      </c>
      <c r="H775">
        <v>1256</v>
      </c>
      <c r="I775" t="s">
        <v>1196</v>
      </c>
      <c r="J775">
        <v>63300100</v>
      </c>
      <c r="K775" t="s">
        <v>1869</v>
      </c>
      <c r="L775" s="3">
        <v>63040.240998512796</v>
      </c>
      <c r="M775" s="3">
        <v>65246.649433460741</v>
      </c>
      <c r="N775" s="3">
        <v>67530.282163631869</v>
      </c>
      <c r="O775" s="3">
        <v>69893.842039358977</v>
      </c>
      <c r="P775" s="3">
        <v>72340.126510736547</v>
      </c>
    </row>
    <row r="776" spans="2:16" x14ac:dyDescent="0.35">
      <c r="B776" t="s">
        <v>10</v>
      </c>
      <c r="D776" t="s">
        <v>11</v>
      </c>
      <c r="E776" t="s">
        <v>32</v>
      </c>
      <c r="F776" t="s">
        <v>1194</v>
      </c>
      <c r="G776" t="s">
        <v>1195</v>
      </c>
      <c r="H776">
        <v>1256</v>
      </c>
      <c r="I776" t="s">
        <v>1196</v>
      </c>
      <c r="J776">
        <v>63300170</v>
      </c>
      <c r="K776" t="s">
        <v>1873</v>
      </c>
      <c r="L776" s="3">
        <v>108949.9817256906</v>
      </c>
      <c r="M776" s="3">
        <v>112763.23108608977</v>
      </c>
      <c r="N776" s="3">
        <v>116709.9441741029</v>
      </c>
      <c r="O776" s="3">
        <v>120794.7922201965</v>
      </c>
      <c r="P776" s="3">
        <v>125022.60994790337</v>
      </c>
    </row>
    <row r="777" spans="2:16" x14ac:dyDescent="0.35">
      <c r="B777" t="s">
        <v>10</v>
      </c>
      <c r="D777" t="s">
        <v>19</v>
      </c>
      <c r="E777" t="s">
        <v>32</v>
      </c>
      <c r="F777" t="s">
        <v>1733</v>
      </c>
      <c r="G777" t="s">
        <v>1734</v>
      </c>
      <c r="H777">
        <v>1256</v>
      </c>
      <c r="I777" t="s">
        <v>1196</v>
      </c>
      <c r="J777">
        <v>63300150</v>
      </c>
      <c r="K777" t="s">
        <v>1680</v>
      </c>
      <c r="L777" s="3">
        <v>429999.9999996</v>
      </c>
      <c r="M777" s="3">
        <v>438599.99999959202</v>
      </c>
      <c r="N777" s="3">
        <v>447371.99999958387</v>
      </c>
      <c r="O777" s="3">
        <v>456319.43999957555</v>
      </c>
      <c r="P777" s="3">
        <v>465445.82879956707</v>
      </c>
    </row>
    <row r="778" spans="2:16" x14ac:dyDescent="0.35">
      <c r="B778" t="s">
        <v>10</v>
      </c>
      <c r="D778" t="s">
        <v>19</v>
      </c>
      <c r="E778" t="s">
        <v>32</v>
      </c>
      <c r="F778" t="s">
        <v>1733</v>
      </c>
      <c r="G778" t="s">
        <v>1734</v>
      </c>
      <c r="H778">
        <v>1256</v>
      </c>
      <c r="I778" t="s">
        <v>1196</v>
      </c>
      <c r="J778">
        <v>63300035</v>
      </c>
      <c r="K778" t="s">
        <v>1886</v>
      </c>
      <c r="L778" s="3">
        <v>11952132.720000399</v>
      </c>
      <c r="M778" s="3">
        <v>12191175.374400407</v>
      </c>
      <c r="N778" s="3">
        <v>12434998.881888416</v>
      </c>
      <c r="O778" s="3">
        <v>12683698.859526183</v>
      </c>
      <c r="P778" s="3">
        <v>12937372.836716708</v>
      </c>
    </row>
    <row r="779" spans="2:16" x14ac:dyDescent="0.35">
      <c r="B779" t="s">
        <v>10</v>
      </c>
      <c r="D779" t="s">
        <v>19</v>
      </c>
      <c r="E779" t="s">
        <v>32</v>
      </c>
      <c r="F779" t="s">
        <v>1887</v>
      </c>
      <c r="G779" t="s">
        <v>1888</v>
      </c>
      <c r="H779">
        <v>1256</v>
      </c>
      <c r="I779" t="s">
        <v>1196</v>
      </c>
      <c r="J779">
        <v>63300035</v>
      </c>
      <c r="K779" t="s">
        <v>1886</v>
      </c>
      <c r="L779" s="3">
        <v>372046.07812999998</v>
      </c>
      <c r="M779" s="3">
        <v>379486.99969259999</v>
      </c>
      <c r="N779" s="3">
        <v>387076.73968645197</v>
      </c>
      <c r="O779" s="3">
        <v>394818.27448018099</v>
      </c>
      <c r="P779" s="3">
        <v>402714.63996978459</v>
      </c>
    </row>
    <row r="780" spans="2:16" x14ac:dyDescent="0.35">
      <c r="B780" t="s">
        <v>10</v>
      </c>
      <c r="D780" t="s">
        <v>19</v>
      </c>
      <c r="E780" t="s">
        <v>32</v>
      </c>
      <c r="F780" t="s">
        <v>1889</v>
      </c>
      <c r="G780" t="s">
        <v>1890</v>
      </c>
      <c r="H780">
        <v>1256</v>
      </c>
      <c r="I780" t="s">
        <v>1196</v>
      </c>
      <c r="J780">
        <v>63300035</v>
      </c>
      <c r="K780" t="s">
        <v>1886</v>
      </c>
      <c r="L780" s="3">
        <v>14697355.793527501</v>
      </c>
      <c r="M780" s="3">
        <v>17413059.287422851</v>
      </c>
      <c r="N780" s="3">
        <v>17712885.345610812</v>
      </c>
      <c r="O780" s="3">
        <v>18018707.924962536</v>
      </c>
      <c r="P780" s="3">
        <v>18330646.955901291</v>
      </c>
    </row>
    <row r="781" spans="2:16" x14ac:dyDescent="0.35">
      <c r="B781" t="s">
        <v>10</v>
      </c>
      <c r="D781" t="s">
        <v>19</v>
      </c>
      <c r="E781" t="s">
        <v>32</v>
      </c>
      <c r="F781" t="s">
        <v>1891</v>
      </c>
      <c r="G781" t="s">
        <v>1892</v>
      </c>
      <c r="H781">
        <v>1256</v>
      </c>
      <c r="I781" t="s">
        <v>1196</v>
      </c>
      <c r="J781">
        <v>63300035</v>
      </c>
      <c r="K781" t="s">
        <v>1886</v>
      </c>
      <c r="L781" s="3">
        <v>2700025.5179383</v>
      </c>
      <c r="M781" s="3">
        <v>2754026.0282970662</v>
      </c>
      <c r="N781" s="3">
        <v>2809106.5488630077</v>
      </c>
      <c r="O781" s="3">
        <v>2865288.6798402681</v>
      </c>
      <c r="P781" s="3">
        <v>2922594.4534370736</v>
      </c>
    </row>
    <row r="782" spans="2:16" x14ac:dyDescent="0.35">
      <c r="B782" t="s">
        <v>10</v>
      </c>
      <c r="D782" t="s">
        <v>19</v>
      </c>
      <c r="E782" t="s">
        <v>32</v>
      </c>
      <c r="F782" t="s">
        <v>1735</v>
      </c>
      <c r="G782" t="s">
        <v>1736</v>
      </c>
      <c r="H782">
        <v>1256</v>
      </c>
      <c r="I782" t="s">
        <v>1196</v>
      </c>
      <c r="J782">
        <v>63300150</v>
      </c>
      <c r="K782" t="s">
        <v>1680</v>
      </c>
      <c r="L782" s="3">
        <v>139200</v>
      </c>
      <c r="M782" s="3">
        <v>141984</v>
      </c>
      <c r="N782" s="3">
        <v>144823.67999999999</v>
      </c>
      <c r="O782" s="3">
        <v>147720.15359999999</v>
      </c>
      <c r="P782" s="3">
        <v>150674.55667200001</v>
      </c>
    </row>
    <row r="783" spans="2:16" x14ac:dyDescent="0.35">
      <c r="B783" t="s">
        <v>10</v>
      </c>
      <c r="D783" t="s">
        <v>19</v>
      </c>
      <c r="E783" t="s">
        <v>32</v>
      </c>
      <c r="F783" t="s">
        <v>1735</v>
      </c>
      <c r="G783" t="s">
        <v>1736</v>
      </c>
      <c r="H783">
        <v>1256</v>
      </c>
      <c r="I783" t="s">
        <v>1196</v>
      </c>
      <c r="J783">
        <v>63300034</v>
      </c>
      <c r="K783" t="s">
        <v>1872</v>
      </c>
      <c r="L783" s="3">
        <v>2070620</v>
      </c>
      <c r="M783" s="3">
        <v>2070620</v>
      </c>
      <c r="N783" s="3">
        <v>2070620</v>
      </c>
      <c r="O783" s="3">
        <v>2070620</v>
      </c>
      <c r="P783" s="3">
        <v>2070620</v>
      </c>
    </row>
    <row r="784" spans="2:16" x14ac:dyDescent="0.35">
      <c r="B784" t="s">
        <v>10</v>
      </c>
      <c r="D784" t="s">
        <v>19</v>
      </c>
      <c r="E784" t="s">
        <v>32</v>
      </c>
      <c r="F784" t="s">
        <v>1893</v>
      </c>
      <c r="G784" t="s">
        <v>1894</v>
      </c>
      <c r="H784">
        <v>1256</v>
      </c>
      <c r="I784" t="s">
        <v>1196</v>
      </c>
      <c r="J784">
        <v>63300035</v>
      </c>
      <c r="K784" t="s">
        <v>1886</v>
      </c>
      <c r="L784" s="3">
        <v>1839662.1424998001</v>
      </c>
      <c r="M784" s="3">
        <v>1876455.3853497962</v>
      </c>
      <c r="N784" s="3">
        <v>1913984.4930567921</v>
      </c>
      <c r="O784" s="3">
        <v>1952264.1829179279</v>
      </c>
      <c r="P784" s="3">
        <v>1991309.4665762864</v>
      </c>
    </row>
    <row r="785" spans="2:16" x14ac:dyDescent="0.35">
      <c r="B785" t="s">
        <v>10</v>
      </c>
      <c r="D785" t="s">
        <v>11</v>
      </c>
      <c r="E785" t="s">
        <v>32</v>
      </c>
      <c r="F785" t="s">
        <v>1189</v>
      </c>
      <c r="G785" t="s">
        <v>1190</v>
      </c>
      <c r="H785">
        <v>1258</v>
      </c>
      <c r="I785" t="s">
        <v>1191</v>
      </c>
      <c r="J785">
        <v>63300080</v>
      </c>
      <c r="K785" t="s">
        <v>91</v>
      </c>
      <c r="L785" s="3">
        <v>222650.62554770149</v>
      </c>
      <c r="M785" s="3">
        <v>230443.39744187106</v>
      </c>
      <c r="N785" s="3">
        <v>238508.9163523365</v>
      </c>
      <c r="O785" s="3">
        <v>246856.72842466825</v>
      </c>
      <c r="P785" s="3">
        <v>255496.71391953164</v>
      </c>
    </row>
    <row r="786" spans="2:16" x14ac:dyDescent="0.35">
      <c r="B786" t="s">
        <v>10</v>
      </c>
      <c r="D786" t="s">
        <v>11</v>
      </c>
      <c r="E786" t="s">
        <v>32</v>
      </c>
      <c r="F786" t="s">
        <v>1189</v>
      </c>
      <c r="G786" t="s">
        <v>1190</v>
      </c>
      <c r="H786">
        <v>1258</v>
      </c>
      <c r="I786" t="s">
        <v>1191</v>
      </c>
      <c r="J786">
        <v>63300040</v>
      </c>
      <c r="K786" t="s">
        <v>1515</v>
      </c>
      <c r="L786" s="3">
        <v>76902.354218778462</v>
      </c>
      <c r="M786" s="3">
        <v>79593.93661643572</v>
      </c>
      <c r="N786" s="3">
        <v>82379.724398010963</v>
      </c>
      <c r="O786" s="3">
        <v>85263.014751941329</v>
      </c>
      <c r="P786" s="3">
        <v>88247.220268259276</v>
      </c>
    </row>
    <row r="787" spans="2:16" x14ac:dyDescent="0.35">
      <c r="B787" t="s">
        <v>10</v>
      </c>
      <c r="D787" t="s">
        <v>19</v>
      </c>
      <c r="E787" t="s">
        <v>32</v>
      </c>
      <c r="F787" t="s">
        <v>1189</v>
      </c>
      <c r="G787" t="s">
        <v>1190</v>
      </c>
      <c r="H787">
        <v>1258</v>
      </c>
      <c r="I787" t="s">
        <v>1191</v>
      </c>
      <c r="J787">
        <v>63300056</v>
      </c>
      <c r="K787" t="s">
        <v>1536</v>
      </c>
      <c r="L787" s="3">
        <v>570213.69851217594</v>
      </c>
      <c r="M787" s="3">
        <v>590171.1779601021</v>
      </c>
      <c r="N787" s="3">
        <v>610827.16918870562</v>
      </c>
      <c r="O787" s="3">
        <v>632206.12011031026</v>
      </c>
      <c r="P787" s="3">
        <v>654333.33431417111</v>
      </c>
    </row>
    <row r="788" spans="2:16" x14ac:dyDescent="0.35">
      <c r="B788" t="s">
        <v>10</v>
      </c>
      <c r="D788" t="s">
        <v>19</v>
      </c>
      <c r="E788" t="s">
        <v>32</v>
      </c>
      <c r="F788" t="s">
        <v>1189</v>
      </c>
      <c r="G788" t="s">
        <v>1190</v>
      </c>
      <c r="H788">
        <v>1258</v>
      </c>
      <c r="I788" t="s">
        <v>1191</v>
      </c>
      <c r="J788">
        <v>63300046</v>
      </c>
      <c r="K788" t="s">
        <v>1542</v>
      </c>
      <c r="L788" s="3">
        <v>162189.67499999999</v>
      </c>
      <c r="M788" s="3">
        <v>167866.31362499998</v>
      </c>
      <c r="N788" s="3">
        <v>173741.63460187498</v>
      </c>
      <c r="O788" s="3">
        <v>179822.59181294058</v>
      </c>
      <c r="P788" s="3">
        <v>186116.38252639349</v>
      </c>
    </row>
    <row r="789" spans="2:16" x14ac:dyDescent="0.35">
      <c r="B789" t="s">
        <v>10</v>
      </c>
      <c r="D789" t="s">
        <v>19</v>
      </c>
      <c r="E789" t="s">
        <v>32</v>
      </c>
      <c r="F789" t="s">
        <v>1189</v>
      </c>
      <c r="G789" t="s">
        <v>1190</v>
      </c>
      <c r="H789">
        <v>1258</v>
      </c>
      <c r="I789" t="s">
        <v>1191</v>
      </c>
      <c r="J789">
        <v>63300150</v>
      </c>
      <c r="K789" t="s">
        <v>1680</v>
      </c>
      <c r="L789" s="3">
        <v>159839.1</v>
      </c>
      <c r="M789" s="3">
        <v>163035.88200000001</v>
      </c>
      <c r="N789" s="3">
        <v>166296.59964000003</v>
      </c>
      <c r="O789" s="3">
        <v>169622.53163280003</v>
      </c>
      <c r="P789" s="3">
        <v>173014.98226545603</v>
      </c>
    </row>
    <row r="790" spans="2:16" x14ac:dyDescent="0.35">
      <c r="B790" t="s">
        <v>10</v>
      </c>
      <c r="D790" t="s">
        <v>11</v>
      </c>
      <c r="E790" t="s">
        <v>32</v>
      </c>
      <c r="F790" t="s">
        <v>1189</v>
      </c>
      <c r="G790" t="s">
        <v>1190</v>
      </c>
      <c r="H790">
        <v>1258</v>
      </c>
      <c r="I790" t="s">
        <v>1191</v>
      </c>
      <c r="J790">
        <v>63300100</v>
      </c>
      <c r="K790" t="s">
        <v>1869</v>
      </c>
      <c r="L790" s="3">
        <v>67381.110363120184</v>
      </c>
      <c r="M790" s="3">
        <v>69739.44922582939</v>
      </c>
      <c r="N790" s="3">
        <v>72180.329948733415</v>
      </c>
      <c r="O790" s="3">
        <v>74706.641496939075</v>
      </c>
      <c r="P790" s="3">
        <v>77321.37394933193</v>
      </c>
    </row>
    <row r="791" spans="2:16" x14ac:dyDescent="0.35">
      <c r="B791" t="s">
        <v>10</v>
      </c>
      <c r="D791" t="s">
        <v>11</v>
      </c>
      <c r="E791" t="s">
        <v>32</v>
      </c>
      <c r="F791" t="s">
        <v>1189</v>
      </c>
      <c r="G791" t="s">
        <v>1190</v>
      </c>
      <c r="H791">
        <v>1258</v>
      </c>
      <c r="I791" t="s">
        <v>1191</v>
      </c>
      <c r="J791">
        <v>63300170</v>
      </c>
      <c r="K791" t="s">
        <v>1873</v>
      </c>
      <c r="L791" s="3">
        <v>116452.13638843597</v>
      </c>
      <c r="M791" s="3">
        <v>120527.96116203122</v>
      </c>
      <c r="N791" s="3">
        <v>124746.43980270231</v>
      </c>
      <c r="O791" s="3">
        <v>129112.56519579689</v>
      </c>
      <c r="P791" s="3">
        <v>133631.50497764978</v>
      </c>
    </row>
    <row r="792" spans="2:16" x14ac:dyDescent="0.35">
      <c r="B792" t="s">
        <v>10</v>
      </c>
      <c r="D792" t="s">
        <v>11</v>
      </c>
      <c r="E792" t="s">
        <v>32</v>
      </c>
      <c r="F792" t="s">
        <v>1192</v>
      </c>
      <c r="G792" t="s">
        <v>1193</v>
      </c>
      <c r="H792">
        <v>1258</v>
      </c>
      <c r="I792" t="s">
        <v>1191</v>
      </c>
      <c r="J792">
        <v>63300080</v>
      </c>
      <c r="K792" t="s">
        <v>91</v>
      </c>
      <c r="L792" s="3">
        <v>23208.355590092637</v>
      </c>
      <c r="M792" s="3">
        <v>24020.648035745879</v>
      </c>
      <c r="N792" s="3">
        <v>24861.370716996978</v>
      </c>
      <c r="O792" s="3">
        <v>25731.518692091871</v>
      </c>
      <c r="P792" s="3">
        <v>26632.121846315084</v>
      </c>
    </row>
    <row r="793" spans="2:16" x14ac:dyDescent="0.35">
      <c r="B793" t="s">
        <v>10</v>
      </c>
      <c r="D793" t="s">
        <v>11</v>
      </c>
      <c r="E793" t="s">
        <v>32</v>
      </c>
      <c r="F793" t="s">
        <v>1192</v>
      </c>
      <c r="G793" t="s">
        <v>1193</v>
      </c>
      <c r="H793">
        <v>1258</v>
      </c>
      <c r="I793" t="s">
        <v>1191</v>
      </c>
      <c r="J793">
        <v>63300040</v>
      </c>
      <c r="K793" t="s">
        <v>1515</v>
      </c>
      <c r="L793" s="3">
        <v>8016.0438715780483</v>
      </c>
      <c r="M793" s="3">
        <v>8296.6054070832797</v>
      </c>
      <c r="N793" s="3">
        <v>8586.9865963311931</v>
      </c>
      <c r="O793" s="3">
        <v>8887.5311272027848</v>
      </c>
      <c r="P793" s="3">
        <v>9198.5947166548813</v>
      </c>
    </row>
    <row r="794" spans="2:16" x14ac:dyDescent="0.35">
      <c r="B794" t="s">
        <v>10</v>
      </c>
      <c r="D794" t="s">
        <v>19</v>
      </c>
      <c r="E794" t="s">
        <v>32</v>
      </c>
      <c r="F794" t="s">
        <v>1192</v>
      </c>
      <c r="G794" t="s">
        <v>1193</v>
      </c>
      <c r="H794">
        <v>1258</v>
      </c>
      <c r="I794" t="s">
        <v>1191</v>
      </c>
      <c r="J794">
        <v>63300056</v>
      </c>
      <c r="K794" t="s">
        <v>1536</v>
      </c>
      <c r="L794" s="3">
        <v>76343.27496740999</v>
      </c>
      <c r="M794" s="3">
        <v>79015.289591269335</v>
      </c>
      <c r="N794" s="3">
        <v>81780.82472696375</v>
      </c>
      <c r="O794" s="3">
        <v>84643.153592407471</v>
      </c>
      <c r="P794" s="3">
        <v>87605.663968141729</v>
      </c>
    </row>
    <row r="795" spans="2:16" x14ac:dyDescent="0.35">
      <c r="B795" t="s">
        <v>10</v>
      </c>
      <c r="D795" t="s">
        <v>11</v>
      </c>
      <c r="E795" t="s">
        <v>32</v>
      </c>
      <c r="F795" t="s">
        <v>1192</v>
      </c>
      <c r="G795" t="s">
        <v>1193</v>
      </c>
      <c r="H795">
        <v>1258</v>
      </c>
      <c r="I795" t="s">
        <v>1191</v>
      </c>
      <c r="J795">
        <v>63300100</v>
      </c>
      <c r="K795" t="s">
        <v>1869</v>
      </c>
      <c r="L795" s="3">
        <v>7023.5812970017187</v>
      </c>
      <c r="M795" s="3">
        <v>7269.4066423967788</v>
      </c>
      <c r="N795" s="3">
        <v>7523.835874880665</v>
      </c>
      <c r="O795" s="3">
        <v>7787.1701305014867</v>
      </c>
      <c r="P795" s="3">
        <v>8059.721085069039</v>
      </c>
    </row>
    <row r="796" spans="2:16" x14ac:dyDescent="0.35">
      <c r="B796" t="s">
        <v>10</v>
      </c>
      <c r="D796" t="s">
        <v>11</v>
      </c>
      <c r="E796" t="s">
        <v>32</v>
      </c>
      <c r="F796" t="s">
        <v>1192</v>
      </c>
      <c r="G796" t="s">
        <v>1193</v>
      </c>
      <c r="H796">
        <v>1258</v>
      </c>
      <c r="I796" t="s">
        <v>1191</v>
      </c>
      <c r="J796">
        <v>63300170</v>
      </c>
      <c r="K796" t="s">
        <v>1873</v>
      </c>
      <c r="L796" s="3">
        <v>12138.580719818188</v>
      </c>
      <c r="M796" s="3">
        <v>12563.431045011825</v>
      </c>
      <c r="N796" s="3">
        <v>13003.151131587236</v>
      </c>
      <c r="O796" s="3">
        <v>13458.261421192788</v>
      </c>
      <c r="P796" s="3">
        <v>13929.300570934534</v>
      </c>
    </row>
    <row r="797" spans="2:16" x14ac:dyDescent="0.35">
      <c r="B797" t="s">
        <v>10</v>
      </c>
      <c r="D797" t="s">
        <v>11</v>
      </c>
      <c r="E797" t="s">
        <v>32</v>
      </c>
      <c r="F797" t="s">
        <v>1182</v>
      </c>
      <c r="G797" t="s">
        <v>1183</v>
      </c>
      <c r="H797">
        <v>1260</v>
      </c>
      <c r="I797" t="s">
        <v>1184</v>
      </c>
      <c r="J797">
        <v>63300080</v>
      </c>
      <c r="K797" t="s">
        <v>91</v>
      </c>
      <c r="L797" s="3">
        <v>41109.04017955641</v>
      </c>
      <c r="M797" s="3">
        <v>42547.856585840884</v>
      </c>
      <c r="N797" s="3">
        <v>44037.031566345308</v>
      </c>
      <c r="O797" s="3">
        <v>45578.32767116739</v>
      </c>
      <c r="P797" s="3">
        <v>47173.569139658241</v>
      </c>
    </row>
    <row r="798" spans="2:16" x14ac:dyDescent="0.35">
      <c r="B798" t="s">
        <v>10</v>
      </c>
      <c r="D798" t="s">
        <v>11</v>
      </c>
      <c r="E798" t="s">
        <v>32</v>
      </c>
      <c r="F798" t="s">
        <v>1182</v>
      </c>
      <c r="G798" t="s">
        <v>1183</v>
      </c>
      <c r="H798">
        <v>1260</v>
      </c>
      <c r="I798" t="s">
        <v>1184</v>
      </c>
      <c r="J798">
        <v>63300040</v>
      </c>
      <c r="K798" t="s">
        <v>1515</v>
      </c>
      <c r="L798" s="3">
        <v>14198.846114649417</v>
      </c>
      <c r="M798" s="3">
        <v>14695.805728662146</v>
      </c>
      <c r="N798" s="3">
        <v>15210.15892916532</v>
      </c>
      <c r="O798" s="3">
        <v>15742.514491686106</v>
      </c>
      <c r="P798" s="3">
        <v>16293.502498895117</v>
      </c>
    </row>
    <row r="799" spans="2:16" x14ac:dyDescent="0.35">
      <c r="B799" t="s">
        <v>10</v>
      </c>
      <c r="D799" t="s">
        <v>19</v>
      </c>
      <c r="E799" t="s">
        <v>32</v>
      </c>
      <c r="F799" t="s">
        <v>1182</v>
      </c>
      <c r="G799" t="s">
        <v>1183</v>
      </c>
      <c r="H799">
        <v>1260</v>
      </c>
      <c r="I799" t="s">
        <v>1184</v>
      </c>
      <c r="J799">
        <v>63300056</v>
      </c>
      <c r="K799" t="s">
        <v>1536</v>
      </c>
      <c r="L799" s="3">
        <v>135227.10585380398</v>
      </c>
      <c r="M799" s="3">
        <v>139960.05455868712</v>
      </c>
      <c r="N799" s="3">
        <v>144858.65646824116</v>
      </c>
      <c r="O799" s="3">
        <v>149928.70944462958</v>
      </c>
      <c r="P799" s="3">
        <v>155176.2142751916</v>
      </c>
    </row>
    <row r="800" spans="2:16" x14ac:dyDescent="0.35">
      <c r="B800" t="s">
        <v>10</v>
      </c>
      <c r="D800" t="s">
        <v>19</v>
      </c>
      <c r="E800" t="s">
        <v>32</v>
      </c>
      <c r="F800" t="s">
        <v>1182</v>
      </c>
      <c r="G800" t="s">
        <v>1183</v>
      </c>
      <c r="H800">
        <v>1260</v>
      </c>
      <c r="I800" t="s">
        <v>1184</v>
      </c>
      <c r="J800">
        <v>63300150</v>
      </c>
      <c r="K800" t="s">
        <v>1680</v>
      </c>
      <c r="L800" s="3">
        <v>35666.340000000004</v>
      </c>
      <c r="M800" s="3">
        <v>36379.666800000006</v>
      </c>
      <c r="N800" s="3">
        <v>37107.260136000004</v>
      </c>
      <c r="O800" s="3">
        <v>37849.405338720004</v>
      </c>
      <c r="P800" s="3">
        <v>38606.393445494403</v>
      </c>
    </row>
    <row r="801" spans="2:16" x14ac:dyDescent="0.35">
      <c r="B801" t="s">
        <v>10</v>
      </c>
      <c r="D801" t="s">
        <v>11</v>
      </c>
      <c r="E801" t="s">
        <v>32</v>
      </c>
      <c r="F801" t="s">
        <v>1182</v>
      </c>
      <c r="G801" t="s">
        <v>1183</v>
      </c>
      <c r="H801">
        <v>1260</v>
      </c>
      <c r="I801" t="s">
        <v>1184</v>
      </c>
      <c r="J801">
        <v>63300100</v>
      </c>
      <c r="K801" t="s">
        <v>1869</v>
      </c>
      <c r="L801" s="3">
        <v>12440.893738549967</v>
      </c>
      <c r="M801" s="3">
        <v>12876.325019399215</v>
      </c>
      <c r="N801" s="3">
        <v>13326.996395078186</v>
      </c>
      <c r="O801" s="3">
        <v>13793.441268905921</v>
      </c>
      <c r="P801" s="3">
        <v>14276.211713317627</v>
      </c>
    </row>
    <row r="802" spans="2:16" x14ac:dyDescent="0.35">
      <c r="B802" t="s">
        <v>10</v>
      </c>
      <c r="D802" t="s">
        <v>11</v>
      </c>
      <c r="E802" t="s">
        <v>32</v>
      </c>
      <c r="F802" t="s">
        <v>1182</v>
      </c>
      <c r="G802" t="s">
        <v>1183</v>
      </c>
      <c r="H802">
        <v>1260</v>
      </c>
      <c r="I802" t="s">
        <v>1184</v>
      </c>
      <c r="J802">
        <v>63300170</v>
      </c>
      <c r="K802" t="s">
        <v>1873</v>
      </c>
      <c r="L802" s="3">
        <v>21501.109830754835</v>
      </c>
      <c r="M802" s="3">
        <v>22253.648674831253</v>
      </c>
      <c r="N802" s="3">
        <v>23032.526378450344</v>
      </c>
      <c r="O802" s="3">
        <v>23838.664801696104</v>
      </c>
      <c r="P802" s="3">
        <v>24673.018069755464</v>
      </c>
    </row>
    <row r="803" spans="2:16" x14ac:dyDescent="0.35">
      <c r="B803" t="s">
        <v>10</v>
      </c>
      <c r="D803" t="s">
        <v>11</v>
      </c>
      <c r="E803" t="s">
        <v>32</v>
      </c>
      <c r="F803" t="s">
        <v>1182</v>
      </c>
      <c r="G803" t="s">
        <v>1183</v>
      </c>
      <c r="H803">
        <v>1260</v>
      </c>
      <c r="I803" t="s">
        <v>1184</v>
      </c>
      <c r="J803">
        <v>63300130</v>
      </c>
      <c r="K803" t="s">
        <v>1896</v>
      </c>
      <c r="L803" s="3">
        <v>6761.3552926901993</v>
      </c>
      <c r="M803" s="3">
        <v>6998.0027279343558</v>
      </c>
      <c r="N803" s="3">
        <v>7242.9328234120585</v>
      </c>
      <c r="O803" s="3">
        <v>7496.4354722314793</v>
      </c>
      <c r="P803" s="3">
        <v>7758.8107137595798</v>
      </c>
    </row>
    <row r="804" spans="2:16" x14ac:dyDescent="0.35">
      <c r="B804" t="s">
        <v>10</v>
      </c>
      <c r="D804" t="s">
        <v>19</v>
      </c>
      <c r="E804" t="s">
        <v>32</v>
      </c>
      <c r="F804" t="s">
        <v>1729</v>
      </c>
      <c r="G804" t="s">
        <v>1730</v>
      </c>
      <c r="H804">
        <v>1260</v>
      </c>
      <c r="I804" t="s">
        <v>1184</v>
      </c>
      <c r="J804">
        <v>63300150</v>
      </c>
      <c r="K804" t="s">
        <v>1680</v>
      </c>
      <c r="L804" s="3">
        <v>956483.58000000007</v>
      </c>
      <c r="M804" s="3">
        <v>975613.25160000008</v>
      </c>
      <c r="N804" s="3">
        <v>995125.5166320001</v>
      </c>
      <c r="O804" s="3">
        <v>1015028.0269646401</v>
      </c>
      <c r="P804" s="3">
        <v>1035328.587503933</v>
      </c>
    </row>
    <row r="805" spans="2:16" x14ac:dyDescent="0.35">
      <c r="B805" t="s">
        <v>10</v>
      </c>
      <c r="D805" t="s">
        <v>11</v>
      </c>
      <c r="E805" t="s">
        <v>32</v>
      </c>
      <c r="F805" t="s">
        <v>1185</v>
      </c>
      <c r="G805" t="s">
        <v>1186</v>
      </c>
      <c r="H805">
        <v>1260</v>
      </c>
      <c r="I805" t="s">
        <v>1184</v>
      </c>
      <c r="J805">
        <v>63300080</v>
      </c>
      <c r="K805" t="s">
        <v>91</v>
      </c>
      <c r="L805" s="3">
        <v>51469.140632359107</v>
      </c>
      <c r="M805" s="3">
        <v>53270.560554491662</v>
      </c>
      <c r="N805" s="3">
        <v>55135.030173898871</v>
      </c>
      <c r="O805" s="3">
        <v>57064.756229985323</v>
      </c>
      <c r="P805" s="3">
        <v>59062.022698034816</v>
      </c>
    </row>
    <row r="806" spans="2:16" x14ac:dyDescent="0.35">
      <c r="B806" t="s">
        <v>10</v>
      </c>
      <c r="D806" t="s">
        <v>11</v>
      </c>
      <c r="E806" t="s">
        <v>32</v>
      </c>
      <c r="F806" t="s">
        <v>1185</v>
      </c>
      <c r="G806" t="s">
        <v>1186</v>
      </c>
      <c r="H806">
        <v>1260</v>
      </c>
      <c r="I806" t="s">
        <v>1184</v>
      </c>
      <c r="J806">
        <v>63300040</v>
      </c>
      <c r="K806" t="s">
        <v>1515</v>
      </c>
      <c r="L806" s="3">
        <v>17777.170284202981</v>
      </c>
      <c r="M806" s="3">
        <v>18399.371244150083</v>
      </c>
      <c r="N806" s="3">
        <v>19043.349237695333</v>
      </c>
      <c r="O806" s="3">
        <v>19709.86646101467</v>
      </c>
      <c r="P806" s="3">
        <v>20399.711787150183</v>
      </c>
    </row>
    <row r="807" spans="2:16" x14ac:dyDescent="0.35">
      <c r="B807" t="s">
        <v>10</v>
      </c>
      <c r="D807" t="s">
        <v>19</v>
      </c>
      <c r="E807" t="s">
        <v>32</v>
      </c>
      <c r="F807" t="s">
        <v>1185</v>
      </c>
      <c r="G807" t="s">
        <v>1186</v>
      </c>
      <c r="H807">
        <v>1260</v>
      </c>
      <c r="I807" t="s">
        <v>1184</v>
      </c>
      <c r="J807">
        <v>63300056</v>
      </c>
      <c r="K807" t="s">
        <v>1536</v>
      </c>
      <c r="L807" s="3">
        <v>169306.383659076</v>
      </c>
      <c r="M807" s="3">
        <v>175232.10708714364</v>
      </c>
      <c r="N807" s="3">
        <v>181365.23083519365</v>
      </c>
      <c r="O807" s="3">
        <v>187713.01391442542</v>
      </c>
      <c r="P807" s="3">
        <v>194282.96940143031</v>
      </c>
    </row>
    <row r="808" spans="2:16" x14ac:dyDescent="0.35">
      <c r="B808" t="s">
        <v>10</v>
      </c>
      <c r="D808" t="s">
        <v>11</v>
      </c>
      <c r="E808" t="s">
        <v>32</v>
      </c>
      <c r="F808" t="s">
        <v>1185</v>
      </c>
      <c r="G808" t="s">
        <v>1186</v>
      </c>
      <c r="H808">
        <v>1260</v>
      </c>
      <c r="I808" t="s">
        <v>1184</v>
      </c>
      <c r="J808">
        <v>63300100</v>
      </c>
      <c r="K808" t="s">
        <v>1869</v>
      </c>
      <c r="L808" s="3">
        <v>15576.187296634993</v>
      </c>
      <c r="M808" s="3">
        <v>16121.353852017215</v>
      </c>
      <c r="N808" s="3">
        <v>16685.601236837814</v>
      </c>
      <c r="O808" s="3">
        <v>17269.597280127138</v>
      </c>
      <c r="P808" s="3">
        <v>17874.033184931588</v>
      </c>
    </row>
    <row r="809" spans="2:16" x14ac:dyDescent="0.35">
      <c r="B809" t="s">
        <v>10</v>
      </c>
      <c r="D809" t="s">
        <v>11</v>
      </c>
      <c r="E809" t="s">
        <v>32</v>
      </c>
      <c r="F809" t="s">
        <v>1185</v>
      </c>
      <c r="G809" t="s">
        <v>1186</v>
      </c>
      <c r="H809">
        <v>1260</v>
      </c>
      <c r="I809" t="s">
        <v>1184</v>
      </c>
      <c r="J809">
        <v>63300170</v>
      </c>
      <c r="K809" t="s">
        <v>1873</v>
      </c>
      <c r="L809" s="3">
        <v>26919.715001793084</v>
      </c>
      <c r="M809" s="3">
        <v>27861.905026855839</v>
      </c>
      <c r="N809" s="3">
        <v>28837.071702795791</v>
      </c>
      <c r="O809" s="3">
        <v>29846.369212393642</v>
      </c>
      <c r="P809" s="3">
        <v>30890.992134827418</v>
      </c>
    </row>
    <row r="810" spans="2:16" x14ac:dyDescent="0.35">
      <c r="B810" t="s">
        <v>10</v>
      </c>
      <c r="D810" t="s">
        <v>11</v>
      </c>
      <c r="E810" t="s">
        <v>32</v>
      </c>
      <c r="F810" t="s">
        <v>1185</v>
      </c>
      <c r="G810" t="s">
        <v>1186</v>
      </c>
      <c r="H810">
        <v>1260</v>
      </c>
      <c r="I810" t="s">
        <v>1184</v>
      </c>
      <c r="J810">
        <v>63300130</v>
      </c>
      <c r="K810" t="s">
        <v>1896</v>
      </c>
      <c r="L810" s="3">
        <v>8465.3191829538009</v>
      </c>
      <c r="M810" s="3">
        <v>8761.6053543571816</v>
      </c>
      <c r="N810" s="3">
        <v>9068.2615417596826</v>
      </c>
      <c r="O810" s="3">
        <v>9385.6506957212714</v>
      </c>
      <c r="P810" s="3">
        <v>9714.1484700715155</v>
      </c>
    </row>
    <row r="811" spans="2:16" x14ac:dyDescent="0.35">
      <c r="B811" t="s">
        <v>10</v>
      </c>
      <c r="D811" t="s">
        <v>11</v>
      </c>
      <c r="E811" t="s">
        <v>32</v>
      </c>
      <c r="F811" t="s">
        <v>1187</v>
      </c>
      <c r="G811" t="s">
        <v>1188</v>
      </c>
      <c r="H811">
        <v>1260</v>
      </c>
      <c r="I811" t="s">
        <v>1184</v>
      </c>
      <c r="J811">
        <v>63300080</v>
      </c>
      <c r="K811" t="s">
        <v>91</v>
      </c>
      <c r="L811" s="3">
        <v>110015.3590725047</v>
      </c>
      <c r="M811" s="3">
        <v>113865.89664004235</v>
      </c>
      <c r="N811" s="3">
        <v>117851.20302244383</v>
      </c>
      <c r="O811" s="3">
        <v>121975.99512822935</v>
      </c>
      <c r="P811" s="3">
        <v>126245.15495771737</v>
      </c>
    </row>
    <row r="812" spans="2:16" x14ac:dyDescent="0.35">
      <c r="B812" t="s">
        <v>10</v>
      </c>
      <c r="D812" t="s">
        <v>19</v>
      </c>
      <c r="E812" t="s">
        <v>32</v>
      </c>
      <c r="F812" t="s">
        <v>1187</v>
      </c>
      <c r="G812" t="s">
        <v>1188</v>
      </c>
      <c r="H812">
        <v>1260</v>
      </c>
      <c r="I812" t="s">
        <v>1184</v>
      </c>
      <c r="J812">
        <v>63300030</v>
      </c>
      <c r="K812" t="s">
        <v>1488</v>
      </c>
      <c r="L812" s="3">
        <v>8000.0000004000003</v>
      </c>
      <c r="M812" s="3">
        <v>8000.0000004000003</v>
      </c>
      <c r="N812" s="3">
        <v>8000.0000004000003</v>
      </c>
      <c r="O812" s="3">
        <v>8000.0000004000003</v>
      </c>
      <c r="P812" s="3">
        <v>8000.0000004000003</v>
      </c>
    </row>
    <row r="813" spans="2:16" x14ac:dyDescent="0.35">
      <c r="B813" t="s">
        <v>10</v>
      </c>
      <c r="D813" t="s">
        <v>11</v>
      </c>
      <c r="E813" t="s">
        <v>32</v>
      </c>
      <c r="F813" t="s">
        <v>1187</v>
      </c>
      <c r="G813" t="s">
        <v>1188</v>
      </c>
      <c r="H813">
        <v>1260</v>
      </c>
      <c r="I813" t="s">
        <v>1184</v>
      </c>
      <c r="J813">
        <v>63300040</v>
      </c>
      <c r="K813" t="s">
        <v>1515</v>
      </c>
      <c r="L813" s="3">
        <v>37998.725995437475</v>
      </c>
      <c r="M813" s="3">
        <v>39328.681405277785</v>
      </c>
      <c r="N813" s="3">
        <v>40705.185254462507</v>
      </c>
      <c r="O813" s="3">
        <v>42129.866738368692</v>
      </c>
      <c r="P813" s="3">
        <v>43604.412074211592</v>
      </c>
    </row>
    <row r="814" spans="2:16" x14ac:dyDescent="0.35">
      <c r="B814" t="s">
        <v>10</v>
      </c>
      <c r="D814" t="s">
        <v>19</v>
      </c>
      <c r="E814" t="s">
        <v>32</v>
      </c>
      <c r="F814" t="s">
        <v>1187</v>
      </c>
      <c r="G814" t="s">
        <v>1188</v>
      </c>
      <c r="H814">
        <v>1260</v>
      </c>
      <c r="I814" t="s">
        <v>1184</v>
      </c>
      <c r="J814">
        <v>63300056</v>
      </c>
      <c r="K814" t="s">
        <v>1536</v>
      </c>
      <c r="L814" s="3">
        <v>361892.62852797599</v>
      </c>
      <c r="M814" s="3">
        <v>374558.87052645511</v>
      </c>
      <c r="N814" s="3">
        <v>387668.43099488103</v>
      </c>
      <c r="O814" s="3">
        <v>401236.82607970183</v>
      </c>
      <c r="P814" s="3">
        <v>415280.11499249138</v>
      </c>
    </row>
    <row r="815" spans="2:16" x14ac:dyDescent="0.35">
      <c r="B815" t="s">
        <v>10</v>
      </c>
      <c r="D815" t="s">
        <v>19</v>
      </c>
      <c r="E815" t="s">
        <v>32</v>
      </c>
      <c r="F815" t="s">
        <v>1187</v>
      </c>
      <c r="G815" t="s">
        <v>1188</v>
      </c>
      <c r="H815">
        <v>1260</v>
      </c>
      <c r="I815" t="s">
        <v>1184</v>
      </c>
      <c r="J815">
        <v>63300060</v>
      </c>
      <c r="K815" t="s">
        <v>1546</v>
      </c>
      <c r="L815" s="3">
        <v>50000.000000400003</v>
      </c>
      <c r="M815" s="3">
        <v>50000.000000400003</v>
      </c>
      <c r="N815" s="3">
        <v>50000.000000400003</v>
      </c>
      <c r="O815" s="3">
        <v>50000.000000400003</v>
      </c>
      <c r="P815" s="3">
        <v>50000.000000400003</v>
      </c>
    </row>
    <row r="816" spans="2:16" x14ac:dyDescent="0.35">
      <c r="B816" t="s">
        <v>10</v>
      </c>
      <c r="D816" t="s">
        <v>19</v>
      </c>
      <c r="E816" t="s">
        <v>32</v>
      </c>
      <c r="F816" t="s">
        <v>1187</v>
      </c>
      <c r="G816" t="s">
        <v>1188</v>
      </c>
      <c r="H816">
        <v>1260</v>
      </c>
      <c r="I816" t="s">
        <v>1184</v>
      </c>
      <c r="J816">
        <v>63300065</v>
      </c>
      <c r="K816" t="s">
        <v>1627</v>
      </c>
      <c r="L816" s="3">
        <v>669.99999960000002</v>
      </c>
      <c r="M816" s="3">
        <v>669.99999960000002</v>
      </c>
      <c r="N816" s="3">
        <v>669.99999960000002</v>
      </c>
      <c r="O816" s="3">
        <v>669.99999960000002</v>
      </c>
      <c r="P816" s="3">
        <v>669.99999960000002</v>
      </c>
    </row>
    <row r="817" spans="2:16" x14ac:dyDescent="0.35">
      <c r="B817" t="s">
        <v>10</v>
      </c>
      <c r="D817" t="s">
        <v>19</v>
      </c>
      <c r="E817" t="s">
        <v>32</v>
      </c>
      <c r="F817" t="s">
        <v>1187</v>
      </c>
      <c r="G817" t="s">
        <v>1188</v>
      </c>
      <c r="H817">
        <v>1260</v>
      </c>
      <c r="I817" t="s">
        <v>1184</v>
      </c>
      <c r="J817">
        <v>63300033</v>
      </c>
      <c r="K817" t="s">
        <v>1661</v>
      </c>
      <c r="L817" s="3">
        <v>7902.9999995999997</v>
      </c>
      <c r="M817" s="3">
        <v>7902.9999995999997</v>
      </c>
      <c r="N817" s="3">
        <v>7902.9999995999997</v>
      </c>
      <c r="O817" s="3">
        <v>7902.9999995999997</v>
      </c>
      <c r="P817" s="3">
        <v>7902.9999995999997</v>
      </c>
    </row>
    <row r="818" spans="2:16" x14ac:dyDescent="0.35">
      <c r="B818" t="s">
        <v>10</v>
      </c>
      <c r="D818" t="s">
        <v>11</v>
      </c>
      <c r="E818" t="s">
        <v>32</v>
      </c>
      <c r="F818" t="s">
        <v>1187</v>
      </c>
      <c r="G818" t="s">
        <v>1188</v>
      </c>
      <c r="H818">
        <v>1260</v>
      </c>
      <c r="I818" t="s">
        <v>1184</v>
      </c>
      <c r="J818">
        <v>63300110</v>
      </c>
      <c r="K818" t="s">
        <v>1866</v>
      </c>
      <c r="L818" s="3">
        <v>26.799999984000003</v>
      </c>
      <c r="M818" s="3">
        <v>26.799999984000003</v>
      </c>
      <c r="N818" s="3">
        <v>26.799999984000003</v>
      </c>
      <c r="O818" s="3">
        <v>26.799999984000003</v>
      </c>
      <c r="P818" s="3">
        <v>26.799999984000003</v>
      </c>
    </row>
    <row r="819" spans="2:16" x14ac:dyDescent="0.35">
      <c r="B819" t="s">
        <v>10</v>
      </c>
      <c r="D819" t="s">
        <v>11</v>
      </c>
      <c r="E819" t="s">
        <v>32</v>
      </c>
      <c r="F819" t="s">
        <v>1187</v>
      </c>
      <c r="G819" t="s">
        <v>1188</v>
      </c>
      <c r="H819">
        <v>1260</v>
      </c>
      <c r="I819" t="s">
        <v>1184</v>
      </c>
      <c r="J819">
        <v>63300100</v>
      </c>
      <c r="K819" t="s">
        <v>1869</v>
      </c>
      <c r="L819" s="3">
        <v>33294.121824573791</v>
      </c>
      <c r="M819" s="3">
        <v>34459.416088433871</v>
      </c>
      <c r="N819" s="3">
        <v>35665.495651529054</v>
      </c>
      <c r="O819" s="3">
        <v>36913.78799933257</v>
      </c>
      <c r="P819" s="3">
        <v>38205.770579309203</v>
      </c>
    </row>
    <row r="820" spans="2:16" x14ac:dyDescent="0.35">
      <c r="B820" t="s">
        <v>10</v>
      </c>
      <c r="D820" t="s">
        <v>11</v>
      </c>
      <c r="E820" t="s">
        <v>32</v>
      </c>
      <c r="F820" t="s">
        <v>1187</v>
      </c>
      <c r="G820" t="s">
        <v>1188</v>
      </c>
      <c r="H820">
        <v>1260</v>
      </c>
      <c r="I820" t="s">
        <v>1184</v>
      </c>
      <c r="J820">
        <v>63300170</v>
      </c>
      <c r="K820" t="s">
        <v>1873</v>
      </c>
      <c r="L820" s="3">
        <v>57540.927935948181</v>
      </c>
      <c r="M820" s="3">
        <v>59554.860413706367</v>
      </c>
      <c r="N820" s="3">
        <v>61639.280528186086</v>
      </c>
      <c r="O820" s="3">
        <v>63796.655346672589</v>
      </c>
      <c r="P820" s="3">
        <v>66029.538283806134</v>
      </c>
    </row>
    <row r="821" spans="2:16" x14ac:dyDescent="0.35">
      <c r="B821" t="s">
        <v>10</v>
      </c>
      <c r="D821" t="s">
        <v>19</v>
      </c>
      <c r="E821" t="s">
        <v>32</v>
      </c>
      <c r="F821" t="s">
        <v>1187</v>
      </c>
      <c r="G821" t="s">
        <v>1188</v>
      </c>
      <c r="H821">
        <v>1260</v>
      </c>
      <c r="I821" t="s">
        <v>1184</v>
      </c>
      <c r="J821">
        <v>63300035</v>
      </c>
      <c r="K821" t="s">
        <v>1886</v>
      </c>
      <c r="L821" s="3">
        <v>2913.12</v>
      </c>
      <c r="M821" s="3">
        <v>2971.3824</v>
      </c>
      <c r="N821" s="3">
        <v>3030.8100479999998</v>
      </c>
      <c r="O821" s="3">
        <v>3091.4262489600001</v>
      </c>
      <c r="P821" s="3">
        <v>3153.2547739392003</v>
      </c>
    </row>
    <row r="822" spans="2:16" x14ac:dyDescent="0.35">
      <c r="B822" t="s">
        <v>10</v>
      </c>
      <c r="D822" t="s">
        <v>19</v>
      </c>
      <c r="E822" t="s">
        <v>32</v>
      </c>
      <c r="F822" t="s">
        <v>1187</v>
      </c>
      <c r="G822" t="s">
        <v>1188</v>
      </c>
      <c r="H822">
        <v>1260</v>
      </c>
      <c r="I822" t="s">
        <v>1184</v>
      </c>
      <c r="J822">
        <v>63300135</v>
      </c>
      <c r="K822" t="s">
        <v>1895</v>
      </c>
      <c r="L822" s="3">
        <v>72</v>
      </c>
      <c r="M822" s="3">
        <v>72</v>
      </c>
      <c r="N822" s="3">
        <v>72</v>
      </c>
      <c r="O822" s="3">
        <v>72</v>
      </c>
      <c r="P822" s="3">
        <v>72</v>
      </c>
    </row>
    <row r="823" spans="2:16" x14ac:dyDescent="0.35">
      <c r="B823" t="s">
        <v>10</v>
      </c>
      <c r="D823" t="s">
        <v>11</v>
      </c>
      <c r="E823" t="s">
        <v>32</v>
      </c>
      <c r="F823" t="s">
        <v>1187</v>
      </c>
      <c r="G823" t="s">
        <v>1188</v>
      </c>
      <c r="H823">
        <v>1260</v>
      </c>
      <c r="I823" t="s">
        <v>1184</v>
      </c>
      <c r="J823">
        <v>63300130</v>
      </c>
      <c r="K823" t="s">
        <v>1896</v>
      </c>
      <c r="L823" s="3">
        <v>18094.631426398799</v>
      </c>
      <c r="M823" s="3">
        <v>18727.943526322757</v>
      </c>
      <c r="N823" s="3">
        <v>19383.421549744053</v>
      </c>
      <c r="O823" s="3">
        <v>20061.841303985093</v>
      </c>
      <c r="P823" s="3">
        <v>20764.005749624572</v>
      </c>
    </row>
    <row r="824" spans="2:16" x14ac:dyDescent="0.35">
      <c r="B824" t="s">
        <v>10</v>
      </c>
      <c r="D824" t="s">
        <v>19</v>
      </c>
      <c r="E824" t="s">
        <v>32</v>
      </c>
      <c r="F824" t="s">
        <v>1511</v>
      </c>
      <c r="G824" t="s">
        <v>1512</v>
      </c>
      <c r="H824">
        <v>1266</v>
      </c>
      <c r="I824" t="s">
        <v>50</v>
      </c>
      <c r="J824">
        <v>63300030</v>
      </c>
      <c r="K824" t="s">
        <v>1488</v>
      </c>
      <c r="L824" s="3">
        <v>64428</v>
      </c>
      <c r="M824" s="3">
        <v>64428</v>
      </c>
      <c r="N824" s="3">
        <v>64428</v>
      </c>
      <c r="O824" s="3">
        <v>64428</v>
      </c>
      <c r="P824" s="3">
        <v>64428</v>
      </c>
    </row>
    <row r="825" spans="2:16" x14ac:dyDescent="0.35">
      <c r="B825" t="s">
        <v>10</v>
      </c>
      <c r="D825" t="s">
        <v>19</v>
      </c>
      <c r="E825" t="s">
        <v>32</v>
      </c>
      <c r="F825" t="s">
        <v>1511</v>
      </c>
      <c r="G825" t="s">
        <v>1512</v>
      </c>
      <c r="H825">
        <v>1266</v>
      </c>
      <c r="I825" t="s">
        <v>50</v>
      </c>
      <c r="J825">
        <v>63300033</v>
      </c>
      <c r="K825" t="s">
        <v>1661</v>
      </c>
      <c r="L825" s="3">
        <v>5530467.9999996005</v>
      </c>
      <c r="M825" s="3">
        <v>5530467.9999996005</v>
      </c>
      <c r="N825" s="3">
        <v>5530467.9999996005</v>
      </c>
      <c r="O825" s="3">
        <v>5530467.9999996005</v>
      </c>
      <c r="P825" s="3">
        <v>5530467.9999996005</v>
      </c>
    </row>
    <row r="826" spans="2:16" x14ac:dyDescent="0.35">
      <c r="B826" t="s">
        <v>10</v>
      </c>
      <c r="D826" t="s">
        <v>19</v>
      </c>
      <c r="E826" t="s">
        <v>32</v>
      </c>
      <c r="F826" t="s">
        <v>1511</v>
      </c>
      <c r="G826" t="s">
        <v>1512</v>
      </c>
      <c r="H826">
        <v>1266</v>
      </c>
      <c r="I826" t="s">
        <v>50</v>
      </c>
      <c r="J826">
        <v>63300160</v>
      </c>
      <c r="K826" t="s">
        <v>1878</v>
      </c>
      <c r="L826" s="3">
        <v>11055485.9715623</v>
      </c>
      <c r="M826" s="3">
        <v>9756116.4269102011</v>
      </c>
      <c r="N826" s="3">
        <v>10001906.811027799</v>
      </c>
      <c r="O826" s="3">
        <v>11105044.9145738</v>
      </c>
      <c r="P826" s="3">
        <v>12194734.4360906</v>
      </c>
    </row>
    <row r="827" spans="2:16" x14ac:dyDescent="0.35">
      <c r="B827" t="s">
        <v>10</v>
      </c>
      <c r="D827" t="s">
        <v>11</v>
      </c>
      <c r="E827" t="s">
        <v>32</v>
      </c>
      <c r="F827" t="s">
        <v>1174</v>
      </c>
      <c r="G827" t="s">
        <v>1175</v>
      </c>
      <c r="H827">
        <v>1266</v>
      </c>
      <c r="I827" t="s">
        <v>50</v>
      </c>
      <c r="J827">
        <v>63300080</v>
      </c>
      <c r="K827" t="s">
        <v>91</v>
      </c>
      <c r="L827" s="3">
        <v>56418.666177696759</v>
      </c>
      <c r="M827" s="3">
        <v>58393.319493916148</v>
      </c>
      <c r="N827" s="3">
        <v>60437.085676203205</v>
      </c>
      <c r="O827" s="3">
        <v>62552.383674870318</v>
      </c>
      <c r="P827" s="3">
        <v>64741.717103490773</v>
      </c>
    </row>
    <row r="828" spans="2:16" x14ac:dyDescent="0.35">
      <c r="B828" t="s">
        <v>10</v>
      </c>
      <c r="D828" t="s">
        <v>11</v>
      </c>
      <c r="E828" t="s">
        <v>32</v>
      </c>
      <c r="F828" t="s">
        <v>1174</v>
      </c>
      <c r="G828" t="s">
        <v>1175</v>
      </c>
      <c r="H828">
        <v>1266</v>
      </c>
      <c r="I828" t="s">
        <v>50</v>
      </c>
      <c r="J828">
        <v>63300040</v>
      </c>
      <c r="K828" t="s">
        <v>1515</v>
      </c>
      <c r="L828" s="3">
        <v>19486.710357428157</v>
      </c>
      <c r="M828" s="3">
        <v>20168.745219938141</v>
      </c>
      <c r="N828" s="3">
        <v>20874.651302635975</v>
      </c>
      <c r="O828" s="3">
        <v>21605.264098228236</v>
      </c>
      <c r="P828" s="3">
        <v>22361.448341666219</v>
      </c>
    </row>
    <row r="829" spans="2:16" x14ac:dyDescent="0.35">
      <c r="B829" t="s">
        <v>10</v>
      </c>
      <c r="D829" t="s">
        <v>19</v>
      </c>
      <c r="E829" t="s">
        <v>32</v>
      </c>
      <c r="F829" t="s">
        <v>1174</v>
      </c>
      <c r="G829" t="s">
        <v>1175</v>
      </c>
      <c r="H829">
        <v>1266</v>
      </c>
      <c r="I829" t="s">
        <v>50</v>
      </c>
      <c r="J829">
        <v>63300056</v>
      </c>
      <c r="K829" t="s">
        <v>1536</v>
      </c>
      <c r="L829" s="3">
        <v>185587.71768979199</v>
      </c>
      <c r="M829" s="3">
        <v>192083.28780893469</v>
      </c>
      <c r="N829" s="3">
        <v>198806.20288224739</v>
      </c>
      <c r="O829" s="3">
        <v>205764.41998312605</v>
      </c>
      <c r="P829" s="3">
        <v>212966.17468253543</v>
      </c>
    </row>
    <row r="830" spans="2:16" x14ac:dyDescent="0.35">
      <c r="B830" t="s">
        <v>10</v>
      </c>
      <c r="D830" t="s">
        <v>19</v>
      </c>
      <c r="E830" t="s">
        <v>32</v>
      </c>
      <c r="F830" t="s">
        <v>1174</v>
      </c>
      <c r="G830" t="s">
        <v>1175</v>
      </c>
      <c r="H830">
        <v>1266</v>
      </c>
      <c r="I830" t="s">
        <v>50</v>
      </c>
      <c r="J830">
        <v>63300060</v>
      </c>
      <c r="K830" t="s">
        <v>1546</v>
      </c>
      <c r="L830" s="3">
        <v>540</v>
      </c>
      <c r="M830" s="3">
        <v>540</v>
      </c>
      <c r="N830" s="3">
        <v>540</v>
      </c>
      <c r="O830" s="3">
        <v>540</v>
      </c>
      <c r="P830" s="3">
        <v>540</v>
      </c>
    </row>
    <row r="831" spans="2:16" x14ac:dyDescent="0.35">
      <c r="B831" t="s">
        <v>10</v>
      </c>
      <c r="D831" t="s">
        <v>19</v>
      </c>
      <c r="E831" t="s">
        <v>32</v>
      </c>
      <c r="F831" t="s">
        <v>1174</v>
      </c>
      <c r="G831" t="s">
        <v>1175</v>
      </c>
      <c r="H831">
        <v>1266</v>
      </c>
      <c r="I831" t="s">
        <v>50</v>
      </c>
      <c r="J831">
        <v>63300033</v>
      </c>
      <c r="K831" t="s">
        <v>1661</v>
      </c>
      <c r="L831" s="3">
        <v>540</v>
      </c>
      <c r="M831" s="3">
        <v>540</v>
      </c>
      <c r="N831" s="3">
        <v>540</v>
      </c>
      <c r="O831" s="3">
        <v>540</v>
      </c>
      <c r="P831" s="3">
        <v>540</v>
      </c>
    </row>
    <row r="832" spans="2:16" x14ac:dyDescent="0.35">
      <c r="B832" t="s">
        <v>10</v>
      </c>
      <c r="D832" t="s">
        <v>19</v>
      </c>
      <c r="E832" t="s">
        <v>32</v>
      </c>
      <c r="F832" t="s">
        <v>1174</v>
      </c>
      <c r="G832" t="s">
        <v>1175</v>
      </c>
      <c r="H832">
        <v>1266</v>
      </c>
      <c r="I832" t="s">
        <v>50</v>
      </c>
      <c r="J832">
        <v>63300150</v>
      </c>
      <c r="K832" t="s">
        <v>1680</v>
      </c>
      <c r="L832" s="3">
        <v>118362.40000000002</v>
      </c>
      <c r="M832" s="3">
        <v>-1475270.352</v>
      </c>
      <c r="N832" s="3">
        <v>-1468775.7590399999</v>
      </c>
      <c r="O832" s="3">
        <v>-1462151.2742208</v>
      </c>
      <c r="P832" s="3">
        <v>-1455394.299705216</v>
      </c>
    </row>
    <row r="833" spans="2:16" x14ac:dyDescent="0.35">
      <c r="B833" t="s">
        <v>10</v>
      </c>
      <c r="D833" t="s">
        <v>11</v>
      </c>
      <c r="E833" t="s">
        <v>32</v>
      </c>
      <c r="F833" t="s">
        <v>1174</v>
      </c>
      <c r="G833" t="s">
        <v>1175</v>
      </c>
      <c r="H833">
        <v>1266</v>
      </c>
      <c r="I833" t="s">
        <v>50</v>
      </c>
      <c r="J833">
        <v>63300100</v>
      </c>
      <c r="K833" t="s">
        <v>1869</v>
      </c>
      <c r="L833" s="3">
        <v>17074.070027460861</v>
      </c>
      <c r="M833" s="3">
        <v>17671.662478421993</v>
      </c>
      <c r="N833" s="3">
        <v>18290.170665166759</v>
      </c>
      <c r="O833" s="3">
        <v>18930.326638447597</v>
      </c>
      <c r="P833" s="3">
        <v>19592.888070793259</v>
      </c>
    </row>
    <row r="834" spans="2:16" x14ac:dyDescent="0.35">
      <c r="B834" t="s">
        <v>10</v>
      </c>
      <c r="D834" t="s">
        <v>11</v>
      </c>
      <c r="E834" t="s">
        <v>32</v>
      </c>
      <c r="F834" t="s">
        <v>1174</v>
      </c>
      <c r="G834" t="s">
        <v>1175</v>
      </c>
      <c r="H834">
        <v>1266</v>
      </c>
      <c r="I834" t="s">
        <v>50</v>
      </c>
      <c r="J834">
        <v>63300170</v>
      </c>
      <c r="K834" t="s">
        <v>1873</v>
      </c>
      <c r="L834" s="3">
        <v>29508.447112676928</v>
      </c>
      <c r="M834" s="3">
        <v>30541.242761620615</v>
      </c>
      <c r="N834" s="3">
        <v>31610.186258277336</v>
      </c>
      <c r="O834" s="3">
        <v>32716.542777317041</v>
      </c>
      <c r="P834" s="3">
        <v>33861.621774523133</v>
      </c>
    </row>
    <row r="835" spans="2:16" x14ac:dyDescent="0.35">
      <c r="B835" t="s">
        <v>10</v>
      </c>
      <c r="D835" t="s">
        <v>19</v>
      </c>
      <c r="E835" t="s">
        <v>32</v>
      </c>
      <c r="F835" t="s">
        <v>48</v>
      </c>
      <c r="G835" t="s">
        <v>49</v>
      </c>
      <c r="H835">
        <v>1266</v>
      </c>
      <c r="I835" t="s">
        <v>50</v>
      </c>
      <c r="J835">
        <v>63300031</v>
      </c>
      <c r="K835" t="s">
        <v>16</v>
      </c>
      <c r="L835" s="3">
        <v>1200</v>
      </c>
      <c r="M835" s="3">
        <v>1200</v>
      </c>
      <c r="N835" s="3">
        <v>1200</v>
      </c>
      <c r="O835" s="3">
        <v>1200</v>
      </c>
      <c r="P835" s="3">
        <v>1200</v>
      </c>
    </row>
    <row r="836" spans="2:16" x14ac:dyDescent="0.35">
      <c r="B836" t="s">
        <v>10</v>
      </c>
      <c r="D836" t="s">
        <v>11</v>
      </c>
      <c r="E836" t="s">
        <v>32</v>
      </c>
      <c r="F836" t="s">
        <v>48</v>
      </c>
      <c r="G836" t="s">
        <v>49</v>
      </c>
      <c r="H836">
        <v>1266</v>
      </c>
      <c r="I836" t="s">
        <v>50</v>
      </c>
      <c r="J836">
        <v>63300080</v>
      </c>
      <c r="K836" t="s">
        <v>91</v>
      </c>
      <c r="L836" s="3">
        <v>225155.78868060544</v>
      </c>
      <c r="M836" s="3">
        <v>233036.24128442662</v>
      </c>
      <c r="N836" s="3">
        <v>241192.50972938153</v>
      </c>
      <c r="O836" s="3">
        <v>249634.2475699099</v>
      </c>
      <c r="P836" s="3">
        <v>258371.4462348567</v>
      </c>
    </row>
    <row r="837" spans="2:16" x14ac:dyDescent="0.35">
      <c r="B837" t="s">
        <v>10</v>
      </c>
      <c r="D837" t="s">
        <v>19</v>
      </c>
      <c r="E837" t="s">
        <v>32</v>
      </c>
      <c r="F837" t="s">
        <v>48</v>
      </c>
      <c r="G837" t="s">
        <v>49</v>
      </c>
      <c r="H837">
        <v>1266</v>
      </c>
      <c r="I837" t="s">
        <v>50</v>
      </c>
      <c r="J837">
        <v>63300030</v>
      </c>
      <c r="K837" t="s">
        <v>1488</v>
      </c>
      <c r="L837" s="3">
        <v>28884</v>
      </c>
      <c r="M837" s="3">
        <v>28884</v>
      </c>
      <c r="N837" s="3">
        <v>28884</v>
      </c>
      <c r="O837" s="3">
        <v>28884</v>
      </c>
      <c r="P837" s="3">
        <v>28884</v>
      </c>
    </row>
    <row r="838" spans="2:16" x14ac:dyDescent="0.35">
      <c r="B838" t="s">
        <v>10</v>
      </c>
      <c r="D838" t="s">
        <v>11</v>
      </c>
      <c r="E838" t="s">
        <v>32</v>
      </c>
      <c r="F838" t="s">
        <v>48</v>
      </c>
      <c r="G838" t="s">
        <v>49</v>
      </c>
      <c r="H838">
        <v>1266</v>
      </c>
      <c r="I838" t="s">
        <v>50</v>
      </c>
      <c r="J838">
        <v>63300040</v>
      </c>
      <c r="K838" t="s">
        <v>1515</v>
      </c>
      <c r="L838" s="3">
        <v>77767.624379814384</v>
      </c>
      <c r="M838" s="3">
        <v>80489.491233107881</v>
      </c>
      <c r="N838" s="3">
        <v>83306.623426266655</v>
      </c>
      <c r="O838" s="3">
        <v>86222.35524618598</v>
      </c>
      <c r="P838" s="3">
        <v>89240.137679802472</v>
      </c>
    </row>
    <row r="839" spans="2:16" x14ac:dyDescent="0.35">
      <c r="B839" t="s">
        <v>10</v>
      </c>
      <c r="D839" t="s">
        <v>19</v>
      </c>
      <c r="E839" t="s">
        <v>32</v>
      </c>
      <c r="F839" t="s">
        <v>48</v>
      </c>
      <c r="G839" t="s">
        <v>49</v>
      </c>
      <c r="H839">
        <v>1266</v>
      </c>
      <c r="I839" t="s">
        <v>50</v>
      </c>
      <c r="J839">
        <v>63300056</v>
      </c>
      <c r="K839" t="s">
        <v>1536</v>
      </c>
      <c r="L839" s="3">
        <v>740644.04171251797</v>
      </c>
      <c r="M839" s="3">
        <v>766566.58317245601</v>
      </c>
      <c r="N839" s="3">
        <v>793396.41358349193</v>
      </c>
      <c r="O839" s="3">
        <v>821165.28805891413</v>
      </c>
      <c r="P839" s="3">
        <v>849906.07314097602</v>
      </c>
    </row>
    <row r="840" spans="2:16" x14ac:dyDescent="0.35">
      <c r="B840" t="s">
        <v>10</v>
      </c>
      <c r="D840" t="s">
        <v>19</v>
      </c>
      <c r="E840" t="s">
        <v>32</v>
      </c>
      <c r="F840" t="s">
        <v>48</v>
      </c>
      <c r="G840" t="s">
        <v>49</v>
      </c>
      <c r="H840">
        <v>1266</v>
      </c>
      <c r="I840" t="s">
        <v>50</v>
      </c>
      <c r="J840">
        <v>63300033</v>
      </c>
      <c r="K840" t="s">
        <v>1661</v>
      </c>
      <c r="L840" s="3">
        <v>3600</v>
      </c>
      <c r="M840" s="3">
        <v>3600</v>
      </c>
      <c r="N840" s="3">
        <v>3600</v>
      </c>
      <c r="O840" s="3">
        <v>3600</v>
      </c>
      <c r="P840" s="3">
        <v>3600</v>
      </c>
    </row>
    <row r="841" spans="2:16" x14ac:dyDescent="0.35">
      <c r="B841" t="s">
        <v>10</v>
      </c>
      <c r="D841" t="s">
        <v>11</v>
      </c>
      <c r="E841" t="s">
        <v>32</v>
      </c>
      <c r="F841" t="s">
        <v>48</v>
      </c>
      <c r="G841" t="s">
        <v>49</v>
      </c>
      <c r="H841">
        <v>1266</v>
      </c>
      <c r="I841" t="s">
        <v>50</v>
      </c>
      <c r="J841">
        <v>63300100</v>
      </c>
      <c r="K841" t="s">
        <v>1869</v>
      </c>
      <c r="L841" s="3">
        <v>68139.251837551652</v>
      </c>
      <c r="M841" s="3">
        <v>70524.12565186595</v>
      </c>
      <c r="N841" s="3">
        <v>72992.470049681258</v>
      </c>
      <c r="O841" s="3">
        <v>75547.206501420093</v>
      </c>
      <c r="P841" s="3">
        <v>78191.35872896979</v>
      </c>
    </row>
    <row r="842" spans="2:16" x14ac:dyDescent="0.35">
      <c r="B842" t="s">
        <v>10</v>
      </c>
      <c r="D842" t="s">
        <v>11</v>
      </c>
      <c r="E842" t="s">
        <v>32</v>
      </c>
      <c r="F842" t="s">
        <v>48</v>
      </c>
      <c r="G842" t="s">
        <v>49</v>
      </c>
      <c r="H842">
        <v>1266</v>
      </c>
      <c r="I842" t="s">
        <v>50</v>
      </c>
      <c r="J842">
        <v>63300170</v>
      </c>
      <c r="K842" t="s">
        <v>1873</v>
      </c>
      <c r="L842" s="3">
        <v>117762.40263229035</v>
      </c>
      <c r="M842" s="3">
        <v>121884.08672442051</v>
      </c>
      <c r="N842" s="3">
        <v>126150.02975977522</v>
      </c>
      <c r="O842" s="3">
        <v>130565.28080136735</v>
      </c>
      <c r="P842" s="3">
        <v>135135.06562941518</v>
      </c>
    </row>
    <row r="843" spans="2:16" x14ac:dyDescent="0.35">
      <c r="B843" t="s">
        <v>10</v>
      </c>
      <c r="D843" t="s">
        <v>19</v>
      </c>
      <c r="E843" t="s">
        <v>32</v>
      </c>
      <c r="F843" t="s">
        <v>1625</v>
      </c>
      <c r="G843" t="s">
        <v>1626</v>
      </c>
      <c r="H843">
        <v>1266</v>
      </c>
      <c r="I843" t="s">
        <v>50</v>
      </c>
      <c r="J843">
        <v>63300060</v>
      </c>
      <c r="K843" t="s">
        <v>1546</v>
      </c>
      <c r="L843" s="3">
        <v>36000</v>
      </c>
      <c r="M843" s="3">
        <v>36000</v>
      </c>
      <c r="N843" s="3">
        <v>36000</v>
      </c>
      <c r="O843" s="3">
        <v>36000</v>
      </c>
      <c r="P843" s="3">
        <v>36000</v>
      </c>
    </row>
    <row r="844" spans="2:16" x14ac:dyDescent="0.35">
      <c r="B844" t="s">
        <v>10</v>
      </c>
      <c r="D844" t="s">
        <v>19</v>
      </c>
      <c r="E844" t="s">
        <v>32</v>
      </c>
      <c r="F844" t="s">
        <v>1625</v>
      </c>
      <c r="G844" t="s">
        <v>1626</v>
      </c>
      <c r="H844">
        <v>1266</v>
      </c>
      <c r="I844" t="s">
        <v>50</v>
      </c>
      <c r="J844">
        <v>63300033</v>
      </c>
      <c r="K844" t="s">
        <v>1661</v>
      </c>
      <c r="L844" s="3">
        <v>48000</v>
      </c>
      <c r="M844" s="3">
        <v>48000</v>
      </c>
      <c r="N844" s="3">
        <v>48000</v>
      </c>
      <c r="O844" s="3">
        <v>48000</v>
      </c>
      <c r="P844" s="3">
        <v>48000</v>
      </c>
    </row>
    <row r="845" spans="2:16" x14ac:dyDescent="0.35">
      <c r="B845" t="s">
        <v>10</v>
      </c>
      <c r="D845" t="s">
        <v>19</v>
      </c>
      <c r="E845" t="s">
        <v>32</v>
      </c>
      <c r="F845" t="s">
        <v>1625</v>
      </c>
      <c r="G845" t="s">
        <v>1626</v>
      </c>
      <c r="H845">
        <v>1266</v>
      </c>
      <c r="I845" t="s">
        <v>50</v>
      </c>
      <c r="J845">
        <v>63300150</v>
      </c>
      <c r="K845" t="s">
        <v>1680</v>
      </c>
      <c r="L845" s="3">
        <v>758549.76480244799</v>
      </c>
      <c r="M845" s="3">
        <v>773720.76009849692</v>
      </c>
      <c r="N845" s="3">
        <v>789195.17530046683</v>
      </c>
      <c r="O845" s="3">
        <v>804979.0788064762</v>
      </c>
      <c r="P845" s="3">
        <v>821078.66038260574</v>
      </c>
    </row>
    <row r="846" spans="2:16" x14ac:dyDescent="0.35">
      <c r="B846" t="s">
        <v>10</v>
      </c>
      <c r="D846" t="s">
        <v>11</v>
      </c>
      <c r="E846" t="s">
        <v>32</v>
      </c>
      <c r="F846" t="s">
        <v>1176</v>
      </c>
      <c r="G846" t="s">
        <v>1177</v>
      </c>
      <c r="H846">
        <v>1266</v>
      </c>
      <c r="I846" t="s">
        <v>50</v>
      </c>
      <c r="J846">
        <v>63300080</v>
      </c>
      <c r="K846" t="s">
        <v>91</v>
      </c>
      <c r="L846" s="3">
        <v>30483.18782618918</v>
      </c>
      <c r="M846" s="3">
        <v>31550.099400105799</v>
      </c>
      <c r="N846" s="3">
        <v>32654.352879109498</v>
      </c>
      <c r="O846" s="3">
        <v>33797.255229878327</v>
      </c>
      <c r="P846" s="3">
        <v>34980.159162924065</v>
      </c>
    </row>
    <row r="847" spans="2:16" x14ac:dyDescent="0.35">
      <c r="B847" t="s">
        <v>10</v>
      </c>
      <c r="D847" t="s">
        <v>11</v>
      </c>
      <c r="E847" t="s">
        <v>32</v>
      </c>
      <c r="F847" t="s">
        <v>1176</v>
      </c>
      <c r="G847" t="s">
        <v>1177</v>
      </c>
      <c r="H847">
        <v>1266</v>
      </c>
      <c r="I847" t="s">
        <v>50</v>
      </c>
      <c r="J847">
        <v>63300040</v>
      </c>
      <c r="K847" t="s">
        <v>1515</v>
      </c>
      <c r="L847" s="3">
        <v>10528.732637335079</v>
      </c>
      <c r="M847" s="3">
        <v>10897.238279641804</v>
      </c>
      <c r="N847" s="3">
        <v>11278.641619429267</v>
      </c>
      <c r="O847" s="3">
        <v>11673.394076109291</v>
      </c>
      <c r="P847" s="3">
        <v>12081.962868773115</v>
      </c>
    </row>
    <row r="848" spans="2:16" x14ac:dyDescent="0.35">
      <c r="B848" t="s">
        <v>10</v>
      </c>
      <c r="D848" t="s">
        <v>19</v>
      </c>
      <c r="E848" t="s">
        <v>32</v>
      </c>
      <c r="F848" t="s">
        <v>1176</v>
      </c>
      <c r="G848" t="s">
        <v>1177</v>
      </c>
      <c r="H848">
        <v>1266</v>
      </c>
      <c r="I848" t="s">
        <v>50</v>
      </c>
      <c r="J848">
        <v>63300056</v>
      </c>
      <c r="K848" t="s">
        <v>1536</v>
      </c>
      <c r="L848" s="3">
        <v>100273.64416509599</v>
      </c>
      <c r="M848" s="3">
        <v>103783.22171087434</v>
      </c>
      <c r="N848" s="3">
        <v>107415.63447075493</v>
      </c>
      <c r="O848" s="3">
        <v>111175.18167723135</v>
      </c>
      <c r="P848" s="3">
        <v>115066.31303593444</v>
      </c>
    </row>
    <row r="849" spans="2:16" x14ac:dyDescent="0.35">
      <c r="B849" t="s">
        <v>10</v>
      </c>
      <c r="D849" t="s">
        <v>19</v>
      </c>
      <c r="E849" t="s">
        <v>32</v>
      </c>
      <c r="F849" t="s">
        <v>1176</v>
      </c>
      <c r="G849" t="s">
        <v>1177</v>
      </c>
      <c r="H849">
        <v>1266</v>
      </c>
      <c r="I849" t="s">
        <v>50</v>
      </c>
      <c r="J849">
        <v>63300060</v>
      </c>
      <c r="K849" t="s">
        <v>1546</v>
      </c>
      <c r="L849" s="3">
        <v>120000</v>
      </c>
      <c r="M849" s="3">
        <v>120000</v>
      </c>
      <c r="N849" s="3">
        <v>120000</v>
      </c>
      <c r="O849" s="3">
        <v>120000</v>
      </c>
      <c r="P849" s="3">
        <v>120000</v>
      </c>
    </row>
    <row r="850" spans="2:16" x14ac:dyDescent="0.35">
      <c r="B850" t="s">
        <v>10</v>
      </c>
      <c r="D850" t="s">
        <v>19</v>
      </c>
      <c r="E850" t="s">
        <v>32</v>
      </c>
      <c r="F850" t="s">
        <v>1176</v>
      </c>
      <c r="G850" t="s">
        <v>1177</v>
      </c>
      <c r="H850">
        <v>1266</v>
      </c>
      <c r="I850" t="s">
        <v>50</v>
      </c>
      <c r="J850">
        <v>63300033</v>
      </c>
      <c r="K850" t="s">
        <v>1661</v>
      </c>
      <c r="L850" s="3">
        <v>1152000</v>
      </c>
      <c r="M850" s="3">
        <v>1152000</v>
      </c>
      <c r="N850" s="3">
        <v>1152000</v>
      </c>
      <c r="O850" s="3">
        <v>1152000</v>
      </c>
      <c r="P850" s="3">
        <v>1152000</v>
      </c>
    </row>
    <row r="851" spans="2:16" x14ac:dyDescent="0.35">
      <c r="B851" t="s">
        <v>10</v>
      </c>
      <c r="D851" t="s">
        <v>19</v>
      </c>
      <c r="E851" t="s">
        <v>32</v>
      </c>
      <c r="F851" t="s">
        <v>1176</v>
      </c>
      <c r="G851" t="s">
        <v>1177</v>
      </c>
      <c r="H851">
        <v>1266</v>
      </c>
      <c r="I851" t="s">
        <v>50</v>
      </c>
      <c r="J851">
        <v>63300150</v>
      </c>
      <c r="K851" t="s">
        <v>1680</v>
      </c>
      <c r="L851" s="3">
        <v>3239348.4100732319</v>
      </c>
      <c r="M851" s="3">
        <v>3304135.3782746964</v>
      </c>
      <c r="N851" s="3">
        <v>3370218.0858401903</v>
      </c>
      <c r="O851" s="3">
        <v>3437622.4475569944</v>
      </c>
      <c r="P851" s="3">
        <v>3506374.8965081344</v>
      </c>
    </row>
    <row r="852" spans="2:16" x14ac:dyDescent="0.35">
      <c r="B852" t="s">
        <v>10</v>
      </c>
      <c r="D852" t="s">
        <v>19</v>
      </c>
      <c r="E852" t="s">
        <v>32</v>
      </c>
      <c r="F852" t="s">
        <v>1176</v>
      </c>
      <c r="G852" t="s">
        <v>1177</v>
      </c>
      <c r="H852">
        <v>1266</v>
      </c>
      <c r="I852" t="s">
        <v>50</v>
      </c>
      <c r="J852">
        <v>63300152</v>
      </c>
      <c r="K852" t="s">
        <v>1741</v>
      </c>
      <c r="L852" s="3">
        <v>18360</v>
      </c>
      <c r="M852" s="3">
        <v>18727.2</v>
      </c>
      <c r="N852" s="3">
        <v>19101.744000000002</v>
      </c>
      <c r="O852" s="3">
        <v>19483.778880000002</v>
      </c>
      <c r="P852" s="3">
        <v>19873.454457600001</v>
      </c>
    </row>
    <row r="853" spans="2:16" x14ac:dyDescent="0.35">
      <c r="B853" t="s">
        <v>10</v>
      </c>
      <c r="D853" t="s">
        <v>11</v>
      </c>
      <c r="E853" t="s">
        <v>32</v>
      </c>
      <c r="F853" t="s">
        <v>1176</v>
      </c>
      <c r="G853" t="s">
        <v>1177</v>
      </c>
      <c r="H853">
        <v>1266</v>
      </c>
      <c r="I853" t="s">
        <v>50</v>
      </c>
      <c r="J853">
        <v>63300100</v>
      </c>
      <c r="K853" t="s">
        <v>1869</v>
      </c>
      <c r="L853" s="3">
        <v>9225.1752631888303</v>
      </c>
      <c r="M853" s="3">
        <v>9548.0563974004381</v>
      </c>
      <c r="N853" s="3">
        <v>9882.2383713094532</v>
      </c>
      <c r="O853" s="3">
        <v>10228.116714305284</v>
      </c>
      <c r="P853" s="3">
        <v>10586.100799305968</v>
      </c>
    </row>
    <row r="854" spans="2:16" x14ac:dyDescent="0.35">
      <c r="B854" t="s">
        <v>10</v>
      </c>
      <c r="D854" t="s">
        <v>11</v>
      </c>
      <c r="E854" t="s">
        <v>32</v>
      </c>
      <c r="F854" t="s">
        <v>1176</v>
      </c>
      <c r="G854" t="s">
        <v>1177</v>
      </c>
      <c r="H854">
        <v>1266</v>
      </c>
      <c r="I854" t="s">
        <v>50</v>
      </c>
      <c r="J854">
        <v>63300170</v>
      </c>
      <c r="K854" t="s">
        <v>1873</v>
      </c>
      <c r="L854" s="3">
        <v>15943.509422250263</v>
      </c>
      <c r="M854" s="3">
        <v>16501.532252029021</v>
      </c>
      <c r="N854" s="3">
        <v>17079.085880850034</v>
      </c>
      <c r="O854" s="3">
        <v>17676.853886679786</v>
      </c>
      <c r="P854" s="3">
        <v>18295.543772713576</v>
      </c>
    </row>
    <row r="855" spans="2:16" x14ac:dyDescent="0.35">
      <c r="B855" t="s">
        <v>10</v>
      </c>
      <c r="D855" t="s">
        <v>19</v>
      </c>
      <c r="E855" t="s">
        <v>32</v>
      </c>
      <c r="F855" t="s">
        <v>1176</v>
      </c>
      <c r="G855" t="s">
        <v>1177</v>
      </c>
      <c r="H855">
        <v>1266</v>
      </c>
      <c r="I855" t="s">
        <v>50</v>
      </c>
      <c r="J855">
        <v>63300155</v>
      </c>
      <c r="K855" t="s">
        <v>1877</v>
      </c>
      <c r="L855" s="3">
        <v>5688.9999995999997</v>
      </c>
      <c r="M855" s="3">
        <v>5688.9999995999997</v>
      </c>
      <c r="N855" s="3">
        <v>5688.9999995999997</v>
      </c>
      <c r="O855" s="3">
        <v>5688.9999995999997</v>
      </c>
      <c r="P855" s="3">
        <v>5688.9999995999997</v>
      </c>
    </row>
    <row r="856" spans="2:16" x14ac:dyDescent="0.35">
      <c r="B856" t="s">
        <v>10</v>
      </c>
      <c r="D856" t="s">
        <v>11</v>
      </c>
      <c r="E856" t="s">
        <v>32</v>
      </c>
      <c r="F856" t="s">
        <v>1178</v>
      </c>
      <c r="G856" t="s">
        <v>1179</v>
      </c>
      <c r="H856">
        <v>1266</v>
      </c>
      <c r="I856" t="s">
        <v>50</v>
      </c>
      <c r="J856">
        <v>63300080</v>
      </c>
      <c r="K856" t="s">
        <v>91</v>
      </c>
      <c r="L856" s="3">
        <v>31752.708552484411</v>
      </c>
      <c r="M856" s="3">
        <v>32864.053351821363</v>
      </c>
      <c r="N856" s="3">
        <v>34014.295219135107</v>
      </c>
      <c r="O856" s="3">
        <v>35204.795551804833</v>
      </c>
      <c r="P856" s="3">
        <v>36436.963396118001</v>
      </c>
    </row>
    <row r="857" spans="2:16" x14ac:dyDescent="0.35">
      <c r="B857" t="s">
        <v>10</v>
      </c>
      <c r="D857" t="s">
        <v>11</v>
      </c>
      <c r="E857" t="s">
        <v>32</v>
      </c>
      <c r="F857" t="s">
        <v>1178</v>
      </c>
      <c r="G857" t="s">
        <v>1179</v>
      </c>
      <c r="H857">
        <v>1266</v>
      </c>
      <c r="I857" t="s">
        <v>50</v>
      </c>
      <c r="J857">
        <v>63300040</v>
      </c>
      <c r="K857" t="s">
        <v>1515</v>
      </c>
      <c r="L857" s="3">
        <v>10967.218414509418</v>
      </c>
      <c r="M857" s="3">
        <v>11351.071059017246</v>
      </c>
      <c r="N857" s="3">
        <v>11748.358546082849</v>
      </c>
      <c r="O857" s="3">
        <v>12159.551095195749</v>
      </c>
      <c r="P857" s="3">
        <v>12585.135383527599</v>
      </c>
    </row>
    <row r="858" spans="2:16" x14ac:dyDescent="0.35">
      <c r="B858" t="s">
        <v>10</v>
      </c>
      <c r="D858" t="s">
        <v>19</v>
      </c>
      <c r="E858" t="s">
        <v>32</v>
      </c>
      <c r="F858" t="s">
        <v>1178</v>
      </c>
      <c r="G858" t="s">
        <v>1179</v>
      </c>
      <c r="H858">
        <v>1266</v>
      </c>
      <c r="I858" t="s">
        <v>50</v>
      </c>
      <c r="J858">
        <v>63300056</v>
      </c>
      <c r="K858" t="s">
        <v>1536</v>
      </c>
      <c r="L858" s="3">
        <v>104449.69918580398</v>
      </c>
      <c r="M858" s="3">
        <v>108105.43865730711</v>
      </c>
      <c r="N858" s="3">
        <v>111889.12901031286</v>
      </c>
      <c r="O858" s="3">
        <v>115805.2485256738</v>
      </c>
      <c r="P858" s="3">
        <v>119858.43222407237</v>
      </c>
    </row>
    <row r="859" spans="2:16" x14ac:dyDescent="0.35">
      <c r="B859" t="s">
        <v>10</v>
      </c>
      <c r="D859" t="s">
        <v>19</v>
      </c>
      <c r="E859" t="s">
        <v>32</v>
      </c>
      <c r="F859" t="s">
        <v>1178</v>
      </c>
      <c r="G859" t="s">
        <v>1179</v>
      </c>
      <c r="H859">
        <v>1266</v>
      </c>
      <c r="I859" t="s">
        <v>50</v>
      </c>
      <c r="J859">
        <v>63300033</v>
      </c>
      <c r="K859" t="s">
        <v>1661</v>
      </c>
      <c r="L859" s="3">
        <v>120000</v>
      </c>
      <c r="M859" s="3">
        <v>120000</v>
      </c>
      <c r="N859" s="3">
        <v>120000</v>
      </c>
      <c r="O859" s="3">
        <v>120000</v>
      </c>
      <c r="P859" s="3">
        <v>120000</v>
      </c>
    </row>
    <row r="860" spans="2:16" x14ac:dyDescent="0.35">
      <c r="B860" t="s">
        <v>10</v>
      </c>
      <c r="D860" t="s">
        <v>19</v>
      </c>
      <c r="E860" t="s">
        <v>32</v>
      </c>
      <c r="F860" t="s">
        <v>1178</v>
      </c>
      <c r="G860" t="s">
        <v>1179</v>
      </c>
      <c r="H860">
        <v>1266</v>
      </c>
      <c r="I860" t="s">
        <v>50</v>
      </c>
      <c r="J860">
        <v>63300150</v>
      </c>
      <c r="K860" t="s">
        <v>1680</v>
      </c>
      <c r="L860" s="3">
        <v>8489.4599998979993</v>
      </c>
      <c r="M860" s="3">
        <v>8659.2491998959595</v>
      </c>
      <c r="N860" s="3">
        <v>8832.4341838938781</v>
      </c>
      <c r="O860" s="3">
        <v>9009.0828675717567</v>
      </c>
      <c r="P860" s="3">
        <v>9189.2645249231919</v>
      </c>
    </row>
    <row r="861" spans="2:16" x14ac:dyDescent="0.35">
      <c r="B861" t="s">
        <v>10</v>
      </c>
      <c r="D861" t="s">
        <v>11</v>
      </c>
      <c r="E861" t="s">
        <v>32</v>
      </c>
      <c r="F861" t="s">
        <v>1178</v>
      </c>
      <c r="G861" t="s">
        <v>1179</v>
      </c>
      <c r="H861">
        <v>1266</v>
      </c>
      <c r="I861" t="s">
        <v>50</v>
      </c>
      <c r="J861">
        <v>63300100</v>
      </c>
      <c r="K861" t="s">
        <v>1869</v>
      </c>
      <c r="L861" s="3">
        <v>9609.3723250939656</v>
      </c>
      <c r="M861" s="3">
        <v>9945.7003564722545</v>
      </c>
      <c r="N861" s="3">
        <v>10293.799868948783</v>
      </c>
      <c r="O861" s="3">
        <v>10654.08286436199</v>
      </c>
      <c r="P861" s="3">
        <v>11026.975764614657</v>
      </c>
    </row>
    <row r="862" spans="2:16" x14ac:dyDescent="0.35">
      <c r="B862" t="s">
        <v>10</v>
      </c>
      <c r="D862" t="s">
        <v>11</v>
      </c>
      <c r="E862" t="s">
        <v>32</v>
      </c>
      <c r="F862" t="s">
        <v>1178</v>
      </c>
      <c r="G862" t="s">
        <v>1179</v>
      </c>
      <c r="H862">
        <v>1266</v>
      </c>
      <c r="I862" t="s">
        <v>50</v>
      </c>
      <c r="J862">
        <v>63300170</v>
      </c>
      <c r="K862" t="s">
        <v>1873</v>
      </c>
      <c r="L862" s="3">
        <v>16607.502170542833</v>
      </c>
      <c r="M862" s="3">
        <v>17188.764746511832</v>
      </c>
      <c r="N862" s="3">
        <v>17790.371512639744</v>
      </c>
      <c r="O862" s="3">
        <v>18413.034515582134</v>
      </c>
      <c r="P862" s="3">
        <v>19057.490723627507</v>
      </c>
    </row>
    <row r="863" spans="2:16" x14ac:dyDescent="0.35">
      <c r="B863" t="s">
        <v>10</v>
      </c>
      <c r="D863" t="s">
        <v>11</v>
      </c>
      <c r="E863" t="s">
        <v>32</v>
      </c>
      <c r="F863" t="s">
        <v>1180</v>
      </c>
      <c r="G863" t="s">
        <v>1181</v>
      </c>
      <c r="H863">
        <v>1266</v>
      </c>
      <c r="I863" t="s">
        <v>50</v>
      </c>
      <c r="J863">
        <v>63300080</v>
      </c>
      <c r="K863" t="s">
        <v>91</v>
      </c>
      <c r="L863" s="3">
        <v>50798.296618634871</v>
      </c>
      <c r="M863" s="3">
        <v>52576.237000287096</v>
      </c>
      <c r="N863" s="3">
        <v>54416.405295297132</v>
      </c>
      <c r="O863" s="3">
        <v>56320.97948063253</v>
      </c>
      <c r="P863" s="3">
        <v>58292.213762454659</v>
      </c>
    </row>
    <row r="864" spans="2:16" x14ac:dyDescent="0.35">
      <c r="B864" t="s">
        <v>10</v>
      </c>
      <c r="D864" t="s">
        <v>11</v>
      </c>
      <c r="E864" t="s">
        <v>32</v>
      </c>
      <c r="F864" t="s">
        <v>1180</v>
      </c>
      <c r="G864" t="s">
        <v>1181</v>
      </c>
      <c r="H864">
        <v>1266</v>
      </c>
      <c r="I864" t="s">
        <v>50</v>
      </c>
      <c r="J864">
        <v>63300040</v>
      </c>
      <c r="K864" t="s">
        <v>1515</v>
      </c>
      <c r="L864" s="3">
        <v>17545.4642926206</v>
      </c>
      <c r="M864" s="3">
        <v>18159.555542862319</v>
      </c>
      <c r="N864" s="3">
        <v>18795.139986862498</v>
      </c>
      <c r="O864" s="3">
        <v>19452.969886402683</v>
      </c>
      <c r="P864" s="3">
        <v>20133.823832426773</v>
      </c>
    </row>
    <row r="865" spans="2:16" x14ac:dyDescent="0.35">
      <c r="B865" t="s">
        <v>10</v>
      </c>
      <c r="D865" t="s">
        <v>19</v>
      </c>
      <c r="E865" t="s">
        <v>32</v>
      </c>
      <c r="F865" t="s">
        <v>1180</v>
      </c>
      <c r="G865" t="s">
        <v>1181</v>
      </c>
      <c r="H865">
        <v>1266</v>
      </c>
      <c r="I865" t="s">
        <v>50</v>
      </c>
      <c r="J865">
        <v>63300056</v>
      </c>
      <c r="K865" t="s">
        <v>1536</v>
      </c>
      <c r="L865" s="3">
        <v>167099.65992971999</v>
      </c>
      <c r="M865" s="3">
        <v>172948.14802726018</v>
      </c>
      <c r="N865" s="3">
        <v>179001.33320821426</v>
      </c>
      <c r="O865" s="3">
        <v>185266.37987050175</v>
      </c>
      <c r="P865" s="3">
        <v>191750.70316596929</v>
      </c>
    </row>
    <row r="866" spans="2:16" x14ac:dyDescent="0.35">
      <c r="B866" t="s">
        <v>10</v>
      </c>
      <c r="D866" t="s">
        <v>19</v>
      </c>
      <c r="E866" t="s">
        <v>32</v>
      </c>
      <c r="F866" t="s">
        <v>1180</v>
      </c>
      <c r="G866" t="s">
        <v>1181</v>
      </c>
      <c r="H866">
        <v>1266</v>
      </c>
      <c r="I866" t="s">
        <v>50</v>
      </c>
      <c r="J866">
        <v>63300150</v>
      </c>
      <c r="K866" t="s">
        <v>1680</v>
      </c>
      <c r="L866" s="3">
        <v>318362.40000000002</v>
      </c>
      <c r="M866" s="3">
        <v>324729.64800000004</v>
      </c>
      <c r="N866" s="3">
        <v>331224.24096000002</v>
      </c>
      <c r="O866" s="3">
        <v>337848.72577920003</v>
      </c>
      <c r="P866" s="3">
        <v>344605.70029478404</v>
      </c>
    </row>
    <row r="867" spans="2:16" x14ac:dyDescent="0.35">
      <c r="B867" t="s">
        <v>10</v>
      </c>
      <c r="D867" t="s">
        <v>11</v>
      </c>
      <c r="E867" t="s">
        <v>32</v>
      </c>
      <c r="F867" t="s">
        <v>1180</v>
      </c>
      <c r="G867" t="s">
        <v>1181</v>
      </c>
      <c r="H867">
        <v>1266</v>
      </c>
      <c r="I867" t="s">
        <v>50</v>
      </c>
      <c r="J867">
        <v>63300100</v>
      </c>
      <c r="K867" t="s">
        <v>1869</v>
      </c>
      <c r="L867" s="3">
        <v>15373.168713534238</v>
      </c>
      <c r="M867" s="3">
        <v>15911.229618507936</v>
      </c>
      <c r="N867" s="3">
        <v>16468.122655155712</v>
      </c>
      <c r="O867" s="3">
        <v>17044.50694808616</v>
      </c>
      <c r="P867" s="3">
        <v>17641.064691269174</v>
      </c>
    </row>
    <row r="868" spans="2:16" x14ac:dyDescent="0.35">
      <c r="B868" t="s">
        <v>10</v>
      </c>
      <c r="D868" t="s">
        <v>11</v>
      </c>
      <c r="E868" t="s">
        <v>32</v>
      </c>
      <c r="F868" t="s">
        <v>1180</v>
      </c>
      <c r="G868" t="s">
        <v>1181</v>
      </c>
      <c r="H868">
        <v>1266</v>
      </c>
      <c r="I868" t="s">
        <v>50</v>
      </c>
      <c r="J868">
        <v>63300170</v>
      </c>
      <c r="K868" t="s">
        <v>1873</v>
      </c>
      <c r="L868" s="3">
        <v>26568.845928825478</v>
      </c>
      <c r="M868" s="3">
        <v>27498.755536334367</v>
      </c>
      <c r="N868" s="3">
        <v>28461.211980106069</v>
      </c>
      <c r="O868" s="3">
        <v>29457.354399409778</v>
      </c>
      <c r="P868" s="3">
        <v>30488.361803389118</v>
      </c>
    </row>
    <row r="869" spans="2:16" x14ac:dyDescent="0.35">
      <c r="B869" t="s">
        <v>10</v>
      </c>
      <c r="D869" t="s">
        <v>19</v>
      </c>
      <c r="E869" t="s">
        <v>32</v>
      </c>
      <c r="F869" t="s">
        <v>1513</v>
      </c>
      <c r="G869" t="s">
        <v>1514</v>
      </c>
      <c r="H869">
        <v>1266</v>
      </c>
      <c r="I869" t="s">
        <v>50</v>
      </c>
      <c r="J869">
        <v>63300030</v>
      </c>
      <c r="K869" t="s">
        <v>1488</v>
      </c>
      <c r="L869" s="3">
        <v>120000</v>
      </c>
      <c r="M869" s="3">
        <v>120000</v>
      </c>
      <c r="N869" s="3">
        <v>120000</v>
      </c>
      <c r="O869" s="3">
        <v>120000</v>
      </c>
      <c r="P869" s="3">
        <v>120000</v>
      </c>
    </row>
    <row r="870" spans="2:16" x14ac:dyDescent="0.35">
      <c r="B870" t="s">
        <v>10</v>
      </c>
      <c r="D870" t="s">
        <v>11</v>
      </c>
      <c r="E870" t="s">
        <v>32</v>
      </c>
      <c r="F870" t="s">
        <v>1169</v>
      </c>
      <c r="G870" t="s">
        <v>1170</v>
      </c>
      <c r="H870">
        <v>1271</v>
      </c>
      <c r="I870" t="s">
        <v>1171</v>
      </c>
      <c r="J870">
        <v>63300080</v>
      </c>
      <c r="K870" t="s">
        <v>91</v>
      </c>
      <c r="L870" s="3">
        <v>8790.5313827965438</v>
      </c>
      <c r="M870" s="3">
        <v>9098.1999811944224</v>
      </c>
      <c r="N870" s="3">
        <v>9416.6369805362265</v>
      </c>
      <c r="O870" s="3">
        <v>9746.2192748549933</v>
      </c>
      <c r="P870" s="3">
        <v>10087.336949474917</v>
      </c>
    </row>
    <row r="871" spans="2:16" x14ac:dyDescent="0.35">
      <c r="B871" t="s">
        <v>10</v>
      </c>
      <c r="D871" t="s">
        <v>11</v>
      </c>
      <c r="E871" t="s">
        <v>32</v>
      </c>
      <c r="F871" t="s">
        <v>1169</v>
      </c>
      <c r="G871" t="s">
        <v>1170</v>
      </c>
      <c r="H871">
        <v>1271</v>
      </c>
      <c r="I871" t="s">
        <v>1171</v>
      </c>
      <c r="J871">
        <v>63300040</v>
      </c>
      <c r="K871" t="s">
        <v>1515</v>
      </c>
      <c r="L871" s="3">
        <v>3036.2032736632796</v>
      </c>
      <c r="M871" s="3">
        <v>3142.4703882414942</v>
      </c>
      <c r="N871" s="3">
        <v>3252.4568518299461</v>
      </c>
      <c r="O871" s="3">
        <v>3366.2928416439941</v>
      </c>
      <c r="P871" s="3">
        <v>3484.1130911015339</v>
      </c>
    </row>
    <row r="872" spans="2:16" x14ac:dyDescent="0.35">
      <c r="B872" t="s">
        <v>10</v>
      </c>
      <c r="D872" t="s">
        <v>19</v>
      </c>
      <c r="E872" t="s">
        <v>32</v>
      </c>
      <c r="F872" t="s">
        <v>1169</v>
      </c>
      <c r="G872" t="s">
        <v>1170</v>
      </c>
      <c r="H872">
        <v>1271</v>
      </c>
      <c r="I872" t="s">
        <v>1171</v>
      </c>
      <c r="J872">
        <v>63300056</v>
      </c>
      <c r="K872" t="s">
        <v>1536</v>
      </c>
      <c r="L872" s="3">
        <v>28916.221653935998</v>
      </c>
      <c r="M872" s="3">
        <v>29928.289411823756</v>
      </c>
      <c r="N872" s="3">
        <v>30975.779541237585</v>
      </c>
      <c r="O872" s="3">
        <v>32059.931825180898</v>
      </c>
      <c r="P872" s="3">
        <v>33182.029439062229</v>
      </c>
    </row>
    <row r="873" spans="2:16" x14ac:dyDescent="0.35">
      <c r="B873" t="s">
        <v>10</v>
      </c>
      <c r="D873" t="s">
        <v>11</v>
      </c>
      <c r="E873" t="s">
        <v>32</v>
      </c>
      <c r="F873" t="s">
        <v>1169</v>
      </c>
      <c r="G873" t="s">
        <v>1170</v>
      </c>
      <c r="H873">
        <v>1271</v>
      </c>
      <c r="I873" t="s">
        <v>1171</v>
      </c>
      <c r="J873">
        <v>63300100</v>
      </c>
      <c r="K873" t="s">
        <v>1869</v>
      </c>
      <c r="L873" s="3">
        <v>2660.2923921621118</v>
      </c>
      <c r="M873" s="3">
        <v>2753.4026258877857</v>
      </c>
      <c r="N873" s="3">
        <v>2849.771717793858</v>
      </c>
      <c r="O873" s="3">
        <v>2949.5137279166424</v>
      </c>
      <c r="P873" s="3">
        <v>3052.7467083937249</v>
      </c>
    </row>
    <row r="874" spans="2:16" x14ac:dyDescent="0.35">
      <c r="B874" t="s">
        <v>10</v>
      </c>
      <c r="D874" t="s">
        <v>11</v>
      </c>
      <c r="E874" t="s">
        <v>32</v>
      </c>
      <c r="F874" t="s">
        <v>1169</v>
      </c>
      <c r="G874" t="s">
        <v>1170</v>
      </c>
      <c r="H874">
        <v>1271</v>
      </c>
      <c r="I874" t="s">
        <v>1171</v>
      </c>
      <c r="J874">
        <v>63300170</v>
      </c>
      <c r="K874" t="s">
        <v>1873</v>
      </c>
      <c r="L874" s="3">
        <v>4597.6792429758234</v>
      </c>
      <c r="M874" s="3">
        <v>4758.5980164799776</v>
      </c>
      <c r="N874" s="3">
        <v>4925.1489470567758</v>
      </c>
      <c r="O874" s="3">
        <v>5097.5291602037632</v>
      </c>
      <c r="P874" s="3">
        <v>5275.9426808108947</v>
      </c>
    </row>
    <row r="875" spans="2:16" x14ac:dyDescent="0.35">
      <c r="B875" t="s">
        <v>10</v>
      </c>
      <c r="D875" t="s">
        <v>11</v>
      </c>
      <c r="E875" t="s">
        <v>32</v>
      </c>
      <c r="F875" t="s">
        <v>1172</v>
      </c>
      <c r="G875" t="s">
        <v>1173</v>
      </c>
      <c r="H875">
        <v>1271</v>
      </c>
      <c r="I875" t="s">
        <v>1171</v>
      </c>
      <c r="J875">
        <v>63300080</v>
      </c>
      <c r="K875" t="s">
        <v>91</v>
      </c>
      <c r="L875" s="3">
        <v>172761.72249968635</v>
      </c>
      <c r="M875" s="3">
        <v>178808.38278717539</v>
      </c>
      <c r="N875" s="3">
        <v>185066.6761847265</v>
      </c>
      <c r="O875" s="3">
        <v>191544.00985119192</v>
      </c>
      <c r="P875" s="3">
        <v>198248.05019598361</v>
      </c>
    </row>
    <row r="876" spans="2:16" x14ac:dyDescent="0.35">
      <c r="B876" t="s">
        <v>10</v>
      </c>
      <c r="D876" t="s">
        <v>11</v>
      </c>
      <c r="E876" t="s">
        <v>32</v>
      </c>
      <c r="F876" t="s">
        <v>1172</v>
      </c>
      <c r="G876" t="s">
        <v>1173</v>
      </c>
      <c r="H876">
        <v>1271</v>
      </c>
      <c r="I876" t="s">
        <v>1171</v>
      </c>
      <c r="J876">
        <v>63300040</v>
      </c>
      <c r="K876" t="s">
        <v>1515</v>
      </c>
      <c r="L876" s="3">
        <v>59670.989679167986</v>
      </c>
      <c r="M876" s="3">
        <v>61759.474317938861</v>
      </c>
      <c r="N876" s="3">
        <v>63921.055919066719</v>
      </c>
      <c r="O876" s="3">
        <v>66158.292876234045</v>
      </c>
      <c r="P876" s="3">
        <v>68473.833126902231</v>
      </c>
    </row>
    <row r="877" spans="2:16" x14ac:dyDescent="0.35">
      <c r="B877" t="s">
        <v>10</v>
      </c>
      <c r="D877" t="s">
        <v>19</v>
      </c>
      <c r="E877" t="s">
        <v>32</v>
      </c>
      <c r="F877" t="s">
        <v>1172</v>
      </c>
      <c r="G877" t="s">
        <v>1173</v>
      </c>
      <c r="H877">
        <v>1271</v>
      </c>
      <c r="I877" t="s">
        <v>1171</v>
      </c>
      <c r="J877">
        <v>63300056</v>
      </c>
      <c r="K877" t="s">
        <v>1536</v>
      </c>
      <c r="L877" s="3">
        <v>568295.1398015999</v>
      </c>
      <c r="M877" s="3">
        <v>588185.46969465585</v>
      </c>
      <c r="N877" s="3">
        <v>608771.96113396878</v>
      </c>
      <c r="O877" s="3">
        <v>630078.97977365763</v>
      </c>
      <c r="P877" s="3">
        <v>652131.74406573561</v>
      </c>
    </row>
    <row r="878" spans="2:16" x14ac:dyDescent="0.35">
      <c r="B878" t="s">
        <v>10</v>
      </c>
      <c r="D878" t="s">
        <v>11</v>
      </c>
      <c r="E878" t="s">
        <v>32</v>
      </c>
      <c r="F878" t="s">
        <v>1172</v>
      </c>
      <c r="G878" t="s">
        <v>1173</v>
      </c>
      <c r="H878">
        <v>1271</v>
      </c>
      <c r="I878" t="s">
        <v>1171</v>
      </c>
      <c r="J878">
        <v>63300100</v>
      </c>
      <c r="K878" t="s">
        <v>1869</v>
      </c>
      <c r="L878" s="3">
        <v>52283.152861747192</v>
      </c>
      <c r="M878" s="3">
        <v>54113.063211908338</v>
      </c>
      <c r="N878" s="3">
        <v>56007.020424325128</v>
      </c>
      <c r="O878" s="3">
        <v>57967.2661391765</v>
      </c>
      <c r="P878" s="3">
        <v>59996.120454047676</v>
      </c>
    </row>
    <row r="879" spans="2:16" x14ac:dyDescent="0.35">
      <c r="B879" t="s">
        <v>10</v>
      </c>
      <c r="D879" t="s">
        <v>11</v>
      </c>
      <c r="E879" t="s">
        <v>32</v>
      </c>
      <c r="F879" t="s">
        <v>1172</v>
      </c>
      <c r="G879" t="s">
        <v>1173</v>
      </c>
      <c r="H879">
        <v>1271</v>
      </c>
      <c r="I879" t="s">
        <v>1171</v>
      </c>
      <c r="J879">
        <v>63300170</v>
      </c>
      <c r="K879" t="s">
        <v>1873</v>
      </c>
      <c r="L879" s="3">
        <v>90358.927228454384</v>
      </c>
      <c r="M879" s="3">
        <v>93521.489681450286</v>
      </c>
      <c r="N879" s="3">
        <v>96794.741820301031</v>
      </c>
      <c r="O879" s="3">
        <v>100182.55778401156</v>
      </c>
      <c r="P879" s="3">
        <v>103688.94730645197</v>
      </c>
    </row>
    <row r="880" spans="2:16" x14ac:dyDescent="0.35">
      <c r="B880" t="s">
        <v>10</v>
      </c>
      <c r="D880" t="s">
        <v>11</v>
      </c>
      <c r="E880" t="s">
        <v>32</v>
      </c>
      <c r="F880" t="s">
        <v>1164</v>
      </c>
      <c r="G880" t="s">
        <v>1165</v>
      </c>
      <c r="H880">
        <v>1272</v>
      </c>
      <c r="I880" t="s">
        <v>1166</v>
      </c>
      <c r="J880">
        <v>63300080</v>
      </c>
      <c r="K880" t="s">
        <v>91</v>
      </c>
      <c r="L880" s="3">
        <v>277243.6332803843</v>
      </c>
      <c r="M880" s="3">
        <v>286947.16044519772</v>
      </c>
      <c r="N880" s="3">
        <v>296990.31106077967</v>
      </c>
      <c r="O880" s="3">
        <v>307384.97194790689</v>
      </c>
      <c r="P880" s="3">
        <v>318143.44596608361</v>
      </c>
    </row>
    <row r="881" spans="2:16" x14ac:dyDescent="0.35">
      <c r="B881" t="s">
        <v>10</v>
      </c>
      <c r="D881" t="s">
        <v>19</v>
      </c>
      <c r="E881" t="s">
        <v>32</v>
      </c>
      <c r="F881" t="s">
        <v>1164</v>
      </c>
      <c r="G881" t="s">
        <v>1165</v>
      </c>
      <c r="H881">
        <v>1272</v>
      </c>
      <c r="I881" t="s">
        <v>1166</v>
      </c>
      <c r="J881">
        <v>63300030</v>
      </c>
      <c r="K881" t="s">
        <v>1488</v>
      </c>
      <c r="L881" s="3">
        <v>26000.000000399999</v>
      </c>
      <c r="M881" s="3">
        <v>26000.000000399999</v>
      </c>
      <c r="N881" s="3">
        <v>26000.000000399999</v>
      </c>
      <c r="O881" s="3">
        <v>26000.000000399999</v>
      </c>
      <c r="P881" s="3">
        <v>26000.000000399999</v>
      </c>
    </row>
    <row r="882" spans="2:16" x14ac:dyDescent="0.35">
      <c r="B882" t="s">
        <v>10</v>
      </c>
      <c r="D882" t="s">
        <v>11</v>
      </c>
      <c r="E882" t="s">
        <v>32</v>
      </c>
      <c r="F882" t="s">
        <v>1164</v>
      </c>
      <c r="G882" t="s">
        <v>1165</v>
      </c>
      <c r="H882">
        <v>1272</v>
      </c>
      <c r="I882" t="s">
        <v>1166</v>
      </c>
      <c r="J882">
        <v>63300040</v>
      </c>
      <c r="K882" t="s">
        <v>1515</v>
      </c>
      <c r="L882" s="3">
        <v>95758.491758027478</v>
      </c>
      <c r="M882" s="3">
        <v>99110.038969558431</v>
      </c>
      <c r="N882" s="3">
        <v>102578.89033349296</v>
      </c>
      <c r="O882" s="3">
        <v>106169.15149516521</v>
      </c>
      <c r="P882" s="3">
        <v>109885.07179749598</v>
      </c>
    </row>
    <row r="883" spans="2:16" x14ac:dyDescent="0.35">
      <c r="B883" t="s">
        <v>10</v>
      </c>
      <c r="D883" t="s">
        <v>19</v>
      </c>
      <c r="E883" t="s">
        <v>32</v>
      </c>
      <c r="F883" t="s">
        <v>1164</v>
      </c>
      <c r="G883" t="s">
        <v>1165</v>
      </c>
      <c r="H883">
        <v>1272</v>
      </c>
      <c r="I883" t="s">
        <v>1166</v>
      </c>
      <c r="J883">
        <v>63300056</v>
      </c>
      <c r="K883" t="s">
        <v>1536</v>
      </c>
      <c r="L883" s="3">
        <v>911985.63579073793</v>
      </c>
      <c r="M883" s="3">
        <v>943905.13304341363</v>
      </c>
      <c r="N883" s="3">
        <v>976941.81269993307</v>
      </c>
      <c r="O883" s="3">
        <v>1011134.7761444306</v>
      </c>
      <c r="P883" s="3">
        <v>1046524.4933094856</v>
      </c>
    </row>
    <row r="884" spans="2:16" x14ac:dyDescent="0.35">
      <c r="B884" t="s">
        <v>10</v>
      </c>
      <c r="D884" t="s">
        <v>11</v>
      </c>
      <c r="E884" t="s">
        <v>32</v>
      </c>
      <c r="F884" t="s">
        <v>1164</v>
      </c>
      <c r="G884" t="s">
        <v>1165</v>
      </c>
      <c r="H884">
        <v>1272</v>
      </c>
      <c r="I884" t="s">
        <v>1166</v>
      </c>
      <c r="J884">
        <v>63300100</v>
      </c>
      <c r="K884" t="s">
        <v>1869</v>
      </c>
      <c r="L884" s="3">
        <v>83902.678492747888</v>
      </c>
      <c r="M884" s="3">
        <v>86839.272239994054</v>
      </c>
      <c r="N884" s="3">
        <v>89878.646768393839</v>
      </c>
      <c r="O884" s="3">
        <v>93024.399405287622</v>
      </c>
      <c r="P884" s="3">
        <v>96280.253384472671</v>
      </c>
    </row>
    <row r="885" spans="2:16" x14ac:dyDescent="0.35">
      <c r="B885" t="s">
        <v>10</v>
      </c>
      <c r="D885" t="s">
        <v>11</v>
      </c>
      <c r="E885" t="s">
        <v>32</v>
      </c>
      <c r="F885" t="s">
        <v>1164</v>
      </c>
      <c r="G885" t="s">
        <v>1165</v>
      </c>
      <c r="H885">
        <v>1272</v>
      </c>
      <c r="I885" t="s">
        <v>1166</v>
      </c>
      <c r="J885">
        <v>63300170</v>
      </c>
      <c r="K885" t="s">
        <v>1873</v>
      </c>
      <c r="L885" s="3">
        <v>145005.71609072734</v>
      </c>
      <c r="M885" s="3">
        <v>150080.91615390277</v>
      </c>
      <c r="N885" s="3">
        <v>155333.74821928935</v>
      </c>
      <c r="O885" s="3">
        <v>160770.42940696448</v>
      </c>
      <c r="P885" s="3">
        <v>166397.39443620821</v>
      </c>
    </row>
    <row r="886" spans="2:16" x14ac:dyDescent="0.35">
      <c r="B886" t="s">
        <v>10</v>
      </c>
      <c r="D886" t="s">
        <v>11</v>
      </c>
      <c r="E886" t="s">
        <v>32</v>
      </c>
      <c r="F886" t="s">
        <v>1167</v>
      </c>
      <c r="G886" t="s">
        <v>1168</v>
      </c>
      <c r="H886">
        <v>1272</v>
      </c>
      <c r="I886" t="s">
        <v>1166</v>
      </c>
      <c r="J886">
        <v>63300080</v>
      </c>
      <c r="K886" t="s">
        <v>91</v>
      </c>
      <c r="L886" s="3">
        <v>1417.0017009133439</v>
      </c>
      <c r="M886" s="3">
        <v>1466.5967604453108</v>
      </c>
      <c r="N886" s="3">
        <v>1517.9276470608966</v>
      </c>
      <c r="O886" s="3">
        <v>1571.0551147080278</v>
      </c>
      <c r="P886" s="3">
        <v>1626.0420437228088</v>
      </c>
    </row>
    <row r="887" spans="2:16" x14ac:dyDescent="0.35">
      <c r="B887" t="s">
        <v>10</v>
      </c>
      <c r="D887" t="s">
        <v>11</v>
      </c>
      <c r="E887" t="s">
        <v>32</v>
      </c>
      <c r="F887" t="s">
        <v>1167</v>
      </c>
      <c r="G887" t="s">
        <v>1168</v>
      </c>
      <c r="H887">
        <v>1272</v>
      </c>
      <c r="I887" t="s">
        <v>1166</v>
      </c>
      <c r="J887">
        <v>63300040</v>
      </c>
      <c r="K887" t="s">
        <v>1515</v>
      </c>
      <c r="L887" s="3">
        <v>489.42492959177991</v>
      </c>
      <c r="M887" s="3">
        <v>506.55480212749217</v>
      </c>
      <c r="N887" s="3">
        <v>524.28422020195433</v>
      </c>
      <c r="O887" s="3">
        <v>542.63416790902272</v>
      </c>
      <c r="P887" s="3">
        <v>561.62636378583852</v>
      </c>
    </row>
    <row r="888" spans="2:16" x14ac:dyDescent="0.35">
      <c r="B888" t="s">
        <v>10</v>
      </c>
      <c r="D888" t="s">
        <v>19</v>
      </c>
      <c r="E888" t="s">
        <v>32</v>
      </c>
      <c r="F888" t="s">
        <v>1167</v>
      </c>
      <c r="G888" t="s">
        <v>1168</v>
      </c>
      <c r="H888">
        <v>1272</v>
      </c>
      <c r="I888" t="s">
        <v>1166</v>
      </c>
      <c r="J888">
        <v>63300056</v>
      </c>
      <c r="K888" t="s">
        <v>1536</v>
      </c>
      <c r="L888" s="3">
        <v>4661.1898056359996</v>
      </c>
      <c r="M888" s="3">
        <v>4824.3314488332589</v>
      </c>
      <c r="N888" s="3">
        <v>4993.1830495424229</v>
      </c>
      <c r="O888" s="3">
        <v>5167.9444562764074</v>
      </c>
      <c r="P888" s="3">
        <v>5348.8225122460817</v>
      </c>
    </row>
    <row r="889" spans="2:16" x14ac:dyDescent="0.35">
      <c r="B889" t="s">
        <v>10</v>
      </c>
      <c r="D889" t="s">
        <v>11</v>
      </c>
      <c r="E889" t="s">
        <v>32</v>
      </c>
      <c r="F889" t="s">
        <v>1167</v>
      </c>
      <c r="G889" t="s">
        <v>1168</v>
      </c>
      <c r="H889">
        <v>1272</v>
      </c>
      <c r="I889" t="s">
        <v>1166</v>
      </c>
      <c r="J889">
        <v>63300100</v>
      </c>
      <c r="K889" t="s">
        <v>1869</v>
      </c>
      <c r="L889" s="3">
        <v>428.82946211851197</v>
      </c>
      <c r="M889" s="3">
        <v>443.83849329265979</v>
      </c>
      <c r="N889" s="3">
        <v>459.37284055790292</v>
      </c>
      <c r="O889" s="3">
        <v>475.45088997742948</v>
      </c>
      <c r="P889" s="3">
        <v>492.09167112663948</v>
      </c>
    </row>
    <row r="890" spans="2:16" x14ac:dyDescent="0.35">
      <c r="B890" t="s">
        <v>10</v>
      </c>
      <c r="D890" t="s">
        <v>11</v>
      </c>
      <c r="E890" t="s">
        <v>32</v>
      </c>
      <c r="F890" t="s">
        <v>1167</v>
      </c>
      <c r="G890" t="s">
        <v>1168</v>
      </c>
      <c r="H890">
        <v>1272</v>
      </c>
      <c r="I890" t="s">
        <v>1166</v>
      </c>
      <c r="J890">
        <v>63300170</v>
      </c>
      <c r="K890" t="s">
        <v>1873</v>
      </c>
      <c r="L890" s="3">
        <v>741.12917909612395</v>
      </c>
      <c r="M890" s="3">
        <v>767.06870036448822</v>
      </c>
      <c r="N890" s="3">
        <v>793.91610487724529</v>
      </c>
      <c r="O890" s="3">
        <v>821.70316854794885</v>
      </c>
      <c r="P890" s="3">
        <v>850.46277944712699</v>
      </c>
    </row>
    <row r="891" spans="2:16" x14ac:dyDescent="0.35">
      <c r="B891" t="s">
        <v>10</v>
      </c>
      <c r="D891" t="s">
        <v>11</v>
      </c>
      <c r="E891" t="s">
        <v>32</v>
      </c>
      <c r="F891" t="s">
        <v>1159</v>
      </c>
      <c r="G891" t="s">
        <v>1160</v>
      </c>
      <c r="H891">
        <v>1274</v>
      </c>
      <c r="I891" t="s">
        <v>1161</v>
      </c>
      <c r="J891">
        <v>63300080</v>
      </c>
      <c r="K891" t="s">
        <v>91</v>
      </c>
      <c r="L891" s="3">
        <v>7761.7176520830471</v>
      </c>
      <c r="M891" s="3">
        <v>8033.3777699059528</v>
      </c>
      <c r="N891" s="3">
        <v>8314.5459918526612</v>
      </c>
      <c r="O891" s="3">
        <v>8605.5551015675028</v>
      </c>
      <c r="P891" s="3">
        <v>8906.7495301223644</v>
      </c>
    </row>
    <row r="892" spans="2:16" x14ac:dyDescent="0.35">
      <c r="B892" t="s">
        <v>10</v>
      </c>
      <c r="D892" t="s">
        <v>11</v>
      </c>
      <c r="E892" t="s">
        <v>32</v>
      </c>
      <c r="F892" t="s">
        <v>1159</v>
      </c>
      <c r="G892" t="s">
        <v>1160</v>
      </c>
      <c r="H892">
        <v>1274</v>
      </c>
      <c r="I892" t="s">
        <v>1161</v>
      </c>
      <c r="J892">
        <v>63300040</v>
      </c>
      <c r="K892" t="s">
        <v>1515</v>
      </c>
      <c r="L892" s="3">
        <v>2680.8564258839474</v>
      </c>
      <c r="M892" s="3">
        <v>2774.6864007898853</v>
      </c>
      <c r="N892" s="3">
        <v>2871.8004248175307</v>
      </c>
      <c r="O892" s="3">
        <v>2972.3134396861442</v>
      </c>
      <c r="P892" s="3">
        <v>3076.344410075159</v>
      </c>
    </row>
    <row r="893" spans="2:16" x14ac:dyDescent="0.35">
      <c r="B893" t="s">
        <v>10</v>
      </c>
      <c r="D893" t="s">
        <v>19</v>
      </c>
      <c r="E893" t="s">
        <v>32</v>
      </c>
      <c r="F893" t="s">
        <v>1159</v>
      </c>
      <c r="G893" t="s">
        <v>1160</v>
      </c>
      <c r="H893">
        <v>1274</v>
      </c>
      <c r="I893" t="s">
        <v>1161</v>
      </c>
      <c r="J893">
        <v>63300056</v>
      </c>
      <c r="K893" t="s">
        <v>1536</v>
      </c>
      <c r="L893" s="3">
        <v>25531.965960799498</v>
      </c>
      <c r="M893" s="3">
        <v>26425.584769427478</v>
      </c>
      <c r="N893" s="3">
        <v>27350.480236357438</v>
      </c>
      <c r="O893" s="3">
        <v>28307.747044629945</v>
      </c>
      <c r="P893" s="3">
        <v>29298.51819119199</v>
      </c>
    </row>
    <row r="894" spans="2:16" x14ac:dyDescent="0.35">
      <c r="B894" t="s">
        <v>10</v>
      </c>
      <c r="D894" t="s">
        <v>11</v>
      </c>
      <c r="E894" t="s">
        <v>32</v>
      </c>
      <c r="F894" t="s">
        <v>1159</v>
      </c>
      <c r="G894" t="s">
        <v>1160</v>
      </c>
      <c r="H894">
        <v>1274</v>
      </c>
      <c r="I894" t="s">
        <v>1161</v>
      </c>
      <c r="J894">
        <v>63300100</v>
      </c>
      <c r="K894" t="s">
        <v>1869</v>
      </c>
      <c r="L894" s="3">
        <v>2348.940868393554</v>
      </c>
      <c r="M894" s="3">
        <v>2431.153798787328</v>
      </c>
      <c r="N894" s="3">
        <v>2516.2441817448844</v>
      </c>
      <c r="O894" s="3">
        <v>2604.3127281059551</v>
      </c>
      <c r="P894" s="3">
        <v>2695.4636735896629</v>
      </c>
    </row>
    <row r="895" spans="2:16" x14ac:dyDescent="0.35">
      <c r="B895" t="s">
        <v>10</v>
      </c>
      <c r="D895" t="s">
        <v>11</v>
      </c>
      <c r="E895" t="s">
        <v>32</v>
      </c>
      <c r="F895" t="s">
        <v>1159</v>
      </c>
      <c r="G895" t="s">
        <v>1160</v>
      </c>
      <c r="H895">
        <v>1274</v>
      </c>
      <c r="I895" t="s">
        <v>1161</v>
      </c>
      <c r="J895">
        <v>63300170</v>
      </c>
      <c r="K895" t="s">
        <v>1873</v>
      </c>
      <c r="L895" s="3">
        <v>4059.5825877671205</v>
      </c>
      <c r="M895" s="3">
        <v>4201.6679783389691</v>
      </c>
      <c r="N895" s="3">
        <v>4348.7263575808329</v>
      </c>
      <c r="O895" s="3">
        <v>4500.9317800961617</v>
      </c>
      <c r="P895" s="3">
        <v>4658.4643923995263</v>
      </c>
    </row>
    <row r="896" spans="2:16" x14ac:dyDescent="0.35">
      <c r="B896" t="s">
        <v>10</v>
      </c>
      <c r="D896" t="s">
        <v>11</v>
      </c>
      <c r="E896" t="s">
        <v>32</v>
      </c>
      <c r="F896" t="s">
        <v>1162</v>
      </c>
      <c r="G896" t="s">
        <v>1163</v>
      </c>
      <c r="H896">
        <v>1274</v>
      </c>
      <c r="I896" t="s">
        <v>1161</v>
      </c>
      <c r="J896">
        <v>63300080</v>
      </c>
      <c r="K896" t="s">
        <v>91</v>
      </c>
      <c r="L896" s="3">
        <v>85951.421917677493</v>
      </c>
      <c r="M896" s="3">
        <v>88959.721684796183</v>
      </c>
      <c r="N896" s="3">
        <v>92073.311943764056</v>
      </c>
      <c r="O896" s="3">
        <v>95295.877861795787</v>
      </c>
      <c r="P896" s="3">
        <v>98631.233586958624</v>
      </c>
    </row>
    <row r="897" spans="2:16" x14ac:dyDescent="0.35">
      <c r="B897" t="s">
        <v>10</v>
      </c>
      <c r="D897" t="s">
        <v>11</v>
      </c>
      <c r="E897" t="s">
        <v>32</v>
      </c>
      <c r="F897" t="s">
        <v>1162</v>
      </c>
      <c r="G897" t="s">
        <v>1163</v>
      </c>
      <c r="H897">
        <v>1274</v>
      </c>
      <c r="I897" t="s">
        <v>1161</v>
      </c>
      <c r="J897">
        <v>63300040</v>
      </c>
      <c r="K897" t="s">
        <v>1515</v>
      </c>
      <c r="L897" s="3">
        <v>29687.168754460974</v>
      </c>
      <c r="M897" s="3">
        <v>30726.219660867104</v>
      </c>
      <c r="N897" s="3">
        <v>31801.63734899745</v>
      </c>
      <c r="O897" s="3">
        <v>32914.694656212363</v>
      </c>
      <c r="P897" s="3">
        <v>34066.708969179788</v>
      </c>
    </row>
    <row r="898" spans="2:16" x14ac:dyDescent="0.35">
      <c r="B898" t="s">
        <v>10</v>
      </c>
      <c r="D898" t="s">
        <v>19</v>
      </c>
      <c r="E898" t="s">
        <v>32</v>
      </c>
      <c r="F898" t="s">
        <v>1162</v>
      </c>
      <c r="G898" t="s">
        <v>1163</v>
      </c>
      <c r="H898">
        <v>1274</v>
      </c>
      <c r="I898" t="s">
        <v>1161</v>
      </c>
      <c r="J898">
        <v>63300056</v>
      </c>
      <c r="K898" t="s">
        <v>1536</v>
      </c>
      <c r="L898" s="3">
        <v>282734.94051867595</v>
      </c>
      <c r="M898" s="3">
        <v>292630.66343682958</v>
      </c>
      <c r="N898" s="3">
        <v>302872.7366571186</v>
      </c>
      <c r="O898" s="3">
        <v>313473.28244011773</v>
      </c>
      <c r="P898" s="3">
        <v>324444.84732552181</v>
      </c>
    </row>
    <row r="899" spans="2:16" x14ac:dyDescent="0.35">
      <c r="B899" t="s">
        <v>10</v>
      </c>
      <c r="D899" t="s">
        <v>11</v>
      </c>
      <c r="E899" t="s">
        <v>32</v>
      </c>
      <c r="F899" t="s">
        <v>1162</v>
      </c>
      <c r="G899" t="s">
        <v>1163</v>
      </c>
      <c r="H899">
        <v>1274</v>
      </c>
      <c r="I899" t="s">
        <v>1161</v>
      </c>
      <c r="J899">
        <v>63300100</v>
      </c>
      <c r="K899" t="s">
        <v>1869</v>
      </c>
      <c r="L899" s="3">
        <v>26011.614527718186</v>
      </c>
      <c r="M899" s="3">
        <v>26922.021036188322</v>
      </c>
      <c r="N899" s="3">
        <v>27864.291772454912</v>
      </c>
      <c r="O899" s="3">
        <v>28839.541984490832</v>
      </c>
      <c r="P899" s="3">
        <v>29848.925953948004</v>
      </c>
    </row>
    <row r="900" spans="2:16" x14ac:dyDescent="0.35">
      <c r="B900" t="s">
        <v>10</v>
      </c>
      <c r="D900" t="s">
        <v>11</v>
      </c>
      <c r="E900" t="s">
        <v>32</v>
      </c>
      <c r="F900" t="s">
        <v>1162</v>
      </c>
      <c r="G900" t="s">
        <v>1163</v>
      </c>
      <c r="H900">
        <v>1274</v>
      </c>
      <c r="I900" t="s">
        <v>1161</v>
      </c>
      <c r="J900">
        <v>63300170</v>
      </c>
      <c r="K900" t="s">
        <v>1873</v>
      </c>
      <c r="L900" s="3">
        <v>44954.855542469479</v>
      </c>
      <c r="M900" s="3">
        <v>46528.275486455903</v>
      </c>
      <c r="N900" s="3">
        <v>48156.765128481857</v>
      </c>
      <c r="O900" s="3">
        <v>49842.251907978723</v>
      </c>
      <c r="P900" s="3">
        <v>51586.730724757967</v>
      </c>
    </row>
    <row r="901" spans="2:16" x14ac:dyDescent="0.35">
      <c r="B901" t="s">
        <v>10</v>
      </c>
      <c r="D901" t="s">
        <v>11</v>
      </c>
      <c r="E901" t="s">
        <v>32</v>
      </c>
      <c r="F901" t="s">
        <v>1156</v>
      </c>
      <c r="G901" t="s">
        <v>1157</v>
      </c>
      <c r="H901">
        <v>1277</v>
      </c>
      <c r="I901" t="s">
        <v>1158</v>
      </c>
      <c r="J901">
        <v>63300080</v>
      </c>
      <c r="K901" t="s">
        <v>91</v>
      </c>
      <c r="L901" s="3">
        <v>43014.533846848914</v>
      </c>
      <c r="M901" s="3">
        <v>44520.042531488616</v>
      </c>
      <c r="N901" s="3">
        <v>46078.244020090708</v>
      </c>
      <c r="O901" s="3">
        <v>47690.982560793884</v>
      </c>
      <c r="P901" s="3">
        <v>49360.16695042167</v>
      </c>
    </row>
    <row r="902" spans="2:16" x14ac:dyDescent="0.35">
      <c r="B902" t="s">
        <v>10</v>
      </c>
      <c r="D902" t="s">
        <v>11</v>
      </c>
      <c r="E902" t="s">
        <v>32</v>
      </c>
      <c r="F902" t="s">
        <v>1156</v>
      </c>
      <c r="G902" t="s">
        <v>1157</v>
      </c>
      <c r="H902">
        <v>1277</v>
      </c>
      <c r="I902" t="s">
        <v>1158</v>
      </c>
      <c r="J902">
        <v>63300040</v>
      </c>
      <c r="K902" t="s">
        <v>1515</v>
      </c>
      <c r="L902" s="3">
        <v>14856.993598418208</v>
      </c>
      <c r="M902" s="3">
        <v>15376.988374362843</v>
      </c>
      <c r="N902" s="3">
        <v>15915.182967465542</v>
      </c>
      <c r="O902" s="3">
        <v>16472.214371326834</v>
      </c>
      <c r="P902" s="3">
        <v>17048.741874323274</v>
      </c>
    </row>
    <row r="903" spans="2:16" x14ac:dyDescent="0.35">
      <c r="B903" t="s">
        <v>10</v>
      </c>
      <c r="D903" t="s">
        <v>19</v>
      </c>
      <c r="E903" t="s">
        <v>32</v>
      </c>
      <c r="F903" t="s">
        <v>1156</v>
      </c>
      <c r="G903" t="s">
        <v>1157</v>
      </c>
      <c r="H903">
        <v>1277</v>
      </c>
      <c r="I903" t="s">
        <v>1158</v>
      </c>
      <c r="J903">
        <v>63300056</v>
      </c>
      <c r="K903" t="s">
        <v>1536</v>
      </c>
      <c r="L903" s="3">
        <v>141495.17712779247</v>
      </c>
      <c r="M903" s="3">
        <v>146447.50832726518</v>
      </c>
      <c r="N903" s="3">
        <v>151573.17111871945</v>
      </c>
      <c r="O903" s="3">
        <v>156878.23210787462</v>
      </c>
      <c r="P903" s="3">
        <v>162368.97023165022</v>
      </c>
    </row>
    <row r="904" spans="2:16" x14ac:dyDescent="0.35">
      <c r="B904" t="s">
        <v>10</v>
      </c>
      <c r="D904" t="s">
        <v>11</v>
      </c>
      <c r="E904" t="s">
        <v>32</v>
      </c>
      <c r="F904" t="s">
        <v>1156</v>
      </c>
      <c r="G904" t="s">
        <v>1157</v>
      </c>
      <c r="H904">
        <v>1277</v>
      </c>
      <c r="I904" t="s">
        <v>1158</v>
      </c>
      <c r="J904">
        <v>63300100</v>
      </c>
      <c r="K904" t="s">
        <v>1869</v>
      </c>
      <c r="L904" s="3">
        <v>13017.556295756907</v>
      </c>
      <c r="M904" s="3">
        <v>13473.170766108396</v>
      </c>
      <c r="N904" s="3">
        <v>13944.731742922189</v>
      </c>
      <c r="O904" s="3">
        <v>14432.797353924465</v>
      </c>
      <c r="P904" s="3">
        <v>14937.945261311821</v>
      </c>
    </row>
    <row r="905" spans="2:16" x14ac:dyDescent="0.35">
      <c r="B905" t="s">
        <v>10</v>
      </c>
      <c r="D905" t="s">
        <v>11</v>
      </c>
      <c r="E905" t="s">
        <v>32</v>
      </c>
      <c r="F905" t="s">
        <v>1156</v>
      </c>
      <c r="G905" t="s">
        <v>1157</v>
      </c>
      <c r="H905">
        <v>1277</v>
      </c>
      <c r="I905" t="s">
        <v>1158</v>
      </c>
      <c r="J905">
        <v>63300170</v>
      </c>
      <c r="K905" t="s">
        <v>1873</v>
      </c>
      <c r="L905" s="3">
        <v>22497.733163319004</v>
      </c>
      <c r="M905" s="3">
        <v>23285.153824035166</v>
      </c>
      <c r="N905" s="3">
        <v>24100.134207876392</v>
      </c>
      <c r="O905" s="3">
        <v>24943.638905152064</v>
      </c>
      <c r="P905" s="3">
        <v>25816.666266832384</v>
      </c>
    </row>
    <row r="906" spans="2:16" x14ac:dyDescent="0.35">
      <c r="B906" t="s">
        <v>10</v>
      </c>
      <c r="D906" t="s">
        <v>19</v>
      </c>
      <c r="E906" t="s">
        <v>32</v>
      </c>
      <c r="F906" t="s">
        <v>1509</v>
      </c>
      <c r="G906" t="s">
        <v>1510</v>
      </c>
      <c r="H906">
        <v>1277</v>
      </c>
      <c r="I906" t="s">
        <v>1158</v>
      </c>
      <c r="J906">
        <v>63300030</v>
      </c>
      <c r="K906" t="s">
        <v>1488</v>
      </c>
      <c r="L906" s="3">
        <v>2000</v>
      </c>
      <c r="M906" s="3">
        <v>2000</v>
      </c>
      <c r="N906" s="3">
        <v>2000</v>
      </c>
      <c r="O906" s="3">
        <v>2000</v>
      </c>
      <c r="P906" s="3">
        <v>2000</v>
      </c>
    </row>
    <row r="907" spans="2:16" x14ac:dyDescent="0.35">
      <c r="B907" t="s">
        <v>10</v>
      </c>
      <c r="D907" t="s">
        <v>19</v>
      </c>
      <c r="E907" t="s">
        <v>32</v>
      </c>
      <c r="F907" t="s">
        <v>1509</v>
      </c>
      <c r="G907" t="s">
        <v>1510</v>
      </c>
      <c r="H907">
        <v>1277</v>
      </c>
      <c r="I907" t="s">
        <v>1158</v>
      </c>
      <c r="J907">
        <v>63300150</v>
      </c>
      <c r="K907" t="s">
        <v>1680</v>
      </c>
      <c r="L907" s="3">
        <v>108120</v>
      </c>
      <c r="M907" s="3">
        <v>110282.40000000001</v>
      </c>
      <c r="N907" s="3">
        <v>112488.04800000001</v>
      </c>
      <c r="O907" s="3">
        <v>114737.80896000001</v>
      </c>
      <c r="P907" s="3">
        <v>117032.56513920001</v>
      </c>
    </row>
    <row r="908" spans="2:16" x14ac:dyDescent="0.35">
      <c r="B908" t="s">
        <v>10</v>
      </c>
      <c r="D908" t="s">
        <v>11</v>
      </c>
      <c r="E908" t="s">
        <v>32</v>
      </c>
      <c r="F908" t="s">
        <v>1151</v>
      </c>
      <c r="G908" t="s">
        <v>1152</v>
      </c>
      <c r="H908">
        <v>1279</v>
      </c>
      <c r="I908" t="s">
        <v>1153</v>
      </c>
      <c r="J908">
        <v>63300080</v>
      </c>
      <c r="K908" t="s">
        <v>91</v>
      </c>
      <c r="L908" s="3">
        <v>43014.533846848914</v>
      </c>
      <c r="M908" s="3">
        <v>44520.042531488616</v>
      </c>
      <c r="N908" s="3">
        <v>46078.244020090708</v>
      </c>
      <c r="O908" s="3">
        <v>47690.982560793884</v>
      </c>
      <c r="P908" s="3">
        <v>49360.16695042167</v>
      </c>
    </row>
    <row r="909" spans="2:16" x14ac:dyDescent="0.35">
      <c r="B909" t="s">
        <v>10</v>
      </c>
      <c r="D909" t="s">
        <v>11</v>
      </c>
      <c r="E909" t="s">
        <v>32</v>
      </c>
      <c r="F909" t="s">
        <v>1151</v>
      </c>
      <c r="G909" t="s">
        <v>1152</v>
      </c>
      <c r="H909">
        <v>1279</v>
      </c>
      <c r="I909" t="s">
        <v>1153</v>
      </c>
      <c r="J909">
        <v>63300040</v>
      </c>
      <c r="K909" t="s">
        <v>1515</v>
      </c>
      <c r="L909" s="3">
        <v>14856.993598418208</v>
      </c>
      <c r="M909" s="3">
        <v>15376.988374362843</v>
      </c>
      <c r="N909" s="3">
        <v>15915.182967465542</v>
      </c>
      <c r="O909" s="3">
        <v>16472.214371326834</v>
      </c>
      <c r="P909" s="3">
        <v>17048.741874323274</v>
      </c>
    </row>
    <row r="910" spans="2:16" x14ac:dyDescent="0.35">
      <c r="B910" t="s">
        <v>10</v>
      </c>
      <c r="D910" t="s">
        <v>19</v>
      </c>
      <c r="E910" t="s">
        <v>32</v>
      </c>
      <c r="F910" t="s">
        <v>1151</v>
      </c>
      <c r="G910" t="s">
        <v>1152</v>
      </c>
      <c r="H910">
        <v>1279</v>
      </c>
      <c r="I910" t="s">
        <v>1153</v>
      </c>
      <c r="J910">
        <v>63300056</v>
      </c>
      <c r="K910" t="s">
        <v>1536</v>
      </c>
      <c r="L910" s="3">
        <v>141495.17712779247</v>
      </c>
      <c r="M910" s="3">
        <v>146447.50832726518</v>
      </c>
      <c r="N910" s="3">
        <v>151573.17111871945</v>
      </c>
      <c r="O910" s="3">
        <v>156878.23210787462</v>
      </c>
      <c r="P910" s="3">
        <v>162368.97023165022</v>
      </c>
    </row>
    <row r="911" spans="2:16" x14ac:dyDescent="0.35">
      <c r="B911" t="s">
        <v>10</v>
      </c>
      <c r="D911" t="s">
        <v>11</v>
      </c>
      <c r="E911" t="s">
        <v>32</v>
      </c>
      <c r="F911" t="s">
        <v>1151</v>
      </c>
      <c r="G911" t="s">
        <v>1152</v>
      </c>
      <c r="H911">
        <v>1279</v>
      </c>
      <c r="I911" t="s">
        <v>1153</v>
      </c>
      <c r="J911">
        <v>63300100</v>
      </c>
      <c r="K911" t="s">
        <v>1869</v>
      </c>
      <c r="L911" s="3">
        <v>13017.556295756907</v>
      </c>
      <c r="M911" s="3">
        <v>13473.170766108396</v>
      </c>
      <c r="N911" s="3">
        <v>13944.731742922189</v>
      </c>
      <c r="O911" s="3">
        <v>14432.797353924465</v>
      </c>
      <c r="P911" s="3">
        <v>14937.945261311821</v>
      </c>
    </row>
    <row r="912" spans="2:16" x14ac:dyDescent="0.35">
      <c r="B912" t="s">
        <v>10</v>
      </c>
      <c r="D912" t="s">
        <v>11</v>
      </c>
      <c r="E912" t="s">
        <v>32</v>
      </c>
      <c r="F912" t="s">
        <v>1151</v>
      </c>
      <c r="G912" t="s">
        <v>1152</v>
      </c>
      <c r="H912">
        <v>1279</v>
      </c>
      <c r="I912" t="s">
        <v>1153</v>
      </c>
      <c r="J912">
        <v>63300170</v>
      </c>
      <c r="K912" t="s">
        <v>1873</v>
      </c>
      <c r="L912" s="3">
        <v>22497.733163319004</v>
      </c>
      <c r="M912" s="3">
        <v>23285.153824035166</v>
      </c>
      <c r="N912" s="3">
        <v>24100.134207876392</v>
      </c>
      <c r="O912" s="3">
        <v>24943.638905152064</v>
      </c>
      <c r="P912" s="3">
        <v>25816.666266832384</v>
      </c>
    </row>
    <row r="913" spans="2:16" x14ac:dyDescent="0.35">
      <c r="B913" t="s">
        <v>10</v>
      </c>
      <c r="D913" t="s">
        <v>11</v>
      </c>
      <c r="E913" t="s">
        <v>32</v>
      </c>
      <c r="F913" t="s">
        <v>1154</v>
      </c>
      <c r="G913" t="s">
        <v>1155</v>
      </c>
      <c r="H913">
        <v>1279</v>
      </c>
      <c r="I913" t="s">
        <v>1153</v>
      </c>
      <c r="J913">
        <v>63300080</v>
      </c>
      <c r="K913" t="s">
        <v>91</v>
      </c>
      <c r="L913" s="3">
        <v>13825.698838818047</v>
      </c>
      <c r="M913" s="3">
        <v>14309.598298176677</v>
      </c>
      <c r="N913" s="3">
        <v>14810.434238612861</v>
      </c>
      <c r="O913" s="3">
        <v>15328.799436964309</v>
      </c>
      <c r="P913" s="3">
        <v>15865.307417258058</v>
      </c>
    </row>
    <row r="914" spans="2:16" x14ac:dyDescent="0.35">
      <c r="B914" t="s">
        <v>10</v>
      </c>
      <c r="D914" t="s">
        <v>11</v>
      </c>
      <c r="E914" t="s">
        <v>32</v>
      </c>
      <c r="F914" t="s">
        <v>1154</v>
      </c>
      <c r="G914" t="s">
        <v>1155</v>
      </c>
      <c r="H914">
        <v>1279</v>
      </c>
      <c r="I914" t="s">
        <v>1153</v>
      </c>
      <c r="J914">
        <v>63300040</v>
      </c>
      <c r="K914" t="s">
        <v>1515</v>
      </c>
      <c r="L914" s="3">
        <v>4775.3236120917591</v>
      </c>
      <c r="M914" s="3">
        <v>4942.4599385149713</v>
      </c>
      <c r="N914" s="3">
        <v>5115.4460363629942</v>
      </c>
      <c r="O914" s="3">
        <v>5294.4866476356992</v>
      </c>
      <c r="P914" s="3">
        <v>5479.7936803029479</v>
      </c>
    </row>
    <row r="915" spans="2:16" x14ac:dyDescent="0.35">
      <c r="B915" t="s">
        <v>10</v>
      </c>
      <c r="D915" t="s">
        <v>19</v>
      </c>
      <c r="E915" t="s">
        <v>32</v>
      </c>
      <c r="F915" t="s">
        <v>1154</v>
      </c>
      <c r="G915" t="s">
        <v>1155</v>
      </c>
      <c r="H915">
        <v>1279</v>
      </c>
      <c r="I915" t="s">
        <v>1153</v>
      </c>
      <c r="J915">
        <v>63300056</v>
      </c>
      <c r="K915" t="s">
        <v>1536</v>
      </c>
      <c r="L915" s="3">
        <v>45479.272496111997</v>
      </c>
      <c r="M915" s="3">
        <v>47071.047033475916</v>
      </c>
      <c r="N915" s="3">
        <v>48718.533679647568</v>
      </c>
      <c r="O915" s="3">
        <v>50423.682358435231</v>
      </c>
      <c r="P915" s="3">
        <v>52188.511240980457</v>
      </c>
    </row>
    <row r="916" spans="2:16" x14ac:dyDescent="0.35">
      <c r="B916" t="s">
        <v>10</v>
      </c>
      <c r="D916" t="s">
        <v>11</v>
      </c>
      <c r="E916" t="s">
        <v>32</v>
      </c>
      <c r="F916" t="s">
        <v>1154</v>
      </c>
      <c r="G916" t="s">
        <v>1155</v>
      </c>
      <c r="H916">
        <v>1279</v>
      </c>
      <c r="I916" t="s">
        <v>1153</v>
      </c>
      <c r="J916">
        <v>63300100</v>
      </c>
      <c r="K916" t="s">
        <v>1869</v>
      </c>
      <c r="L916" s="3">
        <v>4184.0930696423038</v>
      </c>
      <c r="M916" s="3">
        <v>4330.5363270797843</v>
      </c>
      <c r="N916" s="3">
        <v>4482.105098527576</v>
      </c>
      <c r="O916" s="3">
        <v>4638.9787769760414</v>
      </c>
      <c r="P916" s="3">
        <v>4801.3430341702024</v>
      </c>
    </row>
    <row r="917" spans="2:16" x14ac:dyDescent="0.35">
      <c r="B917" t="s">
        <v>10</v>
      </c>
      <c r="D917" t="s">
        <v>11</v>
      </c>
      <c r="E917" t="s">
        <v>32</v>
      </c>
      <c r="F917" t="s">
        <v>1154</v>
      </c>
      <c r="G917" t="s">
        <v>1155</v>
      </c>
      <c r="H917">
        <v>1279</v>
      </c>
      <c r="I917" t="s">
        <v>1153</v>
      </c>
      <c r="J917">
        <v>63300170</v>
      </c>
      <c r="K917" t="s">
        <v>1873</v>
      </c>
      <c r="L917" s="3">
        <v>7231.2043268818079</v>
      </c>
      <c r="M917" s="3">
        <v>7484.2964783226707</v>
      </c>
      <c r="N917" s="3">
        <v>7746.2468550639633</v>
      </c>
      <c r="O917" s="3">
        <v>8017.3654949912016</v>
      </c>
      <c r="P917" s="3">
        <v>8297.9732873158937</v>
      </c>
    </row>
    <row r="918" spans="2:16" x14ac:dyDescent="0.35">
      <c r="B918" t="s">
        <v>10</v>
      </c>
      <c r="D918" t="s">
        <v>11</v>
      </c>
      <c r="E918" t="s">
        <v>115</v>
      </c>
      <c r="F918" t="s">
        <v>1148</v>
      </c>
      <c r="G918" t="s">
        <v>1149</v>
      </c>
      <c r="H918">
        <v>1320</v>
      </c>
      <c r="I918" t="s">
        <v>1150</v>
      </c>
      <c r="J918">
        <v>63300080</v>
      </c>
      <c r="K918" t="s">
        <v>91</v>
      </c>
      <c r="L918" s="3">
        <v>59301.003794505988</v>
      </c>
      <c r="M918" s="3">
        <v>61376.53892731369</v>
      </c>
      <c r="N918" s="3">
        <v>63524.71778976966</v>
      </c>
      <c r="O918" s="3">
        <v>65748.082912411599</v>
      </c>
      <c r="P918" s="3">
        <v>68049.265814345999</v>
      </c>
    </row>
    <row r="919" spans="2:16" x14ac:dyDescent="0.35">
      <c r="B919" t="s">
        <v>10</v>
      </c>
      <c r="D919" t="s">
        <v>11</v>
      </c>
      <c r="E919" t="s">
        <v>115</v>
      </c>
      <c r="F919" t="s">
        <v>1148</v>
      </c>
      <c r="G919" t="s">
        <v>1149</v>
      </c>
      <c r="H919">
        <v>1320</v>
      </c>
      <c r="I919" t="s">
        <v>1150</v>
      </c>
      <c r="J919">
        <v>63300040</v>
      </c>
      <c r="K919" t="s">
        <v>1515</v>
      </c>
      <c r="L919" s="3">
        <v>20482.254600076081</v>
      </c>
      <c r="M919" s="3">
        <v>21199.13351107874</v>
      </c>
      <c r="N919" s="3">
        <v>21941.103183966494</v>
      </c>
      <c r="O919" s="3">
        <v>22709.041795405319</v>
      </c>
      <c r="P919" s="3">
        <v>23503.858258244505</v>
      </c>
    </row>
    <row r="920" spans="2:16" x14ac:dyDescent="0.35">
      <c r="B920" t="s">
        <v>10</v>
      </c>
      <c r="D920" t="s">
        <v>19</v>
      </c>
      <c r="E920" t="s">
        <v>115</v>
      </c>
      <c r="F920" t="s">
        <v>1148</v>
      </c>
      <c r="G920" t="s">
        <v>1149</v>
      </c>
      <c r="H920">
        <v>1320</v>
      </c>
      <c r="I920" t="s">
        <v>1150</v>
      </c>
      <c r="J920">
        <v>63300056</v>
      </c>
      <c r="K920" t="s">
        <v>1536</v>
      </c>
      <c r="L920" s="3">
        <v>195069.09142929601</v>
      </c>
      <c r="M920" s="3">
        <v>201896.50962932134</v>
      </c>
      <c r="N920" s="3">
        <v>208962.88746634757</v>
      </c>
      <c r="O920" s="3">
        <v>216276.58852766972</v>
      </c>
      <c r="P920" s="3">
        <v>223846.26912613816</v>
      </c>
    </row>
    <row r="921" spans="2:16" x14ac:dyDescent="0.35">
      <c r="B921" t="s">
        <v>10</v>
      </c>
      <c r="D921" t="s">
        <v>11</v>
      </c>
      <c r="E921" t="s">
        <v>115</v>
      </c>
      <c r="F921" t="s">
        <v>1148</v>
      </c>
      <c r="G921" t="s">
        <v>1149</v>
      </c>
      <c r="H921">
        <v>1320</v>
      </c>
      <c r="I921" t="s">
        <v>1150</v>
      </c>
      <c r="J921">
        <v>63300100</v>
      </c>
      <c r="K921" t="s">
        <v>1869</v>
      </c>
      <c r="L921" s="3">
        <v>17946.356411495231</v>
      </c>
      <c r="M921" s="3">
        <v>18574.478885897563</v>
      </c>
      <c r="N921" s="3">
        <v>19224.585646903975</v>
      </c>
      <c r="O921" s="3">
        <v>19897.446144545615</v>
      </c>
      <c r="P921" s="3">
        <v>20593.856759604711</v>
      </c>
    </row>
    <row r="922" spans="2:16" x14ac:dyDescent="0.35">
      <c r="B922" t="s">
        <v>10</v>
      </c>
      <c r="D922" t="s">
        <v>11</v>
      </c>
      <c r="E922" t="s">
        <v>115</v>
      </c>
      <c r="F922" t="s">
        <v>1148</v>
      </c>
      <c r="G922" t="s">
        <v>1149</v>
      </c>
      <c r="H922">
        <v>1320</v>
      </c>
      <c r="I922" t="s">
        <v>1150</v>
      </c>
      <c r="J922">
        <v>63300170</v>
      </c>
      <c r="K922" t="s">
        <v>1873</v>
      </c>
      <c r="L922" s="3">
        <v>31015.985537258064</v>
      </c>
      <c r="M922" s="3">
        <v>32101.545031062094</v>
      </c>
      <c r="N922" s="3">
        <v>33225.099107149268</v>
      </c>
      <c r="O922" s="3">
        <v>34387.977575899487</v>
      </c>
      <c r="P922" s="3">
        <v>35591.556791055969</v>
      </c>
    </row>
    <row r="923" spans="2:16" x14ac:dyDescent="0.35">
      <c r="B923" t="s">
        <v>10</v>
      </c>
      <c r="D923" t="s">
        <v>11</v>
      </c>
      <c r="E923" t="s">
        <v>115</v>
      </c>
      <c r="F923" t="s">
        <v>1144</v>
      </c>
      <c r="G923" t="s">
        <v>1145</v>
      </c>
      <c r="H923">
        <v>1321</v>
      </c>
      <c r="I923" t="s">
        <v>1145</v>
      </c>
      <c r="J923">
        <v>63300080</v>
      </c>
      <c r="K923" t="s">
        <v>91</v>
      </c>
      <c r="L923" s="3">
        <v>48468.089345123073</v>
      </c>
      <c r="M923" s="3">
        <v>50164.472472202382</v>
      </c>
      <c r="N923" s="3">
        <v>51920.22900872946</v>
      </c>
      <c r="O923" s="3">
        <v>53737.437024034989</v>
      </c>
      <c r="P923" s="3">
        <v>55618.247319876209</v>
      </c>
    </row>
    <row r="924" spans="2:16" x14ac:dyDescent="0.35">
      <c r="B924" t="s">
        <v>10</v>
      </c>
      <c r="D924" t="s">
        <v>11</v>
      </c>
      <c r="E924" t="s">
        <v>115</v>
      </c>
      <c r="F924" t="s">
        <v>1144</v>
      </c>
      <c r="G924" t="s">
        <v>1145</v>
      </c>
      <c r="H924">
        <v>1321</v>
      </c>
      <c r="I924" t="s">
        <v>1145</v>
      </c>
      <c r="J924">
        <v>63300040</v>
      </c>
      <c r="K924" t="s">
        <v>1515</v>
      </c>
      <c r="L924" s="3">
        <v>16740.622964598431</v>
      </c>
      <c r="M924" s="3">
        <v>17326.544768359374</v>
      </c>
      <c r="N924" s="3">
        <v>17932.973835251949</v>
      </c>
      <c r="O924" s="3">
        <v>18560.627919485767</v>
      </c>
      <c r="P924" s="3">
        <v>19210.24989666777</v>
      </c>
    </row>
    <row r="925" spans="2:16" x14ac:dyDescent="0.35">
      <c r="B925" t="s">
        <v>10</v>
      </c>
      <c r="D925" t="s">
        <v>19</v>
      </c>
      <c r="E925" t="s">
        <v>115</v>
      </c>
      <c r="F925" t="s">
        <v>1144</v>
      </c>
      <c r="G925" t="s">
        <v>1145</v>
      </c>
      <c r="H925">
        <v>1321</v>
      </c>
      <c r="I925" t="s">
        <v>1145</v>
      </c>
      <c r="J925">
        <v>63300056</v>
      </c>
      <c r="K925" t="s">
        <v>1536</v>
      </c>
      <c r="L925" s="3">
        <v>159434.50442474696</v>
      </c>
      <c r="M925" s="3">
        <v>165014.71207961309</v>
      </c>
      <c r="N925" s="3">
        <v>170790.22700239954</v>
      </c>
      <c r="O925" s="3">
        <v>176767.88494748352</v>
      </c>
      <c r="P925" s="3">
        <v>182954.76092064544</v>
      </c>
    </row>
    <row r="926" spans="2:16" x14ac:dyDescent="0.35">
      <c r="B926" t="s">
        <v>10</v>
      </c>
      <c r="D926" t="s">
        <v>19</v>
      </c>
      <c r="E926" t="s">
        <v>115</v>
      </c>
      <c r="F926" t="s">
        <v>1144</v>
      </c>
      <c r="G926" t="s">
        <v>1145</v>
      </c>
      <c r="H926">
        <v>1321</v>
      </c>
      <c r="I926" t="s">
        <v>1145</v>
      </c>
      <c r="J926">
        <v>63300033</v>
      </c>
      <c r="K926" t="s">
        <v>1661</v>
      </c>
      <c r="L926" s="3">
        <v>5199.9999995999997</v>
      </c>
      <c r="M926" s="3">
        <v>5199.9999995999997</v>
      </c>
      <c r="N926" s="3">
        <v>5199.9999995999997</v>
      </c>
      <c r="O926" s="3">
        <v>5199.9999995999997</v>
      </c>
      <c r="P926" s="3">
        <v>5199.9999995999997</v>
      </c>
    </row>
    <row r="927" spans="2:16" x14ac:dyDescent="0.35">
      <c r="B927" t="s">
        <v>10</v>
      </c>
      <c r="D927" t="s">
        <v>11</v>
      </c>
      <c r="E927" t="s">
        <v>115</v>
      </c>
      <c r="F927" t="s">
        <v>1144</v>
      </c>
      <c r="G927" t="s">
        <v>1145</v>
      </c>
      <c r="H927">
        <v>1321</v>
      </c>
      <c r="I927" t="s">
        <v>1145</v>
      </c>
      <c r="J927">
        <v>63300100</v>
      </c>
      <c r="K927" t="s">
        <v>1869</v>
      </c>
      <c r="L927" s="3">
        <v>14667.974407076721</v>
      </c>
      <c r="M927" s="3">
        <v>15181.353511324403</v>
      </c>
      <c r="N927" s="3">
        <v>15712.700884220758</v>
      </c>
      <c r="O927" s="3">
        <v>16262.645415168483</v>
      </c>
      <c r="P927" s="3">
        <v>16831.838004699381</v>
      </c>
    </row>
    <row r="928" spans="2:16" x14ac:dyDescent="0.35">
      <c r="B928" t="s">
        <v>10</v>
      </c>
      <c r="D928" t="s">
        <v>11</v>
      </c>
      <c r="E928" t="s">
        <v>115</v>
      </c>
      <c r="F928" t="s">
        <v>1144</v>
      </c>
      <c r="G928" t="s">
        <v>1145</v>
      </c>
      <c r="H928">
        <v>1321</v>
      </c>
      <c r="I928" t="s">
        <v>1145</v>
      </c>
      <c r="J928">
        <v>63300170</v>
      </c>
      <c r="K928" t="s">
        <v>1873</v>
      </c>
      <c r="L928" s="3">
        <v>25350.086203534767</v>
      </c>
      <c r="M928" s="3">
        <v>26237.339220658483</v>
      </c>
      <c r="N928" s="3">
        <v>27155.646093381525</v>
      </c>
      <c r="O928" s="3">
        <v>28106.093706649881</v>
      </c>
      <c r="P928" s="3">
        <v>29089.806986382624</v>
      </c>
    </row>
    <row r="929" spans="2:16" x14ac:dyDescent="0.35">
      <c r="B929" t="s">
        <v>10</v>
      </c>
      <c r="D929" t="s">
        <v>11</v>
      </c>
      <c r="E929" t="s">
        <v>115</v>
      </c>
      <c r="F929" t="s">
        <v>1146</v>
      </c>
      <c r="G929" t="s">
        <v>1147</v>
      </c>
      <c r="H929">
        <v>1321</v>
      </c>
      <c r="I929" t="s">
        <v>1145</v>
      </c>
      <c r="J929">
        <v>63300080</v>
      </c>
      <c r="K929" t="s">
        <v>91</v>
      </c>
      <c r="L929" s="3">
        <v>8830.0378483888326</v>
      </c>
      <c r="M929" s="3">
        <v>9139.0891730824405</v>
      </c>
      <c r="N929" s="3">
        <v>9458.9572941403239</v>
      </c>
      <c r="O929" s="3">
        <v>9790.0207994352349</v>
      </c>
      <c r="P929" s="3">
        <v>10132.671527415469</v>
      </c>
    </row>
    <row r="930" spans="2:16" x14ac:dyDescent="0.35">
      <c r="B930" t="s">
        <v>10</v>
      </c>
      <c r="D930" t="s">
        <v>19</v>
      </c>
      <c r="E930" t="s">
        <v>115</v>
      </c>
      <c r="F930" t="s">
        <v>1146</v>
      </c>
      <c r="G930" t="s">
        <v>1147</v>
      </c>
      <c r="H930">
        <v>1321</v>
      </c>
      <c r="I930" t="s">
        <v>1145</v>
      </c>
      <c r="J930">
        <v>63300030</v>
      </c>
      <c r="K930" t="s">
        <v>1488</v>
      </c>
      <c r="L930" s="3">
        <v>2000</v>
      </c>
      <c r="M930" s="3">
        <v>2000</v>
      </c>
      <c r="N930" s="3">
        <v>2000</v>
      </c>
      <c r="O930" s="3">
        <v>2000</v>
      </c>
      <c r="P930" s="3">
        <v>2000</v>
      </c>
    </row>
    <row r="931" spans="2:16" x14ac:dyDescent="0.35">
      <c r="B931" t="s">
        <v>10</v>
      </c>
      <c r="D931" t="s">
        <v>11</v>
      </c>
      <c r="E931" t="s">
        <v>115</v>
      </c>
      <c r="F931" t="s">
        <v>1146</v>
      </c>
      <c r="G931" t="s">
        <v>1147</v>
      </c>
      <c r="H931">
        <v>1321</v>
      </c>
      <c r="I931" t="s">
        <v>1145</v>
      </c>
      <c r="J931">
        <v>63300040</v>
      </c>
      <c r="K931" t="s">
        <v>1515</v>
      </c>
      <c r="L931" s="3">
        <v>3049.84859895009</v>
      </c>
      <c r="M931" s="3">
        <v>3156.5932999133429</v>
      </c>
      <c r="N931" s="3">
        <v>3267.0740654103092</v>
      </c>
      <c r="O931" s="3">
        <v>3381.42165769967</v>
      </c>
      <c r="P931" s="3">
        <v>3499.7714157191581</v>
      </c>
    </row>
    <row r="932" spans="2:16" x14ac:dyDescent="0.35">
      <c r="B932" t="s">
        <v>10</v>
      </c>
      <c r="D932" t="s">
        <v>19</v>
      </c>
      <c r="E932" t="s">
        <v>115</v>
      </c>
      <c r="F932" t="s">
        <v>1146</v>
      </c>
      <c r="G932" t="s">
        <v>1147</v>
      </c>
      <c r="H932">
        <v>1321</v>
      </c>
      <c r="I932" t="s">
        <v>1145</v>
      </c>
      <c r="J932">
        <v>63300056</v>
      </c>
      <c r="K932" t="s">
        <v>1536</v>
      </c>
      <c r="L932" s="3">
        <v>29046.177132858</v>
      </c>
      <c r="M932" s="3">
        <v>30062.793332508027</v>
      </c>
      <c r="N932" s="3">
        <v>31114.991099145805</v>
      </c>
      <c r="O932" s="3">
        <v>32204.015787615906</v>
      </c>
      <c r="P932" s="3">
        <v>33331.156340182461</v>
      </c>
    </row>
    <row r="933" spans="2:16" x14ac:dyDescent="0.35">
      <c r="B933" t="s">
        <v>10</v>
      </c>
      <c r="D933" t="s">
        <v>11</v>
      </c>
      <c r="E933" t="s">
        <v>115</v>
      </c>
      <c r="F933" t="s">
        <v>1146</v>
      </c>
      <c r="G933" t="s">
        <v>1147</v>
      </c>
      <c r="H933">
        <v>1321</v>
      </c>
      <c r="I933" t="s">
        <v>1145</v>
      </c>
      <c r="J933">
        <v>63300100</v>
      </c>
      <c r="K933" t="s">
        <v>1869</v>
      </c>
      <c r="L933" s="3">
        <v>2672.248296222936</v>
      </c>
      <c r="M933" s="3">
        <v>2765.7769865907385</v>
      </c>
      <c r="N933" s="3">
        <v>2862.579181121414</v>
      </c>
      <c r="O933" s="3">
        <v>2962.7694524606632</v>
      </c>
      <c r="P933" s="3">
        <v>3066.4663832967863</v>
      </c>
    </row>
    <row r="934" spans="2:16" x14ac:dyDescent="0.35">
      <c r="B934" t="s">
        <v>10</v>
      </c>
      <c r="D934" t="s">
        <v>11</v>
      </c>
      <c r="E934" t="s">
        <v>115</v>
      </c>
      <c r="F934" t="s">
        <v>1146</v>
      </c>
      <c r="G934" t="s">
        <v>1147</v>
      </c>
      <c r="H934">
        <v>1321</v>
      </c>
      <c r="I934" t="s">
        <v>1145</v>
      </c>
      <c r="J934">
        <v>63300170</v>
      </c>
      <c r="K934" t="s">
        <v>1873</v>
      </c>
      <c r="L934" s="3">
        <v>4618.3421641244222</v>
      </c>
      <c r="M934" s="3">
        <v>4779.9841398687768</v>
      </c>
      <c r="N934" s="3">
        <v>4947.2835847641827</v>
      </c>
      <c r="O934" s="3">
        <v>5120.4385102309288</v>
      </c>
      <c r="P934" s="3">
        <v>5299.653858089011</v>
      </c>
    </row>
    <row r="935" spans="2:16" x14ac:dyDescent="0.35">
      <c r="B935" t="s">
        <v>10</v>
      </c>
      <c r="D935" t="s">
        <v>11</v>
      </c>
      <c r="E935" t="s">
        <v>115</v>
      </c>
      <c r="F935" t="s">
        <v>1141</v>
      </c>
      <c r="G935" t="s">
        <v>1142</v>
      </c>
      <c r="H935">
        <v>1322</v>
      </c>
      <c r="I935" t="s">
        <v>1143</v>
      </c>
      <c r="J935">
        <v>63300080</v>
      </c>
      <c r="K935" t="s">
        <v>91</v>
      </c>
      <c r="L935" s="3">
        <v>198304.54778488923</v>
      </c>
      <c r="M935" s="3">
        <v>205245.20695736032</v>
      </c>
      <c r="N935" s="3">
        <v>212428.78920086793</v>
      </c>
      <c r="O935" s="3">
        <v>219863.79682289829</v>
      </c>
      <c r="P935" s="3">
        <v>227559.02971169975</v>
      </c>
    </row>
    <row r="936" spans="2:16" x14ac:dyDescent="0.35">
      <c r="B936" t="s">
        <v>10</v>
      </c>
      <c r="D936" t="s">
        <v>19</v>
      </c>
      <c r="E936" t="s">
        <v>115</v>
      </c>
      <c r="F936" t="s">
        <v>1141</v>
      </c>
      <c r="G936" t="s">
        <v>1142</v>
      </c>
      <c r="H936">
        <v>1322</v>
      </c>
      <c r="I936" t="s">
        <v>1143</v>
      </c>
      <c r="J936">
        <v>63300030</v>
      </c>
      <c r="K936" t="s">
        <v>1488</v>
      </c>
      <c r="L936" s="3">
        <v>4503.9999995999997</v>
      </c>
      <c r="M936" s="3">
        <v>4503.9999995999997</v>
      </c>
      <c r="N936" s="3">
        <v>4503.9999995999997</v>
      </c>
      <c r="O936" s="3">
        <v>4503.9999995999997</v>
      </c>
      <c r="P936" s="3">
        <v>4503.9999995999997</v>
      </c>
    </row>
    <row r="937" spans="2:16" x14ac:dyDescent="0.35">
      <c r="B937" t="s">
        <v>10</v>
      </c>
      <c r="D937" t="s">
        <v>11</v>
      </c>
      <c r="E937" t="s">
        <v>115</v>
      </c>
      <c r="F937" t="s">
        <v>1141</v>
      </c>
      <c r="G937" t="s">
        <v>1142</v>
      </c>
      <c r="H937">
        <v>1322</v>
      </c>
      <c r="I937" t="s">
        <v>1143</v>
      </c>
      <c r="J937">
        <v>63300040</v>
      </c>
      <c r="K937" t="s">
        <v>1515</v>
      </c>
      <c r="L937" s="3">
        <v>68493.3470967545</v>
      </c>
      <c r="M937" s="3">
        <v>70890.61424514091</v>
      </c>
      <c r="N937" s="3">
        <v>73371.785743720829</v>
      </c>
      <c r="O937" s="3">
        <v>75939.798244751059</v>
      </c>
      <c r="P937" s="3">
        <v>78597.691183317351</v>
      </c>
    </row>
    <row r="938" spans="2:16" x14ac:dyDescent="0.35">
      <c r="B938" t="s">
        <v>10</v>
      </c>
      <c r="D938" t="s">
        <v>19</v>
      </c>
      <c r="E938" t="s">
        <v>115</v>
      </c>
      <c r="F938" t="s">
        <v>1141</v>
      </c>
      <c r="G938" t="s">
        <v>1142</v>
      </c>
      <c r="H938">
        <v>1322</v>
      </c>
      <c r="I938" t="s">
        <v>1143</v>
      </c>
      <c r="J938">
        <v>63300056</v>
      </c>
      <c r="K938" t="s">
        <v>1536</v>
      </c>
      <c r="L938" s="3">
        <v>652317.59139766195</v>
      </c>
      <c r="M938" s="3">
        <v>675148.70709658007</v>
      </c>
      <c r="N938" s="3">
        <v>698778.9118449603</v>
      </c>
      <c r="O938" s="3">
        <v>723236.17375953391</v>
      </c>
      <c r="P938" s="3">
        <v>748549.43984111759</v>
      </c>
    </row>
    <row r="939" spans="2:16" x14ac:dyDescent="0.35">
      <c r="B939" t="s">
        <v>10</v>
      </c>
      <c r="D939" t="s">
        <v>11</v>
      </c>
      <c r="E939" t="s">
        <v>115</v>
      </c>
      <c r="F939" t="s">
        <v>1141</v>
      </c>
      <c r="G939" t="s">
        <v>1142</v>
      </c>
      <c r="H939">
        <v>1322</v>
      </c>
      <c r="I939" t="s">
        <v>1143</v>
      </c>
      <c r="J939">
        <v>63300100</v>
      </c>
      <c r="K939" t="s">
        <v>1869</v>
      </c>
      <c r="L939" s="3">
        <v>60013.2184085849</v>
      </c>
      <c r="M939" s="3">
        <v>62113.681052885368</v>
      </c>
      <c r="N939" s="3">
        <v>64287.659889736344</v>
      </c>
      <c r="O939" s="3">
        <v>66537.727985877122</v>
      </c>
      <c r="P939" s="3">
        <v>68866.548465382817</v>
      </c>
    </row>
    <row r="940" spans="2:16" x14ac:dyDescent="0.35">
      <c r="B940" t="s">
        <v>10</v>
      </c>
      <c r="D940" t="s">
        <v>11</v>
      </c>
      <c r="E940" t="s">
        <v>115</v>
      </c>
      <c r="F940" t="s">
        <v>1141</v>
      </c>
      <c r="G940" t="s">
        <v>1142</v>
      </c>
      <c r="H940">
        <v>1322</v>
      </c>
      <c r="I940" t="s">
        <v>1143</v>
      </c>
      <c r="J940">
        <v>63300170</v>
      </c>
      <c r="K940" t="s">
        <v>1873</v>
      </c>
      <c r="L940" s="3">
        <v>103718.49703222825</v>
      </c>
      <c r="M940" s="3">
        <v>107348.64442835623</v>
      </c>
      <c r="N940" s="3">
        <v>111105.84698334869</v>
      </c>
      <c r="O940" s="3">
        <v>114994.55162776589</v>
      </c>
      <c r="P940" s="3">
        <v>119019.36093473771</v>
      </c>
    </row>
    <row r="941" spans="2:16" x14ac:dyDescent="0.35">
      <c r="B941" t="s">
        <v>10</v>
      </c>
      <c r="D941" t="s">
        <v>19</v>
      </c>
      <c r="E941" t="s">
        <v>115</v>
      </c>
      <c r="F941" t="s">
        <v>1507</v>
      </c>
      <c r="G941" t="s">
        <v>1508</v>
      </c>
      <c r="H941">
        <v>1322</v>
      </c>
      <c r="I941" t="s">
        <v>1143</v>
      </c>
      <c r="J941">
        <v>63300030</v>
      </c>
      <c r="K941" t="s">
        <v>1488</v>
      </c>
      <c r="L941" s="3">
        <v>2000.0000004000001</v>
      </c>
      <c r="M941" s="3">
        <v>2000.0000004000001</v>
      </c>
      <c r="N941" s="3">
        <v>2000.0000004000001</v>
      </c>
      <c r="O941" s="3">
        <v>2000.0000004000001</v>
      </c>
      <c r="P941" s="3">
        <v>2000.0000004000001</v>
      </c>
    </row>
    <row r="942" spans="2:16" x14ac:dyDescent="0.35">
      <c r="B942" t="s">
        <v>10</v>
      </c>
      <c r="D942" t="s">
        <v>11</v>
      </c>
      <c r="E942" t="s">
        <v>115</v>
      </c>
      <c r="F942" t="s">
        <v>1138</v>
      </c>
      <c r="G942" t="s">
        <v>1139</v>
      </c>
      <c r="H942">
        <v>1349</v>
      </c>
      <c r="I942" t="s">
        <v>1140</v>
      </c>
      <c r="J942">
        <v>63300080</v>
      </c>
      <c r="K942" t="s">
        <v>91</v>
      </c>
      <c r="L942" s="3">
        <v>87303.582415082885</v>
      </c>
      <c r="M942" s="3">
        <v>90359.207799610769</v>
      </c>
      <c r="N942" s="3">
        <v>93521.780072597146</v>
      </c>
      <c r="O942" s="3">
        <v>96795.042375138029</v>
      </c>
      <c r="P942" s="3">
        <v>100182.86885826784</v>
      </c>
    </row>
    <row r="943" spans="2:16" x14ac:dyDescent="0.35">
      <c r="B943" t="s">
        <v>10</v>
      </c>
      <c r="D943" t="s">
        <v>19</v>
      </c>
      <c r="E943" t="s">
        <v>115</v>
      </c>
      <c r="F943" t="s">
        <v>1138</v>
      </c>
      <c r="G943" t="s">
        <v>1139</v>
      </c>
      <c r="H943">
        <v>1349</v>
      </c>
      <c r="I943" t="s">
        <v>1140</v>
      </c>
      <c r="J943">
        <v>63300075</v>
      </c>
      <c r="K943" t="s">
        <v>1480</v>
      </c>
      <c r="L943" s="3">
        <v>10038.350000405999</v>
      </c>
      <c r="M943" s="3">
        <v>10188.925250412089</v>
      </c>
      <c r="N943" s="3">
        <v>10341.759129168269</v>
      </c>
      <c r="O943" s="3">
        <v>10496.885516105793</v>
      </c>
      <c r="P943" s="3">
        <v>10654.338798847379</v>
      </c>
    </row>
    <row r="944" spans="2:16" x14ac:dyDescent="0.35">
      <c r="B944" t="s">
        <v>10</v>
      </c>
      <c r="D944" t="s">
        <v>19</v>
      </c>
      <c r="E944" t="s">
        <v>115</v>
      </c>
      <c r="F944" t="s">
        <v>1138</v>
      </c>
      <c r="G944" t="s">
        <v>1139</v>
      </c>
      <c r="H944">
        <v>1349</v>
      </c>
      <c r="I944" t="s">
        <v>1140</v>
      </c>
      <c r="J944">
        <v>63300030</v>
      </c>
      <c r="K944" t="s">
        <v>1488</v>
      </c>
      <c r="L944" s="3">
        <v>54893.999999599997</v>
      </c>
      <c r="M944" s="3">
        <v>110990.9999996</v>
      </c>
      <c r="N944" s="3">
        <v>110990.9999996</v>
      </c>
      <c r="O944" s="3">
        <v>110990.9999996</v>
      </c>
      <c r="P944" s="3">
        <v>110990.9999996</v>
      </c>
    </row>
    <row r="945" spans="2:16" x14ac:dyDescent="0.35">
      <c r="B945" t="s">
        <v>10</v>
      </c>
      <c r="D945" t="s">
        <v>11</v>
      </c>
      <c r="E945" t="s">
        <v>115</v>
      </c>
      <c r="F945" t="s">
        <v>1138</v>
      </c>
      <c r="G945" t="s">
        <v>1139</v>
      </c>
      <c r="H945">
        <v>1349</v>
      </c>
      <c r="I945" t="s">
        <v>1140</v>
      </c>
      <c r="J945">
        <v>63300040</v>
      </c>
      <c r="K945" t="s">
        <v>1515</v>
      </c>
      <c r="L945" s="3">
        <v>30154.197873630601</v>
      </c>
      <c r="M945" s="3">
        <v>31209.594799207669</v>
      </c>
      <c r="N945" s="3">
        <v>32301.930617179933</v>
      </c>
      <c r="O945" s="3">
        <v>33432.498188781225</v>
      </c>
      <c r="P945" s="3">
        <v>34602.635625388568</v>
      </c>
    </row>
    <row r="946" spans="2:16" x14ac:dyDescent="0.35">
      <c r="B946" t="s">
        <v>10</v>
      </c>
      <c r="D946" t="s">
        <v>19</v>
      </c>
      <c r="E946" t="s">
        <v>115</v>
      </c>
      <c r="F946" t="s">
        <v>1138</v>
      </c>
      <c r="G946" t="s">
        <v>1139</v>
      </c>
      <c r="H946">
        <v>1349</v>
      </c>
      <c r="I946" t="s">
        <v>1140</v>
      </c>
      <c r="J946">
        <v>63300056</v>
      </c>
      <c r="K946" t="s">
        <v>1536</v>
      </c>
      <c r="L946" s="3">
        <v>287182.83689172001</v>
      </c>
      <c r="M946" s="3">
        <v>297234.23618293018</v>
      </c>
      <c r="N946" s="3">
        <v>307637.43444933271</v>
      </c>
      <c r="O946" s="3">
        <v>318404.7446550593</v>
      </c>
      <c r="P946" s="3">
        <v>329548.91071798635</v>
      </c>
    </row>
    <row r="947" spans="2:16" x14ac:dyDescent="0.35">
      <c r="B947" t="s">
        <v>10</v>
      </c>
      <c r="D947" t="s">
        <v>19</v>
      </c>
      <c r="E947" t="s">
        <v>115</v>
      </c>
      <c r="F947" t="s">
        <v>1138</v>
      </c>
      <c r="G947" t="s">
        <v>1139</v>
      </c>
      <c r="H947">
        <v>1349</v>
      </c>
      <c r="I947" t="s">
        <v>1140</v>
      </c>
      <c r="J947">
        <v>63300033</v>
      </c>
      <c r="K947" t="s">
        <v>1661</v>
      </c>
      <c r="L947" s="3">
        <v>732.99999960000002</v>
      </c>
      <c r="M947" s="3">
        <v>732.99999960000002</v>
      </c>
      <c r="N947" s="3">
        <v>732.99999960000002</v>
      </c>
      <c r="O947" s="3">
        <v>732.99999960000002</v>
      </c>
      <c r="P947" s="3">
        <v>732.99999960000002</v>
      </c>
    </row>
    <row r="948" spans="2:16" x14ac:dyDescent="0.35">
      <c r="B948" t="s">
        <v>10</v>
      </c>
      <c r="D948" t="s">
        <v>19</v>
      </c>
      <c r="E948" t="s">
        <v>115</v>
      </c>
      <c r="F948" t="s">
        <v>1138</v>
      </c>
      <c r="G948" t="s">
        <v>1139</v>
      </c>
      <c r="H948">
        <v>1349</v>
      </c>
      <c r="I948" t="s">
        <v>1140</v>
      </c>
      <c r="J948">
        <v>63300150</v>
      </c>
      <c r="K948" t="s">
        <v>1680</v>
      </c>
      <c r="L948" s="3">
        <v>-13878.190707195608</v>
      </c>
      <c r="M948" s="3">
        <v>62454.171599167683</v>
      </c>
      <c r="N948" s="3">
        <v>63703.255031151035</v>
      </c>
      <c r="O948" s="3">
        <v>64977.320131774053</v>
      </c>
      <c r="P948" s="3">
        <v>66276.866534409535</v>
      </c>
    </row>
    <row r="949" spans="2:16" x14ac:dyDescent="0.35">
      <c r="B949" t="s">
        <v>10</v>
      </c>
      <c r="D949" t="s">
        <v>11</v>
      </c>
      <c r="E949" t="s">
        <v>115</v>
      </c>
      <c r="F949" t="s">
        <v>1138</v>
      </c>
      <c r="G949" t="s">
        <v>1139</v>
      </c>
      <c r="H949">
        <v>1349</v>
      </c>
      <c r="I949" t="s">
        <v>1140</v>
      </c>
      <c r="J949">
        <v>63300100</v>
      </c>
      <c r="K949" t="s">
        <v>1869</v>
      </c>
      <c r="L949" s="3">
        <v>26420.82099403824</v>
      </c>
      <c r="M949" s="3">
        <v>27345.549728829577</v>
      </c>
      <c r="N949" s="3">
        <v>28302.643969338609</v>
      </c>
      <c r="O949" s="3">
        <v>29293.236508265454</v>
      </c>
      <c r="P949" s="3">
        <v>30318.499786054745</v>
      </c>
    </row>
    <row r="950" spans="2:16" x14ac:dyDescent="0.35">
      <c r="B950" t="s">
        <v>10</v>
      </c>
      <c r="D950" t="s">
        <v>11</v>
      </c>
      <c r="E950" t="s">
        <v>115</v>
      </c>
      <c r="F950" t="s">
        <v>1138</v>
      </c>
      <c r="G950" t="s">
        <v>1139</v>
      </c>
      <c r="H950">
        <v>1349</v>
      </c>
      <c r="I950" t="s">
        <v>1140</v>
      </c>
      <c r="J950">
        <v>63300170</v>
      </c>
      <c r="K950" t="s">
        <v>1873</v>
      </c>
      <c r="L950" s="3">
        <v>45662.071065783486</v>
      </c>
      <c r="M950" s="3">
        <v>47260.2435530859</v>
      </c>
      <c r="N950" s="3">
        <v>48914.352077443902</v>
      </c>
      <c r="O950" s="3">
        <v>50626.354400154429</v>
      </c>
      <c r="P950" s="3">
        <v>52398.276804159832</v>
      </c>
    </row>
    <row r="951" spans="2:16" x14ac:dyDescent="0.35">
      <c r="B951" t="s">
        <v>10</v>
      </c>
      <c r="D951" t="s">
        <v>11</v>
      </c>
      <c r="E951" t="s">
        <v>115</v>
      </c>
      <c r="F951" t="s">
        <v>1135</v>
      </c>
      <c r="G951" t="s">
        <v>1136</v>
      </c>
      <c r="H951">
        <v>1350</v>
      </c>
      <c r="I951" t="s">
        <v>1137</v>
      </c>
      <c r="J951">
        <v>63300080</v>
      </c>
      <c r="K951" t="s">
        <v>91</v>
      </c>
      <c r="L951" s="3">
        <v>59301.003794505988</v>
      </c>
      <c r="M951" s="3">
        <v>61376.53892731369</v>
      </c>
      <c r="N951" s="3">
        <v>63524.71778976966</v>
      </c>
      <c r="O951" s="3">
        <v>65748.082912411599</v>
      </c>
      <c r="P951" s="3">
        <v>68049.265814345999</v>
      </c>
    </row>
    <row r="952" spans="2:16" x14ac:dyDescent="0.35">
      <c r="B952" t="s">
        <v>10</v>
      </c>
      <c r="D952" t="s">
        <v>19</v>
      </c>
      <c r="E952" t="s">
        <v>115</v>
      </c>
      <c r="F952" t="s">
        <v>1135</v>
      </c>
      <c r="G952" t="s">
        <v>1136</v>
      </c>
      <c r="H952">
        <v>1350</v>
      </c>
      <c r="I952" t="s">
        <v>1137</v>
      </c>
      <c r="J952">
        <v>63300030</v>
      </c>
      <c r="K952" t="s">
        <v>1488</v>
      </c>
      <c r="L952" s="3">
        <v>16967.04</v>
      </c>
      <c r="M952" s="3">
        <v>16967.04</v>
      </c>
      <c r="N952" s="3">
        <v>16967.04</v>
      </c>
      <c r="O952" s="3">
        <v>16967.04</v>
      </c>
      <c r="P952" s="3">
        <v>16967.04</v>
      </c>
    </row>
    <row r="953" spans="2:16" x14ac:dyDescent="0.35">
      <c r="B953" t="s">
        <v>10</v>
      </c>
      <c r="D953" t="s">
        <v>11</v>
      </c>
      <c r="E953" t="s">
        <v>115</v>
      </c>
      <c r="F953" t="s">
        <v>1135</v>
      </c>
      <c r="G953" t="s">
        <v>1136</v>
      </c>
      <c r="H953">
        <v>1350</v>
      </c>
      <c r="I953" t="s">
        <v>1137</v>
      </c>
      <c r="J953">
        <v>63300040</v>
      </c>
      <c r="K953" t="s">
        <v>1515</v>
      </c>
      <c r="L953" s="3">
        <v>20482.254600076081</v>
      </c>
      <c r="M953" s="3">
        <v>21199.13351107874</v>
      </c>
      <c r="N953" s="3">
        <v>21941.103183966494</v>
      </c>
      <c r="O953" s="3">
        <v>22709.041795405319</v>
      </c>
      <c r="P953" s="3">
        <v>23503.858258244505</v>
      </c>
    </row>
    <row r="954" spans="2:16" x14ac:dyDescent="0.35">
      <c r="B954" t="s">
        <v>10</v>
      </c>
      <c r="D954" t="s">
        <v>19</v>
      </c>
      <c r="E954" t="s">
        <v>115</v>
      </c>
      <c r="F954" t="s">
        <v>1135</v>
      </c>
      <c r="G954" t="s">
        <v>1136</v>
      </c>
      <c r="H954">
        <v>1350</v>
      </c>
      <c r="I954" t="s">
        <v>1137</v>
      </c>
      <c r="J954">
        <v>63300056</v>
      </c>
      <c r="K954" t="s">
        <v>1536</v>
      </c>
      <c r="L954" s="3">
        <v>195069.09142929601</v>
      </c>
      <c r="M954" s="3">
        <v>201896.50962932134</v>
      </c>
      <c r="N954" s="3">
        <v>208962.88746634757</v>
      </c>
      <c r="O954" s="3">
        <v>216276.58852766972</v>
      </c>
      <c r="P954" s="3">
        <v>223846.26912613816</v>
      </c>
    </row>
    <row r="955" spans="2:16" x14ac:dyDescent="0.35">
      <c r="B955" t="s">
        <v>10</v>
      </c>
      <c r="D955" t="s">
        <v>19</v>
      </c>
      <c r="E955" t="s">
        <v>115</v>
      </c>
      <c r="F955" t="s">
        <v>1135</v>
      </c>
      <c r="G955" t="s">
        <v>1136</v>
      </c>
      <c r="H955">
        <v>1350</v>
      </c>
      <c r="I955" t="s">
        <v>1137</v>
      </c>
      <c r="J955">
        <v>63300033</v>
      </c>
      <c r="K955" t="s">
        <v>1661</v>
      </c>
      <c r="L955" s="3">
        <v>10627.999999199999</v>
      </c>
      <c r="M955" s="3">
        <v>10627.999999199999</v>
      </c>
      <c r="N955" s="3">
        <v>10627.999999199999</v>
      </c>
      <c r="O955" s="3">
        <v>10627.999999199999</v>
      </c>
      <c r="P955" s="3">
        <v>10627.999999199999</v>
      </c>
    </row>
    <row r="956" spans="2:16" x14ac:dyDescent="0.35">
      <c r="B956" t="s">
        <v>10</v>
      </c>
      <c r="D956" t="s">
        <v>19</v>
      </c>
      <c r="E956" t="s">
        <v>115</v>
      </c>
      <c r="F956" t="s">
        <v>1135</v>
      </c>
      <c r="G956" t="s">
        <v>1136</v>
      </c>
      <c r="H956">
        <v>1350</v>
      </c>
      <c r="I956" t="s">
        <v>1137</v>
      </c>
      <c r="J956">
        <v>63300150</v>
      </c>
      <c r="K956" t="s">
        <v>1680</v>
      </c>
      <c r="L956" s="3">
        <v>57205.353600000002</v>
      </c>
      <c r="M956" s="3">
        <v>58349.460672000001</v>
      </c>
      <c r="N956" s="3">
        <v>59516.449885440001</v>
      </c>
      <c r="O956" s="3">
        <v>60706.7788831488</v>
      </c>
      <c r="P956" s="3">
        <v>61920.914460811779</v>
      </c>
    </row>
    <row r="957" spans="2:16" x14ac:dyDescent="0.35">
      <c r="B957" t="s">
        <v>10</v>
      </c>
      <c r="D957" t="s">
        <v>11</v>
      </c>
      <c r="E957" t="s">
        <v>115</v>
      </c>
      <c r="F957" t="s">
        <v>1135</v>
      </c>
      <c r="G957" t="s">
        <v>1136</v>
      </c>
      <c r="H957">
        <v>1350</v>
      </c>
      <c r="I957" t="s">
        <v>1137</v>
      </c>
      <c r="J957">
        <v>63300100</v>
      </c>
      <c r="K957" t="s">
        <v>1869</v>
      </c>
      <c r="L957" s="3">
        <v>17946.356411495231</v>
      </c>
      <c r="M957" s="3">
        <v>18574.478885897563</v>
      </c>
      <c r="N957" s="3">
        <v>19224.585646903975</v>
      </c>
      <c r="O957" s="3">
        <v>19897.446144545615</v>
      </c>
      <c r="P957" s="3">
        <v>20593.856759604711</v>
      </c>
    </row>
    <row r="958" spans="2:16" x14ac:dyDescent="0.35">
      <c r="B958" t="s">
        <v>10</v>
      </c>
      <c r="D958" t="s">
        <v>11</v>
      </c>
      <c r="E958" t="s">
        <v>115</v>
      </c>
      <c r="F958" t="s">
        <v>1135</v>
      </c>
      <c r="G958" t="s">
        <v>1136</v>
      </c>
      <c r="H958">
        <v>1350</v>
      </c>
      <c r="I958" t="s">
        <v>1137</v>
      </c>
      <c r="J958">
        <v>63300170</v>
      </c>
      <c r="K958" t="s">
        <v>1873</v>
      </c>
      <c r="L958" s="3">
        <v>31015.985537258064</v>
      </c>
      <c r="M958" s="3">
        <v>32101.545031062094</v>
      </c>
      <c r="N958" s="3">
        <v>33225.099107149268</v>
      </c>
      <c r="O958" s="3">
        <v>34387.977575899487</v>
      </c>
      <c r="P958" s="3">
        <v>35591.556791055969</v>
      </c>
    </row>
    <row r="959" spans="2:16" x14ac:dyDescent="0.35">
      <c r="B959" t="s">
        <v>10</v>
      </c>
      <c r="D959" t="s">
        <v>11</v>
      </c>
      <c r="E959" t="s">
        <v>115</v>
      </c>
      <c r="F959" t="s">
        <v>1130</v>
      </c>
      <c r="G959" t="s">
        <v>1131</v>
      </c>
      <c r="H959">
        <v>1351</v>
      </c>
      <c r="I959" t="s">
        <v>1132</v>
      </c>
      <c r="J959">
        <v>63300080</v>
      </c>
      <c r="K959" t="s">
        <v>91</v>
      </c>
      <c r="L959" s="3">
        <v>200310.5616332574</v>
      </c>
      <c r="M959" s="3">
        <v>207321.43129042137</v>
      </c>
      <c r="N959" s="3">
        <v>214577.68138558613</v>
      </c>
      <c r="O959" s="3">
        <v>222087.90023408161</v>
      </c>
      <c r="P959" s="3">
        <v>229860.97674227448</v>
      </c>
    </row>
    <row r="960" spans="2:16" x14ac:dyDescent="0.35">
      <c r="B960" t="s">
        <v>10</v>
      </c>
      <c r="D960" t="s">
        <v>19</v>
      </c>
      <c r="E960" t="s">
        <v>115</v>
      </c>
      <c r="F960" t="s">
        <v>1130</v>
      </c>
      <c r="G960" t="s">
        <v>1131</v>
      </c>
      <c r="H960">
        <v>1351</v>
      </c>
      <c r="I960" t="s">
        <v>1132</v>
      </c>
      <c r="J960">
        <v>63300030</v>
      </c>
      <c r="K960" t="s">
        <v>1488</v>
      </c>
      <c r="L960" s="3">
        <v>12000</v>
      </c>
      <c r="M960" s="3">
        <v>12000</v>
      </c>
      <c r="N960" s="3">
        <v>12000</v>
      </c>
      <c r="O960" s="3">
        <v>12000</v>
      </c>
      <c r="P960" s="3">
        <v>12000</v>
      </c>
    </row>
    <row r="961" spans="2:16" x14ac:dyDescent="0.35">
      <c r="B961" t="s">
        <v>10</v>
      </c>
      <c r="D961" t="s">
        <v>11</v>
      </c>
      <c r="E961" t="s">
        <v>115</v>
      </c>
      <c r="F961" t="s">
        <v>1130</v>
      </c>
      <c r="G961" t="s">
        <v>1131</v>
      </c>
      <c r="H961">
        <v>1351</v>
      </c>
      <c r="I961" t="s">
        <v>1132</v>
      </c>
      <c r="J961">
        <v>63300040</v>
      </c>
      <c r="K961" t="s">
        <v>1515</v>
      </c>
      <c r="L961" s="3">
        <v>69186.213722013243</v>
      </c>
      <c r="M961" s="3">
        <v>71607.7312022837</v>
      </c>
      <c r="N961" s="3">
        <v>74114.001794363619</v>
      </c>
      <c r="O961" s="3">
        <v>76707.991857166344</v>
      </c>
      <c r="P961" s="3">
        <v>79392.77157216717</v>
      </c>
    </row>
    <row r="962" spans="2:16" x14ac:dyDescent="0.35">
      <c r="B962" t="s">
        <v>10</v>
      </c>
      <c r="D962" t="s">
        <v>19</v>
      </c>
      <c r="E962" t="s">
        <v>115</v>
      </c>
      <c r="F962" t="s">
        <v>1130</v>
      </c>
      <c r="G962" t="s">
        <v>1131</v>
      </c>
      <c r="H962">
        <v>1351</v>
      </c>
      <c r="I962" t="s">
        <v>1132</v>
      </c>
      <c r="J962">
        <v>63300056</v>
      </c>
      <c r="K962" t="s">
        <v>1536</v>
      </c>
      <c r="L962" s="3">
        <v>658916.32116203092</v>
      </c>
      <c r="M962" s="3">
        <v>681978.39240270189</v>
      </c>
      <c r="N962" s="3">
        <v>705847.63613679644</v>
      </c>
      <c r="O962" s="3">
        <v>730552.30340158427</v>
      </c>
      <c r="P962" s="3">
        <v>756121.6340206397</v>
      </c>
    </row>
    <row r="963" spans="2:16" x14ac:dyDescent="0.35">
      <c r="B963" t="s">
        <v>10</v>
      </c>
      <c r="D963" t="s">
        <v>19</v>
      </c>
      <c r="E963" t="s">
        <v>115</v>
      </c>
      <c r="F963" t="s">
        <v>1130</v>
      </c>
      <c r="G963" t="s">
        <v>1131</v>
      </c>
      <c r="H963">
        <v>1351</v>
      </c>
      <c r="I963" t="s">
        <v>1132</v>
      </c>
      <c r="J963">
        <v>63300033</v>
      </c>
      <c r="K963" t="s">
        <v>1661</v>
      </c>
      <c r="L963" s="3">
        <v>2000.0000004000001</v>
      </c>
      <c r="M963" s="3">
        <v>2000.0000004000001</v>
      </c>
      <c r="N963" s="3">
        <v>2000.0000004000001</v>
      </c>
      <c r="O963" s="3">
        <v>2000.0000004000001</v>
      </c>
      <c r="P963" s="3">
        <v>2000.0000004000001</v>
      </c>
    </row>
    <row r="964" spans="2:16" x14ac:dyDescent="0.35">
      <c r="B964" t="s">
        <v>10</v>
      </c>
      <c r="D964" t="s">
        <v>19</v>
      </c>
      <c r="E964" t="s">
        <v>115</v>
      </c>
      <c r="F964" t="s">
        <v>1130</v>
      </c>
      <c r="G964" t="s">
        <v>1131</v>
      </c>
      <c r="H964">
        <v>1351</v>
      </c>
      <c r="I964" t="s">
        <v>1132</v>
      </c>
      <c r="J964">
        <v>63300150</v>
      </c>
      <c r="K964" t="s">
        <v>1680</v>
      </c>
      <c r="L964" s="3">
        <v>40170.660000408003</v>
      </c>
      <c r="M964" s="3">
        <v>40974.073200416162</v>
      </c>
      <c r="N964" s="3">
        <v>41793.554664424482</v>
      </c>
      <c r="O964" s="3">
        <v>42629.425757712976</v>
      </c>
      <c r="P964" s="3">
        <v>43482.014272867236</v>
      </c>
    </row>
    <row r="965" spans="2:16" x14ac:dyDescent="0.35">
      <c r="B965" t="s">
        <v>10</v>
      </c>
      <c r="D965" t="s">
        <v>11</v>
      </c>
      <c r="E965" t="s">
        <v>115</v>
      </c>
      <c r="F965" t="s">
        <v>1130</v>
      </c>
      <c r="G965" t="s">
        <v>1131</v>
      </c>
      <c r="H965">
        <v>1351</v>
      </c>
      <c r="I965" t="s">
        <v>1132</v>
      </c>
      <c r="J965">
        <v>63300100</v>
      </c>
      <c r="K965" t="s">
        <v>1869</v>
      </c>
      <c r="L965" s="3">
        <v>60620.301546906841</v>
      </c>
      <c r="M965" s="3">
        <v>62742.012101048575</v>
      </c>
      <c r="N965" s="3">
        <v>64937.98252458527</v>
      </c>
      <c r="O965" s="3">
        <v>67210.811912945748</v>
      </c>
      <c r="P965" s="3">
        <v>69563.190329898847</v>
      </c>
    </row>
    <row r="966" spans="2:16" x14ac:dyDescent="0.35">
      <c r="B966" t="s">
        <v>10</v>
      </c>
      <c r="D966" t="s">
        <v>11</v>
      </c>
      <c r="E966" t="s">
        <v>115</v>
      </c>
      <c r="F966" t="s">
        <v>1130</v>
      </c>
      <c r="G966" t="s">
        <v>1131</v>
      </c>
      <c r="H966">
        <v>1351</v>
      </c>
      <c r="I966" t="s">
        <v>1132</v>
      </c>
      <c r="J966">
        <v>63300170</v>
      </c>
      <c r="K966" t="s">
        <v>1873</v>
      </c>
      <c r="L966" s="3">
        <v>104767.69506476291</v>
      </c>
      <c r="M966" s="3">
        <v>108434.5643920296</v>
      </c>
      <c r="N966" s="3">
        <v>112229.77414575063</v>
      </c>
      <c r="O966" s="3">
        <v>116157.8162408519</v>
      </c>
      <c r="P966" s="3">
        <v>120223.33980928171</v>
      </c>
    </row>
    <row r="967" spans="2:16" x14ac:dyDescent="0.35">
      <c r="B967" t="s">
        <v>10</v>
      </c>
      <c r="D967" t="s">
        <v>11</v>
      </c>
      <c r="E967" t="s">
        <v>115</v>
      </c>
      <c r="F967" t="s">
        <v>1133</v>
      </c>
      <c r="G967" t="s">
        <v>1134</v>
      </c>
      <c r="H967">
        <v>1351</v>
      </c>
      <c r="I967" t="s">
        <v>1132</v>
      </c>
      <c r="J967">
        <v>63300080</v>
      </c>
      <c r="K967" t="s">
        <v>91</v>
      </c>
      <c r="L967" s="3">
        <v>4716.8825176884957</v>
      </c>
      <c r="M967" s="3">
        <v>4881.9734058075919</v>
      </c>
      <c r="N967" s="3">
        <v>5052.8424750108579</v>
      </c>
      <c r="O967" s="3">
        <v>5229.6919616362375</v>
      </c>
      <c r="P967" s="3">
        <v>5412.7311802935055</v>
      </c>
    </row>
    <row r="968" spans="2:16" x14ac:dyDescent="0.35">
      <c r="B968" t="s">
        <v>10</v>
      </c>
      <c r="D968" t="s">
        <v>11</v>
      </c>
      <c r="E968" t="s">
        <v>115</v>
      </c>
      <c r="F968" t="s">
        <v>1133</v>
      </c>
      <c r="G968" t="s">
        <v>1134</v>
      </c>
      <c r="H968">
        <v>1351</v>
      </c>
      <c r="I968" t="s">
        <v>1132</v>
      </c>
      <c r="J968">
        <v>63300040</v>
      </c>
      <c r="K968" t="s">
        <v>1515</v>
      </c>
      <c r="L968" s="3">
        <v>1629.1863959121447</v>
      </c>
      <c r="M968" s="3">
        <v>1686.2079197690698</v>
      </c>
      <c r="N968" s="3">
        <v>1745.2251969609872</v>
      </c>
      <c r="O968" s="3">
        <v>1806.3080788546215</v>
      </c>
      <c r="P968" s="3">
        <v>1869.5288616145331</v>
      </c>
    </row>
    <row r="969" spans="2:16" x14ac:dyDescent="0.35">
      <c r="B969" t="s">
        <v>10</v>
      </c>
      <c r="D969" t="s">
        <v>19</v>
      </c>
      <c r="E969" t="s">
        <v>115</v>
      </c>
      <c r="F969" t="s">
        <v>1133</v>
      </c>
      <c r="G969" t="s">
        <v>1134</v>
      </c>
      <c r="H969">
        <v>1351</v>
      </c>
      <c r="I969" t="s">
        <v>1132</v>
      </c>
      <c r="J969">
        <v>63300056</v>
      </c>
      <c r="K969" t="s">
        <v>1536</v>
      </c>
      <c r="L969" s="3">
        <v>15516.060913448999</v>
      </c>
      <c r="M969" s="3">
        <v>16059.123045419712</v>
      </c>
      <c r="N969" s="3">
        <v>16621.192352009402</v>
      </c>
      <c r="O969" s="3">
        <v>17202.934084329729</v>
      </c>
      <c r="P969" s="3">
        <v>17805.036777281268</v>
      </c>
    </row>
    <row r="970" spans="2:16" x14ac:dyDescent="0.35">
      <c r="B970" t="s">
        <v>10</v>
      </c>
      <c r="D970" t="s">
        <v>11</v>
      </c>
      <c r="E970" t="s">
        <v>115</v>
      </c>
      <c r="F970" t="s">
        <v>1133</v>
      </c>
      <c r="G970" t="s">
        <v>1134</v>
      </c>
      <c r="H970">
        <v>1351</v>
      </c>
      <c r="I970" t="s">
        <v>1132</v>
      </c>
      <c r="J970">
        <v>63300100</v>
      </c>
      <c r="K970" t="s">
        <v>1869</v>
      </c>
      <c r="L970" s="3">
        <v>1427.4776040373079</v>
      </c>
      <c r="M970" s="3">
        <v>1477.4393201786136</v>
      </c>
      <c r="N970" s="3">
        <v>1529.1496963848649</v>
      </c>
      <c r="O970" s="3">
        <v>1582.669935758335</v>
      </c>
      <c r="P970" s="3">
        <v>1638.0633835098765</v>
      </c>
    </row>
    <row r="971" spans="2:16" x14ac:dyDescent="0.35">
      <c r="B971" t="s">
        <v>10</v>
      </c>
      <c r="D971" t="s">
        <v>11</v>
      </c>
      <c r="E971" t="s">
        <v>115</v>
      </c>
      <c r="F971" t="s">
        <v>1133</v>
      </c>
      <c r="G971" t="s">
        <v>1134</v>
      </c>
      <c r="H971">
        <v>1351</v>
      </c>
      <c r="I971" t="s">
        <v>1132</v>
      </c>
      <c r="J971">
        <v>63300170</v>
      </c>
      <c r="K971" t="s">
        <v>1873</v>
      </c>
      <c r="L971" s="3">
        <v>2467.0536852383907</v>
      </c>
      <c r="M971" s="3">
        <v>2553.4005642217344</v>
      </c>
      <c r="N971" s="3">
        <v>2642.7695839694952</v>
      </c>
      <c r="O971" s="3">
        <v>2735.266519408427</v>
      </c>
      <c r="P971" s="3">
        <v>2831.0008475877216</v>
      </c>
    </row>
    <row r="972" spans="2:16" x14ac:dyDescent="0.35">
      <c r="B972" t="s">
        <v>10</v>
      </c>
      <c r="D972" t="s">
        <v>11</v>
      </c>
      <c r="E972" t="s">
        <v>115</v>
      </c>
      <c r="F972" t="s">
        <v>1125</v>
      </c>
      <c r="G972" t="s">
        <v>1126</v>
      </c>
      <c r="H972">
        <v>1352</v>
      </c>
      <c r="I972" t="s">
        <v>1127</v>
      </c>
      <c r="J972">
        <v>63300080</v>
      </c>
      <c r="K972" t="s">
        <v>91</v>
      </c>
      <c r="L972" s="3">
        <v>128765.89468618055</v>
      </c>
      <c r="M972" s="3">
        <v>133272.70100019686</v>
      </c>
      <c r="N972" s="3">
        <v>137937.24553520375</v>
      </c>
      <c r="O972" s="3">
        <v>142765.04912893588</v>
      </c>
      <c r="P972" s="3">
        <v>147761.82584844861</v>
      </c>
    </row>
    <row r="973" spans="2:16" x14ac:dyDescent="0.35">
      <c r="B973" t="s">
        <v>10</v>
      </c>
      <c r="D973" t="s">
        <v>11</v>
      </c>
      <c r="E973" t="s">
        <v>115</v>
      </c>
      <c r="F973" t="s">
        <v>1125</v>
      </c>
      <c r="G973" t="s">
        <v>1126</v>
      </c>
      <c r="H973">
        <v>1352</v>
      </c>
      <c r="I973" t="s">
        <v>1127</v>
      </c>
      <c r="J973">
        <v>63300040</v>
      </c>
      <c r="K973" t="s">
        <v>1515</v>
      </c>
      <c r="L973" s="3">
        <v>44475.062309371569</v>
      </c>
      <c r="M973" s="3">
        <v>46031.689490199577</v>
      </c>
      <c r="N973" s="3">
        <v>47642.79862235656</v>
      </c>
      <c r="O973" s="3">
        <v>49310.296574139029</v>
      </c>
      <c r="P973" s="3">
        <v>51036.156954233891</v>
      </c>
    </row>
    <row r="974" spans="2:16" x14ac:dyDescent="0.35">
      <c r="B974" t="s">
        <v>10</v>
      </c>
      <c r="D974" t="s">
        <v>19</v>
      </c>
      <c r="E974" t="s">
        <v>115</v>
      </c>
      <c r="F974" t="s">
        <v>1125</v>
      </c>
      <c r="G974" t="s">
        <v>1126</v>
      </c>
      <c r="H974">
        <v>1352</v>
      </c>
      <c r="I974" t="s">
        <v>1127</v>
      </c>
      <c r="J974">
        <v>63300056</v>
      </c>
      <c r="K974" t="s">
        <v>1536</v>
      </c>
      <c r="L974" s="3">
        <v>423572.02199401497</v>
      </c>
      <c r="M974" s="3">
        <v>438397.04276380548</v>
      </c>
      <c r="N974" s="3">
        <v>453740.93926053867</v>
      </c>
      <c r="O974" s="3">
        <v>469621.87213465746</v>
      </c>
      <c r="P974" s="3">
        <v>486058.63765937043</v>
      </c>
    </row>
    <row r="975" spans="2:16" x14ac:dyDescent="0.35">
      <c r="B975" t="s">
        <v>10</v>
      </c>
      <c r="D975" t="s">
        <v>11</v>
      </c>
      <c r="E975" t="s">
        <v>115</v>
      </c>
      <c r="F975" t="s">
        <v>1125</v>
      </c>
      <c r="G975" t="s">
        <v>1126</v>
      </c>
      <c r="H975">
        <v>1352</v>
      </c>
      <c r="I975" t="s">
        <v>1127</v>
      </c>
      <c r="J975">
        <v>63300100</v>
      </c>
      <c r="K975" t="s">
        <v>1869</v>
      </c>
      <c r="L975" s="3">
        <v>38968.626023449375</v>
      </c>
      <c r="M975" s="3">
        <v>40332.527934270103</v>
      </c>
      <c r="N975" s="3">
        <v>41744.166411969556</v>
      </c>
      <c r="O975" s="3">
        <v>43205.212236388485</v>
      </c>
      <c r="P975" s="3">
        <v>44717.394664662083</v>
      </c>
    </row>
    <row r="976" spans="2:16" x14ac:dyDescent="0.35">
      <c r="B976" t="s">
        <v>10</v>
      </c>
      <c r="D976" t="s">
        <v>11</v>
      </c>
      <c r="E976" t="s">
        <v>115</v>
      </c>
      <c r="F976" t="s">
        <v>1125</v>
      </c>
      <c r="G976" t="s">
        <v>1126</v>
      </c>
      <c r="H976">
        <v>1352</v>
      </c>
      <c r="I976" t="s">
        <v>1127</v>
      </c>
      <c r="J976">
        <v>63300170</v>
      </c>
      <c r="K976" t="s">
        <v>1873</v>
      </c>
      <c r="L976" s="3">
        <v>67347.951497048387</v>
      </c>
      <c r="M976" s="3">
        <v>69705.129799445072</v>
      </c>
      <c r="N976" s="3">
        <v>72144.809342425651</v>
      </c>
      <c r="O976" s="3">
        <v>74669.877669410533</v>
      </c>
      <c r="P976" s="3">
        <v>77283.323387839904</v>
      </c>
    </row>
    <row r="977" spans="2:16" x14ac:dyDescent="0.35">
      <c r="B977" t="s">
        <v>10</v>
      </c>
      <c r="D977" t="s">
        <v>11</v>
      </c>
      <c r="E977" t="s">
        <v>115</v>
      </c>
      <c r="F977" t="s">
        <v>1128</v>
      </c>
      <c r="G977" t="s">
        <v>1129</v>
      </c>
      <c r="H977">
        <v>1352</v>
      </c>
      <c r="I977" t="s">
        <v>1127</v>
      </c>
      <c r="J977">
        <v>63300080</v>
      </c>
      <c r="K977" t="s">
        <v>91</v>
      </c>
      <c r="L977" s="3">
        <v>3160.0594216411196</v>
      </c>
      <c r="M977" s="3">
        <v>3270.6615013985584</v>
      </c>
      <c r="N977" s="3">
        <v>3385.1346539475076</v>
      </c>
      <c r="O977" s="3">
        <v>3503.6143668356704</v>
      </c>
      <c r="P977" s="3">
        <v>3626.240869674918</v>
      </c>
    </row>
    <row r="978" spans="2:16" x14ac:dyDescent="0.35">
      <c r="B978" t="s">
        <v>10</v>
      </c>
      <c r="D978" t="s">
        <v>19</v>
      </c>
      <c r="E978" t="s">
        <v>115</v>
      </c>
      <c r="F978" t="s">
        <v>1128</v>
      </c>
      <c r="G978" t="s">
        <v>1129</v>
      </c>
      <c r="H978">
        <v>1352</v>
      </c>
      <c r="I978" t="s">
        <v>1127</v>
      </c>
      <c r="J978">
        <v>63300030</v>
      </c>
      <c r="K978" t="s">
        <v>1488</v>
      </c>
      <c r="L978" s="3">
        <v>14000.000000399999</v>
      </c>
      <c r="M978" s="3">
        <v>14000.000000399999</v>
      </c>
      <c r="N978" s="3">
        <v>14000.000000399999</v>
      </c>
      <c r="O978" s="3">
        <v>14000.000000399999</v>
      </c>
      <c r="P978" s="3">
        <v>14000.000000399999</v>
      </c>
    </row>
    <row r="979" spans="2:16" x14ac:dyDescent="0.35">
      <c r="B979" t="s">
        <v>10</v>
      </c>
      <c r="D979" t="s">
        <v>11</v>
      </c>
      <c r="E979" t="s">
        <v>115</v>
      </c>
      <c r="F979" t="s">
        <v>1128</v>
      </c>
      <c r="G979" t="s">
        <v>1129</v>
      </c>
      <c r="H979">
        <v>1352</v>
      </c>
      <c r="I979" t="s">
        <v>1127</v>
      </c>
      <c r="J979">
        <v>63300040</v>
      </c>
      <c r="K979" t="s">
        <v>1515</v>
      </c>
      <c r="L979" s="3">
        <v>1091.4678923431497</v>
      </c>
      <c r="M979" s="3">
        <v>1129.66926857516</v>
      </c>
      <c r="N979" s="3">
        <v>1169.2076929752905</v>
      </c>
      <c r="O979" s="3">
        <v>1210.1299622294255</v>
      </c>
      <c r="P979" s="3">
        <v>1252.4845109074554</v>
      </c>
    </row>
    <row r="980" spans="2:16" x14ac:dyDescent="0.35">
      <c r="B980" t="s">
        <v>10</v>
      </c>
      <c r="D980" t="s">
        <v>19</v>
      </c>
      <c r="E980" t="s">
        <v>115</v>
      </c>
      <c r="F980" t="s">
        <v>1128</v>
      </c>
      <c r="G980" t="s">
        <v>1129</v>
      </c>
      <c r="H980">
        <v>1352</v>
      </c>
      <c r="I980" t="s">
        <v>1127</v>
      </c>
      <c r="J980">
        <v>63300056</v>
      </c>
      <c r="K980" t="s">
        <v>1536</v>
      </c>
      <c r="L980" s="3">
        <v>10394.932308029998</v>
      </c>
      <c r="M980" s="3">
        <v>10758.754938811047</v>
      </c>
      <c r="N980" s="3">
        <v>11135.311361669434</v>
      </c>
      <c r="O980" s="3">
        <v>11525.047259327863</v>
      </c>
      <c r="P980" s="3">
        <v>11928.423913404336</v>
      </c>
    </row>
    <row r="981" spans="2:16" x14ac:dyDescent="0.35">
      <c r="B981" t="s">
        <v>10</v>
      </c>
      <c r="D981" t="s">
        <v>11</v>
      </c>
      <c r="E981" t="s">
        <v>115</v>
      </c>
      <c r="F981" t="s">
        <v>1128</v>
      </c>
      <c r="G981" t="s">
        <v>1129</v>
      </c>
      <c r="H981">
        <v>1352</v>
      </c>
      <c r="I981" t="s">
        <v>1127</v>
      </c>
      <c r="J981">
        <v>63300100</v>
      </c>
      <c r="K981" t="s">
        <v>1869</v>
      </c>
      <c r="L981" s="3">
        <v>956.33377233875979</v>
      </c>
      <c r="M981" s="3">
        <v>989.8054543706163</v>
      </c>
      <c r="N981" s="3">
        <v>1024.4486452735878</v>
      </c>
      <c r="O981" s="3">
        <v>1060.3043478581633</v>
      </c>
      <c r="P981" s="3">
        <v>1097.415000033199</v>
      </c>
    </row>
    <row r="982" spans="2:16" x14ac:dyDescent="0.35">
      <c r="B982" t="s">
        <v>10</v>
      </c>
      <c r="D982" t="s">
        <v>11</v>
      </c>
      <c r="E982" t="s">
        <v>115</v>
      </c>
      <c r="F982" t="s">
        <v>1128</v>
      </c>
      <c r="G982" t="s">
        <v>1129</v>
      </c>
      <c r="H982">
        <v>1352</v>
      </c>
      <c r="I982" t="s">
        <v>1127</v>
      </c>
      <c r="J982">
        <v>63300170</v>
      </c>
      <c r="K982" t="s">
        <v>1873</v>
      </c>
      <c r="L982" s="3">
        <v>1652.7942369767698</v>
      </c>
      <c r="M982" s="3">
        <v>1710.6420352709565</v>
      </c>
      <c r="N982" s="3">
        <v>1770.5145065054401</v>
      </c>
      <c r="O982" s="3">
        <v>1832.4825142331301</v>
      </c>
      <c r="P982" s="3">
        <v>1896.6194022312895</v>
      </c>
    </row>
    <row r="983" spans="2:16" x14ac:dyDescent="0.35">
      <c r="B983" t="s">
        <v>10</v>
      </c>
      <c r="D983" t="s">
        <v>11</v>
      </c>
      <c r="E983" t="s">
        <v>28</v>
      </c>
      <c r="F983" t="s">
        <v>1122</v>
      </c>
      <c r="G983" t="s">
        <v>1123</v>
      </c>
      <c r="H983">
        <v>1400</v>
      </c>
      <c r="I983" t="s">
        <v>1124</v>
      </c>
      <c r="J983">
        <v>63300080</v>
      </c>
      <c r="K983" t="s">
        <v>91</v>
      </c>
      <c r="L983" s="3">
        <v>69842.865932066299</v>
      </c>
      <c r="M983" s="3">
        <v>72287.366239688607</v>
      </c>
      <c r="N983" s="3">
        <v>74817.424058077711</v>
      </c>
      <c r="O983" s="3">
        <v>77436.033900110415</v>
      </c>
      <c r="P983" s="3">
        <v>80146.295086614278</v>
      </c>
    </row>
    <row r="984" spans="2:16" x14ac:dyDescent="0.35">
      <c r="B984" t="s">
        <v>10</v>
      </c>
      <c r="D984" t="s">
        <v>19</v>
      </c>
      <c r="E984" t="s">
        <v>28</v>
      </c>
      <c r="F984" t="s">
        <v>1122</v>
      </c>
      <c r="G984" t="s">
        <v>1123</v>
      </c>
      <c r="H984">
        <v>1400</v>
      </c>
      <c r="I984" t="s">
        <v>1124</v>
      </c>
      <c r="J984">
        <v>63300075</v>
      </c>
      <c r="K984" t="s">
        <v>1480</v>
      </c>
      <c r="L984" s="3">
        <v>119925.29499999998</v>
      </c>
      <c r="M984" s="3">
        <v>121724.17442499998</v>
      </c>
      <c r="N984" s="3">
        <v>123550.03704137496</v>
      </c>
      <c r="O984" s="3">
        <v>125403.28759699558</v>
      </c>
      <c r="P984" s="3">
        <v>127284.3369109505</v>
      </c>
    </row>
    <row r="985" spans="2:16" x14ac:dyDescent="0.35">
      <c r="B985" t="s">
        <v>10</v>
      </c>
      <c r="D985" t="s">
        <v>19</v>
      </c>
      <c r="E985" t="s">
        <v>28</v>
      </c>
      <c r="F985" t="s">
        <v>1122</v>
      </c>
      <c r="G985" t="s">
        <v>1123</v>
      </c>
      <c r="H985">
        <v>1400</v>
      </c>
      <c r="I985" t="s">
        <v>1124</v>
      </c>
      <c r="J985">
        <v>63300030</v>
      </c>
      <c r="K985" t="s">
        <v>1488</v>
      </c>
      <c r="L985" s="3">
        <v>17869.999999600001</v>
      </c>
      <c r="M985" s="3">
        <v>17869.999999600001</v>
      </c>
      <c r="N985" s="3">
        <v>17869.999999600001</v>
      </c>
      <c r="O985" s="3">
        <v>17869.999999600001</v>
      </c>
      <c r="P985" s="3">
        <v>17869.999999600001</v>
      </c>
    </row>
    <row r="986" spans="2:16" x14ac:dyDescent="0.35">
      <c r="B986" t="s">
        <v>10</v>
      </c>
      <c r="D986" t="s">
        <v>11</v>
      </c>
      <c r="E986" t="s">
        <v>28</v>
      </c>
      <c r="F986" t="s">
        <v>1122</v>
      </c>
      <c r="G986" t="s">
        <v>1123</v>
      </c>
      <c r="H986">
        <v>1400</v>
      </c>
      <c r="I986" t="s">
        <v>1124</v>
      </c>
      <c r="J986">
        <v>63300040</v>
      </c>
      <c r="K986" t="s">
        <v>1515</v>
      </c>
      <c r="L986" s="3">
        <v>24123.358298904477</v>
      </c>
      <c r="M986" s="3">
        <v>24967.675839366133</v>
      </c>
      <c r="N986" s="3">
        <v>25841.544493743946</v>
      </c>
      <c r="O986" s="3">
        <v>26745.998551024979</v>
      </c>
      <c r="P986" s="3">
        <v>27682.108500310853</v>
      </c>
    </row>
    <row r="987" spans="2:16" x14ac:dyDescent="0.35">
      <c r="B987" t="s">
        <v>10</v>
      </c>
      <c r="D987" t="s">
        <v>19</v>
      </c>
      <c r="E987" t="s">
        <v>28</v>
      </c>
      <c r="F987" t="s">
        <v>1122</v>
      </c>
      <c r="G987" t="s">
        <v>1123</v>
      </c>
      <c r="H987">
        <v>1400</v>
      </c>
      <c r="I987" t="s">
        <v>1124</v>
      </c>
      <c r="J987">
        <v>63300056</v>
      </c>
      <c r="K987" t="s">
        <v>1536</v>
      </c>
      <c r="L987" s="3">
        <v>229746.26951337597</v>
      </c>
      <c r="M987" s="3">
        <v>237787.38894634412</v>
      </c>
      <c r="N987" s="3">
        <v>246109.94755946615</v>
      </c>
      <c r="O987" s="3">
        <v>254723.79572404744</v>
      </c>
      <c r="P987" s="3">
        <v>263639.12857438909</v>
      </c>
    </row>
    <row r="988" spans="2:16" x14ac:dyDescent="0.35">
      <c r="B988" t="s">
        <v>10</v>
      </c>
      <c r="D988" t="s">
        <v>19</v>
      </c>
      <c r="E988" t="s">
        <v>28</v>
      </c>
      <c r="F988" t="s">
        <v>1122</v>
      </c>
      <c r="G988" t="s">
        <v>1123</v>
      </c>
      <c r="H988">
        <v>1400</v>
      </c>
      <c r="I988" t="s">
        <v>1124</v>
      </c>
      <c r="J988">
        <v>63300060</v>
      </c>
      <c r="K988" t="s">
        <v>1546</v>
      </c>
      <c r="L988" s="3">
        <v>2092</v>
      </c>
      <c r="M988" s="3">
        <v>2092</v>
      </c>
      <c r="N988" s="3">
        <v>2092</v>
      </c>
      <c r="O988" s="3">
        <v>2092</v>
      </c>
      <c r="P988" s="3">
        <v>2092</v>
      </c>
    </row>
    <row r="989" spans="2:16" x14ac:dyDescent="0.35">
      <c r="B989" t="s">
        <v>10</v>
      </c>
      <c r="D989" t="s">
        <v>19</v>
      </c>
      <c r="E989" t="s">
        <v>28</v>
      </c>
      <c r="F989" t="s">
        <v>1122</v>
      </c>
      <c r="G989" t="s">
        <v>1123</v>
      </c>
      <c r="H989">
        <v>1400</v>
      </c>
      <c r="I989" t="s">
        <v>1124</v>
      </c>
      <c r="J989">
        <v>63300033</v>
      </c>
      <c r="K989" t="s">
        <v>1661</v>
      </c>
      <c r="L989" s="3">
        <v>1400.0000004000001</v>
      </c>
      <c r="M989" s="3">
        <v>1400.0000004000001</v>
      </c>
      <c r="N989" s="3">
        <v>1400.0000004000001</v>
      </c>
      <c r="O989" s="3">
        <v>1400.0000004000001</v>
      </c>
      <c r="P989" s="3">
        <v>1400.0000004000001</v>
      </c>
    </row>
    <row r="990" spans="2:16" x14ac:dyDescent="0.35">
      <c r="B990" t="s">
        <v>10</v>
      </c>
      <c r="D990" t="s">
        <v>19</v>
      </c>
      <c r="E990" t="s">
        <v>28</v>
      </c>
      <c r="F990" t="s">
        <v>1122</v>
      </c>
      <c r="G990" t="s">
        <v>1123</v>
      </c>
      <c r="H990">
        <v>1400</v>
      </c>
      <c r="I990" t="s">
        <v>1124</v>
      </c>
      <c r="J990">
        <v>63300150</v>
      </c>
      <c r="K990" t="s">
        <v>1680</v>
      </c>
      <c r="L990" s="3">
        <v>-337251.18423827761</v>
      </c>
      <c r="M990" s="3">
        <v>115663.34880000001</v>
      </c>
      <c r="N990" s="3">
        <v>117976.61577600001</v>
      </c>
      <c r="O990" s="3">
        <v>120336.14809152001</v>
      </c>
      <c r="P990" s="3">
        <v>122742.87105335041</v>
      </c>
    </row>
    <row r="991" spans="2:16" x14ac:dyDescent="0.35">
      <c r="B991" t="s">
        <v>10</v>
      </c>
      <c r="D991" t="s">
        <v>11</v>
      </c>
      <c r="E991" t="s">
        <v>28</v>
      </c>
      <c r="F991" t="s">
        <v>1122</v>
      </c>
      <c r="G991" t="s">
        <v>1123</v>
      </c>
      <c r="H991">
        <v>1400</v>
      </c>
      <c r="I991" t="s">
        <v>1124</v>
      </c>
      <c r="J991">
        <v>63300100</v>
      </c>
      <c r="K991" t="s">
        <v>1869</v>
      </c>
      <c r="L991" s="3">
        <v>21136.656795230589</v>
      </c>
      <c r="M991" s="3">
        <v>21876.439783063659</v>
      </c>
      <c r="N991" s="3">
        <v>22642.115175470884</v>
      </c>
      <c r="O991" s="3">
        <v>23434.589206612363</v>
      </c>
      <c r="P991" s="3">
        <v>24254.799828843796</v>
      </c>
    </row>
    <row r="992" spans="2:16" x14ac:dyDescent="0.35">
      <c r="B992" t="s">
        <v>10</v>
      </c>
      <c r="D992" t="s">
        <v>11</v>
      </c>
      <c r="E992" t="s">
        <v>28</v>
      </c>
      <c r="F992" t="s">
        <v>1122</v>
      </c>
      <c r="G992" t="s">
        <v>1123</v>
      </c>
      <c r="H992">
        <v>1400</v>
      </c>
      <c r="I992" t="s">
        <v>1124</v>
      </c>
      <c r="J992">
        <v>63300170</v>
      </c>
      <c r="K992" t="s">
        <v>1873</v>
      </c>
      <c r="L992" s="3">
        <v>36529.65685262678</v>
      </c>
      <c r="M992" s="3">
        <v>37808.194842468714</v>
      </c>
      <c r="N992" s="3">
        <v>39131.48166195512</v>
      </c>
      <c r="O992" s="3">
        <v>40501.083520123546</v>
      </c>
      <c r="P992" s="3">
        <v>41918.621443327866</v>
      </c>
    </row>
    <row r="993" spans="2:16" x14ac:dyDescent="0.35">
      <c r="B993" t="s">
        <v>10</v>
      </c>
      <c r="D993" t="s">
        <v>11</v>
      </c>
      <c r="E993" t="s">
        <v>44</v>
      </c>
      <c r="F993" t="s">
        <v>1120</v>
      </c>
      <c r="G993" t="s">
        <v>1121</v>
      </c>
      <c r="H993">
        <v>1402</v>
      </c>
      <c r="I993" t="s">
        <v>47</v>
      </c>
      <c r="J993">
        <v>63300080</v>
      </c>
      <c r="K993" t="s">
        <v>91</v>
      </c>
      <c r="L993" s="3">
        <v>21315.812276582714</v>
      </c>
      <c r="M993" s="3">
        <v>22061.865706263106</v>
      </c>
      <c r="N993" s="3">
        <v>22834.031005982313</v>
      </c>
      <c r="O993" s="3">
        <v>23633.222091191692</v>
      </c>
      <c r="P993" s="3">
        <v>24460.384864383399</v>
      </c>
    </row>
    <row r="994" spans="2:16" x14ac:dyDescent="0.35">
      <c r="B994" t="s">
        <v>10</v>
      </c>
      <c r="D994" t="s">
        <v>11</v>
      </c>
      <c r="E994" t="s">
        <v>44</v>
      </c>
      <c r="F994" t="s">
        <v>1120</v>
      </c>
      <c r="G994" t="s">
        <v>1121</v>
      </c>
      <c r="H994">
        <v>1402</v>
      </c>
      <c r="I994" t="s">
        <v>47</v>
      </c>
      <c r="J994">
        <v>63300040</v>
      </c>
      <c r="K994" t="s">
        <v>1515</v>
      </c>
      <c r="L994" s="3">
        <v>7362.3693718460027</v>
      </c>
      <c r="M994" s="3">
        <v>7620.052299860612</v>
      </c>
      <c r="N994" s="3">
        <v>7886.7541303557327</v>
      </c>
      <c r="O994" s="3">
        <v>8162.7905249181831</v>
      </c>
      <c r="P994" s="3">
        <v>8448.488193290319</v>
      </c>
    </row>
    <row r="995" spans="2:16" x14ac:dyDescent="0.35">
      <c r="B995" t="s">
        <v>10</v>
      </c>
      <c r="D995" t="s">
        <v>19</v>
      </c>
      <c r="E995" t="s">
        <v>44</v>
      </c>
      <c r="F995" t="s">
        <v>1120</v>
      </c>
      <c r="G995" t="s">
        <v>1121</v>
      </c>
      <c r="H995">
        <v>1402</v>
      </c>
      <c r="I995" t="s">
        <v>47</v>
      </c>
      <c r="J995">
        <v>63300056</v>
      </c>
      <c r="K995" t="s">
        <v>1536</v>
      </c>
      <c r="L995" s="3">
        <v>70117.803541390502</v>
      </c>
      <c r="M995" s="3">
        <v>72571.926665339168</v>
      </c>
      <c r="N995" s="3">
        <v>75111.944098626031</v>
      </c>
      <c r="O995" s="3">
        <v>77740.862142077938</v>
      </c>
      <c r="P995" s="3">
        <v>80461.792317050655</v>
      </c>
    </row>
    <row r="996" spans="2:16" x14ac:dyDescent="0.35">
      <c r="B996" t="s">
        <v>10</v>
      </c>
      <c r="D996" t="s">
        <v>19</v>
      </c>
      <c r="E996" t="s">
        <v>44</v>
      </c>
      <c r="F996" t="s">
        <v>1120</v>
      </c>
      <c r="G996" t="s">
        <v>1121</v>
      </c>
      <c r="H996">
        <v>1402</v>
      </c>
      <c r="I996" t="s">
        <v>47</v>
      </c>
      <c r="J996">
        <v>63300033</v>
      </c>
      <c r="K996" t="s">
        <v>1661</v>
      </c>
      <c r="L996" s="3">
        <v>2400</v>
      </c>
      <c r="M996" s="3">
        <v>2400</v>
      </c>
      <c r="N996" s="3">
        <v>2400</v>
      </c>
      <c r="O996" s="3">
        <v>2400</v>
      </c>
      <c r="P996" s="3">
        <v>2400</v>
      </c>
    </row>
    <row r="997" spans="2:16" x14ac:dyDescent="0.35">
      <c r="B997" t="s">
        <v>10</v>
      </c>
      <c r="D997" t="s">
        <v>11</v>
      </c>
      <c r="E997" t="s">
        <v>44</v>
      </c>
      <c r="F997" t="s">
        <v>1120</v>
      </c>
      <c r="G997" t="s">
        <v>1121</v>
      </c>
      <c r="H997">
        <v>1402</v>
      </c>
      <c r="I997" t="s">
        <v>47</v>
      </c>
      <c r="J997">
        <v>63300100</v>
      </c>
      <c r="K997" t="s">
        <v>1869</v>
      </c>
      <c r="L997" s="3">
        <v>6450.8379258079258</v>
      </c>
      <c r="M997" s="3">
        <v>6676.6172532112032</v>
      </c>
      <c r="N997" s="3">
        <v>6910.2988570735943</v>
      </c>
      <c r="O997" s="3">
        <v>7152.1593170711703</v>
      </c>
      <c r="P997" s="3">
        <v>7402.4848931686602</v>
      </c>
    </row>
    <row r="998" spans="2:16" x14ac:dyDescent="0.35">
      <c r="B998" t="s">
        <v>10</v>
      </c>
      <c r="D998" t="s">
        <v>11</v>
      </c>
      <c r="E998" t="s">
        <v>44</v>
      </c>
      <c r="F998" t="s">
        <v>1120</v>
      </c>
      <c r="G998" t="s">
        <v>1121</v>
      </c>
      <c r="H998">
        <v>1402</v>
      </c>
      <c r="I998" t="s">
        <v>47</v>
      </c>
      <c r="J998">
        <v>63300170</v>
      </c>
      <c r="K998" t="s">
        <v>1873</v>
      </c>
      <c r="L998" s="3">
        <v>11148.73076308109</v>
      </c>
      <c r="M998" s="3">
        <v>11538.936339788928</v>
      </c>
      <c r="N998" s="3">
        <v>11942.799111681539</v>
      </c>
      <c r="O998" s="3">
        <v>12360.797080590391</v>
      </c>
      <c r="P998" s="3">
        <v>12793.424978411054</v>
      </c>
    </row>
    <row r="999" spans="2:16" x14ac:dyDescent="0.35">
      <c r="B999" t="s">
        <v>10</v>
      </c>
      <c r="D999" t="s">
        <v>11</v>
      </c>
      <c r="E999" t="s">
        <v>44</v>
      </c>
      <c r="F999" t="s">
        <v>1120</v>
      </c>
      <c r="G999" t="s">
        <v>1121</v>
      </c>
      <c r="H999">
        <v>1402</v>
      </c>
      <c r="I999" t="s">
        <v>47</v>
      </c>
      <c r="J999">
        <v>63300130</v>
      </c>
      <c r="K999" t="s">
        <v>1896</v>
      </c>
      <c r="L999" s="3">
        <v>3505.8901770695252</v>
      </c>
      <c r="M999" s="3">
        <v>3628.5963332669585</v>
      </c>
      <c r="N999" s="3">
        <v>3755.5972049313018</v>
      </c>
      <c r="O999" s="3">
        <v>3887.043107103897</v>
      </c>
      <c r="P999" s="3">
        <v>4023.0896158525329</v>
      </c>
    </row>
    <row r="1000" spans="2:16" x14ac:dyDescent="0.35">
      <c r="B1000" t="s">
        <v>10</v>
      </c>
      <c r="D1000" t="s">
        <v>19</v>
      </c>
      <c r="E1000" t="s">
        <v>44</v>
      </c>
      <c r="F1000" t="s">
        <v>45</v>
      </c>
      <c r="G1000" t="s">
        <v>46</v>
      </c>
      <c r="H1000">
        <v>1402</v>
      </c>
      <c r="I1000" t="s">
        <v>47</v>
      </c>
      <c r="J1000">
        <v>63300031</v>
      </c>
      <c r="K1000" t="s">
        <v>16</v>
      </c>
      <c r="L1000" s="3">
        <v>244800</v>
      </c>
      <c r="M1000" s="3">
        <v>244800</v>
      </c>
      <c r="N1000" s="3">
        <v>244800</v>
      </c>
      <c r="O1000" s="3">
        <v>244800</v>
      </c>
      <c r="P1000" s="3">
        <v>244800</v>
      </c>
    </row>
    <row r="1001" spans="2:16" x14ac:dyDescent="0.35">
      <c r="B1001" t="s">
        <v>10</v>
      </c>
      <c r="D1001" t="s">
        <v>11</v>
      </c>
      <c r="E1001" t="s">
        <v>44</v>
      </c>
      <c r="F1001" t="s">
        <v>45</v>
      </c>
      <c r="G1001" t="s">
        <v>46</v>
      </c>
      <c r="H1001">
        <v>1402</v>
      </c>
      <c r="I1001" t="s">
        <v>47</v>
      </c>
      <c r="J1001">
        <v>63300080</v>
      </c>
      <c r="K1001" t="s">
        <v>91</v>
      </c>
      <c r="L1001" s="3">
        <v>225503.7934271697</v>
      </c>
      <c r="M1001" s="3">
        <v>233396.42619712063</v>
      </c>
      <c r="N1001" s="3">
        <v>241565.30111401985</v>
      </c>
      <c r="O1001" s="3">
        <v>250020.08665301054</v>
      </c>
      <c r="P1001" s="3">
        <v>258770.78968586586</v>
      </c>
    </row>
    <row r="1002" spans="2:16" x14ac:dyDescent="0.35">
      <c r="B1002" t="s">
        <v>10</v>
      </c>
      <c r="D1002" t="s">
        <v>19</v>
      </c>
      <c r="E1002" t="s">
        <v>44</v>
      </c>
      <c r="F1002" t="s">
        <v>45</v>
      </c>
      <c r="G1002" t="s">
        <v>46</v>
      </c>
      <c r="H1002">
        <v>1402</v>
      </c>
      <c r="I1002" t="s">
        <v>47</v>
      </c>
      <c r="J1002">
        <v>63300075</v>
      </c>
      <c r="K1002" t="s">
        <v>1480</v>
      </c>
      <c r="L1002" s="3">
        <v>16849</v>
      </c>
      <c r="M1002" s="3">
        <v>17101.734999999997</v>
      </c>
      <c r="N1002" s="3">
        <v>17358.261024999996</v>
      </c>
      <c r="O1002" s="3">
        <v>17618.634940374995</v>
      </c>
      <c r="P1002" s="3">
        <v>17882.914464480618</v>
      </c>
    </row>
    <row r="1003" spans="2:16" x14ac:dyDescent="0.35">
      <c r="B1003" t="s">
        <v>10</v>
      </c>
      <c r="D1003" t="s">
        <v>19</v>
      </c>
      <c r="E1003" t="s">
        <v>44</v>
      </c>
      <c r="F1003" t="s">
        <v>45</v>
      </c>
      <c r="G1003" t="s">
        <v>46</v>
      </c>
      <c r="H1003">
        <v>1402</v>
      </c>
      <c r="I1003" t="s">
        <v>47</v>
      </c>
      <c r="J1003">
        <v>63300030</v>
      </c>
      <c r="K1003" t="s">
        <v>1488</v>
      </c>
      <c r="L1003" s="3">
        <v>15000</v>
      </c>
      <c r="M1003" s="3">
        <v>15000</v>
      </c>
      <c r="N1003" s="3">
        <v>15000</v>
      </c>
      <c r="O1003" s="3">
        <v>15000</v>
      </c>
      <c r="P1003" s="3">
        <v>15000</v>
      </c>
    </row>
    <row r="1004" spans="2:16" x14ac:dyDescent="0.35">
      <c r="B1004" t="s">
        <v>10</v>
      </c>
      <c r="D1004" t="s">
        <v>11</v>
      </c>
      <c r="E1004" t="s">
        <v>44</v>
      </c>
      <c r="F1004" t="s">
        <v>45</v>
      </c>
      <c r="G1004" t="s">
        <v>46</v>
      </c>
      <c r="H1004">
        <v>1402</v>
      </c>
      <c r="I1004" t="s">
        <v>47</v>
      </c>
      <c r="J1004">
        <v>63300040</v>
      </c>
      <c r="K1004" t="s">
        <v>1515</v>
      </c>
      <c r="L1004" s="3">
        <v>77887.82338767375</v>
      </c>
      <c r="M1004" s="3">
        <v>80613.897206242327</v>
      </c>
      <c r="N1004" s="3">
        <v>83435.383608460805</v>
      </c>
      <c r="O1004" s="3">
        <v>86355.622034756932</v>
      </c>
      <c r="P1004" s="3">
        <v>89378.068805973409</v>
      </c>
    </row>
    <row r="1005" spans="2:16" x14ac:dyDescent="0.35">
      <c r="B1005" t="s">
        <v>10</v>
      </c>
      <c r="D1005" t="s">
        <v>19</v>
      </c>
      <c r="E1005" t="s">
        <v>44</v>
      </c>
      <c r="F1005" t="s">
        <v>45</v>
      </c>
      <c r="G1005" t="s">
        <v>46</v>
      </c>
      <c r="H1005">
        <v>1402</v>
      </c>
      <c r="I1005" t="s">
        <v>47</v>
      </c>
      <c r="J1005">
        <v>63300056</v>
      </c>
      <c r="K1005" t="s">
        <v>1536</v>
      </c>
      <c r="L1005" s="3">
        <v>741788.79416832142</v>
      </c>
      <c r="M1005" s="3">
        <v>767751.40196421265</v>
      </c>
      <c r="N1005" s="3">
        <v>794622.70103296009</v>
      </c>
      <c r="O1005" s="3">
        <v>822434.49556911364</v>
      </c>
      <c r="P1005" s="3">
        <v>851219.7029140325</v>
      </c>
    </row>
    <row r="1006" spans="2:16" x14ac:dyDescent="0.35">
      <c r="B1006" t="s">
        <v>10</v>
      </c>
      <c r="D1006" t="s">
        <v>19</v>
      </c>
      <c r="E1006" t="s">
        <v>44</v>
      </c>
      <c r="F1006" t="s">
        <v>45</v>
      </c>
      <c r="G1006" t="s">
        <v>46</v>
      </c>
      <c r="H1006">
        <v>1402</v>
      </c>
      <c r="I1006" t="s">
        <v>47</v>
      </c>
      <c r="J1006">
        <v>63300060</v>
      </c>
      <c r="K1006" t="s">
        <v>1546</v>
      </c>
      <c r="L1006" s="3">
        <v>12000</v>
      </c>
      <c r="M1006" s="3">
        <v>12000</v>
      </c>
      <c r="N1006" s="3">
        <v>12000</v>
      </c>
      <c r="O1006" s="3">
        <v>12000</v>
      </c>
      <c r="P1006" s="3">
        <v>12000</v>
      </c>
    </row>
    <row r="1007" spans="2:16" x14ac:dyDescent="0.35">
      <c r="B1007" t="s">
        <v>10</v>
      </c>
      <c r="D1007" t="s">
        <v>19</v>
      </c>
      <c r="E1007" t="s">
        <v>44</v>
      </c>
      <c r="F1007" t="s">
        <v>45</v>
      </c>
      <c r="G1007" t="s">
        <v>46</v>
      </c>
      <c r="H1007">
        <v>1402</v>
      </c>
      <c r="I1007" t="s">
        <v>47</v>
      </c>
      <c r="J1007">
        <v>63300033</v>
      </c>
      <c r="K1007" t="s">
        <v>1661</v>
      </c>
      <c r="L1007" s="3">
        <v>124579</v>
      </c>
      <c r="M1007" s="3">
        <v>124579</v>
      </c>
      <c r="N1007" s="3">
        <v>124579</v>
      </c>
      <c r="O1007" s="3">
        <v>124579</v>
      </c>
      <c r="P1007" s="3">
        <v>124579</v>
      </c>
    </row>
    <row r="1008" spans="2:16" x14ac:dyDescent="0.35">
      <c r="B1008" t="s">
        <v>10</v>
      </c>
      <c r="D1008" t="s">
        <v>19</v>
      </c>
      <c r="E1008" t="s">
        <v>44</v>
      </c>
      <c r="F1008" t="s">
        <v>45</v>
      </c>
      <c r="G1008" t="s">
        <v>46</v>
      </c>
      <c r="H1008">
        <v>1402</v>
      </c>
      <c r="I1008" t="s">
        <v>47</v>
      </c>
      <c r="J1008">
        <v>63300150</v>
      </c>
      <c r="K1008" t="s">
        <v>1680</v>
      </c>
      <c r="L1008" s="3">
        <v>235008</v>
      </c>
      <c r="M1008" s="3">
        <v>239708.16</v>
      </c>
      <c r="N1008" s="3">
        <v>244502.32320000001</v>
      </c>
      <c r="O1008" s="3">
        <v>249392.36966400003</v>
      </c>
      <c r="P1008" s="3">
        <v>254380.21705728004</v>
      </c>
    </row>
    <row r="1009" spans="2:16" x14ac:dyDescent="0.35">
      <c r="B1009" t="s">
        <v>10</v>
      </c>
      <c r="D1009" t="s">
        <v>11</v>
      </c>
      <c r="E1009" t="s">
        <v>44</v>
      </c>
      <c r="F1009" t="s">
        <v>45</v>
      </c>
      <c r="G1009" t="s">
        <v>46</v>
      </c>
      <c r="H1009">
        <v>1402</v>
      </c>
      <c r="I1009" t="s">
        <v>47</v>
      </c>
      <c r="J1009">
        <v>63300100</v>
      </c>
      <c r="K1009" t="s">
        <v>1869</v>
      </c>
      <c r="L1009" s="3">
        <v>68244.569063485571</v>
      </c>
      <c r="M1009" s="3">
        <v>70633.128980707566</v>
      </c>
      <c r="N1009" s="3">
        <v>73105.28849503232</v>
      </c>
      <c r="O1009" s="3">
        <v>75663.973592358452</v>
      </c>
      <c r="P1009" s="3">
        <v>78312.212668090986</v>
      </c>
    </row>
    <row r="1010" spans="2:16" x14ac:dyDescent="0.35">
      <c r="B1010" t="s">
        <v>10</v>
      </c>
      <c r="D1010" t="s">
        <v>11</v>
      </c>
      <c r="E1010" t="s">
        <v>44</v>
      </c>
      <c r="F1010" t="s">
        <v>45</v>
      </c>
      <c r="G1010" t="s">
        <v>46</v>
      </c>
      <c r="H1010">
        <v>1402</v>
      </c>
      <c r="I1010" t="s">
        <v>47</v>
      </c>
      <c r="J1010">
        <v>63300170</v>
      </c>
      <c r="K1010" t="s">
        <v>1873</v>
      </c>
      <c r="L1010" s="3">
        <v>117944.41827276311</v>
      </c>
      <c r="M1010" s="3">
        <v>122072.47291230981</v>
      </c>
      <c r="N1010" s="3">
        <v>126345.00946424066</v>
      </c>
      <c r="O1010" s="3">
        <v>130767.08479548908</v>
      </c>
      <c r="P1010" s="3">
        <v>135343.93276333116</v>
      </c>
    </row>
    <row r="1011" spans="2:16" x14ac:dyDescent="0.35">
      <c r="B1011" t="s">
        <v>10</v>
      </c>
      <c r="D1011" t="s">
        <v>11</v>
      </c>
      <c r="E1011" t="s">
        <v>1089</v>
      </c>
      <c r="F1011" t="s">
        <v>1117</v>
      </c>
      <c r="G1011" t="s">
        <v>1118</v>
      </c>
      <c r="H1011">
        <v>1405</v>
      </c>
      <c r="I1011" t="s">
        <v>1119</v>
      </c>
      <c r="J1011">
        <v>63300080</v>
      </c>
      <c r="K1011" t="s">
        <v>91</v>
      </c>
      <c r="L1011" s="3">
        <v>87313.626190084964</v>
      </c>
      <c r="M1011" s="3">
        <v>128174.43510673795</v>
      </c>
      <c r="N1011" s="3">
        <v>132660.54033547375</v>
      </c>
      <c r="O1011" s="3">
        <v>137303.65924721531</v>
      </c>
      <c r="P1011" s="3">
        <v>142109.28732086785</v>
      </c>
    </row>
    <row r="1012" spans="2:16" x14ac:dyDescent="0.35">
      <c r="B1012" t="s">
        <v>10</v>
      </c>
      <c r="D1012" t="s">
        <v>19</v>
      </c>
      <c r="E1012" t="s">
        <v>1089</v>
      </c>
      <c r="F1012" t="s">
        <v>1117</v>
      </c>
      <c r="G1012" t="s">
        <v>1118</v>
      </c>
      <c r="H1012">
        <v>1405</v>
      </c>
      <c r="I1012" t="s">
        <v>1119</v>
      </c>
      <c r="J1012">
        <v>63300030</v>
      </c>
      <c r="K1012" t="s">
        <v>1488</v>
      </c>
      <c r="L1012" s="3">
        <v>10000</v>
      </c>
      <c r="M1012" s="3">
        <v>10000</v>
      </c>
      <c r="N1012" s="3">
        <v>10000</v>
      </c>
      <c r="O1012" s="3">
        <v>10000</v>
      </c>
      <c r="P1012" s="3">
        <v>10000</v>
      </c>
    </row>
    <row r="1013" spans="2:16" x14ac:dyDescent="0.35">
      <c r="B1013" t="s">
        <v>10</v>
      </c>
      <c r="D1013" t="s">
        <v>11</v>
      </c>
      <c r="E1013" t="s">
        <v>1089</v>
      </c>
      <c r="F1013" t="s">
        <v>1117</v>
      </c>
      <c r="G1013" t="s">
        <v>1118</v>
      </c>
      <c r="H1013">
        <v>1405</v>
      </c>
      <c r="I1013" t="s">
        <v>1119</v>
      </c>
      <c r="J1013">
        <v>63300040</v>
      </c>
      <c r="K1013" t="s">
        <v>1515</v>
      </c>
      <c r="L1013" s="3">
        <v>30157.666940654348</v>
      </c>
      <c r="M1013" s="3">
        <v>44270.775283577248</v>
      </c>
      <c r="N1013" s="3">
        <v>45820.252418502445</v>
      </c>
      <c r="O1013" s="3">
        <v>47423.961253150024</v>
      </c>
      <c r="P1013" s="3">
        <v>49083.799897010271</v>
      </c>
    </row>
    <row r="1014" spans="2:16" x14ac:dyDescent="0.35">
      <c r="B1014" t="s">
        <v>10</v>
      </c>
      <c r="D1014" t="s">
        <v>19</v>
      </c>
      <c r="E1014" t="s">
        <v>1089</v>
      </c>
      <c r="F1014" t="s">
        <v>1117</v>
      </c>
      <c r="G1014" t="s">
        <v>1118</v>
      </c>
      <c r="H1014">
        <v>1405</v>
      </c>
      <c r="I1014" t="s">
        <v>1119</v>
      </c>
      <c r="J1014">
        <v>63300056</v>
      </c>
      <c r="K1014" t="s">
        <v>1536</v>
      </c>
      <c r="L1014" s="3">
        <v>287215.8756252795</v>
      </c>
      <c r="M1014" s="3">
        <v>421626.43127216428</v>
      </c>
      <c r="N1014" s="3">
        <v>436383.35636668996</v>
      </c>
      <c r="O1014" s="3">
        <v>451656.77383952407</v>
      </c>
      <c r="P1014" s="3">
        <v>467464.76092390739</v>
      </c>
    </row>
    <row r="1015" spans="2:16" x14ac:dyDescent="0.35">
      <c r="B1015" t="s">
        <v>10</v>
      </c>
      <c r="D1015" t="s">
        <v>19</v>
      </c>
      <c r="E1015" t="s">
        <v>1089</v>
      </c>
      <c r="F1015" t="s">
        <v>1117</v>
      </c>
      <c r="G1015" t="s">
        <v>1118</v>
      </c>
      <c r="H1015">
        <v>1405</v>
      </c>
      <c r="I1015" t="s">
        <v>1119</v>
      </c>
      <c r="J1015">
        <v>63300153</v>
      </c>
      <c r="K1015" t="s">
        <v>1675</v>
      </c>
      <c r="L1015" s="3">
        <v>204000</v>
      </c>
      <c r="M1015" s="3">
        <v>208080</v>
      </c>
      <c r="N1015" s="3">
        <v>212241.6</v>
      </c>
      <c r="O1015" s="3">
        <v>216486.432</v>
      </c>
      <c r="P1015" s="3">
        <v>220816.16064000002</v>
      </c>
    </row>
    <row r="1016" spans="2:16" x14ac:dyDescent="0.35">
      <c r="B1016" t="s">
        <v>10</v>
      </c>
      <c r="D1016" t="s">
        <v>19</v>
      </c>
      <c r="E1016" t="s">
        <v>1089</v>
      </c>
      <c r="F1016" t="s">
        <v>1117</v>
      </c>
      <c r="G1016" t="s">
        <v>1118</v>
      </c>
      <c r="H1016">
        <v>1405</v>
      </c>
      <c r="I1016" t="s">
        <v>1119</v>
      </c>
      <c r="J1016">
        <v>63300150</v>
      </c>
      <c r="K1016" t="s">
        <v>1680</v>
      </c>
      <c r="L1016" s="3">
        <v>-33491.770706379612</v>
      </c>
      <c r="M1016" s="3">
        <v>242448.32</v>
      </c>
      <c r="N1016" s="3">
        <v>247297.28639999998</v>
      </c>
      <c r="O1016" s="3">
        <v>252243.232128</v>
      </c>
      <c r="P1016" s="3">
        <v>257288.09677056002</v>
      </c>
    </row>
    <row r="1017" spans="2:16" x14ac:dyDescent="0.35">
      <c r="B1017" t="s">
        <v>10</v>
      </c>
      <c r="D1017" t="s">
        <v>11</v>
      </c>
      <c r="E1017" t="s">
        <v>1089</v>
      </c>
      <c r="F1017" t="s">
        <v>1117</v>
      </c>
      <c r="G1017" t="s">
        <v>1118</v>
      </c>
      <c r="H1017">
        <v>1405</v>
      </c>
      <c r="I1017" t="s">
        <v>1119</v>
      </c>
      <c r="J1017">
        <v>63300100</v>
      </c>
      <c r="K1017" t="s">
        <v>1869</v>
      </c>
      <c r="L1017" s="3">
        <v>26423.860557525713</v>
      </c>
      <c r="M1017" s="3">
        <v>38789.631677039113</v>
      </c>
      <c r="N1017" s="3">
        <v>40147.268785735476</v>
      </c>
      <c r="O1017" s="3">
        <v>41552.423193236216</v>
      </c>
      <c r="P1017" s="3">
        <v>43006.758004999472</v>
      </c>
    </row>
    <row r="1018" spans="2:16" x14ac:dyDescent="0.35">
      <c r="B1018" t="s">
        <v>10</v>
      </c>
      <c r="D1018" t="s">
        <v>11</v>
      </c>
      <c r="E1018" t="s">
        <v>1089</v>
      </c>
      <c r="F1018" t="s">
        <v>1117</v>
      </c>
      <c r="G1018" t="s">
        <v>1118</v>
      </c>
      <c r="H1018">
        <v>1405</v>
      </c>
      <c r="I1018" t="s">
        <v>1119</v>
      </c>
      <c r="J1018">
        <v>63300170</v>
      </c>
      <c r="K1018" t="s">
        <v>1873</v>
      </c>
      <c r="L1018" s="3">
        <v>45667.324224419441</v>
      </c>
      <c r="M1018" s="3">
        <v>67038.602572274118</v>
      </c>
      <c r="N1018" s="3">
        <v>69384.953662303713</v>
      </c>
      <c r="O1018" s="3">
        <v>71813.427040484326</v>
      </c>
      <c r="P1018" s="3">
        <v>74326.896986901265</v>
      </c>
    </row>
    <row r="1019" spans="2:16" x14ac:dyDescent="0.35">
      <c r="B1019" t="s">
        <v>10</v>
      </c>
      <c r="D1019" t="s">
        <v>11</v>
      </c>
      <c r="E1019" t="s">
        <v>1089</v>
      </c>
      <c r="F1019" t="s">
        <v>1110</v>
      </c>
      <c r="G1019" t="s">
        <v>1111</v>
      </c>
      <c r="H1019">
        <v>1407</v>
      </c>
      <c r="I1019" t="s">
        <v>1112</v>
      </c>
      <c r="J1019">
        <v>63300080</v>
      </c>
      <c r="K1019" t="s">
        <v>91</v>
      </c>
      <c r="L1019" s="3">
        <v>36079.665865523995</v>
      </c>
      <c r="M1019" s="3">
        <v>37342.454170817335</v>
      </c>
      <c r="N1019" s="3">
        <v>38649.440066795934</v>
      </c>
      <c r="O1019" s="3">
        <v>40002.170469133795</v>
      </c>
      <c r="P1019" s="3">
        <v>41402.246435553476</v>
      </c>
    </row>
    <row r="1020" spans="2:16" x14ac:dyDescent="0.35">
      <c r="B1020" t="s">
        <v>10</v>
      </c>
      <c r="D1020" t="s">
        <v>11</v>
      </c>
      <c r="E1020" t="s">
        <v>1089</v>
      </c>
      <c r="F1020" t="s">
        <v>1110</v>
      </c>
      <c r="G1020" t="s">
        <v>1111</v>
      </c>
      <c r="H1020">
        <v>1407</v>
      </c>
      <c r="I1020" t="s">
        <v>1112</v>
      </c>
      <c r="J1020">
        <v>63300040</v>
      </c>
      <c r="K1020" t="s">
        <v>1515</v>
      </c>
      <c r="L1020" s="3">
        <v>12461.726696973748</v>
      </c>
      <c r="M1020" s="3">
        <v>12897.887131367828</v>
      </c>
      <c r="N1020" s="3">
        <v>13349.313180965702</v>
      </c>
      <c r="O1020" s="3">
        <v>13816.539142299502</v>
      </c>
      <c r="P1020" s="3">
        <v>14300.118012279983</v>
      </c>
    </row>
    <row r="1021" spans="2:16" x14ac:dyDescent="0.35">
      <c r="B1021" t="s">
        <v>10</v>
      </c>
      <c r="D1021" t="s">
        <v>19</v>
      </c>
      <c r="E1021" t="s">
        <v>1089</v>
      </c>
      <c r="F1021" t="s">
        <v>1110</v>
      </c>
      <c r="G1021" t="s">
        <v>1111</v>
      </c>
      <c r="H1021">
        <v>1407</v>
      </c>
      <c r="I1021" t="s">
        <v>1112</v>
      </c>
      <c r="J1021">
        <v>63300056</v>
      </c>
      <c r="K1021" t="s">
        <v>1536</v>
      </c>
      <c r="L1021" s="3">
        <v>118683.11139974999</v>
      </c>
      <c r="M1021" s="3">
        <v>122837.02029874123</v>
      </c>
      <c r="N1021" s="3">
        <v>127136.31600919717</v>
      </c>
      <c r="O1021" s="3">
        <v>131586.08706951907</v>
      </c>
      <c r="P1021" s="3">
        <v>136191.60011695224</v>
      </c>
    </row>
    <row r="1022" spans="2:16" x14ac:dyDescent="0.35">
      <c r="B1022" t="s">
        <v>10</v>
      </c>
      <c r="D1022" t="s">
        <v>11</v>
      </c>
      <c r="E1022" t="s">
        <v>1089</v>
      </c>
      <c r="F1022" t="s">
        <v>1110</v>
      </c>
      <c r="G1022" t="s">
        <v>1111</v>
      </c>
      <c r="H1022">
        <v>1407</v>
      </c>
      <c r="I1022" t="s">
        <v>1112</v>
      </c>
      <c r="J1022">
        <v>63300100</v>
      </c>
      <c r="K1022" t="s">
        <v>1869</v>
      </c>
      <c r="L1022" s="3">
        <v>10918.846248776999</v>
      </c>
      <c r="M1022" s="3">
        <v>11301.005867484193</v>
      </c>
      <c r="N1022" s="3">
        <v>11696.541072846139</v>
      </c>
      <c r="O1022" s="3">
        <v>12105.920010395754</v>
      </c>
      <c r="P1022" s="3">
        <v>12529.627210759605</v>
      </c>
    </row>
    <row r="1023" spans="2:16" x14ac:dyDescent="0.35">
      <c r="B1023" t="s">
        <v>10</v>
      </c>
      <c r="D1023" t="s">
        <v>11</v>
      </c>
      <c r="E1023" t="s">
        <v>1089</v>
      </c>
      <c r="F1023" t="s">
        <v>1110</v>
      </c>
      <c r="G1023" t="s">
        <v>1111</v>
      </c>
      <c r="H1023">
        <v>1407</v>
      </c>
      <c r="I1023" t="s">
        <v>1112</v>
      </c>
      <c r="J1023">
        <v>63300170</v>
      </c>
      <c r="K1023" t="s">
        <v>1873</v>
      </c>
      <c r="L1023" s="3">
        <v>18870.614712560247</v>
      </c>
      <c r="M1023" s="3">
        <v>19531.086227499858</v>
      </c>
      <c r="N1023" s="3">
        <v>20214.674245462349</v>
      </c>
      <c r="O1023" s="3">
        <v>20922.187844053533</v>
      </c>
      <c r="P1023" s="3">
        <v>21654.464418595406</v>
      </c>
    </row>
    <row r="1024" spans="2:16" x14ac:dyDescent="0.35">
      <c r="B1024" t="s">
        <v>10</v>
      </c>
      <c r="D1024" t="s">
        <v>11</v>
      </c>
      <c r="E1024" t="s">
        <v>1089</v>
      </c>
      <c r="F1024" t="s">
        <v>1113</v>
      </c>
      <c r="G1024" t="s">
        <v>1114</v>
      </c>
      <c r="H1024">
        <v>1407</v>
      </c>
      <c r="I1024" t="s">
        <v>1112</v>
      </c>
      <c r="J1024">
        <v>63300080</v>
      </c>
      <c r="K1024" t="s">
        <v>91</v>
      </c>
      <c r="L1024" s="3">
        <v>70957.124148442381</v>
      </c>
      <c r="M1024" s="3">
        <v>73440.623493637846</v>
      </c>
      <c r="N1024" s="3">
        <v>76011.045315915166</v>
      </c>
      <c r="O1024" s="3">
        <v>78671.431901972188</v>
      </c>
      <c r="P1024" s="3">
        <v>81424.932018541222</v>
      </c>
    </row>
    <row r="1025" spans="2:16" x14ac:dyDescent="0.35">
      <c r="B1025" t="s">
        <v>10</v>
      </c>
      <c r="D1025" t="s">
        <v>11</v>
      </c>
      <c r="E1025" t="s">
        <v>1089</v>
      </c>
      <c r="F1025" t="s">
        <v>1113</v>
      </c>
      <c r="G1025" t="s">
        <v>1114</v>
      </c>
      <c r="H1025">
        <v>1407</v>
      </c>
      <c r="I1025" t="s">
        <v>1112</v>
      </c>
      <c r="J1025">
        <v>63300040</v>
      </c>
      <c r="K1025" t="s">
        <v>1515</v>
      </c>
      <c r="L1025" s="3">
        <v>24508.217222323849</v>
      </c>
      <c r="M1025" s="3">
        <v>25366.004825105178</v>
      </c>
      <c r="N1025" s="3">
        <v>26253.814993983859</v>
      </c>
      <c r="O1025" s="3">
        <v>27172.69851877329</v>
      </c>
      <c r="P1025" s="3">
        <v>28123.742966930353</v>
      </c>
    </row>
    <row r="1026" spans="2:16" x14ac:dyDescent="0.35">
      <c r="B1026" t="s">
        <v>10</v>
      </c>
      <c r="D1026" t="s">
        <v>19</v>
      </c>
      <c r="E1026" t="s">
        <v>1089</v>
      </c>
      <c r="F1026" t="s">
        <v>1113</v>
      </c>
      <c r="G1026" t="s">
        <v>1114</v>
      </c>
      <c r="H1026">
        <v>1407</v>
      </c>
      <c r="I1026" t="s">
        <v>1112</v>
      </c>
      <c r="J1026">
        <v>63300056</v>
      </c>
      <c r="K1026" t="s">
        <v>1536</v>
      </c>
      <c r="L1026" s="3">
        <v>233411.59259356046</v>
      </c>
      <c r="M1026" s="3">
        <v>241580.99833433505</v>
      </c>
      <c r="N1026" s="3">
        <v>250036.33327603675</v>
      </c>
      <c r="O1026" s="3">
        <v>258787.60494069802</v>
      </c>
      <c r="P1026" s="3">
        <v>267845.17111362243</v>
      </c>
    </row>
    <row r="1027" spans="2:16" x14ac:dyDescent="0.35">
      <c r="B1027" t="s">
        <v>10</v>
      </c>
      <c r="D1027" t="s">
        <v>11</v>
      </c>
      <c r="E1027" t="s">
        <v>1089</v>
      </c>
      <c r="F1027" t="s">
        <v>1113</v>
      </c>
      <c r="G1027" t="s">
        <v>1114</v>
      </c>
      <c r="H1027">
        <v>1407</v>
      </c>
      <c r="I1027" t="s">
        <v>1112</v>
      </c>
      <c r="J1027">
        <v>63300100</v>
      </c>
      <c r="K1027" t="s">
        <v>1869</v>
      </c>
      <c r="L1027" s="3">
        <v>21473.866518607563</v>
      </c>
      <c r="M1027" s="3">
        <v>22225.451846758824</v>
      </c>
      <c r="N1027" s="3">
        <v>23003.342661395382</v>
      </c>
      <c r="O1027" s="3">
        <v>23808.459654544218</v>
      </c>
      <c r="P1027" s="3">
        <v>24641.755742453264</v>
      </c>
    </row>
    <row r="1028" spans="2:16" x14ac:dyDescent="0.35">
      <c r="B1028" t="s">
        <v>10</v>
      </c>
      <c r="D1028" t="s">
        <v>11</v>
      </c>
      <c r="E1028" t="s">
        <v>1089</v>
      </c>
      <c r="F1028" t="s">
        <v>1113</v>
      </c>
      <c r="G1028" t="s">
        <v>1114</v>
      </c>
      <c r="H1028">
        <v>1407</v>
      </c>
      <c r="I1028" t="s">
        <v>1112</v>
      </c>
      <c r="J1028">
        <v>63300170</v>
      </c>
      <c r="K1028" t="s">
        <v>1873</v>
      </c>
      <c r="L1028" s="3">
        <v>37112.44322237611</v>
      </c>
      <c r="M1028" s="3">
        <v>38411.378735159276</v>
      </c>
      <c r="N1028" s="3">
        <v>39755.776990889841</v>
      </c>
      <c r="O1028" s="3">
        <v>41147.229185570985</v>
      </c>
      <c r="P1028" s="3">
        <v>42587.382207065966</v>
      </c>
    </row>
    <row r="1029" spans="2:16" x14ac:dyDescent="0.35">
      <c r="B1029" t="s">
        <v>10</v>
      </c>
      <c r="D1029" t="s">
        <v>11</v>
      </c>
      <c r="E1029" t="s">
        <v>1089</v>
      </c>
      <c r="F1029" t="s">
        <v>1115</v>
      </c>
      <c r="G1029" t="s">
        <v>1116</v>
      </c>
      <c r="H1029">
        <v>1407</v>
      </c>
      <c r="I1029" t="s">
        <v>1112</v>
      </c>
      <c r="J1029">
        <v>63300080</v>
      </c>
      <c r="K1029" t="s">
        <v>91</v>
      </c>
      <c r="L1029" s="3">
        <v>84241.592376948131</v>
      </c>
      <c r="M1029" s="3">
        <v>87190.048110141317</v>
      </c>
      <c r="N1029" s="3">
        <v>90241.699793996246</v>
      </c>
      <c r="O1029" s="3">
        <v>93400.159286786118</v>
      </c>
      <c r="P1029" s="3">
        <v>96669.164861823621</v>
      </c>
    </row>
    <row r="1030" spans="2:16" x14ac:dyDescent="0.35">
      <c r="B1030" t="s">
        <v>10</v>
      </c>
      <c r="D1030" t="s">
        <v>19</v>
      </c>
      <c r="E1030" t="s">
        <v>1089</v>
      </c>
      <c r="F1030" t="s">
        <v>1115</v>
      </c>
      <c r="G1030" t="s">
        <v>1116</v>
      </c>
      <c r="H1030">
        <v>1407</v>
      </c>
      <c r="I1030" t="s">
        <v>1112</v>
      </c>
      <c r="J1030">
        <v>63300030</v>
      </c>
      <c r="K1030" t="s">
        <v>1488</v>
      </c>
      <c r="L1030" s="3">
        <v>212808</v>
      </c>
      <c r="M1030" s="3">
        <v>212808</v>
      </c>
      <c r="N1030" s="3">
        <v>212808</v>
      </c>
      <c r="O1030" s="3">
        <v>212808</v>
      </c>
      <c r="P1030" s="3">
        <v>212808</v>
      </c>
    </row>
    <row r="1031" spans="2:16" x14ac:dyDescent="0.35">
      <c r="B1031" t="s">
        <v>10</v>
      </c>
      <c r="D1031" t="s">
        <v>11</v>
      </c>
      <c r="E1031" t="s">
        <v>1089</v>
      </c>
      <c r="F1031" t="s">
        <v>1115</v>
      </c>
      <c r="G1031" t="s">
        <v>1116</v>
      </c>
      <c r="H1031">
        <v>1407</v>
      </c>
      <c r="I1031" t="s">
        <v>1112</v>
      </c>
      <c r="J1031">
        <v>63300040</v>
      </c>
      <c r="K1031" t="s">
        <v>1515</v>
      </c>
      <c r="L1031" s="3">
        <v>29096.602630195899</v>
      </c>
      <c r="M1031" s="3">
        <v>30114.983722252757</v>
      </c>
      <c r="N1031" s="3">
        <v>31169.008152531598</v>
      </c>
      <c r="O1031" s="3">
        <v>32259.923437870202</v>
      </c>
      <c r="P1031" s="3">
        <v>33389.020758195657</v>
      </c>
    </row>
    <row r="1032" spans="2:16" x14ac:dyDescent="0.35">
      <c r="B1032" t="s">
        <v>10</v>
      </c>
      <c r="D1032" t="s">
        <v>19</v>
      </c>
      <c r="E1032" t="s">
        <v>1089</v>
      </c>
      <c r="F1032" t="s">
        <v>1115</v>
      </c>
      <c r="G1032" t="s">
        <v>1116</v>
      </c>
      <c r="H1032">
        <v>1407</v>
      </c>
      <c r="I1032" t="s">
        <v>1112</v>
      </c>
      <c r="J1032">
        <v>63300056</v>
      </c>
      <c r="K1032" t="s">
        <v>1536</v>
      </c>
      <c r="L1032" s="3">
        <v>277110.50123996095</v>
      </c>
      <c r="M1032" s="3">
        <v>286809.36878335959</v>
      </c>
      <c r="N1032" s="3">
        <v>296847.69669077714</v>
      </c>
      <c r="O1032" s="3">
        <v>307237.36607495433</v>
      </c>
      <c r="P1032" s="3">
        <v>317990.67388757772</v>
      </c>
    </row>
    <row r="1033" spans="2:16" x14ac:dyDescent="0.35">
      <c r="B1033" t="s">
        <v>10</v>
      </c>
      <c r="D1033" t="s">
        <v>19</v>
      </c>
      <c r="E1033" t="s">
        <v>1089</v>
      </c>
      <c r="F1033" t="s">
        <v>1115</v>
      </c>
      <c r="G1033" t="s">
        <v>1116</v>
      </c>
      <c r="H1033">
        <v>1407</v>
      </c>
      <c r="I1033" t="s">
        <v>1112</v>
      </c>
      <c r="J1033">
        <v>63300033</v>
      </c>
      <c r="K1033" t="s">
        <v>1661</v>
      </c>
      <c r="L1033" s="3">
        <v>3000</v>
      </c>
      <c r="M1033" s="3">
        <v>3000</v>
      </c>
      <c r="N1033" s="3">
        <v>3000</v>
      </c>
      <c r="O1033" s="3">
        <v>3000</v>
      </c>
      <c r="P1033" s="3">
        <v>3000</v>
      </c>
    </row>
    <row r="1034" spans="2:16" x14ac:dyDescent="0.35">
      <c r="B1034" t="s">
        <v>10</v>
      </c>
      <c r="D1034" t="s">
        <v>19</v>
      </c>
      <c r="E1034" t="s">
        <v>1089</v>
      </c>
      <c r="F1034" t="s">
        <v>1115</v>
      </c>
      <c r="G1034" t="s">
        <v>1116</v>
      </c>
      <c r="H1034">
        <v>1407</v>
      </c>
      <c r="I1034" t="s">
        <v>1112</v>
      </c>
      <c r="J1034">
        <v>63300150</v>
      </c>
      <c r="K1034" t="s">
        <v>1680</v>
      </c>
      <c r="L1034" s="3">
        <v>298913.03999999998</v>
      </c>
      <c r="M1034" s="3">
        <v>304891.30079999997</v>
      </c>
      <c r="N1034" s="3">
        <v>310989.12681599997</v>
      </c>
      <c r="O1034" s="3">
        <v>317208.90935231996</v>
      </c>
      <c r="P1034" s="3">
        <v>323553.08753936639</v>
      </c>
    </row>
    <row r="1035" spans="2:16" x14ac:dyDescent="0.35">
      <c r="B1035" t="s">
        <v>10</v>
      </c>
      <c r="D1035" t="s">
        <v>11</v>
      </c>
      <c r="E1035" t="s">
        <v>1089</v>
      </c>
      <c r="F1035" t="s">
        <v>1115</v>
      </c>
      <c r="G1035" t="s">
        <v>1116</v>
      </c>
      <c r="H1035">
        <v>1407</v>
      </c>
      <c r="I1035" t="s">
        <v>1112</v>
      </c>
      <c r="J1035">
        <v>63300100</v>
      </c>
      <c r="K1035" t="s">
        <v>1869</v>
      </c>
      <c r="L1035" s="3">
        <v>25494.166114076408</v>
      </c>
      <c r="M1035" s="3">
        <v>26386.461928069082</v>
      </c>
      <c r="N1035" s="3">
        <v>27309.988095551496</v>
      </c>
      <c r="O1035" s="3">
        <v>28265.837678895798</v>
      </c>
      <c r="P1035" s="3">
        <v>29255.141997657149</v>
      </c>
    </row>
    <row r="1036" spans="2:16" x14ac:dyDescent="0.35">
      <c r="B1036" t="s">
        <v>10</v>
      </c>
      <c r="D1036" t="s">
        <v>19</v>
      </c>
      <c r="E1036" t="s">
        <v>1089</v>
      </c>
      <c r="F1036" t="s">
        <v>1115</v>
      </c>
      <c r="G1036" t="s">
        <v>1116</v>
      </c>
      <c r="H1036">
        <v>1407</v>
      </c>
      <c r="I1036" t="s">
        <v>1112</v>
      </c>
      <c r="J1036">
        <v>63300034</v>
      </c>
      <c r="K1036" t="s">
        <v>1872</v>
      </c>
      <c r="L1036" s="3">
        <v>3000</v>
      </c>
      <c r="M1036" s="3">
        <v>3000</v>
      </c>
      <c r="N1036" s="3">
        <v>3000</v>
      </c>
      <c r="O1036" s="3">
        <v>3000</v>
      </c>
      <c r="P1036" s="3">
        <v>3000</v>
      </c>
    </row>
    <row r="1037" spans="2:16" x14ac:dyDescent="0.35">
      <c r="B1037" t="s">
        <v>10</v>
      </c>
      <c r="D1037" t="s">
        <v>11</v>
      </c>
      <c r="E1037" t="s">
        <v>1089</v>
      </c>
      <c r="F1037" t="s">
        <v>1115</v>
      </c>
      <c r="G1037" t="s">
        <v>1116</v>
      </c>
      <c r="H1037">
        <v>1407</v>
      </c>
      <c r="I1037" t="s">
        <v>1112</v>
      </c>
      <c r="J1037">
        <v>63300170</v>
      </c>
      <c r="K1037" t="s">
        <v>1873</v>
      </c>
      <c r="L1037" s="3">
        <v>44060.569697153791</v>
      </c>
      <c r="M1037" s="3">
        <v>45602.689636554176</v>
      </c>
      <c r="N1037" s="3">
        <v>47198.783773833566</v>
      </c>
      <c r="O1037" s="3">
        <v>48850.741205917737</v>
      </c>
      <c r="P1037" s="3">
        <v>50560.517148124862</v>
      </c>
    </row>
    <row r="1038" spans="2:16" x14ac:dyDescent="0.35">
      <c r="B1038" t="s">
        <v>10</v>
      </c>
      <c r="D1038" t="s">
        <v>11</v>
      </c>
      <c r="E1038" t="s">
        <v>1089</v>
      </c>
      <c r="F1038" t="s">
        <v>1107</v>
      </c>
      <c r="G1038" t="s">
        <v>1108</v>
      </c>
      <c r="H1038">
        <v>1410</v>
      </c>
      <c r="I1038" t="s">
        <v>1109</v>
      </c>
      <c r="J1038">
        <v>63300080</v>
      </c>
      <c r="K1038" t="s">
        <v>91</v>
      </c>
      <c r="L1038" s="3">
        <v>22610.594414539439</v>
      </c>
      <c r="M1038" s="3">
        <v>23401.965219048318</v>
      </c>
      <c r="N1038" s="3">
        <v>24221.034001715008</v>
      </c>
      <c r="O1038" s="3">
        <v>25068.770191775031</v>
      </c>
      <c r="P1038" s="3">
        <v>25946.177148487153</v>
      </c>
    </row>
    <row r="1039" spans="2:16" x14ac:dyDescent="0.35">
      <c r="B1039" t="s">
        <v>10</v>
      </c>
      <c r="D1039" t="s">
        <v>19</v>
      </c>
      <c r="E1039" t="s">
        <v>1089</v>
      </c>
      <c r="F1039" t="s">
        <v>1107</v>
      </c>
      <c r="G1039" t="s">
        <v>1108</v>
      </c>
      <c r="H1039">
        <v>1410</v>
      </c>
      <c r="I1039" t="s">
        <v>1109</v>
      </c>
      <c r="J1039">
        <v>63300030</v>
      </c>
      <c r="K1039" t="s">
        <v>1488</v>
      </c>
      <c r="L1039" s="3">
        <v>5000.0000004000003</v>
      </c>
      <c r="M1039" s="3">
        <v>5000.0000004000003</v>
      </c>
      <c r="N1039" s="3">
        <v>5000.0000004000003</v>
      </c>
      <c r="O1039" s="3">
        <v>5000.0000004000003</v>
      </c>
      <c r="P1039" s="3">
        <v>5000.0000004000003</v>
      </c>
    </row>
    <row r="1040" spans="2:16" x14ac:dyDescent="0.35">
      <c r="B1040" t="s">
        <v>10</v>
      </c>
      <c r="D1040" t="s">
        <v>11</v>
      </c>
      <c r="E1040" t="s">
        <v>1089</v>
      </c>
      <c r="F1040" t="s">
        <v>1107</v>
      </c>
      <c r="G1040" t="s">
        <v>1108</v>
      </c>
      <c r="H1040">
        <v>1410</v>
      </c>
      <c r="I1040" t="s">
        <v>1109</v>
      </c>
      <c r="J1040">
        <v>63300040</v>
      </c>
      <c r="K1040" t="s">
        <v>1515</v>
      </c>
      <c r="L1040" s="3">
        <v>7809.5803076534239</v>
      </c>
      <c r="M1040" s="3">
        <v>8082.9156184212943</v>
      </c>
      <c r="N1040" s="3">
        <v>8365.8176650660389</v>
      </c>
      <c r="O1040" s="3">
        <v>8658.6212833433492</v>
      </c>
      <c r="P1040" s="3">
        <v>8961.6730282603658</v>
      </c>
    </row>
    <row r="1041" spans="2:16" x14ac:dyDescent="0.35">
      <c r="B1041" t="s">
        <v>10</v>
      </c>
      <c r="D1041" t="s">
        <v>19</v>
      </c>
      <c r="E1041" t="s">
        <v>1089</v>
      </c>
      <c r="F1041" t="s">
        <v>1107</v>
      </c>
      <c r="G1041" t="s">
        <v>1108</v>
      </c>
      <c r="H1041">
        <v>1410</v>
      </c>
      <c r="I1041" t="s">
        <v>1109</v>
      </c>
      <c r="J1041">
        <v>63300056</v>
      </c>
      <c r="K1041" t="s">
        <v>1536</v>
      </c>
      <c r="L1041" s="3">
        <v>74376.955310984995</v>
      </c>
      <c r="M1041" s="3">
        <v>76980.148746869469</v>
      </c>
      <c r="N1041" s="3">
        <v>79674.453953009899</v>
      </c>
      <c r="O1041" s="3">
        <v>82463.059841365233</v>
      </c>
      <c r="P1041" s="3">
        <v>85349.266935813008</v>
      </c>
    </row>
    <row r="1042" spans="2:16" x14ac:dyDescent="0.35">
      <c r="B1042" t="s">
        <v>10</v>
      </c>
      <c r="D1042" t="s">
        <v>19</v>
      </c>
      <c r="E1042" t="s">
        <v>1089</v>
      </c>
      <c r="F1042" t="s">
        <v>1107</v>
      </c>
      <c r="G1042" t="s">
        <v>1108</v>
      </c>
      <c r="H1042">
        <v>1410</v>
      </c>
      <c r="I1042" t="s">
        <v>1109</v>
      </c>
      <c r="J1042">
        <v>63300033</v>
      </c>
      <c r="K1042" t="s">
        <v>1661</v>
      </c>
      <c r="L1042" s="3">
        <v>3470.0000003999999</v>
      </c>
      <c r="M1042" s="3">
        <v>3470.0000003999999</v>
      </c>
      <c r="N1042" s="3">
        <v>3470.0000003999999</v>
      </c>
      <c r="O1042" s="3">
        <v>3470.0000003999999</v>
      </c>
      <c r="P1042" s="3">
        <v>3470.0000003999999</v>
      </c>
    </row>
    <row r="1043" spans="2:16" x14ac:dyDescent="0.35">
      <c r="B1043" t="s">
        <v>10</v>
      </c>
      <c r="D1043" t="s">
        <v>11</v>
      </c>
      <c r="E1043" t="s">
        <v>1089</v>
      </c>
      <c r="F1043" t="s">
        <v>1107</v>
      </c>
      <c r="G1043" t="s">
        <v>1108</v>
      </c>
      <c r="H1043">
        <v>1410</v>
      </c>
      <c r="I1043" t="s">
        <v>1109</v>
      </c>
      <c r="J1043">
        <v>63300100</v>
      </c>
      <c r="K1043" t="s">
        <v>1869</v>
      </c>
      <c r="L1043" s="3">
        <v>6842.6798886106199</v>
      </c>
      <c r="M1043" s="3">
        <v>7082.173684711991</v>
      </c>
      <c r="N1043" s="3">
        <v>7330.0497636769105</v>
      </c>
      <c r="O1043" s="3">
        <v>7586.6015054056015</v>
      </c>
      <c r="P1043" s="3">
        <v>7852.1325580947969</v>
      </c>
    </row>
    <row r="1044" spans="2:16" x14ac:dyDescent="0.35">
      <c r="B1044" t="s">
        <v>10</v>
      </c>
      <c r="D1044" t="s">
        <v>11</v>
      </c>
      <c r="E1044" t="s">
        <v>1089</v>
      </c>
      <c r="F1044" t="s">
        <v>1107</v>
      </c>
      <c r="G1044" t="s">
        <v>1108</v>
      </c>
      <c r="H1044">
        <v>1410</v>
      </c>
      <c r="I1044" t="s">
        <v>1109</v>
      </c>
      <c r="J1044">
        <v>63300170</v>
      </c>
      <c r="K1044" t="s">
        <v>1873</v>
      </c>
      <c r="L1044" s="3">
        <v>11825.935894446615</v>
      </c>
      <c r="M1044" s="3">
        <v>12239.843650752246</v>
      </c>
      <c r="N1044" s="3">
        <v>12668.238178528574</v>
      </c>
      <c r="O1044" s="3">
        <v>13111.626514777072</v>
      </c>
      <c r="P1044" s="3">
        <v>13570.533442794269</v>
      </c>
    </row>
    <row r="1045" spans="2:16" x14ac:dyDescent="0.35">
      <c r="B1045" t="s">
        <v>10</v>
      </c>
      <c r="D1045" t="s">
        <v>11</v>
      </c>
      <c r="E1045" t="s">
        <v>1089</v>
      </c>
      <c r="F1045" t="s">
        <v>1100</v>
      </c>
      <c r="G1045" t="s">
        <v>1101</v>
      </c>
      <c r="H1045">
        <v>1412</v>
      </c>
      <c r="I1045" t="s">
        <v>1102</v>
      </c>
      <c r="J1045">
        <v>63300080</v>
      </c>
      <c r="K1045" t="s">
        <v>91</v>
      </c>
      <c r="L1045" s="3">
        <v>89341.984051462365</v>
      </c>
      <c r="M1045" s="3">
        <v>92468.953493263543</v>
      </c>
      <c r="N1045" s="3">
        <v>95705.366865527758</v>
      </c>
      <c r="O1045" s="3">
        <v>99055.054705821211</v>
      </c>
      <c r="P1045" s="3">
        <v>102521.98162052495</v>
      </c>
    </row>
    <row r="1046" spans="2:16" x14ac:dyDescent="0.35">
      <c r="B1046" t="s">
        <v>10</v>
      </c>
      <c r="D1046" t="s">
        <v>11</v>
      </c>
      <c r="E1046" t="s">
        <v>1089</v>
      </c>
      <c r="F1046" t="s">
        <v>1100</v>
      </c>
      <c r="G1046" t="s">
        <v>1101</v>
      </c>
      <c r="H1046">
        <v>1412</v>
      </c>
      <c r="I1046" t="s">
        <v>1102</v>
      </c>
      <c r="J1046">
        <v>63300040</v>
      </c>
      <c r="K1046" t="s">
        <v>1515</v>
      </c>
      <c r="L1046" s="3">
        <v>30858.251070406408</v>
      </c>
      <c r="M1046" s="3">
        <v>31938.28985787063</v>
      </c>
      <c r="N1046" s="3">
        <v>33056.130002896098</v>
      </c>
      <c r="O1046" s="3">
        <v>34213.094552997456</v>
      </c>
      <c r="P1046" s="3">
        <v>35410.552862352371</v>
      </c>
    </row>
    <row r="1047" spans="2:16" x14ac:dyDescent="0.35">
      <c r="B1047" t="s">
        <v>10</v>
      </c>
      <c r="D1047" t="s">
        <v>19</v>
      </c>
      <c r="E1047" t="s">
        <v>1089</v>
      </c>
      <c r="F1047" t="s">
        <v>1100</v>
      </c>
      <c r="G1047" t="s">
        <v>1101</v>
      </c>
      <c r="H1047">
        <v>1412</v>
      </c>
      <c r="I1047" t="s">
        <v>1102</v>
      </c>
      <c r="J1047">
        <v>63300056</v>
      </c>
      <c r="K1047" t="s">
        <v>1536</v>
      </c>
      <c r="L1047" s="3">
        <v>293888.10543244198</v>
      </c>
      <c r="M1047" s="3">
        <v>304174.18912257743</v>
      </c>
      <c r="N1047" s="3">
        <v>314820.28574186761</v>
      </c>
      <c r="O1047" s="3">
        <v>325838.99574283295</v>
      </c>
      <c r="P1047" s="3">
        <v>337243.3605938321</v>
      </c>
    </row>
    <row r="1048" spans="2:16" x14ac:dyDescent="0.35">
      <c r="B1048" t="s">
        <v>10</v>
      </c>
      <c r="D1048" t="s">
        <v>19</v>
      </c>
      <c r="E1048" t="s">
        <v>1089</v>
      </c>
      <c r="F1048" t="s">
        <v>1100</v>
      </c>
      <c r="G1048" t="s">
        <v>1101</v>
      </c>
      <c r="H1048">
        <v>1412</v>
      </c>
      <c r="I1048" t="s">
        <v>1102</v>
      </c>
      <c r="J1048">
        <v>63300150</v>
      </c>
      <c r="K1048" t="s">
        <v>1680</v>
      </c>
      <c r="L1048" s="3">
        <v>26010</v>
      </c>
      <c r="M1048" s="3">
        <v>26530.2</v>
      </c>
      <c r="N1048" s="3">
        <v>27060.804</v>
      </c>
      <c r="O1048" s="3">
        <v>27602.020080000002</v>
      </c>
      <c r="P1048" s="3">
        <v>28154.060481600001</v>
      </c>
    </row>
    <row r="1049" spans="2:16" x14ac:dyDescent="0.35">
      <c r="B1049" t="s">
        <v>10</v>
      </c>
      <c r="D1049" t="s">
        <v>11</v>
      </c>
      <c r="E1049" t="s">
        <v>1089</v>
      </c>
      <c r="F1049" t="s">
        <v>1100</v>
      </c>
      <c r="G1049" t="s">
        <v>1101</v>
      </c>
      <c r="H1049">
        <v>1412</v>
      </c>
      <c r="I1049" t="s">
        <v>1102</v>
      </c>
      <c r="J1049">
        <v>63300100</v>
      </c>
      <c r="K1049" t="s">
        <v>1869</v>
      </c>
      <c r="L1049" s="3">
        <v>27037.705699784663</v>
      </c>
      <c r="M1049" s="3">
        <v>27984.025399277125</v>
      </c>
      <c r="N1049" s="3">
        <v>28963.466288251821</v>
      </c>
      <c r="O1049" s="3">
        <v>29977.187608340631</v>
      </c>
      <c r="P1049" s="3">
        <v>31026.389174632553</v>
      </c>
    </row>
    <row r="1050" spans="2:16" x14ac:dyDescent="0.35">
      <c r="B1050" t="s">
        <v>10</v>
      </c>
      <c r="D1050" t="s">
        <v>11</v>
      </c>
      <c r="E1050" t="s">
        <v>1089</v>
      </c>
      <c r="F1050" t="s">
        <v>1100</v>
      </c>
      <c r="G1050" t="s">
        <v>1101</v>
      </c>
      <c r="H1050">
        <v>1412</v>
      </c>
      <c r="I1050" t="s">
        <v>1102</v>
      </c>
      <c r="J1050">
        <v>63300170</v>
      </c>
      <c r="K1050" t="s">
        <v>1873</v>
      </c>
      <c r="L1050" s="3">
        <v>46728.208763758274</v>
      </c>
      <c r="M1050" s="3">
        <v>48363.696070489816</v>
      </c>
      <c r="N1050" s="3">
        <v>50056.425432956952</v>
      </c>
      <c r="O1050" s="3">
        <v>51808.400323110443</v>
      </c>
      <c r="P1050" s="3">
        <v>53621.694334419306</v>
      </c>
    </row>
    <row r="1051" spans="2:16" x14ac:dyDescent="0.35">
      <c r="B1051" t="s">
        <v>10</v>
      </c>
      <c r="D1051" t="s">
        <v>11</v>
      </c>
      <c r="E1051" t="s">
        <v>1089</v>
      </c>
      <c r="F1051" t="s">
        <v>1103</v>
      </c>
      <c r="G1051" t="s">
        <v>1104</v>
      </c>
      <c r="H1051">
        <v>1412</v>
      </c>
      <c r="I1051" t="s">
        <v>1102</v>
      </c>
      <c r="J1051">
        <v>63300080</v>
      </c>
      <c r="K1051" t="s">
        <v>91</v>
      </c>
      <c r="L1051" s="3">
        <v>24589.613923778161</v>
      </c>
      <c r="M1051" s="3">
        <v>25450.250411110395</v>
      </c>
      <c r="N1051" s="3">
        <v>26341.009175499257</v>
      </c>
      <c r="O1051" s="3">
        <v>27262.944496641725</v>
      </c>
      <c r="P1051" s="3">
        <v>28217.147554024185</v>
      </c>
    </row>
    <row r="1052" spans="2:16" x14ac:dyDescent="0.35">
      <c r="B1052" t="s">
        <v>10</v>
      </c>
      <c r="D1052" t="s">
        <v>19</v>
      </c>
      <c r="E1052" t="s">
        <v>1089</v>
      </c>
      <c r="F1052" t="s">
        <v>1103</v>
      </c>
      <c r="G1052" t="s">
        <v>1104</v>
      </c>
      <c r="H1052">
        <v>1412</v>
      </c>
      <c r="I1052" t="s">
        <v>1102</v>
      </c>
      <c r="J1052">
        <v>63300030</v>
      </c>
      <c r="K1052" t="s">
        <v>1488</v>
      </c>
      <c r="L1052" s="3">
        <v>5400</v>
      </c>
      <c r="M1052" s="3">
        <v>5400</v>
      </c>
      <c r="N1052" s="3">
        <v>5400</v>
      </c>
      <c r="O1052" s="3">
        <v>5400</v>
      </c>
      <c r="P1052" s="3">
        <v>5400</v>
      </c>
    </row>
    <row r="1053" spans="2:16" x14ac:dyDescent="0.35">
      <c r="B1053" t="s">
        <v>10</v>
      </c>
      <c r="D1053" t="s">
        <v>11</v>
      </c>
      <c r="E1053" t="s">
        <v>1089</v>
      </c>
      <c r="F1053" t="s">
        <v>1103</v>
      </c>
      <c r="G1053" t="s">
        <v>1104</v>
      </c>
      <c r="H1053">
        <v>1412</v>
      </c>
      <c r="I1053" t="s">
        <v>1102</v>
      </c>
      <c r="J1053">
        <v>63300040</v>
      </c>
      <c r="K1053" t="s">
        <v>1515</v>
      </c>
      <c r="L1053" s="3">
        <v>8493.123230252324</v>
      </c>
      <c r="M1053" s="3">
        <v>8790.382543311156</v>
      </c>
      <c r="N1053" s="3">
        <v>9098.0459323270461</v>
      </c>
      <c r="O1053" s="3">
        <v>9416.4775399584905</v>
      </c>
      <c r="P1053" s="3">
        <v>9746.0542538570371</v>
      </c>
    </row>
    <row r="1054" spans="2:16" x14ac:dyDescent="0.35">
      <c r="B1054" t="s">
        <v>10</v>
      </c>
      <c r="D1054" t="s">
        <v>19</v>
      </c>
      <c r="E1054" t="s">
        <v>1089</v>
      </c>
      <c r="F1054" t="s">
        <v>1103</v>
      </c>
      <c r="G1054" t="s">
        <v>1104</v>
      </c>
      <c r="H1054">
        <v>1412</v>
      </c>
      <c r="I1054" t="s">
        <v>1102</v>
      </c>
      <c r="J1054">
        <v>63300056</v>
      </c>
      <c r="K1054" t="s">
        <v>1536</v>
      </c>
      <c r="L1054" s="3">
        <v>80886.887907165001</v>
      </c>
      <c r="M1054" s="3">
        <v>83717.928983915772</v>
      </c>
      <c r="N1054" s="3">
        <v>86648.056498352817</v>
      </c>
      <c r="O1054" s="3">
        <v>89680.738475795151</v>
      </c>
      <c r="P1054" s="3">
        <v>92819.564322447972</v>
      </c>
    </row>
    <row r="1055" spans="2:16" x14ac:dyDescent="0.35">
      <c r="B1055" t="s">
        <v>10</v>
      </c>
      <c r="D1055" t="s">
        <v>19</v>
      </c>
      <c r="E1055" t="s">
        <v>1089</v>
      </c>
      <c r="F1055" t="s">
        <v>1103</v>
      </c>
      <c r="G1055" t="s">
        <v>1104</v>
      </c>
      <c r="H1055">
        <v>1412</v>
      </c>
      <c r="I1055" t="s">
        <v>1102</v>
      </c>
      <c r="J1055">
        <v>63300033</v>
      </c>
      <c r="K1055" t="s">
        <v>1661</v>
      </c>
      <c r="L1055" s="3">
        <v>4809.9960000000001</v>
      </c>
      <c r="M1055" s="3">
        <v>4809.9960000000001</v>
      </c>
      <c r="N1055" s="3">
        <v>4809.9960000000001</v>
      </c>
      <c r="O1055" s="3">
        <v>4809.9960000000001</v>
      </c>
      <c r="P1055" s="3">
        <v>4809.9960000000001</v>
      </c>
    </row>
    <row r="1056" spans="2:16" x14ac:dyDescent="0.35">
      <c r="B1056" t="s">
        <v>10</v>
      </c>
      <c r="D1056" t="s">
        <v>11</v>
      </c>
      <c r="E1056" t="s">
        <v>1089</v>
      </c>
      <c r="F1056" t="s">
        <v>1103</v>
      </c>
      <c r="G1056" t="s">
        <v>1104</v>
      </c>
      <c r="H1056">
        <v>1412</v>
      </c>
      <c r="I1056" t="s">
        <v>1102</v>
      </c>
      <c r="J1056">
        <v>63300100</v>
      </c>
      <c r="K1056" t="s">
        <v>1869</v>
      </c>
      <c r="L1056" s="3">
        <v>7441.5936874591798</v>
      </c>
      <c r="M1056" s="3">
        <v>7702.0494665202505</v>
      </c>
      <c r="N1056" s="3">
        <v>7971.6211978484589</v>
      </c>
      <c r="O1056" s="3">
        <v>8250.6279397731541</v>
      </c>
      <c r="P1056" s="3">
        <v>8539.3999176652142</v>
      </c>
    </row>
    <row r="1057" spans="2:16" x14ac:dyDescent="0.35">
      <c r="B1057" t="s">
        <v>10</v>
      </c>
      <c r="D1057" t="s">
        <v>11</v>
      </c>
      <c r="E1057" t="s">
        <v>1089</v>
      </c>
      <c r="F1057" t="s">
        <v>1103</v>
      </c>
      <c r="G1057" t="s">
        <v>1104</v>
      </c>
      <c r="H1057">
        <v>1412</v>
      </c>
      <c r="I1057" t="s">
        <v>1102</v>
      </c>
      <c r="J1057">
        <v>63300170</v>
      </c>
      <c r="K1057" t="s">
        <v>1873</v>
      </c>
      <c r="L1057" s="3">
        <v>12861.015177239235</v>
      </c>
      <c r="M1057" s="3">
        <v>13311.150708442608</v>
      </c>
      <c r="N1057" s="3">
        <v>13777.040983238097</v>
      </c>
      <c r="O1057" s="3">
        <v>14259.237417651429</v>
      </c>
      <c r="P1057" s="3">
        <v>14758.310727269227</v>
      </c>
    </row>
    <row r="1058" spans="2:16" x14ac:dyDescent="0.35">
      <c r="B1058" t="s">
        <v>10</v>
      </c>
      <c r="D1058" t="s">
        <v>11</v>
      </c>
      <c r="E1058" t="s">
        <v>1089</v>
      </c>
      <c r="F1058" t="s">
        <v>1105</v>
      </c>
      <c r="G1058" t="s">
        <v>1106</v>
      </c>
      <c r="H1058">
        <v>1412</v>
      </c>
      <c r="I1058" t="s">
        <v>1102</v>
      </c>
      <c r="J1058">
        <v>63300080</v>
      </c>
      <c r="K1058" t="s">
        <v>91</v>
      </c>
      <c r="L1058" s="3">
        <v>56147.020820548554</v>
      </c>
      <c r="M1058" s="3">
        <v>58112.166549267749</v>
      </c>
      <c r="N1058" s="3">
        <v>60146.092378492125</v>
      </c>
      <c r="O1058" s="3">
        <v>62251.205611739337</v>
      </c>
      <c r="P1058" s="3">
        <v>64429.997808150212</v>
      </c>
    </row>
    <row r="1059" spans="2:16" x14ac:dyDescent="0.35">
      <c r="B1059" t="s">
        <v>10</v>
      </c>
      <c r="D1059" t="s">
        <v>11</v>
      </c>
      <c r="E1059" t="s">
        <v>1089</v>
      </c>
      <c r="F1059" t="s">
        <v>1105</v>
      </c>
      <c r="G1059" t="s">
        <v>1106</v>
      </c>
      <c r="H1059">
        <v>1412</v>
      </c>
      <c r="I1059" t="s">
        <v>1102</v>
      </c>
      <c r="J1059">
        <v>63300040</v>
      </c>
      <c r="K1059" t="s">
        <v>1515</v>
      </c>
      <c r="L1059" s="3">
        <v>19392.885480781573</v>
      </c>
      <c r="M1059" s="3">
        <v>20071.636472608927</v>
      </c>
      <c r="N1059" s="3">
        <v>20774.14374915024</v>
      </c>
      <c r="O1059" s="3">
        <v>21501.238780370495</v>
      </c>
      <c r="P1059" s="3">
        <v>22253.782137683462</v>
      </c>
    </row>
    <row r="1060" spans="2:16" x14ac:dyDescent="0.35">
      <c r="B1060" t="s">
        <v>10</v>
      </c>
      <c r="D1060" t="s">
        <v>19</v>
      </c>
      <c r="E1060" t="s">
        <v>1089</v>
      </c>
      <c r="F1060" t="s">
        <v>1105</v>
      </c>
      <c r="G1060" t="s">
        <v>1106</v>
      </c>
      <c r="H1060">
        <v>1412</v>
      </c>
      <c r="I1060" t="s">
        <v>1102</v>
      </c>
      <c r="J1060">
        <v>63300056</v>
      </c>
      <c r="K1060" t="s">
        <v>1536</v>
      </c>
      <c r="L1060" s="3">
        <v>184694.14743601499</v>
      </c>
      <c r="M1060" s="3">
        <v>191158.4425962755</v>
      </c>
      <c r="N1060" s="3">
        <v>197848.98808714515</v>
      </c>
      <c r="O1060" s="3">
        <v>204773.7026701952</v>
      </c>
      <c r="P1060" s="3">
        <v>211940.78226365201</v>
      </c>
    </row>
    <row r="1061" spans="2:16" x14ac:dyDescent="0.35">
      <c r="B1061" t="s">
        <v>10</v>
      </c>
      <c r="D1061" t="s">
        <v>19</v>
      </c>
      <c r="E1061" t="s">
        <v>1089</v>
      </c>
      <c r="F1061" t="s">
        <v>1105</v>
      </c>
      <c r="G1061" t="s">
        <v>1106</v>
      </c>
      <c r="H1061">
        <v>1412</v>
      </c>
      <c r="I1061" t="s">
        <v>1102</v>
      </c>
      <c r="J1061">
        <v>63300150</v>
      </c>
      <c r="K1061" t="s">
        <v>1680</v>
      </c>
      <c r="L1061" s="3">
        <v>75258.655920000005</v>
      </c>
      <c r="M1061" s="3">
        <v>76763.829038399999</v>
      </c>
      <c r="N1061" s="3">
        <v>78299.105619167996</v>
      </c>
      <c r="O1061" s="3">
        <v>79865.087731551364</v>
      </c>
      <c r="P1061" s="3">
        <v>81462.389486182394</v>
      </c>
    </row>
    <row r="1062" spans="2:16" x14ac:dyDescent="0.35">
      <c r="B1062" t="s">
        <v>10</v>
      </c>
      <c r="D1062" t="s">
        <v>11</v>
      </c>
      <c r="E1062" t="s">
        <v>1089</v>
      </c>
      <c r="F1062" t="s">
        <v>1105</v>
      </c>
      <c r="G1062" t="s">
        <v>1106</v>
      </c>
      <c r="H1062">
        <v>1412</v>
      </c>
      <c r="I1062" t="s">
        <v>1102</v>
      </c>
      <c r="J1062">
        <v>63300100</v>
      </c>
      <c r="K1062" t="s">
        <v>1869</v>
      </c>
      <c r="L1062" s="3">
        <v>16991.86156411338</v>
      </c>
      <c r="M1062" s="3">
        <v>17586.576718857345</v>
      </c>
      <c r="N1062" s="3">
        <v>18202.106904017353</v>
      </c>
      <c r="O1062" s="3">
        <v>18839.180645657958</v>
      </c>
      <c r="P1062" s="3">
        <v>19498.551968255986</v>
      </c>
    </row>
    <row r="1063" spans="2:16" x14ac:dyDescent="0.35">
      <c r="B1063" t="s">
        <v>10</v>
      </c>
      <c r="D1063" t="s">
        <v>11</v>
      </c>
      <c r="E1063" t="s">
        <v>1089</v>
      </c>
      <c r="F1063" t="s">
        <v>1105</v>
      </c>
      <c r="G1063" t="s">
        <v>1106</v>
      </c>
      <c r="H1063">
        <v>1412</v>
      </c>
      <c r="I1063" t="s">
        <v>1102</v>
      </c>
      <c r="J1063">
        <v>63300170</v>
      </c>
      <c r="K1063" t="s">
        <v>1873</v>
      </c>
      <c r="L1063" s="3">
        <v>29366.369442326384</v>
      </c>
      <c r="M1063" s="3">
        <v>30394.192372807807</v>
      </c>
      <c r="N1063" s="3">
        <v>31457.989105856079</v>
      </c>
      <c r="O1063" s="3">
        <v>32559.018724561036</v>
      </c>
      <c r="P1063" s="3">
        <v>33698.58437992067</v>
      </c>
    </row>
    <row r="1064" spans="2:16" x14ac:dyDescent="0.35">
      <c r="B1064" t="s">
        <v>10</v>
      </c>
      <c r="D1064" t="s">
        <v>11</v>
      </c>
      <c r="E1064" t="s">
        <v>1089</v>
      </c>
      <c r="F1064" t="s">
        <v>1095</v>
      </c>
      <c r="G1064" t="s">
        <v>1096</v>
      </c>
      <c r="H1064">
        <v>1416</v>
      </c>
      <c r="I1064" t="s">
        <v>1097</v>
      </c>
      <c r="J1064">
        <v>63300080</v>
      </c>
      <c r="K1064" t="s">
        <v>91</v>
      </c>
      <c r="L1064" s="3">
        <v>28584.633504294718</v>
      </c>
      <c r="M1064" s="3">
        <v>29585.095676945031</v>
      </c>
      <c r="N1064" s="3">
        <v>30620.574025638103</v>
      </c>
      <c r="O1064" s="3">
        <v>31692.294116535435</v>
      </c>
      <c r="P1064" s="3">
        <v>32801.524410614176</v>
      </c>
    </row>
    <row r="1065" spans="2:16" x14ac:dyDescent="0.35">
      <c r="B1065" t="s">
        <v>10</v>
      </c>
      <c r="D1065" t="s">
        <v>11</v>
      </c>
      <c r="E1065" t="s">
        <v>1089</v>
      </c>
      <c r="F1065" t="s">
        <v>1095</v>
      </c>
      <c r="G1065" t="s">
        <v>1096</v>
      </c>
      <c r="H1065">
        <v>1416</v>
      </c>
      <c r="I1065" t="s">
        <v>1097</v>
      </c>
      <c r="J1065">
        <v>63300040</v>
      </c>
      <c r="K1065" t="s">
        <v>1515</v>
      </c>
      <c r="L1065" s="3">
        <v>9872.9819669438984</v>
      </c>
      <c r="M1065" s="3">
        <v>10218.536335786934</v>
      </c>
      <c r="N1065" s="3">
        <v>10576.185107539477</v>
      </c>
      <c r="O1065" s="3">
        <v>10946.351586303357</v>
      </c>
      <c r="P1065" s="3">
        <v>11329.473891823975</v>
      </c>
    </row>
    <row r="1066" spans="2:16" x14ac:dyDescent="0.35">
      <c r="B1066" t="s">
        <v>10</v>
      </c>
      <c r="D1066" t="s">
        <v>19</v>
      </c>
      <c r="E1066" t="s">
        <v>1089</v>
      </c>
      <c r="F1066" t="s">
        <v>1095</v>
      </c>
      <c r="G1066" t="s">
        <v>1096</v>
      </c>
      <c r="H1066">
        <v>1416</v>
      </c>
      <c r="I1066" t="s">
        <v>1097</v>
      </c>
      <c r="J1066">
        <v>63300056</v>
      </c>
      <c r="K1066" t="s">
        <v>1536</v>
      </c>
      <c r="L1066" s="3">
        <v>94028.399685179989</v>
      </c>
      <c r="M1066" s="3">
        <v>97319.393674161285</v>
      </c>
      <c r="N1066" s="3">
        <v>100725.57245275693</v>
      </c>
      <c r="O1066" s="3">
        <v>104250.9674886034</v>
      </c>
      <c r="P1066" s="3">
        <v>107899.75135070452</v>
      </c>
    </row>
    <row r="1067" spans="2:16" x14ac:dyDescent="0.35">
      <c r="B1067" t="s">
        <v>10</v>
      </c>
      <c r="D1067" t="s">
        <v>11</v>
      </c>
      <c r="E1067" t="s">
        <v>1089</v>
      </c>
      <c r="F1067" t="s">
        <v>1095</v>
      </c>
      <c r="G1067" t="s">
        <v>1096</v>
      </c>
      <c r="H1067">
        <v>1416</v>
      </c>
      <c r="I1067" t="s">
        <v>1097</v>
      </c>
      <c r="J1067">
        <v>63300100</v>
      </c>
      <c r="K1067" t="s">
        <v>1869</v>
      </c>
      <c r="L1067" s="3">
        <v>8650.6127710365581</v>
      </c>
      <c r="M1067" s="3">
        <v>8953.3842180228385</v>
      </c>
      <c r="N1067" s="3">
        <v>9266.7526656536375</v>
      </c>
      <c r="O1067" s="3">
        <v>9591.0890089515124</v>
      </c>
      <c r="P1067" s="3">
        <v>9926.7771242648159</v>
      </c>
    </row>
    <row r="1068" spans="2:16" x14ac:dyDescent="0.35">
      <c r="B1068" t="s">
        <v>10</v>
      </c>
      <c r="D1068" t="s">
        <v>11</v>
      </c>
      <c r="E1068" t="s">
        <v>1089</v>
      </c>
      <c r="F1068" t="s">
        <v>1095</v>
      </c>
      <c r="G1068" t="s">
        <v>1096</v>
      </c>
      <c r="H1068">
        <v>1416</v>
      </c>
      <c r="I1068" t="s">
        <v>1097</v>
      </c>
      <c r="J1068">
        <v>63300170</v>
      </c>
      <c r="K1068" t="s">
        <v>1873</v>
      </c>
      <c r="L1068" s="3">
        <v>14950.515549943619</v>
      </c>
      <c r="M1068" s="3">
        <v>15473.783594191644</v>
      </c>
      <c r="N1068" s="3">
        <v>16015.366019988351</v>
      </c>
      <c r="O1068" s="3">
        <v>16575.903830687941</v>
      </c>
      <c r="P1068" s="3">
        <v>17156.06046476202</v>
      </c>
    </row>
    <row r="1069" spans="2:16" x14ac:dyDescent="0.35">
      <c r="B1069" t="s">
        <v>10</v>
      </c>
      <c r="D1069" t="s">
        <v>11</v>
      </c>
      <c r="E1069" t="s">
        <v>1089</v>
      </c>
      <c r="F1069" t="s">
        <v>1098</v>
      </c>
      <c r="G1069" t="s">
        <v>1099</v>
      </c>
      <c r="H1069">
        <v>1416</v>
      </c>
      <c r="I1069" t="s">
        <v>1097</v>
      </c>
      <c r="J1069">
        <v>63300080</v>
      </c>
      <c r="K1069" t="s">
        <v>91</v>
      </c>
      <c r="L1069" s="3">
        <v>91849.13282718978</v>
      </c>
      <c r="M1069" s="3">
        <v>95063.852476141416</v>
      </c>
      <c r="N1069" s="3">
        <v>98391.087312806354</v>
      </c>
      <c r="O1069" s="3">
        <v>101834.77536875456</v>
      </c>
      <c r="P1069" s="3">
        <v>105398.99250666096</v>
      </c>
    </row>
    <row r="1070" spans="2:16" x14ac:dyDescent="0.35">
      <c r="B1070" t="s">
        <v>10</v>
      </c>
      <c r="D1070" t="s">
        <v>11</v>
      </c>
      <c r="E1070" t="s">
        <v>1089</v>
      </c>
      <c r="F1070" t="s">
        <v>1098</v>
      </c>
      <c r="G1070" t="s">
        <v>1099</v>
      </c>
      <c r="H1070">
        <v>1416</v>
      </c>
      <c r="I1070" t="s">
        <v>1097</v>
      </c>
      <c r="J1070">
        <v>63300040</v>
      </c>
      <c r="K1070" t="s">
        <v>1515</v>
      </c>
      <c r="L1070" s="3">
        <v>31724.207062022786</v>
      </c>
      <c r="M1070" s="3">
        <v>32834.554309193576</v>
      </c>
      <c r="N1070" s="3">
        <v>33983.763710015352</v>
      </c>
      <c r="O1070" s="3">
        <v>35173.195439865885</v>
      </c>
      <c r="P1070" s="3">
        <v>36404.257280261183</v>
      </c>
    </row>
    <row r="1071" spans="2:16" x14ac:dyDescent="0.35">
      <c r="B1071" t="s">
        <v>10</v>
      </c>
      <c r="D1071" t="s">
        <v>19</v>
      </c>
      <c r="E1071" t="s">
        <v>1089</v>
      </c>
      <c r="F1071" t="s">
        <v>1098</v>
      </c>
      <c r="G1071" t="s">
        <v>1099</v>
      </c>
      <c r="H1071">
        <v>1416</v>
      </c>
      <c r="I1071" t="s">
        <v>1097</v>
      </c>
      <c r="J1071">
        <v>63300056</v>
      </c>
      <c r="K1071" t="s">
        <v>1536</v>
      </c>
      <c r="L1071" s="3">
        <v>302135.30535259796</v>
      </c>
      <c r="M1071" s="3">
        <v>312710.04103993886</v>
      </c>
      <c r="N1071" s="3">
        <v>323654.89247633668</v>
      </c>
      <c r="O1071" s="3">
        <v>334982.81371300842</v>
      </c>
      <c r="P1071" s="3">
        <v>346707.21219296369</v>
      </c>
    </row>
    <row r="1072" spans="2:16" x14ac:dyDescent="0.35">
      <c r="B1072" t="s">
        <v>10</v>
      </c>
      <c r="D1072" t="s">
        <v>11</v>
      </c>
      <c r="E1072" t="s">
        <v>1089</v>
      </c>
      <c r="F1072" t="s">
        <v>1098</v>
      </c>
      <c r="G1072" t="s">
        <v>1099</v>
      </c>
      <c r="H1072">
        <v>1416</v>
      </c>
      <c r="I1072" t="s">
        <v>1097</v>
      </c>
      <c r="J1072">
        <v>63300100</v>
      </c>
      <c r="K1072" t="s">
        <v>1869</v>
      </c>
      <c r="L1072" s="3">
        <v>27796.448092439012</v>
      </c>
      <c r="M1072" s="3">
        <v>28769.323775674377</v>
      </c>
      <c r="N1072" s="3">
        <v>29776.250107822972</v>
      </c>
      <c r="O1072" s="3">
        <v>30818.418861596776</v>
      </c>
      <c r="P1072" s="3">
        <v>31897.063521752658</v>
      </c>
    </row>
    <row r="1073" spans="2:16" x14ac:dyDescent="0.35">
      <c r="B1073" t="s">
        <v>10</v>
      </c>
      <c r="D1073" t="s">
        <v>11</v>
      </c>
      <c r="E1073" t="s">
        <v>1089</v>
      </c>
      <c r="F1073" t="s">
        <v>1098</v>
      </c>
      <c r="G1073" t="s">
        <v>1099</v>
      </c>
      <c r="H1073">
        <v>1416</v>
      </c>
      <c r="I1073" t="s">
        <v>1097</v>
      </c>
      <c r="J1073">
        <v>63300170</v>
      </c>
      <c r="K1073" t="s">
        <v>1873</v>
      </c>
      <c r="L1073" s="3">
        <v>48039.513551063079</v>
      </c>
      <c r="M1073" s="3">
        <v>49720.896525350283</v>
      </c>
      <c r="N1073" s="3">
        <v>51461.127903737535</v>
      </c>
      <c r="O1073" s="3">
        <v>53262.267380368343</v>
      </c>
      <c r="P1073" s="3">
        <v>55126.446738681225</v>
      </c>
    </row>
    <row r="1074" spans="2:16" x14ac:dyDescent="0.35">
      <c r="B1074" t="s">
        <v>10</v>
      </c>
      <c r="D1074" t="s">
        <v>11</v>
      </c>
      <c r="E1074" t="s">
        <v>1089</v>
      </c>
      <c r="F1074" t="s">
        <v>1090</v>
      </c>
      <c r="G1074" t="s">
        <v>1091</v>
      </c>
      <c r="H1074">
        <v>1418</v>
      </c>
      <c r="I1074" t="s">
        <v>1092</v>
      </c>
      <c r="J1074">
        <v>63300080</v>
      </c>
      <c r="K1074" t="s">
        <v>91</v>
      </c>
      <c r="L1074" s="3">
        <v>28584.633504294718</v>
      </c>
      <c r="M1074" s="3">
        <v>29585.095676945031</v>
      </c>
      <c r="N1074" s="3">
        <v>30620.574025638103</v>
      </c>
      <c r="O1074" s="3">
        <v>31692.294116535435</v>
      </c>
      <c r="P1074" s="3">
        <v>32801.524410614176</v>
      </c>
    </row>
    <row r="1075" spans="2:16" x14ac:dyDescent="0.35">
      <c r="B1075" t="s">
        <v>10</v>
      </c>
      <c r="D1075" t="s">
        <v>19</v>
      </c>
      <c r="E1075" t="s">
        <v>1089</v>
      </c>
      <c r="F1075" t="s">
        <v>1090</v>
      </c>
      <c r="G1075" t="s">
        <v>1091</v>
      </c>
      <c r="H1075">
        <v>1418</v>
      </c>
      <c r="I1075" t="s">
        <v>1092</v>
      </c>
      <c r="J1075">
        <v>63300030</v>
      </c>
      <c r="K1075" t="s">
        <v>1488</v>
      </c>
      <c r="L1075" s="3">
        <v>15999.999999600001</v>
      </c>
      <c r="M1075" s="3">
        <v>15999.999999600001</v>
      </c>
      <c r="N1075" s="3">
        <v>15999.999999600001</v>
      </c>
      <c r="O1075" s="3">
        <v>15999.999999600001</v>
      </c>
      <c r="P1075" s="3">
        <v>15999.999999600001</v>
      </c>
    </row>
    <row r="1076" spans="2:16" x14ac:dyDescent="0.35">
      <c r="B1076" t="s">
        <v>10</v>
      </c>
      <c r="D1076" t="s">
        <v>11</v>
      </c>
      <c r="E1076" t="s">
        <v>1089</v>
      </c>
      <c r="F1076" t="s">
        <v>1090</v>
      </c>
      <c r="G1076" t="s">
        <v>1091</v>
      </c>
      <c r="H1076">
        <v>1418</v>
      </c>
      <c r="I1076" t="s">
        <v>1092</v>
      </c>
      <c r="J1076">
        <v>63300040</v>
      </c>
      <c r="K1076" t="s">
        <v>1515</v>
      </c>
      <c r="L1076" s="3">
        <v>9872.9819669438984</v>
      </c>
      <c r="M1076" s="3">
        <v>10218.536335786934</v>
      </c>
      <c r="N1076" s="3">
        <v>10576.185107539477</v>
      </c>
      <c r="O1076" s="3">
        <v>10946.351586303357</v>
      </c>
      <c r="P1076" s="3">
        <v>11329.473891823975</v>
      </c>
    </row>
    <row r="1077" spans="2:16" x14ac:dyDescent="0.35">
      <c r="B1077" t="s">
        <v>10</v>
      </c>
      <c r="D1077" t="s">
        <v>19</v>
      </c>
      <c r="E1077" t="s">
        <v>1089</v>
      </c>
      <c r="F1077" t="s">
        <v>1090</v>
      </c>
      <c r="G1077" t="s">
        <v>1091</v>
      </c>
      <c r="H1077">
        <v>1418</v>
      </c>
      <c r="I1077" t="s">
        <v>1092</v>
      </c>
      <c r="J1077">
        <v>63300056</v>
      </c>
      <c r="K1077" t="s">
        <v>1536</v>
      </c>
      <c r="L1077" s="3">
        <v>94028.399685179989</v>
      </c>
      <c r="M1077" s="3">
        <v>97319.393674161285</v>
      </c>
      <c r="N1077" s="3">
        <v>100725.57245275693</v>
      </c>
      <c r="O1077" s="3">
        <v>104250.9674886034</v>
      </c>
      <c r="P1077" s="3">
        <v>107899.75135070452</v>
      </c>
    </row>
    <row r="1078" spans="2:16" x14ac:dyDescent="0.35">
      <c r="B1078" t="s">
        <v>10</v>
      </c>
      <c r="D1078" t="s">
        <v>19</v>
      </c>
      <c r="E1078" t="s">
        <v>1089</v>
      </c>
      <c r="F1078" t="s">
        <v>1090</v>
      </c>
      <c r="G1078" t="s">
        <v>1091</v>
      </c>
      <c r="H1078">
        <v>1418</v>
      </c>
      <c r="I1078" t="s">
        <v>1092</v>
      </c>
      <c r="J1078">
        <v>63300033</v>
      </c>
      <c r="K1078" t="s">
        <v>1661</v>
      </c>
      <c r="L1078" s="3">
        <v>20000.000000399999</v>
      </c>
      <c r="M1078" s="3">
        <v>20000.000000399999</v>
      </c>
      <c r="N1078" s="3">
        <v>20000.000000399999</v>
      </c>
      <c r="O1078" s="3">
        <v>20000.000000399999</v>
      </c>
      <c r="P1078" s="3">
        <v>20000.000000399999</v>
      </c>
    </row>
    <row r="1079" spans="2:16" x14ac:dyDescent="0.35">
      <c r="B1079" t="s">
        <v>10</v>
      </c>
      <c r="D1079" t="s">
        <v>11</v>
      </c>
      <c r="E1079" t="s">
        <v>1089</v>
      </c>
      <c r="F1079" t="s">
        <v>1090</v>
      </c>
      <c r="G1079" t="s">
        <v>1091</v>
      </c>
      <c r="H1079">
        <v>1418</v>
      </c>
      <c r="I1079" t="s">
        <v>1092</v>
      </c>
      <c r="J1079">
        <v>63300100</v>
      </c>
      <c r="K1079" t="s">
        <v>1869</v>
      </c>
      <c r="L1079" s="3">
        <v>8650.6127710365581</v>
      </c>
      <c r="M1079" s="3">
        <v>8953.3842180228385</v>
      </c>
      <c r="N1079" s="3">
        <v>9266.7526656536375</v>
      </c>
      <c r="O1079" s="3">
        <v>9591.0890089515124</v>
      </c>
      <c r="P1079" s="3">
        <v>9926.7771242648159</v>
      </c>
    </row>
    <row r="1080" spans="2:16" x14ac:dyDescent="0.35">
      <c r="B1080" t="s">
        <v>10</v>
      </c>
      <c r="D1080" t="s">
        <v>11</v>
      </c>
      <c r="E1080" t="s">
        <v>1089</v>
      </c>
      <c r="F1080" t="s">
        <v>1090</v>
      </c>
      <c r="G1080" t="s">
        <v>1091</v>
      </c>
      <c r="H1080">
        <v>1418</v>
      </c>
      <c r="I1080" t="s">
        <v>1092</v>
      </c>
      <c r="J1080">
        <v>63300170</v>
      </c>
      <c r="K1080" t="s">
        <v>1873</v>
      </c>
      <c r="L1080" s="3">
        <v>14950.515549943619</v>
      </c>
      <c r="M1080" s="3">
        <v>15473.783594191644</v>
      </c>
      <c r="N1080" s="3">
        <v>16015.366019988351</v>
      </c>
      <c r="O1080" s="3">
        <v>16575.903830687941</v>
      </c>
      <c r="P1080" s="3">
        <v>17156.06046476202</v>
      </c>
    </row>
    <row r="1081" spans="2:16" x14ac:dyDescent="0.35">
      <c r="B1081" t="s">
        <v>10</v>
      </c>
      <c r="D1081" t="s">
        <v>11</v>
      </c>
      <c r="E1081" t="s">
        <v>1089</v>
      </c>
      <c r="F1081" t="s">
        <v>1093</v>
      </c>
      <c r="G1081" t="s">
        <v>1094</v>
      </c>
      <c r="H1081">
        <v>1418</v>
      </c>
      <c r="I1081" t="s">
        <v>1092</v>
      </c>
      <c r="J1081">
        <v>63300080</v>
      </c>
      <c r="K1081" t="s">
        <v>91</v>
      </c>
      <c r="L1081" s="3">
        <v>103282.91577025098</v>
      </c>
      <c r="M1081" s="3">
        <v>106897.81782220976</v>
      </c>
      <c r="N1081" s="3">
        <v>110639.24144598708</v>
      </c>
      <c r="O1081" s="3">
        <v>114511.61489659661</v>
      </c>
      <c r="P1081" s="3">
        <v>118519.52141797749</v>
      </c>
    </row>
    <row r="1082" spans="2:16" x14ac:dyDescent="0.35">
      <c r="B1082" t="s">
        <v>10</v>
      </c>
      <c r="D1082" t="s">
        <v>19</v>
      </c>
      <c r="E1082" t="s">
        <v>1089</v>
      </c>
      <c r="F1082" t="s">
        <v>1093</v>
      </c>
      <c r="G1082" t="s">
        <v>1094</v>
      </c>
      <c r="H1082">
        <v>1418</v>
      </c>
      <c r="I1082" t="s">
        <v>1092</v>
      </c>
      <c r="J1082">
        <v>63300030</v>
      </c>
      <c r="K1082" t="s">
        <v>1488</v>
      </c>
      <c r="L1082" s="3">
        <v>29796</v>
      </c>
      <c r="M1082" s="3">
        <v>29796</v>
      </c>
      <c r="N1082" s="3">
        <v>29796</v>
      </c>
      <c r="O1082" s="3">
        <v>29796</v>
      </c>
      <c r="P1082" s="3">
        <v>29796</v>
      </c>
    </row>
    <row r="1083" spans="2:16" x14ac:dyDescent="0.35">
      <c r="B1083" t="s">
        <v>10</v>
      </c>
      <c r="D1083" t="s">
        <v>11</v>
      </c>
      <c r="E1083" t="s">
        <v>1089</v>
      </c>
      <c r="F1083" t="s">
        <v>1093</v>
      </c>
      <c r="G1083" t="s">
        <v>1094</v>
      </c>
      <c r="H1083">
        <v>1418</v>
      </c>
      <c r="I1083" t="s">
        <v>1092</v>
      </c>
      <c r="J1083">
        <v>63300040</v>
      </c>
      <c r="K1083" t="s">
        <v>1515</v>
      </c>
      <c r="L1083" s="3">
        <v>35673.375512751161</v>
      </c>
      <c r="M1083" s="3">
        <v>36921.943655697447</v>
      </c>
      <c r="N1083" s="3">
        <v>38214.211683646856</v>
      </c>
      <c r="O1083" s="3">
        <v>39551.709092574485</v>
      </c>
      <c r="P1083" s="3">
        <v>40936.018910814593</v>
      </c>
    </row>
    <row r="1084" spans="2:16" x14ac:dyDescent="0.35">
      <c r="B1084" t="s">
        <v>10</v>
      </c>
      <c r="D1084" t="s">
        <v>19</v>
      </c>
      <c r="E1084" t="s">
        <v>1089</v>
      </c>
      <c r="F1084" t="s">
        <v>1093</v>
      </c>
      <c r="G1084" t="s">
        <v>1094</v>
      </c>
      <c r="H1084">
        <v>1418</v>
      </c>
      <c r="I1084" t="s">
        <v>1092</v>
      </c>
      <c r="J1084">
        <v>63300056</v>
      </c>
      <c r="K1084" t="s">
        <v>1536</v>
      </c>
      <c r="L1084" s="3">
        <v>339746.43345477298</v>
      </c>
      <c r="M1084" s="3">
        <v>351637.55862569</v>
      </c>
      <c r="N1084" s="3">
        <v>363944.87317758909</v>
      </c>
      <c r="O1084" s="3">
        <v>376682.94373880466</v>
      </c>
      <c r="P1084" s="3">
        <v>389866.84676966281</v>
      </c>
    </row>
    <row r="1085" spans="2:16" x14ac:dyDescent="0.35">
      <c r="B1085" t="s">
        <v>10</v>
      </c>
      <c r="D1085" t="s">
        <v>19</v>
      </c>
      <c r="E1085" t="s">
        <v>1089</v>
      </c>
      <c r="F1085" t="s">
        <v>1093</v>
      </c>
      <c r="G1085" t="s">
        <v>1094</v>
      </c>
      <c r="H1085">
        <v>1418</v>
      </c>
      <c r="I1085" t="s">
        <v>1092</v>
      </c>
      <c r="J1085">
        <v>63300070</v>
      </c>
      <c r="K1085" t="s">
        <v>1658</v>
      </c>
      <c r="L1085" s="3">
        <v>385</v>
      </c>
      <c r="M1085" s="3">
        <v>385</v>
      </c>
      <c r="N1085" s="3">
        <v>385</v>
      </c>
      <c r="O1085" s="3">
        <v>385</v>
      </c>
      <c r="P1085" s="3">
        <v>385</v>
      </c>
    </row>
    <row r="1086" spans="2:16" x14ac:dyDescent="0.35">
      <c r="B1086" t="s">
        <v>10</v>
      </c>
      <c r="D1086" t="s">
        <v>19</v>
      </c>
      <c r="E1086" t="s">
        <v>1089</v>
      </c>
      <c r="F1086" t="s">
        <v>1093</v>
      </c>
      <c r="G1086" t="s">
        <v>1094</v>
      </c>
      <c r="H1086">
        <v>1418</v>
      </c>
      <c r="I1086" t="s">
        <v>1092</v>
      </c>
      <c r="J1086">
        <v>63300150</v>
      </c>
      <c r="K1086" t="s">
        <v>1680</v>
      </c>
      <c r="L1086" s="3">
        <v>88568.639999999999</v>
      </c>
      <c r="M1086" s="3">
        <v>90340.012799999997</v>
      </c>
      <c r="N1086" s="3">
        <v>92146.813055999999</v>
      </c>
      <c r="O1086" s="3">
        <v>93989.749317120004</v>
      </c>
      <c r="P1086" s="3">
        <v>95869.544303462404</v>
      </c>
    </row>
    <row r="1087" spans="2:16" x14ac:dyDescent="0.35">
      <c r="B1087" t="s">
        <v>10</v>
      </c>
      <c r="D1087" t="s">
        <v>11</v>
      </c>
      <c r="E1087" t="s">
        <v>1089</v>
      </c>
      <c r="F1087" t="s">
        <v>1093</v>
      </c>
      <c r="G1087" t="s">
        <v>1094</v>
      </c>
      <c r="H1087">
        <v>1418</v>
      </c>
      <c r="I1087" t="s">
        <v>1092</v>
      </c>
      <c r="J1087">
        <v>63300100</v>
      </c>
      <c r="K1087" t="s">
        <v>1869</v>
      </c>
      <c r="L1087" s="3">
        <v>31256.671877839115</v>
      </c>
      <c r="M1087" s="3">
        <v>32350.65539356348</v>
      </c>
      <c r="N1087" s="3">
        <v>33482.928332338197</v>
      </c>
      <c r="O1087" s="3">
        <v>34654.830823970027</v>
      </c>
      <c r="P1087" s="3">
        <v>35867.749902808981</v>
      </c>
    </row>
    <row r="1088" spans="2:16" x14ac:dyDescent="0.35">
      <c r="B1088" t="s">
        <v>10</v>
      </c>
      <c r="D1088" t="s">
        <v>11</v>
      </c>
      <c r="E1088" t="s">
        <v>1089</v>
      </c>
      <c r="F1088" t="s">
        <v>1093</v>
      </c>
      <c r="G1088" t="s">
        <v>1094</v>
      </c>
      <c r="H1088">
        <v>1418</v>
      </c>
      <c r="I1088" t="s">
        <v>1092</v>
      </c>
      <c r="J1088">
        <v>63300170</v>
      </c>
      <c r="K1088" t="s">
        <v>1873</v>
      </c>
      <c r="L1088" s="3">
        <v>54019.682919308907</v>
      </c>
      <c r="M1088" s="3">
        <v>55910.37182148471</v>
      </c>
      <c r="N1088" s="3">
        <v>57867.234835236668</v>
      </c>
      <c r="O1088" s="3">
        <v>59892.588054469939</v>
      </c>
      <c r="P1088" s="3">
        <v>61988.828636376384</v>
      </c>
    </row>
    <row r="1089" spans="2:16" x14ac:dyDescent="0.35">
      <c r="B1089" t="s">
        <v>10</v>
      </c>
      <c r="D1089" t="s">
        <v>11</v>
      </c>
      <c r="E1089" t="s">
        <v>44</v>
      </c>
      <c r="F1089" t="s">
        <v>1086</v>
      </c>
      <c r="G1089" t="s">
        <v>1087</v>
      </c>
      <c r="H1089">
        <v>1422</v>
      </c>
      <c r="I1089" t="s">
        <v>1088</v>
      </c>
      <c r="J1089">
        <v>63300080</v>
      </c>
      <c r="K1089" t="s">
        <v>91</v>
      </c>
      <c r="L1089" s="3">
        <v>126441.76023614014</v>
      </c>
      <c r="M1089" s="3">
        <v>130867.22184440504</v>
      </c>
      <c r="N1089" s="3">
        <v>135447.5746089592</v>
      </c>
      <c r="O1089" s="3">
        <v>140188.23972027274</v>
      </c>
      <c r="P1089" s="3">
        <v>145094.82811048228</v>
      </c>
    </row>
    <row r="1090" spans="2:16" x14ac:dyDescent="0.35">
      <c r="B1090" t="s">
        <v>10</v>
      </c>
      <c r="D1090" t="s">
        <v>19</v>
      </c>
      <c r="E1090" t="s">
        <v>44</v>
      </c>
      <c r="F1090" t="s">
        <v>1086</v>
      </c>
      <c r="G1090" t="s">
        <v>1087</v>
      </c>
      <c r="H1090">
        <v>1422</v>
      </c>
      <c r="I1090" t="s">
        <v>1088</v>
      </c>
      <c r="J1090">
        <v>63300075</v>
      </c>
      <c r="K1090" t="s">
        <v>1480</v>
      </c>
      <c r="L1090" s="3">
        <v>45674.999999999993</v>
      </c>
      <c r="M1090" s="3">
        <v>46360.124999999985</v>
      </c>
      <c r="N1090" s="3">
        <v>47055.526874999981</v>
      </c>
      <c r="O1090" s="3">
        <v>47761.359778124977</v>
      </c>
      <c r="P1090" s="3">
        <v>48477.780174796848</v>
      </c>
    </row>
    <row r="1091" spans="2:16" x14ac:dyDescent="0.35">
      <c r="B1091" t="s">
        <v>10</v>
      </c>
      <c r="D1091" t="s">
        <v>19</v>
      </c>
      <c r="E1091" t="s">
        <v>44</v>
      </c>
      <c r="F1091" t="s">
        <v>1086</v>
      </c>
      <c r="G1091" t="s">
        <v>1087</v>
      </c>
      <c r="H1091">
        <v>1422</v>
      </c>
      <c r="I1091" t="s">
        <v>1088</v>
      </c>
      <c r="J1091">
        <v>63300030</v>
      </c>
      <c r="K1091" t="s">
        <v>1488</v>
      </c>
      <c r="L1091" s="3">
        <v>11228</v>
      </c>
      <c r="M1091" s="3">
        <v>11228</v>
      </c>
      <c r="N1091" s="3">
        <v>11228</v>
      </c>
      <c r="O1091" s="3">
        <v>11228</v>
      </c>
      <c r="P1091" s="3">
        <v>11228</v>
      </c>
    </row>
    <row r="1092" spans="2:16" x14ac:dyDescent="0.35">
      <c r="B1092" t="s">
        <v>10</v>
      </c>
      <c r="D1092" t="s">
        <v>11</v>
      </c>
      <c r="E1092" t="s">
        <v>44</v>
      </c>
      <c r="F1092" t="s">
        <v>1086</v>
      </c>
      <c r="G1092" t="s">
        <v>1087</v>
      </c>
      <c r="H1092">
        <v>1422</v>
      </c>
      <c r="I1092" t="s">
        <v>1088</v>
      </c>
      <c r="J1092">
        <v>63300040</v>
      </c>
      <c r="K1092" t="s">
        <v>1515</v>
      </c>
      <c r="L1092" s="3">
        <v>43672.318502614195</v>
      </c>
      <c r="M1092" s="3">
        <v>45200.849650205688</v>
      </c>
      <c r="N1092" s="3">
        <v>46782.879387962879</v>
      </c>
      <c r="O1092" s="3">
        <v>48420.280166541575</v>
      </c>
      <c r="P1092" s="3">
        <v>50114.989972370524</v>
      </c>
    </row>
    <row r="1093" spans="2:16" x14ac:dyDescent="0.35">
      <c r="B1093" t="s">
        <v>10</v>
      </c>
      <c r="D1093" t="s">
        <v>19</v>
      </c>
      <c r="E1093" t="s">
        <v>44</v>
      </c>
      <c r="F1093" t="s">
        <v>1086</v>
      </c>
      <c r="G1093" t="s">
        <v>1087</v>
      </c>
      <c r="H1093">
        <v>1422</v>
      </c>
      <c r="I1093" t="s">
        <v>1088</v>
      </c>
      <c r="J1093">
        <v>63300056</v>
      </c>
      <c r="K1093" t="s">
        <v>1536</v>
      </c>
      <c r="L1093" s="3">
        <v>415926.84288203996</v>
      </c>
      <c r="M1093" s="3">
        <v>430484.2823829113</v>
      </c>
      <c r="N1093" s="3">
        <v>445551.23226631316</v>
      </c>
      <c r="O1093" s="3">
        <v>461145.52539563406</v>
      </c>
      <c r="P1093" s="3">
        <v>477285.61878448119</v>
      </c>
    </row>
    <row r="1094" spans="2:16" x14ac:dyDescent="0.35">
      <c r="B1094" t="s">
        <v>10</v>
      </c>
      <c r="D1094" t="s">
        <v>19</v>
      </c>
      <c r="E1094" t="s">
        <v>44</v>
      </c>
      <c r="F1094" t="s">
        <v>1086</v>
      </c>
      <c r="G1094" t="s">
        <v>1087</v>
      </c>
      <c r="H1094">
        <v>1422</v>
      </c>
      <c r="I1094" t="s">
        <v>1088</v>
      </c>
      <c r="J1094">
        <v>63300033</v>
      </c>
      <c r="K1094" t="s">
        <v>1661</v>
      </c>
      <c r="L1094" s="3">
        <v>298</v>
      </c>
      <c r="M1094" s="3">
        <v>298</v>
      </c>
      <c r="N1094" s="3">
        <v>298</v>
      </c>
      <c r="O1094" s="3">
        <v>298</v>
      </c>
      <c r="P1094" s="3">
        <v>298</v>
      </c>
    </row>
    <row r="1095" spans="2:16" x14ac:dyDescent="0.35">
      <c r="B1095" t="s">
        <v>10</v>
      </c>
      <c r="D1095" t="s">
        <v>19</v>
      </c>
      <c r="E1095" t="s">
        <v>44</v>
      </c>
      <c r="F1095" t="s">
        <v>1086</v>
      </c>
      <c r="G1095" t="s">
        <v>1087</v>
      </c>
      <c r="H1095">
        <v>1422</v>
      </c>
      <c r="I1095" t="s">
        <v>1088</v>
      </c>
      <c r="J1095">
        <v>63300150</v>
      </c>
      <c r="K1095" t="s">
        <v>1680</v>
      </c>
      <c r="L1095" s="3">
        <v>-2854095.2868424254</v>
      </c>
      <c r="M1095" s="3">
        <v>0</v>
      </c>
      <c r="N1095" s="3">
        <v>0</v>
      </c>
      <c r="O1095" s="3">
        <v>0</v>
      </c>
      <c r="P1095" s="3">
        <v>0</v>
      </c>
    </row>
    <row r="1096" spans="2:16" x14ac:dyDescent="0.35">
      <c r="B1096" t="s">
        <v>10</v>
      </c>
      <c r="D1096" t="s">
        <v>11</v>
      </c>
      <c r="E1096" t="s">
        <v>44</v>
      </c>
      <c r="F1096" t="s">
        <v>1086</v>
      </c>
      <c r="G1096" t="s">
        <v>1087</v>
      </c>
      <c r="H1096">
        <v>1422</v>
      </c>
      <c r="I1096" t="s">
        <v>1088</v>
      </c>
      <c r="J1096">
        <v>63300100</v>
      </c>
      <c r="K1096" t="s">
        <v>1869</v>
      </c>
      <c r="L1096" s="3">
        <v>38265.269545147676</v>
      </c>
      <c r="M1096" s="3">
        <v>39604.553979227836</v>
      </c>
      <c r="N1096" s="3">
        <v>40990.713368500808</v>
      </c>
      <c r="O1096" s="3">
        <v>42425.388336398333</v>
      </c>
      <c r="P1096" s="3">
        <v>43910.276928172272</v>
      </c>
    </row>
    <row r="1097" spans="2:16" x14ac:dyDescent="0.35">
      <c r="B1097" t="s">
        <v>10</v>
      </c>
      <c r="D1097" t="s">
        <v>11</v>
      </c>
      <c r="E1097" t="s">
        <v>44</v>
      </c>
      <c r="F1097" t="s">
        <v>1086</v>
      </c>
      <c r="G1097" t="s">
        <v>1087</v>
      </c>
      <c r="H1097">
        <v>1422</v>
      </c>
      <c r="I1097" t="s">
        <v>1088</v>
      </c>
      <c r="J1097">
        <v>63300170</v>
      </c>
      <c r="K1097" t="s">
        <v>1873</v>
      </c>
      <c r="L1097" s="3">
        <v>66132.36801824435</v>
      </c>
      <c r="M1097" s="3">
        <v>68447.000898882892</v>
      </c>
      <c r="N1097" s="3">
        <v>70842.645930343788</v>
      </c>
      <c r="O1097" s="3">
        <v>73322.138537905819</v>
      </c>
      <c r="P1097" s="3">
        <v>75888.413386732514</v>
      </c>
    </row>
    <row r="1098" spans="2:16" x14ac:dyDescent="0.35">
      <c r="B1098" t="s">
        <v>10</v>
      </c>
      <c r="D1098" t="s">
        <v>11</v>
      </c>
      <c r="E1098" t="s">
        <v>44</v>
      </c>
      <c r="F1098" t="s">
        <v>1083</v>
      </c>
      <c r="G1098" t="s">
        <v>1084</v>
      </c>
      <c r="H1098">
        <v>1423</v>
      </c>
      <c r="I1098" t="s">
        <v>1085</v>
      </c>
      <c r="J1098">
        <v>63300080</v>
      </c>
      <c r="K1098" t="s">
        <v>91</v>
      </c>
      <c r="L1098" s="3">
        <v>0</v>
      </c>
      <c r="M1098" s="3">
        <v>89501.487551999977</v>
      </c>
      <c r="N1098" s="3">
        <v>92634.039616319977</v>
      </c>
      <c r="O1098" s="3">
        <v>95876.23100289116</v>
      </c>
      <c r="P1098" s="3">
        <v>99231.899087992337</v>
      </c>
    </row>
    <row r="1099" spans="2:16" x14ac:dyDescent="0.35">
      <c r="B1099" t="s">
        <v>10</v>
      </c>
      <c r="D1099" t="s">
        <v>11</v>
      </c>
      <c r="E1099" t="s">
        <v>44</v>
      </c>
      <c r="F1099" t="s">
        <v>1083</v>
      </c>
      <c r="G1099" t="s">
        <v>1084</v>
      </c>
      <c r="H1099">
        <v>1423</v>
      </c>
      <c r="I1099" t="s">
        <v>1085</v>
      </c>
      <c r="J1099">
        <v>63300040</v>
      </c>
      <c r="K1099" t="s">
        <v>1515</v>
      </c>
      <c r="L1099" s="3">
        <v>0</v>
      </c>
      <c r="M1099" s="3">
        <v>30913.342739999993</v>
      </c>
      <c r="N1099" s="3">
        <v>31995.309735899991</v>
      </c>
      <c r="O1099" s="3">
        <v>33115.145576656483</v>
      </c>
      <c r="P1099" s="3">
        <v>34274.175671839461</v>
      </c>
    </row>
    <row r="1100" spans="2:16" x14ac:dyDescent="0.35">
      <c r="B1100" t="s">
        <v>10</v>
      </c>
      <c r="D1100" t="s">
        <v>19</v>
      </c>
      <c r="E1100" t="s">
        <v>44</v>
      </c>
      <c r="F1100" t="s">
        <v>1083</v>
      </c>
      <c r="G1100" t="s">
        <v>1084</v>
      </c>
      <c r="H1100">
        <v>1423</v>
      </c>
      <c r="I1100" t="s">
        <v>1085</v>
      </c>
      <c r="J1100">
        <v>63300056</v>
      </c>
      <c r="K1100" t="s">
        <v>1536</v>
      </c>
      <c r="L1100" s="3">
        <v>0</v>
      </c>
      <c r="M1100" s="3">
        <v>294412.78799999994</v>
      </c>
      <c r="N1100" s="3">
        <v>304717.23557999992</v>
      </c>
      <c r="O1100" s="3">
        <v>315382.33882529987</v>
      </c>
      <c r="P1100" s="3">
        <v>326420.72068418533</v>
      </c>
    </row>
    <row r="1101" spans="2:16" x14ac:dyDescent="0.35">
      <c r="B1101" t="s">
        <v>10</v>
      </c>
      <c r="D1101" t="s">
        <v>11</v>
      </c>
      <c r="E1101" t="s">
        <v>44</v>
      </c>
      <c r="F1101" t="s">
        <v>1083</v>
      </c>
      <c r="G1101" t="s">
        <v>1084</v>
      </c>
      <c r="H1101">
        <v>1423</v>
      </c>
      <c r="I1101" t="s">
        <v>1085</v>
      </c>
      <c r="J1101">
        <v>63300170</v>
      </c>
      <c r="K1101" t="s">
        <v>1873</v>
      </c>
      <c r="L1101" s="3">
        <v>0</v>
      </c>
      <c r="M1101" s="3">
        <v>46811.633291999991</v>
      </c>
      <c r="N1101" s="3">
        <v>48450.040457219991</v>
      </c>
      <c r="O1101" s="3">
        <v>50145.791873222683</v>
      </c>
      <c r="P1101" s="3">
        <v>51900.894588785472</v>
      </c>
    </row>
    <row r="1102" spans="2:16" x14ac:dyDescent="0.35">
      <c r="B1102" t="s">
        <v>10</v>
      </c>
      <c r="D1102" t="s">
        <v>11</v>
      </c>
      <c r="E1102" t="s">
        <v>24</v>
      </c>
      <c r="F1102" t="s">
        <v>1080</v>
      </c>
      <c r="G1102" t="s">
        <v>1081</v>
      </c>
      <c r="H1102">
        <v>1424</v>
      </c>
      <c r="I1102" t="s">
        <v>1082</v>
      </c>
      <c r="J1102">
        <v>63300080</v>
      </c>
      <c r="K1102" t="s">
        <v>91</v>
      </c>
      <c r="L1102" s="3">
        <v>59301.003794505988</v>
      </c>
      <c r="M1102" s="3">
        <v>61376.53892731369</v>
      </c>
      <c r="N1102" s="3">
        <v>63524.71778976966</v>
      </c>
      <c r="O1102" s="3">
        <v>65748.082912411599</v>
      </c>
      <c r="P1102" s="3">
        <v>68049.265814345999</v>
      </c>
    </row>
    <row r="1103" spans="2:16" x14ac:dyDescent="0.35">
      <c r="B1103" t="s">
        <v>10</v>
      </c>
      <c r="D1103" t="s">
        <v>19</v>
      </c>
      <c r="E1103" t="s">
        <v>24</v>
      </c>
      <c r="F1103" t="s">
        <v>1080</v>
      </c>
      <c r="G1103" t="s">
        <v>1081</v>
      </c>
      <c r="H1103">
        <v>1424</v>
      </c>
      <c r="I1103" t="s">
        <v>1082</v>
      </c>
      <c r="J1103">
        <v>63300030</v>
      </c>
      <c r="K1103" t="s">
        <v>1488</v>
      </c>
      <c r="L1103" s="3">
        <v>9863</v>
      </c>
      <c r="M1103" s="3">
        <v>9863</v>
      </c>
      <c r="N1103" s="3">
        <v>9863</v>
      </c>
      <c r="O1103" s="3">
        <v>9863</v>
      </c>
      <c r="P1103" s="3">
        <v>9863</v>
      </c>
    </row>
    <row r="1104" spans="2:16" x14ac:dyDescent="0.35">
      <c r="B1104" t="s">
        <v>10</v>
      </c>
      <c r="D1104" t="s">
        <v>11</v>
      </c>
      <c r="E1104" t="s">
        <v>24</v>
      </c>
      <c r="F1104" t="s">
        <v>1080</v>
      </c>
      <c r="G1104" t="s">
        <v>1081</v>
      </c>
      <c r="H1104">
        <v>1424</v>
      </c>
      <c r="I1104" t="s">
        <v>1082</v>
      </c>
      <c r="J1104">
        <v>63300040</v>
      </c>
      <c r="K1104" t="s">
        <v>1515</v>
      </c>
      <c r="L1104" s="3">
        <v>20482.254600076081</v>
      </c>
      <c r="M1104" s="3">
        <v>21199.13351107874</v>
      </c>
      <c r="N1104" s="3">
        <v>21941.103183966494</v>
      </c>
      <c r="O1104" s="3">
        <v>22709.041795405319</v>
      </c>
      <c r="P1104" s="3">
        <v>23503.858258244505</v>
      </c>
    </row>
    <row r="1105" spans="2:16" x14ac:dyDescent="0.35">
      <c r="B1105" t="s">
        <v>10</v>
      </c>
      <c r="D1105" t="s">
        <v>19</v>
      </c>
      <c r="E1105" t="s">
        <v>24</v>
      </c>
      <c r="F1105" t="s">
        <v>1080</v>
      </c>
      <c r="G1105" t="s">
        <v>1081</v>
      </c>
      <c r="H1105">
        <v>1424</v>
      </c>
      <c r="I1105" t="s">
        <v>1082</v>
      </c>
      <c r="J1105">
        <v>63300056</v>
      </c>
      <c r="K1105" t="s">
        <v>1536</v>
      </c>
      <c r="L1105" s="3">
        <v>195069.09142929601</v>
      </c>
      <c r="M1105" s="3">
        <v>201896.50962932134</v>
      </c>
      <c r="N1105" s="3">
        <v>208962.88746634757</v>
      </c>
      <c r="O1105" s="3">
        <v>216276.58852766972</v>
      </c>
      <c r="P1105" s="3">
        <v>223846.26912613816</v>
      </c>
    </row>
    <row r="1106" spans="2:16" x14ac:dyDescent="0.35">
      <c r="B1106" t="s">
        <v>10</v>
      </c>
      <c r="D1106" t="s">
        <v>19</v>
      </c>
      <c r="E1106" t="s">
        <v>24</v>
      </c>
      <c r="F1106" t="s">
        <v>1080</v>
      </c>
      <c r="G1106" t="s">
        <v>1081</v>
      </c>
      <c r="H1106">
        <v>1424</v>
      </c>
      <c r="I1106" t="s">
        <v>1082</v>
      </c>
      <c r="J1106">
        <v>63300060</v>
      </c>
      <c r="K1106" t="s">
        <v>1546</v>
      </c>
      <c r="L1106" s="3">
        <v>108</v>
      </c>
      <c r="M1106" s="3">
        <v>108</v>
      </c>
      <c r="N1106" s="3">
        <v>108</v>
      </c>
      <c r="O1106" s="3">
        <v>108</v>
      </c>
      <c r="P1106" s="3">
        <v>108</v>
      </c>
    </row>
    <row r="1107" spans="2:16" x14ac:dyDescent="0.35">
      <c r="B1107" t="s">
        <v>10</v>
      </c>
      <c r="D1107" t="s">
        <v>19</v>
      </c>
      <c r="E1107" t="s">
        <v>24</v>
      </c>
      <c r="F1107" t="s">
        <v>1080</v>
      </c>
      <c r="G1107" t="s">
        <v>1081</v>
      </c>
      <c r="H1107">
        <v>1424</v>
      </c>
      <c r="I1107" t="s">
        <v>1082</v>
      </c>
      <c r="J1107">
        <v>63300033</v>
      </c>
      <c r="K1107" t="s">
        <v>1661</v>
      </c>
      <c r="L1107" s="3">
        <v>3176</v>
      </c>
      <c r="M1107" s="3">
        <v>3176</v>
      </c>
      <c r="N1107" s="3">
        <v>3176</v>
      </c>
      <c r="O1107" s="3">
        <v>3176</v>
      </c>
      <c r="P1107" s="3">
        <v>3176</v>
      </c>
    </row>
    <row r="1108" spans="2:16" x14ac:dyDescent="0.35">
      <c r="B1108" t="s">
        <v>10</v>
      </c>
      <c r="D1108" t="s">
        <v>11</v>
      </c>
      <c r="E1108" t="s">
        <v>24</v>
      </c>
      <c r="F1108" t="s">
        <v>1080</v>
      </c>
      <c r="G1108" t="s">
        <v>1081</v>
      </c>
      <c r="H1108">
        <v>1424</v>
      </c>
      <c r="I1108" t="s">
        <v>1082</v>
      </c>
      <c r="J1108">
        <v>63300100</v>
      </c>
      <c r="K1108" t="s">
        <v>1869</v>
      </c>
      <c r="L1108" s="3">
        <v>17946.356411495231</v>
      </c>
      <c r="M1108" s="3">
        <v>18574.478885897563</v>
      </c>
      <c r="N1108" s="3">
        <v>19224.585646903975</v>
      </c>
      <c r="O1108" s="3">
        <v>19897.446144545615</v>
      </c>
      <c r="P1108" s="3">
        <v>20593.856759604711</v>
      </c>
    </row>
    <row r="1109" spans="2:16" x14ac:dyDescent="0.35">
      <c r="B1109" t="s">
        <v>10</v>
      </c>
      <c r="D1109" t="s">
        <v>11</v>
      </c>
      <c r="E1109" t="s">
        <v>24</v>
      </c>
      <c r="F1109" t="s">
        <v>1080</v>
      </c>
      <c r="G1109" t="s">
        <v>1081</v>
      </c>
      <c r="H1109">
        <v>1424</v>
      </c>
      <c r="I1109" t="s">
        <v>1082</v>
      </c>
      <c r="J1109">
        <v>63300170</v>
      </c>
      <c r="K1109" t="s">
        <v>1873</v>
      </c>
      <c r="L1109" s="3">
        <v>31015.985537258064</v>
      </c>
      <c r="M1109" s="3">
        <v>32101.545031062094</v>
      </c>
      <c r="N1109" s="3">
        <v>33225.099107149268</v>
      </c>
      <c r="O1109" s="3">
        <v>34387.977575899487</v>
      </c>
      <c r="P1109" s="3">
        <v>35591.556791055969</v>
      </c>
    </row>
    <row r="1110" spans="2:16" x14ac:dyDescent="0.35">
      <c r="B1110" t="s">
        <v>10</v>
      </c>
      <c r="D1110" t="s">
        <v>11</v>
      </c>
      <c r="E1110" t="s">
        <v>115</v>
      </c>
      <c r="F1110" t="s">
        <v>1077</v>
      </c>
      <c r="G1110" t="s">
        <v>1078</v>
      </c>
      <c r="H1110">
        <v>1431</v>
      </c>
      <c r="I1110" t="s">
        <v>1079</v>
      </c>
      <c r="J1110">
        <v>63300080</v>
      </c>
      <c r="K1110" t="s">
        <v>91</v>
      </c>
      <c r="L1110" s="3">
        <v>59301.003794505988</v>
      </c>
      <c r="M1110" s="3">
        <v>61376.53892731369</v>
      </c>
      <c r="N1110" s="3">
        <v>63524.71778976966</v>
      </c>
      <c r="O1110" s="3">
        <v>65748.082912411599</v>
      </c>
      <c r="P1110" s="3">
        <v>68049.265814345999</v>
      </c>
    </row>
    <row r="1111" spans="2:16" x14ac:dyDescent="0.35">
      <c r="B1111" t="s">
        <v>10</v>
      </c>
      <c r="D1111" t="s">
        <v>19</v>
      </c>
      <c r="E1111" t="s">
        <v>115</v>
      </c>
      <c r="F1111" t="s">
        <v>1077</v>
      </c>
      <c r="G1111" t="s">
        <v>1078</v>
      </c>
      <c r="H1111">
        <v>1431</v>
      </c>
      <c r="I1111" t="s">
        <v>1079</v>
      </c>
      <c r="J1111">
        <v>63300030</v>
      </c>
      <c r="K1111" t="s">
        <v>1488</v>
      </c>
      <c r="L1111" s="3">
        <v>9999.9999996000006</v>
      </c>
      <c r="M1111" s="3">
        <v>18563.999999600001</v>
      </c>
      <c r="N1111" s="3">
        <v>18563.999999600001</v>
      </c>
      <c r="O1111" s="3">
        <v>18563.999999600001</v>
      </c>
      <c r="P1111" s="3">
        <v>18563.999999600001</v>
      </c>
    </row>
    <row r="1112" spans="2:16" x14ac:dyDescent="0.35">
      <c r="B1112" t="s">
        <v>10</v>
      </c>
      <c r="D1112" t="s">
        <v>11</v>
      </c>
      <c r="E1112" t="s">
        <v>115</v>
      </c>
      <c r="F1112" t="s">
        <v>1077</v>
      </c>
      <c r="G1112" t="s">
        <v>1078</v>
      </c>
      <c r="H1112">
        <v>1431</v>
      </c>
      <c r="I1112" t="s">
        <v>1079</v>
      </c>
      <c r="J1112">
        <v>63300040</v>
      </c>
      <c r="K1112" t="s">
        <v>1515</v>
      </c>
      <c r="L1112" s="3">
        <v>20482.254600076081</v>
      </c>
      <c r="M1112" s="3">
        <v>21199.13351107874</v>
      </c>
      <c r="N1112" s="3">
        <v>21941.103183966494</v>
      </c>
      <c r="O1112" s="3">
        <v>22709.041795405319</v>
      </c>
      <c r="P1112" s="3">
        <v>23503.858258244505</v>
      </c>
    </row>
    <row r="1113" spans="2:16" x14ac:dyDescent="0.35">
      <c r="B1113" t="s">
        <v>10</v>
      </c>
      <c r="D1113" t="s">
        <v>19</v>
      </c>
      <c r="E1113" t="s">
        <v>115</v>
      </c>
      <c r="F1113" t="s">
        <v>1077</v>
      </c>
      <c r="G1113" t="s">
        <v>1078</v>
      </c>
      <c r="H1113">
        <v>1431</v>
      </c>
      <c r="I1113" t="s">
        <v>1079</v>
      </c>
      <c r="J1113">
        <v>63300056</v>
      </c>
      <c r="K1113" t="s">
        <v>1536</v>
      </c>
      <c r="L1113" s="3">
        <v>195069.09142929601</v>
      </c>
      <c r="M1113" s="3">
        <v>201896.50962932134</v>
      </c>
      <c r="N1113" s="3">
        <v>208962.88746634757</v>
      </c>
      <c r="O1113" s="3">
        <v>216276.58852766972</v>
      </c>
      <c r="P1113" s="3">
        <v>223846.26912613816</v>
      </c>
    </row>
    <row r="1114" spans="2:16" x14ac:dyDescent="0.35">
      <c r="B1114" t="s">
        <v>10</v>
      </c>
      <c r="D1114" t="s">
        <v>19</v>
      </c>
      <c r="E1114" t="s">
        <v>115</v>
      </c>
      <c r="F1114" t="s">
        <v>1077</v>
      </c>
      <c r="G1114" t="s">
        <v>1078</v>
      </c>
      <c r="H1114">
        <v>1431</v>
      </c>
      <c r="I1114" t="s">
        <v>1079</v>
      </c>
      <c r="J1114">
        <v>63300033</v>
      </c>
      <c r="K1114" t="s">
        <v>1661</v>
      </c>
      <c r="L1114" s="3">
        <v>46</v>
      </c>
      <c r="M1114" s="3">
        <v>46</v>
      </c>
      <c r="N1114" s="3">
        <v>46</v>
      </c>
      <c r="O1114" s="3">
        <v>46</v>
      </c>
      <c r="P1114" s="3">
        <v>46</v>
      </c>
    </row>
    <row r="1115" spans="2:16" x14ac:dyDescent="0.35">
      <c r="B1115" t="s">
        <v>10</v>
      </c>
      <c r="D1115" t="s">
        <v>11</v>
      </c>
      <c r="E1115" t="s">
        <v>115</v>
      </c>
      <c r="F1115" t="s">
        <v>1077</v>
      </c>
      <c r="G1115" t="s">
        <v>1078</v>
      </c>
      <c r="H1115">
        <v>1431</v>
      </c>
      <c r="I1115" t="s">
        <v>1079</v>
      </c>
      <c r="J1115">
        <v>63300100</v>
      </c>
      <c r="K1115" t="s">
        <v>1869</v>
      </c>
      <c r="L1115" s="3">
        <v>17946.356411495231</v>
      </c>
      <c r="M1115" s="3">
        <v>18574.478885897563</v>
      </c>
      <c r="N1115" s="3">
        <v>19224.585646903975</v>
      </c>
      <c r="O1115" s="3">
        <v>19897.446144545615</v>
      </c>
      <c r="P1115" s="3">
        <v>20593.856759604711</v>
      </c>
    </row>
    <row r="1116" spans="2:16" x14ac:dyDescent="0.35">
      <c r="B1116" t="s">
        <v>10</v>
      </c>
      <c r="D1116" t="s">
        <v>11</v>
      </c>
      <c r="E1116" t="s">
        <v>115</v>
      </c>
      <c r="F1116" t="s">
        <v>1077</v>
      </c>
      <c r="G1116" t="s">
        <v>1078</v>
      </c>
      <c r="H1116">
        <v>1431</v>
      </c>
      <c r="I1116" t="s">
        <v>1079</v>
      </c>
      <c r="J1116">
        <v>63300170</v>
      </c>
      <c r="K1116" t="s">
        <v>1873</v>
      </c>
      <c r="L1116" s="3">
        <v>31015.985537258064</v>
      </c>
      <c r="M1116" s="3">
        <v>32101.545031062094</v>
      </c>
      <c r="N1116" s="3">
        <v>33225.099107149268</v>
      </c>
      <c r="O1116" s="3">
        <v>34387.977575899487</v>
      </c>
      <c r="P1116" s="3">
        <v>35591.556791055969</v>
      </c>
    </row>
    <row r="1117" spans="2:16" x14ac:dyDescent="0.35">
      <c r="B1117" t="s">
        <v>10</v>
      </c>
      <c r="D1117" t="s">
        <v>11</v>
      </c>
      <c r="E1117" t="s">
        <v>28</v>
      </c>
      <c r="F1117" t="s">
        <v>1074</v>
      </c>
      <c r="G1117" t="s">
        <v>1075</v>
      </c>
      <c r="H1117">
        <v>1432</v>
      </c>
      <c r="I1117" t="s">
        <v>1076</v>
      </c>
      <c r="J1117">
        <v>63300080</v>
      </c>
      <c r="K1117" t="s">
        <v>91</v>
      </c>
      <c r="L1117" s="3">
        <v>151021.91606232524</v>
      </c>
      <c r="M1117" s="3">
        <v>156307.68312450661</v>
      </c>
      <c r="N1117" s="3">
        <v>161778.45203386436</v>
      </c>
      <c r="O1117" s="3">
        <v>167440.69785504957</v>
      </c>
      <c r="P1117" s="3">
        <v>173301.12227997632</v>
      </c>
    </row>
    <row r="1118" spans="2:16" x14ac:dyDescent="0.35">
      <c r="B1118" t="s">
        <v>10</v>
      </c>
      <c r="D1118" t="s">
        <v>19</v>
      </c>
      <c r="E1118" t="s">
        <v>28</v>
      </c>
      <c r="F1118" t="s">
        <v>1074</v>
      </c>
      <c r="G1118" t="s">
        <v>1075</v>
      </c>
      <c r="H1118">
        <v>1432</v>
      </c>
      <c r="I1118" t="s">
        <v>1076</v>
      </c>
      <c r="J1118">
        <v>63300075</v>
      </c>
      <c r="K1118" t="s">
        <v>1480</v>
      </c>
      <c r="L1118" s="3">
        <v>104544.99999999999</v>
      </c>
      <c r="M1118" s="3">
        <v>106113.17499999997</v>
      </c>
      <c r="N1118" s="3">
        <v>107704.87262499996</v>
      </c>
      <c r="O1118" s="3">
        <v>109320.44571437495</v>
      </c>
      <c r="P1118" s="3">
        <v>110960.25240009055</v>
      </c>
    </row>
    <row r="1119" spans="2:16" x14ac:dyDescent="0.35">
      <c r="B1119" t="s">
        <v>10</v>
      </c>
      <c r="D1119" t="s">
        <v>19</v>
      </c>
      <c r="E1119" t="s">
        <v>28</v>
      </c>
      <c r="F1119" t="s">
        <v>1074</v>
      </c>
      <c r="G1119" t="s">
        <v>1075</v>
      </c>
      <c r="H1119">
        <v>1432</v>
      </c>
      <c r="I1119" t="s">
        <v>1076</v>
      </c>
      <c r="J1119">
        <v>63300030</v>
      </c>
      <c r="K1119" t="s">
        <v>1488</v>
      </c>
      <c r="L1119" s="3">
        <v>42500</v>
      </c>
      <c r="M1119" s="3">
        <v>42500</v>
      </c>
      <c r="N1119" s="3">
        <v>42500</v>
      </c>
      <c r="O1119" s="3">
        <v>42500</v>
      </c>
      <c r="P1119" s="3">
        <v>42500</v>
      </c>
    </row>
    <row r="1120" spans="2:16" x14ac:dyDescent="0.35">
      <c r="B1120" t="s">
        <v>10</v>
      </c>
      <c r="D1120" t="s">
        <v>11</v>
      </c>
      <c r="E1120" t="s">
        <v>28</v>
      </c>
      <c r="F1120" t="s">
        <v>1074</v>
      </c>
      <c r="G1120" t="s">
        <v>1075</v>
      </c>
      <c r="H1120">
        <v>1432</v>
      </c>
      <c r="I1120" t="s">
        <v>1076</v>
      </c>
      <c r="J1120">
        <v>63300040</v>
      </c>
      <c r="K1120" t="s">
        <v>1515</v>
      </c>
      <c r="L1120" s="3">
        <v>52162.17495573734</v>
      </c>
      <c r="M1120" s="3">
        <v>53987.851079188142</v>
      </c>
      <c r="N1120" s="3">
        <v>55877.425866959726</v>
      </c>
      <c r="O1120" s="3">
        <v>57833.135772303307</v>
      </c>
      <c r="P1120" s="3">
        <v>59857.295524333924</v>
      </c>
    </row>
    <row r="1121" spans="2:16" x14ac:dyDescent="0.35">
      <c r="B1121" t="s">
        <v>10</v>
      </c>
      <c r="D1121" t="s">
        <v>19</v>
      </c>
      <c r="E1121" t="s">
        <v>28</v>
      </c>
      <c r="F1121" t="s">
        <v>1074</v>
      </c>
      <c r="G1121" t="s">
        <v>1075</v>
      </c>
      <c r="H1121">
        <v>1432</v>
      </c>
      <c r="I1121" t="s">
        <v>1076</v>
      </c>
      <c r="J1121">
        <v>63300056</v>
      </c>
      <c r="K1121" t="s">
        <v>1536</v>
      </c>
      <c r="L1121" s="3">
        <v>496782.61862606992</v>
      </c>
      <c r="M1121" s="3">
        <v>514170.01027798234</v>
      </c>
      <c r="N1121" s="3">
        <v>532165.96063771169</v>
      </c>
      <c r="O1121" s="3">
        <v>550791.76926003152</v>
      </c>
      <c r="P1121" s="3">
        <v>570069.48118413263</v>
      </c>
    </row>
    <row r="1122" spans="2:16" x14ac:dyDescent="0.35">
      <c r="B1122" t="s">
        <v>10</v>
      </c>
      <c r="D1122" t="s">
        <v>19</v>
      </c>
      <c r="E1122" t="s">
        <v>28</v>
      </c>
      <c r="F1122" t="s">
        <v>1074</v>
      </c>
      <c r="G1122" t="s">
        <v>1075</v>
      </c>
      <c r="H1122">
        <v>1432</v>
      </c>
      <c r="I1122" t="s">
        <v>1076</v>
      </c>
      <c r="J1122">
        <v>63300060</v>
      </c>
      <c r="K1122" t="s">
        <v>1546</v>
      </c>
      <c r="L1122" s="3">
        <v>1000</v>
      </c>
      <c r="M1122" s="3">
        <v>1000</v>
      </c>
      <c r="N1122" s="3">
        <v>1000</v>
      </c>
      <c r="O1122" s="3">
        <v>1000</v>
      </c>
      <c r="P1122" s="3">
        <v>1000</v>
      </c>
    </row>
    <row r="1123" spans="2:16" x14ac:dyDescent="0.35">
      <c r="B1123" t="s">
        <v>10</v>
      </c>
      <c r="D1123" t="s">
        <v>19</v>
      </c>
      <c r="E1123" t="s">
        <v>28</v>
      </c>
      <c r="F1123" t="s">
        <v>1074</v>
      </c>
      <c r="G1123" t="s">
        <v>1075</v>
      </c>
      <c r="H1123">
        <v>1432</v>
      </c>
      <c r="I1123" t="s">
        <v>1076</v>
      </c>
      <c r="J1123">
        <v>63300033</v>
      </c>
      <c r="K1123" t="s">
        <v>1661</v>
      </c>
      <c r="L1123" s="3">
        <v>1000</v>
      </c>
      <c r="M1123" s="3">
        <v>1000</v>
      </c>
      <c r="N1123" s="3">
        <v>1000</v>
      </c>
      <c r="O1123" s="3">
        <v>1000</v>
      </c>
      <c r="P1123" s="3">
        <v>1000</v>
      </c>
    </row>
    <row r="1124" spans="2:16" x14ac:dyDescent="0.35">
      <c r="B1124" t="s">
        <v>10</v>
      </c>
      <c r="D1124" t="s">
        <v>11</v>
      </c>
      <c r="E1124" t="s">
        <v>28</v>
      </c>
      <c r="F1124" t="s">
        <v>1074</v>
      </c>
      <c r="G1124" t="s">
        <v>1075</v>
      </c>
      <c r="H1124">
        <v>1432</v>
      </c>
      <c r="I1124" t="s">
        <v>1076</v>
      </c>
      <c r="J1124">
        <v>63300100</v>
      </c>
      <c r="K1124" t="s">
        <v>1869</v>
      </c>
      <c r="L1124" s="3">
        <v>45704.000913598429</v>
      </c>
      <c r="M1124" s="3">
        <v>47303.640945574371</v>
      </c>
      <c r="N1124" s="3">
        <v>48959.268378669476</v>
      </c>
      <c r="O1124" s="3">
        <v>50672.8427719229</v>
      </c>
      <c r="P1124" s="3">
        <v>52446.392268940202</v>
      </c>
    </row>
    <row r="1125" spans="2:16" x14ac:dyDescent="0.35">
      <c r="B1125" t="s">
        <v>10</v>
      </c>
      <c r="D1125" t="s">
        <v>11</v>
      </c>
      <c r="E1125" t="s">
        <v>28</v>
      </c>
      <c r="F1125" t="s">
        <v>1074</v>
      </c>
      <c r="G1125" t="s">
        <v>1075</v>
      </c>
      <c r="H1125">
        <v>1432</v>
      </c>
      <c r="I1125" t="s">
        <v>1076</v>
      </c>
      <c r="J1125">
        <v>63300170</v>
      </c>
      <c r="K1125" t="s">
        <v>1873</v>
      </c>
      <c r="L1125" s="3">
        <v>78988.436361545115</v>
      </c>
      <c r="M1125" s="3">
        <v>81753.031634199186</v>
      </c>
      <c r="N1125" s="3">
        <v>84614.38774139616</v>
      </c>
      <c r="O1125" s="3">
        <v>87575.891312345018</v>
      </c>
      <c r="P1125" s="3">
        <v>90641.047508277086</v>
      </c>
    </row>
    <row r="1126" spans="2:16" x14ac:dyDescent="0.35">
      <c r="B1126" t="s">
        <v>10</v>
      </c>
      <c r="D1126" t="s">
        <v>11</v>
      </c>
      <c r="E1126" t="s">
        <v>115</v>
      </c>
      <c r="F1126" t="s">
        <v>1069</v>
      </c>
      <c r="G1126" t="s">
        <v>1070</v>
      </c>
      <c r="H1126">
        <v>1436</v>
      </c>
      <c r="I1126" t="s">
        <v>1071</v>
      </c>
      <c r="J1126">
        <v>63300080</v>
      </c>
      <c r="K1126" t="s">
        <v>91</v>
      </c>
      <c r="L1126" s="3">
        <v>131348.92321363607</v>
      </c>
      <c r="M1126" s="3">
        <v>135946.13552611333</v>
      </c>
      <c r="N1126" s="3">
        <v>140704.25026952729</v>
      </c>
      <c r="O1126" s="3">
        <v>145628.8990289607</v>
      </c>
      <c r="P1126" s="3">
        <v>150725.91049497432</v>
      </c>
    </row>
    <row r="1127" spans="2:16" x14ac:dyDescent="0.35">
      <c r="B1127" t="s">
        <v>10</v>
      </c>
      <c r="D1127" t="s">
        <v>19</v>
      </c>
      <c r="E1127" t="s">
        <v>115</v>
      </c>
      <c r="F1127" t="s">
        <v>1069</v>
      </c>
      <c r="G1127" t="s">
        <v>1070</v>
      </c>
      <c r="H1127">
        <v>1436</v>
      </c>
      <c r="I1127" t="s">
        <v>1071</v>
      </c>
      <c r="J1127">
        <v>63300030</v>
      </c>
      <c r="K1127" t="s">
        <v>1488</v>
      </c>
      <c r="L1127" s="3">
        <v>17000</v>
      </c>
      <c r="M1127" s="3">
        <v>17000</v>
      </c>
      <c r="N1127" s="3">
        <v>17000</v>
      </c>
      <c r="O1127" s="3">
        <v>17000</v>
      </c>
      <c r="P1127" s="3">
        <v>17000</v>
      </c>
    </row>
    <row r="1128" spans="2:16" x14ac:dyDescent="0.35">
      <c r="B1128" t="s">
        <v>10</v>
      </c>
      <c r="D1128" t="s">
        <v>11</v>
      </c>
      <c r="E1128" t="s">
        <v>115</v>
      </c>
      <c r="F1128" t="s">
        <v>1069</v>
      </c>
      <c r="G1128" t="s">
        <v>1070</v>
      </c>
      <c r="H1128">
        <v>1436</v>
      </c>
      <c r="I1128" t="s">
        <v>1071</v>
      </c>
      <c r="J1128">
        <v>63300040</v>
      </c>
      <c r="K1128" t="s">
        <v>1515</v>
      </c>
      <c r="L1128" s="3">
        <v>45367.226767867716</v>
      </c>
      <c r="M1128" s="3">
        <v>46955.07970474309</v>
      </c>
      <c r="N1128" s="3">
        <v>48598.507494409088</v>
      </c>
      <c r="O1128" s="3">
        <v>50299.455256713401</v>
      </c>
      <c r="P1128" s="3">
        <v>52059.936190698369</v>
      </c>
    </row>
    <row r="1129" spans="2:16" x14ac:dyDescent="0.35">
      <c r="B1129" t="s">
        <v>10</v>
      </c>
      <c r="D1129" t="s">
        <v>19</v>
      </c>
      <c r="E1129" t="s">
        <v>115</v>
      </c>
      <c r="F1129" t="s">
        <v>1069</v>
      </c>
      <c r="G1129" t="s">
        <v>1070</v>
      </c>
      <c r="H1129">
        <v>1436</v>
      </c>
      <c r="I1129" t="s">
        <v>1071</v>
      </c>
      <c r="J1129">
        <v>63300056</v>
      </c>
      <c r="K1129" t="s">
        <v>1536</v>
      </c>
      <c r="L1129" s="3">
        <v>432068.82636064495</v>
      </c>
      <c r="M1129" s="3">
        <v>447191.23528326751</v>
      </c>
      <c r="N1129" s="3">
        <v>462842.92851818184</v>
      </c>
      <c r="O1129" s="3">
        <v>479042.43101631815</v>
      </c>
      <c r="P1129" s="3">
        <v>495808.91610188922</v>
      </c>
    </row>
    <row r="1130" spans="2:16" x14ac:dyDescent="0.35">
      <c r="B1130" t="s">
        <v>10</v>
      </c>
      <c r="D1130" t="s">
        <v>19</v>
      </c>
      <c r="E1130" t="s">
        <v>115</v>
      </c>
      <c r="F1130" t="s">
        <v>1069</v>
      </c>
      <c r="G1130" t="s">
        <v>1070</v>
      </c>
      <c r="H1130">
        <v>1436</v>
      </c>
      <c r="I1130" t="s">
        <v>1071</v>
      </c>
      <c r="J1130">
        <v>63300060</v>
      </c>
      <c r="K1130" t="s">
        <v>1546</v>
      </c>
      <c r="L1130" s="3">
        <v>5004</v>
      </c>
      <c r="M1130" s="3">
        <v>5004</v>
      </c>
      <c r="N1130" s="3">
        <v>5004</v>
      </c>
      <c r="O1130" s="3">
        <v>5004</v>
      </c>
      <c r="P1130" s="3">
        <v>5004</v>
      </c>
    </row>
    <row r="1131" spans="2:16" x14ac:dyDescent="0.35">
      <c r="B1131" t="s">
        <v>10</v>
      </c>
      <c r="D1131" t="s">
        <v>19</v>
      </c>
      <c r="E1131" t="s">
        <v>115</v>
      </c>
      <c r="F1131" t="s">
        <v>1069</v>
      </c>
      <c r="G1131" t="s">
        <v>1070</v>
      </c>
      <c r="H1131">
        <v>1436</v>
      </c>
      <c r="I1131" t="s">
        <v>1071</v>
      </c>
      <c r="J1131">
        <v>63300033</v>
      </c>
      <c r="K1131" t="s">
        <v>1661</v>
      </c>
      <c r="L1131" s="3">
        <v>6000</v>
      </c>
      <c r="M1131" s="3">
        <v>6000</v>
      </c>
      <c r="N1131" s="3">
        <v>6000</v>
      </c>
      <c r="O1131" s="3">
        <v>6000</v>
      </c>
      <c r="P1131" s="3">
        <v>6000</v>
      </c>
    </row>
    <row r="1132" spans="2:16" x14ac:dyDescent="0.35">
      <c r="B1132" t="s">
        <v>10</v>
      </c>
      <c r="D1132" t="s">
        <v>19</v>
      </c>
      <c r="E1132" t="s">
        <v>115</v>
      </c>
      <c r="F1132" t="s">
        <v>1069</v>
      </c>
      <c r="G1132" t="s">
        <v>1070</v>
      </c>
      <c r="H1132">
        <v>1436</v>
      </c>
      <c r="I1132" t="s">
        <v>1071</v>
      </c>
      <c r="J1132">
        <v>63300140</v>
      </c>
      <c r="K1132" t="s">
        <v>1668</v>
      </c>
      <c r="L1132" s="3">
        <v>3060</v>
      </c>
      <c r="M1132" s="3">
        <v>3121.2000000000003</v>
      </c>
      <c r="N1132" s="3">
        <v>3183.6240000000003</v>
      </c>
      <c r="O1132" s="3">
        <v>3247.2964800000004</v>
      </c>
      <c r="P1132" s="3">
        <v>3312.2424096000004</v>
      </c>
    </row>
    <row r="1133" spans="2:16" x14ac:dyDescent="0.35">
      <c r="B1133" t="s">
        <v>10</v>
      </c>
      <c r="D1133" t="s">
        <v>19</v>
      </c>
      <c r="E1133" t="s">
        <v>115</v>
      </c>
      <c r="F1133" t="s">
        <v>1069</v>
      </c>
      <c r="G1133" t="s">
        <v>1070</v>
      </c>
      <c r="H1133">
        <v>1436</v>
      </c>
      <c r="I1133" t="s">
        <v>1071</v>
      </c>
      <c r="J1133">
        <v>63300150</v>
      </c>
      <c r="K1133" t="s">
        <v>1680</v>
      </c>
      <c r="L1133" s="3">
        <v>506430</v>
      </c>
      <c r="M1133" s="3">
        <v>597096.60000000009</v>
      </c>
      <c r="N1133" s="3">
        <v>609038.53200000001</v>
      </c>
      <c r="O1133" s="3">
        <v>621219.30264000001</v>
      </c>
      <c r="P1133" s="3">
        <v>633643.6886928</v>
      </c>
    </row>
    <row r="1134" spans="2:16" x14ac:dyDescent="0.35">
      <c r="B1134" t="s">
        <v>10</v>
      </c>
      <c r="D1134" t="s">
        <v>11</v>
      </c>
      <c r="E1134" t="s">
        <v>115</v>
      </c>
      <c r="F1134" t="s">
        <v>1069</v>
      </c>
      <c r="G1134" t="s">
        <v>1070</v>
      </c>
      <c r="H1134">
        <v>1436</v>
      </c>
      <c r="I1134" t="s">
        <v>1071</v>
      </c>
      <c r="J1134">
        <v>63300100</v>
      </c>
      <c r="K1134" t="s">
        <v>1869</v>
      </c>
      <c r="L1134" s="3">
        <v>39750.332025179334</v>
      </c>
      <c r="M1134" s="3">
        <v>41141.59364606061</v>
      </c>
      <c r="N1134" s="3">
        <v>42581.549423672732</v>
      </c>
      <c r="O1134" s="3">
        <v>44071.903653501271</v>
      </c>
      <c r="P1134" s="3">
        <v>45614.420281373808</v>
      </c>
    </row>
    <row r="1135" spans="2:16" x14ac:dyDescent="0.35">
      <c r="B1135" t="s">
        <v>10</v>
      </c>
      <c r="D1135" t="s">
        <v>11</v>
      </c>
      <c r="E1135" t="s">
        <v>115</v>
      </c>
      <c r="F1135" t="s">
        <v>1069</v>
      </c>
      <c r="G1135" t="s">
        <v>1070</v>
      </c>
      <c r="H1135">
        <v>1436</v>
      </c>
      <c r="I1135" t="s">
        <v>1071</v>
      </c>
      <c r="J1135">
        <v>63300170</v>
      </c>
      <c r="K1135" t="s">
        <v>1873</v>
      </c>
      <c r="L1135" s="3">
        <v>68698.943391342546</v>
      </c>
      <c r="M1135" s="3">
        <v>71103.406410039534</v>
      </c>
      <c r="N1135" s="3">
        <v>73592.025634390913</v>
      </c>
      <c r="O1135" s="3">
        <v>76167.746531594588</v>
      </c>
      <c r="P1135" s="3">
        <v>78833.617660200383</v>
      </c>
    </row>
    <row r="1136" spans="2:16" x14ac:dyDescent="0.35">
      <c r="B1136" t="s">
        <v>10</v>
      </c>
      <c r="D1136" t="s">
        <v>11</v>
      </c>
      <c r="E1136" t="s">
        <v>115</v>
      </c>
      <c r="F1136" t="s">
        <v>1072</v>
      </c>
      <c r="G1136" t="s">
        <v>1073</v>
      </c>
      <c r="H1136">
        <v>1436</v>
      </c>
      <c r="I1136" t="s">
        <v>1071</v>
      </c>
      <c r="J1136">
        <v>63300080</v>
      </c>
      <c r="K1136" t="s">
        <v>91</v>
      </c>
      <c r="L1136" s="3">
        <v>88107.224294786181</v>
      </c>
      <c r="M1136" s="3">
        <v>91190.977145103694</v>
      </c>
      <c r="N1136" s="3">
        <v>94382.661345182321</v>
      </c>
      <c r="O1136" s="3">
        <v>97686.054492263691</v>
      </c>
      <c r="P1136" s="3">
        <v>101105.06639949291</v>
      </c>
    </row>
    <row r="1137" spans="2:16" x14ac:dyDescent="0.35">
      <c r="B1137" t="s">
        <v>10</v>
      </c>
      <c r="D1137" t="s">
        <v>19</v>
      </c>
      <c r="E1137" t="s">
        <v>115</v>
      </c>
      <c r="F1137" t="s">
        <v>1072</v>
      </c>
      <c r="G1137" t="s">
        <v>1073</v>
      </c>
      <c r="H1137">
        <v>1436</v>
      </c>
      <c r="I1137" t="s">
        <v>1071</v>
      </c>
      <c r="J1137">
        <v>63300075</v>
      </c>
      <c r="K1137" t="s">
        <v>1480</v>
      </c>
      <c r="L1137" s="3">
        <v>22837.499999999996</v>
      </c>
      <c r="M1137" s="3">
        <v>23180.062499999993</v>
      </c>
      <c r="N1137" s="3">
        <v>23527.763437499991</v>
      </c>
      <c r="O1137" s="3">
        <v>23880.679889062489</v>
      </c>
      <c r="P1137" s="3">
        <v>24238.890087398424</v>
      </c>
    </row>
    <row r="1138" spans="2:16" x14ac:dyDescent="0.35">
      <c r="B1138" t="s">
        <v>10</v>
      </c>
      <c r="D1138" t="s">
        <v>19</v>
      </c>
      <c r="E1138" t="s">
        <v>115</v>
      </c>
      <c r="F1138" t="s">
        <v>1072</v>
      </c>
      <c r="G1138" t="s">
        <v>1073</v>
      </c>
      <c r="H1138">
        <v>1436</v>
      </c>
      <c r="I1138" t="s">
        <v>1071</v>
      </c>
      <c r="J1138">
        <v>63300030</v>
      </c>
      <c r="K1138" t="s">
        <v>1488</v>
      </c>
      <c r="L1138" s="3">
        <v>16800</v>
      </c>
      <c r="M1138" s="3">
        <v>38832</v>
      </c>
      <c r="N1138" s="3">
        <v>38832</v>
      </c>
      <c r="O1138" s="3">
        <v>38832</v>
      </c>
      <c r="P1138" s="3">
        <v>38832</v>
      </c>
    </row>
    <row r="1139" spans="2:16" x14ac:dyDescent="0.35">
      <c r="B1139" t="s">
        <v>10</v>
      </c>
      <c r="D1139" t="s">
        <v>11</v>
      </c>
      <c r="E1139" t="s">
        <v>115</v>
      </c>
      <c r="F1139" t="s">
        <v>1072</v>
      </c>
      <c r="G1139" t="s">
        <v>1073</v>
      </c>
      <c r="H1139">
        <v>1436</v>
      </c>
      <c r="I1139" t="s">
        <v>1071</v>
      </c>
      <c r="J1139">
        <v>63300040</v>
      </c>
      <c r="K1139" t="s">
        <v>1515</v>
      </c>
      <c r="L1139" s="3">
        <v>30431.771549186018</v>
      </c>
      <c r="M1139" s="3">
        <v>31496.883553407526</v>
      </c>
      <c r="N1139" s="3">
        <v>32599.274477776788</v>
      </c>
      <c r="O1139" s="3">
        <v>33740.249084498973</v>
      </c>
      <c r="P1139" s="3">
        <v>34921.15780245643</v>
      </c>
    </row>
    <row r="1140" spans="2:16" x14ac:dyDescent="0.35">
      <c r="B1140" t="s">
        <v>10</v>
      </c>
      <c r="D1140" t="s">
        <v>19</v>
      </c>
      <c r="E1140" t="s">
        <v>115</v>
      </c>
      <c r="F1140" t="s">
        <v>1072</v>
      </c>
      <c r="G1140" t="s">
        <v>1073</v>
      </c>
      <c r="H1140">
        <v>1436</v>
      </c>
      <c r="I1140" t="s">
        <v>1071</v>
      </c>
      <c r="J1140">
        <v>63300056</v>
      </c>
      <c r="K1140" t="s">
        <v>1536</v>
      </c>
      <c r="L1140" s="3">
        <v>289826.39570653351</v>
      </c>
      <c r="M1140" s="3">
        <v>299970.31955626217</v>
      </c>
      <c r="N1140" s="3">
        <v>310469.28074073134</v>
      </c>
      <c r="O1140" s="3">
        <v>321335.70556665689</v>
      </c>
      <c r="P1140" s="3">
        <v>332582.45526148984</v>
      </c>
    </row>
    <row r="1141" spans="2:16" x14ac:dyDescent="0.35">
      <c r="B1141" t="s">
        <v>10</v>
      </c>
      <c r="D1141" t="s">
        <v>19</v>
      </c>
      <c r="E1141" t="s">
        <v>115</v>
      </c>
      <c r="F1141" t="s">
        <v>1072</v>
      </c>
      <c r="G1141" t="s">
        <v>1073</v>
      </c>
      <c r="H1141">
        <v>1436</v>
      </c>
      <c r="I1141" t="s">
        <v>1071</v>
      </c>
      <c r="J1141">
        <v>63300033</v>
      </c>
      <c r="K1141" t="s">
        <v>1661</v>
      </c>
      <c r="L1141" s="3">
        <v>8400</v>
      </c>
      <c r="M1141" s="3">
        <v>8400</v>
      </c>
      <c r="N1141" s="3">
        <v>8400</v>
      </c>
      <c r="O1141" s="3">
        <v>8400</v>
      </c>
      <c r="P1141" s="3">
        <v>8400</v>
      </c>
    </row>
    <row r="1142" spans="2:16" x14ac:dyDescent="0.35">
      <c r="B1142" t="s">
        <v>10</v>
      </c>
      <c r="D1142" t="s">
        <v>19</v>
      </c>
      <c r="E1142" t="s">
        <v>115</v>
      </c>
      <c r="F1142" t="s">
        <v>1072</v>
      </c>
      <c r="G1142" t="s">
        <v>1073</v>
      </c>
      <c r="H1142">
        <v>1436</v>
      </c>
      <c r="I1142" t="s">
        <v>1071</v>
      </c>
      <c r="J1142">
        <v>63300150</v>
      </c>
      <c r="K1142" t="s">
        <v>1680</v>
      </c>
      <c r="L1142" s="3">
        <v>1986</v>
      </c>
      <c r="M1142" s="3">
        <v>66212</v>
      </c>
      <c r="N1142" s="3">
        <v>67536.240000000005</v>
      </c>
      <c r="O1142" s="3">
        <v>68886.964800000002</v>
      </c>
      <c r="P1142" s="3">
        <v>70264.704096000001</v>
      </c>
    </row>
    <row r="1143" spans="2:16" x14ac:dyDescent="0.35">
      <c r="B1143" t="s">
        <v>10</v>
      </c>
      <c r="D1143" t="s">
        <v>11</v>
      </c>
      <c r="E1143" t="s">
        <v>115</v>
      </c>
      <c r="F1143" t="s">
        <v>1072</v>
      </c>
      <c r="G1143" t="s">
        <v>1073</v>
      </c>
      <c r="H1143">
        <v>1436</v>
      </c>
      <c r="I1143" t="s">
        <v>1071</v>
      </c>
      <c r="J1143">
        <v>63300100</v>
      </c>
      <c r="K1143" t="s">
        <v>1869</v>
      </c>
      <c r="L1143" s="3">
        <v>26664.028405001081</v>
      </c>
      <c r="M1143" s="3">
        <v>27597.269399176119</v>
      </c>
      <c r="N1143" s="3">
        <v>28563.173828147283</v>
      </c>
      <c r="O1143" s="3">
        <v>29562.884912132435</v>
      </c>
      <c r="P1143" s="3">
        <v>30597.585884057065</v>
      </c>
    </row>
    <row r="1144" spans="2:16" x14ac:dyDescent="0.35">
      <c r="B1144" t="s">
        <v>10</v>
      </c>
      <c r="D1144" t="s">
        <v>11</v>
      </c>
      <c r="E1144" t="s">
        <v>115</v>
      </c>
      <c r="F1144" t="s">
        <v>1072</v>
      </c>
      <c r="G1144" t="s">
        <v>1073</v>
      </c>
      <c r="H1144">
        <v>1436</v>
      </c>
      <c r="I1144" t="s">
        <v>1071</v>
      </c>
      <c r="J1144">
        <v>63300170</v>
      </c>
      <c r="K1144" t="s">
        <v>1873</v>
      </c>
      <c r="L1144" s="3">
        <v>46082.396917338832</v>
      </c>
      <c r="M1144" s="3">
        <v>47695.280809445685</v>
      </c>
      <c r="N1144" s="3">
        <v>49364.615637776282</v>
      </c>
      <c r="O1144" s="3">
        <v>51092.377185098449</v>
      </c>
      <c r="P1144" s="3">
        <v>52880.610386576889</v>
      </c>
    </row>
    <row r="1145" spans="2:16" x14ac:dyDescent="0.35">
      <c r="B1145" t="s">
        <v>10</v>
      </c>
      <c r="D1145" t="s">
        <v>11</v>
      </c>
      <c r="E1145" t="s">
        <v>115</v>
      </c>
      <c r="F1145" t="s">
        <v>1065</v>
      </c>
      <c r="G1145" t="s">
        <v>1066</v>
      </c>
      <c r="H1145">
        <v>1437</v>
      </c>
      <c r="I1145" t="s">
        <v>1066</v>
      </c>
      <c r="J1145">
        <v>63300080</v>
      </c>
      <c r="K1145" t="s">
        <v>91</v>
      </c>
      <c r="L1145" s="3">
        <v>87021.352139857918</v>
      </c>
      <c r="M1145" s="3">
        <v>90067.09946475293</v>
      </c>
      <c r="N1145" s="3">
        <v>93219.447946019267</v>
      </c>
      <c r="O1145" s="3">
        <v>96482.128624129924</v>
      </c>
      <c r="P1145" s="3">
        <v>99859.003125974472</v>
      </c>
    </row>
    <row r="1146" spans="2:16" x14ac:dyDescent="0.35">
      <c r="B1146" t="s">
        <v>10</v>
      </c>
      <c r="D1146" t="s">
        <v>19</v>
      </c>
      <c r="E1146" t="s">
        <v>115</v>
      </c>
      <c r="F1146" t="s">
        <v>1065</v>
      </c>
      <c r="G1146" t="s">
        <v>1066</v>
      </c>
      <c r="H1146">
        <v>1437</v>
      </c>
      <c r="I1146" t="s">
        <v>1066</v>
      </c>
      <c r="J1146">
        <v>63300075</v>
      </c>
      <c r="K1146" t="s">
        <v>1480</v>
      </c>
      <c r="L1146" s="3">
        <v>10149.999999999998</v>
      </c>
      <c r="M1146" s="3">
        <v>10302.249999999996</v>
      </c>
      <c r="N1146" s="3">
        <v>10456.783749999995</v>
      </c>
      <c r="O1146" s="3">
        <v>10613.635506249993</v>
      </c>
      <c r="P1146" s="3">
        <v>10772.840038843742</v>
      </c>
    </row>
    <row r="1147" spans="2:16" x14ac:dyDescent="0.35">
      <c r="B1147" t="s">
        <v>10</v>
      </c>
      <c r="D1147" t="s">
        <v>19</v>
      </c>
      <c r="E1147" t="s">
        <v>115</v>
      </c>
      <c r="F1147" t="s">
        <v>1065</v>
      </c>
      <c r="G1147" t="s">
        <v>1066</v>
      </c>
      <c r="H1147">
        <v>1437</v>
      </c>
      <c r="I1147" t="s">
        <v>1066</v>
      </c>
      <c r="J1147">
        <v>63300030</v>
      </c>
      <c r="K1147" t="s">
        <v>1488</v>
      </c>
      <c r="L1147" s="3">
        <v>6006</v>
      </c>
      <c r="M1147" s="3">
        <v>6006</v>
      </c>
      <c r="N1147" s="3">
        <v>6006</v>
      </c>
      <c r="O1147" s="3">
        <v>6006</v>
      </c>
      <c r="P1147" s="3">
        <v>6006</v>
      </c>
    </row>
    <row r="1148" spans="2:16" x14ac:dyDescent="0.35">
      <c r="B1148" t="s">
        <v>10</v>
      </c>
      <c r="D1148" t="s">
        <v>11</v>
      </c>
      <c r="E1148" t="s">
        <v>115</v>
      </c>
      <c r="F1148" t="s">
        <v>1065</v>
      </c>
      <c r="G1148" t="s">
        <v>1066</v>
      </c>
      <c r="H1148">
        <v>1437</v>
      </c>
      <c r="I1148" t="s">
        <v>1066</v>
      </c>
      <c r="J1148">
        <v>63300040</v>
      </c>
      <c r="K1148" t="s">
        <v>1515</v>
      </c>
      <c r="L1148" s="3">
        <v>30056.717021990396</v>
      </c>
      <c r="M1148" s="3">
        <v>31108.702117760058</v>
      </c>
      <c r="N1148" s="3">
        <v>32197.506691881656</v>
      </c>
      <c r="O1148" s="3">
        <v>33324.419426097505</v>
      </c>
      <c r="P1148" s="3">
        <v>34490.774106010918</v>
      </c>
    </row>
    <row r="1149" spans="2:16" x14ac:dyDescent="0.35">
      <c r="B1149" t="s">
        <v>10</v>
      </c>
      <c r="D1149" t="s">
        <v>19</v>
      </c>
      <c r="E1149" t="s">
        <v>115</v>
      </c>
      <c r="F1149" t="s">
        <v>1065</v>
      </c>
      <c r="G1149" t="s">
        <v>1066</v>
      </c>
      <c r="H1149">
        <v>1437</v>
      </c>
      <c r="I1149" t="s">
        <v>1066</v>
      </c>
      <c r="J1149">
        <v>63300056</v>
      </c>
      <c r="K1149" t="s">
        <v>1536</v>
      </c>
      <c r="L1149" s="3">
        <v>286254.44782847998</v>
      </c>
      <c r="M1149" s="3">
        <v>296273.35350247676</v>
      </c>
      <c r="N1149" s="3">
        <v>306642.9208750634</v>
      </c>
      <c r="O1149" s="3">
        <v>317375.42310569057</v>
      </c>
      <c r="P1149" s="3">
        <v>328483.56291438971</v>
      </c>
    </row>
    <row r="1150" spans="2:16" x14ac:dyDescent="0.35">
      <c r="B1150" t="s">
        <v>10</v>
      </c>
      <c r="D1150" t="s">
        <v>19</v>
      </c>
      <c r="E1150" t="s">
        <v>115</v>
      </c>
      <c r="F1150" t="s">
        <v>1065</v>
      </c>
      <c r="G1150" t="s">
        <v>1066</v>
      </c>
      <c r="H1150">
        <v>1437</v>
      </c>
      <c r="I1150" t="s">
        <v>1066</v>
      </c>
      <c r="J1150">
        <v>63300033</v>
      </c>
      <c r="K1150" t="s">
        <v>1661</v>
      </c>
      <c r="L1150" s="3">
        <v>3543</v>
      </c>
      <c r="M1150" s="3">
        <v>3543</v>
      </c>
      <c r="N1150" s="3">
        <v>3543</v>
      </c>
      <c r="O1150" s="3">
        <v>3543</v>
      </c>
      <c r="P1150" s="3">
        <v>3543</v>
      </c>
    </row>
    <row r="1151" spans="2:16" x14ac:dyDescent="0.35">
      <c r="B1151" t="s">
        <v>10</v>
      </c>
      <c r="D1151" t="s">
        <v>19</v>
      </c>
      <c r="E1151" t="s">
        <v>115</v>
      </c>
      <c r="F1151" t="s">
        <v>1065</v>
      </c>
      <c r="G1151" t="s">
        <v>1066</v>
      </c>
      <c r="H1151">
        <v>1437</v>
      </c>
      <c r="I1151" t="s">
        <v>1066</v>
      </c>
      <c r="J1151">
        <v>63300150</v>
      </c>
      <c r="K1151" t="s">
        <v>1680</v>
      </c>
      <c r="L1151" s="3">
        <v>14794.08</v>
      </c>
      <c r="M1151" s="3">
        <v>15089.961600000001</v>
      </c>
      <c r="N1151" s="3">
        <v>15391.760832</v>
      </c>
      <c r="O1151" s="3">
        <v>15699.59604864</v>
      </c>
      <c r="P1151" s="3">
        <v>16013.587969612799</v>
      </c>
    </row>
    <row r="1152" spans="2:16" x14ac:dyDescent="0.35">
      <c r="B1152" t="s">
        <v>10</v>
      </c>
      <c r="D1152" t="s">
        <v>11</v>
      </c>
      <c r="E1152" t="s">
        <v>115</v>
      </c>
      <c r="F1152" t="s">
        <v>1065</v>
      </c>
      <c r="G1152" t="s">
        <v>1066</v>
      </c>
      <c r="H1152">
        <v>1437</v>
      </c>
      <c r="I1152" t="s">
        <v>1066</v>
      </c>
      <c r="J1152">
        <v>63300100</v>
      </c>
      <c r="K1152" t="s">
        <v>1869</v>
      </c>
      <c r="L1152" s="3">
        <v>26335.409200220158</v>
      </c>
      <c r="M1152" s="3">
        <v>27257.148522227861</v>
      </c>
      <c r="N1152" s="3">
        <v>28211.148720505833</v>
      </c>
      <c r="O1152" s="3">
        <v>29198.538925723533</v>
      </c>
      <c r="P1152" s="3">
        <v>30220.487788123854</v>
      </c>
    </row>
    <row r="1153" spans="2:16" x14ac:dyDescent="0.35">
      <c r="B1153" t="s">
        <v>10</v>
      </c>
      <c r="D1153" t="s">
        <v>11</v>
      </c>
      <c r="E1153" t="s">
        <v>115</v>
      </c>
      <c r="F1153" t="s">
        <v>1065</v>
      </c>
      <c r="G1153" t="s">
        <v>1066</v>
      </c>
      <c r="H1153">
        <v>1437</v>
      </c>
      <c r="I1153" t="s">
        <v>1066</v>
      </c>
      <c r="J1153">
        <v>63300170</v>
      </c>
      <c r="K1153" t="s">
        <v>1873</v>
      </c>
      <c r="L1153" s="3">
        <v>45514.457204728322</v>
      </c>
      <c r="M1153" s="3">
        <v>47107.463206893808</v>
      </c>
      <c r="N1153" s="3">
        <v>48756.224419135084</v>
      </c>
      <c r="O1153" s="3">
        <v>50462.692273804802</v>
      </c>
      <c r="P1153" s="3">
        <v>52228.886503387963</v>
      </c>
    </row>
    <row r="1154" spans="2:16" x14ac:dyDescent="0.35">
      <c r="B1154" t="s">
        <v>10</v>
      </c>
      <c r="D1154" t="s">
        <v>11</v>
      </c>
      <c r="E1154" t="s">
        <v>115</v>
      </c>
      <c r="F1154" t="s">
        <v>1067</v>
      </c>
      <c r="G1154" t="s">
        <v>1068</v>
      </c>
      <c r="H1154">
        <v>1437</v>
      </c>
      <c r="I1154" t="s">
        <v>1066</v>
      </c>
      <c r="J1154">
        <v>63300080</v>
      </c>
      <c r="K1154" t="s">
        <v>91</v>
      </c>
      <c r="L1154" s="3">
        <v>8497.0486670794562</v>
      </c>
      <c r="M1154" s="3">
        <v>8794.4453704272364</v>
      </c>
      <c r="N1154" s="3">
        <v>9102.2509583921874</v>
      </c>
      <c r="O1154" s="3">
        <v>9420.8297419359133</v>
      </c>
      <c r="P1154" s="3">
        <v>9750.5587829036685</v>
      </c>
    </row>
    <row r="1155" spans="2:16" x14ac:dyDescent="0.35">
      <c r="B1155" t="s">
        <v>10</v>
      </c>
      <c r="D1155" t="s">
        <v>19</v>
      </c>
      <c r="E1155" t="s">
        <v>115</v>
      </c>
      <c r="F1155" t="s">
        <v>1067</v>
      </c>
      <c r="G1155" t="s">
        <v>1068</v>
      </c>
      <c r="H1155">
        <v>1437</v>
      </c>
      <c r="I1155" t="s">
        <v>1066</v>
      </c>
      <c r="J1155">
        <v>63300030</v>
      </c>
      <c r="K1155" t="s">
        <v>1488</v>
      </c>
      <c r="L1155" s="3">
        <v>9198</v>
      </c>
      <c r="M1155" s="3">
        <v>9198</v>
      </c>
      <c r="N1155" s="3">
        <v>9198</v>
      </c>
      <c r="O1155" s="3">
        <v>9198</v>
      </c>
      <c r="P1155" s="3">
        <v>9198</v>
      </c>
    </row>
    <row r="1156" spans="2:16" x14ac:dyDescent="0.35">
      <c r="B1156" t="s">
        <v>10</v>
      </c>
      <c r="D1156" t="s">
        <v>11</v>
      </c>
      <c r="E1156" t="s">
        <v>115</v>
      </c>
      <c r="F1156" t="s">
        <v>1067</v>
      </c>
      <c r="G1156" t="s">
        <v>1068</v>
      </c>
      <c r="H1156">
        <v>1437</v>
      </c>
      <c r="I1156" t="s">
        <v>1066</v>
      </c>
      <c r="J1156">
        <v>63300040</v>
      </c>
      <c r="K1156" t="s">
        <v>1515</v>
      </c>
      <c r="L1156" s="3">
        <v>2934.8358883004698</v>
      </c>
      <c r="M1156" s="3">
        <v>3037.5551443909858</v>
      </c>
      <c r="N1156" s="3">
        <v>3143.86957444467</v>
      </c>
      <c r="O1156" s="3">
        <v>3253.905009550233</v>
      </c>
      <c r="P1156" s="3">
        <v>3367.7916848844911</v>
      </c>
    </row>
    <row r="1157" spans="2:16" x14ac:dyDescent="0.35">
      <c r="B1157" t="s">
        <v>10</v>
      </c>
      <c r="D1157" t="s">
        <v>19</v>
      </c>
      <c r="E1157" t="s">
        <v>115</v>
      </c>
      <c r="F1157" t="s">
        <v>1067</v>
      </c>
      <c r="G1157" t="s">
        <v>1068</v>
      </c>
      <c r="H1157">
        <v>1437</v>
      </c>
      <c r="I1157" t="s">
        <v>1066</v>
      </c>
      <c r="J1157">
        <v>63300056</v>
      </c>
      <c r="K1157" t="s">
        <v>1536</v>
      </c>
      <c r="L1157" s="3">
        <v>27950.817983813999</v>
      </c>
      <c r="M1157" s="3">
        <v>28929.096613247486</v>
      </c>
      <c r="N1157" s="3">
        <v>29941.614994711144</v>
      </c>
      <c r="O1157" s="3">
        <v>30989.571519526031</v>
      </c>
      <c r="P1157" s="3">
        <v>32074.206522709439</v>
      </c>
    </row>
    <row r="1158" spans="2:16" x14ac:dyDescent="0.35">
      <c r="B1158" t="s">
        <v>10</v>
      </c>
      <c r="D1158" t="s">
        <v>19</v>
      </c>
      <c r="E1158" t="s">
        <v>115</v>
      </c>
      <c r="F1158" t="s">
        <v>1067</v>
      </c>
      <c r="G1158" t="s">
        <v>1068</v>
      </c>
      <c r="H1158">
        <v>1437</v>
      </c>
      <c r="I1158" t="s">
        <v>1066</v>
      </c>
      <c r="J1158">
        <v>63300033</v>
      </c>
      <c r="K1158" t="s">
        <v>1661</v>
      </c>
      <c r="L1158" s="3">
        <v>421</v>
      </c>
      <c r="M1158" s="3">
        <v>421</v>
      </c>
      <c r="N1158" s="3">
        <v>421</v>
      </c>
      <c r="O1158" s="3">
        <v>421</v>
      </c>
      <c r="P1158" s="3">
        <v>421</v>
      </c>
    </row>
    <row r="1159" spans="2:16" x14ac:dyDescent="0.35">
      <c r="B1159" t="s">
        <v>10</v>
      </c>
      <c r="D1159" t="s">
        <v>11</v>
      </c>
      <c r="E1159" t="s">
        <v>115</v>
      </c>
      <c r="F1159" t="s">
        <v>1067</v>
      </c>
      <c r="G1159" t="s">
        <v>1068</v>
      </c>
      <c r="H1159">
        <v>1437</v>
      </c>
      <c r="I1159" t="s">
        <v>1066</v>
      </c>
      <c r="J1159">
        <v>63300100</v>
      </c>
      <c r="K1159" t="s">
        <v>1869</v>
      </c>
      <c r="L1159" s="3">
        <v>2571.4752545108877</v>
      </c>
      <c r="M1159" s="3">
        <v>2661.4768884187688</v>
      </c>
      <c r="N1159" s="3">
        <v>2754.6285795134254</v>
      </c>
      <c r="O1159" s="3">
        <v>2851.0405797963949</v>
      </c>
      <c r="P1159" s="3">
        <v>2950.8270000892685</v>
      </c>
    </row>
    <row r="1160" spans="2:16" x14ac:dyDescent="0.35">
      <c r="B1160" t="s">
        <v>10</v>
      </c>
      <c r="D1160" t="s">
        <v>11</v>
      </c>
      <c r="E1160" t="s">
        <v>115</v>
      </c>
      <c r="F1160" t="s">
        <v>1067</v>
      </c>
      <c r="G1160" t="s">
        <v>1068</v>
      </c>
      <c r="H1160">
        <v>1437</v>
      </c>
      <c r="I1160" t="s">
        <v>1066</v>
      </c>
      <c r="J1160">
        <v>63300170</v>
      </c>
      <c r="K1160" t="s">
        <v>1873</v>
      </c>
      <c r="L1160" s="3">
        <v>4444.1800594264259</v>
      </c>
      <c r="M1160" s="3">
        <v>4599.7263615063503</v>
      </c>
      <c r="N1160" s="3">
        <v>4760.7167841590717</v>
      </c>
      <c r="O1160" s="3">
        <v>4927.341871604639</v>
      </c>
      <c r="P1160" s="3">
        <v>5099.7988371108013</v>
      </c>
    </row>
    <row r="1161" spans="2:16" x14ac:dyDescent="0.35">
      <c r="B1161" t="s">
        <v>10</v>
      </c>
      <c r="D1161" t="s">
        <v>11</v>
      </c>
      <c r="E1161" t="s">
        <v>32</v>
      </c>
      <c r="F1161" t="s">
        <v>1060</v>
      </c>
      <c r="G1161" t="s">
        <v>1061</v>
      </c>
      <c r="H1161">
        <v>1438</v>
      </c>
      <c r="I1161" t="s">
        <v>1062</v>
      </c>
      <c r="J1161">
        <v>63300080</v>
      </c>
      <c r="K1161" t="s">
        <v>91</v>
      </c>
      <c r="L1161" s="3">
        <v>64757.662520302074</v>
      </c>
      <c r="M1161" s="3">
        <v>67024.180708512635</v>
      </c>
      <c r="N1161" s="3">
        <v>69370.027033310573</v>
      </c>
      <c r="O1161" s="3">
        <v>71797.977979476433</v>
      </c>
      <c r="P1161" s="3">
        <v>74310.907208758101</v>
      </c>
    </row>
    <row r="1162" spans="2:16" x14ac:dyDescent="0.35">
      <c r="B1162" t="s">
        <v>10</v>
      </c>
      <c r="D1162" t="s">
        <v>11</v>
      </c>
      <c r="E1162" t="s">
        <v>32</v>
      </c>
      <c r="F1162" t="s">
        <v>1060</v>
      </c>
      <c r="G1162" t="s">
        <v>1061</v>
      </c>
      <c r="H1162">
        <v>1438</v>
      </c>
      <c r="I1162" t="s">
        <v>1062</v>
      </c>
      <c r="J1162">
        <v>63300040</v>
      </c>
      <c r="K1162" t="s">
        <v>1515</v>
      </c>
      <c r="L1162" s="3">
        <v>22366.955804709596</v>
      </c>
      <c r="M1162" s="3">
        <v>23149.799257874431</v>
      </c>
      <c r="N1162" s="3">
        <v>23960.042231900032</v>
      </c>
      <c r="O1162" s="3">
        <v>24798.643710016531</v>
      </c>
      <c r="P1162" s="3">
        <v>25666.596239867107</v>
      </c>
    </row>
    <row r="1163" spans="2:16" x14ac:dyDescent="0.35">
      <c r="B1163" t="s">
        <v>10</v>
      </c>
      <c r="D1163" t="s">
        <v>19</v>
      </c>
      <c r="E1163" t="s">
        <v>32</v>
      </c>
      <c r="F1163" t="s">
        <v>1060</v>
      </c>
      <c r="G1163" t="s">
        <v>1061</v>
      </c>
      <c r="H1163">
        <v>1438</v>
      </c>
      <c r="I1163" t="s">
        <v>1062</v>
      </c>
      <c r="J1163">
        <v>63300056</v>
      </c>
      <c r="K1163" t="s">
        <v>1536</v>
      </c>
      <c r="L1163" s="3">
        <v>213018.62671151999</v>
      </c>
      <c r="M1163" s="3">
        <v>220474.27864642316</v>
      </c>
      <c r="N1163" s="3">
        <v>228190.87839904794</v>
      </c>
      <c r="O1163" s="3">
        <v>236177.5591430146</v>
      </c>
      <c r="P1163" s="3">
        <v>244443.77371302008</v>
      </c>
    </row>
    <row r="1164" spans="2:16" x14ac:dyDescent="0.35">
      <c r="B1164" t="s">
        <v>10</v>
      </c>
      <c r="D1164" t="s">
        <v>11</v>
      </c>
      <c r="E1164" t="s">
        <v>32</v>
      </c>
      <c r="F1164" t="s">
        <v>1060</v>
      </c>
      <c r="G1164" t="s">
        <v>1061</v>
      </c>
      <c r="H1164">
        <v>1438</v>
      </c>
      <c r="I1164" t="s">
        <v>1062</v>
      </c>
      <c r="J1164">
        <v>63300100</v>
      </c>
      <c r="K1164" t="s">
        <v>1869</v>
      </c>
      <c r="L1164" s="3">
        <v>19597.713657459837</v>
      </c>
      <c r="M1164" s="3">
        <v>20283.633635470931</v>
      </c>
      <c r="N1164" s="3">
        <v>20993.560812712411</v>
      </c>
      <c r="O1164" s="3">
        <v>21728.335441157342</v>
      </c>
      <c r="P1164" s="3">
        <v>22488.827181597848</v>
      </c>
    </row>
    <row r="1165" spans="2:16" x14ac:dyDescent="0.35">
      <c r="B1165" t="s">
        <v>10</v>
      </c>
      <c r="D1165" t="s">
        <v>11</v>
      </c>
      <c r="E1165" t="s">
        <v>32</v>
      </c>
      <c r="F1165" t="s">
        <v>1060</v>
      </c>
      <c r="G1165" t="s">
        <v>1061</v>
      </c>
      <c r="H1165">
        <v>1438</v>
      </c>
      <c r="I1165" t="s">
        <v>1062</v>
      </c>
      <c r="J1165">
        <v>63300170</v>
      </c>
      <c r="K1165" t="s">
        <v>1873</v>
      </c>
      <c r="L1165" s="3">
        <v>33869.961647131677</v>
      </c>
      <c r="M1165" s="3">
        <v>35055.410304781282</v>
      </c>
      <c r="N1165" s="3">
        <v>36282.349665448623</v>
      </c>
      <c r="O1165" s="3">
        <v>37552.231903739324</v>
      </c>
      <c r="P1165" s="3">
        <v>38866.560020370191</v>
      </c>
    </row>
    <row r="1166" spans="2:16" x14ac:dyDescent="0.35">
      <c r="B1166" t="s">
        <v>10</v>
      </c>
      <c r="D1166" t="s">
        <v>11</v>
      </c>
      <c r="E1166" t="s">
        <v>32</v>
      </c>
      <c r="F1166" t="s">
        <v>1063</v>
      </c>
      <c r="G1166" t="s">
        <v>1064</v>
      </c>
      <c r="H1166">
        <v>1438</v>
      </c>
      <c r="I1166" t="s">
        <v>1062</v>
      </c>
      <c r="J1166">
        <v>63300080</v>
      </c>
      <c r="K1166" t="s">
        <v>91</v>
      </c>
      <c r="L1166" s="3">
        <v>75064.035216862074</v>
      </c>
      <c r="M1166" s="3">
        <v>77691.276449452242</v>
      </c>
      <c r="N1166" s="3">
        <v>80410.471125183059</v>
      </c>
      <c r="O1166" s="3">
        <v>83224.837614564472</v>
      </c>
      <c r="P1166" s="3">
        <v>86137.706931074223</v>
      </c>
    </row>
    <row r="1167" spans="2:16" x14ac:dyDescent="0.35">
      <c r="B1167" t="s">
        <v>10</v>
      </c>
      <c r="D1167" t="s">
        <v>19</v>
      </c>
      <c r="E1167" t="s">
        <v>32</v>
      </c>
      <c r="F1167" t="s">
        <v>1063</v>
      </c>
      <c r="G1167" t="s">
        <v>1064</v>
      </c>
      <c r="H1167">
        <v>1438</v>
      </c>
      <c r="I1167" t="s">
        <v>1062</v>
      </c>
      <c r="J1167">
        <v>63300075</v>
      </c>
      <c r="K1167" t="s">
        <v>1480</v>
      </c>
      <c r="L1167" s="3">
        <v>19386.499999999996</v>
      </c>
      <c r="M1167" s="3">
        <v>19677.297499999993</v>
      </c>
      <c r="N1167" s="3">
        <v>19972.456962499993</v>
      </c>
      <c r="O1167" s="3">
        <v>20272.04381693749</v>
      </c>
      <c r="P1167" s="3">
        <v>20576.124474191551</v>
      </c>
    </row>
    <row r="1168" spans="2:16" x14ac:dyDescent="0.35">
      <c r="B1168" t="s">
        <v>10</v>
      </c>
      <c r="D1168" t="s">
        <v>19</v>
      </c>
      <c r="E1168" t="s">
        <v>32</v>
      </c>
      <c r="F1168" t="s">
        <v>1063</v>
      </c>
      <c r="G1168" t="s">
        <v>1064</v>
      </c>
      <c r="H1168">
        <v>1438</v>
      </c>
      <c r="I1168" t="s">
        <v>1062</v>
      </c>
      <c r="J1168">
        <v>63300030</v>
      </c>
      <c r="K1168" t="s">
        <v>1488</v>
      </c>
      <c r="L1168" s="3">
        <v>9000</v>
      </c>
      <c r="M1168" s="3">
        <v>9000</v>
      </c>
      <c r="N1168" s="3">
        <v>9000</v>
      </c>
      <c r="O1168" s="3">
        <v>9000</v>
      </c>
      <c r="P1168" s="3">
        <v>9000</v>
      </c>
    </row>
    <row r="1169" spans="2:16" x14ac:dyDescent="0.35">
      <c r="B1169" t="s">
        <v>10</v>
      </c>
      <c r="D1169" t="s">
        <v>11</v>
      </c>
      <c r="E1169" t="s">
        <v>32</v>
      </c>
      <c r="F1169" t="s">
        <v>1063</v>
      </c>
      <c r="G1169" t="s">
        <v>1064</v>
      </c>
      <c r="H1169">
        <v>1438</v>
      </c>
      <c r="I1169" t="s">
        <v>1062</v>
      </c>
      <c r="J1169">
        <v>63300040</v>
      </c>
      <c r="K1169" t="s">
        <v>1515</v>
      </c>
      <c r="L1169" s="3">
        <v>25926.7226900346</v>
      </c>
      <c r="M1169" s="3">
        <v>26834.157984185807</v>
      </c>
      <c r="N1169" s="3">
        <v>27773.353513632308</v>
      </c>
      <c r="O1169" s="3">
        <v>28745.420886609438</v>
      </c>
      <c r="P1169" s="3">
        <v>29751.510617640764</v>
      </c>
    </row>
    <row r="1170" spans="2:16" x14ac:dyDescent="0.35">
      <c r="B1170" t="s">
        <v>10</v>
      </c>
      <c r="D1170" t="s">
        <v>19</v>
      </c>
      <c r="E1170" t="s">
        <v>32</v>
      </c>
      <c r="F1170" t="s">
        <v>1063</v>
      </c>
      <c r="G1170" t="s">
        <v>1064</v>
      </c>
      <c r="H1170">
        <v>1438</v>
      </c>
      <c r="I1170" t="s">
        <v>1062</v>
      </c>
      <c r="J1170">
        <v>63300056</v>
      </c>
      <c r="K1170" t="s">
        <v>1536</v>
      </c>
      <c r="L1170" s="3">
        <v>246921.16847651999</v>
      </c>
      <c r="M1170" s="3">
        <v>255563.40937319817</v>
      </c>
      <c r="N1170" s="3">
        <v>264508.12870126008</v>
      </c>
      <c r="O1170" s="3">
        <v>273765.91320580419</v>
      </c>
      <c r="P1170" s="3">
        <v>283347.7201680073</v>
      </c>
    </row>
    <row r="1171" spans="2:16" x14ac:dyDescent="0.35">
      <c r="B1171" t="s">
        <v>10</v>
      </c>
      <c r="D1171" t="s">
        <v>19</v>
      </c>
      <c r="E1171" t="s">
        <v>32</v>
      </c>
      <c r="F1171" t="s">
        <v>1063</v>
      </c>
      <c r="G1171" t="s">
        <v>1064</v>
      </c>
      <c r="H1171">
        <v>1438</v>
      </c>
      <c r="I1171" t="s">
        <v>1062</v>
      </c>
      <c r="J1171">
        <v>63300033</v>
      </c>
      <c r="K1171" t="s">
        <v>1661</v>
      </c>
      <c r="L1171" s="3">
        <v>4500</v>
      </c>
      <c r="M1171" s="3">
        <v>4500</v>
      </c>
      <c r="N1171" s="3">
        <v>4500</v>
      </c>
      <c r="O1171" s="3">
        <v>4500</v>
      </c>
      <c r="P1171" s="3">
        <v>4500</v>
      </c>
    </row>
    <row r="1172" spans="2:16" x14ac:dyDescent="0.35">
      <c r="B1172" t="s">
        <v>10</v>
      </c>
      <c r="D1172" t="s">
        <v>11</v>
      </c>
      <c r="E1172" t="s">
        <v>32</v>
      </c>
      <c r="F1172" t="s">
        <v>1063</v>
      </c>
      <c r="G1172" t="s">
        <v>1064</v>
      </c>
      <c r="H1172">
        <v>1438</v>
      </c>
      <c r="I1172" t="s">
        <v>1062</v>
      </c>
      <c r="J1172">
        <v>63300100</v>
      </c>
      <c r="K1172" t="s">
        <v>1869</v>
      </c>
      <c r="L1172" s="3">
        <v>22716.747499839839</v>
      </c>
      <c r="M1172" s="3">
        <v>23511.833662334233</v>
      </c>
      <c r="N1172" s="3">
        <v>24334.747840515927</v>
      </c>
      <c r="O1172" s="3">
        <v>25186.464014933983</v>
      </c>
      <c r="P1172" s="3">
        <v>26067.990255456672</v>
      </c>
    </row>
    <row r="1173" spans="2:16" x14ac:dyDescent="0.35">
      <c r="B1173" t="s">
        <v>10</v>
      </c>
      <c r="D1173" t="s">
        <v>11</v>
      </c>
      <c r="E1173" t="s">
        <v>32</v>
      </c>
      <c r="F1173" t="s">
        <v>1063</v>
      </c>
      <c r="G1173" t="s">
        <v>1064</v>
      </c>
      <c r="H1173">
        <v>1438</v>
      </c>
      <c r="I1173" t="s">
        <v>1062</v>
      </c>
      <c r="J1173">
        <v>63300170</v>
      </c>
      <c r="K1173" t="s">
        <v>1873</v>
      </c>
      <c r="L1173" s="3">
        <v>39260.465787766676</v>
      </c>
      <c r="M1173" s="3">
        <v>40634.58209033851</v>
      </c>
      <c r="N1173" s="3">
        <v>42056.792463500351</v>
      </c>
      <c r="O1173" s="3">
        <v>43528.780199722867</v>
      </c>
      <c r="P1173" s="3">
        <v>45052.287506713161</v>
      </c>
    </row>
    <row r="1174" spans="2:16" x14ac:dyDescent="0.35">
      <c r="B1174" t="s">
        <v>10</v>
      </c>
      <c r="D1174" t="s">
        <v>19</v>
      </c>
      <c r="E1174" t="s">
        <v>32</v>
      </c>
      <c r="F1174" t="s">
        <v>1063</v>
      </c>
      <c r="G1174" t="s">
        <v>1064</v>
      </c>
      <c r="H1174">
        <v>1438</v>
      </c>
      <c r="I1174" t="s">
        <v>1062</v>
      </c>
      <c r="J1174">
        <v>63300035</v>
      </c>
      <c r="K1174" t="s">
        <v>1886</v>
      </c>
      <c r="L1174" s="3">
        <v>2040</v>
      </c>
      <c r="M1174" s="3">
        <v>2080.8000000000002</v>
      </c>
      <c r="N1174" s="3">
        <v>2122.4160000000002</v>
      </c>
      <c r="O1174" s="3">
        <v>2164.8643200000001</v>
      </c>
      <c r="P1174" s="3">
        <v>2208.1616064</v>
      </c>
    </row>
    <row r="1175" spans="2:16" x14ac:dyDescent="0.35">
      <c r="B1175" t="s">
        <v>10</v>
      </c>
      <c r="D1175" t="s">
        <v>11</v>
      </c>
      <c r="E1175" t="s">
        <v>32</v>
      </c>
      <c r="F1175" t="s">
        <v>1055</v>
      </c>
      <c r="G1175" t="s">
        <v>1056</v>
      </c>
      <c r="H1175">
        <v>1439</v>
      </c>
      <c r="I1175" t="s">
        <v>1057</v>
      </c>
      <c r="J1175">
        <v>63300080</v>
      </c>
      <c r="K1175" t="s">
        <v>91</v>
      </c>
      <c r="L1175" s="3">
        <v>4361.0608286603274</v>
      </c>
      <c r="M1175" s="3">
        <v>4513.6979576634385</v>
      </c>
      <c r="N1175" s="3">
        <v>4671.6773861816591</v>
      </c>
      <c r="O1175" s="3">
        <v>4835.1860946980169</v>
      </c>
      <c r="P1175" s="3">
        <v>5004.4176080124462</v>
      </c>
    </row>
    <row r="1176" spans="2:16" x14ac:dyDescent="0.35">
      <c r="B1176" t="s">
        <v>10</v>
      </c>
      <c r="D1176" t="s">
        <v>11</v>
      </c>
      <c r="E1176" t="s">
        <v>32</v>
      </c>
      <c r="F1176" t="s">
        <v>1055</v>
      </c>
      <c r="G1176" t="s">
        <v>1056</v>
      </c>
      <c r="H1176">
        <v>1439</v>
      </c>
      <c r="I1176" t="s">
        <v>1057</v>
      </c>
      <c r="J1176">
        <v>63300040</v>
      </c>
      <c r="K1176" t="s">
        <v>1515</v>
      </c>
      <c r="L1176" s="3">
        <v>1506.2874572675473</v>
      </c>
      <c r="M1176" s="3">
        <v>1559.0075182719113</v>
      </c>
      <c r="N1176" s="3">
        <v>1613.5727814114282</v>
      </c>
      <c r="O1176" s="3">
        <v>1670.0478287608282</v>
      </c>
      <c r="P1176" s="3">
        <v>1728.4995027674568</v>
      </c>
    </row>
    <row r="1177" spans="2:16" x14ac:dyDescent="0.35">
      <c r="B1177" t="s">
        <v>10</v>
      </c>
      <c r="D1177" t="s">
        <v>19</v>
      </c>
      <c r="E1177" t="s">
        <v>32</v>
      </c>
      <c r="F1177" t="s">
        <v>1055</v>
      </c>
      <c r="G1177" t="s">
        <v>1056</v>
      </c>
      <c r="H1177">
        <v>1439</v>
      </c>
      <c r="I1177" t="s">
        <v>1057</v>
      </c>
      <c r="J1177">
        <v>63300056</v>
      </c>
      <c r="K1177" t="s">
        <v>1536</v>
      </c>
      <c r="L1177" s="3">
        <v>14345.594831119499</v>
      </c>
      <c r="M1177" s="3">
        <v>14847.69065020868</v>
      </c>
      <c r="N1177" s="3">
        <v>15367.359822965984</v>
      </c>
      <c r="O1177" s="3">
        <v>15905.217416769792</v>
      </c>
      <c r="P1177" s="3">
        <v>16461.900026356732</v>
      </c>
    </row>
    <row r="1178" spans="2:16" x14ac:dyDescent="0.35">
      <c r="B1178" t="s">
        <v>10</v>
      </c>
      <c r="D1178" t="s">
        <v>11</v>
      </c>
      <c r="E1178" t="s">
        <v>32</v>
      </c>
      <c r="F1178" t="s">
        <v>1055</v>
      </c>
      <c r="G1178" t="s">
        <v>1056</v>
      </c>
      <c r="H1178">
        <v>1439</v>
      </c>
      <c r="I1178" t="s">
        <v>1057</v>
      </c>
      <c r="J1178">
        <v>63300100</v>
      </c>
      <c r="K1178" t="s">
        <v>1869</v>
      </c>
      <c r="L1178" s="3">
        <v>1319.7947244629938</v>
      </c>
      <c r="M1178" s="3">
        <v>1365.9875398191987</v>
      </c>
      <c r="N1178" s="3">
        <v>1413.7971037128705</v>
      </c>
      <c r="O1178" s="3">
        <v>1463.2800023428208</v>
      </c>
      <c r="P1178" s="3">
        <v>1514.4948024248195</v>
      </c>
    </row>
    <row r="1179" spans="2:16" x14ac:dyDescent="0.35">
      <c r="B1179" t="s">
        <v>10</v>
      </c>
      <c r="D1179" t="s">
        <v>11</v>
      </c>
      <c r="E1179" t="s">
        <v>32</v>
      </c>
      <c r="F1179" t="s">
        <v>1055</v>
      </c>
      <c r="G1179" t="s">
        <v>1056</v>
      </c>
      <c r="H1179">
        <v>1439</v>
      </c>
      <c r="I1179" t="s">
        <v>1057</v>
      </c>
      <c r="J1179">
        <v>63300170</v>
      </c>
      <c r="K1179" t="s">
        <v>1873</v>
      </c>
      <c r="L1179" s="3">
        <v>2280.9495781480005</v>
      </c>
      <c r="M1179" s="3">
        <v>2360.7828133831804</v>
      </c>
      <c r="N1179" s="3">
        <v>2443.4102118515916</v>
      </c>
      <c r="O1179" s="3">
        <v>2528.9295692663968</v>
      </c>
      <c r="P1179" s="3">
        <v>2617.4421041907203</v>
      </c>
    </row>
    <row r="1180" spans="2:16" x14ac:dyDescent="0.35">
      <c r="B1180" t="s">
        <v>10</v>
      </c>
      <c r="D1180" t="s">
        <v>11</v>
      </c>
      <c r="E1180" t="s">
        <v>32</v>
      </c>
      <c r="F1180" t="s">
        <v>1058</v>
      </c>
      <c r="G1180" t="s">
        <v>1059</v>
      </c>
      <c r="H1180">
        <v>1439</v>
      </c>
      <c r="I1180" t="s">
        <v>1057</v>
      </c>
      <c r="J1180">
        <v>63300080</v>
      </c>
      <c r="K1180" t="s">
        <v>91</v>
      </c>
      <c r="L1180" s="3">
        <v>118001.12826728122</v>
      </c>
      <c r="M1180" s="3">
        <v>122131.16775663607</v>
      </c>
      <c r="N1180" s="3">
        <v>126405.75862811833</v>
      </c>
      <c r="O1180" s="3">
        <v>130829.96018010245</v>
      </c>
      <c r="P1180" s="3">
        <v>135409.00878640605</v>
      </c>
    </row>
    <row r="1181" spans="2:16" x14ac:dyDescent="0.35">
      <c r="B1181" t="s">
        <v>10</v>
      </c>
      <c r="D1181" t="s">
        <v>19</v>
      </c>
      <c r="E1181" t="s">
        <v>32</v>
      </c>
      <c r="F1181" t="s">
        <v>1058</v>
      </c>
      <c r="G1181" t="s">
        <v>1059</v>
      </c>
      <c r="H1181">
        <v>1439</v>
      </c>
      <c r="I1181" t="s">
        <v>1057</v>
      </c>
      <c r="J1181">
        <v>63300030</v>
      </c>
      <c r="K1181" t="s">
        <v>1488</v>
      </c>
      <c r="L1181" s="3">
        <v>4000</v>
      </c>
      <c r="M1181" s="3">
        <v>4000</v>
      </c>
      <c r="N1181" s="3">
        <v>4000</v>
      </c>
      <c r="O1181" s="3">
        <v>4000</v>
      </c>
      <c r="P1181" s="3">
        <v>4000</v>
      </c>
    </row>
    <row r="1182" spans="2:16" x14ac:dyDescent="0.35">
      <c r="B1182" t="s">
        <v>10</v>
      </c>
      <c r="D1182" t="s">
        <v>11</v>
      </c>
      <c r="E1182" t="s">
        <v>32</v>
      </c>
      <c r="F1182" t="s">
        <v>1058</v>
      </c>
      <c r="G1182" t="s">
        <v>1059</v>
      </c>
      <c r="H1182">
        <v>1439</v>
      </c>
      <c r="I1182" t="s">
        <v>1057</v>
      </c>
      <c r="J1182">
        <v>63300040</v>
      </c>
      <c r="K1182" t="s">
        <v>1515</v>
      </c>
      <c r="L1182" s="3">
        <v>40756.968644949106</v>
      </c>
      <c r="M1182" s="3">
        <v>42183.462547522329</v>
      </c>
      <c r="N1182" s="3">
        <v>43659.883736685602</v>
      </c>
      <c r="O1182" s="3">
        <v>45187.979667469597</v>
      </c>
      <c r="P1182" s="3">
        <v>46769.558955831031</v>
      </c>
    </row>
    <row r="1183" spans="2:16" x14ac:dyDescent="0.35">
      <c r="B1183" t="s">
        <v>10</v>
      </c>
      <c r="D1183" t="s">
        <v>19</v>
      </c>
      <c r="E1183" t="s">
        <v>32</v>
      </c>
      <c r="F1183" t="s">
        <v>1058</v>
      </c>
      <c r="G1183" t="s">
        <v>1059</v>
      </c>
      <c r="H1183">
        <v>1439</v>
      </c>
      <c r="I1183" t="s">
        <v>1057</v>
      </c>
      <c r="J1183">
        <v>63300056</v>
      </c>
      <c r="K1183" t="s">
        <v>1536</v>
      </c>
      <c r="L1183" s="3">
        <v>388161.60614237248</v>
      </c>
      <c r="M1183" s="3">
        <v>401747.2623573555</v>
      </c>
      <c r="N1183" s="3">
        <v>415808.41653986293</v>
      </c>
      <c r="O1183" s="3">
        <v>430361.71111875807</v>
      </c>
      <c r="P1183" s="3">
        <v>445424.3710079146</v>
      </c>
    </row>
    <row r="1184" spans="2:16" x14ac:dyDescent="0.35">
      <c r="B1184" t="s">
        <v>10</v>
      </c>
      <c r="D1184" t="s">
        <v>19</v>
      </c>
      <c r="E1184" t="s">
        <v>32</v>
      </c>
      <c r="F1184" t="s">
        <v>1058</v>
      </c>
      <c r="G1184" t="s">
        <v>1059</v>
      </c>
      <c r="H1184">
        <v>1439</v>
      </c>
      <c r="I1184" t="s">
        <v>1057</v>
      </c>
      <c r="J1184">
        <v>63300033</v>
      </c>
      <c r="K1184" t="s">
        <v>1661</v>
      </c>
      <c r="L1184" s="3">
        <v>2000</v>
      </c>
      <c r="M1184" s="3">
        <v>2000</v>
      </c>
      <c r="N1184" s="3">
        <v>2000</v>
      </c>
      <c r="O1184" s="3">
        <v>2000</v>
      </c>
      <c r="P1184" s="3">
        <v>2000</v>
      </c>
    </row>
    <row r="1185" spans="2:16" x14ac:dyDescent="0.35">
      <c r="B1185" t="s">
        <v>10</v>
      </c>
      <c r="D1185" t="s">
        <v>11</v>
      </c>
      <c r="E1185" t="s">
        <v>32</v>
      </c>
      <c r="F1185" t="s">
        <v>1058</v>
      </c>
      <c r="G1185" t="s">
        <v>1059</v>
      </c>
      <c r="H1185">
        <v>1439</v>
      </c>
      <c r="I1185" t="s">
        <v>1057</v>
      </c>
      <c r="J1185">
        <v>63300100</v>
      </c>
      <c r="K1185" t="s">
        <v>1869</v>
      </c>
      <c r="L1185" s="3">
        <v>35710.867765098264</v>
      </c>
      <c r="M1185" s="3">
        <v>36960.748136876704</v>
      </c>
      <c r="N1185" s="3">
        <v>38254.37432166739</v>
      </c>
      <c r="O1185" s="3">
        <v>39593.277422925741</v>
      </c>
      <c r="P1185" s="3">
        <v>40979.042132728144</v>
      </c>
    </row>
    <row r="1186" spans="2:16" x14ac:dyDescent="0.35">
      <c r="B1186" t="s">
        <v>10</v>
      </c>
      <c r="D1186" t="s">
        <v>11</v>
      </c>
      <c r="E1186" t="s">
        <v>32</v>
      </c>
      <c r="F1186" t="s">
        <v>1058</v>
      </c>
      <c r="G1186" t="s">
        <v>1059</v>
      </c>
      <c r="H1186">
        <v>1439</v>
      </c>
      <c r="I1186" t="s">
        <v>1057</v>
      </c>
      <c r="J1186">
        <v>63300170</v>
      </c>
      <c r="K1186" t="s">
        <v>1873</v>
      </c>
      <c r="L1186" s="3">
        <v>61717.695376637224</v>
      </c>
      <c r="M1186" s="3">
        <v>63877.814714819528</v>
      </c>
      <c r="N1186" s="3">
        <v>66113.538229838203</v>
      </c>
      <c r="O1186" s="3">
        <v>68427.512067882533</v>
      </c>
      <c r="P1186" s="3">
        <v>70822.474990258415</v>
      </c>
    </row>
    <row r="1187" spans="2:16" x14ac:dyDescent="0.35">
      <c r="B1187" t="s">
        <v>10</v>
      </c>
      <c r="D1187" t="s">
        <v>19</v>
      </c>
      <c r="E1187" t="s">
        <v>28</v>
      </c>
      <c r="F1187" t="s">
        <v>42</v>
      </c>
      <c r="G1187" t="s">
        <v>43</v>
      </c>
      <c r="H1187">
        <v>1445</v>
      </c>
      <c r="I1187" t="s">
        <v>43</v>
      </c>
      <c r="J1187">
        <v>63300031</v>
      </c>
      <c r="K1187" t="s">
        <v>16</v>
      </c>
      <c r="L1187" s="3">
        <v>48000</v>
      </c>
      <c r="M1187" s="3">
        <v>48000</v>
      </c>
      <c r="N1187" s="3">
        <v>48000</v>
      </c>
      <c r="O1187" s="3">
        <v>48000</v>
      </c>
      <c r="P1187" s="3">
        <v>48000</v>
      </c>
    </row>
    <row r="1188" spans="2:16" x14ac:dyDescent="0.35">
      <c r="B1188" t="s">
        <v>10</v>
      </c>
      <c r="D1188" t="s">
        <v>11</v>
      </c>
      <c r="E1188" t="s">
        <v>28</v>
      </c>
      <c r="F1188" t="s">
        <v>42</v>
      </c>
      <c r="G1188" t="s">
        <v>43</v>
      </c>
      <c r="H1188">
        <v>1445</v>
      </c>
      <c r="I1188" t="s">
        <v>43</v>
      </c>
      <c r="J1188">
        <v>63300080</v>
      </c>
      <c r="K1188" t="s">
        <v>91</v>
      </c>
      <c r="L1188" s="3">
        <v>192605.30761260758</v>
      </c>
      <c r="M1188" s="3">
        <v>199346.49337904883</v>
      </c>
      <c r="N1188" s="3">
        <v>206323.62064731552</v>
      </c>
      <c r="O1188" s="3">
        <v>213544.94736997152</v>
      </c>
      <c r="P1188" s="3">
        <v>221019.02052792051</v>
      </c>
    </row>
    <row r="1189" spans="2:16" x14ac:dyDescent="0.35">
      <c r="B1189" t="s">
        <v>10</v>
      </c>
      <c r="D1189" t="s">
        <v>11</v>
      </c>
      <c r="E1189" t="s">
        <v>28</v>
      </c>
      <c r="F1189" t="s">
        <v>42</v>
      </c>
      <c r="G1189" t="s">
        <v>43</v>
      </c>
      <c r="H1189">
        <v>1445</v>
      </c>
      <c r="I1189" t="s">
        <v>43</v>
      </c>
      <c r="J1189">
        <v>63300040</v>
      </c>
      <c r="K1189" t="s">
        <v>1515</v>
      </c>
      <c r="L1189" s="3">
        <v>66524.859537249329</v>
      </c>
      <c r="M1189" s="3">
        <v>68853.229621053048</v>
      </c>
      <c r="N1189" s="3">
        <v>71263.092657789894</v>
      </c>
      <c r="O1189" s="3">
        <v>73757.300900812523</v>
      </c>
      <c r="P1189" s="3">
        <v>76338.806432340964</v>
      </c>
    </row>
    <row r="1190" spans="2:16" x14ac:dyDescent="0.35">
      <c r="B1190" t="s">
        <v>10</v>
      </c>
      <c r="D1190" t="s">
        <v>19</v>
      </c>
      <c r="E1190" t="s">
        <v>28</v>
      </c>
      <c r="F1190" t="s">
        <v>42</v>
      </c>
      <c r="G1190" t="s">
        <v>43</v>
      </c>
      <c r="H1190">
        <v>1445</v>
      </c>
      <c r="I1190" t="s">
        <v>43</v>
      </c>
      <c r="J1190">
        <v>63300056</v>
      </c>
      <c r="K1190" t="s">
        <v>1536</v>
      </c>
      <c r="L1190" s="3">
        <v>633570.09083094599</v>
      </c>
      <c r="M1190" s="3">
        <v>655745.04401002906</v>
      </c>
      <c r="N1190" s="3">
        <v>678696.12055037997</v>
      </c>
      <c r="O1190" s="3">
        <v>702450.48476964317</v>
      </c>
      <c r="P1190" s="3">
        <v>727036.25173658063</v>
      </c>
    </row>
    <row r="1191" spans="2:16" x14ac:dyDescent="0.35">
      <c r="B1191" t="s">
        <v>10</v>
      </c>
      <c r="D1191" t="s">
        <v>19</v>
      </c>
      <c r="E1191" t="s">
        <v>28</v>
      </c>
      <c r="F1191" t="s">
        <v>42</v>
      </c>
      <c r="G1191" t="s">
        <v>43</v>
      </c>
      <c r="H1191">
        <v>1445</v>
      </c>
      <c r="I1191" t="s">
        <v>43</v>
      </c>
      <c r="J1191">
        <v>63300033</v>
      </c>
      <c r="K1191" t="s">
        <v>1661</v>
      </c>
      <c r="L1191" s="3">
        <v>600</v>
      </c>
      <c r="M1191" s="3">
        <v>600</v>
      </c>
      <c r="N1191" s="3">
        <v>600</v>
      </c>
      <c r="O1191" s="3">
        <v>600</v>
      </c>
      <c r="P1191" s="3">
        <v>600</v>
      </c>
    </row>
    <row r="1192" spans="2:16" x14ac:dyDescent="0.35">
      <c r="B1192" t="s">
        <v>10</v>
      </c>
      <c r="D1192" t="s">
        <v>19</v>
      </c>
      <c r="E1192" t="s">
        <v>28</v>
      </c>
      <c r="F1192" t="s">
        <v>42</v>
      </c>
      <c r="G1192" t="s">
        <v>43</v>
      </c>
      <c r="H1192">
        <v>1445</v>
      </c>
      <c r="I1192" t="s">
        <v>43</v>
      </c>
      <c r="J1192">
        <v>63300150</v>
      </c>
      <c r="K1192" t="s">
        <v>1680</v>
      </c>
      <c r="L1192" s="3">
        <v>50506.789199999999</v>
      </c>
      <c r="M1192" s="3">
        <v>51516.924983999997</v>
      </c>
      <c r="N1192" s="3">
        <v>52547.263483679999</v>
      </c>
      <c r="O1192" s="3">
        <v>53598.208753353603</v>
      </c>
      <c r="P1192" s="3">
        <v>54670.172928420674</v>
      </c>
    </row>
    <row r="1193" spans="2:16" x14ac:dyDescent="0.35">
      <c r="B1193" t="s">
        <v>10</v>
      </c>
      <c r="D1193" t="s">
        <v>11</v>
      </c>
      <c r="E1193" t="s">
        <v>28</v>
      </c>
      <c r="F1193" t="s">
        <v>42</v>
      </c>
      <c r="G1193" t="s">
        <v>43</v>
      </c>
      <c r="H1193">
        <v>1445</v>
      </c>
      <c r="I1193" t="s">
        <v>43</v>
      </c>
      <c r="J1193">
        <v>63300100</v>
      </c>
      <c r="K1193" t="s">
        <v>1869</v>
      </c>
      <c r="L1193" s="3">
        <v>58288.448356447028</v>
      </c>
      <c r="M1193" s="3">
        <v>60328.544048922675</v>
      </c>
      <c r="N1193" s="3">
        <v>62440.043090634957</v>
      </c>
      <c r="O1193" s="3">
        <v>64625.444598807167</v>
      </c>
      <c r="P1193" s="3">
        <v>66887.335159765411</v>
      </c>
    </row>
    <row r="1194" spans="2:16" x14ac:dyDescent="0.35">
      <c r="B1194" t="s">
        <v>10</v>
      </c>
      <c r="D1194" t="s">
        <v>11</v>
      </c>
      <c r="E1194" t="s">
        <v>28</v>
      </c>
      <c r="F1194" t="s">
        <v>42</v>
      </c>
      <c r="G1194" t="s">
        <v>43</v>
      </c>
      <c r="H1194">
        <v>1445</v>
      </c>
      <c r="I1194" t="s">
        <v>43</v>
      </c>
      <c r="J1194">
        <v>63300170</v>
      </c>
      <c r="K1194" t="s">
        <v>1873</v>
      </c>
      <c r="L1194" s="3">
        <v>100737.64444212042</v>
      </c>
      <c r="M1194" s="3">
        <v>104263.46199759463</v>
      </c>
      <c r="N1194" s="3">
        <v>107912.68316751042</v>
      </c>
      <c r="O1194" s="3">
        <v>111689.62707837326</v>
      </c>
      <c r="P1194" s="3">
        <v>115598.76402611632</v>
      </c>
    </row>
    <row r="1195" spans="2:16" x14ac:dyDescent="0.35">
      <c r="B1195" t="s">
        <v>10</v>
      </c>
      <c r="D1195" t="s">
        <v>11</v>
      </c>
      <c r="E1195" t="s">
        <v>28</v>
      </c>
      <c r="F1195" t="s">
        <v>1053</v>
      </c>
      <c r="G1195" t="s">
        <v>1054</v>
      </c>
      <c r="H1195">
        <v>1445</v>
      </c>
      <c r="I1195" t="s">
        <v>43</v>
      </c>
      <c r="J1195">
        <v>63300080</v>
      </c>
      <c r="K1195" t="s">
        <v>91</v>
      </c>
      <c r="L1195" s="3">
        <v>37181.325740395965</v>
      </c>
      <c r="M1195" s="3">
        <v>38482.67214130982</v>
      </c>
      <c r="N1195" s="3">
        <v>39829.565666255658</v>
      </c>
      <c r="O1195" s="3">
        <v>41223.600464574607</v>
      </c>
      <c r="P1195" s="3">
        <v>42666.426480834714</v>
      </c>
    </row>
    <row r="1196" spans="2:16" x14ac:dyDescent="0.35">
      <c r="B1196" t="s">
        <v>10</v>
      </c>
      <c r="D1196" t="s">
        <v>19</v>
      </c>
      <c r="E1196" t="s">
        <v>28</v>
      </c>
      <c r="F1196" t="s">
        <v>1053</v>
      </c>
      <c r="G1196" t="s">
        <v>1054</v>
      </c>
      <c r="H1196">
        <v>1445</v>
      </c>
      <c r="I1196" t="s">
        <v>43</v>
      </c>
      <c r="J1196">
        <v>63300030</v>
      </c>
      <c r="K1196" t="s">
        <v>1488</v>
      </c>
      <c r="L1196" s="3">
        <v>38361.039999599998</v>
      </c>
      <c r="M1196" s="3">
        <v>38361.039999599998</v>
      </c>
      <c r="N1196" s="3">
        <v>38361.039999599998</v>
      </c>
      <c r="O1196" s="3">
        <v>38361.039999599998</v>
      </c>
      <c r="P1196" s="3">
        <v>38361.039999599998</v>
      </c>
    </row>
    <row r="1197" spans="2:16" x14ac:dyDescent="0.35">
      <c r="B1197" t="s">
        <v>10</v>
      </c>
      <c r="D1197" t="s">
        <v>11</v>
      </c>
      <c r="E1197" t="s">
        <v>28</v>
      </c>
      <c r="F1197" t="s">
        <v>1053</v>
      </c>
      <c r="G1197" t="s">
        <v>1054</v>
      </c>
      <c r="H1197">
        <v>1445</v>
      </c>
      <c r="I1197" t="s">
        <v>43</v>
      </c>
      <c r="J1197">
        <v>63300040</v>
      </c>
      <c r="K1197" t="s">
        <v>1515</v>
      </c>
      <c r="L1197" s="3">
        <v>12842.234219544658</v>
      </c>
      <c r="M1197" s="3">
        <v>13291.71241722872</v>
      </c>
      <c r="N1197" s="3">
        <v>13756.922351831725</v>
      </c>
      <c r="O1197" s="3">
        <v>14238.414634145834</v>
      </c>
      <c r="P1197" s="3">
        <v>14736.759146340939</v>
      </c>
    </row>
    <row r="1198" spans="2:16" x14ac:dyDescent="0.35">
      <c r="B1198" t="s">
        <v>10</v>
      </c>
      <c r="D1198" t="s">
        <v>19</v>
      </c>
      <c r="E1198" t="s">
        <v>28</v>
      </c>
      <c r="F1198" t="s">
        <v>1053</v>
      </c>
      <c r="G1198" t="s">
        <v>1054</v>
      </c>
      <c r="H1198">
        <v>1445</v>
      </c>
      <c r="I1198" t="s">
        <v>43</v>
      </c>
      <c r="J1198">
        <v>63300056</v>
      </c>
      <c r="K1198" t="s">
        <v>1536</v>
      </c>
      <c r="L1198" s="3">
        <v>122306.99256709199</v>
      </c>
      <c r="M1198" s="3">
        <v>126587.73730694019</v>
      </c>
      <c r="N1198" s="3">
        <v>131018.30811268309</v>
      </c>
      <c r="O1198" s="3">
        <v>135603.948896627</v>
      </c>
      <c r="P1198" s="3">
        <v>140350.08710800894</v>
      </c>
    </row>
    <row r="1199" spans="2:16" x14ac:dyDescent="0.35">
      <c r="B1199" t="s">
        <v>10</v>
      </c>
      <c r="D1199" t="s">
        <v>19</v>
      </c>
      <c r="E1199" t="s">
        <v>28</v>
      </c>
      <c r="F1199" t="s">
        <v>1053</v>
      </c>
      <c r="G1199" t="s">
        <v>1054</v>
      </c>
      <c r="H1199">
        <v>1445</v>
      </c>
      <c r="I1199" t="s">
        <v>43</v>
      </c>
      <c r="J1199">
        <v>63300033</v>
      </c>
      <c r="K1199" t="s">
        <v>1661</v>
      </c>
      <c r="L1199" s="3">
        <v>21254.400000000001</v>
      </c>
      <c r="M1199" s="3">
        <v>21254.400000000001</v>
      </c>
      <c r="N1199" s="3">
        <v>21254.400000000001</v>
      </c>
      <c r="O1199" s="3">
        <v>21254.400000000001</v>
      </c>
      <c r="P1199" s="3">
        <v>21254.400000000001</v>
      </c>
    </row>
    <row r="1200" spans="2:16" x14ac:dyDescent="0.35">
      <c r="B1200" t="s">
        <v>10</v>
      </c>
      <c r="D1200" t="s">
        <v>19</v>
      </c>
      <c r="E1200" t="s">
        <v>28</v>
      </c>
      <c r="F1200" t="s">
        <v>1053</v>
      </c>
      <c r="G1200" t="s">
        <v>1054</v>
      </c>
      <c r="H1200">
        <v>1445</v>
      </c>
      <c r="I1200" t="s">
        <v>43</v>
      </c>
      <c r="J1200">
        <v>63300150</v>
      </c>
      <c r="K1200" t="s">
        <v>1680</v>
      </c>
      <c r="L1200" s="3">
        <v>139000</v>
      </c>
      <c r="M1200" s="3">
        <v>139000</v>
      </c>
      <c r="N1200" s="3">
        <v>139000</v>
      </c>
      <c r="O1200" s="3">
        <v>139000</v>
      </c>
      <c r="P1200" s="3">
        <v>139000</v>
      </c>
    </row>
    <row r="1201" spans="2:16" x14ac:dyDescent="0.35">
      <c r="B1201" t="s">
        <v>10</v>
      </c>
      <c r="D1201" t="s">
        <v>11</v>
      </c>
      <c r="E1201" t="s">
        <v>28</v>
      </c>
      <c r="F1201" t="s">
        <v>1053</v>
      </c>
      <c r="G1201" t="s">
        <v>1054</v>
      </c>
      <c r="H1201">
        <v>1445</v>
      </c>
      <c r="I1201" t="s">
        <v>43</v>
      </c>
      <c r="J1201">
        <v>63300100</v>
      </c>
      <c r="K1201" t="s">
        <v>1869</v>
      </c>
      <c r="L1201" s="3">
        <v>11252.243316172464</v>
      </c>
      <c r="M1201" s="3">
        <v>11646.071832238498</v>
      </c>
      <c r="N1201" s="3">
        <v>12053.684346366845</v>
      </c>
      <c r="O1201" s="3">
        <v>12475.563298489684</v>
      </c>
      <c r="P1201" s="3">
        <v>12912.208013936823</v>
      </c>
    </row>
    <row r="1202" spans="2:16" x14ac:dyDescent="0.35">
      <c r="B1202" t="s">
        <v>10</v>
      </c>
      <c r="D1202" t="s">
        <v>11</v>
      </c>
      <c r="E1202" t="s">
        <v>28</v>
      </c>
      <c r="F1202" t="s">
        <v>1053</v>
      </c>
      <c r="G1202" t="s">
        <v>1054</v>
      </c>
      <c r="H1202">
        <v>1445</v>
      </c>
      <c r="I1202" t="s">
        <v>43</v>
      </c>
      <c r="J1202">
        <v>63300170</v>
      </c>
      <c r="K1202" t="s">
        <v>1873</v>
      </c>
      <c r="L1202" s="3">
        <v>19446.811818167625</v>
      </c>
      <c r="M1202" s="3">
        <v>20127.45023180349</v>
      </c>
      <c r="N1202" s="3">
        <v>20831.910989916614</v>
      </c>
      <c r="O1202" s="3">
        <v>21561.027874563693</v>
      </c>
      <c r="P1202" s="3">
        <v>22315.663850173423</v>
      </c>
    </row>
    <row r="1203" spans="2:16" x14ac:dyDescent="0.35">
      <c r="B1203" t="s">
        <v>10</v>
      </c>
      <c r="D1203" t="s">
        <v>11</v>
      </c>
      <c r="E1203" t="s">
        <v>28</v>
      </c>
      <c r="F1203" t="s">
        <v>1048</v>
      </c>
      <c r="G1203" t="s">
        <v>1049</v>
      </c>
      <c r="H1203">
        <v>1446</v>
      </c>
      <c r="I1203" t="s">
        <v>1050</v>
      </c>
      <c r="J1203">
        <v>63300080</v>
      </c>
      <c r="K1203" t="s">
        <v>91</v>
      </c>
      <c r="L1203" s="3">
        <v>12956.243628728591</v>
      </c>
      <c r="M1203" s="3">
        <v>13409.712155734091</v>
      </c>
      <c r="N1203" s="3">
        <v>13879.052081184782</v>
      </c>
      <c r="O1203" s="3">
        <v>14364.81890402625</v>
      </c>
      <c r="P1203" s="3">
        <v>14867.587565667167</v>
      </c>
    </row>
    <row r="1204" spans="2:16" x14ac:dyDescent="0.35">
      <c r="B1204" t="s">
        <v>10</v>
      </c>
      <c r="D1204" t="s">
        <v>11</v>
      </c>
      <c r="E1204" t="s">
        <v>28</v>
      </c>
      <c r="F1204" t="s">
        <v>1048</v>
      </c>
      <c r="G1204" t="s">
        <v>1049</v>
      </c>
      <c r="H1204">
        <v>1446</v>
      </c>
      <c r="I1204" t="s">
        <v>1050</v>
      </c>
      <c r="J1204">
        <v>63300040</v>
      </c>
      <c r="K1204" t="s">
        <v>1515</v>
      </c>
      <c r="L1204" s="3">
        <v>4475.0183586069143</v>
      </c>
      <c r="M1204" s="3">
        <v>4631.6440011581562</v>
      </c>
      <c r="N1204" s="3">
        <v>4793.7515411986915</v>
      </c>
      <c r="O1204" s="3">
        <v>4961.5328451406449</v>
      </c>
      <c r="P1204" s="3">
        <v>5135.1864947205677</v>
      </c>
    </row>
    <row r="1205" spans="2:16" x14ac:dyDescent="0.35">
      <c r="B1205" t="s">
        <v>10</v>
      </c>
      <c r="D1205" t="s">
        <v>19</v>
      </c>
      <c r="E1205" t="s">
        <v>28</v>
      </c>
      <c r="F1205" t="s">
        <v>1048</v>
      </c>
      <c r="G1205" t="s">
        <v>1049</v>
      </c>
      <c r="H1205">
        <v>1446</v>
      </c>
      <c r="I1205" t="s">
        <v>1050</v>
      </c>
      <c r="J1205">
        <v>63300056</v>
      </c>
      <c r="K1205" t="s">
        <v>1536</v>
      </c>
      <c r="L1205" s="3">
        <v>42619.222462922997</v>
      </c>
      <c r="M1205" s="3">
        <v>44110.8952491253</v>
      </c>
      <c r="N1205" s="3">
        <v>45654.776582844679</v>
      </c>
      <c r="O1205" s="3">
        <v>47252.693763244242</v>
      </c>
      <c r="P1205" s="3">
        <v>48906.538044957786</v>
      </c>
    </row>
    <row r="1206" spans="2:16" x14ac:dyDescent="0.35">
      <c r="B1206" t="s">
        <v>10</v>
      </c>
      <c r="D1206" t="s">
        <v>11</v>
      </c>
      <c r="E1206" t="s">
        <v>28</v>
      </c>
      <c r="F1206" t="s">
        <v>1048</v>
      </c>
      <c r="G1206" t="s">
        <v>1049</v>
      </c>
      <c r="H1206">
        <v>1446</v>
      </c>
      <c r="I1206" t="s">
        <v>1050</v>
      </c>
      <c r="J1206">
        <v>63300100</v>
      </c>
      <c r="K1206" t="s">
        <v>1869</v>
      </c>
      <c r="L1206" s="3">
        <v>3920.9684665889158</v>
      </c>
      <c r="M1206" s="3">
        <v>4058.2023629195278</v>
      </c>
      <c r="N1206" s="3">
        <v>4200.2394456217107</v>
      </c>
      <c r="O1206" s="3">
        <v>4347.2478262184704</v>
      </c>
      <c r="P1206" s="3">
        <v>4499.4015001361158</v>
      </c>
    </row>
    <row r="1207" spans="2:16" x14ac:dyDescent="0.35">
      <c r="B1207" t="s">
        <v>10</v>
      </c>
      <c r="D1207" t="s">
        <v>11</v>
      </c>
      <c r="E1207" t="s">
        <v>28</v>
      </c>
      <c r="F1207" t="s">
        <v>1048</v>
      </c>
      <c r="G1207" t="s">
        <v>1049</v>
      </c>
      <c r="H1207">
        <v>1446</v>
      </c>
      <c r="I1207" t="s">
        <v>1050</v>
      </c>
      <c r="J1207">
        <v>63300170</v>
      </c>
      <c r="K1207" t="s">
        <v>1873</v>
      </c>
      <c r="L1207" s="3">
        <v>6776.4563716047569</v>
      </c>
      <c r="M1207" s="3">
        <v>7013.6323446109227</v>
      </c>
      <c r="N1207" s="3">
        <v>7259.1094766723045</v>
      </c>
      <c r="O1207" s="3">
        <v>7513.1783083558348</v>
      </c>
      <c r="P1207" s="3">
        <v>7776.1395491482881</v>
      </c>
    </row>
    <row r="1208" spans="2:16" x14ac:dyDescent="0.35">
      <c r="B1208" t="s">
        <v>10</v>
      </c>
      <c r="D1208" t="s">
        <v>11</v>
      </c>
      <c r="E1208" t="s">
        <v>28</v>
      </c>
      <c r="F1208" t="s">
        <v>1051</v>
      </c>
      <c r="G1208" t="s">
        <v>1052</v>
      </c>
      <c r="H1208">
        <v>1446</v>
      </c>
      <c r="I1208" t="s">
        <v>1050</v>
      </c>
      <c r="J1208">
        <v>63300080</v>
      </c>
      <c r="K1208" t="s">
        <v>91</v>
      </c>
      <c r="L1208" s="3">
        <v>34188.80620610289</v>
      </c>
      <c r="M1208" s="3">
        <v>35385.414423316492</v>
      </c>
      <c r="N1208" s="3">
        <v>36623.903928132568</v>
      </c>
      <c r="O1208" s="3">
        <v>37905.740565617205</v>
      </c>
      <c r="P1208" s="3">
        <v>39232.441485413801</v>
      </c>
    </row>
    <row r="1209" spans="2:16" x14ac:dyDescent="0.35">
      <c r="B1209" t="s">
        <v>10</v>
      </c>
      <c r="D1209" t="s">
        <v>19</v>
      </c>
      <c r="E1209" t="s">
        <v>28</v>
      </c>
      <c r="F1209" t="s">
        <v>1051</v>
      </c>
      <c r="G1209" t="s">
        <v>1052</v>
      </c>
      <c r="H1209">
        <v>1446</v>
      </c>
      <c r="I1209" t="s">
        <v>1050</v>
      </c>
      <c r="J1209">
        <v>63300030</v>
      </c>
      <c r="K1209" t="s">
        <v>1488</v>
      </c>
      <c r="L1209" s="3">
        <v>30603</v>
      </c>
      <c r="M1209" s="3">
        <v>30603</v>
      </c>
      <c r="N1209" s="3">
        <v>30603</v>
      </c>
      <c r="O1209" s="3">
        <v>30603</v>
      </c>
      <c r="P1209" s="3">
        <v>30603</v>
      </c>
    </row>
    <row r="1210" spans="2:16" x14ac:dyDescent="0.35">
      <c r="B1210" t="s">
        <v>10</v>
      </c>
      <c r="D1210" t="s">
        <v>11</v>
      </c>
      <c r="E1210" t="s">
        <v>28</v>
      </c>
      <c r="F1210" t="s">
        <v>1051</v>
      </c>
      <c r="G1210" t="s">
        <v>1052</v>
      </c>
      <c r="H1210">
        <v>1446</v>
      </c>
      <c r="I1210" t="s">
        <v>1050</v>
      </c>
      <c r="J1210">
        <v>63300040</v>
      </c>
      <c r="K1210" t="s">
        <v>1515</v>
      </c>
      <c r="L1210" s="3">
        <v>11808.633722502644</v>
      </c>
      <c r="M1210" s="3">
        <v>12221.935902790236</v>
      </c>
      <c r="N1210" s="3">
        <v>12649.703659387893</v>
      </c>
      <c r="O1210" s="3">
        <v>13092.443287466469</v>
      </c>
      <c r="P1210" s="3">
        <v>13550.678802527793</v>
      </c>
    </row>
    <row r="1211" spans="2:16" x14ac:dyDescent="0.35">
      <c r="B1211" t="s">
        <v>10</v>
      </c>
      <c r="D1211" t="s">
        <v>19</v>
      </c>
      <c r="E1211" t="s">
        <v>28</v>
      </c>
      <c r="F1211" t="s">
        <v>1051</v>
      </c>
      <c r="G1211" t="s">
        <v>1052</v>
      </c>
      <c r="H1211">
        <v>1446</v>
      </c>
      <c r="I1211" t="s">
        <v>1050</v>
      </c>
      <c r="J1211">
        <v>63300056</v>
      </c>
      <c r="K1211" t="s">
        <v>1536</v>
      </c>
      <c r="L1211" s="3">
        <v>112463.178309549</v>
      </c>
      <c r="M1211" s="3">
        <v>116399.3895503832</v>
      </c>
      <c r="N1211" s="3">
        <v>120473.36818464661</v>
      </c>
      <c r="O1211" s="3">
        <v>124689.93607110923</v>
      </c>
      <c r="P1211" s="3">
        <v>129054.08383359804</v>
      </c>
    </row>
    <row r="1212" spans="2:16" x14ac:dyDescent="0.35">
      <c r="B1212" t="s">
        <v>10</v>
      </c>
      <c r="D1212" t="s">
        <v>19</v>
      </c>
      <c r="E1212" t="s">
        <v>28</v>
      </c>
      <c r="F1212" t="s">
        <v>1051</v>
      </c>
      <c r="G1212" t="s">
        <v>1052</v>
      </c>
      <c r="H1212">
        <v>1446</v>
      </c>
      <c r="I1212" t="s">
        <v>1050</v>
      </c>
      <c r="J1212">
        <v>63300033</v>
      </c>
      <c r="K1212" t="s">
        <v>1661</v>
      </c>
      <c r="L1212" s="3">
        <v>3600</v>
      </c>
      <c r="M1212" s="3">
        <v>3600</v>
      </c>
      <c r="N1212" s="3">
        <v>3600</v>
      </c>
      <c r="O1212" s="3">
        <v>3600</v>
      </c>
      <c r="P1212" s="3">
        <v>3600</v>
      </c>
    </row>
    <row r="1213" spans="2:16" x14ac:dyDescent="0.35">
      <c r="B1213" t="s">
        <v>10</v>
      </c>
      <c r="D1213" t="s">
        <v>11</v>
      </c>
      <c r="E1213" t="s">
        <v>28</v>
      </c>
      <c r="F1213" t="s">
        <v>1051</v>
      </c>
      <c r="G1213" t="s">
        <v>1052</v>
      </c>
      <c r="H1213">
        <v>1446</v>
      </c>
      <c r="I1213" t="s">
        <v>1050</v>
      </c>
      <c r="J1213">
        <v>63300100</v>
      </c>
      <c r="K1213" t="s">
        <v>1869</v>
      </c>
      <c r="L1213" s="3">
        <v>10346.612404478507</v>
      </c>
      <c r="M1213" s="3">
        <v>10708.743838635255</v>
      </c>
      <c r="N1213" s="3">
        <v>11083.549872987487</v>
      </c>
      <c r="O1213" s="3">
        <v>11471.47411854205</v>
      </c>
      <c r="P1213" s="3">
        <v>11872.975712691019</v>
      </c>
    </row>
    <row r="1214" spans="2:16" x14ac:dyDescent="0.35">
      <c r="B1214" t="s">
        <v>10</v>
      </c>
      <c r="D1214" t="s">
        <v>11</v>
      </c>
      <c r="E1214" t="s">
        <v>28</v>
      </c>
      <c r="F1214" t="s">
        <v>1051</v>
      </c>
      <c r="G1214" t="s">
        <v>1052</v>
      </c>
      <c r="H1214">
        <v>1446</v>
      </c>
      <c r="I1214" t="s">
        <v>1050</v>
      </c>
      <c r="J1214">
        <v>63300170</v>
      </c>
      <c r="K1214" t="s">
        <v>1873</v>
      </c>
      <c r="L1214" s="3">
        <v>17881.645351218289</v>
      </c>
      <c r="M1214" s="3">
        <v>18507.50293851093</v>
      </c>
      <c r="N1214" s="3">
        <v>19155.265541358811</v>
      </c>
      <c r="O1214" s="3">
        <v>19825.699835306368</v>
      </c>
      <c r="P1214" s="3">
        <v>20519.599329542089</v>
      </c>
    </row>
    <row r="1215" spans="2:16" x14ac:dyDescent="0.35">
      <c r="B1215" t="s">
        <v>10</v>
      </c>
      <c r="D1215" t="s">
        <v>11</v>
      </c>
      <c r="E1215" t="s">
        <v>115</v>
      </c>
      <c r="F1215" t="s">
        <v>1045</v>
      </c>
      <c r="G1215" t="s">
        <v>1046</v>
      </c>
      <c r="H1215">
        <v>1451</v>
      </c>
      <c r="I1215" t="s">
        <v>1047</v>
      </c>
      <c r="J1215">
        <v>63300080</v>
      </c>
      <c r="K1215" t="s">
        <v>91</v>
      </c>
      <c r="L1215" s="3">
        <v>26927.466292290163</v>
      </c>
      <c r="M1215" s="3">
        <v>27869.927612520318</v>
      </c>
      <c r="N1215" s="3">
        <v>28845.375078958528</v>
      </c>
      <c r="O1215" s="3">
        <v>29854.963206722074</v>
      </c>
      <c r="P1215" s="3">
        <v>30899.886918957345</v>
      </c>
    </row>
    <row r="1216" spans="2:16" x14ac:dyDescent="0.35">
      <c r="B1216" t="s">
        <v>10</v>
      </c>
      <c r="D1216" t="s">
        <v>19</v>
      </c>
      <c r="E1216" t="s">
        <v>115</v>
      </c>
      <c r="F1216" t="s">
        <v>1045</v>
      </c>
      <c r="G1216" t="s">
        <v>1046</v>
      </c>
      <c r="H1216">
        <v>1451</v>
      </c>
      <c r="I1216" t="s">
        <v>1047</v>
      </c>
      <c r="J1216">
        <v>63300075</v>
      </c>
      <c r="K1216" t="s">
        <v>1480</v>
      </c>
      <c r="L1216" s="3">
        <v>8627.5</v>
      </c>
      <c r="M1216" s="3">
        <v>8756.9124999999985</v>
      </c>
      <c r="N1216" s="3">
        <v>8888.2661874999976</v>
      </c>
      <c r="O1216" s="3">
        <v>9021.5901803124962</v>
      </c>
      <c r="P1216" s="3">
        <v>9156.9140330171831</v>
      </c>
    </row>
    <row r="1217" spans="2:16" x14ac:dyDescent="0.35">
      <c r="B1217" t="s">
        <v>10</v>
      </c>
      <c r="D1217" t="s">
        <v>19</v>
      </c>
      <c r="E1217" t="s">
        <v>115</v>
      </c>
      <c r="F1217" t="s">
        <v>1045</v>
      </c>
      <c r="G1217" t="s">
        <v>1046</v>
      </c>
      <c r="H1217">
        <v>1451</v>
      </c>
      <c r="I1217" t="s">
        <v>1047</v>
      </c>
      <c r="J1217">
        <v>63300030</v>
      </c>
      <c r="K1217" t="s">
        <v>1488</v>
      </c>
      <c r="L1217" s="3">
        <v>3700</v>
      </c>
      <c r="M1217" s="3">
        <v>3700</v>
      </c>
      <c r="N1217" s="3">
        <v>3700</v>
      </c>
      <c r="O1217" s="3">
        <v>3700</v>
      </c>
      <c r="P1217" s="3">
        <v>3700</v>
      </c>
    </row>
    <row r="1218" spans="2:16" x14ac:dyDescent="0.35">
      <c r="B1218" t="s">
        <v>10</v>
      </c>
      <c r="D1218" t="s">
        <v>11</v>
      </c>
      <c r="E1218" t="s">
        <v>115</v>
      </c>
      <c r="F1218" t="s">
        <v>1045</v>
      </c>
      <c r="G1218" t="s">
        <v>1046</v>
      </c>
      <c r="H1218">
        <v>1451</v>
      </c>
      <c r="I1218" t="s">
        <v>1047</v>
      </c>
      <c r="J1218">
        <v>63300040</v>
      </c>
      <c r="K1218" t="s">
        <v>1515</v>
      </c>
      <c r="L1218" s="3">
        <v>9300.6051338502202</v>
      </c>
      <c r="M1218" s="3">
        <v>9626.1263135349782</v>
      </c>
      <c r="N1218" s="3">
        <v>9963.0407345087024</v>
      </c>
      <c r="O1218" s="3">
        <v>10311.747160216506</v>
      </c>
      <c r="P1218" s="3">
        <v>10672.658310824083</v>
      </c>
    </row>
    <row r="1219" spans="2:16" x14ac:dyDescent="0.35">
      <c r="B1219" t="s">
        <v>10</v>
      </c>
      <c r="D1219" t="s">
        <v>19</v>
      </c>
      <c r="E1219" t="s">
        <v>115</v>
      </c>
      <c r="F1219" t="s">
        <v>1045</v>
      </c>
      <c r="G1219" t="s">
        <v>1046</v>
      </c>
      <c r="H1219">
        <v>1451</v>
      </c>
      <c r="I1219" t="s">
        <v>1047</v>
      </c>
      <c r="J1219">
        <v>63300056</v>
      </c>
      <c r="K1219" t="s">
        <v>1536</v>
      </c>
      <c r="L1219" s="3">
        <v>88577.191750954487</v>
      </c>
      <c r="M1219" s="3">
        <v>91677.393462237887</v>
      </c>
      <c r="N1219" s="3">
        <v>94886.102233416212</v>
      </c>
      <c r="O1219" s="3">
        <v>98207.115811585769</v>
      </c>
      <c r="P1219" s="3">
        <v>101644.36486499126</v>
      </c>
    </row>
    <row r="1220" spans="2:16" x14ac:dyDescent="0.35">
      <c r="B1220" t="s">
        <v>10</v>
      </c>
      <c r="D1220" t="s">
        <v>19</v>
      </c>
      <c r="E1220" t="s">
        <v>115</v>
      </c>
      <c r="F1220" t="s">
        <v>1045</v>
      </c>
      <c r="G1220" t="s">
        <v>1046</v>
      </c>
      <c r="H1220">
        <v>1451</v>
      </c>
      <c r="I1220" t="s">
        <v>1047</v>
      </c>
      <c r="J1220">
        <v>63300060</v>
      </c>
      <c r="K1220" t="s">
        <v>1546</v>
      </c>
      <c r="L1220" s="3">
        <v>500</v>
      </c>
      <c r="M1220" s="3">
        <v>500</v>
      </c>
      <c r="N1220" s="3">
        <v>500</v>
      </c>
      <c r="O1220" s="3">
        <v>500</v>
      </c>
      <c r="P1220" s="3">
        <v>500</v>
      </c>
    </row>
    <row r="1221" spans="2:16" x14ac:dyDescent="0.35">
      <c r="B1221" t="s">
        <v>10</v>
      </c>
      <c r="D1221" t="s">
        <v>19</v>
      </c>
      <c r="E1221" t="s">
        <v>115</v>
      </c>
      <c r="F1221" t="s">
        <v>1045</v>
      </c>
      <c r="G1221" t="s">
        <v>1046</v>
      </c>
      <c r="H1221">
        <v>1451</v>
      </c>
      <c r="I1221" t="s">
        <v>1047</v>
      </c>
      <c r="J1221">
        <v>63300033</v>
      </c>
      <c r="K1221" t="s">
        <v>1661</v>
      </c>
      <c r="L1221" s="3">
        <v>1200</v>
      </c>
      <c r="M1221" s="3">
        <v>1200</v>
      </c>
      <c r="N1221" s="3">
        <v>1200</v>
      </c>
      <c r="O1221" s="3">
        <v>1200</v>
      </c>
      <c r="P1221" s="3">
        <v>1200</v>
      </c>
    </row>
    <row r="1222" spans="2:16" x14ac:dyDescent="0.35">
      <c r="B1222" t="s">
        <v>10</v>
      </c>
      <c r="D1222" t="s">
        <v>11</v>
      </c>
      <c r="E1222" t="s">
        <v>115</v>
      </c>
      <c r="F1222" t="s">
        <v>1045</v>
      </c>
      <c r="G1222" t="s">
        <v>1046</v>
      </c>
      <c r="H1222">
        <v>1451</v>
      </c>
      <c r="I1222" t="s">
        <v>1047</v>
      </c>
      <c r="J1222">
        <v>63300100</v>
      </c>
      <c r="K1222" t="s">
        <v>1869</v>
      </c>
      <c r="L1222" s="3">
        <v>8149.1016410878128</v>
      </c>
      <c r="M1222" s="3">
        <v>8434.3201985258856</v>
      </c>
      <c r="N1222" s="3">
        <v>8729.5214054742919</v>
      </c>
      <c r="O1222" s="3">
        <v>9035.0546546658898</v>
      </c>
      <c r="P1222" s="3">
        <v>9351.2815675791953</v>
      </c>
    </row>
    <row r="1223" spans="2:16" x14ac:dyDescent="0.35">
      <c r="B1223" t="s">
        <v>10</v>
      </c>
      <c r="D1223" t="s">
        <v>11</v>
      </c>
      <c r="E1223" t="s">
        <v>115</v>
      </c>
      <c r="F1223" t="s">
        <v>1045</v>
      </c>
      <c r="G1223" t="s">
        <v>1046</v>
      </c>
      <c r="H1223">
        <v>1451</v>
      </c>
      <c r="I1223" t="s">
        <v>1047</v>
      </c>
      <c r="J1223">
        <v>63300170</v>
      </c>
      <c r="K1223" t="s">
        <v>1873</v>
      </c>
      <c r="L1223" s="3">
        <v>14083.773488401765</v>
      </c>
      <c r="M1223" s="3">
        <v>14576.705560495824</v>
      </c>
      <c r="N1223" s="3">
        <v>15086.890255113178</v>
      </c>
      <c r="O1223" s="3">
        <v>15614.931414042137</v>
      </c>
      <c r="P1223" s="3">
        <v>16161.454013533612</v>
      </c>
    </row>
    <row r="1224" spans="2:16" x14ac:dyDescent="0.35">
      <c r="B1224" t="s">
        <v>10</v>
      </c>
      <c r="D1224" t="s">
        <v>11</v>
      </c>
      <c r="E1224" t="s">
        <v>115</v>
      </c>
      <c r="F1224" t="s">
        <v>1042</v>
      </c>
      <c r="G1224" t="s">
        <v>1043</v>
      </c>
      <c r="H1224">
        <v>1452</v>
      </c>
      <c r="I1224" t="s">
        <v>1044</v>
      </c>
      <c r="J1224">
        <v>63300080</v>
      </c>
      <c r="K1224" t="s">
        <v>91</v>
      </c>
      <c r="L1224" s="3">
        <v>63681.935166654694</v>
      </c>
      <c r="M1224" s="3">
        <v>65910.802897487607</v>
      </c>
      <c r="N1224" s="3">
        <v>68217.680998899668</v>
      </c>
      <c r="O1224" s="3">
        <v>70605.299833861151</v>
      </c>
      <c r="P1224" s="3">
        <v>73076.485328046285</v>
      </c>
    </row>
    <row r="1225" spans="2:16" x14ac:dyDescent="0.35">
      <c r="B1225" t="s">
        <v>10</v>
      </c>
      <c r="D1225" t="s">
        <v>19</v>
      </c>
      <c r="E1225" t="s">
        <v>115</v>
      </c>
      <c r="F1225" t="s">
        <v>1042</v>
      </c>
      <c r="G1225" t="s">
        <v>1043</v>
      </c>
      <c r="H1225">
        <v>1452</v>
      </c>
      <c r="I1225" t="s">
        <v>1044</v>
      </c>
      <c r="J1225">
        <v>63300030</v>
      </c>
      <c r="K1225" t="s">
        <v>1488</v>
      </c>
      <c r="L1225" s="3">
        <v>5800</v>
      </c>
      <c r="M1225" s="3">
        <v>5800</v>
      </c>
      <c r="N1225" s="3">
        <v>5800</v>
      </c>
      <c r="O1225" s="3">
        <v>5800</v>
      </c>
      <c r="P1225" s="3">
        <v>5800</v>
      </c>
    </row>
    <row r="1226" spans="2:16" x14ac:dyDescent="0.35">
      <c r="B1226" t="s">
        <v>10</v>
      </c>
      <c r="D1226" t="s">
        <v>11</v>
      </c>
      <c r="E1226" t="s">
        <v>115</v>
      </c>
      <c r="F1226" t="s">
        <v>1042</v>
      </c>
      <c r="G1226" t="s">
        <v>1043</v>
      </c>
      <c r="H1226">
        <v>1452</v>
      </c>
      <c r="I1226" t="s">
        <v>1044</v>
      </c>
      <c r="J1226">
        <v>63300040</v>
      </c>
      <c r="K1226" t="s">
        <v>1515</v>
      </c>
      <c r="L1226" s="3">
        <v>21995.405238482705</v>
      </c>
      <c r="M1226" s="3">
        <v>22765.2444218296</v>
      </c>
      <c r="N1226" s="3">
        <v>23562.027976593632</v>
      </c>
      <c r="O1226" s="3">
        <v>24386.698955774409</v>
      </c>
      <c r="P1226" s="3">
        <v>25240.233419226512</v>
      </c>
    </row>
    <row r="1227" spans="2:16" x14ac:dyDescent="0.35">
      <c r="B1227" t="s">
        <v>10</v>
      </c>
      <c r="D1227" t="s">
        <v>19</v>
      </c>
      <c r="E1227" t="s">
        <v>115</v>
      </c>
      <c r="F1227" t="s">
        <v>1042</v>
      </c>
      <c r="G1227" t="s">
        <v>1043</v>
      </c>
      <c r="H1227">
        <v>1452</v>
      </c>
      <c r="I1227" t="s">
        <v>1044</v>
      </c>
      <c r="J1227">
        <v>63300056</v>
      </c>
      <c r="K1227" t="s">
        <v>1536</v>
      </c>
      <c r="L1227" s="3">
        <v>209480.04989031149</v>
      </c>
      <c r="M1227" s="3">
        <v>216811.85163647239</v>
      </c>
      <c r="N1227" s="3">
        <v>224400.2664437489</v>
      </c>
      <c r="O1227" s="3">
        <v>232254.2757692801</v>
      </c>
      <c r="P1227" s="3">
        <v>240383.17542120488</v>
      </c>
    </row>
    <row r="1228" spans="2:16" x14ac:dyDescent="0.35">
      <c r="B1228" t="s">
        <v>10</v>
      </c>
      <c r="D1228" t="s">
        <v>19</v>
      </c>
      <c r="E1228" t="s">
        <v>115</v>
      </c>
      <c r="F1228" t="s">
        <v>1042</v>
      </c>
      <c r="G1228" t="s">
        <v>1043</v>
      </c>
      <c r="H1228">
        <v>1452</v>
      </c>
      <c r="I1228" t="s">
        <v>1044</v>
      </c>
      <c r="J1228">
        <v>63300060</v>
      </c>
      <c r="K1228" t="s">
        <v>1546</v>
      </c>
      <c r="L1228" s="3">
        <v>3500</v>
      </c>
      <c r="M1228" s="3">
        <v>3500</v>
      </c>
      <c r="N1228" s="3">
        <v>3500</v>
      </c>
      <c r="O1228" s="3">
        <v>3500</v>
      </c>
      <c r="P1228" s="3">
        <v>3500</v>
      </c>
    </row>
    <row r="1229" spans="2:16" x14ac:dyDescent="0.35">
      <c r="B1229" t="s">
        <v>10</v>
      </c>
      <c r="D1229" t="s">
        <v>19</v>
      </c>
      <c r="E1229" t="s">
        <v>115</v>
      </c>
      <c r="F1229" t="s">
        <v>1042</v>
      </c>
      <c r="G1229" t="s">
        <v>1043</v>
      </c>
      <c r="H1229">
        <v>1452</v>
      </c>
      <c r="I1229" t="s">
        <v>1044</v>
      </c>
      <c r="J1229">
        <v>63300033</v>
      </c>
      <c r="K1229" t="s">
        <v>1661</v>
      </c>
      <c r="L1229" s="3">
        <v>3000</v>
      </c>
      <c r="M1229" s="3">
        <v>3000</v>
      </c>
      <c r="N1229" s="3">
        <v>3000</v>
      </c>
      <c r="O1229" s="3">
        <v>3000</v>
      </c>
      <c r="P1229" s="3">
        <v>3000</v>
      </c>
    </row>
    <row r="1230" spans="2:16" x14ac:dyDescent="0.35">
      <c r="B1230" t="s">
        <v>10</v>
      </c>
      <c r="D1230" t="s">
        <v>19</v>
      </c>
      <c r="E1230" t="s">
        <v>115</v>
      </c>
      <c r="F1230" t="s">
        <v>1042</v>
      </c>
      <c r="G1230" t="s">
        <v>1043</v>
      </c>
      <c r="H1230">
        <v>1452</v>
      </c>
      <c r="I1230" t="s">
        <v>1044</v>
      </c>
      <c r="J1230">
        <v>63300150</v>
      </c>
      <c r="K1230" t="s">
        <v>1680</v>
      </c>
      <c r="L1230" s="3">
        <v>43569.3</v>
      </c>
      <c r="M1230" s="3">
        <v>44440.686000000002</v>
      </c>
      <c r="N1230" s="3">
        <v>45329.49972</v>
      </c>
      <c r="O1230" s="3">
        <v>46236.089714399997</v>
      </c>
      <c r="P1230" s="3">
        <v>47160.811508687999</v>
      </c>
    </row>
    <row r="1231" spans="2:16" x14ac:dyDescent="0.35">
      <c r="B1231" t="s">
        <v>10</v>
      </c>
      <c r="D1231" t="s">
        <v>11</v>
      </c>
      <c r="E1231" t="s">
        <v>115</v>
      </c>
      <c r="F1231" t="s">
        <v>1042</v>
      </c>
      <c r="G1231" t="s">
        <v>1043</v>
      </c>
      <c r="H1231">
        <v>1452</v>
      </c>
      <c r="I1231" t="s">
        <v>1044</v>
      </c>
      <c r="J1231">
        <v>63300100</v>
      </c>
      <c r="K1231" t="s">
        <v>1869</v>
      </c>
      <c r="L1231" s="3">
        <v>19272.164589908658</v>
      </c>
      <c r="M1231" s="3">
        <v>19946.690350555458</v>
      </c>
      <c r="N1231" s="3">
        <v>20644.8245128249</v>
      </c>
      <c r="O1231" s="3">
        <v>21367.393370773767</v>
      </c>
      <c r="P1231" s="3">
        <v>22115.25213875085</v>
      </c>
    </row>
    <row r="1232" spans="2:16" x14ac:dyDescent="0.35">
      <c r="B1232" t="s">
        <v>10</v>
      </c>
      <c r="D1232" t="s">
        <v>11</v>
      </c>
      <c r="E1232" t="s">
        <v>115</v>
      </c>
      <c r="F1232" t="s">
        <v>1042</v>
      </c>
      <c r="G1232" t="s">
        <v>1043</v>
      </c>
      <c r="H1232">
        <v>1452</v>
      </c>
      <c r="I1232" t="s">
        <v>1044</v>
      </c>
      <c r="J1232">
        <v>63300170</v>
      </c>
      <c r="K1232" t="s">
        <v>1873</v>
      </c>
      <c r="L1232" s="3">
        <v>33307.327932559529</v>
      </c>
      <c r="M1232" s="3">
        <v>34473.08441019911</v>
      </c>
      <c r="N1232" s="3">
        <v>35679.642364556079</v>
      </c>
      <c r="O1232" s="3">
        <v>36928.429847315536</v>
      </c>
      <c r="P1232" s="3">
        <v>38220.924891971576</v>
      </c>
    </row>
    <row r="1233" spans="2:16" x14ac:dyDescent="0.35">
      <c r="B1233" t="s">
        <v>10</v>
      </c>
      <c r="D1233" t="s">
        <v>11</v>
      </c>
      <c r="E1233" t="s">
        <v>28</v>
      </c>
      <c r="F1233" t="s">
        <v>1039</v>
      </c>
      <c r="G1233" t="s">
        <v>1040</v>
      </c>
      <c r="H1233">
        <v>1470</v>
      </c>
      <c r="I1233" t="s">
        <v>1041</v>
      </c>
      <c r="J1233">
        <v>63300080</v>
      </c>
      <c r="K1233" t="s">
        <v>91</v>
      </c>
      <c r="L1233" s="3">
        <v>23264.604822714911</v>
      </c>
      <c r="M1233" s="3">
        <v>24078.865991509931</v>
      </c>
      <c r="N1233" s="3">
        <v>24921.626301212778</v>
      </c>
      <c r="O1233" s="3">
        <v>25793.883221755223</v>
      </c>
      <c r="P1233" s="3">
        <v>26696.669134516651</v>
      </c>
    </row>
    <row r="1234" spans="2:16" x14ac:dyDescent="0.35">
      <c r="B1234" t="s">
        <v>10</v>
      </c>
      <c r="D1234" t="s">
        <v>19</v>
      </c>
      <c r="E1234" t="s">
        <v>28</v>
      </c>
      <c r="F1234" t="s">
        <v>1039</v>
      </c>
      <c r="G1234" t="s">
        <v>1040</v>
      </c>
      <c r="H1234">
        <v>1470</v>
      </c>
      <c r="I1234" t="s">
        <v>1041</v>
      </c>
      <c r="J1234">
        <v>63300030</v>
      </c>
      <c r="K1234" t="s">
        <v>1488</v>
      </c>
      <c r="L1234" s="3">
        <v>8289</v>
      </c>
      <c r="M1234" s="3">
        <v>8289</v>
      </c>
      <c r="N1234" s="3">
        <v>8289</v>
      </c>
      <c r="O1234" s="3">
        <v>8289</v>
      </c>
      <c r="P1234" s="3">
        <v>8289</v>
      </c>
    </row>
    <row r="1235" spans="2:16" x14ac:dyDescent="0.35">
      <c r="B1235" t="s">
        <v>10</v>
      </c>
      <c r="D1235" t="s">
        <v>11</v>
      </c>
      <c r="E1235" t="s">
        <v>28</v>
      </c>
      <c r="F1235" t="s">
        <v>1039</v>
      </c>
      <c r="G1235" t="s">
        <v>1040</v>
      </c>
      <c r="H1235">
        <v>1470</v>
      </c>
      <c r="I1235" t="s">
        <v>1041</v>
      </c>
      <c r="J1235">
        <v>63300040</v>
      </c>
      <c r="K1235" t="s">
        <v>1515</v>
      </c>
      <c r="L1235" s="3">
        <v>8035.4720604771901</v>
      </c>
      <c r="M1235" s="3">
        <v>8316.7135825938913</v>
      </c>
      <c r="N1235" s="3">
        <v>8607.7985579846772</v>
      </c>
      <c r="O1235" s="3">
        <v>8909.0715075141397</v>
      </c>
      <c r="P1235" s="3">
        <v>9220.8890102771329</v>
      </c>
    </row>
    <row r="1236" spans="2:16" x14ac:dyDescent="0.35">
      <c r="B1236" t="s">
        <v>10</v>
      </c>
      <c r="D1236" t="s">
        <v>19</v>
      </c>
      <c r="E1236" t="s">
        <v>28</v>
      </c>
      <c r="F1236" t="s">
        <v>1039</v>
      </c>
      <c r="G1236" t="s">
        <v>1040</v>
      </c>
      <c r="H1236">
        <v>1470</v>
      </c>
      <c r="I1236" t="s">
        <v>1041</v>
      </c>
      <c r="J1236">
        <v>63300056</v>
      </c>
      <c r="K1236" t="s">
        <v>1536</v>
      </c>
      <c r="L1236" s="3">
        <v>76528.305337878002</v>
      </c>
      <c r="M1236" s="3">
        <v>79206.796024703726</v>
      </c>
      <c r="N1236" s="3">
        <v>81979.033885568351</v>
      </c>
      <c r="O1236" s="3">
        <v>84848.300071563237</v>
      </c>
      <c r="P1236" s="3">
        <v>87817.990574067939</v>
      </c>
    </row>
    <row r="1237" spans="2:16" x14ac:dyDescent="0.35">
      <c r="B1237" t="s">
        <v>10</v>
      </c>
      <c r="D1237" t="s">
        <v>19</v>
      </c>
      <c r="E1237" t="s">
        <v>28</v>
      </c>
      <c r="F1237" t="s">
        <v>1039</v>
      </c>
      <c r="G1237" t="s">
        <v>1040</v>
      </c>
      <c r="H1237">
        <v>1470</v>
      </c>
      <c r="I1237" t="s">
        <v>1041</v>
      </c>
      <c r="J1237">
        <v>63300060</v>
      </c>
      <c r="K1237" t="s">
        <v>1546</v>
      </c>
      <c r="L1237" s="3">
        <v>5001</v>
      </c>
      <c r="M1237" s="3">
        <v>5001</v>
      </c>
      <c r="N1237" s="3">
        <v>5001</v>
      </c>
      <c r="O1237" s="3">
        <v>5001</v>
      </c>
      <c r="P1237" s="3">
        <v>5001</v>
      </c>
    </row>
    <row r="1238" spans="2:16" x14ac:dyDescent="0.35">
      <c r="B1238" t="s">
        <v>10</v>
      </c>
      <c r="D1238" t="s">
        <v>19</v>
      </c>
      <c r="E1238" t="s">
        <v>28</v>
      </c>
      <c r="F1238" t="s">
        <v>1039</v>
      </c>
      <c r="G1238" t="s">
        <v>1040</v>
      </c>
      <c r="H1238">
        <v>1470</v>
      </c>
      <c r="I1238" t="s">
        <v>1041</v>
      </c>
      <c r="J1238">
        <v>63300033</v>
      </c>
      <c r="K1238" t="s">
        <v>1661</v>
      </c>
      <c r="L1238" s="3">
        <v>3000</v>
      </c>
      <c r="M1238" s="3">
        <v>3000</v>
      </c>
      <c r="N1238" s="3">
        <v>3000</v>
      </c>
      <c r="O1238" s="3">
        <v>3000</v>
      </c>
      <c r="P1238" s="3">
        <v>3000</v>
      </c>
    </row>
    <row r="1239" spans="2:16" x14ac:dyDescent="0.35">
      <c r="B1239" t="s">
        <v>10</v>
      </c>
      <c r="D1239" t="s">
        <v>19</v>
      </c>
      <c r="E1239" t="s">
        <v>28</v>
      </c>
      <c r="F1239" t="s">
        <v>1039</v>
      </c>
      <c r="G1239" t="s">
        <v>1040</v>
      </c>
      <c r="H1239">
        <v>1470</v>
      </c>
      <c r="I1239" t="s">
        <v>1041</v>
      </c>
      <c r="J1239">
        <v>63300150</v>
      </c>
      <c r="K1239" t="s">
        <v>1680</v>
      </c>
      <c r="L1239" s="3">
        <v>43696.800000000003</v>
      </c>
      <c r="M1239" s="3">
        <v>44570.736000000004</v>
      </c>
      <c r="N1239" s="3">
        <v>45462.150720000005</v>
      </c>
      <c r="O1239" s="3">
        <v>46371.393734400008</v>
      </c>
      <c r="P1239" s="3">
        <v>47298.821609088009</v>
      </c>
    </row>
    <row r="1240" spans="2:16" x14ac:dyDescent="0.35">
      <c r="B1240" t="s">
        <v>10</v>
      </c>
      <c r="D1240" t="s">
        <v>11</v>
      </c>
      <c r="E1240" t="s">
        <v>28</v>
      </c>
      <c r="F1240" t="s">
        <v>1039</v>
      </c>
      <c r="G1240" t="s">
        <v>1040</v>
      </c>
      <c r="H1240">
        <v>1470</v>
      </c>
      <c r="I1240" t="s">
        <v>1041</v>
      </c>
      <c r="J1240">
        <v>63300100</v>
      </c>
      <c r="K1240" t="s">
        <v>1869</v>
      </c>
      <c r="L1240" s="3">
        <v>7040.604091084776</v>
      </c>
      <c r="M1240" s="3">
        <v>7287.0252342727426</v>
      </c>
      <c r="N1240" s="3">
        <v>7542.0711174722883</v>
      </c>
      <c r="O1240" s="3">
        <v>7806.0436065838176</v>
      </c>
      <c r="P1240" s="3">
        <v>8079.2551328142499</v>
      </c>
    </row>
    <row r="1241" spans="2:16" x14ac:dyDescent="0.35">
      <c r="B1241" t="s">
        <v>10</v>
      </c>
      <c r="D1241" t="s">
        <v>11</v>
      </c>
      <c r="E1241" t="s">
        <v>28</v>
      </c>
      <c r="F1241" t="s">
        <v>1039</v>
      </c>
      <c r="G1241" t="s">
        <v>1040</v>
      </c>
      <c r="H1241">
        <v>1470</v>
      </c>
      <c r="I1241" t="s">
        <v>1041</v>
      </c>
      <c r="J1241">
        <v>63300170</v>
      </c>
      <c r="K1241" t="s">
        <v>1873</v>
      </c>
      <c r="L1241" s="3">
        <v>12168.000548722603</v>
      </c>
      <c r="M1241" s="3">
        <v>12593.880567927892</v>
      </c>
      <c r="N1241" s="3">
        <v>13034.666387805368</v>
      </c>
      <c r="O1241" s="3">
        <v>13490.879711378555</v>
      </c>
      <c r="P1241" s="3">
        <v>13963.060501276803</v>
      </c>
    </row>
    <row r="1242" spans="2:16" x14ac:dyDescent="0.35">
      <c r="B1242" t="s">
        <v>10</v>
      </c>
      <c r="D1242" t="s">
        <v>11</v>
      </c>
      <c r="E1242" t="s">
        <v>28</v>
      </c>
      <c r="F1242" t="s">
        <v>1036</v>
      </c>
      <c r="G1242" t="s">
        <v>1037</v>
      </c>
      <c r="H1242">
        <v>1471</v>
      </c>
      <c r="I1242" t="s">
        <v>1038</v>
      </c>
      <c r="J1242">
        <v>63300080</v>
      </c>
      <c r="K1242" t="s">
        <v>91</v>
      </c>
      <c r="L1242" s="3">
        <v>29074.793832314779</v>
      </c>
      <c r="M1242" s="3">
        <v>30092.411616445792</v>
      </c>
      <c r="N1242" s="3">
        <v>31145.646023021392</v>
      </c>
      <c r="O1242" s="3">
        <v>32235.743633827136</v>
      </c>
      <c r="P1242" s="3">
        <v>33363.994661011086</v>
      </c>
    </row>
    <row r="1243" spans="2:16" x14ac:dyDescent="0.35">
      <c r="B1243" t="s">
        <v>10</v>
      </c>
      <c r="D1243" t="s">
        <v>19</v>
      </c>
      <c r="E1243" t="s">
        <v>28</v>
      </c>
      <c r="F1243" t="s">
        <v>1036</v>
      </c>
      <c r="G1243" t="s">
        <v>1037</v>
      </c>
      <c r="H1243">
        <v>1471</v>
      </c>
      <c r="I1243" t="s">
        <v>1038</v>
      </c>
      <c r="J1243">
        <v>63300075</v>
      </c>
      <c r="K1243" t="s">
        <v>1480</v>
      </c>
      <c r="L1243" s="3">
        <v>20299.999999999996</v>
      </c>
      <c r="M1243" s="3">
        <v>20604.499999999993</v>
      </c>
      <c r="N1243" s="3">
        <v>20913.56749999999</v>
      </c>
      <c r="O1243" s="3">
        <v>21227.271012499987</v>
      </c>
      <c r="P1243" s="3">
        <v>21545.680077687484</v>
      </c>
    </row>
    <row r="1244" spans="2:16" x14ac:dyDescent="0.35">
      <c r="B1244" t="s">
        <v>10</v>
      </c>
      <c r="D1244" t="s">
        <v>19</v>
      </c>
      <c r="E1244" t="s">
        <v>28</v>
      </c>
      <c r="F1244" t="s">
        <v>1036</v>
      </c>
      <c r="G1244" t="s">
        <v>1037</v>
      </c>
      <c r="H1244">
        <v>1471</v>
      </c>
      <c r="I1244" t="s">
        <v>1038</v>
      </c>
      <c r="J1244">
        <v>63300030</v>
      </c>
      <c r="K1244" t="s">
        <v>1488</v>
      </c>
      <c r="L1244" s="3">
        <v>25000</v>
      </c>
      <c r="M1244" s="3">
        <v>25000</v>
      </c>
      <c r="N1244" s="3">
        <v>25000</v>
      </c>
      <c r="O1244" s="3">
        <v>25000</v>
      </c>
      <c r="P1244" s="3">
        <v>25000</v>
      </c>
    </row>
    <row r="1245" spans="2:16" x14ac:dyDescent="0.35">
      <c r="B1245" t="s">
        <v>10</v>
      </c>
      <c r="D1245" t="s">
        <v>11</v>
      </c>
      <c r="E1245" t="s">
        <v>28</v>
      </c>
      <c r="F1245" t="s">
        <v>1036</v>
      </c>
      <c r="G1245" t="s">
        <v>1037</v>
      </c>
      <c r="H1245">
        <v>1471</v>
      </c>
      <c r="I1245" t="s">
        <v>1038</v>
      </c>
      <c r="J1245">
        <v>63300040</v>
      </c>
      <c r="K1245" t="s">
        <v>1515</v>
      </c>
      <c r="L1245" s="3">
        <v>10042.280764450828</v>
      </c>
      <c r="M1245" s="3">
        <v>10393.760591206605</v>
      </c>
      <c r="N1245" s="3">
        <v>10757.542211898835</v>
      </c>
      <c r="O1245" s="3">
        <v>11134.056189315294</v>
      </c>
      <c r="P1245" s="3">
        <v>11523.748155941328</v>
      </c>
    </row>
    <row r="1246" spans="2:16" x14ac:dyDescent="0.35">
      <c r="B1246" t="s">
        <v>10</v>
      </c>
      <c r="D1246" t="s">
        <v>19</v>
      </c>
      <c r="E1246" t="s">
        <v>28</v>
      </c>
      <c r="F1246" t="s">
        <v>1036</v>
      </c>
      <c r="G1246" t="s">
        <v>1037</v>
      </c>
      <c r="H1246">
        <v>1471</v>
      </c>
      <c r="I1246" t="s">
        <v>1038</v>
      </c>
      <c r="J1246">
        <v>63300056</v>
      </c>
      <c r="K1246" t="s">
        <v>1536</v>
      </c>
      <c r="L1246" s="3">
        <v>95640.769185245983</v>
      </c>
      <c r="M1246" s="3">
        <v>98988.196106729578</v>
      </c>
      <c r="N1246" s="3">
        <v>102452.78297046511</v>
      </c>
      <c r="O1246" s="3">
        <v>106038.63037443138</v>
      </c>
      <c r="P1246" s="3">
        <v>109749.98243753647</v>
      </c>
    </row>
    <row r="1247" spans="2:16" x14ac:dyDescent="0.35">
      <c r="B1247" t="s">
        <v>10</v>
      </c>
      <c r="D1247" t="s">
        <v>19</v>
      </c>
      <c r="E1247" t="s">
        <v>28</v>
      </c>
      <c r="F1247" t="s">
        <v>1036</v>
      </c>
      <c r="G1247" t="s">
        <v>1037</v>
      </c>
      <c r="H1247">
        <v>1471</v>
      </c>
      <c r="I1247" t="s">
        <v>1038</v>
      </c>
      <c r="J1247">
        <v>63300150</v>
      </c>
      <c r="K1247" t="s">
        <v>1680</v>
      </c>
      <c r="L1247" s="3">
        <v>105464.94</v>
      </c>
      <c r="M1247" s="3">
        <v>107574.23880000001</v>
      </c>
      <c r="N1247" s="3">
        <v>109725.723576</v>
      </c>
      <c r="O1247" s="3">
        <v>111920.23804752</v>
      </c>
      <c r="P1247" s="3">
        <v>114158.64280847041</v>
      </c>
    </row>
    <row r="1248" spans="2:16" x14ac:dyDescent="0.35">
      <c r="B1248" t="s">
        <v>10</v>
      </c>
      <c r="D1248" t="s">
        <v>11</v>
      </c>
      <c r="E1248" t="s">
        <v>28</v>
      </c>
      <c r="F1248" t="s">
        <v>1036</v>
      </c>
      <c r="G1248" t="s">
        <v>1037</v>
      </c>
      <c r="H1248">
        <v>1471</v>
      </c>
      <c r="I1248" t="s">
        <v>1038</v>
      </c>
      <c r="J1248">
        <v>63300100</v>
      </c>
      <c r="K1248" t="s">
        <v>1869</v>
      </c>
      <c r="L1248" s="3">
        <v>8798.9507650426294</v>
      </c>
      <c r="M1248" s="3">
        <v>9106.9140418191218</v>
      </c>
      <c r="N1248" s="3">
        <v>9425.6560332827903</v>
      </c>
      <c r="O1248" s="3">
        <v>9755.5539944476859</v>
      </c>
      <c r="P1248" s="3">
        <v>10096.998384253355</v>
      </c>
    </row>
    <row r="1249" spans="2:16" x14ac:dyDescent="0.35">
      <c r="B1249" t="s">
        <v>10</v>
      </c>
      <c r="D1249" t="s">
        <v>11</v>
      </c>
      <c r="E1249" t="s">
        <v>28</v>
      </c>
      <c r="F1249" t="s">
        <v>1036</v>
      </c>
      <c r="G1249" t="s">
        <v>1037</v>
      </c>
      <c r="H1249">
        <v>1471</v>
      </c>
      <c r="I1249" t="s">
        <v>1038</v>
      </c>
      <c r="J1249">
        <v>63300170</v>
      </c>
      <c r="K1249" t="s">
        <v>1873</v>
      </c>
      <c r="L1249" s="3">
        <v>15206.882300454112</v>
      </c>
      <c r="M1249" s="3">
        <v>15739.123180970004</v>
      </c>
      <c r="N1249" s="3">
        <v>16289.992492303953</v>
      </c>
      <c r="O1249" s="3">
        <v>16860.142229534591</v>
      </c>
      <c r="P1249" s="3">
        <v>17450.2472075683</v>
      </c>
    </row>
    <row r="1250" spans="2:16" x14ac:dyDescent="0.35">
      <c r="B1250" t="s">
        <v>10</v>
      </c>
      <c r="D1250" t="s">
        <v>11</v>
      </c>
      <c r="E1250" t="s">
        <v>28</v>
      </c>
      <c r="F1250" t="s">
        <v>1033</v>
      </c>
      <c r="G1250" t="s">
        <v>1034</v>
      </c>
      <c r="H1250">
        <v>1472</v>
      </c>
      <c r="I1250" t="s">
        <v>1035</v>
      </c>
      <c r="J1250">
        <v>63300080</v>
      </c>
      <c r="K1250" t="s">
        <v>91</v>
      </c>
      <c r="L1250" s="3">
        <v>34732.189224259484</v>
      </c>
      <c r="M1250" s="3">
        <v>35947.815847108563</v>
      </c>
      <c r="N1250" s="3">
        <v>37205.989401757361</v>
      </c>
      <c r="O1250" s="3">
        <v>38508.199030818869</v>
      </c>
      <c r="P1250" s="3">
        <v>39855.985996897529</v>
      </c>
    </row>
    <row r="1251" spans="2:16" x14ac:dyDescent="0.35">
      <c r="B1251" t="s">
        <v>10</v>
      </c>
      <c r="D1251" t="s">
        <v>19</v>
      </c>
      <c r="E1251" t="s">
        <v>28</v>
      </c>
      <c r="F1251" t="s">
        <v>1033</v>
      </c>
      <c r="G1251" t="s">
        <v>1034</v>
      </c>
      <c r="H1251">
        <v>1472</v>
      </c>
      <c r="I1251" t="s">
        <v>1035</v>
      </c>
      <c r="J1251">
        <v>63300030</v>
      </c>
      <c r="K1251" t="s">
        <v>1488</v>
      </c>
      <c r="L1251" s="3">
        <v>6400</v>
      </c>
      <c r="M1251" s="3">
        <v>6400</v>
      </c>
      <c r="N1251" s="3">
        <v>6400</v>
      </c>
      <c r="O1251" s="3">
        <v>6400</v>
      </c>
      <c r="P1251" s="3">
        <v>6400</v>
      </c>
    </row>
    <row r="1252" spans="2:16" x14ac:dyDescent="0.35">
      <c r="B1252" t="s">
        <v>10</v>
      </c>
      <c r="D1252" t="s">
        <v>11</v>
      </c>
      <c r="E1252" t="s">
        <v>28</v>
      </c>
      <c r="F1252" t="s">
        <v>1033</v>
      </c>
      <c r="G1252" t="s">
        <v>1034</v>
      </c>
      <c r="H1252">
        <v>1472</v>
      </c>
      <c r="I1252" t="s">
        <v>1035</v>
      </c>
      <c r="J1252">
        <v>63300040</v>
      </c>
      <c r="K1252" t="s">
        <v>1515</v>
      </c>
      <c r="L1252" s="3">
        <v>11996.315357063309</v>
      </c>
      <c r="M1252" s="3">
        <v>12416.186394560524</v>
      </c>
      <c r="N1252" s="3">
        <v>12850.752918370141</v>
      </c>
      <c r="O1252" s="3">
        <v>13300.529270513096</v>
      </c>
      <c r="P1252" s="3">
        <v>13766.047794981054</v>
      </c>
    </row>
    <row r="1253" spans="2:16" x14ac:dyDescent="0.35">
      <c r="B1253" t="s">
        <v>10</v>
      </c>
      <c r="D1253" t="s">
        <v>19</v>
      </c>
      <c r="E1253" t="s">
        <v>28</v>
      </c>
      <c r="F1253" t="s">
        <v>1033</v>
      </c>
      <c r="G1253" t="s">
        <v>1034</v>
      </c>
      <c r="H1253">
        <v>1472</v>
      </c>
      <c r="I1253" t="s">
        <v>1035</v>
      </c>
      <c r="J1253">
        <v>63300056</v>
      </c>
      <c r="K1253" t="s">
        <v>1536</v>
      </c>
      <c r="L1253" s="3">
        <v>114250.622448222</v>
      </c>
      <c r="M1253" s="3">
        <v>118249.39423390976</v>
      </c>
      <c r="N1253" s="3">
        <v>122388.12303209658</v>
      </c>
      <c r="O1253" s="3">
        <v>126671.70733821996</v>
      </c>
      <c r="P1253" s="3">
        <v>131105.21709505765</v>
      </c>
    </row>
    <row r="1254" spans="2:16" x14ac:dyDescent="0.35">
      <c r="B1254" t="s">
        <v>10</v>
      </c>
      <c r="D1254" t="s">
        <v>19</v>
      </c>
      <c r="E1254" t="s">
        <v>28</v>
      </c>
      <c r="F1254" t="s">
        <v>1033</v>
      </c>
      <c r="G1254" t="s">
        <v>1034</v>
      </c>
      <c r="H1254">
        <v>1472</v>
      </c>
      <c r="I1254" t="s">
        <v>1035</v>
      </c>
      <c r="J1254">
        <v>63300033</v>
      </c>
      <c r="K1254" t="s">
        <v>1661</v>
      </c>
      <c r="L1254" s="3">
        <v>7900</v>
      </c>
      <c r="M1254" s="3">
        <v>7900</v>
      </c>
      <c r="N1254" s="3">
        <v>7900</v>
      </c>
      <c r="O1254" s="3">
        <v>7900</v>
      </c>
      <c r="P1254" s="3">
        <v>7900</v>
      </c>
    </row>
    <row r="1255" spans="2:16" x14ac:dyDescent="0.35">
      <c r="B1255" t="s">
        <v>10</v>
      </c>
      <c r="D1255" t="s">
        <v>19</v>
      </c>
      <c r="E1255" t="s">
        <v>28</v>
      </c>
      <c r="F1255" t="s">
        <v>1033</v>
      </c>
      <c r="G1255" t="s">
        <v>1034</v>
      </c>
      <c r="H1255">
        <v>1472</v>
      </c>
      <c r="I1255" t="s">
        <v>1035</v>
      </c>
      <c r="J1255">
        <v>63300150</v>
      </c>
      <c r="K1255" t="s">
        <v>1680</v>
      </c>
      <c r="L1255" s="3">
        <v>1560.6000000000001</v>
      </c>
      <c r="M1255" s="3">
        <v>1591.8120000000001</v>
      </c>
      <c r="N1255" s="3">
        <v>1623.6482400000002</v>
      </c>
      <c r="O1255" s="3">
        <v>1656.1212048000002</v>
      </c>
      <c r="P1255" s="3">
        <v>1689.2436288960002</v>
      </c>
    </row>
    <row r="1256" spans="2:16" x14ac:dyDescent="0.35">
      <c r="B1256" t="s">
        <v>10</v>
      </c>
      <c r="D1256" t="s">
        <v>11</v>
      </c>
      <c r="E1256" t="s">
        <v>28</v>
      </c>
      <c r="F1256" t="s">
        <v>1033</v>
      </c>
      <c r="G1256" t="s">
        <v>1034</v>
      </c>
      <c r="H1256">
        <v>1472</v>
      </c>
      <c r="I1256" t="s">
        <v>1035</v>
      </c>
      <c r="J1256">
        <v>63300100</v>
      </c>
      <c r="K1256" t="s">
        <v>1869</v>
      </c>
      <c r="L1256" s="3">
        <v>10511.057265236424</v>
      </c>
      <c r="M1256" s="3">
        <v>10878.944269519698</v>
      </c>
      <c r="N1256" s="3">
        <v>11259.707318952886</v>
      </c>
      <c r="O1256" s="3">
        <v>11653.797075116236</v>
      </c>
      <c r="P1256" s="3">
        <v>12061.679972745304</v>
      </c>
    </row>
    <row r="1257" spans="2:16" x14ac:dyDescent="0.35">
      <c r="B1257" t="s">
        <v>10</v>
      </c>
      <c r="D1257" t="s">
        <v>11</v>
      </c>
      <c r="E1257" t="s">
        <v>28</v>
      </c>
      <c r="F1257" t="s">
        <v>1033</v>
      </c>
      <c r="G1257" t="s">
        <v>1034</v>
      </c>
      <c r="H1257">
        <v>1472</v>
      </c>
      <c r="I1257" t="s">
        <v>1035</v>
      </c>
      <c r="J1257">
        <v>63300170</v>
      </c>
      <c r="K1257" t="s">
        <v>1873</v>
      </c>
      <c r="L1257" s="3">
        <v>18165.848969267299</v>
      </c>
      <c r="M1257" s="3">
        <v>18801.653683191653</v>
      </c>
      <c r="N1257" s="3">
        <v>19459.711562103355</v>
      </c>
      <c r="O1257" s="3">
        <v>20140.801466776975</v>
      </c>
      <c r="P1257" s="3">
        <v>20845.729518114167</v>
      </c>
    </row>
    <row r="1258" spans="2:16" x14ac:dyDescent="0.35">
      <c r="B1258" t="s">
        <v>10</v>
      </c>
      <c r="D1258" t="s">
        <v>11</v>
      </c>
      <c r="E1258" t="s">
        <v>28</v>
      </c>
      <c r="F1258" t="s">
        <v>1030</v>
      </c>
      <c r="G1258" t="s">
        <v>1031</v>
      </c>
      <c r="H1258">
        <v>1473</v>
      </c>
      <c r="I1258" t="s">
        <v>1032</v>
      </c>
      <c r="J1258">
        <v>63300080</v>
      </c>
      <c r="K1258" t="s">
        <v>91</v>
      </c>
      <c r="L1258" s="3">
        <v>54829.885898363325</v>
      </c>
      <c r="M1258" s="3">
        <v>56748.931904806035</v>
      </c>
      <c r="N1258" s="3">
        <v>58735.144521474242</v>
      </c>
      <c r="O1258" s="3">
        <v>60790.874579725838</v>
      </c>
      <c r="P1258" s="3">
        <v>62918.555190016239</v>
      </c>
    </row>
    <row r="1259" spans="2:16" x14ac:dyDescent="0.35">
      <c r="B1259" t="s">
        <v>10</v>
      </c>
      <c r="D1259" t="s">
        <v>19</v>
      </c>
      <c r="E1259" t="s">
        <v>28</v>
      </c>
      <c r="F1259" t="s">
        <v>1030</v>
      </c>
      <c r="G1259" t="s">
        <v>1031</v>
      </c>
      <c r="H1259">
        <v>1473</v>
      </c>
      <c r="I1259" t="s">
        <v>1032</v>
      </c>
      <c r="J1259">
        <v>63300075</v>
      </c>
      <c r="K1259" t="s">
        <v>1480</v>
      </c>
      <c r="L1259" s="3">
        <v>47425.874999999993</v>
      </c>
      <c r="M1259" s="3">
        <v>48137.26312499999</v>
      </c>
      <c r="N1259" s="3">
        <v>48859.322071874987</v>
      </c>
      <c r="O1259" s="3">
        <v>49592.21190295311</v>
      </c>
      <c r="P1259" s="3">
        <v>50336.095081497398</v>
      </c>
    </row>
    <row r="1260" spans="2:16" x14ac:dyDescent="0.35">
      <c r="B1260" t="s">
        <v>10</v>
      </c>
      <c r="D1260" t="s">
        <v>19</v>
      </c>
      <c r="E1260" t="s">
        <v>28</v>
      </c>
      <c r="F1260" t="s">
        <v>1030</v>
      </c>
      <c r="G1260" t="s">
        <v>1031</v>
      </c>
      <c r="H1260">
        <v>1473</v>
      </c>
      <c r="I1260" t="s">
        <v>1032</v>
      </c>
      <c r="J1260">
        <v>63300030</v>
      </c>
      <c r="K1260" t="s">
        <v>1488</v>
      </c>
      <c r="L1260" s="3">
        <v>8800</v>
      </c>
      <c r="M1260" s="3">
        <v>8800</v>
      </c>
      <c r="N1260" s="3">
        <v>8800</v>
      </c>
      <c r="O1260" s="3">
        <v>8800</v>
      </c>
      <c r="P1260" s="3">
        <v>8800</v>
      </c>
    </row>
    <row r="1261" spans="2:16" x14ac:dyDescent="0.35">
      <c r="B1261" t="s">
        <v>10</v>
      </c>
      <c r="D1261" t="s">
        <v>11</v>
      </c>
      <c r="E1261" t="s">
        <v>28</v>
      </c>
      <c r="F1261" t="s">
        <v>1030</v>
      </c>
      <c r="G1261" t="s">
        <v>1031</v>
      </c>
      <c r="H1261">
        <v>1473</v>
      </c>
      <c r="I1261" t="s">
        <v>1032</v>
      </c>
      <c r="J1261">
        <v>63300040</v>
      </c>
      <c r="K1261" t="s">
        <v>1515</v>
      </c>
      <c r="L1261" s="3">
        <v>18937.954010947858</v>
      </c>
      <c r="M1261" s="3">
        <v>19600.782401331031</v>
      </c>
      <c r="N1261" s="3">
        <v>20286.809785377616</v>
      </c>
      <c r="O1261" s="3">
        <v>20996.848127865833</v>
      </c>
      <c r="P1261" s="3">
        <v>21731.737812341136</v>
      </c>
    </row>
    <row r="1262" spans="2:16" x14ac:dyDescent="0.35">
      <c r="B1262" t="s">
        <v>10</v>
      </c>
      <c r="D1262" t="s">
        <v>19</v>
      </c>
      <c r="E1262" t="s">
        <v>28</v>
      </c>
      <c r="F1262" t="s">
        <v>1030</v>
      </c>
      <c r="G1262" t="s">
        <v>1031</v>
      </c>
      <c r="H1262">
        <v>1473</v>
      </c>
      <c r="I1262" t="s">
        <v>1032</v>
      </c>
      <c r="J1262">
        <v>63300056</v>
      </c>
      <c r="K1262" t="s">
        <v>1536</v>
      </c>
      <c r="L1262" s="3">
        <v>180361.46677093199</v>
      </c>
      <c r="M1262" s="3">
        <v>186674.1181079146</v>
      </c>
      <c r="N1262" s="3">
        <v>193207.7122416916</v>
      </c>
      <c r="O1262" s="3">
        <v>199969.98217015079</v>
      </c>
      <c r="P1262" s="3">
        <v>206968.93154610606</v>
      </c>
    </row>
    <row r="1263" spans="2:16" x14ac:dyDescent="0.35">
      <c r="B1263" t="s">
        <v>10</v>
      </c>
      <c r="D1263" t="s">
        <v>19</v>
      </c>
      <c r="E1263" t="s">
        <v>28</v>
      </c>
      <c r="F1263" t="s">
        <v>1030</v>
      </c>
      <c r="G1263" t="s">
        <v>1031</v>
      </c>
      <c r="H1263">
        <v>1473</v>
      </c>
      <c r="I1263" t="s">
        <v>1032</v>
      </c>
      <c r="J1263">
        <v>63300033</v>
      </c>
      <c r="K1263" t="s">
        <v>1661</v>
      </c>
      <c r="L1263" s="3">
        <v>2000</v>
      </c>
      <c r="M1263" s="3">
        <v>2000</v>
      </c>
      <c r="N1263" s="3">
        <v>2000</v>
      </c>
      <c r="O1263" s="3">
        <v>2000</v>
      </c>
      <c r="P1263" s="3">
        <v>2000</v>
      </c>
    </row>
    <row r="1264" spans="2:16" x14ac:dyDescent="0.35">
      <c r="B1264" t="s">
        <v>10</v>
      </c>
      <c r="D1264" t="s">
        <v>19</v>
      </c>
      <c r="E1264" t="s">
        <v>28</v>
      </c>
      <c r="F1264" t="s">
        <v>1030</v>
      </c>
      <c r="G1264" t="s">
        <v>1031</v>
      </c>
      <c r="H1264">
        <v>1473</v>
      </c>
      <c r="I1264" t="s">
        <v>1032</v>
      </c>
      <c r="J1264">
        <v>63300150</v>
      </c>
      <c r="K1264" t="s">
        <v>1680</v>
      </c>
      <c r="L1264" s="3">
        <v>30600</v>
      </c>
      <c r="M1264" s="3">
        <v>31212</v>
      </c>
      <c r="N1264" s="3">
        <v>31836.240000000002</v>
      </c>
      <c r="O1264" s="3">
        <v>32472.964800000002</v>
      </c>
      <c r="P1264" s="3">
        <v>33122.424096000002</v>
      </c>
    </row>
    <row r="1265" spans="2:16" x14ac:dyDescent="0.35">
      <c r="B1265" t="s">
        <v>10</v>
      </c>
      <c r="D1265" t="s">
        <v>11</v>
      </c>
      <c r="E1265" t="s">
        <v>28</v>
      </c>
      <c r="F1265" t="s">
        <v>1030</v>
      </c>
      <c r="G1265" t="s">
        <v>1031</v>
      </c>
      <c r="H1265">
        <v>1473</v>
      </c>
      <c r="I1265" t="s">
        <v>1032</v>
      </c>
      <c r="J1265">
        <v>63300100</v>
      </c>
      <c r="K1265" t="s">
        <v>1869</v>
      </c>
      <c r="L1265" s="3">
        <v>16593.254942925741</v>
      </c>
      <c r="M1265" s="3">
        <v>17174.018865928145</v>
      </c>
      <c r="N1265" s="3">
        <v>17775.109526235625</v>
      </c>
      <c r="O1265" s="3">
        <v>18397.238359653871</v>
      </c>
      <c r="P1265" s="3">
        <v>19041.141702241759</v>
      </c>
    </row>
    <row r="1266" spans="2:16" x14ac:dyDescent="0.35">
      <c r="B1266" t="s">
        <v>10</v>
      </c>
      <c r="D1266" t="s">
        <v>11</v>
      </c>
      <c r="E1266" t="s">
        <v>28</v>
      </c>
      <c r="F1266" t="s">
        <v>1030</v>
      </c>
      <c r="G1266" t="s">
        <v>1031</v>
      </c>
      <c r="H1266">
        <v>1473</v>
      </c>
      <c r="I1266" t="s">
        <v>1032</v>
      </c>
      <c r="J1266">
        <v>63300170</v>
      </c>
      <c r="K1266" t="s">
        <v>1873</v>
      </c>
      <c r="L1266" s="3">
        <v>28677.473216578186</v>
      </c>
      <c r="M1266" s="3">
        <v>29681.184779158422</v>
      </c>
      <c r="N1266" s="3">
        <v>30720.026246428963</v>
      </c>
      <c r="O1266" s="3">
        <v>31795.227165053977</v>
      </c>
      <c r="P1266" s="3">
        <v>32908.060115830864</v>
      </c>
    </row>
    <row r="1267" spans="2:16" x14ac:dyDescent="0.35">
      <c r="B1267" t="s">
        <v>10</v>
      </c>
      <c r="D1267" t="s">
        <v>11</v>
      </c>
      <c r="E1267" t="s">
        <v>32</v>
      </c>
      <c r="F1267" t="s">
        <v>1027</v>
      </c>
      <c r="G1267" t="s">
        <v>1028</v>
      </c>
      <c r="H1267">
        <v>1505</v>
      </c>
      <c r="I1267" t="s">
        <v>1029</v>
      </c>
      <c r="J1267">
        <v>63300080</v>
      </c>
      <c r="K1267" t="s">
        <v>91</v>
      </c>
      <c r="L1267" s="3">
        <v>59301.003794505988</v>
      </c>
      <c r="M1267" s="3">
        <v>61376.53892731369</v>
      </c>
      <c r="N1267" s="3">
        <v>63524.71778976966</v>
      </c>
      <c r="O1267" s="3">
        <v>65748.082912411599</v>
      </c>
      <c r="P1267" s="3">
        <v>68049.265814345999</v>
      </c>
    </row>
    <row r="1268" spans="2:16" x14ac:dyDescent="0.35">
      <c r="B1268" t="s">
        <v>10</v>
      </c>
      <c r="D1268" t="s">
        <v>19</v>
      </c>
      <c r="E1268" t="s">
        <v>32</v>
      </c>
      <c r="F1268" t="s">
        <v>1027</v>
      </c>
      <c r="G1268" t="s">
        <v>1028</v>
      </c>
      <c r="H1268">
        <v>1505</v>
      </c>
      <c r="I1268" t="s">
        <v>1029</v>
      </c>
      <c r="J1268">
        <v>63300030</v>
      </c>
      <c r="K1268" t="s">
        <v>1488</v>
      </c>
      <c r="L1268" s="3">
        <v>1000</v>
      </c>
      <c r="M1268" s="3">
        <v>1000</v>
      </c>
      <c r="N1268" s="3">
        <v>1000</v>
      </c>
      <c r="O1268" s="3">
        <v>1000</v>
      </c>
      <c r="P1268" s="3">
        <v>1000</v>
      </c>
    </row>
    <row r="1269" spans="2:16" x14ac:dyDescent="0.35">
      <c r="B1269" t="s">
        <v>10</v>
      </c>
      <c r="D1269" t="s">
        <v>11</v>
      </c>
      <c r="E1269" t="s">
        <v>32</v>
      </c>
      <c r="F1269" t="s">
        <v>1027</v>
      </c>
      <c r="G1269" t="s">
        <v>1028</v>
      </c>
      <c r="H1269">
        <v>1505</v>
      </c>
      <c r="I1269" t="s">
        <v>1029</v>
      </c>
      <c r="J1269">
        <v>63300040</v>
      </c>
      <c r="K1269" t="s">
        <v>1515</v>
      </c>
      <c r="L1269" s="3">
        <v>20482.254600076081</v>
      </c>
      <c r="M1269" s="3">
        <v>21199.13351107874</v>
      </c>
      <c r="N1269" s="3">
        <v>21941.103183966494</v>
      </c>
      <c r="O1269" s="3">
        <v>22709.041795405319</v>
      </c>
      <c r="P1269" s="3">
        <v>23503.858258244505</v>
      </c>
    </row>
    <row r="1270" spans="2:16" x14ac:dyDescent="0.35">
      <c r="B1270" t="s">
        <v>10</v>
      </c>
      <c r="D1270" t="s">
        <v>19</v>
      </c>
      <c r="E1270" t="s">
        <v>32</v>
      </c>
      <c r="F1270" t="s">
        <v>1027</v>
      </c>
      <c r="G1270" t="s">
        <v>1028</v>
      </c>
      <c r="H1270">
        <v>1505</v>
      </c>
      <c r="I1270" t="s">
        <v>1029</v>
      </c>
      <c r="J1270">
        <v>63300056</v>
      </c>
      <c r="K1270" t="s">
        <v>1536</v>
      </c>
      <c r="L1270" s="3">
        <v>195069.09142929601</v>
      </c>
      <c r="M1270" s="3">
        <v>201896.50962932134</v>
      </c>
      <c r="N1270" s="3">
        <v>208962.88746634757</v>
      </c>
      <c r="O1270" s="3">
        <v>216276.58852766972</v>
      </c>
      <c r="P1270" s="3">
        <v>223846.26912613816</v>
      </c>
    </row>
    <row r="1271" spans="2:16" x14ac:dyDescent="0.35">
      <c r="B1271" t="s">
        <v>10</v>
      </c>
      <c r="D1271" t="s">
        <v>11</v>
      </c>
      <c r="E1271" t="s">
        <v>32</v>
      </c>
      <c r="F1271" t="s">
        <v>1027</v>
      </c>
      <c r="G1271" t="s">
        <v>1028</v>
      </c>
      <c r="H1271">
        <v>1505</v>
      </c>
      <c r="I1271" t="s">
        <v>1029</v>
      </c>
      <c r="J1271">
        <v>63300100</v>
      </c>
      <c r="K1271" t="s">
        <v>1869</v>
      </c>
      <c r="L1271" s="3">
        <v>17946.356411495231</v>
      </c>
      <c r="M1271" s="3">
        <v>18574.478885897563</v>
      </c>
      <c r="N1271" s="3">
        <v>19224.585646903975</v>
      </c>
      <c r="O1271" s="3">
        <v>19897.446144545615</v>
      </c>
      <c r="P1271" s="3">
        <v>20593.856759604711</v>
      </c>
    </row>
    <row r="1272" spans="2:16" x14ac:dyDescent="0.35">
      <c r="B1272" t="s">
        <v>10</v>
      </c>
      <c r="D1272" t="s">
        <v>11</v>
      </c>
      <c r="E1272" t="s">
        <v>32</v>
      </c>
      <c r="F1272" t="s">
        <v>1027</v>
      </c>
      <c r="G1272" t="s">
        <v>1028</v>
      </c>
      <c r="H1272">
        <v>1505</v>
      </c>
      <c r="I1272" t="s">
        <v>1029</v>
      </c>
      <c r="J1272">
        <v>63300170</v>
      </c>
      <c r="K1272" t="s">
        <v>1873</v>
      </c>
      <c r="L1272" s="3">
        <v>31015.985537258064</v>
      </c>
      <c r="M1272" s="3">
        <v>32101.545031062094</v>
      </c>
      <c r="N1272" s="3">
        <v>33225.099107149268</v>
      </c>
      <c r="O1272" s="3">
        <v>34387.977575899487</v>
      </c>
      <c r="P1272" s="3">
        <v>35591.556791055969</v>
      </c>
    </row>
    <row r="1273" spans="2:16" x14ac:dyDescent="0.35">
      <c r="B1273" t="s">
        <v>10</v>
      </c>
      <c r="D1273" t="s">
        <v>11</v>
      </c>
      <c r="E1273" t="s">
        <v>115</v>
      </c>
      <c r="F1273" t="s">
        <v>1022</v>
      </c>
      <c r="G1273" t="s">
        <v>1023</v>
      </c>
      <c r="H1273">
        <v>1810</v>
      </c>
      <c r="I1273" t="s">
        <v>1024</v>
      </c>
      <c r="J1273">
        <v>63300080</v>
      </c>
      <c r="K1273" t="s">
        <v>91</v>
      </c>
      <c r="L1273" s="3">
        <v>151302.49850821448</v>
      </c>
      <c r="M1273" s="3">
        <v>156598.08595600197</v>
      </c>
      <c r="N1273" s="3">
        <v>162079.01896446204</v>
      </c>
      <c r="O1273" s="3">
        <v>167751.78462821819</v>
      </c>
      <c r="P1273" s="3">
        <v>173623.09709020585</v>
      </c>
    </row>
    <row r="1274" spans="2:16" x14ac:dyDescent="0.35">
      <c r="B1274" t="s">
        <v>10</v>
      </c>
      <c r="D1274" t="s">
        <v>19</v>
      </c>
      <c r="E1274" t="s">
        <v>115</v>
      </c>
      <c r="F1274" t="s">
        <v>1022</v>
      </c>
      <c r="G1274" t="s">
        <v>1023</v>
      </c>
      <c r="H1274">
        <v>1810</v>
      </c>
      <c r="I1274" t="s">
        <v>1024</v>
      </c>
      <c r="J1274">
        <v>63300075</v>
      </c>
      <c r="K1274" t="s">
        <v>1480</v>
      </c>
      <c r="L1274" s="3">
        <v>405.99999999999994</v>
      </c>
      <c r="M1274" s="3">
        <v>412.08999999999992</v>
      </c>
      <c r="N1274" s="3">
        <v>418.27134999999987</v>
      </c>
      <c r="O1274" s="3">
        <v>424.54542024999984</v>
      </c>
      <c r="P1274" s="3">
        <v>430.9136015537498</v>
      </c>
    </row>
    <row r="1275" spans="2:16" x14ac:dyDescent="0.35">
      <c r="B1275" t="s">
        <v>10</v>
      </c>
      <c r="D1275" t="s">
        <v>19</v>
      </c>
      <c r="E1275" t="s">
        <v>115</v>
      </c>
      <c r="F1275" t="s">
        <v>1022</v>
      </c>
      <c r="G1275" t="s">
        <v>1023</v>
      </c>
      <c r="H1275">
        <v>1810</v>
      </c>
      <c r="I1275" t="s">
        <v>1024</v>
      </c>
      <c r="J1275">
        <v>63300030</v>
      </c>
      <c r="K1275" t="s">
        <v>1488</v>
      </c>
      <c r="L1275" s="3">
        <v>31587.5</v>
      </c>
      <c r="M1275" s="3">
        <v>31587.5</v>
      </c>
      <c r="N1275" s="3">
        <v>31587.5</v>
      </c>
      <c r="O1275" s="3">
        <v>31587.5</v>
      </c>
      <c r="P1275" s="3">
        <v>31587.5</v>
      </c>
    </row>
    <row r="1276" spans="2:16" x14ac:dyDescent="0.35">
      <c r="B1276" t="s">
        <v>10</v>
      </c>
      <c r="D1276" t="s">
        <v>11</v>
      </c>
      <c r="E1276" t="s">
        <v>115</v>
      </c>
      <c r="F1276" t="s">
        <v>1022</v>
      </c>
      <c r="G1276" t="s">
        <v>1023</v>
      </c>
      <c r="H1276">
        <v>1810</v>
      </c>
      <c r="I1276" t="s">
        <v>1024</v>
      </c>
      <c r="J1276">
        <v>63300040</v>
      </c>
      <c r="K1276" t="s">
        <v>1515</v>
      </c>
      <c r="L1276" s="3">
        <v>52259.086655797764</v>
      </c>
      <c r="M1276" s="3">
        <v>54088.154688750685</v>
      </c>
      <c r="N1276" s="3">
        <v>55981.240102856958</v>
      </c>
      <c r="O1276" s="3">
        <v>57940.58350645694</v>
      </c>
      <c r="P1276" s="3">
        <v>59968.503929182938</v>
      </c>
    </row>
    <row r="1277" spans="2:16" x14ac:dyDescent="0.35">
      <c r="B1277" t="s">
        <v>10</v>
      </c>
      <c r="D1277" t="s">
        <v>19</v>
      </c>
      <c r="E1277" t="s">
        <v>115</v>
      </c>
      <c r="F1277" t="s">
        <v>1022</v>
      </c>
      <c r="G1277" t="s">
        <v>1023</v>
      </c>
      <c r="H1277">
        <v>1810</v>
      </c>
      <c r="I1277" t="s">
        <v>1024</v>
      </c>
      <c r="J1277">
        <v>63300056</v>
      </c>
      <c r="K1277" t="s">
        <v>1536</v>
      </c>
      <c r="L1277" s="3">
        <v>497705.58719807398</v>
      </c>
      <c r="M1277" s="3">
        <v>515125.28275000653</v>
      </c>
      <c r="N1277" s="3">
        <v>533154.66764625674</v>
      </c>
      <c r="O1277" s="3">
        <v>551815.08101387566</v>
      </c>
      <c r="P1277" s="3">
        <v>571128.60884936131</v>
      </c>
    </row>
    <row r="1278" spans="2:16" x14ac:dyDescent="0.35">
      <c r="B1278" t="s">
        <v>10</v>
      </c>
      <c r="D1278" t="s">
        <v>19</v>
      </c>
      <c r="E1278" t="s">
        <v>115</v>
      </c>
      <c r="F1278" t="s">
        <v>1022</v>
      </c>
      <c r="G1278" t="s">
        <v>1023</v>
      </c>
      <c r="H1278">
        <v>1810</v>
      </c>
      <c r="I1278" t="s">
        <v>1024</v>
      </c>
      <c r="J1278">
        <v>63300033</v>
      </c>
      <c r="K1278" t="s">
        <v>1661</v>
      </c>
      <c r="L1278" s="3">
        <v>4500</v>
      </c>
      <c r="M1278" s="3">
        <v>4500</v>
      </c>
      <c r="N1278" s="3">
        <v>4500</v>
      </c>
      <c r="O1278" s="3">
        <v>4500</v>
      </c>
      <c r="P1278" s="3">
        <v>4500</v>
      </c>
    </row>
    <row r="1279" spans="2:16" x14ac:dyDescent="0.35">
      <c r="B1279" t="s">
        <v>10</v>
      </c>
      <c r="D1279" t="s">
        <v>19</v>
      </c>
      <c r="E1279" t="s">
        <v>115</v>
      </c>
      <c r="F1279" t="s">
        <v>1022</v>
      </c>
      <c r="G1279" t="s">
        <v>1023</v>
      </c>
      <c r="H1279">
        <v>1810</v>
      </c>
      <c r="I1279" t="s">
        <v>1024</v>
      </c>
      <c r="J1279">
        <v>63300140</v>
      </c>
      <c r="K1279" t="s">
        <v>1668</v>
      </c>
      <c r="L1279" s="3">
        <v>10200</v>
      </c>
      <c r="M1279" s="3">
        <v>10404</v>
      </c>
      <c r="N1279" s="3">
        <v>10612.08</v>
      </c>
      <c r="O1279" s="3">
        <v>10824.321599999999</v>
      </c>
      <c r="P1279" s="3">
        <v>11040.808031999999</v>
      </c>
    </row>
    <row r="1280" spans="2:16" x14ac:dyDescent="0.35">
      <c r="B1280" t="s">
        <v>10</v>
      </c>
      <c r="D1280" t="s">
        <v>19</v>
      </c>
      <c r="E1280" t="s">
        <v>115</v>
      </c>
      <c r="F1280" t="s">
        <v>1022</v>
      </c>
      <c r="G1280" t="s">
        <v>1023</v>
      </c>
      <c r="H1280">
        <v>1810</v>
      </c>
      <c r="I1280" t="s">
        <v>1024</v>
      </c>
      <c r="J1280">
        <v>63300150</v>
      </c>
      <c r="K1280" t="s">
        <v>1680</v>
      </c>
      <c r="L1280" s="3">
        <v>519928.33282616996</v>
      </c>
      <c r="M1280" s="3">
        <v>590326.89948269341</v>
      </c>
      <c r="N1280" s="3">
        <v>602133.43747234729</v>
      </c>
      <c r="O1280" s="3">
        <v>614176.10622179427</v>
      </c>
      <c r="P1280" s="3">
        <v>626459.62834623014</v>
      </c>
    </row>
    <row r="1281" spans="2:16" x14ac:dyDescent="0.35">
      <c r="B1281" t="s">
        <v>10</v>
      </c>
      <c r="D1281" t="s">
        <v>11</v>
      </c>
      <c r="E1281" t="s">
        <v>115</v>
      </c>
      <c r="F1281" t="s">
        <v>1022</v>
      </c>
      <c r="G1281" t="s">
        <v>1023</v>
      </c>
      <c r="H1281">
        <v>1810</v>
      </c>
      <c r="I1281" t="s">
        <v>1024</v>
      </c>
      <c r="J1281">
        <v>63300100</v>
      </c>
      <c r="K1281" t="s">
        <v>1869</v>
      </c>
      <c r="L1281" s="3">
        <v>45788.914022222802</v>
      </c>
      <c r="M1281" s="3">
        <v>47391.526013000599</v>
      </c>
      <c r="N1281" s="3">
        <v>49050.229423455618</v>
      </c>
      <c r="O1281" s="3">
        <v>50766.987453276561</v>
      </c>
      <c r="P1281" s="3">
        <v>52543.832014141241</v>
      </c>
    </row>
    <row r="1282" spans="2:16" x14ac:dyDescent="0.35">
      <c r="B1282" t="s">
        <v>10</v>
      </c>
      <c r="D1282" t="s">
        <v>11</v>
      </c>
      <c r="E1282" t="s">
        <v>115</v>
      </c>
      <c r="F1282" t="s">
        <v>1022</v>
      </c>
      <c r="G1282" t="s">
        <v>1023</v>
      </c>
      <c r="H1282">
        <v>1810</v>
      </c>
      <c r="I1282" t="s">
        <v>1024</v>
      </c>
      <c r="J1282">
        <v>63300170</v>
      </c>
      <c r="K1282" t="s">
        <v>1873</v>
      </c>
      <c r="L1282" s="3">
        <v>79135.188364493762</v>
      </c>
      <c r="M1282" s="3">
        <v>81904.919957251041</v>
      </c>
      <c r="N1282" s="3">
        <v>84771.592155754828</v>
      </c>
      <c r="O1282" s="3">
        <v>87738.597881206239</v>
      </c>
      <c r="P1282" s="3">
        <v>90809.448807048451</v>
      </c>
    </row>
    <row r="1283" spans="2:16" x14ac:dyDescent="0.35">
      <c r="B1283" t="s">
        <v>10</v>
      </c>
      <c r="D1283" t="s">
        <v>19</v>
      </c>
      <c r="E1283" t="s">
        <v>115</v>
      </c>
      <c r="F1283" t="s">
        <v>1022</v>
      </c>
      <c r="G1283" t="s">
        <v>1023</v>
      </c>
      <c r="H1283">
        <v>1810</v>
      </c>
      <c r="I1283" t="s">
        <v>1024</v>
      </c>
      <c r="J1283">
        <v>63300160</v>
      </c>
      <c r="K1283" t="s">
        <v>1878</v>
      </c>
      <c r="L1283" s="3">
        <v>0</v>
      </c>
      <c r="M1283" s="3">
        <v>50000</v>
      </c>
      <c r="N1283" s="3">
        <v>50000</v>
      </c>
      <c r="O1283" s="3">
        <v>50000</v>
      </c>
      <c r="P1283" s="3">
        <v>50000</v>
      </c>
    </row>
    <row r="1284" spans="2:16" x14ac:dyDescent="0.35">
      <c r="B1284" t="s">
        <v>10</v>
      </c>
      <c r="D1284" t="s">
        <v>19</v>
      </c>
      <c r="E1284" t="s">
        <v>115</v>
      </c>
      <c r="F1284" t="s">
        <v>1022</v>
      </c>
      <c r="G1284" t="s">
        <v>1023</v>
      </c>
      <c r="H1284">
        <v>1810</v>
      </c>
      <c r="I1284" t="s">
        <v>1024</v>
      </c>
      <c r="J1284">
        <v>63300035</v>
      </c>
      <c r="K1284" t="s">
        <v>1886</v>
      </c>
      <c r="L1284" s="3">
        <v>2040</v>
      </c>
      <c r="M1284" s="3">
        <v>2080.8000000000002</v>
      </c>
      <c r="N1284" s="3">
        <v>2122.4160000000002</v>
      </c>
      <c r="O1284" s="3">
        <v>2164.8643200000001</v>
      </c>
      <c r="P1284" s="3">
        <v>2208.1616064</v>
      </c>
    </row>
    <row r="1285" spans="2:16" x14ac:dyDescent="0.35">
      <c r="B1285" t="s">
        <v>10</v>
      </c>
      <c r="D1285" t="s">
        <v>11</v>
      </c>
      <c r="E1285" t="s">
        <v>115</v>
      </c>
      <c r="F1285" t="s">
        <v>1025</v>
      </c>
      <c r="G1285" t="s">
        <v>1026</v>
      </c>
      <c r="H1285">
        <v>1810</v>
      </c>
      <c r="I1285" t="s">
        <v>1024</v>
      </c>
      <c r="J1285">
        <v>63300080</v>
      </c>
      <c r="K1285" t="s">
        <v>91</v>
      </c>
      <c r="L1285" s="3">
        <v>10822.790815822655</v>
      </c>
      <c r="M1285" s="3">
        <v>11201.588494376447</v>
      </c>
      <c r="N1285" s="3">
        <v>11593.64409167962</v>
      </c>
      <c r="O1285" s="3">
        <v>11999.421634888406</v>
      </c>
      <c r="P1285" s="3">
        <v>12419.401392109499</v>
      </c>
    </row>
    <row r="1286" spans="2:16" x14ac:dyDescent="0.35">
      <c r="B1286" t="s">
        <v>10</v>
      </c>
      <c r="D1286" t="s">
        <v>11</v>
      </c>
      <c r="E1286" t="s">
        <v>115</v>
      </c>
      <c r="F1286" t="s">
        <v>1025</v>
      </c>
      <c r="G1286" t="s">
        <v>1026</v>
      </c>
      <c r="H1286">
        <v>1810</v>
      </c>
      <c r="I1286" t="s">
        <v>1024</v>
      </c>
      <c r="J1286">
        <v>63300040</v>
      </c>
      <c r="K1286" t="s">
        <v>1515</v>
      </c>
      <c r="L1286" s="3">
        <v>3738.1349857282194</v>
      </c>
      <c r="M1286" s="3">
        <v>3868.9697102287068</v>
      </c>
      <c r="N1286" s="3">
        <v>4004.383650086711</v>
      </c>
      <c r="O1286" s="3">
        <v>4144.5370778397455</v>
      </c>
      <c r="P1286" s="3">
        <v>4289.5958755641359</v>
      </c>
    </row>
    <row r="1287" spans="2:16" x14ac:dyDescent="0.35">
      <c r="B1287" t="s">
        <v>10</v>
      </c>
      <c r="D1287" t="s">
        <v>19</v>
      </c>
      <c r="E1287" t="s">
        <v>115</v>
      </c>
      <c r="F1287" t="s">
        <v>1025</v>
      </c>
      <c r="G1287" t="s">
        <v>1026</v>
      </c>
      <c r="H1287">
        <v>1810</v>
      </c>
      <c r="I1287" t="s">
        <v>1024</v>
      </c>
      <c r="J1287">
        <v>63300056</v>
      </c>
      <c r="K1287" t="s">
        <v>1536</v>
      </c>
      <c r="L1287" s="3">
        <v>35601.285578363997</v>
      </c>
      <c r="M1287" s="3">
        <v>36847.330573606734</v>
      </c>
      <c r="N1287" s="3">
        <v>38136.987143682964</v>
      </c>
      <c r="O1287" s="3">
        <v>39471.781693711862</v>
      </c>
      <c r="P1287" s="3">
        <v>40853.294052991776</v>
      </c>
    </row>
    <row r="1288" spans="2:16" x14ac:dyDescent="0.35">
      <c r="B1288" t="s">
        <v>10</v>
      </c>
      <c r="D1288" t="s">
        <v>11</v>
      </c>
      <c r="E1288" t="s">
        <v>115</v>
      </c>
      <c r="F1288" t="s">
        <v>1025</v>
      </c>
      <c r="G1288" t="s">
        <v>1026</v>
      </c>
      <c r="H1288">
        <v>1810</v>
      </c>
      <c r="I1288" t="s">
        <v>1024</v>
      </c>
      <c r="J1288">
        <v>63300100</v>
      </c>
      <c r="K1288" t="s">
        <v>1869</v>
      </c>
      <c r="L1288" s="3">
        <v>3275.3182732094879</v>
      </c>
      <c r="M1288" s="3">
        <v>3389.9544127718195</v>
      </c>
      <c r="N1288" s="3">
        <v>3508.6028172188326</v>
      </c>
      <c r="O1288" s="3">
        <v>3631.4039158214914</v>
      </c>
      <c r="P1288" s="3">
        <v>3758.5030528752432</v>
      </c>
    </row>
    <row r="1289" spans="2:16" x14ac:dyDescent="0.35">
      <c r="B1289" t="s">
        <v>10</v>
      </c>
      <c r="D1289" t="s">
        <v>11</v>
      </c>
      <c r="E1289" t="s">
        <v>115</v>
      </c>
      <c r="F1289" t="s">
        <v>1025</v>
      </c>
      <c r="G1289" t="s">
        <v>1026</v>
      </c>
      <c r="H1289">
        <v>1810</v>
      </c>
      <c r="I1289" t="s">
        <v>1024</v>
      </c>
      <c r="J1289">
        <v>63300170</v>
      </c>
      <c r="K1289" t="s">
        <v>1873</v>
      </c>
      <c r="L1289" s="3">
        <v>5660.6044069598756</v>
      </c>
      <c r="M1289" s="3">
        <v>5858.7255612034705</v>
      </c>
      <c r="N1289" s="3">
        <v>6063.7809558455911</v>
      </c>
      <c r="O1289" s="3">
        <v>6276.0132893001864</v>
      </c>
      <c r="P1289" s="3">
        <v>6495.6737544256921</v>
      </c>
    </row>
    <row r="1290" spans="2:16" x14ac:dyDescent="0.35">
      <c r="B1290" t="s">
        <v>10</v>
      </c>
      <c r="D1290" t="s">
        <v>11</v>
      </c>
      <c r="E1290" t="s">
        <v>115</v>
      </c>
      <c r="F1290" t="s">
        <v>1019</v>
      </c>
      <c r="G1290" t="s">
        <v>1020</v>
      </c>
      <c r="H1290">
        <v>1815</v>
      </c>
      <c r="I1290" t="s">
        <v>1021</v>
      </c>
      <c r="J1290">
        <v>63300080</v>
      </c>
      <c r="K1290" t="s">
        <v>91</v>
      </c>
      <c r="L1290" s="3">
        <v>168840.38191833446</v>
      </c>
      <c r="M1290" s="3">
        <v>174749.79528547614</v>
      </c>
      <c r="N1290" s="3">
        <v>180866.03812046777</v>
      </c>
      <c r="O1290" s="3">
        <v>187196.34945468415</v>
      </c>
      <c r="P1290" s="3">
        <v>193748.22168559808</v>
      </c>
    </row>
    <row r="1291" spans="2:16" x14ac:dyDescent="0.35">
      <c r="B1291" t="s">
        <v>10</v>
      </c>
      <c r="D1291" t="s">
        <v>19</v>
      </c>
      <c r="E1291" t="s">
        <v>115</v>
      </c>
      <c r="F1291" t="s">
        <v>1019</v>
      </c>
      <c r="G1291" t="s">
        <v>1020</v>
      </c>
      <c r="H1291">
        <v>1815</v>
      </c>
      <c r="I1291" t="s">
        <v>1021</v>
      </c>
      <c r="J1291">
        <v>63300075</v>
      </c>
      <c r="K1291" t="s">
        <v>1480</v>
      </c>
      <c r="L1291" s="3">
        <v>4616.0799299999999</v>
      </c>
      <c r="M1291" s="3">
        <v>4685.3211289499995</v>
      </c>
      <c r="N1291" s="3">
        <v>4755.6009458842491</v>
      </c>
      <c r="O1291" s="3">
        <v>4826.9349600725127</v>
      </c>
      <c r="P1291" s="3">
        <v>4899.3389844736002</v>
      </c>
    </row>
    <row r="1292" spans="2:16" x14ac:dyDescent="0.35">
      <c r="B1292" t="s">
        <v>10</v>
      </c>
      <c r="D1292" t="s">
        <v>19</v>
      </c>
      <c r="E1292" t="s">
        <v>115</v>
      </c>
      <c r="F1292" t="s">
        <v>1019</v>
      </c>
      <c r="G1292" t="s">
        <v>1020</v>
      </c>
      <c r="H1292">
        <v>1815</v>
      </c>
      <c r="I1292" t="s">
        <v>1021</v>
      </c>
      <c r="J1292">
        <v>63300030</v>
      </c>
      <c r="K1292" t="s">
        <v>1488</v>
      </c>
      <c r="L1292" s="3">
        <v>14502</v>
      </c>
      <c r="M1292" s="3">
        <v>14502</v>
      </c>
      <c r="N1292" s="3">
        <v>14502</v>
      </c>
      <c r="O1292" s="3">
        <v>14502</v>
      </c>
      <c r="P1292" s="3">
        <v>14502</v>
      </c>
    </row>
    <row r="1293" spans="2:16" x14ac:dyDescent="0.35">
      <c r="B1293" t="s">
        <v>10</v>
      </c>
      <c r="D1293" t="s">
        <v>11</v>
      </c>
      <c r="E1293" t="s">
        <v>115</v>
      </c>
      <c r="F1293" t="s">
        <v>1019</v>
      </c>
      <c r="G1293" t="s">
        <v>1020</v>
      </c>
      <c r="H1293">
        <v>1815</v>
      </c>
      <c r="I1293" t="s">
        <v>1021</v>
      </c>
      <c r="J1293">
        <v>63300040</v>
      </c>
      <c r="K1293" t="s">
        <v>1515</v>
      </c>
      <c r="L1293" s="3">
        <v>58316.579281003673</v>
      </c>
      <c r="M1293" s="3">
        <v>60357.659555838793</v>
      </c>
      <c r="N1293" s="3">
        <v>62470.17764029315</v>
      </c>
      <c r="O1293" s="3">
        <v>64656.633857703404</v>
      </c>
      <c r="P1293" s="3">
        <v>66919.616042723021</v>
      </c>
    </row>
    <row r="1294" spans="2:16" x14ac:dyDescent="0.35">
      <c r="B1294" t="s">
        <v>10</v>
      </c>
      <c r="D1294" t="s">
        <v>19</v>
      </c>
      <c r="E1294" t="s">
        <v>115</v>
      </c>
      <c r="F1294" t="s">
        <v>1019</v>
      </c>
      <c r="G1294" t="s">
        <v>1020</v>
      </c>
      <c r="H1294">
        <v>1815</v>
      </c>
      <c r="I1294" t="s">
        <v>1021</v>
      </c>
      <c r="J1294">
        <v>63300056</v>
      </c>
      <c r="K1294" t="s">
        <v>1536</v>
      </c>
      <c r="L1294" s="3">
        <v>555395.99315241596</v>
      </c>
      <c r="M1294" s="3">
        <v>574834.85291275044</v>
      </c>
      <c r="N1294" s="3">
        <v>594954.07276469667</v>
      </c>
      <c r="O1294" s="3">
        <v>615777.46531146101</v>
      </c>
      <c r="P1294" s="3">
        <v>637329.67659736215</v>
      </c>
    </row>
    <row r="1295" spans="2:16" x14ac:dyDescent="0.35">
      <c r="B1295" t="s">
        <v>10</v>
      </c>
      <c r="D1295" t="s">
        <v>19</v>
      </c>
      <c r="E1295" t="s">
        <v>115</v>
      </c>
      <c r="F1295" t="s">
        <v>1019</v>
      </c>
      <c r="G1295" t="s">
        <v>1020</v>
      </c>
      <c r="H1295">
        <v>1815</v>
      </c>
      <c r="I1295" t="s">
        <v>1021</v>
      </c>
      <c r="J1295">
        <v>63300033</v>
      </c>
      <c r="K1295" t="s">
        <v>1661</v>
      </c>
      <c r="L1295" s="3">
        <v>3600</v>
      </c>
      <c r="M1295" s="3">
        <v>3600</v>
      </c>
      <c r="N1295" s="3">
        <v>3600</v>
      </c>
      <c r="O1295" s="3">
        <v>3600</v>
      </c>
      <c r="P1295" s="3">
        <v>3600</v>
      </c>
    </row>
    <row r="1296" spans="2:16" x14ac:dyDescent="0.35">
      <c r="B1296" t="s">
        <v>10</v>
      </c>
      <c r="D1296" t="s">
        <v>19</v>
      </c>
      <c r="E1296" t="s">
        <v>115</v>
      </c>
      <c r="F1296" t="s">
        <v>1019</v>
      </c>
      <c r="G1296" t="s">
        <v>1020</v>
      </c>
      <c r="H1296">
        <v>1815</v>
      </c>
      <c r="I1296" t="s">
        <v>1021</v>
      </c>
      <c r="J1296">
        <v>63300150</v>
      </c>
      <c r="K1296" t="s">
        <v>1680</v>
      </c>
      <c r="L1296" s="3">
        <v>321074.55959999998</v>
      </c>
      <c r="M1296" s="3">
        <v>552496.05079200002</v>
      </c>
      <c r="N1296" s="3">
        <v>563545.97180784005</v>
      </c>
      <c r="O1296" s="3">
        <v>574816.8912439968</v>
      </c>
      <c r="P1296" s="3">
        <v>586313.22906887671</v>
      </c>
    </row>
    <row r="1297" spans="2:16" x14ac:dyDescent="0.35">
      <c r="B1297" t="s">
        <v>10</v>
      </c>
      <c r="D1297" t="s">
        <v>11</v>
      </c>
      <c r="E1297" t="s">
        <v>115</v>
      </c>
      <c r="F1297" t="s">
        <v>1019</v>
      </c>
      <c r="G1297" t="s">
        <v>1020</v>
      </c>
      <c r="H1297">
        <v>1815</v>
      </c>
      <c r="I1297" t="s">
        <v>1021</v>
      </c>
      <c r="J1297">
        <v>63300100</v>
      </c>
      <c r="K1297" t="s">
        <v>1869</v>
      </c>
      <c r="L1297" s="3">
        <v>51096.43137002227</v>
      </c>
      <c r="M1297" s="3">
        <v>52884.806467973038</v>
      </c>
      <c r="N1297" s="3">
        <v>54735.774694352091</v>
      </c>
      <c r="O1297" s="3">
        <v>56651.526808654409</v>
      </c>
      <c r="P1297" s="3">
        <v>58634.330246957317</v>
      </c>
    </row>
    <row r="1298" spans="2:16" x14ac:dyDescent="0.35">
      <c r="B1298" t="s">
        <v>10</v>
      </c>
      <c r="D1298" t="s">
        <v>11</v>
      </c>
      <c r="E1298" t="s">
        <v>115</v>
      </c>
      <c r="F1298" t="s">
        <v>1019</v>
      </c>
      <c r="G1298" t="s">
        <v>1020</v>
      </c>
      <c r="H1298">
        <v>1815</v>
      </c>
      <c r="I1298" t="s">
        <v>1021</v>
      </c>
      <c r="J1298">
        <v>63300170</v>
      </c>
      <c r="K1298" t="s">
        <v>1873</v>
      </c>
      <c r="L1298" s="3">
        <v>88307.962911234135</v>
      </c>
      <c r="M1298" s="3">
        <v>91398.74161312732</v>
      </c>
      <c r="N1298" s="3">
        <v>94597.697569586773</v>
      </c>
      <c r="O1298" s="3">
        <v>97908.616984522305</v>
      </c>
      <c r="P1298" s="3">
        <v>101335.41857898058</v>
      </c>
    </row>
    <row r="1299" spans="2:16" x14ac:dyDescent="0.35">
      <c r="B1299" t="s">
        <v>10</v>
      </c>
      <c r="D1299" t="s">
        <v>19</v>
      </c>
      <c r="E1299" t="s">
        <v>24</v>
      </c>
      <c r="F1299" t="s">
        <v>1481</v>
      </c>
      <c r="G1299" t="s">
        <v>1482</v>
      </c>
      <c r="H1299">
        <v>1900</v>
      </c>
      <c r="I1299" t="s">
        <v>1016</v>
      </c>
      <c r="J1299">
        <v>63300075</v>
      </c>
      <c r="K1299" t="s">
        <v>1480</v>
      </c>
      <c r="L1299" s="3">
        <v>7104.9999999999991</v>
      </c>
      <c r="M1299" s="3">
        <v>7211.574999999998</v>
      </c>
      <c r="N1299" s="3">
        <v>7319.7486249999974</v>
      </c>
      <c r="O1299" s="3">
        <v>7429.5448543749962</v>
      </c>
      <c r="P1299" s="3">
        <v>7540.9880271906204</v>
      </c>
    </row>
    <row r="1300" spans="2:16" x14ac:dyDescent="0.35">
      <c r="B1300" t="s">
        <v>10</v>
      </c>
      <c r="D1300" t="s">
        <v>19</v>
      </c>
      <c r="E1300" t="s">
        <v>24</v>
      </c>
      <c r="F1300" t="s">
        <v>1481</v>
      </c>
      <c r="G1300" t="s">
        <v>1482</v>
      </c>
      <c r="H1300">
        <v>1900</v>
      </c>
      <c r="I1300" t="s">
        <v>1016</v>
      </c>
      <c r="J1300">
        <v>63300030</v>
      </c>
      <c r="K1300" t="s">
        <v>1488</v>
      </c>
      <c r="L1300" s="3">
        <v>51450</v>
      </c>
      <c r="M1300" s="3">
        <v>51450</v>
      </c>
      <c r="N1300" s="3">
        <v>51450</v>
      </c>
      <c r="O1300" s="3">
        <v>51450</v>
      </c>
      <c r="P1300" s="3">
        <v>51450</v>
      </c>
    </row>
    <row r="1301" spans="2:16" x14ac:dyDescent="0.35">
      <c r="B1301" t="s">
        <v>10</v>
      </c>
      <c r="D1301" t="s">
        <v>19</v>
      </c>
      <c r="E1301" t="s">
        <v>24</v>
      </c>
      <c r="F1301" t="s">
        <v>1481</v>
      </c>
      <c r="G1301" t="s">
        <v>1482</v>
      </c>
      <c r="H1301">
        <v>1900</v>
      </c>
      <c r="I1301" t="s">
        <v>1016</v>
      </c>
      <c r="J1301">
        <v>63300065</v>
      </c>
      <c r="K1301" t="s">
        <v>1627</v>
      </c>
      <c r="L1301" s="3">
        <v>1200</v>
      </c>
      <c r="M1301" s="3">
        <v>1200</v>
      </c>
      <c r="N1301" s="3">
        <v>1200</v>
      </c>
      <c r="O1301" s="3">
        <v>1200</v>
      </c>
      <c r="P1301" s="3">
        <v>1200</v>
      </c>
    </row>
    <row r="1302" spans="2:16" x14ac:dyDescent="0.35">
      <c r="B1302" t="s">
        <v>10</v>
      </c>
      <c r="D1302" t="s">
        <v>19</v>
      </c>
      <c r="E1302" t="s">
        <v>24</v>
      </c>
      <c r="F1302" t="s">
        <v>1481</v>
      </c>
      <c r="G1302" t="s">
        <v>1482</v>
      </c>
      <c r="H1302">
        <v>1900</v>
      </c>
      <c r="I1302" t="s">
        <v>1016</v>
      </c>
      <c r="J1302">
        <v>63300070</v>
      </c>
      <c r="K1302" t="s">
        <v>1658</v>
      </c>
      <c r="L1302" s="3">
        <v>1001287</v>
      </c>
      <c r="M1302" s="3">
        <v>1001287</v>
      </c>
      <c r="N1302" s="3">
        <v>1001287</v>
      </c>
      <c r="O1302" s="3">
        <v>1001287</v>
      </c>
      <c r="P1302" s="3">
        <v>1001287</v>
      </c>
    </row>
    <row r="1303" spans="2:16" x14ac:dyDescent="0.35">
      <c r="B1303" t="s">
        <v>10</v>
      </c>
      <c r="D1303" t="s">
        <v>19</v>
      </c>
      <c r="E1303" t="s">
        <v>24</v>
      </c>
      <c r="F1303" t="s">
        <v>1481</v>
      </c>
      <c r="G1303" t="s">
        <v>1482</v>
      </c>
      <c r="H1303">
        <v>1900</v>
      </c>
      <c r="I1303" t="s">
        <v>1016</v>
      </c>
      <c r="J1303">
        <v>63300033</v>
      </c>
      <c r="K1303" t="s">
        <v>1661</v>
      </c>
      <c r="L1303" s="3">
        <v>4800</v>
      </c>
      <c r="M1303" s="3">
        <v>4800</v>
      </c>
      <c r="N1303" s="3">
        <v>4800</v>
      </c>
      <c r="O1303" s="3">
        <v>4800</v>
      </c>
      <c r="P1303" s="3">
        <v>4800</v>
      </c>
    </row>
    <row r="1304" spans="2:16" x14ac:dyDescent="0.35">
      <c r="B1304" t="s">
        <v>10</v>
      </c>
      <c r="D1304" t="s">
        <v>19</v>
      </c>
      <c r="E1304" t="s">
        <v>24</v>
      </c>
      <c r="F1304" t="s">
        <v>1481</v>
      </c>
      <c r="G1304" t="s">
        <v>1482</v>
      </c>
      <c r="H1304">
        <v>1900</v>
      </c>
      <c r="I1304" t="s">
        <v>1016</v>
      </c>
      <c r="J1304">
        <v>63300150</v>
      </c>
      <c r="K1304" t="s">
        <v>1680</v>
      </c>
      <c r="L1304" s="3">
        <v>30600</v>
      </c>
      <c r="M1304" s="3">
        <v>31212</v>
      </c>
      <c r="N1304" s="3">
        <v>31836.240000000002</v>
      </c>
      <c r="O1304" s="3">
        <v>32472.964800000002</v>
      </c>
      <c r="P1304" s="3">
        <v>33122.424096000002</v>
      </c>
    </row>
    <row r="1305" spans="2:16" x14ac:dyDescent="0.35">
      <c r="B1305" t="s">
        <v>10</v>
      </c>
      <c r="D1305" t="s">
        <v>11</v>
      </c>
      <c r="E1305" t="s">
        <v>24</v>
      </c>
      <c r="F1305" t="s">
        <v>1481</v>
      </c>
      <c r="G1305" t="s">
        <v>1482</v>
      </c>
      <c r="H1305">
        <v>1900</v>
      </c>
      <c r="I1305" t="s">
        <v>1016</v>
      </c>
      <c r="J1305">
        <v>63300110</v>
      </c>
      <c r="K1305" t="s">
        <v>1866</v>
      </c>
      <c r="L1305" s="3">
        <v>48</v>
      </c>
      <c r="M1305" s="3">
        <v>48</v>
      </c>
      <c r="N1305" s="3">
        <v>48</v>
      </c>
      <c r="O1305" s="3">
        <v>48</v>
      </c>
      <c r="P1305" s="3">
        <v>48</v>
      </c>
    </row>
    <row r="1306" spans="2:16" x14ac:dyDescent="0.35">
      <c r="B1306" t="s">
        <v>10</v>
      </c>
      <c r="D1306" t="s">
        <v>11</v>
      </c>
      <c r="E1306" t="s">
        <v>24</v>
      </c>
      <c r="F1306" t="s">
        <v>1014</v>
      </c>
      <c r="G1306" t="s">
        <v>1015</v>
      </c>
      <c r="H1306">
        <v>1900</v>
      </c>
      <c r="I1306" t="s">
        <v>1016</v>
      </c>
      <c r="J1306">
        <v>63300080</v>
      </c>
      <c r="K1306" t="s">
        <v>91</v>
      </c>
      <c r="L1306" s="3">
        <v>357105.21265169617</v>
      </c>
      <c r="M1306" s="3">
        <v>369603.89509450551</v>
      </c>
      <c r="N1306" s="3">
        <v>382540.03142281319</v>
      </c>
      <c r="O1306" s="3">
        <v>395928.93252261158</v>
      </c>
      <c r="P1306" s="3">
        <v>409786.44516090292</v>
      </c>
    </row>
    <row r="1307" spans="2:16" x14ac:dyDescent="0.35">
      <c r="B1307" t="s">
        <v>10</v>
      </c>
      <c r="D1307" t="s">
        <v>19</v>
      </c>
      <c r="E1307" t="s">
        <v>24</v>
      </c>
      <c r="F1307" t="s">
        <v>1014</v>
      </c>
      <c r="G1307" t="s">
        <v>1015</v>
      </c>
      <c r="H1307">
        <v>1900</v>
      </c>
      <c r="I1307" t="s">
        <v>1016</v>
      </c>
      <c r="J1307">
        <v>63300030</v>
      </c>
      <c r="K1307" t="s">
        <v>1488</v>
      </c>
      <c r="L1307" s="3">
        <v>23892</v>
      </c>
      <c r="M1307" s="3">
        <v>23892</v>
      </c>
      <c r="N1307" s="3">
        <v>23892</v>
      </c>
      <c r="O1307" s="3">
        <v>23892</v>
      </c>
      <c r="P1307" s="3">
        <v>23892</v>
      </c>
    </row>
    <row r="1308" spans="2:16" x14ac:dyDescent="0.35">
      <c r="B1308" t="s">
        <v>10</v>
      </c>
      <c r="D1308" t="s">
        <v>11</v>
      </c>
      <c r="E1308" t="s">
        <v>24</v>
      </c>
      <c r="F1308" t="s">
        <v>1014</v>
      </c>
      <c r="G1308" t="s">
        <v>1015</v>
      </c>
      <c r="H1308">
        <v>1900</v>
      </c>
      <c r="I1308" t="s">
        <v>1016</v>
      </c>
      <c r="J1308">
        <v>63300040</v>
      </c>
      <c r="K1308" t="s">
        <v>1515</v>
      </c>
      <c r="L1308" s="3">
        <v>123342.26094877665</v>
      </c>
      <c r="M1308" s="3">
        <v>127659.24008198381</v>
      </c>
      <c r="N1308" s="3">
        <v>132127.31348485325</v>
      </c>
      <c r="O1308" s="3">
        <v>136751.76945682307</v>
      </c>
      <c r="P1308" s="3">
        <v>141538.08138781186</v>
      </c>
    </row>
    <row r="1309" spans="2:16" x14ac:dyDescent="0.35">
      <c r="B1309" t="s">
        <v>10</v>
      </c>
      <c r="D1309" t="s">
        <v>19</v>
      </c>
      <c r="E1309" t="s">
        <v>24</v>
      </c>
      <c r="F1309" t="s">
        <v>1014</v>
      </c>
      <c r="G1309" t="s">
        <v>1015</v>
      </c>
      <c r="H1309">
        <v>1900</v>
      </c>
      <c r="I1309" t="s">
        <v>1016</v>
      </c>
      <c r="J1309">
        <v>63300056</v>
      </c>
      <c r="K1309" t="s">
        <v>1536</v>
      </c>
      <c r="L1309" s="3">
        <v>1174688.1995121585</v>
      </c>
      <c r="M1309" s="3">
        <v>1215802.2864950839</v>
      </c>
      <c r="N1309" s="3">
        <v>1258355.3665224118</v>
      </c>
      <c r="O1309" s="3">
        <v>1302397.804350696</v>
      </c>
      <c r="P1309" s="3">
        <v>1347981.7275029703</v>
      </c>
    </row>
    <row r="1310" spans="2:16" x14ac:dyDescent="0.35">
      <c r="B1310" t="s">
        <v>10</v>
      </c>
      <c r="D1310" t="s">
        <v>19</v>
      </c>
      <c r="E1310" t="s">
        <v>24</v>
      </c>
      <c r="F1310" t="s">
        <v>1014</v>
      </c>
      <c r="G1310" t="s">
        <v>1015</v>
      </c>
      <c r="H1310">
        <v>1900</v>
      </c>
      <c r="I1310" t="s">
        <v>1016</v>
      </c>
      <c r="J1310">
        <v>63300033</v>
      </c>
      <c r="K1310" t="s">
        <v>1661</v>
      </c>
      <c r="L1310" s="3">
        <v>2204.0000003999999</v>
      </c>
      <c r="M1310" s="3">
        <v>2204.0000003999999</v>
      </c>
      <c r="N1310" s="3">
        <v>2204.0000003999999</v>
      </c>
      <c r="O1310" s="3">
        <v>2204.0000003999999</v>
      </c>
      <c r="P1310" s="3">
        <v>2204.0000003999999</v>
      </c>
    </row>
    <row r="1311" spans="2:16" x14ac:dyDescent="0.35">
      <c r="B1311" t="s">
        <v>10</v>
      </c>
      <c r="D1311" t="s">
        <v>11</v>
      </c>
      <c r="E1311" t="s">
        <v>24</v>
      </c>
      <c r="F1311" t="s">
        <v>1014</v>
      </c>
      <c r="G1311" t="s">
        <v>1015</v>
      </c>
      <c r="H1311">
        <v>1900</v>
      </c>
      <c r="I1311" t="s">
        <v>1016</v>
      </c>
      <c r="J1311">
        <v>63300100</v>
      </c>
      <c r="K1311" t="s">
        <v>1869</v>
      </c>
      <c r="L1311" s="3">
        <v>108071.31435511858</v>
      </c>
      <c r="M1311" s="3">
        <v>111853.81035754771</v>
      </c>
      <c r="N1311" s="3">
        <v>115768.69372006188</v>
      </c>
      <c r="O1311" s="3">
        <v>119820.59800026403</v>
      </c>
      <c r="P1311" s="3">
        <v>124014.31893027326</v>
      </c>
    </row>
    <row r="1312" spans="2:16" x14ac:dyDescent="0.35">
      <c r="B1312" t="s">
        <v>10</v>
      </c>
      <c r="D1312" t="s">
        <v>11</v>
      </c>
      <c r="E1312" t="s">
        <v>24</v>
      </c>
      <c r="F1312" t="s">
        <v>1014</v>
      </c>
      <c r="G1312" t="s">
        <v>1015</v>
      </c>
      <c r="H1312">
        <v>1900</v>
      </c>
      <c r="I1312" t="s">
        <v>1016</v>
      </c>
      <c r="J1312">
        <v>63300170</v>
      </c>
      <c r="K1312" t="s">
        <v>1873</v>
      </c>
      <c r="L1312" s="3">
        <v>186775.42372243322</v>
      </c>
      <c r="M1312" s="3">
        <v>193312.56355271835</v>
      </c>
      <c r="N1312" s="3">
        <v>200078.50327706349</v>
      </c>
      <c r="O1312" s="3">
        <v>207081.25089176066</v>
      </c>
      <c r="P1312" s="3">
        <v>214329.09467297228</v>
      </c>
    </row>
    <row r="1313" spans="2:16" x14ac:dyDescent="0.35">
      <c r="B1313" t="s">
        <v>10</v>
      </c>
      <c r="D1313" t="s">
        <v>19</v>
      </c>
      <c r="E1313" t="s">
        <v>24</v>
      </c>
      <c r="F1313" t="s">
        <v>1669</v>
      </c>
      <c r="G1313" t="s">
        <v>1670</v>
      </c>
      <c r="H1313">
        <v>1900</v>
      </c>
      <c r="I1313" t="s">
        <v>1016</v>
      </c>
      <c r="J1313">
        <v>63300140</v>
      </c>
      <c r="K1313" t="s">
        <v>1668</v>
      </c>
      <c r="L1313" s="3">
        <v>0</v>
      </c>
      <c r="M1313" s="3">
        <v>1.862645149230957E-9</v>
      </c>
      <c r="N1313" s="3">
        <v>0.45599978766404092</v>
      </c>
      <c r="O1313" s="3">
        <v>3.2596290111541748E-9</v>
      </c>
      <c r="P1313" s="3">
        <v>931890.99999999907</v>
      </c>
    </row>
    <row r="1314" spans="2:16" x14ac:dyDescent="0.35">
      <c r="B1314" t="s">
        <v>10</v>
      </c>
      <c r="D1314" t="s">
        <v>19</v>
      </c>
      <c r="E1314" t="s">
        <v>24</v>
      </c>
      <c r="F1314" t="s">
        <v>1671</v>
      </c>
      <c r="G1314" t="s">
        <v>1672</v>
      </c>
      <c r="H1314">
        <v>1900</v>
      </c>
      <c r="I1314" t="s">
        <v>1016</v>
      </c>
      <c r="J1314">
        <v>63300140</v>
      </c>
      <c r="K1314" t="s">
        <v>1668</v>
      </c>
      <c r="L1314" s="3">
        <v>3673444.7229600004</v>
      </c>
      <c r="M1314" s="3">
        <v>3746913.6174192005</v>
      </c>
      <c r="N1314" s="3">
        <v>3821851.8897675844</v>
      </c>
      <c r="O1314" s="3">
        <v>3898288.9275629362</v>
      </c>
      <c r="P1314" s="3">
        <v>3976254.7061141953</v>
      </c>
    </row>
    <row r="1315" spans="2:16" x14ac:dyDescent="0.35">
      <c r="B1315" t="s">
        <v>10</v>
      </c>
      <c r="D1315" t="s">
        <v>11</v>
      </c>
      <c r="E1315" t="s">
        <v>24</v>
      </c>
      <c r="F1315" t="s">
        <v>1017</v>
      </c>
      <c r="G1315" t="s">
        <v>1018</v>
      </c>
      <c r="H1315">
        <v>1900</v>
      </c>
      <c r="I1315" t="s">
        <v>1016</v>
      </c>
      <c r="J1315">
        <v>63300080</v>
      </c>
      <c r="K1315" t="s">
        <v>91</v>
      </c>
      <c r="L1315" s="3">
        <v>8660.4331356317507</v>
      </c>
      <c r="M1315" s="3">
        <v>8963.5482953788614</v>
      </c>
      <c r="N1315" s="3">
        <v>9277.2724857171215</v>
      </c>
      <c r="O1315" s="3">
        <v>9601.9770227172194</v>
      </c>
      <c r="P1315" s="3">
        <v>9938.0462185123215</v>
      </c>
    </row>
    <row r="1316" spans="2:16" x14ac:dyDescent="0.35">
      <c r="B1316" t="s">
        <v>10</v>
      </c>
      <c r="D1316" t="s">
        <v>19</v>
      </c>
      <c r="E1316" t="s">
        <v>24</v>
      </c>
      <c r="F1316" t="s">
        <v>1017</v>
      </c>
      <c r="G1316" t="s">
        <v>1018</v>
      </c>
      <c r="H1316">
        <v>1900</v>
      </c>
      <c r="I1316" t="s">
        <v>1016</v>
      </c>
      <c r="J1316">
        <v>63300030</v>
      </c>
      <c r="K1316" t="s">
        <v>1488</v>
      </c>
      <c r="L1316" s="3">
        <v>27666.666667199999</v>
      </c>
      <c r="M1316" s="3">
        <v>27666.666667199999</v>
      </c>
      <c r="N1316" s="3">
        <v>27666.666667199999</v>
      </c>
      <c r="O1316" s="3">
        <v>27666.666667199999</v>
      </c>
      <c r="P1316" s="3">
        <v>27666.666667199999</v>
      </c>
    </row>
    <row r="1317" spans="2:16" x14ac:dyDescent="0.35">
      <c r="B1317" t="s">
        <v>10</v>
      </c>
      <c r="D1317" t="s">
        <v>11</v>
      </c>
      <c r="E1317" t="s">
        <v>24</v>
      </c>
      <c r="F1317" t="s">
        <v>1017</v>
      </c>
      <c r="G1317" t="s">
        <v>1018</v>
      </c>
      <c r="H1317">
        <v>1900</v>
      </c>
      <c r="I1317" t="s">
        <v>1016</v>
      </c>
      <c r="J1317">
        <v>63300040</v>
      </c>
      <c r="K1317" t="s">
        <v>1515</v>
      </c>
      <c r="L1317" s="3">
        <v>2991.2680238201774</v>
      </c>
      <c r="M1317" s="3">
        <v>3095.9624046538834</v>
      </c>
      <c r="N1317" s="3">
        <v>3204.3210888167687</v>
      </c>
      <c r="O1317" s="3">
        <v>3316.4723269253554</v>
      </c>
      <c r="P1317" s="3">
        <v>3432.5488583677425</v>
      </c>
    </row>
    <row r="1318" spans="2:16" x14ac:dyDescent="0.35">
      <c r="B1318" t="s">
        <v>10</v>
      </c>
      <c r="D1318" t="s">
        <v>19</v>
      </c>
      <c r="E1318" t="s">
        <v>24</v>
      </c>
      <c r="F1318" t="s">
        <v>1017</v>
      </c>
      <c r="G1318" t="s">
        <v>1018</v>
      </c>
      <c r="H1318">
        <v>1900</v>
      </c>
      <c r="I1318" t="s">
        <v>1016</v>
      </c>
      <c r="J1318">
        <v>63300056</v>
      </c>
      <c r="K1318" t="s">
        <v>1536</v>
      </c>
      <c r="L1318" s="3">
        <v>28488.266893525499</v>
      </c>
      <c r="M1318" s="3">
        <v>29485.356234798888</v>
      </c>
      <c r="N1318" s="3">
        <v>30517.343703016846</v>
      </c>
      <c r="O1318" s="3">
        <v>31585.450732622434</v>
      </c>
      <c r="P1318" s="3">
        <v>32690.941508264215</v>
      </c>
    </row>
    <row r="1319" spans="2:16" x14ac:dyDescent="0.35">
      <c r="B1319" t="s">
        <v>10</v>
      </c>
      <c r="D1319" t="s">
        <v>19</v>
      </c>
      <c r="E1319" t="s">
        <v>24</v>
      </c>
      <c r="F1319" t="s">
        <v>1017</v>
      </c>
      <c r="G1319" t="s">
        <v>1018</v>
      </c>
      <c r="H1319">
        <v>1900</v>
      </c>
      <c r="I1319" t="s">
        <v>1016</v>
      </c>
      <c r="J1319">
        <v>63300033</v>
      </c>
      <c r="K1319" t="s">
        <v>1661</v>
      </c>
      <c r="L1319" s="3">
        <v>13833.3333336</v>
      </c>
      <c r="M1319" s="3">
        <v>13833.3333336</v>
      </c>
      <c r="N1319" s="3">
        <v>13833.3333336</v>
      </c>
      <c r="O1319" s="3">
        <v>13833.3333336</v>
      </c>
      <c r="P1319" s="3">
        <v>13833.3333336</v>
      </c>
    </row>
    <row r="1320" spans="2:16" x14ac:dyDescent="0.35">
      <c r="B1320" t="s">
        <v>10</v>
      </c>
      <c r="D1320" t="s">
        <v>11</v>
      </c>
      <c r="E1320" t="s">
        <v>24</v>
      </c>
      <c r="F1320" t="s">
        <v>1017</v>
      </c>
      <c r="G1320" t="s">
        <v>1018</v>
      </c>
      <c r="H1320">
        <v>1900</v>
      </c>
      <c r="I1320" t="s">
        <v>1016</v>
      </c>
      <c r="J1320">
        <v>63300100</v>
      </c>
      <c r="K1320" t="s">
        <v>1869</v>
      </c>
      <c r="L1320" s="3">
        <v>2620.920554204346</v>
      </c>
      <c r="M1320" s="3">
        <v>2712.6527736014978</v>
      </c>
      <c r="N1320" s="3">
        <v>2807.59562067755</v>
      </c>
      <c r="O1320" s="3">
        <v>2905.8614674012638</v>
      </c>
      <c r="P1320" s="3">
        <v>3007.5666187603078</v>
      </c>
    </row>
    <row r="1321" spans="2:16" x14ac:dyDescent="0.35">
      <c r="B1321" t="s">
        <v>10</v>
      </c>
      <c r="D1321" t="s">
        <v>11</v>
      </c>
      <c r="E1321" t="s">
        <v>24</v>
      </c>
      <c r="F1321" t="s">
        <v>1017</v>
      </c>
      <c r="G1321" t="s">
        <v>1018</v>
      </c>
      <c r="H1321">
        <v>1900</v>
      </c>
      <c r="I1321" t="s">
        <v>1016</v>
      </c>
      <c r="J1321">
        <v>63300170</v>
      </c>
      <c r="K1321" t="s">
        <v>1873</v>
      </c>
      <c r="L1321" s="3">
        <v>4529.6344360705543</v>
      </c>
      <c r="M1321" s="3">
        <v>4688.1716413330232</v>
      </c>
      <c r="N1321" s="3">
        <v>4852.2576487796787</v>
      </c>
      <c r="O1321" s="3">
        <v>5022.0866664869673</v>
      </c>
      <c r="P1321" s="3">
        <v>5197.8596998140101</v>
      </c>
    </row>
    <row r="1322" spans="2:16" x14ac:dyDescent="0.35">
      <c r="B1322" t="s">
        <v>10</v>
      </c>
      <c r="D1322" t="s">
        <v>11</v>
      </c>
      <c r="E1322" t="s">
        <v>24</v>
      </c>
      <c r="F1322" t="s">
        <v>1011</v>
      </c>
      <c r="G1322" t="s">
        <v>1012</v>
      </c>
      <c r="H1322">
        <v>1990</v>
      </c>
      <c r="I1322" t="s">
        <v>1013</v>
      </c>
      <c r="J1322">
        <v>63300080</v>
      </c>
      <c r="K1322" t="s">
        <v>91</v>
      </c>
      <c r="L1322" s="3">
        <v>126441.76023614014</v>
      </c>
      <c r="M1322" s="3">
        <v>130867.22184440504</v>
      </c>
      <c r="N1322" s="3">
        <v>135447.5746089592</v>
      </c>
      <c r="O1322" s="3">
        <v>140188.23972027274</v>
      </c>
      <c r="P1322" s="3">
        <v>145094.82811048228</v>
      </c>
    </row>
    <row r="1323" spans="2:16" x14ac:dyDescent="0.35">
      <c r="B1323" t="s">
        <v>10</v>
      </c>
      <c r="D1323" t="s">
        <v>19</v>
      </c>
      <c r="E1323" t="s">
        <v>24</v>
      </c>
      <c r="F1323" t="s">
        <v>1011</v>
      </c>
      <c r="G1323" t="s">
        <v>1012</v>
      </c>
      <c r="H1323">
        <v>1990</v>
      </c>
      <c r="I1323" t="s">
        <v>1013</v>
      </c>
      <c r="J1323">
        <v>63300030</v>
      </c>
      <c r="K1323" t="s">
        <v>1488</v>
      </c>
      <c r="L1323" s="3">
        <v>34478.000000400003</v>
      </c>
      <c r="M1323" s="3">
        <v>34478.000000400003</v>
      </c>
      <c r="N1323" s="3">
        <v>34478.000000400003</v>
      </c>
      <c r="O1323" s="3">
        <v>34478.000000400003</v>
      </c>
      <c r="P1323" s="3">
        <v>34478.000000400003</v>
      </c>
    </row>
    <row r="1324" spans="2:16" x14ac:dyDescent="0.35">
      <c r="B1324" t="s">
        <v>10</v>
      </c>
      <c r="D1324" t="s">
        <v>11</v>
      </c>
      <c r="E1324" t="s">
        <v>24</v>
      </c>
      <c r="F1324" t="s">
        <v>1011</v>
      </c>
      <c r="G1324" t="s">
        <v>1012</v>
      </c>
      <c r="H1324">
        <v>1990</v>
      </c>
      <c r="I1324" t="s">
        <v>1013</v>
      </c>
      <c r="J1324">
        <v>63300040</v>
      </c>
      <c r="K1324" t="s">
        <v>1515</v>
      </c>
      <c r="L1324" s="3">
        <v>43672.318502614195</v>
      </c>
      <c r="M1324" s="3">
        <v>45200.849650205688</v>
      </c>
      <c r="N1324" s="3">
        <v>46782.879387962879</v>
      </c>
      <c r="O1324" s="3">
        <v>48420.280166541575</v>
      </c>
      <c r="P1324" s="3">
        <v>50114.989972370524</v>
      </c>
    </row>
    <row r="1325" spans="2:16" x14ac:dyDescent="0.35">
      <c r="B1325" t="s">
        <v>10</v>
      </c>
      <c r="D1325" t="s">
        <v>19</v>
      </c>
      <c r="E1325" t="s">
        <v>24</v>
      </c>
      <c r="F1325" t="s">
        <v>1011</v>
      </c>
      <c r="G1325" t="s">
        <v>1012</v>
      </c>
      <c r="H1325">
        <v>1990</v>
      </c>
      <c r="I1325" t="s">
        <v>1013</v>
      </c>
      <c r="J1325">
        <v>63300056</v>
      </c>
      <c r="K1325" t="s">
        <v>1536</v>
      </c>
      <c r="L1325" s="3">
        <v>415926.84288203996</v>
      </c>
      <c r="M1325" s="3">
        <v>430484.2823829113</v>
      </c>
      <c r="N1325" s="3">
        <v>445551.23226631316</v>
      </c>
      <c r="O1325" s="3">
        <v>461145.52539563406</v>
      </c>
      <c r="P1325" s="3">
        <v>477285.61878448119</v>
      </c>
    </row>
    <row r="1326" spans="2:16" x14ac:dyDescent="0.35">
      <c r="B1326" t="s">
        <v>10</v>
      </c>
      <c r="D1326" t="s">
        <v>19</v>
      </c>
      <c r="E1326" t="s">
        <v>24</v>
      </c>
      <c r="F1326" t="s">
        <v>1011</v>
      </c>
      <c r="G1326" t="s">
        <v>1012</v>
      </c>
      <c r="H1326">
        <v>1990</v>
      </c>
      <c r="I1326" t="s">
        <v>1013</v>
      </c>
      <c r="J1326">
        <v>63300033</v>
      </c>
      <c r="K1326" t="s">
        <v>1661</v>
      </c>
      <c r="L1326" s="3">
        <v>1800</v>
      </c>
      <c r="M1326" s="3">
        <v>1800</v>
      </c>
      <c r="N1326" s="3">
        <v>1800</v>
      </c>
      <c r="O1326" s="3">
        <v>1800</v>
      </c>
      <c r="P1326" s="3">
        <v>1800</v>
      </c>
    </row>
    <row r="1327" spans="2:16" x14ac:dyDescent="0.35">
      <c r="B1327" t="s">
        <v>10</v>
      </c>
      <c r="D1327" t="s">
        <v>19</v>
      </c>
      <c r="E1327" t="s">
        <v>24</v>
      </c>
      <c r="F1327" t="s">
        <v>1011</v>
      </c>
      <c r="G1327" t="s">
        <v>1012</v>
      </c>
      <c r="H1327">
        <v>1990</v>
      </c>
      <c r="I1327" t="s">
        <v>1013</v>
      </c>
      <c r="J1327">
        <v>63300150</v>
      </c>
      <c r="K1327" t="s">
        <v>1680</v>
      </c>
      <c r="L1327" s="3">
        <v>-300431.08282551845</v>
      </c>
      <c r="M1327" s="3">
        <v>0</v>
      </c>
      <c r="N1327" s="3">
        <v>0</v>
      </c>
      <c r="O1327" s="3">
        <v>0</v>
      </c>
      <c r="P1327" s="3">
        <v>0</v>
      </c>
    </row>
    <row r="1328" spans="2:16" x14ac:dyDescent="0.35">
      <c r="B1328" t="s">
        <v>10</v>
      </c>
      <c r="D1328" t="s">
        <v>11</v>
      </c>
      <c r="E1328" t="s">
        <v>24</v>
      </c>
      <c r="F1328" t="s">
        <v>1011</v>
      </c>
      <c r="G1328" t="s">
        <v>1012</v>
      </c>
      <c r="H1328">
        <v>1990</v>
      </c>
      <c r="I1328" t="s">
        <v>1013</v>
      </c>
      <c r="J1328">
        <v>63300100</v>
      </c>
      <c r="K1328" t="s">
        <v>1869</v>
      </c>
      <c r="L1328" s="3">
        <v>38265.269545147676</v>
      </c>
      <c r="M1328" s="3">
        <v>39604.553979227836</v>
      </c>
      <c r="N1328" s="3">
        <v>40990.713368500808</v>
      </c>
      <c r="O1328" s="3">
        <v>42425.388336398333</v>
      </c>
      <c r="P1328" s="3">
        <v>43910.276928172272</v>
      </c>
    </row>
    <row r="1329" spans="2:16" x14ac:dyDescent="0.35">
      <c r="B1329" t="s">
        <v>10</v>
      </c>
      <c r="D1329" t="s">
        <v>11</v>
      </c>
      <c r="E1329" t="s">
        <v>24</v>
      </c>
      <c r="F1329" t="s">
        <v>1011</v>
      </c>
      <c r="G1329" t="s">
        <v>1012</v>
      </c>
      <c r="H1329">
        <v>1990</v>
      </c>
      <c r="I1329" t="s">
        <v>1013</v>
      </c>
      <c r="J1329">
        <v>63300170</v>
      </c>
      <c r="K1329" t="s">
        <v>1873</v>
      </c>
      <c r="L1329" s="3">
        <v>66132.36801824435</v>
      </c>
      <c r="M1329" s="3">
        <v>68447.000898882892</v>
      </c>
      <c r="N1329" s="3">
        <v>70842.645930343788</v>
      </c>
      <c r="O1329" s="3">
        <v>73322.138537905819</v>
      </c>
      <c r="P1329" s="3">
        <v>75888.413386732514</v>
      </c>
    </row>
    <row r="1330" spans="2:16" x14ac:dyDescent="0.35">
      <c r="B1330" t="s">
        <v>10</v>
      </c>
      <c r="D1330" t="s">
        <v>11</v>
      </c>
      <c r="E1330" t="s">
        <v>28</v>
      </c>
      <c r="F1330" t="s">
        <v>1003</v>
      </c>
      <c r="G1330" t="s">
        <v>1004</v>
      </c>
      <c r="H1330">
        <v>3010</v>
      </c>
      <c r="I1330" t="s">
        <v>41</v>
      </c>
      <c r="J1330">
        <v>63300080</v>
      </c>
      <c r="K1330" t="s">
        <v>91</v>
      </c>
      <c r="L1330" s="3">
        <v>74813.350101986798</v>
      </c>
      <c r="M1330" s="3">
        <v>77431.817355556326</v>
      </c>
      <c r="N1330" s="3">
        <v>80141.930963000792</v>
      </c>
      <c r="O1330" s="3">
        <v>82946.898546705808</v>
      </c>
      <c r="P1330" s="3">
        <v>85850.039995840518</v>
      </c>
    </row>
    <row r="1331" spans="2:16" x14ac:dyDescent="0.35">
      <c r="B1331" t="s">
        <v>10</v>
      </c>
      <c r="D1331" t="s">
        <v>11</v>
      </c>
      <c r="E1331" t="s">
        <v>28</v>
      </c>
      <c r="F1331" t="s">
        <v>1003</v>
      </c>
      <c r="G1331" t="s">
        <v>1004</v>
      </c>
      <c r="H1331">
        <v>3010</v>
      </c>
      <c r="I1331" t="s">
        <v>41</v>
      </c>
      <c r="J1331">
        <v>63300040</v>
      </c>
      <c r="K1331" t="s">
        <v>1515</v>
      </c>
      <c r="L1331" s="3">
        <v>25840.137370752018</v>
      </c>
      <c r="M1331" s="3">
        <v>26744.542178728338</v>
      </c>
      <c r="N1331" s="3">
        <v>27680.601154983826</v>
      </c>
      <c r="O1331" s="3">
        <v>28649.422195408257</v>
      </c>
      <c r="P1331" s="3">
        <v>29652.151972247546</v>
      </c>
    </row>
    <row r="1332" spans="2:16" x14ac:dyDescent="0.35">
      <c r="B1332" t="s">
        <v>10</v>
      </c>
      <c r="D1332" t="s">
        <v>19</v>
      </c>
      <c r="E1332" t="s">
        <v>28</v>
      </c>
      <c r="F1332" t="s">
        <v>1003</v>
      </c>
      <c r="G1332" t="s">
        <v>1004</v>
      </c>
      <c r="H1332">
        <v>3010</v>
      </c>
      <c r="I1332" t="s">
        <v>41</v>
      </c>
      <c r="J1332">
        <v>63300056</v>
      </c>
      <c r="K1332" t="s">
        <v>1536</v>
      </c>
      <c r="L1332" s="3">
        <v>246096.54638811448</v>
      </c>
      <c r="M1332" s="3">
        <v>254709.92551169847</v>
      </c>
      <c r="N1332" s="3">
        <v>263624.77290460787</v>
      </c>
      <c r="O1332" s="3">
        <v>272851.63995626912</v>
      </c>
      <c r="P1332" s="3">
        <v>282401.44735473854</v>
      </c>
    </row>
    <row r="1333" spans="2:16" x14ac:dyDescent="0.35">
      <c r="B1333" t="s">
        <v>10</v>
      </c>
      <c r="D1333" t="s">
        <v>11</v>
      </c>
      <c r="E1333" t="s">
        <v>28</v>
      </c>
      <c r="F1333" t="s">
        <v>1003</v>
      </c>
      <c r="G1333" t="s">
        <v>1004</v>
      </c>
      <c r="H1333">
        <v>3010</v>
      </c>
      <c r="I1333" t="s">
        <v>41</v>
      </c>
      <c r="J1333">
        <v>63300100</v>
      </c>
      <c r="K1333" t="s">
        <v>1869</v>
      </c>
      <c r="L1333" s="3">
        <v>22640.882267706533</v>
      </c>
      <c r="M1333" s="3">
        <v>23433.31314707626</v>
      </c>
      <c r="N1333" s="3">
        <v>24253.479107223924</v>
      </c>
      <c r="O1333" s="3">
        <v>25102.350875976757</v>
      </c>
      <c r="P1333" s="3">
        <v>25980.933156635947</v>
      </c>
    </row>
    <row r="1334" spans="2:16" x14ac:dyDescent="0.35">
      <c r="B1334" t="s">
        <v>10</v>
      </c>
      <c r="D1334" t="s">
        <v>11</v>
      </c>
      <c r="E1334" t="s">
        <v>28</v>
      </c>
      <c r="F1334" t="s">
        <v>1003</v>
      </c>
      <c r="G1334" t="s">
        <v>1004</v>
      </c>
      <c r="H1334">
        <v>3010</v>
      </c>
      <c r="I1334" t="s">
        <v>41</v>
      </c>
      <c r="J1334">
        <v>63300170</v>
      </c>
      <c r="K1334" t="s">
        <v>1873</v>
      </c>
      <c r="L1334" s="3">
        <v>39129.350875710203</v>
      </c>
      <c r="M1334" s="3">
        <v>40498.878156360057</v>
      </c>
      <c r="N1334" s="3">
        <v>41916.338891832653</v>
      </c>
      <c r="O1334" s="3">
        <v>43383.410753046788</v>
      </c>
      <c r="P1334" s="3">
        <v>44901.830129403432</v>
      </c>
    </row>
    <row r="1335" spans="2:16" x14ac:dyDescent="0.35">
      <c r="B1335" t="s">
        <v>10</v>
      </c>
      <c r="D1335" t="s">
        <v>11</v>
      </c>
      <c r="E1335" t="s">
        <v>28</v>
      </c>
      <c r="F1335" t="s">
        <v>1003</v>
      </c>
      <c r="G1335" t="s">
        <v>1004</v>
      </c>
      <c r="H1335">
        <v>3010</v>
      </c>
      <c r="I1335" t="s">
        <v>41</v>
      </c>
      <c r="J1335">
        <v>63300130</v>
      </c>
      <c r="K1335" t="s">
        <v>1896</v>
      </c>
      <c r="L1335" s="3">
        <v>12304.827319405726</v>
      </c>
      <c r="M1335" s="3">
        <v>12735.496275584925</v>
      </c>
      <c r="N1335" s="3">
        <v>13181.238645230394</v>
      </c>
      <c r="O1335" s="3">
        <v>13642.581997813457</v>
      </c>
      <c r="P1335" s="3">
        <v>14120.072367736928</v>
      </c>
    </row>
    <row r="1336" spans="2:16" x14ac:dyDescent="0.35">
      <c r="B1336" t="s">
        <v>10</v>
      </c>
      <c r="D1336" t="s">
        <v>19</v>
      </c>
      <c r="E1336" t="s">
        <v>28</v>
      </c>
      <c r="F1336" t="s">
        <v>1666</v>
      </c>
      <c r="G1336" t="s">
        <v>1667</v>
      </c>
      <c r="H1336">
        <v>3010</v>
      </c>
      <c r="I1336" t="s">
        <v>41</v>
      </c>
      <c r="J1336">
        <v>63300033</v>
      </c>
      <c r="K1336" t="s">
        <v>1661</v>
      </c>
      <c r="L1336" s="3">
        <v>4599779</v>
      </c>
      <c r="M1336" s="3">
        <v>4599779</v>
      </c>
      <c r="N1336" s="3">
        <v>4599779</v>
      </c>
      <c r="O1336" s="3">
        <v>4599779</v>
      </c>
      <c r="P1336" s="3">
        <v>4599779</v>
      </c>
    </row>
    <row r="1337" spans="2:16" x14ac:dyDescent="0.35">
      <c r="B1337" t="s">
        <v>10</v>
      </c>
      <c r="D1337" t="s">
        <v>19</v>
      </c>
      <c r="E1337" t="s">
        <v>28</v>
      </c>
      <c r="F1337" t="s">
        <v>1666</v>
      </c>
      <c r="G1337" t="s">
        <v>1667</v>
      </c>
      <c r="H1337">
        <v>3010</v>
      </c>
      <c r="I1337" t="s">
        <v>41</v>
      </c>
      <c r="J1337">
        <v>63300150</v>
      </c>
      <c r="K1337" t="s">
        <v>1680</v>
      </c>
      <c r="L1337" s="3">
        <v>1624148.8437587759</v>
      </c>
      <c r="M1337" s="3">
        <v>1656631.8206339513</v>
      </c>
      <c r="N1337" s="3">
        <v>1689764.4570466303</v>
      </c>
      <c r="O1337" s="3">
        <v>1723559.7461875631</v>
      </c>
      <c r="P1337" s="3">
        <v>1758030.9411113143</v>
      </c>
    </row>
    <row r="1338" spans="2:16" x14ac:dyDescent="0.35">
      <c r="B1338" t="s">
        <v>10</v>
      </c>
      <c r="D1338" t="s">
        <v>11</v>
      </c>
      <c r="E1338" t="s">
        <v>28</v>
      </c>
      <c r="F1338" t="s">
        <v>1005</v>
      </c>
      <c r="G1338" t="s">
        <v>1006</v>
      </c>
      <c r="H1338">
        <v>3010</v>
      </c>
      <c r="I1338" t="s">
        <v>41</v>
      </c>
      <c r="J1338">
        <v>63300080</v>
      </c>
      <c r="K1338" t="s">
        <v>91</v>
      </c>
      <c r="L1338" s="3">
        <v>1654851.693069132</v>
      </c>
      <c r="M1338" s="3">
        <v>1717538.4032065517</v>
      </c>
      <c r="N1338" s="3">
        <v>1782419.1481987811</v>
      </c>
      <c r="O1338" s="3">
        <v>1849570.7192657383</v>
      </c>
      <c r="P1338" s="3">
        <v>1919072.595320039</v>
      </c>
    </row>
    <row r="1339" spans="2:16" x14ac:dyDescent="0.35">
      <c r="B1339" t="s">
        <v>10</v>
      </c>
      <c r="D1339" t="s">
        <v>19</v>
      </c>
      <c r="E1339" t="s">
        <v>28</v>
      </c>
      <c r="F1339" t="s">
        <v>1005</v>
      </c>
      <c r="G1339" t="s">
        <v>1006</v>
      </c>
      <c r="H1339">
        <v>3010</v>
      </c>
      <c r="I1339" t="s">
        <v>41</v>
      </c>
      <c r="J1339">
        <v>63300030</v>
      </c>
      <c r="K1339" t="s">
        <v>1488</v>
      </c>
      <c r="L1339" s="3">
        <v>4581.25</v>
      </c>
      <c r="M1339" s="3">
        <v>4581.25</v>
      </c>
      <c r="N1339" s="3">
        <v>4581.25</v>
      </c>
      <c r="O1339" s="3">
        <v>4581.25</v>
      </c>
      <c r="P1339" s="3">
        <v>4581.25</v>
      </c>
    </row>
    <row r="1340" spans="2:16" x14ac:dyDescent="0.35">
      <c r="B1340" t="s">
        <v>10</v>
      </c>
      <c r="D1340" t="s">
        <v>11</v>
      </c>
      <c r="E1340" t="s">
        <v>28</v>
      </c>
      <c r="F1340" t="s">
        <v>1005</v>
      </c>
      <c r="G1340" t="s">
        <v>1006</v>
      </c>
      <c r="H1340">
        <v>3010</v>
      </c>
      <c r="I1340" t="s">
        <v>41</v>
      </c>
      <c r="J1340">
        <v>63300040</v>
      </c>
      <c r="K1340" t="s">
        <v>1515</v>
      </c>
      <c r="L1340" s="3">
        <v>571577.06504032528</v>
      </c>
      <c r="M1340" s="3">
        <v>593228.72479173657</v>
      </c>
      <c r="N1340" s="3">
        <v>615638.19263444736</v>
      </c>
      <c r="O1340" s="3">
        <v>638831.99185165297</v>
      </c>
      <c r="P1340" s="3">
        <v>662837.57404146087</v>
      </c>
    </row>
    <row r="1341" spans="2:16" x14ac:dyDescent="0.35">
      <c r="B1341" t="s">
        <v>10</v>
      </c>
      <c r="D1341" t="s">
        <v>19</v>
      </c>
      <c r="E1341" t="s">
        <v>28</v>
      </c>
      <c r="F1341" t="s">
        <v>1005</v>
      </c>
      <c r="G1341" t="s">
        <v>1006</v>
      </c>
      <c r="H1341">
        <v>3010</v>
      </c>
      <c r="I1341" t="s">
        <v>41</v>
      </c>
      <c r="J1341">
        <v>63300158</v>
      </c>
      <c r="K1341" t="s">
        <v>1516</v>
      </c>
      <c r="L1341" s="3">
        <v>6735.9999995999997</v>
      </c>
      <c r="M1341" s="3">
        <v>6735.9999995999997</v>
      </c>
      <c r="N1341" s="3">
        <v>6735.9999995999997</v>
      </c>
      <c r="O1341" s="3">
        <v>6735.9999995999997</v>
      </c>
      <c r="P1341" s="3">
        <v>6735.9999995999997</v>
      </c>
    </row>
    <row r="1342" spans="2:16" x14ac:dyDescent="0.35">
      <c r="B1342" t="s">
        <v>10</v>
      </c>
      <c r="D1342" t="s">
        <v>19</v>
      </c>
      <c r="E1342" t="s">
        <v>28</v>
      </c>
      <c r="F1342" t="s">
        <v>1005</v>
      </c>
      <c r="G1342" t="s">
        <v>1006</v>
      </c>
      <c r="H1342">
        <v>3010</v>
      </c>
      <c r="I1342" t="s">
        <v>41</v>
      </c>
      <c r="J1342">
        <v>63300056</v>
      </c>
      <c r="K1342" t="s">
        <v>1536</v>
      </c>
      <c r="L1342" s="3">
        <v>5443591.0956221456</v>
      </c>
      <c r="M1342" s="3">
        <v>5649797.3789689206</v>
      </c>
      <c r="N1342" s="3">
        <v>5863220.8822328327</v>
      </c>
      <c r="O1342" s="3">
        <v>6084114.2081109816</v>
      </c>
      <c r="P1342" s="3">
        <v>6312738.8003948657</v>
      </c>
    </row>
    <row r="1343" spans="2:16" x14ac:dyDescent="0.35">
      <c r="B1343" t="s">
        <v>10</v>
      </c>
      <c r="D1343" t="s">
        <v>19</v>
      </c>
      <c r="E1343" t="s">
        <v>28</v>
      </c>
      <c r="F1343" t="s">
        <v>1005</v>
      </c>
      <c r="G1343" t="s">
        <v>1006</v>
      </c>
      <c r="H1343">
        <v>3010</v>
      </c>
      <c r="I1343" t="s">
        <v>41</v>
      </c>
      <c r="J1343">
        <v>63300060</v>
      </c>
      <c r="K1343" t="s">
        <v>1546</v>
      </c>
      <c r="L1343" s="3">
        <v>88000</v>
      </c>
      <c r="M1343" s="3">
        <v>88000</v>
      </c>
      <c r="N1343" s="3">
        <v>88000</v>
      </c>
      <c r="O1343" s="3">
        <v>88000</v>
      </c>
      <c r="P1343" s="3">
        <v>88000</v>
      </c>
    </row>
    <row r="1344" spans="2:16" x14ac:dyDescent="0.35">
      <c r="B1344" t="s">
        <v>10</v>
      </c>
      <c r="D1344" t="s">
        <v>19</v>
      </c>
      <c r="E1344" t="s">
        <v>28</v>
      </c>
      <c r="F1344" t="s">
        <v>1005</v>
      </c>
      <c r="G1344" t="s">
        <v>1006</v>
      </c>
      <c r="H1344">
        <v>3010</v>
      </c>
      <c r="I1344" t="s">
        <v>41</v>
      </c>
      <c r="J1344">
        <v>63300033</v>
      </c>
      <c r="K1344" t="s">
        <v>1661</v>
      </c>
      <c r="L1344" s="3">
        <v>2021.0000004000001</v>
      </c>
      <c r="M1344" s="3">
        <v>2021.0000004000001</v>
      </c>
      <c r="N1344" s="3">
        <v>2021.0000004000001</v>
      </c>
      <c r="O1344" s="3">
        <v>2021.0000004000001</v>
      </c>
      <c r="P1344" s="3">
        <v>2021.0000004000001</v>
      </c>
    </row>
    <row r="1345" spans="2:16" x14ac:dyDescent="0.35">
      <c r="B1345" t="s">
        <v>10</v>
      </c>
      <c r="D1345" t="s">
        <v>19</v>
      </c>
      <c r="E1345" t="s">
        <v>28</v>
      </c>
      <c r="F1345" t="s">
        <v>1005</v>
      </c>
      <c r="G1345" t="s">
        <v>1006</v>
      </c>
      <c r="H1345">
        <v>3010</v>
      </c>
      <c r="I1345" t="s">
        <v>41</v>
      </c>
      <c r="J1345">
        <v>63300150</v>
      </c>
      <c r="K1345" t="s">
        <v>1680</v>
      </c>
      <c r="L1345" s="3">
        <v>824586.52320000005</v>
      </c>
      <c r="M1345" s="3">
        <v>841078.25366400008</v>
      </c>
      <c r="N1345" s="3">
        <v>857899.81873728009</v>
      </c>
      <c r="O1345" s="3">
        <v>875057.81511202571</v>
      </c>
      <c r="P1345" s="3">
        <v>892558.97141426627</v>
      </c>
    </row>
    <row r="1346" spans="2:16" x14ac:dyDescent="0.35">
      <c r="B1346" t="s">
        <v>10</v>
      </c>
      <c r="D1346" t="s">
        <v>11</v>
      </c>
      <c r="E1346" t="s">
        <v>28</v>
      </c>
      <c r="F1346" t="s">
        <v>1005</v>
      </c>
      <c r="G1346" t="s">
        <v>1006</v>
      </c>
      <c r="H1346">
        <v>3010</v>
      </c>
      <c r="I1346" t="s">
        <v>41</v>
      </c>
      <c r="J1346">
        <v>63300100</v>
      </c>
      <c r="K1346" t="s">
        <v>1869</v>
      </c>
      <c r="L1346" s="3">
        <v>500810.38079723739</v>
      </c>
      <c r="M1346" s="3">
        <v>519781.3588651407</v>
      </c>
      <c r="N1346" s="3">
        <v>539416.32116542058</v>
      </c>
      <c r="O1346" s="3">
        <v>559738.50714621029</v>
      </c>
      <c r="P1346" s="3">
        <v>580771.96963632759</v>
      </c>
    </row>
    <row r="1347" spans="2:16" x14ac:dyDescent="0.35">
      <c r="B1347" t="s">
        <v>10</v>
      </c>
      <c r="D1347" t="s">
        <v>19</v>
      </c>
      <c r="E1347" t="s">
        <v>28</v>
      </c>
      <c r="F1347" t="s">
        <v>1005</v>
      </c>
      <c r="G1347" t="s">
        <v>1006</v>
      </c>
      <c r="H1347">
        <v>3010</v>
      </c>
      <c r="I1347" t="s">
        <v>41</v>
      </c>
      <c r="J1347">
        <v>63300034</v>
      </c>
      <c r="K1347" t="s">
        <v>1872</v>
      </c>
      <c r="L1347" s="3">
        <v>30054</v>
      </c>
      <c r="M1347" s="3">
        <v>30054</v>
      </c>
      <c r="N1347" s="3">
        <v>30054</v>
      </c>
      <c r="O1347" s="3">
        <v>30054</v>
      </c>
      <c r="P1347" s="3">
        <v>30054</v>
      </c>
    </row>
    <row r="1348" spans="2:16" x14ac:dyDescent="0.35">
      <c r="B1348" t="s">
        <v>10</v>
      </c>
      <c r="D1348" t="s">
        <v>11</v>
      </c>
      <c r="E1348" t="s">
        <v>28</v>
      </c>
      <c r="F1348" t="s">
        <v>1005</v>
      </c>
      <c r="G1348" t="s">
        <v>1006</v>
      </c>
      <c r="H1348">
        <v>3010</v>
      </c>
      <c r="I1348" t="s">
        <v>41</v>
      </c>
      <c r="J1348">
        <v>63300170</v>
      </c>
      <c r="K1348" t="s">
        <v>1873</v>
      </c>
      <c r="L1348" s="3">
        <v>865530.98420392117</v>
      </c>
      <c r="M1348" s="3">
        <v>898317.78325605835</v>
      </c>
      <c r="N1348" s="3">
        <v>932252.12027502048</v>
      </c>
      <c r="O1348" s="3">
        <v>967374.15908964607</v>
      </c>
      <c r="P1348" s="3">
        <v>1003725.4692627836</v>
      </c>
    </row>
    <row r="1349" spans="2:16" x14ac:dyDescent="0.35">
      <c r="B1349" t="s">
        <v>10</v>
      </c>
      <c r="D1349" t="s">
        <v>11</v>
      </c>
      <c r="E1349" t="s">
        <v>28</v>
      </c>
      <c r="F1349" t="s">
        <v>1005</v>
      </c>
      <c r="G1349" t="s">
        <v>1006</v>
      </c>
      <c r="H1349">
        <v>3010</v>
      </c>
      <c r="I1349" t="s">
        <v>41</v>
      </c>
      <c r="J1349">
        <v>63300130</v>
      </c>
      <c r="K1349" t="s">
        <v>1896</v>
      </c>
      <c r="L1349" s="3">
        <v>272179.55478110729</v>
      </c>
      <c r="M1349" s="3">
        <v>282489.86894844606</v>
      </c>
      <c r="N1349" s="3">
        <v>293161.04411164171</v>
      </c>
      <c r="O1349" s="3">
        <v>304205.71040554915</v>
      </c>
      <c r="P1349" s="3">
        <v>315636.94001974334</v>
      </c>
    </row>
    <row r="1350" spans="2:16" x14ac:dyDescent="0.35">
      <c r="B1350" t="s">
        <v>10</v>
      </c>
      <c r="D1350" t="s">
        <v>11</v>
      </c>
      <c r="E1350" t="s">
        <v>28</v>
      </c>
      <c r="F1350" t="s">
        <v>1007</v>
      </c>
      <c r="G1350" t="s">
        <v>1008</v>
      </c>
      <c r="H1350">
        <v>3010</v>
      </c>
      <c r="I1350" t="s">
        <v>41</v>
      </c>
      <c r="J1350">
        <v>63300080</v>
      </c>
      <c r="K1350" t="s">
        <v>91</v>
      </c>
      <c r="L1350" s="3">
        <v>35523.195864562942</v>
      </c>
      <c r="M1350" s="3">
        <v>36766.507719822643</v>
      </c>
      <c r="N1350" s="3">
        <v>38053.335490016427</v>
      </c>
      <c r="O1350" s="3">
        <v>39385.202232167001</v>
      </c>
      <c r="P1350" s="3">
        <v>40763.68431029284</v>
      </c>
    </row>
    <row r="1351" spans="2:16" x14ac:dyDescent="0.35">
      <c r="B1351" t="s">
        <v>10</v>
      </c>
      <c r="D1351" t="s">
        <v>11</v>
      </c>
      <c r="E1351" t="s">
        <v>28</v>
      </c>
      <c r="F1351" t="s">
        <v>1007</v>
      </c>
      <c r="G1351" t="s">
        <v>1008</v>
      </c>
      <c r="H1351">
        <v>3010</v>
      </c>
      <c r="I1351" t="s">
        <v>41</v>
      </c>
      <c r="J1351">
        <v>63300040</v>
      </c>
      <c r="K1351" t="s">
        <v>1515</v>
      </c>
      <c r="L1351" s="3">
        <v>12269.524887431278</v>
      </c>
      <c r="M1351" s="3">
        <v>12698.958258491371</v>
      </c>
      <c r="N1351" s="3">
        <v>13143.421797538569</v>
      </c>
      <c r="O1351" s="3">
        <v>13603.441560452418</v>
      </c>
      <c r="P1351" s="3">
        <v>14079.562015068252</v>
      </c>
    </row>
    <row r="1352" spans="2:16" x14ac:dyDescent="0.35">
      <c r="B1352" t="s">
        <v>10</v>
      </c>
      <c r="D1352" t="s">
        <v>19</v>
      </c>
      <c r="E1352" t="s">
        <v>28</v>
      </c>
      <c r="F1352" t="s">
        <v>1007</v>
      </c>
      <c r="G1352" t="s">
        <v>1008</v>
      </c>
      <c r="H1352">
        <v>3010</v>
      </c>
      <c r="I1352" t="s">
        <v>41</v>
      </c>
      <c r="J1352">
        <v>63300056</v>
      </c>
      <c r="K1352" t="s">
        <v>1536</v>
      </c>
      <c r="L1352" s="3">
        <v>116852.61797553599</v>
      </c>
      <c r="M1352" s="3">
        <v>120942.45960467974</v>
      </c>
      <c r="N1352" s="3">
        <v>125175.44569084352</v>
      </c>
      <c r="O1352" s="3">
        <v>129556.58629002304</v>
      </c>
      <c r="P1352" s="3">
        <v>134091.06681017383</v>
      </c>
    </row>
    <row r="1353" spans="2:16" x14ac:dyDescent="0.35">
      <c r="B1353" t="s">
        <v>10</v>
      </c>
      <c r="D1353" t="s">
        <v>11</v>
      </c>
      <c r="E1353" t="s">
        <v>28</v>
      </c>
      <c r="F1353" t="s">
        <v>1007</v>
      </c>
      <c r="G1353" t="s">
        <v>1008</v>
      </c>
      <c r="H1353">
        <v>3010</v>
      </c>
      <c r="I1353" t="s">
        <v>41</v>
      </c>
      <c r="J1353">
        <v>63300100</v>
      </c>
      <c r="K1353" t="s">
        <v>1869</v>
      </c>
      <c r="L1353" s="3">
        <v>10750.440853749311</v>
      </c>
      <c r="M1353" s="3">
        <v>11126.706283630536</v>
      </c>
      <c r="N1353" s="3">
        <v>11516.141003557605</v>
      </c>
      <c r="O1353" s="3">
        <v>11919.20593868212</v>
      </c>
      <c r="P1353" s="3">
        <v>12336.378146535992</v>
      </c>
    </row>
    <row r="1354" spans="2:16" x14ac:dyDescent="0.35">
      <c r="B1354" t="s">
        <v>10</v>
      </c>
      <c r="D1354" t="s">
        <v>11</v>
      </c>
      <c r="E1354" t="s">
        <v>28</v>
      </c>
      <c r="F1354" t="s">
        <v>1007</v>
      </c>
      <c r="G1354" t="s">
        <v>1008</v>
      </c>
      <c r="H1354">
        <v>3010</v>
      </c>
      <c r="I1354" t="s">
        <v>41</v>
      </c>
      <c r="J1354">
        <v>63300170</v>
      </c>
      <c r="K1354" t="s">
        <v>1873</v>
      </c>
      <c r="L1354" s="3">
        <v>18579.566258110222</v>
      </c>
      <c r="M1354" s="3">
        <v>19229.851077144078</v>
      </c>
      <c r="N1354" s="3">
        <v>19902.895864844122</v>
      </c>
      <c r="O1354" s="3">
        <v>20599.497220113662</v>
      </c>
      <c r="P1354" s="3">
        <v>21320.479622817638</v>
      </c>
    </row>
    <row r="1355" spans="2:16" x14ac:dyDescent="0.35">
      <c r="B1355" t="s">
        <v>10</v>
      </c>
      <c r="D1355" t="s">
        <v>11</v>
      </c>
      <c r="E1355" t="s">
        <v>28</v>
      </c>
      <c r="F1355" t="s">
        <v>1007</v>
      </c>
      <c r="G1355" t="s">
        <v>1008</v>
      </c>
      <c r="H1355">
        <v>3010</v>
      </c>
      <c r="I1355" t="s">
        <v>41</v>
      </c>
      <c r="J1355">
        <v>63300130</v>
      </c>
      <c r="K1355" t="s">
        <v>1896</v>
      </c>
      <c r="L1355" s="3">
        <v>5842.6308987767998</v>
      </c>
      <c r="M1355" s="3">
        <v>6047.1229802339876</v>
      </c>
      <c r="N1355" s="3">
        <v>6258.7722845421767</v>
      </c>
      <c r="O1355" s="3">
        <v>6477.8293145011521</v>
      </c>
      <c r="P1355" s="3">
        <v>6704.5533405086917</v>
      </c>
    </row>
    <row r="1356" spans="2:16" x14ac:dyDescent="0.35">
      <c r="B1356" t="s">
        <v>10</v>
      </c>
      <c r="D1356" t="s">
        <v>19</v>
      </c>
      <c r="E1356" t="s">
        <v>28</v>
      </c>
      <c r="F1356" t="s">
        <v>39</v>
      </c>
      <c r="G1356" t="s">
        <v>40</v>
      </c>
      <c r="H1356">
        <v>3010</v>
      </c>
      <c r="I1356" t="s">
        <v>41</v>
      </c>
      <c r="J1356">
        <v>63300031</v>
      </c>
      <c r="K1356" t="s">
        <v>16</v>
      </c>
      <c r="L1356" s="3">
        <v>380</v>
      </c>
      <c r="M1356" s="3">
        <v>380</v>
      </c>
      <c r="N1356" s="3">
        <v>380</v>
      </c>
      <c r="O1356" s="3">
        <v>380</v>
      </c>
      <c r="P1356" s="3">
        <v>380</v>
      </c>
    </row>
    <row r="1357" spans="2:16" x14ac:dyDescent="0.35">
      <c r="B1357" t="s">
        <v>10</v>
      </c>
      <c r="D1357" t="s">
        <v>11</v>
      </c>
      <c r="E1357" t="s">
        <v>28</v>
      </c>
      <c r="F1357" t="s">
        <v>39</v>
      </c>
      <c r="G1357" t="s">
        <v>40</v>
      </c>
      <c r="H1357">
        <v>3010</v>
      </c>
      <c r="I1357" t="s">
        <v>41</v>
      </c>
      <c r="J1357">
        <v>63300080</v>
      </c>
      <c r="K1357" t="s">
        <v>91</v>
      </c>
      <c r="L1357" s="3">
        <v>274315.58260166558</v>
      </c>
      <c r="M1357" s="3">
        <v>283916.62799272384</v>
      </c>
      <c r="N1357" s="3">
        <v>293853.70997246919</v>
      </c>
      <c r="O1357" s="3">
        <v>304138.58982150559</v>
      </c>
      <c r="P1357" s="3">
        <v>314783.44046525826</v>
      </c>
    </row>
    <row r="1358" spans="2:16" x14ac:dyDescent="0.35">
      <c r="B1358" t="s">
        <v>10</v>
      </c>
      <c r="D1358" t="s">
        <v>19</v>
      </c>
      <c r="E1358" t="s">
        <v>28</v>
      </c>
      <c r="F1358" t="s">
        <v>39</v>
      </c>
      <c r="G1358" t="s">
        <v>40</v>
      </c>
      <c r="H1358">
        <v>3010</v>
      </c>
      <c r="I1358" t="s">
        <v>41</v>
      </c>
      <c r="J1358">
        <v>63300030</v>
      </c>
      <c r="K1358" t="s">
        <v>1488</v>
      </c>
      <c r="L1358" s="3">
        <v>23154.999999600001</v>
      </c>
      <c r="M1358" s="3">
        <v>23154.999999600001</v>
      </c>
      <c r="N1358" s="3">
        <v>23154.999999600001</v>
      </c>
      <c r="O1358" s="3">
        <v>23154.999999600001</v>
      </c>
      <c r="P1358" s="3">
        <v>23154.999999600001</v>
      </c>
    </row>
    <row r="1359" spans="2:16" x14ac:dyDescent="0.35">
      <c r="B1359" t="s">
        <v>10</v>
      </c>
      <c r="D1359" t="s">
        <v>11</v>
      </c>
      <c r="E1359" t="s">
        <v>28</v>
      </c>
      <c r="F1359" t="s">
        <v>39</v>
      </c>
      <c r="G1359" t="s">
        <v>40</v>
      </c>
      <c r="H1359">
        <v>3010</v>
      </c>
      <c r="I1359" t="s">
        <v>41</v>
      </c>
      <c r="J1359">
        <v>63300040</v>
      </c>
      <c r="K1359" t="s">
        <v>1515</v>
      </c>
      <c r="L1359" s="3">
        <v>94747.158464391076</v>
      </c>
      <c r="M1359" s="3">
        <v>98063.309010644749</v>
      </c>
      <c r="N1359" s="3">
        <v>101495.52482601731</v>
      </c>
      <c r="O1359" s="3">
        <v>105047.86819492791</v>
      </c>
      <c r="P1359" s="3">
        <v>108724.54358175039</v>
      </c>
    </row>
    <row r="1360" spans="2:16" x14ac:dyDescent="0.35">
      <c r="B1360" t="s">
        <v>10</v>
      </c>
      <c r="D1360" t="s">
        <v>19</v>
      </c>
      <c r="E1360" t="s">
        <v>28</v>
      </c>
      <c r="F1360" t="s">
        <v>39</v>
      </c>
      <c r="G1360" t="s">
        <v>40</v>
      </c>
      <c r="H1360">
        <v>3010</v>
      </c>
      <c r="I1360" t="s">
        <v>41</v>
      </c>
      <c r="J1360">
        <v>63300056</v>
      </c>
      <c r="K1360" t="s">
        <v>1536</v>
      </c>
      <c r="L1360" s="3">
        <v>902353.89013705787</v>
      </c>
      <c r="M1360" s="3">
        <v>933936.2762918548</v>
      </c>
      <c r="N1360" s="3">
        <v>966624.04596206965</v>
      </c>
      <c r="O1360" s="3">
        <v>1000455.8875707421</v>
      </c>
      <c r="P1360" s="3">
        <v>1035471.843635718</v>
      </c>
    </row>
    <row r="1361" spans="2:16" x14ac:dyDescent="0.35">
      <c r="B1361" t="s">
        <v>10</v>
      </c>
      <c r="D1361" t="s">
        <v>19</v>
      </c>
      <c r="E1361" t="s">
        <v>28</v>
      </c>
      <c r="F1361" t="s">
        <v>39</v>
      </c>
      <c r="G1361" t="s">
        <v>40</v>
      </c>
      <c r="H1361">
        <v>3010</v>
      </c>
      <c r="I1361" t="s">
        <v>41</v>
      </c>
      <c r="J1361">
        <v>63300060</v>
      </c>
      <c r="K1361" t="s">
        <v>1546</v>
      </c>
      <c r="L1361" s="3">
        <v>537</v>
      </c>
      <c r="M1361" s="3">
        <v>537</v>
      </c>
      <c r="N1361" s="3">
        <v>537</v>
      </c>
      <c r="O1361" s="3">
        <v>537</v>
      </c>
      <c r="P1361" s="3">
        <v>537</v>
      </c>
    </row>
    <row r="1362" spans="2:16" x14ac:dyDescent="0.35">
      <c r="B1362" t="s">
        <v>10</v>
      </c>
      <c r="D1362" t="s">
        <v>19</v>
      </c>
      <c r="E1362" t="s">
        <v>28</v>
      </c>
      <c r="F1362" t="s">
        <v>39</v>
      </c>
      <c r="G1362" t="s">
        <v>40</v>
      </c>
      <c r="H1362">
        <v>3010</v>
      </c>
      <c r="I1362" t="s">
        <v>41</v>
      </c>
      <c r="J1362">
        <v>63300033</v>
      </c>
      <c r="K1362" t="s">
        <v>1661</v>
      </c>
      <c r="L1362" s="3">
        <v>14271.999999600001</v>
      </c>
      <c r="M1362" s="3">
        <v>14271.999999600001</v>
      </c>
      <c r="N1362" s="3">
        <v>14271.999999600001</v>
      </c>
      <c r="O1362" s="3">
        <v>14271.999999600001</v>
      </c>
      <c r="P1362" s="3">
        <v>14271.999999600001</v>
      </c>
    </row>
    <row r="1363" spans="2:16" x14ac:dyDescent="0.35">
      <c r="B1363" t="s">
        <v>10</v>
      </c>
      <c r="D1363" t="s">
        <v>19</v>
      </c>
      <c r="E1363" t="s">
        <v>28</v>
      </c>
      <c r="F1363" t="s">
        <v>39</v>
      </c>
      <c r="G1363" t="s">
        <v>40</v>
      </c>
      <c r="H1363">
        <v>3010</v>
      </c>
      <c r="I1363" t="s">
        <v>41</v>
      </c>
      <c r="J1363">
        <v>63300150</v>
      </c>
      <c r="K1363" t="s">
        <v>1680</v>
      </c>
      <c r="L1363" s="3">
        <v>100065.06</v>
      </c>
      <c r="M1363" s="3">
        <v>102066.3612</v>
      </c>
      <c r="N1363" s="3">
        <v>104107.68842400001</v>
      </c>
      <c r="O1363" s="3">
        <v>106189.84219248001</v>
      </c>
      <c r="P1363" s="3">
        <v>108313.63903632961</v>
      </c>
    </row>
    <row r="1364" spans="2:16" x14ac:dyDescent="0.35">
      <c r="B1364" t="s">
        <v>10</v>
      </c>
      <c r="D1364" t="s">
        <v>11</v>
      </c>
      <c r="E1364" t="s">
        <v>28</v>
      </c>
      <c r="F1364" t="s">
        <v>39</v>
      </c>
      <c r="G1364" t="s">
        <v>40</v>
      </c>
      <c r="H1364">
        <v>3010</v>
      </c>
      <c r="I1364" t="s">
        <v>41</v>
      </c>
      <c r="J1364">
        <v>63300100</v>
      </c>
      <c r="K1364" t="s">
        <v>1869</v>
      </c>
      <c r="L1364" s="3">
        <v>83016.557892609329</v>
      </c>
      <c r="M1364" s="3">
        <v>85922.137418850645</v>
      </c>
      <c r="N1364" s="3">
        <v>88929.412228510409</v>
      </c>
      <c r="O1364" s="3">
        <v>92041.941656508265</v>
      </c>
      <c r="P1364" s="3">
        <v>95263.409614486052</v>
      </c>
    </row>
    <row r="1365" spans="2:16" x14ac:dyDescent="0.35">
      <c r="B1365" t="s">
        <v>10</v>
      </c>
      <c r="D1365" t="s">
        <v>11</v>
      </c>
      <c r="E1365" t="s">
        <v>28</v>
      </c>
      <c r="F1365" t="s">
        <v>39</v>
      </c>
      <c r="G1365" t="s">
        <v>40</v>
      </c>
      <c r="H1365">
        <v>3010</v>
      </c>
      <c r="I1365" t="s">
        <v>41</v>
      </c>
      <c r="J1365">
        <v>63300170</v>
      </c>
      <c r="K1365" t="s">
        <v>1873</v>
      </c>
      <c r="L1365" s="3">
        <v>143474.26853179222</v>
      </c>
      <c r="M1365" s="3">
        <v>148495.86793040493</v>
      </c>
      <c r="N1365" s="3">
        <v>153693.22330796908</v>
      </c>
      <c r="O1365" s="3">
        <v>159072.48612374798</v>
      </c>
      <c r="P1365" s="3">
        <v>164640.02313807915</v>
      </c>
    </row>
    <row r="1366" spans="2:16" x14ac:dyDescent="0.35">
      <c r="B1366" t="s">
        <v>10</v>
      </c>
      <c r="D1366" t="s">
        <v>11</v>
      </c>
      <c r="E1366" t="s">
        <v>28</v>
      </c>
      <c r="F1366" t="s">
        <v>39</v>
      </c>
      <c r="G1366" t="s">
        <v>40</v>
      </c>
      <c r="H1366">
        <v>3010</v>
      </c>
      <c r="I1366" t="s">
        <v>41</v>
      </c>
      <c r="J1366">
        <v>63300130</v>
      </c>
      <c r="K1366" t="s">
        <v>1896</v>
      </c>
      <c r="L1366" s="3">
        <v>45117.694506852895</v>
      </c>
      <c r="M1366" s="3">
        <v>46696.813814592744</v>
      </c>
      <c r="N1366" s="3">
        <v>48331.202298103482</v>
      </c>
      <c r="O1366" s="3">
        <v>50022.794378537103</v>
      </c>
      <c r="P1366" s="3">
        <v>51773.592181785905</v>
      </c>
    </row>
    <row r="1367" spans="2:16" x14ac:dyDescent="0.35">
      <c r="B1367" t="s">
        <v>10</v>
      </c>
      <c r="D1367" t="s">
        <v>11</v>
      </c>
      <c r="E1367" t="s">
        <v>28</v>
      </c>
      <c r="F1367" t="s">
        <v>1009</v>
      </c>
      <c r="G1367" t="s">
        <v>1010</v>
      </c>
      <c r="H1367">
        <v>3010</v>
      </c>
      <c r="I1367" t="s">
        <v>41</v>
      </c>
      <c r="J1367">
        <v>63300080</v>
      </c>
      <c r="K1367" t="s">
        <v>91</v>
      </c>
      <c r="L1367" s="3">
        <v>116118.09840188923</v>
      </c>
      <c r="M1367" s="3">
        <v>120182.23184595534</v>
      </c>
      <c r="N1367" s="3">
        <v>124388.60996056376</v>
      </c>
      <c r="O1367" s="3">
        <v>128742.21130918348</v>
      </c>
      <c r="P1367" s="3">
        <v>133248.1887050049</v>
      </c>
    </row>
    <row r="1368" spans="2:16" x14ac:dyDescent="0.35">
      <c r="B1368" t="s">
        <v>10</v>
      </c>
      <c r="D1368" t="s">
        <v>11</v>
      </c>
      <c r="E1368" t="s">
        <v>28</v>
      </c>
      <c r="F1368" t="s">
        <v>1009</v>
      </c>
      <c r="G1368" t="s">
        <v>1010</v>
      </c>
      <c r="H1368">
        <v>3010</v>
      </c>
      <c r="I1368" t="s">
        <v>41</v>
      </c>
      <c r="J1368">
        <v>63300040</v>
      </c>
      <c r="K1368" t="s">
        <v>1515</v>
      </c>
      <c r="L1368" s="3">
        <v>40106.580040126217</v>
      </c>
      <c r="M1368" s="3">
        <v>41510.310341530625</v>
      </c>
      <c r="N1368" s="3">
        <v>42963.171203484191</v>
      </c>
      <c r="O1368" s="3">
        <v>44466.882195606137</v>
      </c>
      <c r="P1368" s="3">
        <v>46023.223072452347</v>
      </c>
    </row>
    <row r="1369" spans="2:16" x14ac:dyDescent="0.35">
      <c r="B1369" t="s">
        <v>10</v>
      </c>
      <c r="D1369" t="s">
        <v>19</v>
      </c>
      <c r="E1369" t="s">
        <v>28</v>
      </c>
      <c r="F1369" t="s">
        <v>1009</v>
      </c>
      <c r="G1369" t="s">
        <v>1010</v>
      </c>
      <c r="H1369">
        <v>3010</v>
      </c>
      <c r="I1369" t="s">
        <v>41</v>
      </c>
      <c r="J1369">
        <v>63300056</v>
      </c>
      <c r="K1369" t="s">
        <v>1536</v>
      </c>
      <c r="L1369" s="3">
        <v>381967.428953583</v>
      </c>
      <c r="M1369" s="3">
        <v>395336.28896695835</v>
      </c>
      <c r="N1369" s="3">
        <v>409173.05908080185</v>
      </c>
      <c r="O1369" s="3">
        <v>423494.11614862987</v>
      </c>
      <c r="P1369" s="3">
        <v>438316.41021383187</v>
      </c>
    </row>
    <row r="1370" spans="2:16" x14ac:dyDescent="0.35">
      <c r="B1370" t="s">
        <v>10</v>
      </c>
      <c r="D1370" t="s">
        <v>19</v>
      </c>
      <c r="E1370" t="s">
        <v>28</v>
      </c>
      <c r="F1370" t="s">
        <v>1009</v>
      </c>
      <c r="G1370" t="s">
        <v>1010</v>
      </c>
      <c r="H1370">
        <v>3010</v>
      </c>
      <c r="I1370" t="s">
        <v>41</v>
      </c>
      <c r="J1370">
        <v>63300033</v>
      </c>
      <c r="K1370" t="s">
        <v>1661</v>
      </c>
      <c r="L1370" s="3">
        <v>3954</v>
      </c>
      <c r="M1370" s="3">
        <v>3954</v>
      </c>
      <c r="N1370" s="3">
        <v>3954</v>
      </c>
      <c r="O1370" s="3">
        <v>3954</v>
      </c>
      <c r="P1370" s="3">
        <v>3954</v>
      </c>
    </row>
    <row r="1371" spans="2:16" x14ac:dyDescent="0.35">
      <c r="B1371" t="s">
        <v>10</v>
      </c>
      <c r="D1371" t="s">
        <v>11</v>
      </c>
      <c r="E1371" t="s">
        <v>28</v>
      </c>
      <c r="F1371" t="s">
        <v>1009</v>
      </c>
      <c r="G1371" t="s">
        <v>1010</v>
      </c>
      <c r="H1371">
        <v>3010</v>
      </c>
      <c r="I1371" t="s">
        <v>41</v>
      </c>
      <c r="J1371">
        <v>63300100</v>
      </c>
      <c r="K1371" t="s">
        <v>1869</v>
      </c>
      <c r="L1371" s="3">
        <v>35141.003463729634</v>
      </c>
      <c r="M1371" s="3">
        <v>36370.938584960168</v>
      </c>
      <c r="N1371" s="3">
        <v>37643.921435433767</v>
      </c>
      <c r="O1371" s="3">
        <v>38961.458685673948</v>
      </c>
      <c r="P1371" s="3">
        <v>40325.109739672531</v>
      </c>
    </row>
    <row r="1372" spans="2:16" x14ac:dyDescent="0.35">
      <c r="B1372" t="s">
        <v>10</v>
      </c>
      <c r="D1372" t="s">
        <v>11</v>
      </c>
      <c r="E1372" t="s">
        <v>28</v>
      </c>
      <c r="F1372" t="s">
        <v>1009</v>
      </c>
      <c r="G1372" t="s">
        <v>1010</v>
      </c>
      <c r="H1372">
        <v>3010</v>
      </c>
      <c r="I1372" t="s">
        <v>41</v>
      </c>
      <c r="J1372">
        <v>63300170</v>
      </c>
      <c r="K1372" t="s">
        <v>1873</v>
      </c>
      <c r="L1372" s="3">
        <v>60732.8212036197</v>
      </c>
      <c r="M1372" s="3">
        <v>62858.469945746379</v>
      </c>
      <c r="N1372" s="3">
        <v>65058.516393847494</v>
      </c>
      <c r="O1372" s="3">
        <v>67335.564467632154</v>
      </c>
      <c r="P1372" s="3">
        <v>69692.309223999269</v>
      </c>
    </row>
    <row r="1373" spans="2:16" x14ac:dyDescent="0.35">
      <c r="B1373" t="s">
        <v>10</v>
      </c>
      <c r="D1373" t="s">
        <v>11</v>
      </c>
      <c r="E1373" t="s">
        <v>28</v>
      </c>
      <c r="F1373" t="s">
        <v>1009</v>
      </c>
      <c r="G1373" t="s">
        <v>1010</v>
      </c>
      <c r="H1373">
        <v>3010</v>
      </c>
      <c r="I1373" t="s">
        <v>41</v>
      </c>
      <c r="J1373">
        <v>63300130</v>
      </c>
      <c r="K1373" t="s">
        <v>1896</v>
      </c>
      <c r="L1373" s="3">
        <v>19098.37144767915</v>
      </c>
      <c r="M1373" s="3">
        <v>19766.814448347919</v>
      </c>
      <c r="N1373" s="3">
        <v>20458.652954040095</v>
      </c>
      <c r="O1373" s="3">
        <v>21174.705807431495</v>
      </c>
      <c r="P1373" s="3">
        <v>21915.820510691596</v>
      </c>
    </row>
    <row r="1374" spans="2:16" x14ac:dyDescent="0.35">
      <c r="B1374" t="s">
        <v>10</v>
      </c>
      <c r="D1374" t="s">
        <v>11</v>
      </c>
      <c r="E1374" t="s">
        <v>28</v>
      </c>
      <c r="F1374" t="s">
        <v>998</v>
      </c>
      <c r="G1374" t="s">
        <v>999</v>
      </c>
      <c r="H1374">
        <v>3011</v>
      </c>
      <c r="I1374" t="s">
        <v>1000</v>
      </c>
      <c r="J1374">
        <v>63300080</v>
      </c>
      <c r="K1374" t="s">
        <v>91</v>
      </c>
      <c r="L1374" s="3">
        <v>84384.807480632429</v>
      </c>
      <c r="M1374" s="3">
        <v>87338.275742454556</v>
      </c>
      <c r="N1374" s="3">
        <v>90395.115393440472</v>
      </c>
      <c r="O1374" s="3">
        <v>93558.944432210876</v>
      </c>
      <c r="P1374" s="3">
        <v>96833.507487338255</v>
      </c>
    </row>
    <row r="1375" spans="2:16" x14ac:dyDescent="0.35">
      <c r="B1375" t="s">
        <v>10</v>
      </c>
      <c r="D1375" t="s">
        <v>11</v>
      </c>
      <c r="E1375" t="s">
        <v>28</v>
      </c>
      <c r="F1375" t="s">
        <v>998</v>
      </c>
      <c r="G1375" t="s">
        <v>999</v>
      </c>
      <c r="H1375">
        <v>3011</v>
      </c>
      <c r="I1375" t="s">
        <v>1000</v>
      </c>
      <c r="J1375">
        <v>63300040</v>
      </c>
      <c r="K1375" t="s">
        <v>1515</v>
      </c>
      <c r="L1375" s="3">
        <v>29146.068373244754</v>
      </c>
      <c r="M1375" s="3">
        <v>30166.18076630832</v>
      </c>
      <c r="N1375" s="3">
        <v>31221.99709312911</v>
      </c>
      <c r="O1375" s="3">
        <v>32314.766991388624</v>
      </c>
      <c r="P1375" s="3">
        <v>33445.783836087227</v>
      </c>
    </row>
    <row r="1376" spans="2:16" x14ac:dyDescent="0.35">
      <c r="B1376" t="s">
        <v>10</v>
      </c>
      <c r="D1376" t="s">
        <v>19</v>
      </c>
      <c r="E1376" t="s">
        <v>28</v>
      </c>
      <c r="F1376" t="s">
        <v>998</v>
      </c>
      <c r="G1376" t="s">
        <v>999</v>
      </c>
      <c r="H1376">
        <v>3011</v>
      </c>
      <c r="I1376" t="s">
        <v>1000</v>
      </c>
      <c r="J1376">
        <v>63300056</v>
      </c>
      <c r="K1376" t="s">
        <v>1536</v>
      </c>
      <c r="L1376" s="3">
        <v>277581.60355471197</v>
      </c>
      <c r="M1376" s="3">
        <v>287296.95967912686</v>
      </c>
      <c r="N1376" s="3">
        <v>297352.35326789628</v>
      </c>
      <c r="O1376" s="3">
        <v>307759.68563227262</v>
      </c>
      <c r="P1376" s="3">
        <v>318531.27462940215</v>
      </c>
    </row>
    <row r="1377" spans="2:16" x14ac:dyDescent="0.35">
      <c r="B1377" t="s">
        <v>10</v>
      </c>
      <c r="D1377" t="s">
        <v>19</v>
      </c>
      <c r="E1377" t="s">
        <v>28</v>
      </c>
      <c r="F1377" t="s">
        <v>998</v>
      </c>
      <c r="G1377" t="s">
        <v>999</v>
      </c>
      <c r="H1377">
        <v>3011</v>
      </c>
      <c r="I1377" t="s">
        <v>1000</v>
      </c>
      <c r="J1377">
        <v>63300033</v>
      </c>
      <c r="K1377" t="s">
        <v>1661</v>
      </c>
      <c r="L1377" s="3">
        <v>1200</v>
      </c>
      <c r="M1377" s="3">
        <v>1200</v>
      </c>
      <c r="N1377" s="3">
        <v>1200</v>
      </c>
      <c r="O1377" s="3">
        <v>1200</v>
      </c>
      <c r="P1377" s="3">
        <v>1200</v>
      </c>
    </row>
    <row r="1378" spans="2:16" x14ac:dyDescent="0.35">
      <c r="B1378" t="s">
        <v>10</v>
      </c>
      <c r="D1378" t="s">
        <v>19</v>
      </c>
      <c r="E1378" t="s">
        <v>28</v>
      </c>
      <c r="F1378" t="s">
        <v>998</v>
      </c>
      <c r="G1378" t="s">
        <v>999</v>
      </c>
      <c r="H1378">
        <v>3011</v>
      </c>
      <c r="I1378" t="s">
        <v>1000</v>
      </c>
      <c r="J1378">
        <v>63300150</v>
      </c>
      <c r="K1378" t="s">
        <v>1680</v>
      </c>
      <c r="L1378" s="3">
        <v>2396381.88</v>
      </c>
      <c r="M1378" s="3">
        <v>2444309.5175999999</v>
      </c>
      <c r="N1378" s="3">
        <v>2493195.7079519997</v>
      </c>
      <c r="O1378" s="3">
        <v>2543059.6221110397</v>
      </c>
      <c r="P1378" s="3">
        <v>2593920.8145532603</v>
      </c>
    </row>
    <row r="1379" spans="2:16" x14ac:dyDescent="0.35">
      <c r="B1379" t="s">
        <v>10</v>
      </c>
      <c r="D1379" t="s">
        <v>11</v>
      </c>
      <c r="E1379" t="s">
        <v>28</v>
      </c>
      <c r="F1379" t="s">
        <v>998</v>
      </c>
      <c r="G1379" t="s">
        <v>999</v>
      </c>
      <c r="H1379">
        <v>3011</v>
      </c>
      <c r="I1379" t="s">
        <v>1000</v>
      </c>
      <c r="J1379">
        <v>63300100</v>
      </c>
      <c r="K1379" t="s">
        <v>1869</v>
      </c>
      <c r="L1379" s="3">
        <v>25537.5075270335</v>
      </c>
      <c r="M1379" s="3">
        <v>26431.320290479671</v>
      </c>
      <c r="N1379" s="3">
        <v>27356.416500646457</v>
      </c>
      <c r="O1379" s="3">
        <v>28313.891078169079</v>
      </c>
      <c r="P1379" s="3">
        <v>29304.877265904997</v>
      </c>
    </row>
    <row r="1380" spans="2:16" x14ac:dyDescent="0.35">
      <c r="B1380" t="s">
        <v>10</v>
      </c>
      <c r="D1380" t="s">
        <v>11</v>
      </c>
      <c r="E1380" t="s">
        <v>28</v>
      </c>
      <c r="F1380" t="s">
        <v>998</v>
      </c>
      <c r="G1380" t="s">
        <v>999</v>
      </c>
      <c r="H1380">
        <v>3011</v>
      </c>
      <c r="I1380" t="s">
        <v>1000</v>
      </c>
      <c r="J1380">
        <v>63300170</v>
      </c>
      <c r="K1380" t="s">
        <v>1873</v>
      </c>
      <c r="L1380" s="3">
        <v>44135.474965199202</v>
      </c>
      <c r="M1380" s="3">
        <v>45680.216588981173</v>
      </c>
      <c r="N1380" s="3">
        <v>47279.024169595512</v>
      </c>
      <c r="O1380" s="3">
        <v>48933.790015531347</v>
      </c>
      <c r="P1380" s="3">
        <v>50646.472666074944</v>
      </c>
    </row>
    <row r="1381" spans="2:16" x14ac:dyDescent="0.35">
      <c r="B1381" t="s">
        <v>10</v>
      </c>
      <c r="D1381" t="s">
        <v>11</v>
      </c>
      <c r="E1381" t="s">
        <v>28</v>
      </c>
      <c r="F1381" t="s">
        <v>1001</v>
      </c>
      <c r="G1381" t="s">
        <v>1002</v>
      </c>
      <c r="H1381">
        <v>3011</v>
      </c>
      <c r="I1381" t="s">
        <v>1000</v>
      </c>
      <c r="J1381">
        <v>63300080</v>
      </c>
      <c r="K1381" t="s">
        <v>91</v>
      </c>
      <c r="L1381" s="3">
        <v>4213.4125621881594</v>
      </c>
      <c r="M1381" s="3">
        <v>4360.8820018647448</v>
      </c>
      <c r="N1381" s="3">
        <v>4513.5128719300101</v>
      </c>
      <c r="O1381" s="3">
        <v>4671.4858224475602</v>
      </c>
      <c r="P1381" s="3">
        <v>4834.987826233224</v>
      </c>
    </row>
    <row r="1382" spans="2:16" x14ac:dyDescent="0.35">
      <c r="B1382" t="s">
        <v>10</v>
      </c>
      <c r="D1382" t="s">
        <v>11</v>
      </c>
      <c r="E1382" t="s">
        <v>28</v>
      </c>
      <c r="F1382" t="s">
        <v>1001</v>
      </c>
      <c r="G1382" t="s">
        <v>1002</v>
      </c>
      <c r="H1382">
        <v>3011</v>
      </c>
      <c r="I1382" t="s">
        <v>1000</v>
      </c>
      <c r="J1382">
        <v>63300040</v>
      </c>
      <c r="K1382" t="s">
        <v>1515</v>
      </c>
      <c r="L1382" s="3">
        <v>1455.2905231241998</v>
      </c>
      <c r="M1382" s="3">
        <v>1506.2256914335467</v>
      </c>
      <c r="N1382" s="3">
        <v>1558.9435906337205</v>
      </c>
      <c r="O1382" s="3">
        <v>1613.5066163059007</v>
      </c>
      <c r="P1382" s="3">
        <v>1669.9793478766071</v>
      </c>
    </row>
    <row r="1383" spans="2:16" x14ac:dyDescent="0.35">
      <c r="B1383" t="s">
        <v>10</v>
      </c>
      <c r="D1383" t="s">
        <v>19</v>
      </c>
      <c r="E1383" t="s">
        <v>28</v>
      </c>
      <c r="F1383" t="s">
        <v>1001</v>
      </c>
      <c r="G1383" t="s">
        <v>1002</v>
      </c>
      <c r="H1383">
        <v>3011</v>
      </c>
      <c r="I1383" t="s">
        <v>1000</v>
      </c>
      <c r="J1383">
        <v>63300056</v>
      </c>
      <c r="K1383" t="s">
        <v>1536</v>
      </c>
      <c r="L1383" s="3">
        <v>13859.909744039998</v>
      </c>
      <c r="M1383" s="3">
        <v>14345.006585081397</v>
      </c>
      <c r="N1383" s="3">
        <v>14847.081815559244</v>
      </c>
      <c r="O1383" s="3">
        <v>15366.729679103817</v>
      </c>
      <c r="P1383" s="3">
        <v>15904.565217872449</v>
      </c>
    </row>
    <row r="1384" spans="2:16" x14ac:dyDescent="0.35">
      <c r="B1384" t="s">
        <v>10</v>
      </c>
      <c r="D1384" t="s">
        <v>19</v>
      </c>
      <c r="E1384" t="s">
        <v>28</v>
      </c>
      <c r="F1384" t="s">
        <v>1001</v>
      </c>
      <c r="G1384" t="s">
        <v>1002</v>
      </c>
      <c r="H1384">
        <v>3011</v>
      </c>
      <c r="I1384" t="s">
        <v>1000</v>
      </c>
      <c r="J1384">
        <v>63300033</v>
      </c>
      <c r="K1384" t="s">
        <v>1661</v>
      </c>
      <c r="L1384" s="3">
        <v>2352</v>
      </c>
      <c r="M1384" s="3">
        <v>2352</v>
      </c>
      <c r="N1384" s="3">
        <v>2352</v>
      </c>
      <c r="O1384" s="3">
        <v>2352</v>
      </c>
      <c r="P1384" s="3">
        <v>2352</v>
      </c>
    </row>
    <row r="1385" spans="2:16" x14ac:dyDescent="0.35">
      <c r="B1385" t="s">
        <v>10</v>
      </c>
      <c r="D1385" t="s">
        <v>11</v>
      </c>
      <c r="E1385" t="s">
        <v>28</v>
      </c>
      <c r="F1385" t="s">
        <v>1001</v>
      </c>
      <c r="G1385" t="s">
        <v>1002</v>
      </c>
      <c r="H1385">
        <v>3011</v>
      </c>
      <c r="I1385" t="s">
        <v>1000</v>
      </c>
      <c r="J1385">
        <v>63300100</v>
      </c>
      <c r="K1385" t="s">
        <v>1869</v>
      </c>
      <c r="L1385" s="3">
        <v>1275.1116964516798</v>
      </c>
      <c r="M1385" s="3">
        <v>1319.7406058274885</v>
      </c>
      <c r="N1385" s="3">
        <v>1365.9315270314505</v>
      </c>
      <c r="O1385" s="3">
        <v>1413.739130477551</v>
      </c>
      <c r="P1385" s="3">
        <v>1463.2200000442651</v>
      </c>
    </row>
    <row r="1386" spans="2:16" x14ac:dyDescent="0.35">
      <c r="B1386" t="s">
        <v>10</v>
      </c>
      <c r="D1386" t="s">
        <v>11</v>
      </c>
      <c r="E1386" t="s">
        <v>28</v>
      </c>
      <c r="F1386" t="s">
        <v>1001</v>
      </c>
      <c r="G1386" t="s">
        <v>1002</v>
      </c>
      <c r="H1386">
        <v>3011</v>
      </c>
      <c r="I1386" t="s">
        <v>1000</v>
      </c>
      <c r="J1386">
        <v>63300170</v>
      </c>
      <c r="K1386" t="s">
        <v>1873</v>
      </c>
      <c r="L1386" s="3">
        <v>2203.7256493023597</v>
      </c>
      <c r="M1386" s="3">
        <v>2280.8560470279422</v>
      </c>
      <c r="N1386" s="3">
        <v>2360.6860086739198</v>
      </c>
      <c r="O1386" s="3">
        <v>2443.3100189775068</v>
      </c>
      <c r="P1386" s="3">
        <v>2528.8258696417192</v>
      </c>
    </row>
    <row r="1387" spans="2:16" x14ac:dyDescent="0.35">
      <c r="B1387" t="s">
        <v>10</v>
      </c>
      <c r="D1387" t="s">
        <v>11</v>
      </c>
      <c r="E1387" t="s">
        <v>28</v>
      </c>
      <c r="F1387" t="s">
        <v>995</v>
      </c>
      <c r="G1387" t="s">
        <v>996</v>
      </c>
      <c r="H1387">
        <v>3014</v>
      </c>
      <c r="I1387" t="s">
        <v>997</v>
      </c>
      <c r="J1387">
        <v>63300080</v>
      </c>
      <c r="K1387" t="s">
        <v>91</v>
      </c>
      <c r="L1387" s="3">
        <v>600661.86927934526</v>
      </c>
      <c r="M1387" s="3">
        <v>621685.03470412234</v>
      </c>
      <c r="N1387" s="3">
        <v>643444.01091876661</v>
      </c>
      <c r="O1387" s="3">
        <v>665964.55130092346</v>
      </c>
      <c r="P1387" s="3">
        <v>689273.3105964557</v>
      </c>
    </row>
    <row r="1388" spans="2:16" x14ac:dyDescent="0.35">
      <c r="B1388" t="s">
        <v>10</v>
      </c>
      <c r="D1388" t="s">
        <v>11</v>
      </c>
      <c r="E1388" t="s">
        <v>28</v>
      </c>
      <c r="F1388" t="s">
        <v>995</v>
      </c>
      <c r="G1388" t="s">
        <v>996</v>
      </c>
      <c r="H1388">
        <v>3014</v>
      </c>
      <c r="I1388" t="s">
        <v>997</v>
      </c>
      <c r="J1388">
        <v>63300040</v>
      </c>
      <c r="K1388" t="s">
        <v>1515</v>
      </c>
      <c r="L1388" s="3">
        <v>207465.44827082648</v>
      </c>
      <c r="M1388" s="3">
        <v>214726.7389603054</v>
      </c>
      <c r="N1388" s="3">
        <v>222242.17482391611</v>
      </c>
      <c r="O1388" s="3">
        <v>230020.65094275316</v>
      </c>
      <c r="P1388" s="3">
        <v>238071.37372574949</v>
      </c>
    </row>
    <row r="1389" spans="2:16" x14ac:dyDescent="0.35">
      <c r="B1389" t="s">
        <v>10</v>
      </c>
      <c r="D1389" t="s">
        <v>19</v>
      </c>
      <c r="E1389" t="s">
        <v>28</v>
      </c>
      <c r="F1389" t="s">
        <v>995</v>
      </c>
      <c r="G1389" t="s">
        <v>996</v>
      </c>
      <c r="H1389">
        <v>3014</v>
      </c>
      <c r="I1389" t="s">
        <v>997</v>
      </c>
      <c r="J1389">
        <v>63300056</v>
      </c>
      <c r="K1389" t="s">
        <v>1536</v>
      </c>
      <c r="L1389" s="3">
        <v>1975861.4121031095</v>
      </c>
      <c r="M1389" s="3">
        <v>2045016.5615267183</v>
      </c>
      <c r="N1389" s="3">
        <v>2116592.1411801535</v>
      </c>
      <c r="O1389" s="3">
        <v>2190672.8661214588</v>
      </c>
      <c r="P1389" s="3">
        <v>2267346.4164357097</v>
      </c>
    </row>
    <row r="1390" spans="2:16" x14ac:dyDescent="0.35">
      <c r="B1390" t="s">
        <v>10</v>
      </c>
      <c r="D1390" t="s">
        <v>11</v>
      </c>
      <c r="E1390" t="s">
        <v>28</v>
      </c>
      <c r="F1390" t="s">
        <v>995</v>
      </c>
      <c r="G1390" t="s">
        <v>996</v>
      </c>
      <c r="H1390">
        <v>3014</v>
      </c>
      <c r="I1390" t="s">
        <v>997</v>
      </c>
      <c r="J1390">
        <v>63300100</v>
      </c>
      <c r="K1390" t="s">
        <v>1869</v>
      </c>
      <c r="L1390" s="3">
        <v>181779.24991348607</v>
      </c>
      <c r="M1390" s="3">
        <v>188141.52366045807</v>
      </c>
      <c r="N1390" s="3">
        <v>194726.47698857411</v>
      </c>
      <c r="O1390" s="3">
        <v>201541.9036831742</v>
      </c>
      <c r="P1390" s="3">
        <v>208595.87031208529</v>
      </c>
    </row>
    <row r="1391" spans="2:16" x14ac:dyDescent="0.35">
      <c r="B1391" t="s">
        <v>10</v>
      </c>
      <c r="D1391" t="s">
        <v>11</v>
      </c>
      <c r="E1391" t="s">
        <v>28</v>
      </c>
      <c r="F1391" t="s">
        <v>995</v>
      </c>
      <c r="G1391" t="s">
        <v>996</v>
      </c>
      <c r="H1391">
        <v>3014</v>
      </c>
      <c r="I1391" t="s">
        <v>997</v>
      </c>
      <c r="J1391">
        <v>63300170</v>
      </c>
      <c r="K1391" t="s">
        <v>1873</v>
      </c>
      <c r="L1391" s="3">
        <v>314161.96452439443</v>
      </c>
      <c r="M1391" s="3">
        <v>325157.63328274823</v>
      </c>
      <c r="N1391" s="3">
        <v>336538.15044764441</v>
      </c>
      <c r="O1391" s="3">
        <v>348316.98571331194</v>
      </c>
      <c r="P1391" s="3">
        <v>360508.08021327783</v>
      </c>
    </row>
    <row r="1392" spans="2:16" x14ac:dyDescent="0.35">
      <c r="B1392" t="s">
        <v>10</v>
      </c>
      <c r="D1392" t="s">
        <v>19</v>
      </c>
      <c r="E1392" t="s">
        <v>28</v>
      </c>
      <c r="F1392" t="s">
        <v>1505</v>
      </c>
      <c r="G1392" t="s">
        <v>1506</v>
      </c>
      <c r="H1392">
        <v>3014</v>
      </c>
      <c r="I1392" t="s">
        <v>997</v>
      </c>
      <c r="J1392">
        <v>63300030</v>
      </c>
      <c r="K1392" t="s">
        <v>1488</v>
      </c>
      <c r="L1392" s="3">
        <v>9889</v>
      </c>
      <c r="M1392" s="3">
        <v>9889</v>
      </c>
      <c r="N1392" s="3">
        <v>9889</v>
      </c>
      <c r="O1392" s="3">
        <v>9889</v>
      </c>
      <c r="P1392" s="3">
        <v>9889</v>
      </c>
    </row>
    <row r="1393" spans="2:16" x14ac:dyDescent="0.35">
      <c r="B1393" t="s">
        <v>10</v>
      </c>
      <c r="D1393" t="s">
        <v>19</v>
      </c>
      <c r="E1393" t="s">
        <v>28</v>
      </c>
      <c r="F1393" t="s">
        <v>1505</v>
      </c>
      <c r="G1393" t="s">
        <v>1506</v>
      </c>
      <c r="H1393">
        <v>3014</v>
      </c>
      <c r="I1393" t="s">
        <v>997</v>
      </c>
      <c r="J1393">
        <v>63300060</v>
      </c>
      <c r="K1393" t="s">
        <v>1546</v>
      </c>
      <c r="L1393" s="3">
        <v>109</v>
      </c>
      <c r="M1393" s="3">
        <v>109</v>
      </c>
      <c r="N1393" s="3">
        <v>109</v>
      </c>
      <c r="O1393" s="3">
        <v>109</v>
      </c>
      <c r="P1393" s="3">
        <v>109</v>
      </c>
    </row>
    <row r="1394" spans="2:16" x14ac:dyDescent="0.35">
      <c r="B1394" t="s">
        <v>10</v>
      </c>
      <c r="D1394" t="s">
        <v>19</v>
      </c>
      <c r="E1394" t="s">
        <v>28</v>
      </c>
      <c r="F1394" t="s">
        <v>1505</v>
      </c>
      <c r="G1394" t="s">
        <v>1506</v>
      </c>
      <c r="H1394">
        <v>3014</v>
      </c>
      <c r="I1394" t="s">
        <v>997</v>
      </c>
      <c r="J1394">
        <v>63300070</v>
      </c>
      <c r="K1394" t="s">
        <v>1658</v>
      </c>
      <c r="L1394" s="3">
        <v>745</v>
      </c>
      <c r="M1394" s="3">
        <v>745</v>
      </c>
      <c r="N1394" s="3">
        <v>745</v>
      </c>
      <c r="O1394" s="3">
        <v>745</v>
      </c>
      <c r="P1394" s="3">
        <v>745</v>
      </c>
    </row>
    <row r="1395" spans="2:16" x14ac:dyDescent="0.35">
      <c r="B1395" t="s">
        <v>10</v>
      </c>
      <c r="D1395" t="s">
        <v>19</v>
      </c>
      <c r="E1395" t="s">
        <v>28</v>
      </c>
      <c r="F1395" t="s">
        <v>1505</v>
      </c>
      <c r="G1395" t="s">
        <v>1506</v>
      </c>
      <c r="H1395">
        <v>3014</v>
      </c>
      <c r="I1395" t="s">
        <v>997</v>
      </c>
      <c r="J1395">
        <v>63300033</v>
      </c>
      <c r="K1395" t="s">
        <v>1661</v>
      </c>
      <c r="L1395" s="3">
        <v>3340</v>
      </c>
      <c r="M1395" s="3">
        <v>3340</v>
      </c>
      <c r="N1395" s="3">
        <v>3340</v>
      </c>
      <c r="O1395" s="3">
        <v>3340</v>
      </c>
      <c r="P1395" s="3">
        <v>3340</v>
      </c>
    </row>
    <row r="1396" spans="2:16" x14ac:dyDescent="0.35">
      <c r="B1396" t="s">
        <v>10</v>
      </c>
      <c r="D1396" t="s">
        <v>11</v>
      </c>
      <c r="E1396" t="s">
        <v>115</v>
      </c>
      <c r="F1396" t="s">
        <v>992</v>
      </c>
      <c r="G1396" t="s">
        <v>993</v>
      </c>
      <c r="H1396">
        <v>3015</v>
      </c>
      <c r="I1396" t="s">
        <v>994</v>
      </c>
      <c r="J1396">
        <v>63300080</v>
      </c>
      <c r="K1396" t="s">
        <v>91</v>
      </c>
      <c r="L1396" s="3">
        <v>8081.9815023662395</v>
      </c>
      <c r="M1396" s="3">
        <v>8364.850854949058</v>
      </c>
      <c r="N1396" s="3">
        <v>8657.6206348722735</v>
      </c>
      <c r="O1396" s="3">
        <v>8960.6373570928026</v>
      </c>
      <c r="P1396" s="3">
        <v>9274.2596645910508</v>
      </c>
    </row>
    <row r="1397" spans="2:16" x14ac:dyDescent="0.35">
      <c r="B1397" t="s">
        <v>10</v>
      </c>
      <c r="D1397" t="s">
        <v>11</v>
      </c>
      <c r="E1397" t="s">
        <v>115</v>
      </c>
      <c r="F1397" t="s">
        <v>992</v>
      </c>
      <c r="G1397" t="s">
        <v>993</v>
      </c>
      <c r="H1397">
        <v>3015</v>
      </c>
      <c r="I1397" t="s">
        <v>994</v>
      </c>
      <c r="J1397">
        <v>63300040</v>
      </c>
      <c r="K1397" t="s">
        <v>1515</v>
      </c>
      <c r="L1397" s="3">
        <v>2791.4738741725496</v>
      </c>
      <c r="M1397" s="3">
        <v>2889.1754597685886</v>
      </c>
      <c r="N1397" s="3">
        <v>2990.2966008604894</v>
      </c>
      <c r="O1397" s="3">
        <v>3094.9569818906061</v>
      </c>
      <c r="P1397" s="3">
        <v>3203.2804762567771</v>
      </c>
    </row>
    <row r="1398" spans="2:16" x14ac:dyDescent="0.35">
      <c r="B1398" t="s">
        <v>10</v>
      </c>
      <c r="D1398" t="s">
        <v>19</v>
      </c>
      <c r="E1398" t="s">
        <v>115</v>
      </c>
      <c r="F1398" t="s">
        <v>992</v>
      </c>
      <c r="G1398" t="s">
        <v>993</v>
      </c>
      <c r="H1398">
        <v>3015</v>
      </c>
      <c r="I1398" t="s">
        <v>994</v>
      </c>
      <c r="J1398">
        <v>63300056</v>
      </c>
      <c r="K1398" t="s">
        <v>1536</v>
      </c>
      <c r="L1398" s="3">
        <v>26585.465468309998</v>
      </c>
      <c r="M1398" s="3">
        <v>27515.956759700846</v>
      </c>
      <c r="N1398" s="3">
        <v>28479.015246290375</v>
      </c>
      <c r="O1398" s="3">
        <v>29475.780779910536</v>
      </c>
      <c r="P1398" s="3">
        <v>30507.433107207402</v>
      </c>
    </row>
    <row r="1399" spans="2:16" x14ac:dyDescent="0.35">
      <c r="B1399" t="s">
        <v>10</v>
      </c>
      <c r="D1399" t="s">
        <v>19</v>
      </c>
      <c r="E1399" t="s">
        <v>115</v>
      </c>
      <c r="F1399" t="s">
        <v>992</v>
      </c>
      <c r="G1399" t="s">
        <v>993</v>
      </c>
      <c r="H1399">
        <v>3015</v>
      </c>
      <c r="I1399" t="s">
        <v>994</v>
      </c>
      <c r="J1399">
        <v>63300150</v>
      </c>
      <c r="K1399" t="s">
        <v>1680</v>
      </c>
      <c r="L1399" s="3">
        <v>-32659</v>
      </c>
      <c r="M1399" s="3">
        <v>621595.6</v>
      </c>
      <c r="N1399" s="3">
        <v>634027.5120000001</v>
      </c>
      <c r="O1399" s="3">
        <v>646708.06224000012</v>
      </c>
      <c r="P1399" s="3">
        <v>659642.22348480008</v>
      </c>
    </row>
    <row r="1400" spans="2:16" x14ac:dyDescent="0.35">
      <c r="B1400" t="s">
        <v>10</v>
      </c>
      <c r="D1400" t="s">
        <v>11</v>
      </c>
      <c r="E1400" t="s">
        <v>115</v>
      </c>
      <c r="F1400" t="s">
        <v>992</v>
      </c>
      <c r="G1400" t="s">
        <v>993</v>
      </c>
      <c r="H1400">
        <v>3015</v>
      </c>
      <c r="I1400" t="s">
        <v>994</v>
      </c>
      <c r="J1400">
        <v>63300100</v>
      </c>
      <c r="K1400" t="s">
        <v>1869</v>
      </c>
      <c r="L1400" s="3">
        <v>2445.8628230845197</v>
      </c>
      <c r="M1400" s="3">
        <v>2531.4680218924777</v>
      </c>
      <c r="N1400" s="3">
        <v>2620.0694026587144</v>
      </c>
      <c r="O1400" s="3">
        <v>2711.7718317517692</v>
      </c>
      <c r="P1400" s="3">
        <v>2806.6838458630809</v>
      </c>
    </row>
    <row r="1401" spans="2:16" x14ac:dyDescent="0.35">
      <c r="B1401" t="s">
        <v>10</v>
      </c>
      <c r="D1401" t="s">
        <v>11</v>
      </c>
      <c r="E1401" t="s">
        <v>115</v>
      </c>
      <c r="F1401" t="s">
        <v>992</v>
      </c>
      <c r="G1401" t="s">
        <v>993</v>
      </c>
      <c r="H1401">
        <v>3015</v>
      </c>
      <c r="I1401" t="s">
        <v>994</v>
      </c>
      <c r="J1401">
        <v>63300170</v>
      </c>
      <c r="K1401" t="s">
        <v>1873</v>
      </c>
      <c r="L1401" s="3">
        <v>4227.0890094612896</v>
      </c>
      <c r="M1401" s="3">
        <v>4375.037124792435</v>
      </c>
      <c r="N1401" s="3">
        <v>4528.1634241601696</v>
      </c>
      <c r="O1401" s="3">
        <v>4686.6491440057753</v>
      </c>
      <c r="P1401" s="3">
        <v>4850.6818640459769</v>
      </c>
    </row>
    <row r="1402" spans="2:16" x14ac:dyDescent="0.35">
      <c r="B1402" t="s">
        <v>10</v>
      </c>
      <c r="D1402" t="s">
        <v>19</v>
      </c>
      <c r="E1402" t="s">
        <v>115</v>
      </c>
      <c r="F1402" t="s">
        <v>992</v>
      </c>
      <c r="G1402" t="s">
        <v>993</v>
      </c>
      <c r="H1402">
        <v>3015</v>
      </c>
      <c r="I1402" t="s">
        <v>994</v>
      </c>
      <c r="J1402">
        <v>63300155</v>
      </c>
      <c r="K1402" t="s">
        <v>1877</v>
      </c>
      <c r="L1402" s="3">
        <v>659</v>
      </c>
      <c r="M1402" s="3">
        <v>659</v>
      </c>
      <c r="N1402" s="3">
        <v>659</v>
      </c>
      <c r="O1402" s="3">
        <v>659</v>
      </c>
      <c r="P1402" s="3">
        <v>659</v>
      </c>
    </row>
    <row r="1403" spans="2:16" x14ac:dyDescent="0.35">
      <c r="B1403" t="s">
        <v>10</v>
      </c>
      <c r="D1403" t="s">
        <v>19</v>
      </c>
      <c r="E1403" t="s">
        <v>115</v>
      </c>
      <c r="F1403" t="s">
        <v>1503</v>
      </c>
      <c r="G1403" t="s">
        <v>1504</v>
      </c>
      <c r="H1403">
        <v>3015</v>
      </c>
      <c r="I1403" t="s">
        <v>994</v>
      </c>
      <c r="J1403">
        <v>63300030</v>
      </c>
      <c r="K1403" t="s">
        <v>1488</v>
      </c>
      <c r="L1403" s="3">
        <v>765</v>
      </c>
      <c r="M1403" s="3">
        <v>765</v>
      </c>
      <c r="N1403" s="3">
        <v>765</v>
      </c>
      <c r="O1403" s="3">
        <v>765</v>
      </c>
      <c r="P1403" s="3">
        <v>765</v>
      </c>
    </row>
    <row r="1404" spans="2:16" x14ac:dyDescent="0.35">
      <c r="B1404" t="s">
        <v>10</v>
      </c>
      <c r="D1404" t="s">
        <v>19</v>
      </c>
      <c r="E1404" t="s">
        <v>115</v>
      </c>
      <c r="F1404" t="s">
        <v>1503</v>
      </c>
      <c r="G1404" t="s">
        <v>1504</v>
      </c>
      <c r="H1404">
        <v>3015</v>
      </c>
      <c r="I1404" t="s">
        <v>994</v>
      </c>
      <c r="J1404">
        <v>63300033</v>
      </c>
      <c r="K1404" t="s">
        <v>1661</v>
      </c>
      <c r="L1404" s="3">
        <v>8266</v>
      </c>
      <c r="M1404" s="3">
        <v>8266</v>
      </c>
      <c r="N1404" s="3">
        <v>8266</v>
      </c>
      <c r="O1404" s="3">
        <v>8266</v>
      </c>
      <c r="P1404" s="3">
        <v>8266</v>
      </c>
    </row>
    <row r="1405" spans="2:16" x14ac:dyDescent="0.35">
      <c r="B1405" t="s">
        <v>10</v>
      </c>
      <c r="D1405" t="s">
        <v>19</v>
      </c>
      <c r="E1405" t="s">
        <v>115</v>
      </c>
      <c r="F1405" t="s">
        <v>1503</v>
      </c>
      <c r="G1405" t="s">
        <v>1504</v>
      </c>
      <c r="H1405">
        <v>3015</v>
      </c>
      <c r="I1405" t="s">
        <v>994</v>
      </c>
      <c r="J1405">
        <v>63300140</v>
      </c>
      <c r="K1405" t="s">
        <v>1668</v>
      </c>
      <c r="L1405" s="3">
        <v>15300</v>
      </c>
      <c r="M1405" s="3">
        <v>15606</v>
      </c>
      <c r="N1405" s="3">
        <v>15918.12</v>
      </c>
      <c r="O1405" s="3">
        <v>16236.482400000001</v>
      </c>
      <c r="P1405" s="3">
        <v>16561.212048000001</v>
      </c>
    </row>
    <row r="1406" spans="2:16" x14ac:dyDescent="0.35">
      <c r="B1406" t="s">
        <v>10</v>
      </c>
      <c r="D1406" t="s">
        <v>19</v>
      </c>
      <c r="E1406" t="s">
        <v>115</v>
      </c>
      <c r="F1406" t="s">
        <v>1503</v>
      </c>
      <c r="G1406" t="s">
        <v>1504</v>
      </c>
      <c r="H1406">
        <v>3015</v>
      </c>
      <c r="I1406" t="s">
        <v>994</v>
      </c>
      <c r="J1406">
        <v>63300150</v>
      </c>
      <c r="K1406" t="s">
        <v>1680</v>
      </c>
      <c r="L1406" s="3">
        <v>-29457.179999999993</v>
      </c>
      <c r="M1406" s="3">
        <v>358597.79639999999</v>
      </c>
      <c r="N1406" s="3">
        <v>365769.75232799997</v>
      </c>
      <c r="O1406" s="3">
        <v>373085.14737456001</v>
      </c>
      <c r="P1406" s="3">
        <v>380546.85032205121</v>
      </c>
    </row>
    <row r="1407" spans="2:16" x14ac:dyDescent="0.35">
      <c r="B1407" t="s">
        <v>10</v>
      </c>
      <c r="D1407" t="s">
        <v>11</v>
      </c>
      <c r="E1407" t="s">
        <v>28</v>
      </c>
      <c r="F1407" t="s">
        <v>989</v>
      </c>
      <c r="G1407" t="s">
        <v>990</v>
      </c>
      <c r="H1407">
        <v>3023</v>
      </c>
      <c r="I1407" t="s">
        <v>991</v>
      </c>
      <c r="J1407">
        <v>63300080</v>
      </c>
      <c r="K1407" t="s">
        <v>91</v>
      </c>
      <c r="L1407" s="3">
        <v>59301.003794505988</v>
      </c>
      <c r="M1407" s="3">
        <v>61376.53892731369</v>
      </c>
      <c r="N1407" s="3">
        <v>63524.71778976966</v>
      </c>
      <c r="O1407" s="3">
        <v>65748.082912411599</v>
      </c>
      <c r="P1407" s="3">
        <v>68049.265814345999</v>
      </c>
    </row>
    <row r="1408" spans="2:16" x14ac:dyDescent="0.35">
      <c r="B1408" t="s">
        <v>10</v>
      </c>
      <c r="D1408" t="s">
        <v>19</v>
      </c>
      <c r="E1408" t="s">
        <v>28</v>
      </c>
      <c r="F1408" t="s">
        <v>989</v>
      </c>
      <c r="G1408" t="s">
        <v>990</v>
      </c>
      <c r="H1408">
        <v>3023</v>
      </c>
      <c r="I1408" t="s">
        <v>991</v>
      </c>
      <c r="J1408">
        <v>63300030</v>
      </c>
      <c r="K1408" t="s">
        <v>1488</v>
      </c>
      <c r="L1408" s="3">
        <v>50709.999999599997</v>
      </c>
      <c r="M1408" s="3">
        <v>50709.999999599997</v>
      </c>
      <c r="N1408" s="3">
        <v>50709.999999599997</v>
      </c>
      <c r="O1408" s="3">
        <v>50709.999999599997</v>
      </c>
      <c r="P1408" s="3">
        <v>50709.999999599997</v>
      </c>
    </row>
    <row r="1409" spans="2:16" x14ac:dyDescent="0.35">
      <c r="B1409" t="s">
        <v>10</v>
      </c>
      <c r="D1409" t="s">
        <v>11</v>
      </c>
      <c r="E1409" t="s">
        <v>28</v>
      </c>
      <c r="F1409" t="s">
        <v>989</v>
      </c>
      <c r="G1409" t="s">
        <v>990</v>
      </c>
      <c r="H1409">
        <v>3023</v>
      </c>
      <c r="I1409" t="s">
        <v>991</v>
      </c>
      <c r="J1409">
        <v>63300040</v>
      </c>
      <c r="K1409" t="s">
        <v>1515</v>
      </c>
      <c r="L1409" s="3">
        <v>20482.254600076081</v>
      </c>
      <c r="M1409" s="3">
        <v>21199.13351107874</v>
      </c>
      <c r="N1409" s="3">
        <v>21941.103183966494</v>
      </c>
      <c r="O1409" s="3">
        <v>22709.041795405319</v>
      </c>
      <c r="P1409" s="3">
        <v>23503.858258244505</v>
      </c>
    </row>
    <row r="1410" spans="2:16" x14ac:dyDescent="0.35">
      <c r="B1410" t="s">
        <v>10</v>
      </c>
      <c r="D1410" t="s">
        <v>19</v>
      </c>
      <c r="E1410" t="s">
        <v>28</v>
      </c>
      <c r="F1410" t="s">
        <v>989</v>
      </c>
      <c r="G1410" t="s">
        <v>990</v>
      </c>
      <c r="H1410">
        <v>3023</v>
      </c>
      <c r="I1410" t="s">
        <v>991</v>
      </c>
      <c r="J1410">
        <v>63300056</v>
      </c>
      <c r="K1410" t="s">
        <v>1536</v>
      </c>
      <c r="L1410" s="3">
        <v>195069.09142929601</v>
      </c>
      <c r="M1410" s="3">
        <v>201896.50962932134</v>
      </c>
      <c r="N1410" s="3">
        <v>208962.88746634757</v>
      </c>
      <c r="O1410" s="3">
        <v>216276.58852766972</v>
      </c>
      <c r="P1410" s="3">
        <v>223846.26912613816</v>
      </c>
    </row>
    <row r="1411" spans="2:16" x14ac:dyDescent="0.35">
      <c r="B1411" t="s">
        <v>10</v>
      </c>
      <c r="D1411" t="s">
        <v>19</v>
      </c>
      <c r="E1411" t="s">
        <v>28</v>
      </c>
      <c r="F1411" t="s">
        <v>989</v>
      </c>
      <c r="G1411" t="s">
        <v>990</v>
      </c>
      <c r="H1411">
        <v>3023</v>
      </c>
      <c r="I1411" t="s">
        <v>991</v>
      </c>
      <c r="J1411">
        <v>63300033</v>
      </c>
      <c r="K1411" t="s">
        <v>1661</v>
      </c>
      <c r="L1411" s="3">
        <v>662.00000020000004</v>
      </c>
      <c r="M1411" s="3">
        <v>662.00000020000004</v>
      </c>
      <c r="N1411" s="3">
        <v>662.00000020000004</v>
      </c>
      <c r="O1411" s="3">
        <v>662.00000020000004</v>
      </c>
      <c r="P1411" s="3">
        <v>662.00000020000004</v>
      </c>
    </row>
    <row r="1412" spans="2:16" x14ac:dyDescent="0.35">
      <c r="B1412" t="s">
        <v>10</v>
      </c>
      <c r="D1412" t="s">
        <v>11</v>
      </c>
      <c r="E1412" t="s">
        <v>28</v>
      </c>
      <c r="F1412" t="s">
        <v>989</v>
      </c>
      <c r="G1412" t="s">
        <v>990</v>
      </c>
      <c r="H1412">
        <v>3023</v>
      </c>
      <c r="I1412" t="s">
        <v>991</v>
      </c>
      <c r="J1412">
        <v>63300100</v>
      </c>
      <c r="K1412" t="s">
        <v>1869</v>
      </c>
      <c r="L1412" s="3">
        <v>17946.356411495231</v>
      </c>
      <c r="M1412" s="3">
        <v>18574.478885897563</v>
      </c>
      <c r="N1412" s="3">
        <v>19224.585646903975</v>
      </c>
      <c r="O1412" s="3">
        <v>19897.446144545615</v>
      </c>
      <c r="P1412" s="3">
        <v>20593.856759604711</v>
      </c>
    </row>
    <row r="1413" spans="2:16" x14ac:dyDescent="0.35">
      <c r="B1413" t="s">
        <v>10</v>
      </c>
      <c r="D1413" t="s">
        <v>11</v>
      </c>
      <c r="E1413" t="s">
        <v>28</v>
      </c>
      <c r="F1413" t="s">
        <v>989</v>
      </c>
      <c r="G1413" t="s">
        <v>990</v>
      </c>
      <c r="H1413">
        <v>3023</v>
      </c>
      <c r="I1413" t="s">
        <v>991</v>
      </c>
      <c r="J1413">
        <v>63300170</v>
      </c>
      <c r="K1413" t="s">
        <v>1873</v>
      </c>
      <c r="L1413" s="3">
        <v>31015.985537258064</v>
      </c>
      <c r="M1413" s="3">
        <v>32101.545031062094</v>
      </c>
      <c r="N1413" s="3">
        <v>33225.099107149268</v>
      </c>
      <c r="O1413" s="3">
        <v>34387.977575899487</v>
      </c>
      <c r="P1413" s="3">
        <v>35591.556791055969</v>
      </c>
    </row>
    <row r="1414" spans="2:16" x14ac:dyDescent="0.35">
      <c r="B1414" t="s">
        <v>10</v>
      </c>
      <c r="D1414" t="s">
        <v>11</v>
      </c>
      <c r="E1414" t="s">
        <v>32</v>
      </c>
      <c r="F1414" t="s">
        <v>984</v>
      </c>
      <c r="G1414" t="s">
        <v>985</v>
      </c>
      <c r="H1414">
        <v>3030</v>
      </c>
      <c r="I1414" t="s">
        <v>986</v>
      </c>
      <c r="J1414">
        <v>63300080</v>
      </c>
      <c r="K1414" t="s">
        <v>91</v>
      </c>
      <c r="L1414" s="3">
        <v>95673.022314597198</v>
      </c>
      <c r="M1414" s="3">
        <v>99021.578095608085</v>
      </c>
      <c r="N1414" s="3">
        <v>102487.33332895437</v>
      </c>
      <c r="O1414" s="3">
        <v>106074.38999546776</v>
      </c>
      <c r="P1414" s="3">
        <v>109786.99364530914</v>
      </c>
    </row>
    <row r="1415" spans="2:16" x14ac:dyDescent="0.35">
      <c r="B1415" t="s">
        <v>10</v>
      </c>
      <c r="D1415" t="s">
        <v>19</v>
      </c>
      <c r="E1415" t="s">
        <v>32</v>
      </c>
      <c r="F1415" t="s">
        <v>984</v>
      </c>
      <c r="G1415" t="s">
        <v>985</v>
      </c>
      <c r="H1415">
        <v>3030</v>
      </c>
      <c r="I1415" t="s">
        <v>986</v>
      </c>
      <c r="J1415">
        <v>63300030</v>
      </c>
      <c r="K1415" t="s">
        <v>1488</v>
      </c>
      <c r="L1415" s="3">
        <v>3999.9999996000001</v>
      </c>
      <c r="M1415" s="3">
        <v>3999.9999996000001</v>
      </c>
      <c r="N1415" s="3">
        <v>3999.9999996000001</v>
      </c>
      <c r="O1415" s="3">
        <v>3999.9999996000001</v>
      </c>
      <c r="P1415" s="3">
        <v>3999.9999996000001</v>
      </c>
    </row>
    <row r="1416" spans="2:16" x14ac:dyDescent="0.35">
      <c r="B1416" t="s">
        <v>10</v>
      </c>
      <c r="D1416" t="s">
        <v>11</v>
      </c>
      <c r="E1416" t="s">
        <v>32</v>
      </c>
      <c r="F1416" t="s">
        <v>984</v>
      </c>
      <c r="G1416" t="s">
        <v>985</v>
      </c>
      <c r="H1416">
        <v>3030</v>
      </c>
      <c r="I1416" t="s">
        <v>986</v>
      </c>
      <c r="J1416">
        <v>63300040</v>
      </c>
      <c r="K1416" t="s">
        <v>1515</v>
      </c>
      <c r="L1416" s="3">
        <v>33044.958365239159</v>
      </c>
      <c r="M1416" s="3">
        <v>34201.531908022531</v>
      </c>
      <c r="N1416" s="3">
        <v>35398.585524803311</v>
      </c>
      <c r="O1416" s="3">
        <v>36637.536018171428</v>
      </c>
      <c r="P1416" s="3">
        <v>37919.849778807431</v>
      </c>
    </row>
    <row r="1417" spans="2:16" x14ac:dyDescent="0.35">
      <c r="B1417" t="s">
        <v>10</v>
      </c>
      <c r="D1417" t="s">
        <v>19</v>
      </c>
      <c r="E1417" t="s">
        <v>32</v>
      </c>
      <c r="F1417" t="s">
        <v>984</v>
      </c>
      <c r="G1417" t="s">
        <v>985</v>
      </c>
      <c r="H1417">
        <v>3030</v>
      </c>
      <c r="I1417" t="s">
        <v>986</v>
      </c>
      <c r="J1417">
        <v>63300056</v>
      </c>
      <c r="K1417" t="s">
        <v>1536</v>
      </c>
      <c r="L1417" s="3">
        <v>314713.88919275394</v>
      </c>
      <c r="M1417" s="3">
        <v>325728.8753145003</v>
      </c>
      <c r="N1417" s="3">
        <v>337129.38595050777</v>
      </c>
      <c r="O1417" s="3">
        <v>348928.91445877554</v>
      </c>
      <c r="P1417" s="3">
        <v>361141.42646483268</v>
      </c>
    </row>
    <row r="1418" spans="2:16" x14ac:dyDescent="0.35">
      <c r="B1418" t="s">
        <v>10</v>
      </c>
      <c r="D1418" t="s">
        <v>19</v>
      </c>
      <c r="E1418" t="s">
        <v>32</v>
      </c>
      <c r="F1418" t="s">
        <v>984</v>
      </c>
      <c r="G1418" t="s">
        <v>985</v>
      </c>
      <c r="H1418">
        <v>3030</v>
      </c>
      <c r="I1418" t="s">
        <v>986</v>
      </c>
      <c r="J1418">
        <v>63300060</v>
      </c>
      <c r="K1418" t="s">
        <v>1546</v>
      </c>
      <c r="L1418" s="3">
        <v>10688.000000399999</v>
      </c>
      <c r="M1418" s="3">
        <v>10688.000000399999</v>
      </c>
      <c r="N1418" s="3">
        <v>10688.000000399999</v>
      </c>
      <c r="O1418" s="3">
        <v>10688.000000399999</v>
      </c>
      <c r="P1418" s="3">
        <v>10688.000000399999</v>
      </c>
    </row>
    <row r="1419" spans="2:16" x14ac:dyDescent="0.35">
      <c r="B1419" t="s">
        <v>10</v>
      </c>
      <c r="D1419" t="s">
        <v>19</v>
      </c>
      <c r="E1419" t="s">
        <v>32</v>
      </c>
      <c r="F1419" t="s">
        <v>984</v>
      </c>
      <c r="G1419" t="s">
        <v>985</v>
      </c>
      <c r="H1419">
        <v>3030</v>
      </c>
      <c r="I1419" t="s">
        <v>986</v>
      </c>
      <c r="J1419">
        <v>63300033</v>
      </c>
      <c r="K1419" t="s">
        <v>1661</v>
      </c>
      <c r="L1419" s="3">
        <v>203320.0000001</v>
      </c>
      <c r="M1419" s="3">
        <v>203320.0000001</v>
      </c>
      <c r="N1419" s="3">
        <v>203320.0000001</v>
      </c>
      <c r="O1419" s="3">
        <v>203320.0000001</v>
      </c>
      <c r="P1419" s="3">
        <v>203320.0000001</v>
      </c>
    </row>
    <row r="1420" spans="2:16" x14ac:dyDescent="0.35">
      <c r="B1420" t="s">
        <v>10</v>
      </c>
      <c r="D1420" t="s">
        <v>11</v>
      </c>
      <c r="E1420" t="s">
        <v>32</v>
      </c>
      <c r="F1420" t="s">
        <v>984</v>
      </c>
      <c r="G1420" t="s">
        <v>985</v>
      </c>
      <c r="H1420">
        <v>3030</v>
      </c>
      <c r="I1420" t="s">
        <v>986</v>
      </c>
      <c r="J1420">
        <v>63300100</v>
      </c>
      <c r="K1420" t="s">
        <v>1869</v>
      </c>
      <c r="L1420" s="3">
        <v>28953.677805733361</v>
      </c>
      <c r="M1420" s="3">
        <v>29967.056528934027</v>
      </c>
      <c r="N1420" s="3">
        <v>31015.903507446714</v>
      </c>
      <c r="O1420" s="3">
        <v>32101.46013020735</v>
      </c>
      <c r="P1420" s="3">
        <v>33225.011234764606</v>
      </c>
    </row>
    <row r="1421" spans="2:16" x14ac:dyDescent="0.35">
      <c r="B1421" t="s">
        <v>10</v>
      </c>
      <c r="D1421" t="s">
        <v>11</v>
      </c>
      <c r="E1421" t="s">
        <v>32</v>
      </c>
      <c r="F1421" t="s">
        <v>984</v>
      </c>
      <c r="G1421" t="s">
        <v>985</v>
      </c>
      <c r="H1421">
        <v>3030</v>
      </c>
      <c r="I1421" t="s">
        <v>986</v>
      </c>
      <c r="J1421">
        <v>63300170</v>
      </c>
      <c r="K1421" t="s">
        <v>1873</v>
      </c>
      <c r="L1421" s="3">
        <v>50039.50838164788</v>
      </c>
      <c r="M1421" s="3">
        <v>51790.891175005549</v>
      </c>
      <c r="N1421" s="3">
        <v>53603.572366130735</v>
      </c>
      <c r="O1421" s="3">
        <v>55479.697398945311</v>
      </c>
      <c r="P1421" s="3">
        <v>57421.486807908397</v>
      </c>
    </row>
    <row r="1422" spans="2:16" x14ac:dyDescent="0.35">
      <c r="B1422" t="s">
        <v>10</v>
      </c>
      <c r="D1422" t="s">
        <v>11</v>
      </c>
      <c r="E1422" t="s">
        <v>32</v>
      </c>
      <c r="F1422" t="s">
        <v>987</v>
      </c>
      <c r="G1422" t="s">
        <v>988</v>
      </c>
      <c r="H1422">
        <v>3030</v>
      </c>
      <c r="I1422" t="s">
        <v>986</v>
      </c>
      <c r="J1422">
        <v>63300080</v>
      </c>
      <c r="K1422" t="s">
        <v>91</v>
      </c>
      <c r="L1422" s="3">
        <v>26094.622516426363</v>
      </c>
      <c r="M1422" s="3">
        <v>27007.934304501283</v>
      </c>
      <c r="N1422" s="3">
        <v>27953.212005158828</v>
      </c>
      <c r="O1422" s="3">
        <v>28931.574425339386</v>
      </c>
      <c r="P1422" s="3">
        <v>29944.179530226262</v>
      </c>
    </row>
    <row r="1423" spans="2:16" x14ac:dyDescent="0.35">
      <c r="B1423" t="s">
        <v>10</v>
      </c>
      <c r="D1423" t="s">
        <v>19</v>
      </c>
      <c r="E1423" t="s">
        <v>32</v>
      </c>
      <c r="F1423" t="s">
        <v>987</v>
      </c>
      <c r="G1423" t="s">
        <v>988</v>
      </c>
      <c r="H1423">
        <v>3030</v>
      </c>
      <c r="I1423" t="s">
        <v>986</v>
      </c>
      <c r="J1423">
        <v>63300075</v>
      </c>
      <c r="K1423" t="s">
        <v>1480</v>
      </c>
      <c r="L1423" s="3">
        <v>7612.4999999999991</v>
      </c>
      <c r="M1423" s="3">
        <v>7726.6874999999982</v>
      </c>
      <c r="N1423" s="3">
        <v>7842.5878124999972</v>
      </c>
      <c r="O1423" s="3">
        <v>7960.2266296874968</v>
      </c>
      <c r="P1423" s="3">
        <v>8079.6300291328089</v>
      </c>
    </row>
    <row r="1424" spans="2:16" x14ac:dyDescent="0.35">
      <c r="B1424" t="s">
        <v>10</v>
      </c>
      <c r="D1424" t="s">
        <v>11</v>
      </c>
      <c r="E1424" t="s">
        <v>32</v>
      </c>
      <c r="F1424" t="s">
        <v>987</v>
      </c>
      <c r="G1424" t="s">
        <v>988</v>
      </c>
      <c r="H1424">
        <v>3030</v>
      </c>
      <c r="I1424" t="s">
        <v>986</v>
      </c>
      <c r="J1424">
        <v>63300040</v>
      </c>
      <c r="K1424" t="s">
        <v>1515</v>
      </c>
      <c r="L1424" s="3">
        <v>9012.9452770551579</v>
      </c>
      <c r="M1424" s="3">
        <v>9328.398361752088</v>
      </c>
      <c r="N1424" s="3">
        <v>9654.8923044134117</v>
      </c>
      <c r="O1424" s="3">
        <v>9992.8135350678804</v>
      </c>
      <c r="P1424" s="3">
        <v>10342.562008795256</v>
      </c>
    </row>
    <row r="1425" spans="2:16" x14ac:dyDescent="0.35">
      <c r="B1425" t="s">
        <v>10</v>
      </c>
      <c r="D1425" t="s">
        <v>19</v>
      </c>
      <c r="E1425" t="s">
        <v>32</v>
      </c>
      <c r="F1425" t="s">
        <v>987</v>
      </c>
      <c r="G1425" t="s">
        <v>988</v>
      </c>
      <c r="H1425">
        <v>3030</v>
      </c>
      <c r="I1425" t="s">
        <v>986</v>
      </c>
      <c r="J1425">
        <v>63300056</v>
      </c>
      <c r="K1425" t="s">
        <v>1536</v>
      </c>
      <c r="L1425" s="3">
        <v>85837.574067191992</v>
      </c>
      <c r="M1425" s="3">
        <v>88841.889159543702</v>
      </c>
      <c r="N1425" s="3">
        <v>91951.355280127726</v>
      </c>
      <c r="O1425" s="3">
        <v>95169.652714932192</v>
      </c>
      <c r="P1425" s="3">
        <v>98500.590559954813</v>
      </c>
    </row>
    <row r="1426" spans="2:16" x14ac:dyDescent="0.35">
      <c r="B1426" t="s">
        <v>10</v>
      </c>
      <c r="D1426" t="s">
        <v>11</v>
      </c>
      <c r="E1426" t="s">
        <v>32</v>
      </c>
      <c r="F1426" t="s">
        <v>987</v>
      </c>
      <c r="G1426" t="s">
        <v>988</v>
      </c>
      <c r="H1426">
        <v>3030</v>
      </c>
      <c r="I1426" t="s">
        <v>986</v>
      </c>
      <c r="J1426">
        <v>63300100</v>
      </c>
      <c r="K1426" t="s">
        <v>1869</v>
      </c>
      <c r="L1426" s="3">
        <v>7897.056814181663</v>
      </c>
      <c r="M1426" s="3">
        <v>8173.4538026780201</v>
      </c>
      <c r="N1426" s="3">
        <v>8459.5246857717502</v>
      </c>
      <c r="O1426" s="3">
        <v>8755.6080497737621</v>
      </c>
      <c r="P1426" s="3">
        <v>9062.0543315158429</v>
      </c>
    </row>
    <row r="1427" spans="2:16" x14ac:dyDescent="0.35">
      <c r="B1427" t="s">
        <v>10</v>
      </c>
      <c r="D1427" t="s">
        <v>11</v>
      </c>
      <c r="E1427" t="s">
        <v>32</v>
      </c>
      <c r="F1427" t="s">
        <v>987</v>
      </c>
      <c r="G1427" t="s">
        <v>988</v>
      </c>
      <c r="H1427">
        <v>3030</v>
      </c>
      <c r="I1427" t="s">
        <v>986</v>
      </c>
      <c r="J1427">
        <v>63300170</v>
      </c>
      <c r="K1427" t="s">
        <v>1873</v>
      </c>
      <c r="L1427" s="3">
        <v>13648.174276683527</v>
      </c>
      <c r="M1427" s="3">
        <v>14125.860376367449</v>
      </c>
      <c r="N1427" s="3">
        <v>14620.265489540308</v>
      </c>
      <c r="O1427" s="3">
        <v>15131.974781674218</v>
      </c>
      <c r="P1427" s="3">
        <v>15661.593899032816</v>
      </c>
    </row>
    <row r="1428" spans="2:16" x14ac:dyDescent="0.35">
      <c r="B1428" t="s">
        <v>10</v>
      </c>
      <c r="D1428" t="s">
        <v>11</v>
      </c>
      <c r="E1428" t="s">
        <v>44</v>
      </c>
      <c r="F1428" t="s">
        <v>963</v>
      </c>
      <c r="G1428" t="s">
        <v>964</v>
      </c>
      <c r="H1428">
        <v>3037</v>
      </c>
      <c r="I1428" t="s">
        <v>965</v>
      </c>
      <c r="J1428">
        <v>63300080</v>
      </c>
      <c r="K1428" t="s">
        <v>91</v>
      </c>
      <c r="L1428" s="3">
        <v>59404.338369498801</v>
      </c>
      <c r="M1428" s="3">
        <v>61483.490212431258</v>
      </c>
      <c r="N1428" s="3">
        <v>63635.412369866346</v>
      </c>
      <c r="O1428" s="3">
        <v>65862.65180281167</v>
      </c>
      <c r="P1428" s="3">
        <v>68167.844615910071</v>
      </c>
    </row>
    <row r="1429" spans="2:16" x14ac:dyDescent="0.35">
      <c r="B1429" t="s">
        <v>10</v>
      </c>
      <c r="D1429" t="s">
        <v>11</v>
      </c>
      <c r="E1429" t="s">
        <v>44</v>
      </c>
      <c r="F1429" t="s">
        <v>963</v>
      </c>
      <c r="G1429" t="s">
        <v>964</v>
      </c>
      <c r="H1429">
        <v>3037</v>
      </c>
      <c r="I1429" t="s">
        <v>965</v>
      </c>
      <c r="J1429">
        <v>63300040</v>
      </c>
      <c r="K1429" t="s">
        <v>1515</v>
      </c>
      <c r="L1429" s="3">
        <v>20517.945818412416</v>
      </c>
      <c r="M1429" s="3">
        <v>21236.073922056847</v>
      </c>
      <c r="N1429" s="3">
        <v>21979.336509328838</v>
      </c>
      <c r="O1429" s="3">
        <v>22748.613287155345</v>
      </c>
      <c r="P1429" s="3">
        <v>23544.814752205781</v>
      </c>
    </row>
    <row r="1430" spans="2:16" x14ac:dyDescent="0.35">
      <c r="B1430" t="s">
        <v>10</v>
      </c>
      <c r="D1430" t="s">
        <v>19</v>
      </c>
      <c r="E1430" t="s">
        <v>44</v>
      </c>
      <c r="F1430" t="s">
        <v>963</v>
      </c>
      <c r="G1430" t="s">
        <v>964</v>
      </c>
      <c r="H1430">
        <v>3037</v>
      </c>
      <c r="I1430" t="s">
        <v>965</v>
      </c>
      <c r="J1430">
        <v>63300056</v>
      </c>
      <c r="K1430" t="s">
        <v>1536</v>
      </c>
      <c r="L1430" s="3">
        <v>195409.00779440397</v>
      </c>
      <c r="M1430" s="3">
        <v>202248.32306720808</v>
      </c>
      <c r="N1430" s="3">
        <v>209327.01437456036</v>
      </c>
      <c r="O1430" s="3">
        <v>216653.45987766996</v>
      </c>
      <c r="P1430" s="3">
        <v>224236.33097338839</v>
      </c>
    </row>
    <row r="1431" spans="2:16" x14ac:dyDescent="0.35">
      <c r="B1431" t="s">
        <v>10</v>
      </c>
      <c r="D1431" t="s">
        <v>11</v>
      </c>
      <c r="E1431" t="s">
        <v>44</v>
      </c>
      <c r="F1431" t="s">
        <v>963</v>
      </c>
      <c r="G1431" t="s">
        <v>964</v>
      </c>
      <c r="H1431">
        <v>3037</v>
      </c>
      <c r="I1431" t="s">
        <v>965</v>
      </c>
      <c r="J1431">
        <v>63300100</v>
      </c>
      <c r="K1431" t="s">
        <v>1869</v>
      </c>
      <c r="L1431" s="3">
        <v>17977.628717085165</v>
      </c>
      <c r="M1431" s="3">
        <v>18606.845722183145</v>
      </c>
      <c r="N1431" s="3">
        <v>19258.085322459552</v>
      </c>
      <c r="O1431" s="3">
        <v>19932.118308745637</v>
      </c>
      <c r="P1431" s="3">
        <v>20629.742449551733</v>
      </c>
    </row>
    <row r="1432" spans="2:16" x14ac:dyDescent="0.35">
      <c r="B1432" t="s">
        <v>10</v>
      </c>
      <c r="D1432" t="s">
        <v>19</v>
      </c>
      <c r="E1432" t="s">
        <v>44</v>
      </c>
      <c r="F1432" t="s">
        <v>963</v>
      </c>
      <c r="G1432" t="s">
        <v>964</v>
      </c>
      <c r="H1432">
        <v>3037</v>
      </c>
      <c r="I1432" t="s">
        <v>965</v>
      </c>
      <c r="J1432">
        <v>63300034</v>
      </c>
      <c r="K1432" t="s">
        <v>1872</v>
      </c>
      <c r="L1432" s="3">
        <v>516</v>
      </c>
      <c r="M1432" s="3">
        <v>516</v>
      </c>
      <c r="N1432" s="3">
        <v>516</v>
      </c>
      <c r="O1432" s="3">
        <v>516</v>
      </c>
      <c r="P1432" s="3">
        <v>516</v>
      </c>
    </row>
    <row r="1433" spans="2:16" x14ac:dyDescent="0.35">
      <c r="B1433" t="s">
        <v>10</v>
      </c>
      <c r="D1433" t="s">
        <v>11</v>
      </c>
      <c r="E1433" t="s">
        <v>44</v>
      </c>
      <c r="F1433" t="s">
        <v>963</v>
      </c>
      <c r="G1433" t="s">
        <v>964</v>
      </c>
      <c r="H1433">
        <v>3037</v>
      </c>
      <c r="I1433" t="s">
        <v>965</v>
      </c>
      <c r="J1433">
        <v>63300170</v>
      </c>
      <c r="K1433" t="s">
        <v>1873</v>
      </c>
      <c r="L1433" s="3">
        <v>31070.032239310232</v>
      </c>
      <c r="M1433" s="3">
        <v>32157.483367686087</v>
      </c>
      <c r="N1433" s="3">
        <v>33282.995285555095</v>
      </c>
      <c r="O1433" s="3">
        <v>34447.900120549522</v>
      </c>
      <c r="P1433" s="3">
        <v>35653.576624768757</v>
      </c>
    </row>
    <row r="1434" spans="2:16" x14ac:dyDescent="0.35">
      <c r="B1434" t="s">
        <v>10</v>
      </c>
      <c r="D1434" t="s">
        <v>11</v>
      </c>
      <c r="E1434" t="s">
        <v>44</v>
      </c>
      <c r="F1434" t="s">
        <v>963</v>
      </c>
      <c r="G1434" t="s">
        <v>964</v>
      </c>
      <c r="H1434">
        <v>3037</v>
      </c>
      <c r="I1434" t="s">
        <v>965</v>
      </c>
      <c r="J1434">
        <v>63300130</v>
      </c>
      <c r="K1434" t="s">
        <v>1896</v>
      </c>
      <c r="L1434" s="3">
        <v>23449.080935328475</v>
      </c>
      <c r="M1434" s="3">
        <v>24269.798768064968</v>
      </c>
      <c r="N1434" s="3">
        <v>25119.241724947242</v>
      </c>
      <c r="O1434" s="3">
        <v>25998.415185320395</v>
      </c>
      <c r="P1434" s="3">
        <v>26908.359716806608</v>
      </c>
    </row>
    <row r="1435" spans="2:16" x14ac:dyDescent="0.35">
      <c r="B1435" t="s">
        <v>10</v>
      </c>
      <c r="D1435" t="s">
        <v>11</v>
      </c>
      <c r="E1435" t="s">
        <v>44</v>
      </c>
      <c r="F1435" t="s">
        <v>966</v>
      </c>
      <c r="G1435" t="s">
        <v>967</v>
      </c>
      <c r="H1435">
        <v>3037</v>
      </c>
      <c r="I1435" t="s">
        <v>965</v>
      </c>
      <c r="J1435">
        <v>63300080</v>
      </c>
      <c r="K1435" t="s">
        <v>91</v>
      </c>
      <c r="L1435" s="3">
        <v>11736.232304549183</v>
      </c>
      <c r="M1435" s="3">
        <v>12147.000435208403</v>
      </c>
      <c r="N1435" s="3">
        <v>12572.145450440696</v>
      </c>
      <c r="O1435" s="3">
        <v>13012.17054120612</v>
      </c>
      <c r="P1435" s="3">
        <v>13467.596510148334</v>
      </c>
    </row>
    <row r="1436" spans="2:16" x14ac:dyDescent="0.35">
      <c r="B1436" t="s">
        <v>10</v>
      </c>
      <c r="D1436" t="s">
        <v>11</v>
      </c>
      <c r="E1436" t="s">
        <v>44</v>
      </c>
      <c r="F1436" t="s">
        <v>966</v>
      </c>
      <c r="G1436" t="s">
        <v>967</v>
      </c>
      <c r="H1436">
        <v>3037</v>
      </c>
      <c r="I1436" t="s">
        <v>965</v>
      </c>
      <c r="J1436">
        <v>63300040</v>
      </c>
      <c r="K1436" t="s">
        <v>1515</v>
      </c>
      <c r="L1436" s="3">
        <v>4053.6328683475795</v>
      </c>
      <c r="M1436" s="3">
        <v>4195.5100187397447</v>
      </c>
      <c r="N1436" s="3">
        <v>4342.352869395635</v>
      </c>
      <c r="O1436" s="3">
        <v>4494.335219824482</v>
      </c>
      <c r="P1436" s="3">
        <v>4651.6369525183391</v>
      </c>
    </row>
    <row r="1437" spans="2:16" x14ac:dyDescent="0.35">
      <c r="B1437" t="s">
        <v>10</v>
      </c>
      <c r="D1437" t="s">
        <v>19</v>
      </c>
      <c r="E1437" t="s">
        <v>44</v>
      </c>
      <c r="F1437" t="s">
        <v>966</v>
      </c>
      <c r="G1437" t="s">
        <v>967</v>
      </c>
      <c r="H1437">
        <v>3037</v>
      </c>
      <c r="I1437" t="s">
        <v>965</v>
      </c>
      <c r="J1437">
        <v>63300056</v>
      </c>
      <c r="K1437" t="s">
        <v>1536</v>
      </c>
      <c r="L1437" s="3">
        <v>38606.027317595996</v>
      </c>
      <c r="M1437" s="3">
        <v>39957.238273711853</v>
      </c>
      <c r="N1437" s="3">
        <v>41355.741613291764</v>
      </c>
      <c r="O1437" s="3">
        <v>42803.192569756975</v>
      </c>
      <c r="P1437" s="3">
        <v>44301.304309698469</v>
      </c>
    </row>
    <row r="1438" spans="2:16" x14ac:dyDescent="0.35">
      <c r="B1438" t="s">
        <v>10</v>
      </c>
      <c r="D1438" t="s">
        <v>19</v>
      </c>
      <c r="E1438" t="s">
        <v>44</v>
      </c>
      <c r="F1438" t="s">
        <v>966</v>
      </c>
      <c r="G1438" t="s">
        <v>967</v>
      </c>
      <c r="H1438">
        <v>3037</v>
      </c>
      <c r="I1438" t="s">
        <v>965</v>
      </c>
      <c r="J1438">
        <v>63300065</v>
      </c>
      <c r="K1438" t="s">
        <v>1627</v>
      </c>
      <c r="L1438" s="3">
        <v>349.43299999999999</v>
      </c>
      <c r="M1438" s="3">
        <v>349.43299999999999</v>
      </c>
      <c r="N1438" s="3">
        <v>349.43299999999999</v>
      </c>
      <c r="O1438" s="3">
        <v>349.43299999999999</v>
      </c>
      <c r="P1438" s="3">
        <v>349.43299999999999</v>
      </c>
    </row>
    <row r="1439" spans="2:16" x14ac:dyDescent="0.35">
      <c r="B1439" t="s">
        <v>10</v>
      </c>
      <c r="D1439" t="s">
        <v>19</v>
      </c>
      <c r="E1439" t="s">
        <v>44</v>
      </c>
      <c r="F1439" t="s">
        <v>966</v>
      </c>
      <c r="G1439" t="s">
        <v>967</v>
      </c>
      <c r="H1439">
        <v>3037</v>
      </c>
      <c r="I1439" t="s">
        <v>965</v>
      </c>
      <c r="J1439">
        <v>63300150</v>
      </c>
      <c r="K1439" t="s">
        <v>1680</v>
      </c>
      <c r="L1439" s="3">
        <v>10635.1019712</v>
      </c>
      <c r="M1439" s="3">
        <v>10847.804010624001</v>
      </c>
      <c r="N1439" s="3">
        <v>11064.76009083648</v>
      </c>
      <c r="O1439" s="3">
        <v>11286.055292653211</v>
      </c>
      <c r="P1439" s="3">
        <v>11511.776398506276</v>
      </c>
    </row>
    <row r="1440" spans="2:16" x14ac:dyDescent="0.35">
      <c r="B1440" t="s">
        <v>10</v>
      </c>
      <c r="D1440" t="s">
        <v>19</v>
      </c>
      <c r="E1440" t="s">
        <v>44</v>
      </c>
      <c r="F1440" t="s">
        <v>966</v>
      </c>
      <c r="G1440" t="s">
        <v>967</v>
      </c>
      <c r="H1440">
        <v>3037</v>
      </c>
      <c r="I1440" t="s">
        <v>965</v>
      </c>
      <c r="J1440">
        <v>63300152</v>
      </c>
      <c r="K1440" t="s">
        <v>1741</v>
      </c>
      <c r="L1440" s="3">
        <v>4806.6480000000001</v>
      </c>
      <c r="M1440" s="3">
        <v>4902.7809600000001</v>
      </c>
      <c r="N1440" s="3">
        <v>5000.8365792000004</v>
      </c>
      <c r="O1440" s="3">
        <v>5100.8533107840003</v>
      </c>
      <c r="P1440" s="3">
        <v>5202.87037699968</v>
      </c>
    </row>
    <row r="1441" spans="2:16" x14ac:dyDescent="0.35">
      <c r="B1441" t="s">
        <v>10</v>
      </c>
      <c r="D1441" t="s">
        <v>11</v>
      </c>
      <c r="E1441" t="s">
        <v>44</v>
      </c>
      <c r="F1441" t="s">
        <v>966</v>
      </c>
      <c r="G1441" t="s">
        <v>967</v>
      </c>
      <c r="H1441">
        <v>3037</v>
      </c>
      <c r="I1441" t="s">
        <v>965</v>
      </c>
      <c r="J1441">
        <v>63300110</v>
      </c>
      <c r="K1441" t="s">
        <v>1866</v>
      </c>
      <c r="L1441" s="3">
        <v>13.977320000000001</v>
      </c>
      <c r="M1441" s="3">
        <v>13.977320000000001</v>
      </c>
      <c r="N1441" s="3">
        <v>13.977320000000001</v>
      </c>
      <c r="O1441" s="3">
        <v>13.977320000000001</v>
      </c>
      <c r="P1441" s="3">
        <v>13.977320000000001</v>
      </c>
    </row>
    <row r="1442" spans="2:16" x14ac:dyDescent="0.35">
      <c r="B1442" t="s">
        <v>10</v>
      </c>
      <c r="D1442" t="s">
        <v>11</v>
      </c>
      <c r="E1442" t="s">
        <v>44</v>
      </c>
      <c r="F1442" t="s">
        <v>966</v>
      </c>
      <c r="G1442" t="s">
        <v>967</v>
      </c>
      <c r="H1442">
        <v>3037</v>
      </c>
      <c r="I1442" t="s">
        <v>965</v>
      </c>
      <c r="J1442">
        <v>63300100</v>
      </c>
      <c r="K1442" t="s">
        <v>1869</v>
      </c>
      <c r="L1442" s="3">
        <v>3551.7545132188316</v>
      </c>
      <c r="M1442" s="3">
        <v>3676.0659211814905</v>
      </c>
      <c r="N1442" s="3">
        <v>3804.7282284228422</v>
      </c>
      <c r="O1442" s="3">
        <v>3937.8937164176418</v>
      </c>
      <c r="P1442" s="3">
        <v>4075.7199964922593</v>
      </c>
    </row>
    <row r="1443" spans="2:16" x14ac:dyDescent="0.35">
      <c r="B1443" t="s">
        <v>10</v>
      </c>
      <c r="D1443" t="s">
        <v>11</v>
      </c>
      <c r="E1443" t="s">
        <v>44</v>
      </c>
      <c r="F1443" t="s">
        <v>966</v>
      </c>
      <c r="G1443" t="s">
        <v>967</v>
      </c>
      <c r="H1443">
        <v>3037</v>
      </c>
      <c r="I1443" t="s">
        <v>965</v>
      </c>
      <c r="J1443">
        <v>63300170</v>
      </c>
      <c r="K1443" t="s">
        <v>1873</v>
      </c>
      <c r="L1443" s="3">
        <v>6138.3583434977636</v>
      </c>
      <c r="M1443" s="3">
        <v>6353.2008855201848</v>
      </c>
      <c r="N1443" s="3">
        <v>6575.5629165133905</v>
      </c>
      <c r="O1443" s="3">
        <v>6805.7076185913593</v>
      </c>
      <c r="P1443" s="3">
        <v>7043.907385242057</v>
      </c>
    </row>
    <row r="1444" spans="2:16" x14ac:dyDescent="0.35">
      <c r="B1444" t="s">
        <v>10</v>
      </c>
      <c r="D1444" t="s">
        <v>11</v>
      </c>
      <c r="E1444" t="s">
        <v>44</v>
      </c>
      <c r="F1444" t="s">
        <v>966</v>
      </c>
      <c r="G1444" t="s">
        <v>967</v>
      </c>
      <c r="H1444">
        <v>3037</v>
      </c>
      <c r="I1444" t="s">
        <v>965</v>
      </c>
      <c r="J1444">
        <v>63300130</v>
      </c>
      <c r="K1444" t="s">
        <v>1896</v>
      </c>
      <c r="L1444" s="3">
        <v>4632.723278111519</v>
      </c>
      <c r="M1444" s="3">
        <v>4794.8685928454224</v>
      </c>
      <c r="N1444" s="3">
        <v>4962.6889935950112</v>
      </c>
      <c r="O1444" s="3">
        <v>5136.3831083708365</v>
      </c>
      <c r="P1444" s="3">
        <v>5316.1565171638158</v>
      </c>
    </row>
    <row r="1445" spans="2:16" x14ac:dyDescent="0.35">
      <c r="B1445" t="s">
        <v>10</v>
      </c>
      <c r="D1445" t="s">
        <v>11</v>
      </c>
      <c r="E1445" t="s">
        <v>44</v>
      </c>
      <c r="F1445" t="s">
        <v>968</v>
      </c>
      <c r="G1445" t="s">
        <v>969</v>
      </c>
      <c r="H1445">
        <v>3037</v>
      </c>
      <c r="I1445" t="s">
        <v>965</v>
      </c>
      <c r="J1445">
        <v>63300080</v>
      </c>
      <c r="K1445" t="s">
        <v>91</v>
      </c>
      <c r="L1445" s="3">
        <v>122852.29902571301</v>
      </c>
      <c r="M1445" s="3">
        <v>127152.12949161296</v>
      </c>
      <c r="N1445" s="3">
        <v>131602.45402381942</v>
      </c>
      <c r="O1445" s="3">
        <v>136208.53991465305</v>
      </c>
      <c r="P1445" s="3">
        <v>140975.83881166592</v>
      </c>
    </row>
    <row r="1446" spans="2:16" x14ac:dyDescent="0.35">
      <c r="B1446" t="s">
        <v>10</v>
      </c>
      <c r="D1446" t="s">
        <v>11</v>
      </c>
      <c r="E1446" t="s">
        <v>44</v>
      </c>
      <c r="F1446" t="s">
        <v>968</v>
      </c>
      <c r="G1446" t="s">
        <v>969</v>
      </c>
      <c r="H1446">
        <v>3037</v>
      </c>
      <c r="I1446" t="s">
        <v>965</v>
      </c>
      <c r="J1446">
        <v>63300040</v>
      </c>
      <c r="K1446" t="s">
        <v>1515</v>
      </c>
      <c r="L1446" s="3">
        <v>42432.537492433774</v>
      </c>
      <c r="M1446" s="3">
        <v>43917.676304668952</v>
      </c>
      <c r="N1446" s="3">
        <v>45454.794975332356</v>
      </c>
      <c r="O1446" s="3">
        <v>47045.712799468987</v>
      </c>
      <c r="P1446" s="3">
        <v>48692.312747450393</v>
      </c>
    </row>
    <row r="1447" spans="2:16" x14ac:dyDescent="0.35">
      <c r="B1447" t="s">
        <v>10</v>
      </c>
      <c r="D1447" t="s">
        <v>19</v>
      </c>
      <c r="E1447" t="s">
        <v>44</v>
      </c>
      <c r="F1447" t="s">
        <v>968</v>
      </c>
      <c r="G1447" t="s">
        <v>969</v>
      </c>
      <c r="H1447">
        <v>3037</v>
      </c>
      <c r="I1447" t="s">
        <v>965</v>
      </c>
      <c r="J1447">
        <v>63300056</v>
      </c>
      <c r="K1447" t="s">
        <v>1536</v>
      </c>
      <c r="L1447" s="3">
        <v>404119.40468984545</v>
      </c>
      <c r="M1447" s="3">
        <v>418263.58385399001</v>
      </c>
      <c r="N1447" s="3">
        <v>432902.80928887962</v>
      </c>
      <c r="O1447" s="3">
        <v>448054.40761399036</v>
      </c>
      <c r="P1447" s="3">
        <v>463736.31188047997</v>
      </c>
    </row>
    <row r="1448" spans="2:16" x14ac:dyDescent="0.35">
      <c r="B1448" t="s">
        <v>10</v>
      </c>
      <c r="D1448" t="s">
        <v>19</v>
      </c>
      <c r="E1448" t="s">
        <v>44</v>
      </c>
      <c r="F1448" t="s">
        <v>968</v>
      </c>
      <c r="G1448" t="s">
        <v>969</v>
      </c>
      <c r="H1448">
        <v>3037</v>
      </c>
      <c r="I1448" t="s">
        <v>965</v>
      </c>
      <c r="J1448">
        <v>63300065</v>
      </c>
      <c r="K1448" t="s">
        <v>1627</v>
      </c>
      <c r="L1448" s="3">
        <v>50400</v>
      </c>
      <c r="M1448" s="3">
        <v>50400</v>
      </c>
      <c r="N1448" s="3">
        <v>50400</v>
      </c>
      <c r="O1448" s="3">
        <v>50400</v>
      </c>
      <c r="P1448" s="3">
        <v>50400</v>
      </c>
    </row>
    <row r="1449" spans="2:16" x14ac:dyDescent="0.35">
      <c r="B1449" t="s">
        <v>10</v>
      </c>
      <c r="D1449" t="s">
        <v>11</v>
      </c>
      <c r="E1449" t="s">
        <v>44</v>
      </c>
      <c r="F1449" t="s">
        <v>968</v>
      </c>
      <c r="G1449" t="s">
        <v>969</v>
      </c>
      <c r="H1449">
        <v>3037</v>
      </c>
      <c r="I1449" t="s">
        <v>965</v>
      </c>
      <c r="J1449">
        <v>63300110</v>
      </c>
      <c r="K1449" t="s">
        <v>1866</v>
      </c>
      <c r="L1449" s="3">
        <v>2016</v>
      </c>
      <c r="M1449" s="3">
        <v>2016</v>
      </c>
      <c r="N1449" s="3">
        <v>2016</v>
      </c>
      <c r="O1449" s="3">
        <v>2016</v>
      </c>
      <c r="P1449" s="3">
        <v>2016</v>
      </c>
    </row>
    <row r="1450" spans="2:16" x14ac:dyDescent="0.35">
      <c r="B1450" t="s">
        <v>10</v>
      </c>
      <c r="D1450" t="s">
        <v>11</v>
      </c>
      <c r="E1450" t="s">
        <v>44</v>
      </c>
      <c r="F1450" t="s">
        <v>968</v>
      </c>
      <c r="G1450" t="s">
        <v>969</v>
      </c>
      <c r="H1450">
        <v>3037</v>
      </c>
      <c r="I1450" t="s">
        <v>965</v>
      </c>
      <c r="J1450">
        <v>63300100</v>
      </c>
      <c r="K1450" t="s">
        <v>1869</v>
      </c>
      <c r="L1450" s="3">
        <v>37178.985231465784</v>
      </c>
      <c r="M1450" s="3">
        <v>38480.249714567079</v>
      </c>
      <c r="N1450" s="3">
        <v>39827.058454576923</v>
      </c>
      <c r="O1450" s="3">
        <v>41221.00550048711</v>
      </c>
      <c r="P1450" s="3">
        <v>42663.740693004154</v>
      </c>
    </row>
    <row r="1451" spans="2:16" x14ac:dyDescent="0.35">
      <c r="B1451" t="s">
        <v>10</v>
      </c>
      <c r="D1451" t="s">
        <v>11</v>
      </c>
      <c r="E1451" t="s">
        <v>44</v>
      </c>
      <c r="F1451" t="s">
        <v>968</v>
      </c>
      <c r="G1451" t="s">
        <v>969</v>
      </c>
      <c r="H1451">
        <v>3037</v>
      </c>
      <c r="I1451" t="s">
        <v>965</v>
      </c>
      <c r="J1451">
        <v>63300170</v>
      </c>
      <c r="K1451" t="s">
        <v>1873</v>
      </c>
      <c r="L1451" s="3">
        <v>64254.985345685425</v>
      </c>
      <c r="M1451" s="3">
        <v>66503.909832784411</v>
      </c>
      <c r="N1451" s="3">
        <v>68831.546676931859</v>
      </c>
      <c r="O1451" s="3">
        <v>71240.650810624473</v>
      </c>
      <c r="P1451" s="3">
        <v>73734.073588996311</v>
      </c>
    </row>
    <row r="1452" spans="2:16" x14ac:dyDescent="0.35">
      <c r="B1452" t="s">
        <v>10</v>
      </c>
      <c r="D1452" t="s">
        <v>11</v>
      </c>
      <c r="E1452" t="s">
        <v>44</v>
      </c>
      <c r="F1452" t="s">
        <v>968</v>
      </c>
      <c r="G1452" t="s">
        <v>969</v>
      </c>
      <c r="H1452">
        <v>3037</v>
      </c>
      <c r="I1452" t="s">
        <v>965</v>
      </c>
      <c r="J1452">
        <v>63300130</v>
      </c>
      <c r="K1452" t="s">
        <v>1896</v>
      </c>
      <c r="L1452" s="3">
        <v>48494.328562781455</v>
      </c>
      <c r="M1452" s="3">
        <v>50191.630062478798</v>
      </c>
      <c r="N1452" s="3">
        <v>51948.337114665555</v>
      </c>
      <c r="O1452" s="3">
        <v>53766.528913678841</v>
      </c>
      <c r="P1452" s="3">
        <v>55648.357425657596</v>
      </c>
    </row>
    <row r="1453" spans="2:16" x14ac:dyDescent="0.35">
      <c r="B1453" t="s">
        <v>10</v>
      </c>
      <c r="D1453" t="s">
        <v>11</v>
      </c>
      <c r="E1453" t="s">
        <v>44</v>
      </c>
      <c r="F1453" t="s">
        <v>970</v>
      </c>
      <c r="G1453" t="s">
        <v>971</v>
      </c>
      <c r="H1453">
        <v>3037</v>
      </c>
      <c r="I1453" t="s">
        <v>965</v>
      </c>
      <c r="J1453">
        <v>63300080</v>
      </c>
      <c r="K1453" t="s">
        <v>91</v>
      </c>
      <c r="L1453" s="3">
        <v>69948.307207402337</v>
      </c>
      <c r="M1453" s="3">
        <v>72396.497959661414</v>
      </c>
      <c r="N1453" s="3">
        <v>74930.375388249551</v>
      </c>
      <c r="O1453" s="3">
        <v>77552.93852683829</v>
      </c>
      <c r="P1453" s="3">
        <v>80267.291375277622</v>
      </c>
    </row>
    <row r="1454" spans="2:16" x14ac:dyDescent="0.35">
      <c r="B1454" t="s">
        <v>10</v>
      </c>
      <c r="D1454" t="s">
        <v>11</v>
      </c>
      <c r="E1454" t="s">
        <v>44</v>
      </c>
      <c r="F1454" t="s">
        <v>970</v>
      </c>
      <c r="G1454" t="s">
        <v>971</v>
      </c>
      <c r="H1454">
        <v>3037</v>
      </c>
      <c r="I1454" t="s">
        <v>965</v>
      </c>
      <c r="J1454">
        <v>63300040</v>
      </c>
      <c r="K1454" t="s">
        <v>1515</v>
      </c>
      <c r="L1454" s="3">
        <v>24159.777160451464</v>
      </c>
      <c r="M1454" s="3">
        <v>25005.369361067264</v>
      </c>
      <c r="N1454" s="3">
        <v>25880.557288704618</v>
      </c>
      <c r="O1454" s="3">
        <v>26786.376793809275</v>
      </c>
      <c r="P1454" s="3">
        <v>27723.8999815926</v>
      </c>
    </row>
    <row r="1455" spans="2:16" x14ac:dyDescent="0.35">
      <c r="B1455" t="s">
        <v>10</v>
      </c>
      <c r="D1455" t="s">
        <v>19</v>
      </c>
      <c r="E1455" t="s">
        <v>44</v>
      </c>
      <c r="F1455" t="s">
        <v>970</v>
      </c>
      <c r="G1455" t="s">
        <v>971</v>
      </c>
      <c r="H1455">
        <v>3037</v>
      </c>
      <c r="I1455" t="s">
        <v>965</v>
      </c>
      <c r="J1455">
        <v>63300056</v>
      </c>
      <c r="K1455" t="s">
        <v>1536</v>
      </c>
      <c r="L1455" s="3">
        <v>230093.11581382348</v>
      </c>
      <c r="M1455" s="3">
        <v>238146.37486730728</v>
      </c>
      <c r="N1455" s="3">
        <v>246481.49798766302</v>
      </c>
      <c r="O1455" s="3">
        <v>255108.35041723121</v>
      </c>
      <c r="P1455" s="3">
        <v>264037.14268183429</v>
      </c>
    </row>
    <row r="1456" spans="2:16" x14ac:dyDescent="0.35">
      <c r="B1456" t="s">
        <v>10</v>
      </c>
      <c r="D1456" t="s">
        <v>19</v>
      </c>
      <c r="E1456" t="s">
        <v>44</v>
      </c>
      <c r="F1456" t="s">
        <v>970</v>
      </c>
      <c r="G1456" t="s">
        <v>971</v>
      </c>
      <c r="H1456">
        <v>3037</v>
      </c>
      <c r="I1456" t="s">
        <v>965</v>
      </c>
      <c r="J1456">
        <v>63300060</v>
      </c>
      <c r="K1456" t="s">
        <v>1546</v>
      </c>
      <c r="L1456" s="3">
        <v>8536.5568380999994</v>
      </c>
      <c r="M1456" s="3">
        <v>8536.5568380999994</v>
      </c>
      <c r="N1456" s="3">
        <v>8536.5568380999994</v>
      </c>
      <c r="O1456" s="3">
        <v>8536.5568380999994</v>
      </c>
      <c r="P1456" s="3">
        <v>8536.5568380999994</v>
      </c>
    </row>
    <row r="1457" spans="2:16" x14ac:dyDescent="0.35">
      <c r="B1457" t="s">
        <v>10</v>
      </c>
      <c r="D1457" t="s">
        <v>19</v>
      </c>
      <c r="E1457" t="s">
        <v>44</v>
      </c>
      <c r="F1457" t="s">
        <v>970</v>
      </c>
      <c r="G1457" t="s">
        <v>971</v>
      </c>
      <c r="H1457">
        <v>3037</v>
      </c>
      <c r="I1457" t="s">
        <v>965</v>
      </c>
      <c r="J1457">
        <v>63300150</v>
      </c>
      <c r="K1457" t="s">
        <v>1680</v>
      </c>
      <c r="L1457" s="3">
        <v>8089.4976000000006</v>
      </c>
      <c r="M1457" s="3">
        <v>8251.2875520000016</v>
      </c>
      <c r="N1457" s="3">
        <v>8416.3133030400022</v>
      </c>
      <c r="O1457" s="3">
        <v>8584.639569100802</v>
      </c>
      <c r="P1457" s="3">
        <v>8756.3323604828183</v>
      </c>
    </row>
    <row r="1458" spans="2:16" x14ac:dyDescent="0.35">
      <c r="B1458" t="s">
        <v>10</v>
      </c>
      <c r="D1458" t="s">
        <v>11</v>
      </c>
      <c r="E1458" t="s">
        <v>44</v>
      </c>
      <c r="F1458" t="s">
        <v>970</v>
      </c>
      <c r="G1458" t="s">
        <v>971</v>
      </c>
      <c r="H1458">
        <v>3037</v>
      </c>
      <c r="I1458" t="s">
        <v>965</v>
      </c>
      <c r="J1458">
        <v>63300100</v>
      </c>
      <c r="K1458" t="s">
        <v>1869</v>
      </c>
      <c r="L1458" s="3">
        <v>21168.56665487176</v>
      </c>
      <c r="M1458" s="3">
        <v>21909.46648779227</v>
      </c>
      <c r="N1458" s="3">
        <v>22676.297814864996</v>
      </c>
      <c r="O1458" s="3">
        <v>23469.968238385271</v>
      </c>
      <c r="P1458" s="3">
        <v>24291.417126728753</v>
      </c>
    </row>
    <row r="1459" spans="2:16" x14ac:dyDescent="0.35">
      <c r="B1459" t="s">
        <v>10</v>
      </c>
      <c r="D1459" t="s">
        <v>11</v>
      </c>
      <c r="E1459" t="s">
        <v>44</v>
      </c>
      <c r="F1459" t="s">
        <v>970</v>
      </c>
      <c r="G1459" t="s">
        <v>971</v>
      </c>
      <c r="H1459">
        <v>3037</v>
      </c>
      <c r="I1459" t="s">
        <v>965</v>
      </c>
      <c r="J1459">
        <v>63300170</v>
      </c>
      <c r="K1459" t="s">
        <v>1873</v>
      </c>
      <c r="L1459" s="3">
        <v>36584.805414397932</v>
      </c>
      <c r="M1459" s="3">
        <v>37865.273603901856</v>
      </c>
      <c r="N1459" s="3">
        <v>39190.558180038424</v>
      </c>
      <c r="O1459" s="3">
        <v>40562.227716339759</v>
      </c>
      <c r="P1459" s="3">
        <v>41981.90568641165</v>
      </c>
    </row>
    <row r="1460" spans="2:16" x14ac:dyDescent="0.35">
      <c r="B1460" t="s">
        <v>10</v>
      </c>
      <c r="D1460" t="s">
        <v>11</v>
      </c>
      <c r="E1460" t="s">
        <v>44</v>
      </c>
      <c r="F1460" t="s">
        <v>970</v>
      </c>
      <c r="G1460" t="s">
        <v>971</v>
      </c>
      <c r="H1460">
        <v>3037</v>
      </c>
      <c r="I1460" t="s">
        <v>965</v>
      </c>
      <c r="J1460">
        <v>63300130</v>
      </c>
      <c r="K1460" t="s">
        <v>1896</v>
      </c>
      <c r="L1460" s="3">
        <v>27611.173897658817</v>
      </c>
      <c r="M1460" s="3">
        <v>28577.564984076875</v>
      </c>
      <c r="N1460" s="3">
        <v>29577.779758519562</v>
      </c>
      <c r="O1460" s="3">
        <v>30613.002050067746</v>
      </c>
      <c r="P1460" s="3">
        <v>31684.457121820113</v>
      </c>
    </row>
    <row r="1461" spans="2:16" x14ac:dyDescent="0.35">
      <c r="B1461" t="s">
        <v>10</v>
      </c>
      <c r="D1461" t="s">
        <v>11</v>
      </c>
      <c r="E1461" t="s">
        <v>44</v>
      </c>
      <c r="F1461" t="s">
        <v>972</v>
      </c>
      <c r="G1461" t="s">
        <v>973</v>
      </c>
      <c r="H1461">
        <v>3037</v>
      </c>
      <c r="I1461" t="s">
        <v>965</v>
      </c>
      <c r="J1461">
        <v>63300080</v>
      </c>
      <c r="K1461" t="s">
        <v>91</v>
      </c>
      <c r="L1461" s="3">
        <v>6135.1444818110867</v>
      </c>
      <c r="M1461" s="3">
        <v>6349.8745386744749</v>
      </c>
      <c r="N1461" s="3">
        <v>6572.1201475280805</v>
      </c>
      <c r="O1461" s="3">
        <v>6802.1443526915627</v>
      </c>
      <c r="P1461" s="3">
        <v>7040.2194050357666</v>
      </c>
    </row>
    <row r="1462" spans="2:16" x14ac:dyDescent="0.35">
      <c r="B1462" t="s">
        <v>10</v>
      </c>
      <c r="D1462" t="s">
        <v>11</v>
      </c>
      <c r="E1462" t="s">
        <v>44</v>
      </c>
      <c r="F1462" t="s">
        <v>972</v>
      </c>
      <c r="G1462" t="s">
        <v>973</v>
      </c>
      <c r="H1462">
        <v>3037</v>
      </c>
      <c r="I1462" t="s">
        <v>965</v>
      </c>
      <c r="J1462">
        <v>63300040</v>
      </c>
      <c r="K1462" t="s">
        <v>1515</v>
      </c>
      <c r="L1462" s="3">
        <v>2119.0466137834346</v>
      </c>
      <c r="M1462" s="3">
        <v>2193.2132452658548</v>
      </c>
      <c r="N1462" s="3">
        <v>2269.9757088501592</v>
      </c>
      <c r="O1462" s="3">
        <v>2349.4248586599147</v>
      </c>
      <c r="P1462" s="3">
        <v>2431.6547287130115</v>
      </c>
    </row>
    <row r="1463" spans="2:16" x14ac:dyDescent="0.35">
      <c r="B1463" t="s">
        <v>10</v>
      </c>
      <c r="D1463" t="s">
        <v>19</v>
      </c>
      <c r="E1463" t="s">
        <v>44</v>
      </c>
      <c r="F1463" t="s">
        <v>972</v>
      </c>
      <c r="G1463" t="s">
        <v>973</v>
      </c>
      <c r="H1463">
        <v>3037</v>
      </c>
      <c r="I1463" t="s">
        <v>965</v>
      </c>
      <c r="J1463">
        <v>63300056</v>
      </c>
      <c r="K1463" t="s">
        <v>1536</v>
      </c>
      <c r="L1463" s="3">
        <v>20181.396321746997</v>
      </c>
      <c r="M1463" s="3">
        <v>20887.745193008141</v>
      </c>
      <c r="N1463" s="3">
        <v>21618.816274763423</v>
      </c>
      <c r="O1463" s="3">
        <v>22375.47484438014</v>
      </c>
      <c r="P1463" s="3">
        <v>23158.616463933442</v>
      </c>
    </row>
    <row r="1464" spans="2:16" x14ac:dyDescent="0.35">
      <c r="B1464" t="s">
        <v>10</v>
      </c>
      <c r="D1464" t="s">
        <v>19</v>
      </c>
      <c r="E1464" t="s">
        <v>44</v>
      </c>
      <c r="F1464" t="s">
        <v>972</v>
      </c>
      <c r="G1464" t="s">
        <v>973</v>
      </c>
      <c r="H1464">
        <v>3037</v>
      </c>
      <c r="I1464" t="s">
        <v>965</v>
      </c>
      <c r="J1464">
        <v>63300065</v>
      </c>
      <c r="K1464" t="s">
        <v>1627</v>
      </c>
      <c r="L1464" s="3">
        <v>3216.1500000999999</v>
      </c>
      <c r="M1464" s="3">
        <v>3216.1500000999999</v>
      </c>
      <c r="N1464" s="3">
        <v>3216.1500000999999</v>
      </c>
      <c r="O1464" s="3">
        <v>3216.1500000999999</v>
      </c>
      <c r="P1464" s="3">
        <v>3216.1500000999999</v>
      </c>
    </row>
    <row r="1465" spans="2:16" x14ac:dyDescent="0.35">
      <c r="B1465" t="s">
        <v>10</v>
      </c>
      <c r="D1465" t="s">
        <v>11</v>
      </c>
      <c r="E1465" t="s">
        <v>44</v>
      </c>
      <c r="F1465" t="s">
        <v>972</v>
      </c>
      <c r="G1465" t="s">
        <v>973</v>
      </c>
      <c r="H1465">
        <v>3037</v>
      </c>
      <c r="I1465" t="s">
        <v>965</v>
      </c>
      <c r="J1465">
        <v>63300110</v>
      </c>
      <c r="K1465" t="s">
        <v>1866</v>
      </c>
      <c r="L1465" s="3">
        <v>128.646000004</v>
      </c>
      <c r="M1465" s="3">
        <v>128.646000004</v>
      </c>
      <c r="N1465" s="3">
        <v>128.646000004</v>
      </c>
      <c r="O1465" s="3">
        <v>128.646000004</v>
      </c>
      <c r="P1465" s="3">
        <v>128.646000004</v>
      </c>
    </row>
    <row r="1466" spans="2:16" x14ac:dyDescent="0.35">
      <c r="B1466" t="s">
        <v>10</v>
      </c>
      <c r="D1466" t="s">
        <v>11</v>
      </c>
      <c r="E1466" t="s">
        <v>44</v>
      </c>
      <c r="F1466" t="s">
        <v>972</v>
      </c>
      <c r="G1466" t="s">
        <v>973</v>
      </c>
      <c r="H1466">
        <v>3037</v>
      </c>
      <c r="I1466" t="s">
        <v>965</v>
      </c>
      <c r="J1466">
        <v>63300100</v>
      </c>
      <c r="K1466" t="s">
        <v>1869</v>
      </c>
      <c r="L1466" s="3">
        <v>1856.6884616007237</v>
      </c>
      <c r="M1466" s="3">
        <v>1921.6725577567488</v>
      </c>
      <c r="N1466" s="3">
        <v>1988.9310972782348</v>
      </c>
      <c r="O1466" s="3">
        <v>2058.5436856829729</v>
      </c>
      <c r="P1466" s="3">
        <v>2130.5927146818767</v>
      </c>
    </row>
    <row r="1467" spans="2:16" x14ac:dyDescent="0.35">
      <c r="B1467" t="s">
        <v>10</v>
      </c>
      <c r="D1467" t="s">
        <v>11</v>
      </c>
      <c r="E1467" t="s">
        <v>44</v>
      </c>
      <c r="F1467" t="s">
        <v>972</v>
      </c>
      <c r="G1467" t="s">
        <v>973</v>
      </c>
      <c r="H1467">
        <v>3037</v>
      </c>
      <c r="I1467" t="s">
        <v>965</v>
      </c>
      <c r="J1467">
        <v>63300170</v>
      </c>
      <c r="K1467" t="s">
        <v>1873</v>
      </c>
      <c r="L1467" s="3">
        <v>3208.8420151577725</v>
      </c>
      <c r="M1467" s="3">
        <v>3321.1514856882945</v>
      </c>
      <c r="N1467" s="3">
        <v>3437.3917876873843</v>
      </c>
      <c r="O1467" s="3">
        <v>3557.7005002564424</v>
      </c>
      <c r="P1467" s="3">
        <v>3682.2200177654172</v>
      </c>
    </row>
    <row r="1468" spans="2:16" x14ac:dyDescent="0.35">
      <c r="B1468" t="s">
        <v>10</v>
      </c>
      <c r="D1468" t="s">
        <v>11</v>
      </c>
      <c r="E1468" t="s">
        <v>44</v>
      </c>
      <c r="F1468" t="s">
        <v>972</v>
      </c>
      <c r="G1468" t="s">
        <v>973</v>
      </c>
      <c r="H1468">
        <v>3037</v>
      </c>
      <c r="I1468" t="s">
        <v>965</v>
      </c>
      <c r="J1468">
        <v>63300130</v>
      </c>
      <c r="K1468" t="s">
        <v>1896</v>
      </c>
      <c r="L1468" s="3">
        <v>2421.7675586096398</v>
      </c>
      <c r="M1468" s="3">
        <v>2506.5294231609769</v>
      </c>
      <c r="N1468" s="3">
        <v>2594.2579529716108</v>
      </c>
      <c r="O1468" s="3">
        <v>2685.0569813256166</v>
      </c>
      <c r="P1468" s="3">
        <v>2779.0339756720127</v>
      </c>
    </row>
    <row r="1469" spans="2:16" x14ac:dyDescent="0.35">
      <c r="B1469" t="s">
        <v>10</v>
      </c>
      <c r="D1469" t="s">
        <v>11</v>
      </c>
      <c r="E1469" t="s">
        <v>44</v>
      </c>
      <c r="F1469" t="s">
        <v>974</v>
      </c>
      <c r="G1469" t="s">
        <v>975</v>
      </c>
      <c r="H1469">
        <v>3037</v>
      </c>
      <c r="I1469" t="s">
        <v>965</v>
      </c>
      <c r="J1469">
        <v>63300080</v>
      </c>
      <c r="K1469" t="s">
        <v>91</v>
      </c>
      <c r="L1469" s="3">
        <v>51460.746724112607</v>
      </c>
      <c r="M1469" s="3">
        <v>53261.87285945654</v>
      </c>
      <c r="N1469" s="3">
        <v>55126.038409537512</v>
      </c>
      <c r="O1469" s="3">
        <v>57055.449753871319</v>
      </c>
      <c r="P1469" s="3">
        <v>59052.390495256812</v>
      </c>
    </row>
    <row r="1470" spans="2:16" x14ac:dyDescent="0.35">
      <c r="B1470" t="s">
        <v>10</v>
      </c>
      <c r="D1470" t="s">
        <v>11</v>
      </c>
      <c r="E1470" t="s">
        <v>44</v>
      </c>
      <c r="F1470" t="s">
        <v>974</v>
      </c>
      <c r="G1470" t="s">
        <v>975</v>
      </c>
      <c r="H1470">
        <v>3037</v>
      </c>
      <c r="I1470" t="s">
        <v>965</v>
      </c>
      <c r="J1470">
        <v>63300040</v>
      </c>
      <c r="K1470" t="s">
        <v>1515</v>
      </c>
      <c r="L1470" s="3">
        <v>17774.271072473104</v>
      </c>
      <c r="M1470" s="3">
        <v>18396.370560009658</v>
      </c>
      <c r="N1470" s="3">
        <v>19040.243529609994</v>
      </c>
      <c r="O1470" s="3">
        <v>19706.652053146343</v>
      </c>
      <c r="P1470" s="3">
        <v>20396.384875006464</v>
      </c>
    </row>
    <row r="1471" spans="2:16" x14ac:dyDescent="0.35">
      <c r="B1471" t="s">
        <v>10</v>
      </c>
      <c r="D1471" t="s">
        <v>19</v>
      </c>
      <c r="E1471" t="s">
        <v>44</v>
      </c>
      <c r="F1471" t="s">
        <v>974</v>
      </c>
      <c r="G1471" t="s">
        <v>975</v>
      </c>
      <c r="H1471">
        <v>3037</v>
      </c>
      <c r="I1471" t="s">
        <v>965</v>
      </c>
      <c r="J1471">
        <v>63300056</v>
      </c>
      <c r="K1471" t="s">
        <v>1536</v>
      </c>
      <c r="L1471" s="3">
        <v>169278.77211879147</v>
      </c>
      <c r="M1471" s="3">
        <v>175203.52914294915</v>
      </c>
      <c r="N1471" s="3">
        <v>181335.65266295234</v>
      </c>
      <c r="O1471" s="3">
        <v>187682.40050615565</v>
      </c>
      <c r="P1471" s="3">
        <v>194251.28452387109</v>
      </c>
    </row>
    <row r="1472" spans="2:16" x14ac:dyDescent="0.35">
      <c r="B1472" t="s">
        <v>10</v>
      </c>
      <c r="D1472" t="s">
        <v>19</v>
      </c>
      <c r="E1472" t="s">
        <v>44</v>
      </c>
      <c r="F1472" t="s">
        <v>974</v>
      </c>
      <c r="G1472" t="s">
        <v>975</v>
      </c>
      <c r="H1472">
        <v>3037</v>
      </c>
      <c r="I1472" t="s">
        <v>965</v>
      </c>
      <c r="J1472">
        <v>63300060</v>
      </c>
      <c r="K1472" t="s">
        <v>1546</v>
      </c>
      <c r="L1472" s="3">
        <v>2580.1850202999999</v>
      </c>
      <c r="M1472" s="3">
        <v>2580.1850202999999</v>
      </c>
      <c r="N1472" s="3">
        <v>2580.1850202999999</v>
      </c>
      <c r="O1472" s="3">
        <v>2580.1850202999999</v>
      </c>
      <c r="P1472" s="3">
        <v>2580.1850202999999</v>
      </c>
    </row>
    <row r="1473" spans="2:16" x14ac:dyDescent="0.35">
      <c r="B1473" t="s">
        <v>10</v>
      </c>
      <c r="D1473" t="s">
        <v>19</v>
      </c>
      <c r="E1473" t="s">
        <v>44</v>
      </c>
      <c r="F1473" t="s">
        <v>974</v>
      </c>
      <c r="G1473" t="s">
        <v>975</v>
      </c>
      <c r="H1473">
        <v>3037</v>
      </c>
      <c r="I1473" t="s">
        <v>965</v>
      </c>
      <c r="J1473">
        <v>63300065</v>
      </c>
      <c r="K1473" t="s">
        <v>1627</v>
      </c>
      <c r="L1473" s="3">
        <v>2000</v>
      </c>
      <c r="M1473" s="3">
        <v>2000</v>
      </c>
      <c r="N1473" s="3">
        <v>2000</v>
      </c>
      <c r="O1473" s="3">
        <v>2000</v>
      </c>
      <c r="P1473" s="3">
        <v>2000</v>
      </c>
    </row>
    <row r="1474" spans="2:16" x14ac:dyDescent="0.35">
      <c r="B1474" t="s">
        <v>10</v>
      </c>
      <c r="D1474" t="s">
        <v>11</v>
      </c>
      <c r="E1474" t="s">
        <v>44</v>
      </c>
      <c r="F1474" t="s">
        <v>974</v>
      </c>
      <c r="G1474" t="s">
        <v>975</v>
      </c>
      <c r="H1474">
        <v>3037</v>
      </c>
      <c r="I1474" t="s">
        <v>965</v>
      </c>
      <c r="J1474">
        <v>63300110</v>
      </c>
      <c r="K1474" t="s">
        <v>1866</v>
      </c>
      <c r="L1474" s="3">
        <v>80</v>
      </c>
      <c r="M1474" s="3">
        <v>80</v>
      </c>
      <c r="N1474" s="3">
        <v>80</v>
      </c>
      <c r="O1474" s="3">
        <v>80</v>
      </c>
      <c r="P1474" s="3">
        <v>80</v>
      </c>
    </row>
    <row r="1475" spans="2:16" x14ac:dyDescent="0.35">
      <c r="B1475" t="s">
        <v>10</v>
      </c>
      <c r="D1475" t="s">
        <v>11</v>
      </c>
      <c r="E1475" t="s">
        <v>44</v>
      </c>
      <c r="F1475" t="s">
        <v>974</v>
      </c>
      <c r="G1475" t="s">
        <v>975</v>
      </c>
      <c r="H1475">
        <v>3037</v>
      </c>
      <c r="I1475" t="s">
        <v>965</v>
      </c>
      <c r="J1475">
        <v>63300100</v>
      </c>
      <c r="K1475" t="s">
        <v>1869</v>
      </c>
      <c r="L1475" s="3">
        <v>15573.647034928816</v>
      </c>
      <c r="M1475" s="3">
        <v>16118.724681151321</v>
      </c>
      <c r="N1475" s="3">
        <v>16682.880044991616</v>
      </c>
      <c r="O1475" s="3">
        <v>17266.780846566318</v>
      </c>
      <c r="P1475" s="3">
        <v>17871.118176196138</v>
      </c>
    </row>
    <row r="1476" spans="2:16" x14ac:dyDescent="0.35">
      <c r="B1476" t="s">
        <v>10</v>
      </c>
      <c r="D1476" t="s">
        <v>11</v>
      </c>
      <c r="E1476" t="s">
        <v>44</v>
      </c>
      <c r="F1476" t="s">
        <v>974</v>
      </c>
      <c r="G1476" t="s">
        <v>975</v>
      </c>
      <c r="H1476">
        <v>3037</v>
      </c>
      <c r="I1476" t="s">
        <v>965</v>
      </c>
      <c r="J1476">
        <v>63300170</v>
      </c>
      <c r="K1476" t="s">
        <v>1873</v>
      </c>
      <c r="L1476" s="3">
        <v>26915.324766887843</v>
      </c>
      <c r="M1476" s="3">
        <v>27857.361133728915</v>
      </c>
      <c r="N1476" s="3">
        <v>28832.368773409424</v>
      </c>
      <c r="O1476" s="3">
        <v>29841.501680478748</v>
      </c>
      <c r="P1476" s="3">
        <v>30885.954239295505</v>
      </c>
    </row>
    <row r="1477" spans="2:16" x14ac:dyDescent="0.35">
      <c r="B1477" t="s">
        <v>10</v>
      </c>
      <c r="D1477" t="s">
        <v>11</v>
      </c>
      <c r="E1477" t="s">
        <v>44</v>
      </c>
      <c r="F1477" t="s">
        <v>974</v>
      </c>
      <c r="G1477" t="s">
        <v>975</v>
      </c>
      <c r="H1477">
        <v>3037</v>
      </c>
      <c r="I1477" t="s">
        <v>965</v>
      </c>
      <c r="J1477">
        <v>63300130</v>
      </c>
      <c r="K1477" t="s">
        <v>1896</v>
      </c>
      <c r="L1477" s="3">
        <v>20313.452654254976</v>
      </c>
      <c r="M1477" s="3">
        <v>21024.423497153897</v>
      </c>
      <c r="N1477" s="3">
        <v>21760.27831955428</v>
      </c>
      <c r="O1477" s="3">
        <v>22521.888060738678</v>
      </c>
      <c r="P1477" s="3">
        <v>23310.154142864529</v>
      </c>
    </row>
    <row r="1478" spans="2:16" x14ac:dyDescent="0.35">
      <c r="B1478" t="s">
        <v>10</v>
      </c>
      <c r="D1478" t="s">
        <v>11</v>
      </c>
      <c r="E1478" t="s">
        <v>44</v>
      </c>
      <c r="F1478" t="s">
        <v>976</v>
      </c>
      <c r="G1478" t="s">
        <v>977</v>
      </c>
      <c r="H1478">
        <v>3037</v>
      </c>
      <c r="I1478" t="s">
        <v>965</v>
      </c>
      <c r="J1478">
        <v>63300080</v>
      </c>
      <c r="K1478" t="s">
        <v>91</v>
      </c>
      <c r="L1478" s="3">
        <v>-37756.799999999996</v>
      </c>
      <c r="M1478" s="3">
        <v>-39078.287999999993</v>
      </c>
      <c r="N1478" s="3">
        <v>-40446.028079999989</v>
      </c>
      <c r="O1478" s="3">
        <v>-41861.639062799979</v>
      </c>
      <c r="P1478" s="3">
        <v>-43326.796429997972</v>
      </c>
    </row>
    <row r="1479" spans="2:16" x14ac:dyDescent="0.35">
      <c r="B1479" t="s">
        <v>10</v>
      </c>
      <c r="D1479" t="s">
        <v>11</v>
      </c>
      <c r="E1479" t="s">
        <v>44</v>
      </c>
      <c r="F1479" t="s">
        <v>976</v>
      </c>
      <c r="G1479" t="s">
        <v>977</v>
      </c>
      <c r="H1479">
        <v>3037</v>
      </c>
      <c r="I1479" t="s">
        <v>965</v>
      </c>
      <c r="J1479">
        <v>63300040</v>
      </c>
      <c r="K1479" t="s">
        <v>1515</v>
      </c>
      <c r="L1479" s="3">
        <v>-13040.999999999998</v>
      </c>
      <c r="M1479" s="3">
        <v>-13497.434999999996</v>
      </c>
      <c r="N1479" s="3">
        <v>-13969.845224999995</v>
      </c>
      <c r="O1479" s="3">
        <v>-14458.789807874993</v>
      </c>
      <c r="P1479" s="3">
        <v>-14964.847451150616</v>
      </c>
    </row>
    <row r="1480" spans="2:16" x14ac:dyDescent="0.35">
      <c r="B1480" t="s">
        <v>10</v>
      </c>
      <c r="D1480" t="s">
        <v>19</v>
      </c>
      <c r="E1480" t="s">
        <v>44</v>
      </c>
      <c r="F1480" t="s">
        <v>976</v>
      </c>
      <c r="G1480" t="s">
        <v>977</v>
      </c>
      <c r="H1480">
        <v>3037</v>
      </c>
      <c r="I1480" t="s">
        <v>965</v>
      </c>
      <c r="J1480">
        <v>63300046</v>
      </c>
      <c r="K1480" t="s">
        <v>1542</v>
      </c>
      <c r="L1480" s="3">
        <v>-124199.99999999999</v>
      </c>
      <c r="M1480" s="3">
        <v>-128546.99999999997</v>
      </c>
      <c r="N1480" s="3">
        <v>-133046.14499999996</v>
      </c>
      <c r="O1480" s="3">
        <v>-137702.76007499994</v>
      </c>
      <c r="P1480" s="3">
        <v>-142522.35667762492</v>
      </c>
    </row>
    <row r="1481" spans="2:16" x14ac:dyDescent="0.35">
      <c r="B1481" t="s">
        <v>10</v>
      </c>
      <c r="D1481" t="s">
        <v>11</v>
      </c>
      <c r="E1481" t="s">
        <v>44</v>
      </c>
      <c r="F1481" t="s">
        <v>976</v>
      </c>
      <c r="G1481" t="s">
        <v>977</v>
      </c>
      <c r="H1481">
        <v>3037</v>
      </c>
      <c r="I1481" t="s">
        <v>965</v>
      </c>
      <c r="J1481">
        <v>63300100</v>
      </c>
      <c r="K1481" t="s">
        <v>1869</v>
      </c>
      <c r="L1481" s="3">
        <v>-11426.399999999998</v>
      </c>
      <c r="M1481" s="3">
        <v>-11826.323999999997</v>
      </c>
      <c r="N1481" s="3">
        <v>-12240.245339999996</v>
      </c>
      <c r="O1481" s="3">
        <v>-12668.653926899995</v>
      </c>
      <c r="P1481" s="3">
        <v>-13112.056814341493</v>
      </c>
    </row>
    <row r="1482" spans="2:16" x14ac:dyDescent="0.35">
      <c r="B1482" t="s">
        <v>10</v>
      </c>
      <c r="D1482" t="s">
        <v>11</v>
      </c>
      <c r="E1482" t="s">
        <v>44</v>
      </c>
      <c r="F1482" t="s">
        <v>976</v>
      </c>
      <c r="G1482" t="s">
        <v>977</v>
      </c>
      <c r="H1482">
        <v>3037</v>
      </c>
      <c r="I1482" t="s">
        <v>965</v>
      </c>
      <c r="J1482">
        <v>63300170</v>
      </c>
      <c r="K1482" t="s">
        <v>1873</v>
      </c>
      <c r="L1482" s="3">
        <v>-19747.8</v>
      </c>
      <c r="M1482" s="3">
        <v>-20438.972999999994</v>
      </c>
      <c r="N1482" s="3">
        <v>-21154.337054999993</v>
      </c>
      <c r="O1482" s="3">
        <v>-21894.738851924991</v>
      </c>
      <c r="P1482" s="3">
        <v>-22661.054711742363</v>
      </c>
    </row>
    <row r="1483" spans="2:16" x14ac:dyDescent="0.35">
      <c r="B1483" t="s">
        <v>10</v>
      </c>
      <c r="D1483" t="s">
        <v>11</v>
      </c>
      <c r="E1483" t="s">
        <v>44</v>
      </c>
      <c r="F1483" t="s">
        <v>976</v>
      </c>
      <c r="G1483" t="s">
        <v>977</v>
      </c>
      <c r="H1483">
        <v>3037</v>
      </c>
      <c r="I1483" t="s">
        <v>965</v>
      </c>
      <c r="J1483">
        <v>63300130</v>
      </c>
      <c r="K1483" t="s">
        <v>1896</v>
      </c>
      <c r="L1483" s="3">
        <v>-14903.999999999998</v>
      </c>
      <c r="M1483" s="3">
        <v>-15425.639999999996</v>
      </c>
      <c r="N1483" s="3">
        <v>-15965.537399999994</v>
      </c>
      <c r="O1483" s="3">
        <v>-16524.331208999993</v>
      </c>
      <c r="P1483" s="3">
        <v>-17102.68280131499</v>
      </c>
    </row>
    <row r="1484" spans="2:16" x14ac:dyDescent="0.35">
      <c r="B1484" t="s">
        <v>10</v>
      </c>
      <c r="D1484" t="s">
        <v>19</v>
      </c>
      <c r="E1484" t="s">
        <v>44</v>
      </c>
      <c r="F1484" t="s">
        <v>1650</v>
      </c>
      <c r="G1484" t="s">
        <v>1651</v>
      </c>
      <c r="H1484">
        <v>3037</v>
      </c>
      <c r="I1484" t="s">
        <v>965</v>
      </c>
      <c r="J1484">
        <v>63300065</v>
      </c>
      <c r="K1484" t="s">
        <v>1627</v>
      </c>
      <c r="L1484" s="3">
        <v>20000</v>
      </c>
      <c r="M1484" s="3">
        <v>20000</v>
      </c>
      <c r="N1484" s="3">
        <v>20000</v>
      </c>
      <c r="O1484" s="3">
        <v>20000</v>
      </c>
      <c r="P1484" s="3">
        <v>20000</v>
      </c>
    </row>
    <row r="1485" spans="2:16" x14ac:dyDescent="0.35">
      <c r="B1485" t="s">
        <v>10</v>
      </c>
      <c r="D1485" t="s">
        <v>11</v>
      </c>
      <c r="E1485" t="s">
        <v>44</v>
      </c>
      <c r="F1485" t="s">
        <v>1650</v>
      </c>
      <c r="G1485" t="s">
        <v>1651</v>
      </c>
      <c r="H1485">
        <v>3037</v>
      </c>
      <c r="I1485" t="s">
        <v>965</v>
      </c>
      <c r="J1485">
        <v>63300110</v>
      </c>
      <c r="K1485" t="s">
        <v>1866</v>
      </c>
      <c r="L1485" s="3">
        <v>800</v>
      </c>
      <c r="M1485" s="3">
        <v>800</v>
      </c>
      <c r="N1485" s="3">
        <v>800</v>
      </c>
      <c r="O1485" s="3">
        <v>800</v>
      </c>
      <c r="P1485" s="3">
        <v>800</v>
      </c>
    </row>
    <row r="1486" spans="2:16" x14ac:dyDescent="0.35">
      <c r="B1486" t="s">
        <v>10</v>
      </c>
      <c r="D1486" t="s">
        <v>11</v>
      </c>
      <c r="E1486" t="s">
        <v>44</v>
      </c>
      <c r="F1486" t="s">
        <v>978</v>
      </c>
      <c r="G1486" t="s">
        <v>979</v>
      </c>
      <c r="H1486">
        <v>3037</v>
      </c>
      <c r="I1486" t="s">
        <v>965</v>
      </c>
      <c r="J1486">
        <v>63300080</v>
      </c>
      <c r="K1486" t="s">
        <v>91</v>
      </c>
      <c r="L1486" s="3">
        <v>487515.47768859746</v>
      </c>
      <c r="M1486" s="3">
        <v>504578.5194076983</v>
      </c>
      <c r="N1486" s="3">
        <v>522238.76758696773</v>
      </c>
      <c r="O1486" s="3">
        <v>540517.12445251155</v>
      </c>
      <c r="P1486" s="3">
        <v>559435.22380834934</v>
      </c>
    </row>
    <row r="1487" spans="2:16" x14ac:dyDescent="0.35">
      <c r="B1487" t="s">
        <v>10</v>
      </c>
      <c r="D1487" t="s">
        <v>19</v>
      </c>
      <c r="E1487" t="s">
        <v>44</v>
      </c>
      <c r="F1487" t="s">
        <v>978</v>
      </c>
      <c r="G1487" t="s">
        <v>979</v>
      </c>
      <c r="H1487">
        <v>3037</v>
      </c>
      <c r="I1487" t="s">
        <v>965</v>
      </c>
      <c r="J1487">
        <v>63300030</v>
      </c>
      <c r="K1487" t="s">
        <v>1488</v>
      </c>
      <c r="L1487" s="3">
        <v>81832.219999599998</v>
      </c>
      <c r="M1487" s="3">
        <v>81832.219999599998</v>
      </c>
      <c r="N1487" s="3">
        <v>81832.219999599998</v>
      </c>
      <c r="O1487" s="3">
        <v>81832.219999599998</v>
      </c>
      <c r="P1487" s="3">
        <v>81832.219999599998</v>
      </c>
    </row>
    <row r="1488" spans="2:16" x14ac:dyDescent="0.35">
      <c r="B1488" t="s">
        <v>10</v>
      </c>
      <c r="D1488" t="s">
        <v>11</v>
      </c>
      <c r="E1488" t="s">
        <v>44</v>
      </c>
      <c r="F1488" t="s">
        <v>978</v>
      </c>
      <c r="G1488" t="s">
        <v>979</v>
      </c>
      <c r="H1488">
        <v>3037</v>
      </c>
      <c r="I1488" t="s">
        <v>965</v>
      </c>
      <c r="J1488">
        <v>63300040</v>
      </c>
      <c r="K1488" t="s">
        <v>1515</v>
      </c>
      <c r="L1488" s="3">
        <v>168385.28012270638</v>
      </c>
      <c r="M1488" s="3">
        <v>174278.76492700106</v>
      </c>
      <c r="N1488" s="3">
        <v>180378.52169944608</v>
      </c>
      <c r="O1488" s="3">
        <v>186691.76995892668</v>
      </c>
      <c r="P1488" s="3">
        <v>193225.9819074891</v>
      </c>
    </row>
    <row r="1489" spans="2:16" x14ac:dyDescent="0.35">
      <c r="B1489" t="s">
        <v>10</v>
      </c>
      <c r="D1489" t="s">
        <v>19</v>
      </c>
      <c r="E1489" t="s">
        <v>44</v>
      </c>
      <c r="F1489" t="s">
        <v>978</v>
      </c>
      <c r="G1489" t="s">
        <v>979</v>
      </c>
      <c r="H1489">
        <v>3037</v>
      </c>
      <c r="I1489" t="s">
        <v>965</v>
      </c>
      <c r="J1489">
        <v>63300056</v>
      </c>
      <c r="K1489" t="s">
        <v>1536</v>
      </c>
      <c r="L1489" s="3">
        <v>1603669.3345019654</v>
      </c>
      <c r="M1489" s="3">
        <v>1659797.761209534</v>
      </c>
      <c r="N1489" s="3">
        <v>1717890.6828518675</v>
      </c>
      <c r="O1489" s="3">
        <v>1778016.8567516827</v>
      </c>
      <c r="P1489" s="3">
        <v>1840247.4467379914</v>
      </c>
    </row>
    <row r="1490" spans="2:16" x14ac:dyDescent="0.35">
      <c r="B1490" t="s">
        <v>10</v>
      </c>
      <c r="D1490" t="s">
        <v>19</v>
      </c>
      <c r="E1490" t="s">
        <v>44</v>
      </c>
      <c r="F1490" t="s">
        <v>978</v>
      </c>
      <c r="G1490" t="s">
        <v>979</v>
      </c>
      <c r="H1490">
        <v>3037</v>
      </c>
      <c r="I1490" t="s">
        <v>965</v>
      </c>
      <c r="J1490">
        <v>63300060</v>
      </c>
      <c r="K1490" t="s">
        <v>1546</v>
      </c>
      <c r="L1490" s="3">
        <v>56379.759999900001</v>
      </c>
      <c r="M1490" s="3">
        <v>56379.759999900001</v>
      </c>
      <c r="N1490" s="3">
        <v>56379.759999900001</v>
      </c>
      <c r="O1490" s="3">
        <v>56379.759999900001</v>
      </c>
      <c r="P1490" s="3">
        <v>56379.759999900001</v>
      </c>
    </row>
    <row r="1491" spans="2:16" x14ac:dyDescent="0.35">
      <c r="B1491" t="s">
        <v>10</v>
      </c>
      <c r="D1491" t="s">
        <v>19</v>
      </c>
      <c r="E1491" t="s">
        <v>44</v>
      </c>
      <c r="F1491" t="s">
        <v>978</v>
      </c>
      <c r="G1491" t="s">
        <v>979</v>
      </c>
      <c r="H1491">
        <v>3037</v>
      </c>
      <c r="I1491" t="s">
        <v>965</v>
      </c>
      <c r="J1491">
        <v>63300065</v>
      </c>
      <c r="K1491" t="s">
        <v>1627</v>
      </c>
      <c r="L1491" s="3">
        <v>63827.909999900003</v>
      </c>
      <c r="M1491" s="3">
        <v>63827.909999900003</v>
      </c>
      <c r="N1491" s="3">
        <v>63827.909999900003</v>
      </c>
      <c r="O1491" s="3">
        <v>63827.909999900003</v>
      </c>
      <c r="P1491" s="3">
        <v>63827.909999900003</v>
      </c>
    </row>
    <row r="1492" spans="2:16" x14ac:dyDescent="0.35">
      <c r="B1492" t="s">
        <v>10</v>
      </c>
      <c r="D1492" t="s">
        <v>19</v>
      </c>
      <c r="E1492" t="s">
        <v>44</v>
      </c>
      <c r="F1492" t="s">
        <v>978</v>
      </c>
      <c r="G1492" t="s">
        <v>979</v>
      </c>
      <c r="H1492">
        <v>3037</v>
      </c>
      <c r="I1492" t="s">
        <v>965</v>
      </c>
      <c r="J1492">
        <v>63300033</v>
      </c>
      <c r="K1492" t="s">
        <v>1661</v>
      </c>
      <c r="L1492" s="3">
        <v>48176.69</v>
      </c>
      <c r="M1492" s="3">
        <v>48176.69</v>
      </c>
      <c r="N1492" s="3">
        <v>48176.69</v>
      </c>
      <c r="O1492" s="3">
        <v>48176.69</v>
      </c>
      <c r="P1492" s="3">
        <v>48176.69</v>
      </c>
    </row>
    <row r="1493" spans="2:16" x14ac:dyDescent="0.35">
      <c r="B1493" t="s">
        <v>10</v>
      </c>
      <c r="D1493" t="s">
        <v>19</v>
      </c>
      <c r="E1493" t="s">
        <v>44</v>
      </c>
      <c r="F1493" t="s">
        <v>978</v>
      </c>
      <c r="G1493" t="s">
        <v>979</v>
      </c>
      <c r="H1493">
        <v>3037</v>
      </c>
      <c r="I1493" t="s">
        <v>965</v>
      </c>
      <c r="J1493">
        <v>63300150</v>
      </c>
      <c r="K1493" t="s">
        <v>1680</v>
      </c>
      <c r="L1493" s="3">
        <v>28596.124273794001</v>
      </c>
      <c r="M1493" s="3">
        <v>29168.046759269881</v>
      </c>
      <c r="N1493" s="3">
        <v>29751.40769445528</v>
      </c>
      <c r="O1493" s="3">
        <v>30346.435848344387</v>
      </c>
      <c r="P1493" s="3">
        <v>30953.364565311276</v>
      </c>
    </row>
    <row r="1494" spans="2:16" x14ac:dyDescent="0.35">
      <c r="B1494" t="s">
        <v>10</v>
      </c>
      <c r="D1494" t="s">
        <v>11</v>
      </c>
      <c r="E1494" t="s">
        <v>44</v>
      </c>
      <c r="F1494" t="s">
        <v>978</v>
      </c>
      <c r="G1494" t="s">
        <v>979</v>
      </c>
      <c r="H1494">
        <v>3037</v>
      </c>
      <c r="I1494" t="s">
        <v>965</v>
      </c>
      <c r="J1494">
        <v>63300110</v>
      </c>
      <c r="K1494" t="s">
        <v>1866</v>
      </c>
      <c r="L1494" s="3">
        <v>2553.1163999960004</v>
      </c>
      <c r="M1494" s="3">
        <v>2553.1163999960004</v>
      </c>
      <c r="N1494" s="3">
        <v>2553.1163999960004</v>
      </c>
      <c r="O1494" s="3">
        <v>2553.1163999960004</v>
      </c>
      <c r="P1494" s="3">
        <v>2553.1163999960004</v>
      </c>
    </row>
    <row r="1495" spans="2:16" x14ac:dyDescent="0.35">
      <c r="B1495" t="s">
        <v>10</v>
      </c>
      <c r="D1495" t="s">
        <v>11</v>
      </c>
      <c r="E1495" t="s">
        <v>44</v>
      </c>
      <c r="F1495" t="s">
        <v>978</v>
      </c>
      <c r="G1495" t="s">
        <v>979</v>
      </c>
      <c r="H1495">
        <v>3037</v>
      </c>
      <c r="I1495" t="s">
        <v>965</v>
      </c>
      <c r="J1495">
        <v>63300100</v>
      </c>
      <c r="K1495" t="s">
        <v>1869</v>
      </c>
      <c r="L1495" s="3">
        <v>147537.57877418082</v>
      </c>
      <c r="M1495" s="3">
        <v>152701.39403127713</v>
      </c>
      <c r="N1495" s="3">
        <v>158045.94282237181</v>
      </c>
      <c r="O1495" s="3">
        <v>163577.55082115481</v>
      </c>
      <c r="P1495" s="3">
        <v>169302.76509989522</v>
      </c>
    </row>
    <row r="1496" spans="2:16" x14ac:dyDescent="0.35">
      <c r="B1496" t="s">
        <v>10</v>
      </c>
      <c r="D1496" t="s">
        <v>19</v>
      </c>
      <c r="E1496" t="s">
        <v>44</v>
      </c>
      <c r="F1496" t="s">
        <v>978</v>
      </c>
      <c r="G1496" t="s">
        <v>979</v>
      </c>
      <c r="H1496">
        <v>3037</v>
      </c>
      <c r="I1496" t="s">
        <v>965</v>
      </c>
      <c r="J1496">
        <v>63300034</v>
      </c>
      <c r="K1496" t="s">
        <v>1872</v>
      </c>
      <c r="L1496" s="3">
        <v>1440</v>
      </c>
      <c r="M1496" s="3">
        <v>1440</v>
      </c>
      <c r="N1496" s="3">
        <v>1440</v>
      </c>
      <c r="O1496" s="3">
        <v>1440</v>
      </c>
      <c r="P1496" s="3">
        <v>1440</v>
      </c>
    </row>
    <row r="1497" spans="2:16" x14ac:dyDescent="0.35">
      <c r="B1497" t="s">
        <v>10</v>
      </c>
      <c r="D1497" t="s">
        <v>11</v>
      </c>
      <c r="E1497" t="s">
        <v>44</v>
      </c>
      <c r="F1497" t="s">
        <v>978</v>
      </c>
      <c r="G1497" t="s">
        <v>979</v>
      </c>
      <c r="H1497">
        <v>3037</v>
      </c>
      <c r="I1497" t="s">
        <v>965</v>
      </c>
      <c r="J1497">
        <v>63300170</v>
      </c>
      <c r="K1497" t="s">
        <v>1873</v>
      </c>
      <c r="L1497" s="3">
        <v>254983.4241858125</v>
      </c>
      <c r="M1497" s="3">
        <v>263907.84403231589</v>
      </c>
      <c r="N1497" s="3">
        <v>273144.61857344693</v>
      </c>
      <c r="O1497" s="3">
        <v>282704.68022351753</v>
      </c>
      <c r="P1497" s="3">
        <v>292599.34403134062</v>
      </c>
    </row>
    <row r="1498" spans="2:16" x14ac:dyDescent="0.35">
      <c r="B1498" t="s">
        <v>10</v>
      </c>
      <c r="D1498" t="s">
        <v>19</v>
      </c>
      <c r="E1498" t="s">
        <v>44</v>
      </c>
      <c r="F1498" t="s">
        <v>978</v>
      </c>
      <c r="G1498" t="s">
        <v>979</v>
      </c>
      <c r="H1498">
        <v>3037</v>
      </c>
      <c r="I1498" t="s">
        <v>965</v>
      </c>
      <c r="J1498">
        <v>63300155</v>
      </c>
      <c r="K1498" t="s">
        <v>1877</v>
      </c>
      <c r="L1498" s="3">
        <v>1500</v>
      </c>
      <c r="M1498" s="3">
        <v>1500</v>
      </c>
      <c r="N1498" s="3">
        <v>1500</v>
      </c>
      <c r="O1498" s="3">
        <v>1500</v>
      </c>
      <c r="P1498" s="3">
        <v>1500</v>
      </c>
    </row>
    <row r="1499" spans="2:16" x14ac:dyDescent="0.35">
      <c r="B1499" t="s">
        <v>10</v>
      </c>
      <c r="D1499" t="s">
        <v>19</v>
      </c>
      <c r="E1499" t="s">
        <v>44</v>
      </c>
      <c r="F1499" t="s">
        <v>978</v>
      </c>
      <c r="G1499" t="s">
        <v>979</v>
      </c>
      <c r="H1499">
        <v>3037</v>
      </c>
      <c r="I1499" t="s">
        <v>965</v>
      </c>
      <c r="J1499">
        <v>63300135</v>
      </c>
      <c r="K1499" t="s">
        <v>1895</v>
      </c>
      <c r="L1499" s="3">
        <v>840</v>
      </c>
      <c r="M1499" s="3">
        <v>840</v>
      </c>
      <c r="N1499" s="3">
        <v>840</v>
      </c>
      <c r="O1499" s="3">
        <v>840</v>
      </c>
      <c r="P1499" s="3">
        <v>840</v>
      </c>
    </row>
    <row r="1500" spans="2:16" x14ac:dyDescent="0.35">
      <c r="B1500" t="s">
        <v>10</v>
      </c>
      <c r="D1500" t="s">
        <v>11</v>
      </c>
      <c r="E1500" t="s">
        <v>44</v>
      </c>
      <c r="F1500" t="s">
        <v>978</v>
      </c>
      <c r="G1500" t="s">
        <v>979</v>
      </c>
      <c r="H1500">
        <v>3037</v>
      </c>
      <c r="I1500" t="s">
        <v>965</v>
      </c>
      <c r="J1500">
        <v>63300130</v>
      </c>
      <c r="K1500" t="s">
        <v>1896</v>
      </c>
      <c r="L1500" s="3">
        <v>192440.32014023585</v>
      </c>
      <c r="M1500" s="3">
        <v>199175.73134514407</v>
      </c>
      <c r="N1500" s="3">
        <v>206146.88194222411</v>
      </c>
      <c r="O1500" s="3">
        <v>213362.02281020192</v>
      </c>
      <c r="P1500" s="3">
        <v>220829.69360855897</v>
      </c>
    </row>
    <row r="1501" spans="2:16" x14ac:dyDescent="0.35">
      <c r="B1501" t="s">
        <v>10</v>
      </c>
      <c r="D1501" t="s">
        <v>11</v>
      </c>
      <c r="E1501" t="s">
        <v>44</v>
      </c>
      <c r="F1501" t="s">
        <v>980</v>
      </c>
      <c r="G1501" t="s">
        <v>981</v>
      </c>
      <c r="H1501">
        <v>3037</v>
      </c>
      <c r="I1501" t="s">
        <v>965</v>
      </c>
      <c r="J1501">
        <v>63300080</v>
      </c>
      <c r="K1501" t="s">
        <v>91</v>
      </c>
      <c r="L1501" s="3">
        <v>51413.474494706614</v>
      </c>
      <c r="M1501" s="3">
        <v>53212.946102021335</v>
      </c>
      <c r="N1501" s="3">
        <v>55075.399215592071</v>
      </c>
      <c r="O1501" s="3">
        <v>57003.038188137791</v>
      </c>
      <c r="P1501" s="3">
        <v>58998.144524722607</v>
      </c>
    </row>
    <row r="1502" spans="2:16" x14ac:dyDescent="0.35">
      <c r="B1502" t="s">
        <v>10</v>
      </c>
      <c r="D1502" t="s">
        <v>11</v>
      </c>
      <c r="E1502" t="s">
        <v>44</v>
      </c>
      <c r="F1502" t="s">
        <v>980</v>
      </c>
      <c r="G1502" t="s">
        <v>981</v>
      </c>
      <c r="H1502">
        <v>3037</v>
      </c>
      <c r="I1502" t="s">
        <v>965</v>
      </c>
      <c r="J1502">
        <v>63300040</v>
      </c>
      <c r="K1502" t="s">
        <v>1515</v>
      </c>
      <c r="L1502" s="3">
        <v>17757.943493237479</v>
      </c>
      <c r="M1502" s="3">
        <v>18379.471515500791</v>
      </c>
      <c r="N1502" s="3">
        <v>19022.753018543313</v>
      </c>
      <c r="O1502" s="3">
        <v>19688.549374192327</v>
      </c>
      <c r="P1502" s="3">
        <v>20377.648602289057</v>
      </c>
    </row>
    <row r="1503" spans="2:16" x14ac:dyDescent="0.35">
      <c r="B1503" t="s">
        <v>10</v>
      </c>
      <c r="D1503" t="s">
        <v>19</v>
      </c>
      <c r="E1503" t="s">
        <v>44</v>
      </c>
      <c r="F1503" t="s">
        <v>980</v>
      </c>
      <c r="G1503" t="s">
        <v>981</v>
      </c>
      <c r="H1503">
        <v>3037</v>
      </c>
      <c r="I1503" t="s">
        <v>965</v>
      </c>
      <c r="J1503">
        <v>63300056</v>
      </c>
      <c r="K1503" t="s">
        <v>1536</v>
      </c>
      <c r="L1503" s="3">
        <v>169123.27136416649</v>
      </c>
      <c r="M1503" s="3">
        <v>175042.58586191229</v>
      </c>
      <c r="N1503" s="3">
        <v>181169.07636707919</v>
      </c>
      <c r="O1503" s="3">
        <v>187509.99403992694</v>
      </c>
      <c r="P1503" s="3">
        <v>194072.84383132437</v>
      </c>
    </row>
    <row r="1504" spans="2:16" x14ac:dyDescent="0.35">
      <c r="B1504" t="s">
        <v>10</v>
      </c>
      <c r="D1504" t="s">
        <v>19</v>
      </c>
      <c r="E1504" t="s">
        <v>44</v>
      </c>
      <c r="F1504" t="s">
        <v>980</v>
      </c>
      <c r="G1504" t="s">
        <v>981</v>
      </c>
      <c r="H1504">
        <v>3037</v>
      </c>
      <c r="I1504" t="s">
        <v>965</v>
      </c>
      <c r="J1504">
        <v>63300060</v>
      </c>
      <c r="K1504" t="s">
        <v>1546</v>
      </c>
      <c r="L1504" s="3">
        <v>4163.2199999000004</v>
      </c>
      <c r="M1504" s="3">
        <v>4163.2199999000004</v>
      </c>
      <c r="N1504" s="3">
        <v>4163.2199999000004</v>
      </c>
      <c r="O1504" s="3">
        <v>4163.2199999000004</v>
      </c>
      <c r="P1504" s="3">
        <v>4163.2199999000004</v>
      </c>
    </row>
    <row r="1505" spans="2:16" x14ac:dyDescent="0.35">
      <c r="B1505" t="s">
        <v>10</v>
      </c>
      <c r="D1505" t="s">
        <v>19</v>
      </c>
      <c r="E1505" t="s">
        <v>44</v>
      </c>
      <c r="F1505" t="s">
        <v>980</v>
      </c>
      <c r="G1505" t="s">
        <v>981</v>
      </c>
      <c r="H1505">
        <v>3037</v>
      </c>
      <c r="I1505" t="s">
        <v>965</v>
      </c>
      <c r="J1505">
        <v>63300065</v>
      </c>
      <c r="K1505" t="s">
        <v>1627</v>
      </c>
      <c r="L1505" s="3">
        <v>3000</v>
      </c>
      <c r="M1505" s="3">
        <v>3000</v>
      </c>
      <c r="N1505" s="3">
        <v>3000</v>
      </c>
      <c r="O1505" s="3">
        <v>3000</v>
      </c>
      <c r="P1505" s="3">
        <v>3000</v>
      </c>
    </row>
    <row r="1506" spans="2:16" x14ac:dyDescent="0.35">
      <c r="B1506" t="s">
        <v>10</v>
      </c>
      <c r="D1506" t="s">
        <v>19</v>
      </c>
      <c r="E1506" t="s">
        <v>44</v>
      </c>
      <c r="F1506" t="s">
        <v>980</v>
      </c>
      <c r="G1506" t="s">
        <v>981</v>
      </c>
      <c r="H1506">
        <v>3037</v>
      </c>
      <c r="I1506" t="s">
        <v>965</v>
      </c>
      <c r="J1506">
        <v>63300150</v>
      </c>
      <c r="K1506" t="s">
        <v>1680</v>
      </c>
      <c r="L1506" s="3">
        <v>4557.9008448000004</v>
      </c>
      <c r="M1506" s="3">
        <v>4649.0588616960003</v>
      </c>
      <c r="N1506" s="3">
        <v>4742.0400389299202</v>
      </c>
      <c r="O1506" s="3">
        <v>4836.8808397085186</v>
      </c>
      <c r="P1506" s="3">
        <v>4933.6184565026888</v>
      </c>
    </row>
    <row r="1507" spans="2:16" x14ac:dyDescent="0.35">
      <c r="B1507" t="s">
        <v>10</v>
      </c>
      <c r="D1507" t="s">
        <v>11</v>
      </c>
      <c r="E1507" t="s">
        <v>44</v>
      </c>
      <c r="F1507" t="s">
        <v>980</v>
      </c>
      <c r="G1507" t="s">
        <v>981</v>
      </c>
      <c r="H1507">
        <v>3037</v>
      </c>
      <c r="I1507" t="s">
        <v>965</v>
      </c>
      <c r="J1507">
        <v>63300110</v>
      </c>
      <c r="K1507" t="s">
        <v>1866</v>
      </c>
      <c r="L1507" s="3">
        <v>120</v>
      </c>
      <c r="M1507" s="3">
        <v>120</v>
      </c>
      <c r="N1507" s="3">
        <v>120</v>
      </c>
      <c r="O1507" s="3">
        <v>120</v>
      </c>
      <c r="P1507" s="3">
        <v>120</v>
      </c>
    </row>
    <row r="1508" spans="2:16" x14ac:dyDescent="0.35">
      <c r="B1508" t="s">
        <v>10</v>
      </c>
      <c r="D1508" t="s">
        <v>11</v>
      </c>
      <c r="E1508" t="s">
        <v>44</v>
      </c>
      <c r="F1508" t="s">
        <v>980</v>
      </c>
      <c r="G1508" t="s">
        <v>981</v>
      </c>
      <c r="H1508">
        <v>3037</v>
      </c>
      <c r="I1508" t="s">
        <v>965</v>
      </c>
      <c r="J1508">
        <v>63300100</v>
      </c>
      <c r="K1508" t="s">
        <v>1869</v>
      </c>
      <c r="L1508" s="3">
        <v>15559.340965503317</v>
      </c>
      <c r="M1508" s="3">
        <v>16103.91789929593</v>
      </c>
      <c r="N1508" s="3">
        <v>16667.555025771286</v>
      </c>
      <c r="O1508" s="3">
        <v>17250.919451673279</v>
      </c>
      <c r="P1508" s="3">
        <v>17854.701632481843</v>
      </c>
    </row>
    <row r="1509" spans="2:16" x14ac:dyDescent="0.35">
      <c r="B1509" t="s">
        <v>10</v>
      </c>
      <c r="D1509" t="s">
        <v>11</v>
      </c>
      <c r="E1509" t="s">
        <v>44</v>
      </c>
      <c r="F1509" t="s">
        <v>980</v>
      </c>
      <c r="G1509" t="s">
        <v>981</v>
      </c>
      <c r="H1509">
        <v>3037</v>
      </c>
      <c r="I1509" t="s">
        <v>965</v>
      </c>
      <c r="J1509">
        <v>63300170</v>
      </c>
      <c r="K1509" t="s">
        <v>1873</v>
      </c>
      <c r="L1509" s="3">
        <v>26890.60014690247</v>
      </c>
      <c r="M1509" s="3">
        <v>27831.771152044053</v>
      </c>
      <c r="N1509" s="3">
        <v>28805.883142365594</v>
      </c>
      <c r="O1509" s="3">
        <v>29814.089052348383</v>
      </c>
      <c r="P1509" s="3">
        <v>30857.582169180576</v>
      </c>
    </row>
    <row r="1510" spans="2:16" x14ac:dyDescent="0.35">
      <c r="B1510" t="s">
        <v>10</v>
      </c>
      <c r="D1510" t="s">
        <v>11</v>
      </c>
      <c r="E1510" t="s">
        <v>44</v>
      </c>
      <c r="F1510" t="s">
        <v>980</v>
      </c>
      <c r="G1510" t="s">
        <v>981</v>
      </c>
      <c r="H1510">
        <v>3037</v>
      </c>
      <c r="I1510" t="s">
        <v>965</v>
      </c>
      <c r="J1510">
        <v>63300130</v>
      </c>
      <c r="K1510" t="s">
        <v>1896</v>
      </c>
      <c r="L1510" s="3">
        <v>20294.792563699979</v>
      </c>
      <c r="M1510" s="3">
        <v>21005.110303429476</v>
      </c>
      <c r="N1510" s="3">
        <v>21740.289164049504</v>
      </c>
      <c r="O1510" s="3">
        <v>22501.199284791233</v>
      </c>
      <c r="P1510" s="3">
        <v>23288.741259758925</v>
      </c>
    </row>
    <row r="1511" spans="2:16" x14ac:dyDescent="0.35">
      <c r="B1511" t="s">
        <v>10</v>
      </c>
      <c r="D1511" t="s">
        <v>19</v>
      </c>
      <c r="E1511" t="s">
        <v>44</v>
      </c>
      <c r="F1511" t="s">
        <v>1652</v>
      </c>
      <c r="G1511" t="s">
        <v>1653</v>
      </c>
      <c r="H1511">
        <v>3037</v>
      </c>
      <c r="I1511" t="s">
        <v>965</v>
      </c>
      <c r="J1511">
        <v>63300065</v>
      </c>
      <c r="K1511" t="s">
        <v>1627</v>
      </c>
      <c r="L1511" s="3">
        <v>153780</v>
      </c>
      <c r="M1511" s="3">
        <v>153780</v>
      </c>
      <c r="N1511" s="3">
        <v>153780</v>
      </c>
      <c r="O1511" s="3">
        <v>153780</v>
      </c>
      <c r="P1511" s="3">
        <v>153780</v>
      </c>
    </row>
    <row r="1512" spans="2:16" x14ac:dyDescent="0.35">
      <c r="B1512" t="s">
        <v>10</v>
      </c>
      <c r="D1512" t="s">
        <v>11</v>
      </c>
      <c r="E1512" t="s">
        <v>44</v>
      </c>
      <c r="F1512" t="s">
        <v>1652</v>
      </c>
      <c r="G1512" t="s">
        <v>1653</v>
      </c>
      <c r="H1512">
        <v>3037</v>
      </c>
      <c r="I1512" t="s">
        <v>965</v>
      </c>
      <c r="J1512">
        <v>63300110</v>
      </c>
      <c r="K1512" t="s">
        <v>1866</v>
      </c>
      <c r="L1512" s="3">
        <v>6151.2</v>
      </c>
      <c r="M1512" s="3">
        <v>6151.2</v>
      </c>
      <c r="N1512" s="3">
        <v>6151.2</v>
      </c>
      <c r="O1512" s="3">
        <v>6151.2</v>
      </c>
      <c r="P1512" s="3">
        <v>6151.2</v>
      </c>
    </row>
    <row r="1513" spans="2:16" x14ac:dyDescent="0.35">
      <c r="B1513" t="s">
        <v>10</v>
      </c>
      <c r="D1513" t="s">
        <v>11</v>
      </c>
      <c r="E1513" t="s">
        <v>44</v>
      </c>
      <c r="F1513" t="s">
        <v>982</v>
      </c>
      <c r="G1513" t="s">
        <v>983</v>
      </c>
      <c r="H1513">
        <v>3037</v>
      </c>
      <c r="I1513" t="s">
        <v>965</v>
      </c>
      <c r="J1513">
        <v>63300080</v>
      </c>
      <c r="K1513" t="s">
        <v>91</v>
      </c>
      <c r="L1513" s="3">
        <v>11736.232304549183</v>
      </c>
      <c r="M1513" s="3">
        <v>12147.000435208403</v>
      </c>
      <c r="N1513" s="3">
        <v>12572.145450440696</v>
      </c>
      <c r="O1513" s="3">
        <v>13012.17054120612</v>
      </c>
      <c r="P1513" s="3">
        <v>13467.596510148334</v>
      </c>
    </row>
    <row r="1514" spans="2:16" x14ac:dyDescent="0.35">
      <c r="B1514" t="s">
        <v>10</v>
      </c>
      <c r="D1514" t="s">
        <v>11</v>
      </c>
      <c r="E1514" t="s">
        <v>44</v>
      </c>
      <c r="F1514" t="s">
        <v>982</v>
      </c>
      <c r="G1514" t="s">
        <v>983</v>
      </c>
      <c r="H1514">
        <v>3037</v>
      </c>
      <c r="I1514" t="s">
        <v>965</v>
      </c>
      <c r="J1514">
        <v>63300040</v>
      </c>
      <c r="K1514" t="s">
        <v>1515</v>
      </c>
      <c r="L1514" s="3">
        <v>4053.6328683475795</v>
      </c>
      <c r="M1514" s="3">
        <v>4195.5100187397447</v>
      </c>
      <c r="N1514" s="3">
        <v>4342.352869395635</v>
      </c>
      <c r="O1514" s="3">
        <v>4494.335219824482</v>
      </c>
      <c r="P1514" s="3">
        <v>4651.6369525183391</v>
      </c>
    </row>
    <row r="1515" spans="2:16" x14ac:dyDescent="0.35">
      <c r="B1515" t="s">
        <v>10</v>
      </c>
      <c r="D1515" t="s">
        <v>19</v>
      </c>
      <c r="E1515" t="s">
        <v>44</v>
      </c>
      <c r="F1515" t="s">
        <v>982</v>
      </c>
      <c r="G1515" t="s">
        <v>983</v>
      </c>
      <c r="H1515">
        <v>3037</v>
      </c>
      <c r="I1515" t="s">
        <v>965</v>
      </c>
      <c r="J1515">
        <v>63300056</v>
      </c>
      <c r="K1515" t="s">
        <v>1536</v>
      </c>
      <c r="L1515" s="3">
        <v>38606.027317595996</v>
      </c>
      <c r="M1515" s="3">
        <v>39957.238273711853</v>
      </c>
      <c r="N1515" s="3">
        <v>41355.741613291764</v>
      </c>
      <c r="O1515" s="3">
        <v>42803.192569756975</v>
      </c>
      <c r="P1515" s="3">
        <v>44301.304309698469</v>
      </c>
    </row>
    <row r="1516" spans="2:16" x14ac:dyDescent="0.35">
      <c r="B1516" t="s">
        <v>10</v>
      </c>
      <c r="D1516" t="s">
        <v>19</v>
      </c>
      <c r="E1516" t="s">
        <v>44</v>
      </c>
      <c r="F1516" t="s">
        <v>982</v>
      </c>
      <c r="G1516" t="s">
        <v>983</v>
      </c>
      <c r="H1516">
        <v>3037</v>
      </c>
      <c r="I1516" t="s">
        <v>965</v>
      </c>
      <c r="J1516">
        <v>63300065</v>
      </c>
      <c r="K1516" t="s">
        <v>1627</v>
      </c>
      <c r="L1516" s="3">
        <v>149.7570001</v>
      </c>
      <c r="M1516" s="3">
        <v>149.7570001</v>
      </c>
      <c r="N1516" s="3">
        <v>149.7570001</v>
      </c>
      <c r="O1516" s="3">
        <v>149.7570001</v>
      </c>
      <c r="P1516" s="3">
        <v>149.7570001</v>
      </c>
    </row>
    <row r="1517" spans="2:16" x14ac:dyDescent="0.35">
      <c r="B1517" t="s">
        <v>10</v>
      </c>
      <c r="D1517" t="s">
        <v>19</v>
      </c>
      <c r="E1517" t="s">
        <v>44</v>
      </c>
      <c r="F1517" t="s">
        <v>982</v>
      </c>
      <c r="G1517" t="s">
        <v>983</v>
      </c>
      <c r="H1517">
        <v>3037</v>
      </c>
      <c r="I1517" t="s">
        <v>965</v>
      </c>
      <c r="J1517">
        <v>63300152</v>
      </c>
      <c r="K1517" t="s">
        <v>1741</v>
      </c>
      <c r="L1517" s="3">
        <v>2059.9919999999997</v>
      </c>
      <c r="M1517" s="3">
        <v>2101.19184</v>
      </c>
      <c r="N1517" s="3">
        <v>2143.2156768</v>
      </c>
      <c r="O1517" s="3">
        <v>2186.0799903359998</v>
      </c>
      <c r="P1517" s="3">
        <v>2229.8015901427198</v>
      </c>
    </row>
    <row r="1518" spans="2:16" x14ac:dyDescent="0.35">
      <c r="B1518" t="s">
        <v>10</v>
      </c>
      <c r="D1518" t="s">
        <v>11</v>
      </c>
      <c r="E1518" t="s">
        <v>44</v>
      </c>
      <c r="F1518" t="s">
        <v>982</v>
      </c>
      <c r="G1518" t="s">
        <v>983</v>
      </c>
      <c r="H1518">
        <v>3037</v>
      </c>
      <c r="I1518" t="s">
        <v>965</v>
      </c>
      <c r="J1518">
        <v>63300110</v>
      </c>
      <c r="K1518" t="s">
        <v>1866</v>
      </c>
      <c r="L1518" s="3">
        <v>5.9902800039999997</v>
      </c>
      <c r="M1518" s="3">
        <v>5.9902800039999997</v>
      </c>
      <c r="N1518" s="3">
        <v>5.9902800039999997</v>
      </c>
      <c r="O1518" s="3">
        <v>5.9902800039999997</v>
      </c>
      <c r="P1518" s="3">
        <v>5.9902800039999997</v>
      </c>
    </row>
    <row r="1519" spans="2:16" x14ac:dyDescent="0.35">
      <c r="B1519" t="s">
        <v>10</v>
      </c>
      <c r="D1519" t="s">
        <v>11</v>
      </c>
      <c r="E1519" t="s">
        <v>44</v>
      </c>
      <c r="F1519" t="s">
        <v>982</v>
      </c>
      <c r="G1519" t="s">
        <v>983</v>
      </c>
      <c r="H1519">
        <v>3037</v>
      </c>
      <c r="I1519" t="s">
        <v>965</v>
      </c>
      <c r="J1519">
        <v>63300100</v>
      </c>
      <c r="K1519" t="s">
        <v>1869</v>
      </c>
      <c r="L1519" s="3">
        <v>3551.7545132188316</v>
      </c>
      <c r="M1519" s="3">
        <v>3676.0659211814905</v>
      </c>
      <c r="N1519" s="3">
        <v>3804.7282284228422</v>
      </c>
      <c r="O1519" s="3">
        <v>3937.8937164176418</v>
      </c>
      <c r="P1519" s="3">
        <v>4075.7199964922593</v>
      </c>
    </row>
    <row r="1520" spans="2:16" x14ac:dyDescent="0.35">
      <c r="B1520" t="s">
        <v>10</v>
      </c>
      <c r="D1520" t="s">
        <v>11</v>
      </c>
      <c r="E1520" t="s">
        <v>44</v>
      </c>
      <c r="F1520" t="s">
        <v>982</v>
      </c>
      <c r="G1520" t="s">
        <v>983</v>
      </c>
      <c r="H1520">
        <v>3037</v>
      </c>
      <c r="I1520" t="s">
        <v>965</v>
      </c>
      <c r="J1520">
        <v>63300170</v>
      </c>
      <c r="K1520" t="s">
        <v>1873</v>
      </c>
      <c r="L1520" s="3">
        <v>6138.3583434977636</v>
      </c>
      <c r="M1520" s="3">
        <v>6353.2008855201848</v>
      </c>
      <c r="N1520" s="3">
        <v>6575.5629165133905</v>
      </c>
      <c r="O1520" s="3">
        <v>6805.7076185913593</v>
      </c>
      <c r="P1520" s="3">
        <v>7043.907385242057</v>
      </c>
    </row>
    <row r="1521" spans="2:16" x14ac:dyDescent="0.35">
      <c r="B1521" t="s">
        <v>10</v>
      </c>
      <c r="D1521" t="s">
        <v>11</v>
      </c>
      <c r="E1521" t="s">
        <v>44</v>
      </c>
      <c r="F1521" t="s">
        <v>982</v>
      </c>
      <c r="G1521" t="s">
        <v>983</v>
      </c>
      <c r="H1521">
        <v>3037</v>
      </c>
      <c r="I1521" t="s">
        <v>965</v>
      </c>
      <c r="J1521">
        <v>63300130</v>
      </c>
      <c r="K1521" t="s">
        <v>1896</v>
      </c>
      <c r="L1521" s="3">
        <v>4632.723278111519</v>
      </c>
      <c r="M1521" s="3">
        <v>4794.8685928454224</v>
      </c>
      <c r="N1521" s="3">
        <v>4962.6889935950112</v>
      </c>
      <c r="O1521" s="3">
        <v>5136.3831083708365</v>
      </c>
      <c r="P1521" s="3">
        <v>5316.1565171638158</v>
      </c>
    </row>
    <row r="1522" spans="2:16" x14ac:dyDescent="0.35">
      <c r="B1522" t="s">
        <v>10</v>
      </c>
      <c r="D1522" t="s">
        <v>11</v>
      </c>
      <c r="E1522" t="s">
        <v>44</v>
      </c>
      <c r="F1522" t="s">
        <v>948</v>
      </c>
      <c r="G1522" t="s">
        <v>949</v>
      </c>
      <c r="H1522">
        <v>3042</v>
      </c>
      <c r="I1522" t="s">
        <v>950</v>
      </c>
      <c r="J1522">
        <v>63300080</v>
      </c>
      <c r="K1522" t="s">
        <v>91</v>
      </c>
      <c r="L1522" s="3">
        <v>367689.01411070128</v>
      </c>
      <c r="M1522" s="3">
        <v>380558.12960457575</v>
      </c>
      <c r="N1522" s="3">
        <v>393877.66414073593</v>
      </c>
      <c r="O1522" s="3">
        <v>407663.38238566165</v>
      </c>
      <c r="P1522" s="3">
        <v>421931.60076915979</v>
      </c>
    </row>
    <row r="1523" spans="2:16" x14ac:dyDescent="0.35">
      <c r="B1523" t="s">
        <v>10</v>
      </c>
      <c r="D1523" t="s">
        <v>19</v>
      </c>
      <c r="E1523" t="s">
        <v>44</v>
      </c>
      <c r="F1523" t="s">
        <v>948</v>
      </c>
      <c r="G1523" t="s">
        <v>949</v>
      </c>
      <c r="H1523">
        <v>3042</v>
      </c>
      <c r="I1523" t="s">
        <v>950</v>
      </c>
      <c r="J1523">
        <v>63300030</v>
      </c>
      <c r="K1523" t="s">
        <v>1488</v>
      </c>
      <c r="L1523" s="3">
        <v>21633.96</v>
      </c>
      <c r="M1523" s="3">
        <v>21633.96</v>
      </c>
      <c r="N1523" s="3">
        <v>21633.96</v>
      </c>
      <c r="O1523" s="3">
        <v>21633.96</v>
      </c>
      <c r="P1523" s="3">
        <v>21633.96</v>
      </c>
    </row>
    <row r="1524" spans="2:16" x14ac:dyDescent="0.35">
      <c r="B1524" t="s">
        <v>10</v>
      </c>
      <c r="D1524" t="s">
        <v>11</v>
      </c>
      <c r="E1524" t="s">
        <v>44</v>
      </c>
      <c r="F1524" t="s">
        <v>948</v>
      </c>
      <c r="G1524" t="s">
        <v>949</v>
      </c>
      <c r="H1524">
        <v>3042</v>
      </c>
      <c r="I1524" t="s">
        <v>950</v>
      </c>
      <c r="J1524">
        <v>63300040</v>
      </c>
      <c r="K1524" t="s">
        <v>1515</v>
      </c>
      <c r="L1524" s="3">
        <v>126997.85026849879</v>
      </c>
      <c r="M1524" s="3">
        <v>131442.77502789622</v>
      </c>
      <c r="N1524" s="3">
        <v>136043.27215387259</v>
      </c>
      <c r="O1524" s="3">
        <v>140804.78667925813</v>
      </c>
      <c r="P1524" s="3">
        <v>145732.95421303215</v>
      </c>
    </row>
    <row r="1525" spans="2:16" x14ac:dyDescent="0.35">
      <c r="B1525" t="s">
        <v>10</v>
      </c>
      <c r="D1525" t="s">
        <v>19</v>
      </c>
      <c r="E1525" t="s">
        <v>44</v>
      </c>
      <c r="F1525" t="s">
        <v>948</v>
      </c>
      <c r="G1525" t="s">
        <v>949</v>
      </c>
      <c r="H1525">
        <v>3042</v>
      </c>
      <c r="I1525" t="s">
        <v>950</v>
      </c>
      <c r="J1525">
        <v>63300056</v>
      </c>
      <c r="K1525" t="s">
        <v>1536</v>
      </c>
      <c r="L1525" s="3">
        <v>1209503.3358904647</v>
      </c>
      <c r="M1525" s="3">
        <v>1251835.9526466308</v>
      </c>
      <c r="N1525" s="3">
        <v>1295650.2109892629</v>
      </c>
      <c r="O1525" s="3">
        <v>1340997.968373887</v>
      </c>
      <c r="P1525" s="3">
        <v>1387932.897266973</v>
      </c>
    </row>
    <row r="1526" spans="2:16" x14ac:dyDescent="0.35">
      <c r="B1526" t="s">
        <v>10</v>
      </c>
      <c r="D1526" t="s">
        <v>11</v>
      </c>
      <c r="E1526" t="s">
        <v>44</v>
      </c>
      <c r="F1526" t="s">
        <v>948</v>
      </c>
      <c r="G1526" t="s">
        <v>949</v>
      </c>
      <c r="H1526">
        <v>3042</v>
      </c>
      <c r="I1526" t="s">
        <v>950</v>
      </c>
      <c r="J1526">
        <v>63300100</v>
      </c>
      <c r="K1526" t="s">
        <v>1869</v>
      </c>
      <c r="L1526" s="3">
        <v>111274.30690192276</v>
      </c>
      <c r="M1526" s="3">
        <v>115168.90764349003</v>
      </c>
      <c r="N1526" s="3">
        <v>119199.81941101218</v>
      </c>
      <c r="O1526" s="3">
        <v>123371.8130903976</v>
      </c>
      <c r="P1526" s="3">
        <v>127689.82654856151</v>
      </c>
    </row>
    <row r="1527" spans="2:16" x14ac:dyDescent="0.35">
      <c r="B1527" t="s">
        <v>10</v>
      </c>
      <c r="D1527" t="s">
        <v>11</v>
      </c>
      <c r="E1527" t="s">
        <v>44</v>
      </c>
      <c r="F1527" t="s">
        <v>948</v>
      </c>
      <c r="G1527" t="s">
        <v>949</v>
      </c>
      <c r="H1527">
        <v>3042</v>
      </c>
      <c r="I1527" t="s">
        <v>950</v>
      </c>
      <c r="J1527">
        <v>63300170</v>
      </c>
      <c r="K1527" t="s">
        <v>1873</v>
      </c>
      <c r="L1527" s="3">
        <v>192311.03040658389</v>
      </c>
      <c r="M1527" s="3">
        <v>199041.91647081429</v>
      </c>
      <c r="N1527" s="3">
        <v>206008.38354729282</v>
      </c>
      <c r="O1527" s="3">
        <v>213218.67697144803</v>
      </c>
      <c r="P1527" s="3">
        <v>220681.33066544871</v>
      </c>
    </row>
    <row r="1528" spans="2:16" x14ac:dyDescent="0.35">
      <c r="B1528" t="s">
        <v>10</v>
      </c>
      <c r="D1528" t="s">
        <v>11</v>
      </c>
      <c r="E1528" t="s">
        <v>44</v>
      </c>
      <c r="F1528" t="s">
        <v>951</v>
      </c>
      <c r="G1528" t="s">
        <v>952</v>
      </c>
      <c r="H1528">
        <v>3042</v>
      </c>
      <c r="I1528" t="s">
        <v>950</v>
      </c>
      <c r="J1528">
        <v>63300080</v>
      </c>
      <c r="K1528" t="s">
        <v>91</v>
      </c>
      <c r="L1528" s="3">
        <v>422522.59346378437</v>
      </c>
      <c r="M1528" s="3">
        <v>437310.88423501683</v>
      </c>
      <c r="N1528" s="3">
        <v>452616.76518324239</v>
      </c>
      <c r="O1528" s="3">
        <v>468458.35196465586</v>
      </c>
      <c r="P1528" s="3">
        <v>484854.39428341872</v>
      </c>
    </row>
    <row r="1529" spans="2:16" x14ac:dyDescent="0.35">
      <c r="B1529" t="s">
        <v>10</v>
      </c>
      <c r="D1529" t="s">
        <v>11</v>
      </c>
      <c r="E1529" t="s">
        <v>44</v>
      </c>
      <c r="F1529" t="s">
        <v>951</v>
      </c>
      <c r="G1529" t="s">
        <v>952</v>
      </c>
      <c r="H1529">
        <v>3042</v>
      </c>
      <c r="I1529" t="s">
        <v>950</v>
      </c>
      <c r="J1529">
        <v>63300040</v>
      </c>
      <c r="K1529" t="s">
        <v>1515</v>
      </c>
      <c r="L1529" s="3">
        <v>145937.07997926764</v>
      </c>
      <c r="M1529" s="3">
        <v>151044.877778542</v>
      </c>
      <c r="N1529" s="3">
        <v>156331.44850079095</v>
      </c>
      <c r="O1529" s="3">
        <v>161803.04919831862</v>
      </c>
      <c r="P1529" s="3">
        <v>167466.15592025977</v>
      </c>
    </row>
    <row r="1530" spans="2:16" x14ac:dyDescent="0.35">
      <c r="B1530" t="s">
        <v>10</v>
      </c>
      <c r="D1530" t="s">
        <v>19</v>
      </c>
      <c r="E1530" t="s">
        <v>44</v>
      </c>
      <c r="F1530" t="s">
        <v>951</v>
      </c>
      <c r="G1530" t="s">
        <v>952</v>
      </c>
      <c r="H1530">
        <v>3042</v>
      </c>
      <c r="I1530" t="s">
        <v>950</v>
      </c>
      <c r="J1530">
        <v>63300056</v>
      </c>
      <c r="K1530" t="s">
        <v>1536</v>
      </c>
      <c r="L1530" s="3">
        <v>1389876.9521835013</v>
      </c>
      <c r="M1530" s="3">
        <v>1438522.6455099238</v>
      </c>
      <c r="N1530" s="3">
        <v>1488870.9381027711</v>
      </c>
      <c r="O1530" s="3">
        <v>1540981.4209363679</v>
      </c>
      <c r="P1530" s="3">
        <v>1594915.7706691406</v>
      </c>
    </row>
    <row r="1531" spans="2:16" x14ac:dyDescent="0.35">
      <c r="B1531" t="s">
        <v>10</v>
      </c>
      <c r="D1531" t="s">
        <v>19</v>
      </c>
      <c r="E1531" t="s">
        <v>44</v>
      </c>
      <c r="F1531" t="s">
        <v>951</v>
      </c>
      <c r="G1531" t="s">
        <v>952</v>
      </c>
      <c r="H1531">
        <v>3042</v>
      </c>
      <c r="I1531" t="s">
        <v>950</v>
      </c>
      <c r="J1531">
        <v>63300150</v>
      </c>
      <c r="K1531" t="s">
        <v>1680</v>
      </c>
      <c r="L1531" s="3">
        <v>32640</v>
      </c>
      <c r="M1531" s="3">
        <v>33292.800000000003</v>
      </c>
      <c r="N1531" s="3">
        <v>33958.656000000003</v>
      </c>
      <c r="O1531" s="3">
        <v>34637.829120000002</v>
      </c>
      <c r="P1531" s="3">
        <v>35330.5857024</v>
      </c>
    </row>
    <row r="1532" spans="2:16" x14ac:dyDescent="0.35">
      <c r="B1532" t="s">
        <v>10</v>
      </c>
      <c r="D1532" t="s">
        <v>11</v>
      </c>
      <c r="E1532" t="s">
        <v>44</v>
      </c>
      <c r="F1532" t="s">
        <v>951</v>
      </c>
      <c r="G1532" t="s">
        <v>952</v>
      </c>
      <c r="H1532">
        <v>3042</v>
      </c>
      <c r="I1532" t="s">
        <v>950</v>
      </c>
      <c r="J1532">
        <v>63300100</v>
      </c>
      <c r="K1532" t="s">
        <v>1869</v>
      </c>
      <c r="L1532" s="3">
        <v>127868.67960088213</v>
      </c>
      <c r="M1532" s="3">
        <v>132344.083386913</v>
      </c>
      <c r="N1532" s="3">
        <v>136976.12630545493</v>
      </c>
      <c r="O1532" s="3">
        <v>141770.29072614585</v>
      </c>
      <c r="P1532" s="3">
        <v>146732.25090156094</v>
      </c>
    </row>
    <row r="1533" spans="2:16" x14ac:dyDescent="0.35">
      <c r="B1533" t="s">
        <v>10</v>
      </c>
      <c r="D1533" t="s">
        <v>11</v>
      </c>
      <c r="E1533" t="s">
        <v>44</v>
      </c>
      <c r="F1533" t="s">
        <v>951</v>
      </c>
      <c r="G1533" t="s">
        <v>952</v>
      </c>
      <c r="H1533">
        <v>3042</v>
      </c>
      <c r="I1533" t="s">
        <v>950</v>
      </c>
      <c r="J1533">
        <v>63300170</v>
      </c>
      <c r="K1533" t="s">
        <v>1873</v>
      </c>
      <c r="L1533" s="3">
        <v>220990.43539717671</v>
      </c>
      <c r="M1533" s="3">
        <v>228725.1006360779</v>
      </c>
      <c r="N1533" s="3">
        <v>236730.4791583406</v>
      </c>
      <c r="O1533" s="3">
        <v>245016.04592888249</v>
      </c>
      <c r="P1533" s="3">
        <v>253591.60753639336</v>
      </c>
    </row>
    <row r="1534" spans="2:16" x14ac:dyDescent="0.35">
      <c r="B1534" t="s">
        <v>10</v>
      </c>
      <c r="D1534" t="s">
        <v>11</v>
      </c>
      <c r="E1534" t="s">
        <v>44</v>
      </c>
      <c r="F1534" t="s">
        <v>953</v>
      </c>
      <c r="G1534" t="s">
        <v>954</v>
      </c>
      <c r="H1534">
        <v>3042</v>
      </c>
      <c r="I1534" t="s">
        <v>950</v>
      </c>
      <c r="J1534">
        <v>63300080</v>
      </c>
      <c r="K1534" t="s">
        <v>91</v>
      </c>
      <c r="L1534" s="3">
        <v>46267.293640165059</v>
      </c>
      <c r="M1534" s="3">
        <v>47886.648917570827</v>
      </c>
      <c r="N1534" s="3">
        <v>49562.681629685801</v>
      </c>
      <c r="O1534" s="3">
        <v>51297.375486724799</v>
      </c>
      <c r="P1534" s="3">
        <v>53092.783628760168</v>
      </c>
    </row>
    <row r="1535" spans="2:16" x14ac:dyDescent="0.35">
      <c r="B1535" t="s">
        <v>10</v>
      </c>
      <c r="D1535" t="s">
        <v>11</v>
      </c>
      <c r="E1535" t="s">
        <v>44</v>
      </c>
      <c r="F1535" t="s">
        <v>953</v>
      </c>
      <c r="G1535" t="s">
        <v>954</v>
      </c>
      <c r="H1535">
        <v>3042</v>
      </c>
      <c r="I1535" t="s">
        <v>950</v>
      </c>
      <c r="J1535">
        <v>63300040</v>
      </c>
      <c r="K1535" t="s">
        <v>1515</v>
      </c>
      <c r="L1535" s="3">
        <v>15980.47971124122</v>
      </c>
      <c r="M1535" s="3">
        <v>16539.796501134661</v>
      </c>
      <c r="N1535" s="3">
        <v>17118.689378674371</v>
      </c>
      <c r="O1535" s="3">
        <v>17717.843506927973</v>
      </c>
      <c r="P1535" s="3">
        <v>18337.96802967045</v>
      </c>
    </row>
    <row r="1536" spans="2:16" x14ac:dyDescent="0.35">
      <c r="B1536" t="s">
        <v>10</v>
      </c>
      <c r="D1536" t="s">
        <v>19</v>
      </c>
      <c r="E1536" t="s">
        <v>44</v>
      </c>
      <c r="F1536" t="s">
        <v>953</v>
      </c>
      <c r="G1536" t="s">
        <v>954</v>
      </c>
      <c r="H1536">
        <v>3042</v>
      </c>
      <c r="I1536" t="s">
        <v>950</v>
      </c>
      <c r="J1536">
        <v>63300056</v>
      </c>
      <c r="K1536" t="s">
        <v>1536</v>
      </c>
      <c r="L1536" s="3">
        <v>152195.044868964</v>
      </c>
      <c r="M1536" s="3">
        <v>157521.87143937772</v>
      </c>
      <c r="N1536" s="3">
        <v>163035.13693975593</v>
      </c>
      <c r="O1536" s="3">
        <v>168741.36673264738</v>
      </c>
      <c r="P1536" s="3">
        <v>174647.31456829002</v>
      </c>
    </row>
    <row r="1537" spans="2:16" x14ac:dyDescent="0.35">
      <c r="B1537" t="s">
        <v>10</v>
      </c>
      <c r="D1537" t="s">
        <v>11</v>
      </c>
      <c r="E1537" t="s">
        <v>44</v>
      </c>
      <c r="F1537" t="s">
        <v>953</v>
      </c>
      <c r="G1537" t="s">
        <v>954</v>
      </c>
      <c r="H1537">
        <v>3042</v>
      </c>
      <c r="I1537" t="s">
        <v>950</v>
      </c>
      <c r="J1537">
        <v>63300100</v>
      </c>
      <c r="K1537" t="s">
        <v>1869</v>
      </c>
      <c r="L1537" s="3">
        <v>14001.944127944687</v>
      </c>
      <c r="M1537" s="3">
        <v>14492.01217242275</v>
      </c>
      <c r="N1537" s="3">
        <v>14999.232598457545</v>
      </c>
      <c r="O1537" s="3">
        <v>15524.205739403558</v>
      </c>
      <c r="P1537" s="3">
        <v>16067.552940282681</v>
      </c>
    </row>
    <row r="1538" spans="2:16" x14ac:dyDescent="0.35">
      <c r="B1538" t="s">
        <v>10</v>
      </c>
      <c r="D1538" t="s">
        <v>11</v>
      </c>
      <c r="E1538" t="s">
        <v>44</v>
      </c>
      <c r="F1538" t="s">
        <v>953</v>
      </c>
      <c r="G1538" t="s">
        <v>954</v>
      </c>
      <c r="H1538">
        <v>3042</v>
      </c>
      <c r="I1538" t="s">
        <v>950</v>
      </c>
      <c r="J1538">
        <v>63300170</v>
      </c>
      <c r="K1538" t="s">
        <v>1873</v>
      </c>
      <c r="L1538" s="3">
        <v>24199.012134165278</v>
      </c>
      <c r="M1538" s="3">
        <v>25045.977558861057</v>
      </c>
      <c r="N1538" s="3">
        <v>25922.586773421193</v>
      </c>
      <c r="O1538" s="3">
        <v>26829.877310490934</v>
      </c>
      <c r="P1538" s="3">
        <v>27768.923016358112</v>
      </c>
    </row>
    <row r="1539" spans="2:16" x14ac:dyDescent="0.35">
      <c r="B1539" t="s">
        <v>10</v>
      </c>
      <c r="D1539" t="s">
        <v>11</v>
      </c>
      <c r="E1539" t="s">
        <v>44</v>
      </c>
      <c r="F1539" t="s">
        <v>955</v>
      </c>
      <c r="G1539" t="s">
        <v>956</v>
      </c>
      <c r="H1539">
        <v>3042</v>
      </c>
      <c r="I1539" t="s">
        <v>950</v>
      </c>
      <c r="J1539">
        <v>63300080</v>
      </c>
      <c r="K1539" t="s">
        <v>91</v>
      </c>
      <c r="L1539" s="3">
        <v>267450.86377340084</v>
      </c>
      <c r="M1539" s="3">
        <v>276811.64400546986</v>
      </c>
      <c r="N1539" s="3">
        <v>286500.05154566129</v>
      </c>
      <c r="O1539" s="3">
        <v>296527.55334975943</v>
      </c>
      <c r="P1539" s="3">
        <v>306906.01771700097</v>
      </c>
    </row>
    <row r="1540" spans="2:16" x14ac:dyDescent="0.35">
      <c r="B1540" t="s">
        <v>10</v>
      </c>
      <c r="D1540" t="s">
        <v>11</v>
      </c>
      <c r="E1540" t="s">
        <v>44</v>
      </c>
      <c r="F1540" t="s">
        <v>955</v>
      </c>
      <c r="G1540" t="s">
        <v>956</v>
      </c>
      <c r="H1540">
        <v>3042</v>
      </c>
      <c r="I1540" t="s">
        <v>950</v>
      </c>
      <c r="J1540">
        <v>63300040</v>
      </c>
      <c r="K1540" t="s">
        <v>1515</v>
      </c>
      <c r="L1540" s="3">
        <v>92376.120711207521</v>
      </c>
      <c r="M1540" s="3">
        <v>95609.284936099793</v>
      </c>
      <c r="N1540" s="3">
        <v>98955.609908863276</v>
      </c>
      <c r="O1540" s="3">
        <v>102419.05625567348</v>
      </c>
      <c r="P1540" s="3">
        <v>106003.72322462204</v>
      </c>
    </row>
    <row r="1541" spans="2:16" x14ac:dyDescent="0.35">
      <c r="B1541" t="s">
        <v>10</v>
      </c>
      <c r="D1541" t="s">
        <v>19</v>
      </c>
      <c r="E1541" t="s">
        <v>44</v>
      </c>
      <c r="F1541" t="s">
        <v>955</v>
      </c>
      <c r="G1541" t="s">
        <v>956</v>
      </c>
      <c r="H1541">
        <v>3042</v>
      </c>
      <c r="I1541" t="s">
        <v>950</v>
      </c>
      <c r="J1541">
        <v>63300056</v>
      </c>
      <c r="K1541" t="s">
        <v>1536</v>
      </c>
      <c r="L1541" s="3">
        <v>879772.57820197649</v>
      </c>
      <c r="M1541" s="3">
        <v>910564.61843904562</v>
      </c>
      <c r="N1541" s="3">
        <v>942434.38008441217</v>
      </c>
      <c r="O1541" s="3">
        <v>975419.5833873665</v>
      </c>
      <c r="P1541" s="3">
        <v>1009559.2688059242</v>
      </c>
    </row>
    <row r="1542" spans="2:16" x14ac:dyDescent="0.35">
      <c r="B1542" t="s">
        <v>10</v>
      </c>
      <c r="D1542" t="s">
        <v>11</v>
      </c>
      <c r="E1542" t="s">
        <v>44</v>
      </c>
      <c r="F1542" t="s">
        <v>955</v>
      </c>
      <c r="G1542" t="s">
        <v>956</v>
      </c>
      <c r="H1542">
        <v>3042</v>
      </c>
      <c r="I1542" t="s">
        <v>950</v>
      </c>
      <c r="J1542">
        <v>63300100</v>
      </c>
      <c r="K1542" t="s">
        <v>1869</v>
      </c>
      <c r="L1542" s="3">
        <v>80939.077194581841</v>
      </c>
      <c r="M1542" s="3">
        <v>83771.94489639219</v>
      </c>
      <c r="N1542" s="3">
        <v>86703.962967765925</v>
      </c>
      <c r="O1542" s="3">
        <v>89738.60167163772</v>
      </c>
      <c r="P1542" s="3">
        <v>92879.452730145029</v>
      </c>
    </row>
    <row r="1543" spans="2:16" x14ac:dyDescent="0.35">
      <c r="B1543" t="s">
        <v>10</v>
      </c>
      <c r="D1543" t="s">
        <v>11</v>
      </c>
      <c r="E1543" t="s">
        <v>44</v>
      </c>
      <c r="F1543" t="s">
        <v>955</v>
      </c>
      <c r="G1543" t="s">
        <v>956</v>
      </c>
      <c r="H1543">
        <v>3042</v>
      </c>
      <c r="I1543" t="s">
        <v>950</v>
      </c>
      <c r="J1543">
        <v>63300170</v>
      </c>
      <c r="K1543" t="s">
        <v>1873</v>
      </c>
      <c r="L1543" s="3">
        <v>139883.83993411425</v>
      </c>
      <c r="M1543" s="3">
        <v>144779.77433180826</v>
      </c>
      <c r="N1543" s="3">
        <v>149847.06643342154</v>
      </c>
      <c r="O1543" s="3">
        <v>155091.71375859127</v>
      </c>
      <c r="P1543" s="3">
        <v>160519.92374014197</v>
      </c>
    </row>
    <row r="1544" spans="2:16" x14ac:dyDescent="0.35">
      <c r="B1544" t="s">
        <v>10</v>
      </c>
      <c r="D1544" t="s">
        <v>11</v>
      </c>
      <c r="E1544" t="s">
        <v>44</v>
      </c>
      <c r="F1544" t="s">
        <v>957</v>
      </c>
      <c r="G1544" t="s">
        <v>958</v>
      </c>
      <c r="H1544">
        <v>3042</v>
      </c>
      <c r="I1544" t="s">
        <v>950</v>
      </c>
      <c r="J1544">
        <v>63300080</v>
      </c>
      <c r="K1544" t="s">
        <v>91</v>
      </c>
      <c r="L1544" s="3">
        <v>5429.4215380125115</v>
      </c>
      <c r="M1544" s="3">
        <v>5619.4512918429491</v>
      </c>
      <c r="N1544" s="3">
        <v>5816.1320870574518</v>
      </c>
      <c r="O1544" s="3">
        <v>6019.696710104462</v>
      </c>
      <c r="P1544" s="3">
        <v>6230.3860949581176</v>
      </c>
    </row>
    <row r="1545" spans="2:16" x14ac:dyDescent="0.35">
      <c r="B1545" t="s">
        <v>10</v>
      </c>
      <c r="D1545" t="s">
        <v>11</v>
      </c>
      <c r="E1545" t="s">
        <v>44</v>
      </c>
      <c r="F1545" t="s">
        <v>957</v>
      </c>
      <c r="G1545" t="s">
        <v>958</v>
      </c>
      <c r="H1545">
        <v>3042</v>
      </c>
      <c r="I1545" t="s">
        <v>950</v>
      </c>
      <c r="J1545">
        <v>63300040</v>
      </c>
      <c r="K1545" t="s">
        <v>1515</v>
      </c>
      <c r="L1545" s="3">
        <v>1875.2936233266898</v>
      </c>
      <c r="M1545" s="3">
        <v>1940.9289001431237</v>
      </c>
      <c r="N1545" s="3">
        <v>2008.8614116481331</v>
      </c>
      <c r="O1545" s="3">
        <v>2079.1715610558176</v>
      </c>
      <c r="P1545" s="3">
        <v>2151.942565692771</v>
      </c>
    </row>
    <row r="1546" spans="2:16" x14ac:dyDescent="0.35">
      <c r="B1546" t="s">
        <v>10</v>
      </c>
      <c r="D1546" t="s">
        <v>19</v>
      </c>
      <c r="E1546" t="s">
        <v>44</v>
      </c>
      <c r="F1546" t="s">
        <v>957</v>
      </c>
      <c r="G1546" t="s">
        <v>958</v>
      </c>
      <c r="H1546">
        <v>3042</v>
      </c>
      <c r="I1546" t="s">
        <v>950</v>
      </c>
      <c r="J1546">
        <v>63300056</v>
      </c>
      <c r="K1546" t="s">
        <v>1536</v>
      </c>
      <c r="L1546" s="3">
        <v>17859.939269777999</v>
      </c>
      <c r="M1546" s="3">
        <v>18485.037144220227</v>
      </c>
      <c r="N1546" s="3">
        <v>19132.013444267934</v>
      </c>
      <c r="O1546" s="3">
        <v>19801.63391481731</v>
      </c>
      <c r="P1546" s="3">
        <v>20494.691101835913</v>
      </c>
    </row>
    <row r="1547" spans="2:16" x14ac:dyDescent="0.35">
      <c r="B1547" t="s">
        <v>10</v>
      </c>
      <c r="D1547" t="s">
        <v>19</v>
      </c>
      <c r="E1547" t="s">
        <v>44</v>
      </c>
      <c r="F1547" t="s">
        <v>957</v>
      </c>
      <c r="G1547" t="s">
        <v>958</v>
      </c>
      <c r="H1547">
        <v>3042</v>
      </c>
      <c r="I1547" t="s">
        <v>950</v>
      </c>
      <c r="J1547">
        <v>63300152</v>
      </c>
      <c r="K1547" t="s">
        <v>1741</v>
      </c>
      <c r="L1547" s="3">
        <v>4007.6208000000001</v>
      </c>
      <c r="M1547" s="3">
        <v>4087.773216</v>
      </c>
      <c r="N1547" s="3">
        <v>4169.5286803199997</v>
      </c>
      <c r="O1547" s="3">
        <v>4252.9192539263995</v>
      </c>
      <c r="P1547" s="3">
        <v>4337.9776390049274</v>
      </c>
    </row>
    <row r="1548" spans="2:16" x14ac:dyDescent="0.35">
      <c r="B1548" t="s">
        <v>10</v>
      </c>
      <c r="D1548" t="s">
        <v>11</v>
      </c>
      <c r="E1548" t="s">
        <v>44</v>
      </c>
      <c r="F1548" t="s">
        <v>957</v>
      </c>
      <c r="G1548" t="s">
        <v>958</v>
      </c>
      <c r="H1548">
        <v>3042</v>
      </c>
      <c r="I1548" t="s">
        <v>950</v>
      </c>
      <c r="J1548">
        <v>63300100</v>
      </c>
      <c r="K1548" t="s">
        <v>1869</v>
      </c>
      <c r="L1548" s="3">
        <v>1643.1144128195758</v>
      </c>
      <c r="M1548" s="3">
        <v>1700.6234172682609</v>
      </c>
      <c r="N1548" s="3">
        <v>1760.1452368726498</v>
      </c>
      <c r="O1548" s="3">
        <v>1821.7503201631926</v>
      </c>
      <c r="P1548" s="3">
        <v>1885.511581368904</v>
      </c>
    </row>
    <row r="1549" spans="2:16" x14ac:dyDescent="0.35">
      <c r="B1549" t="s">
        <v>10</v>
      </c>
      <c r="D1549" t="s">
        <v>11</v>
      </c>
      <c r="E1549" t="s">
        <v>44</v>
      </c>
      <c r="F1549" t="s">
        <v>957</v>
      </c>
      <c r="G1549" t="s">
        <v>958</v>
      </c>
      <c r="H1549">
        <v>3042</v>
      </c>
      <c r="I1549" t="s">
        <v>950</v>
      </c>
      <c r="J1549">
        <v>63300170</v>
      </c>
      <c r="K1549" t="s">
        <v>1873</v>
      </c>
      <c r="L1549" s="3">
        <v>2839.7303438947019</v>
      </c>
      <c r="M1549" s="3">
        <v>2939.1209059310163</v>
      </c>
      <c r="N1549" s="3">
        <v>3041.9901376386015</v>
      </c>
      <c r="O1549" s="3">
        <v>3148.4597924559525</v>
      </c>
      <c r="P1549" s="3">
        <v>3258.6558851919103</v>
      </c>
    </row>
    <row r="1550" spans="2:16" x14ac:dyDescent="0.35">
      <c r="B1550" t="s">
        <v>10</v>
      </c>
      <c r="D1550" t="s">
        <v>11</v>
      </c>
      <c r="E1550" t="s">
        <v>44</v>
      </c>
      <c r="F1550" t="s">
        <v>959</v>
      </c>
      <c r="G1550" t="s">
        <v>960</v>
      </c>
      <c r="H1550">
        <v>3042</v>
      </c>
      <c r="I1550" t="s">
        <v>950</v>
      </c>
      <c r="J1550">
        <v>63300080</v>
      </c>
      <c r="K1550" t="s">
        <v>91</v>
      </c>
      <c r="L1550" s="3">
        <v>137993.54311273224</v>
      </c>
      <c r="M1550" s="3">
        <v>142823.31712167786</v>
      </c>
      <c r="N1550" s="3">
        <v>147822.13322093658</v>
      </c>
      <c r="O1550" s="3">
        <v>152995.90788366937</v>
      </c>
      <c r="P1550" s="3">
        <v>158350.76465959777</v>
      </c>
    </row>
    <row r="1551" spans="2:16" x14ac:dyDescent="0.35">
      <c r="B1551" t="s">
        <v>10</v>
      </c>
      <c r="D1551" t="s">
        <v>11</v>
      </c>
      <c r="E1551" t="s">
        <v>44</v>
      </c>
      <c r="F1551" t="s">
        <v>959</v>
      </c>
      <c r="G1551" t="s">
        <v>960</v>
      </c>
      <c r="H1551">
        <v>3042</v>
      </c>
      <c r="I1551" t="s">
        <v>950</v>
      </c>
      <c r="J1551">
        <v>63300040</v>
      </c>
      <c r="K1551" t="s">
        <v>1515</v>
      </c>
      <c r="L1551" s="3">
        <v>8182.9949820998399</v>
      </c>
      <c r="M1551" s="3">
        <v>8469.3998064733332</v>
      </c>
      <c r="N1551" s="3">
        <v>8765.8287996999006</v>
      </c>
      <c r="O1551" s="3">
        <v>9072.6328076893951</v>
      </c>
      <c r="P1551" s="3">
        <v>9390.1749559585223</v>
      </c>
    </row>
    <row r="1552" spans="2:16" x14ac:dyDescent="0.35">
      <c r="B1552" t="s">
        <v>10</v>
      </c>
      <c r="D1552" t="s">
        <v>19</v>
      </c>
      <c r="E1552" t="s">
        <v>44</v>
      </c>
      <c r="F1552" t="s">
        <v>959</v>
      </c>
      <c r="G1552" t="s">
        <v>960</v>
      </c>
      <c r="H1552">
        <v>3042</v>
      </c>
      <c r="I1552" t="s">
        <v>950</v>
      </c>
      <c r="J1552">
        <v>63300056</v>
      </c>
      <c r="K1552" t="s">
        <v>1536</v>
      </c>
      <c r="L1552" s="3">
        <v>77933.285543808001</v>
      </c>
      <c r="M1552" s="3">
        <v>80660.950537841272</v>
      </c>
      <c r="N1552" s="3">
        <v>83484.083806665716</v>
      </c>
      <c r="O1552" s="3">
        <v>86406.026739899011</v>
      </c>
      <c r="P1552" s="3">
        <v>89430.237675795463</v>
      </c>
    </row>
    <row r="1553" spans="2:16" x14ac:dyDescent="0.35">
      <c r="B1553" t="s">
        <v>10</v>
      </c>
      <c r="D1553" t="s">
        <v>19</v>
      </c>
      <c r="E1553" t="s">
        <v>44</v>
      </c>
      <c r="F1553" t="s">
        <v>959</v>
      </c>
      <c r="G1553" t="s">
        <v>960</v>
      </c>
      <c r="H1553">
        <v>3042</v>
      </c>
      <c r="I1553" t="s">
        <v>950</v>
      </c>
      <c r="J1553">
        <v>63300052</v>
      </c>
      <c r="K1553" t="s">
        <v>1541</v>
      </c>
      <c r="L1553" s="3">
        <v>375992.84311649547</v>
      </c>
      <c r="M1553" s="3">
        <v>389152.59262557275</v>
      </c>
      <c r="N1553" s="3">
        <v>402772.93336746778</v>
      </c>
      <c r="O1553" s="3">
        <v>416869.98603532912</v>
      </c>
      <c r="P1553" s="3">
        <v>431460.43554656563</v>
      </c>
    </row>
    <row r="1554" spans="2:16" x14ac:dyDescent="0.35">
      <c r="B1554" t="s">
        <v>10</v>
      </c>
      <c r="D1554" t="s">
        <v>19</v>
      </c>
      <c r="E1554" t="s">
        <v>44</v>
      </c>
      <c r="F1554" t="s">
        <v>959</v>
      </c>
      <c r="G1554" t="s">
        <v>960</v>
      </c>
      <c r="H1554">
        <v>3042</v>
      </c>
      <c r="I1554" t="s">
        <v>950</v>
      </c>
      <c r="J1554">
        <v>63300065</v>
      </c>
      <c r="K1554" t="s">
        <v>1627</v>
      </c>
      <c r="L1554" s="3">
        <v>5758.8399998000004</v>
      </c>
      <c r="M1554" s="3">
        <v>5758.8399998000004</v>
      </c>
      <c r="N1554" s="3">
        <v>5758.8399998000004</v>
      </c>
      <c r="O1554" s="3">
        <v>5758.8399998000004</v>
      </c>
      <c r="P1554" s="3">
        <v>5758.8399998000004</v>
      </c>
    </row>
    <row r="1555" spans="2:16" x14ac:dyDescent="0.35">
      <c r="B1555" t="s">
        <v>10</v>
      </c>
      <c r="D1555" t="s">
        <v>11</v>
      </c>
      <c r="E1555" t="s">
        <v>44</v>
      </c>
      <c r="F1555" t="s">
        <v>959</v>
      </c>
      <c r="G1555" t="s">
        <v>960</v>
      </c>
      <c r="H1555">
        <v>3042</v>
      </c>
      <c r="I1555" t="s">
        <v>950</v>
      </c>
      <c r="J1555">
        <v>63300110</v>
      </c>
      <c r="K1555" t="s">
        <v>1866</v>
      </c>
      <c r="L1555" s="3">
        <v>230.35359999200003</v>
      </c>
      <c r="M1555" s="3">
        <v>230.35359999200003</v>
      </c>
      <c r="N1555" s="3">
        <v>230.35359999200003</v>
      </c>
      <c r="O1555" s="3">
        <v>230.35359999200003</v>
      </c>
      <c r="P1555" s="3">
        <v>230.35359999200003</v>
      </c>
    </row>
    <row r="1556" spans="2:16" x14ac:dyDescent="0.35">
      <c r="B1556" t="s">
        <v>10</v>
      </c>
      <c r="D1556" t="s">
        <v>11</v>
      </c>
      <c r="E1556" t="s">
        <v>44</v>
      </c>
      <c r="F1556" t="s">
        <v>959</v>
      </c>
      <c r="G1556" t="s">
        <v>960</v>
      </c>
      <c r="H1556">
        <v>3042</v>
      </c>
      <c r="I1556" t="s">
        <v>950</v>
      </c>
      <c r="J1556">
        <v>63300100</v>
      </c>
      <c r="K1556" t="s">
        <v>1869</v>
      </c>
      <c r="L1556" s="3">
        <v>41761.203836747918</v>
      </c>
      <c r="M1556" s="3">
        <v>43222.84597103409</v>
      </c>
      <c r="N1556" s="3">
        <v>44735.645580020282</v>
      </c>
      <c r="O1556" s="3">
        <v>46301.393175320991</v>
      </c>
      <c r="P1556" s="3">
        <v>47921.941936457217</v>
      </c>
    </row>
    <row r="1557" spans="2:16" x14ac:dyDescent="0.35">
      <c r="B1557" t="s">
        <v>10</v>
      </c>
      <c r="D1557" t="s">
        <v>11</v>
      </c>
      <c r="E1557" t="s">
        <v>44</v>
      </c>
      <c r="F1557" t="s">
        <v>959</v>
      </c>
      <c r="G1557" t="s">
        <v>960</v>
      </c>
      <c r="H1557">
        <v>3042</v>
      </c>
      <c r="I1557" t="s">
        <v>950</v>
      </c>
      <c r="J1557">
        <v>63300170</v>
      </c>
      <c r="K1557" t="s">
        <v>1873</v>
      </c>
      <c r="L1557" s="3">
        <v>12391.392401465473</v>
      </c>
      <c r="M1557" s="3">
        <v>12825.091135516763</v>
      </c>
      <c r="N1557" s="3">
        <v>13273.96932525985</v>
      </c>
      <c r="O1557" s="3">
        <v>13738.558251643943</v>
      </c>
      <c r="P1557" s="3">
        <v>14219.407790451478</v>
      </c>
    </row>
    <row r="1558" spans="2:16" x14ac:dyDescent="0.35">
      <c r="B1558" t="s">
        <v>10</v>
      </c>
      <c r="D1558" t="s">
        <v>19</v>
      </c>
      <c r="E1558" t="s">
        <v>44</v>
      </c>
      <c r="F1558" t="s">
        <v>1860</v>
      </c>
      <c r="G1558" t="s">
        <v>1861</v>
      </c>
      <c r="H1558">
        <v>3042</v>
      </c>
      <c r="I1558" t="s">
        <v>950</v>
      </c>
      <c r="J1558">
        <v>63300152</v>
      </c>
      <c r="K1558" t="s">
        <v>1741</v>
      </c>
      <c r="L1558" s="3">
        <v>22638.351799979999</v>
      </c>
      <c r="M1558" s="3">
        <v>23091.1188359796</v>
      </c>
      <c r="N1558" s="3">
        <v>23552.941212699192</v>
      </c>
      <c r="O1558" s="3">
        <v>24024.000036953177</v>
      </c>
      <c r="P1558" s="3">
        <v>24504.480037692239</v>
      </c>
    </row>
    <row r="1559" spans="2:16" x14ac:dyDescent="0.35">
      <c r="B1559" t="s">
        <v>10</v>
      </c>
      <c r="D1559" t="s">
        <v>19</v>
      </c>
      <c r="E1559" t="s">
        <v>44</v>
      </c>
      <c r="F1559" t="s">
        <v>1860</v>
      </c>
      <c r="G1559" t="s">
        <v>1861</v>
      </c>
      <c r="H1559">
        <v>3042</v>
      </c>
      <c r="I1559" t="s">
        <v>950</v>
      </c>
      <c r="J1559">
        <v>63300155</v>
      </c>
      <c r="K1559" t="s">
        <v>1877</v>
      </c>
      <c r="L1559" s="3">
        <v>720</v>
      </c>
      <c r="M1559" s="3">
        <v>720</v>
      </c>
      <c r="N1559" s="3">
        <v>720</v>
      </c>
      <c r="O1559" s="3">
        <v>720</v>
      </c>
      <c r="P1559" s="3">
        <v>720</v>
      </c>
    </row>
    <row r="1560" spans="2:16" x14ac:dyDescent="0.35">
      <c r="B1560" t="s">
        <v>10</v>
      </c>
      <c r="D1560" t="s">
        <v>11</v>
      </c>
      <c r="E1560" t="s">
        <v>44</v>
      </c>
      <c r="F1560" t="s">
        <v>961</v>
      </c>
      <c r="G1560" t="s">
        <v>962</v>
      </c>
      <c r="H1560">
        <v>3042</v>
      </c>
      <c r="I1560" t="s">
        <v>950</v>
      </c>
      <c r="J1560">
        <v>63300080</v>
      </c>
      <c r="K1560" t="s">
        <v>91</v>
      </c>
      <c r="L1560" s="3">
        <v>177715.27741582648</v>
      </c>
      <c r="M1560" s="3">
        <v>183935.31212538041</v>
      </c>
      <c r="N1560" s="3">
        <v>190373.04804976869</v>
      </c>
      <c r="O1560" s="3">
        <v>197036.10473151057</v>
      </c>
      <c r="P1560" s="3">
        <v>203932.36839711343</v>
      </c>
    </row>
    <row r="1561" spans="2:16" x14ac:dyDescent="0.35">
      <c r="B1561" t="s">
        <v>10</v>
      </c>
      <c r="D1561" t="s">
        <v>19</v>
      </c>
      <c r="E1561" t="s">
        <v>44</v>
      </c>
      <c r="F1561" t="s">
        <v>961</v>
      </c>
      <c r="G1561" t="s">
        <v>962</v>
      </c>
      <c r="H1561">
        <v>3042</v>
      </c>
      <c r="I1561" t="s">
        <v>950</v>
      </c>
      <c r="J1561">
        <v>63300030</v>
      </c>
      <c r="K1561" t="s">
        <v>1488</v>
      </c>
      <c r="L1561" s="3">
        <v>63484.339999900003</v>
      </c>
      <c r="M1561" s="3">
        <v>63484.339999900003</v>
      </c>
      <c r="N1561" s="3">
        <v>63484.339999900003</v>
      </c>
      <c r="O1561" s="3">
        <v>63484.339999900003</v>
      </c>
      <c r="P1561" s="3">
        <v>63484.339999900003</v>
      </c>
    </row>
    <row r="1562" spans="2:16" x14ac:dyDescent="0.35">
      <c r="B1562" t="s">
        <v>10</v>
      </c>
      <c r="D1562" t="s">
        <v>11</v>
      </c>
      <c r="E1562" t="s">
        <v>44</v>
      </c>
      <c r="F1562" t="s">
        <v>961</v>
      </c>
      <c r="G1562" t="s">
        <v>962</v>
      </c>
      <c r="H1562">
        <v>3042</v>
      </c>
      <c r="I1562" t="s">
        <v>950</v>
      </c>
      <c r="J1562">
        <v>63300040</v>
      </c>
      <c r="K1562" t="s">
        <v>1515</v>
      </c>
      <c r="L1562" s="3">
        <v>61381.92147586112</v>
      </c>
      <c r="M1562" s="3">
        <v>63530.288727516257</v>
      </c>
      <c r="N1562" s="3">
        <v>65753.848832979318</v>
      </c>
      <c r="O1562" s="3">
        <v>68055.233542133588</v>
      </c>
      <c r="P1562" s="3">
        <v>70437.166716108259</v>
      </c>
    </row>
    <row r="1563" spans="2:16" x14ac:dyDescent="0.35">
      <c r="B1563" t="s">
        <v>10</v>
      </c>
      <c r="D1563" t="s">
        <v>19</v>
      </c>
      <c r="E1563" t="s">
        <v>44</v>
      </c>
      <c r="F1563" t="s">
        <v>961</v>
      </c>
      <c r="G1563" t="s">
        <v>962</v>
      </c>
      <c r="H1563">
        <v>3042</v>
      </c>
      <c r="I1563" t="s">
        <v>950</v>
      </c>
      <c r="J1563">
        <v>63300056</v>
      </c>
      <c r="K1563" t="s">
        <v>1536</v>
      </c>
      <c r="L1563" s="3">
        <v>584589.7283415345</v>
      </c>
      <c r="M1563" s="3">
        <v>605050.3688334882</v>
      </c>
      <c r="N1563" s="3">
        <v>626227.13174266019</v>
      </c>
      <c r="O1563" s="3">
        <v>648145.08135365322</v>
      </c>
      <c r="P1563" s="3">
        <v>670830.15920103109</v>
      </c>
    </row>
    <row r="1564" spans="2:16" x14ac:dyDescent="0.35">
      <c r="B1564" t="s">
        <v>10</v>
      </c>
      <c r="D1564" t="s">
        <v>19</v>
      </c>
      <c r="E1564" t="s">
        <v>44</v>
      </c>
      <c r="F1564" t="s">
        <v>961</v>
      </c>
      <c r="G1564" t="s">
        <v>962</v>
      </c>
      <c r="H1564">
        <v>3042</v>
      </c>
      <c r="I1564" t="s">
        <v>950</v>
      </c>
      <c r="J1564">
        <v>63300060</v>
      </c>
      <c r="K1564" t="s">
        <v>1546</v>
      </c>
      <c r="L1564" s="3">
        <v>6956.1500002000002</v>
      </c>
      <c r="M1564" s="3">
        <v>6956.1500002000002</v>
      </c>
      <c r="N1564" s="3">
        <v>6956.1500002000002</v>
      </c>
      <c r="O1564" s="3">
        <v>6956.1500002000002</v>
      </c>
      <c r="P1564" s="3">
        <v>6956.1500002000002</v>
      </c>
    </row>
    <row r="1565" spans="2:16" x14ac:dyDescent="0.35">
      <c r="B1565" t="s">
        <v>10</v>
      </c>
      <c r="D1565" t="s">
        <v>19</v>
      </c>
      <c r="E1565" t="s">
        <v>44</v>
      </c>
      <c r="F1565" t="s">
        <v>961</v>
      </c>
      <c r="G1565" t="s">
        <v>962</v>
      </c>
      <c r="H1565">
        <v>3042</v>
      </c>
      <c r="I1565" t="s">
        <v>950</v>
      </c>
      <c r="J1565">
        <v>63300033</v>
      </c>
      <c r="K1565" t="s">
        <v>1661</v>
      </c>
      <c r="L1565" s="3">
        <v>62999.32</v>
      </c>
      <c r="M1565" s="3">
        <v>62999.32</v>
      </c>
      <c r="N1565" s="3">
        <v>62999.32</v>
      </c>
      <c r="O1565" s="3">
        <v>62999.32</v>
      </c>
      <c r="P1565" s="3">
        <v>62999.32</v>
      </c>
    </row>
    <row r="1566" spans="2:16" x14ac:dyDescent="0.35">
      <c r="B1566" t="s">
        <v>10</v>
      </c>
      <c r="D1566" t="s">
        <v>11</v>
      </c>
      <c r="E1566" t="s">
        <v>44</v>
      </c>
      <c r="F1566" t="s">
        <v>961</v>
      </c>
      <c r="G1566" t="s">
        <v>962</v>
      </c>
      <c r="H1566">
        <v>3042</v>
      </c>
      <c r="I1566" t="s">
        <v>950</v>
      </c>
      <c r="J1566">
        <v>63300100</v>
      </c>
      <c r="K1566" t="s">
        <v>1869</v>
      </c>
      <c r="L1566" s="3">
        <v>53782.255007421176</v>
      </c>
      <c r="M1566" s="3">
        <v>55664.63393268091</v>
      </c>
      <c r="N1566" s="3">
        <v>57612.896120324738</v>
      </c>
      <c r="O1566" s="3">
        <v>59629.347484536098</v>
      </c>
      <c r="P1566" s="3">
        <v>61716.374646494856</v>
      </c>
    </row>
    <row r="1567" spans="2:16" x14ac:dyDescent="0.35">
      <c r="B1567" t="s">
        <v>10</v>
      </c>
      <c r="D1567" t="s">
        <v>11</v>
      </c>
      <c r="E1567" t="s">
        <v>44</v>
      </c>
      <c r="F1567" t="s">
        <v>961</v>
      </c>
      <c r="G1567" t="s">
        <v>962</v>
      </c>
      <c r="H1567">
        <v>3042</v>
      </c>
      <c r="I1567" t="s">
        <v>950</v>
      </c>
      <c r="J1567">
        <v>63300170</v>
      </c>
      <c r="K1567" t="s">
        <v>1873</v>
      </c>
      <c r="L1567" s="3">
        <v>92949.766806303989</v>
      </c>
      <c r="M1567" s="3">
        <v>96203.008644524627</v>
      </c>
      <c r="N1567" s="3">
        <v>99570.113947082966</v>
      </c>
      <c r="O1567" s="3">
        <v>103055.06793523087</v>
      </c>
      <c r="P1567" s="3">
        <v>106661.99531296395</v>
      </c>
    </row>
    <row r="1568" spans="2:16" x14ac:dyDescent="0.35">
      <c r="B1568" t="s">
        <v>10</v>
      </c>
      <c r="D1568" t="s">
        <v>11</v>
      </c>
      <c r="E1568" t="s">
        <v>103</v>
      </c>
      <c r="F1568" t="s">
        <v>944</v>
      </c>
      <c r="G1568" t="s">
        <v>945</v>
      </c>
      <c r="H1568">
        <v>3050</v>
      </c>
      <c r="I1568" t="s">
        <v>946</v>
      </c>
      <c r="J1568">
        <v>63300080</v>
      </c>
      <c r="K1568" t="s">
        <v>91</v>
      </c>
      <c r="L1568" s="3">
        <v>115730.71661960258</v>
      </c>
      <c r="M1568" s="3">
        <v>119781.29170128865</v>
      </c>
      <c r="N1568" s="3">
        <v>123973.63691083375</v>
      </c>
      <c r="O1568" s="3">
        <v>128312.71420271292</v>
      </c>
      <c r="P1568" s="3">
        <v>132803.65919980785</v>
      </c>
    </row>
    <row r="1569" spans="2:16" x14ac:dyDescent="0.35">
      <c r="B1569" t="s">
        <v>10</v>
      </c>
      <c r="D1569" t="s">
        <v>11</v>
      </c>
      <c r="E1569" t="s">
        <v>103</v>
      </c>
      <c r="F1569" t="s">
        <v>944</v>
      </c>
      <c r="G1569" t="s">
        <v>945</v>
      </c>
      <c r="H1569">
        <v>3050</v>
      </c>
      <c r="I1569" t="s">
        <v>946</v>
      </c>
      <c r="J1569">
        <v>63300040</v>
      </c>
      <c r="K1569" t="s">
        <v>1515</v>
      </c>
      <c r="L1569" s="3">
        <v>39972.78041137589</v>
      </c>
      <c r="M1569" s="3">
        <v>41371.827725774041</v>
      </c>
      <c r="N1569" s="3">
        <v>42819.841696176132</v>
      </c>
      <c r="O1569" s="3">
        <v>44318.536155542286</v>
      </c>
      <c r="P1569" s="3">
        <v>45869.684920986263</v>
      </c>
    </row>
    <row r="1570" spans="2:16" x14ac:dyDescent="0.35">
      <c r="B1570" t="s">
        <v>10</v>
      </c>
      <c r="D1570" t="s">
        <v>19</v>
      </c>
      <c r="E1570" t="s">
        <v>103</v>
      </c>
      <c r="F1570" t="s">
        <v>944</v>
      </c>
      <c r="G1570" t="s">
        <v>945</v>
      </c>
      <c r="H1570">
        <v>3050</v>
      </c>
      <c r="I1570" t="s">
        <v>946</v>
      </c>
      <c r="J1570">
        <v>63300056</v>
      </c>
      <c r="K1570" t="s">
        <v>1536</v>
      </c>
      <c r="L1570" s="3">
        <v>380693.14677500847</v>
      </c>
      <c r="M1570" s="3">
        <v>394017.40691213374</v>
      </c>
      <c r="N1570" s="3">
        <v>407808.01615405839</v>
      </c>
      <c r="O1570" s="3">
        <v>422081.29671945039</v>
      </c>
      <c r="P1570" s="3">
        <v>436854.14210463112</v>
      </c>
    </row>
    <row r="1571" spans="2:16" x14ac:dyDescent="0.35">
      <c r="B1571" t="s">
        <v>10</v>
      </c>
      <c r="D1571" t="s">
        <v>19</v>
      </c>
      <c r="E1571" t="s">
        <v>103</v>
      </c>
      <c r="F1571" t="s">
        <v>944</v>
      </c>
      <c r="G1571" t="s">
        <v>945</v>
      </c>
      <c r="H1571">
        <v>3050</v>
      </c>
      <c r="I1571" t="s">
        <v>946</v>
      </c>
      <c r="J1571">
        <v>63300033</v>
      </c>
      <c r="K1571" t="s">
        <v>1661</v>
      </c>
      <c r="L1571" s="3">
        <v>12937.08</v>
      </c>
      <c r="M1571" s="3">
        <v>12937.08</v>
      </c>
      <c r="N1571" s="3">
        <v>12937.08</v>
      </c>
      <c r="O1571" s="3">
        <v>12937.08</v>
      </c>
      <c r="P1571" s="3">
        <v>12937.08</v>
      </c>
    </row>
    <row r="1572" spans="2:16" x14ac:dyDescent="0.35">
      <c r="B1572" t="s">
        <v>10</v>
      </c>
      <c r="D1572" t="s">
        <v>11</v>
      </c>
      <c r="E1572" t="s">
        <v>103</v>
      </c>
      <c r="F1572" t="s">
        <v>944</v>
      </c>
      <c r="G1572" t="s">
        <v>945</v>
      </c>
      <c r="H1572">
        <v>3050</v>
      </c>
      <c r="I1572" t="s">
        <v>946</v>
      </c>
      <c r="J1572">
        <v>63300100</v>
      </c>
      <c r="K1572" t="s">
        <v>1869</v>
      </c>
      <c r="L1572" s="3">
        <v>35023.769503300777</v>
      </c>
      <c r="M1572" s="3">
        <v>36249.601435916302</v>
      </c>
      <c r="N1572" s="3">
        <v>37518.337486173368</v>
      </c>
      <c r="O1572" s="3">
        <v>38831.479298189435</v>
      </c>
      <c r="P1572" s="3">
        <v>40190.581073626061</v>
      </c>
    </row>
    <row r="1573" spans="2:16" x14ac:dyDescent="0.35">
      <c r="B1573" t="s">
        <v>10</v>
      </c>
      <c r="D1573" t="s">
        <v>11</v>
      </c>
      <c r="E1573" t="s">
        <v>103</v>
      </c>
      <c r="F1573" t="s">
        <v>944</v>
      </c>
      <c r="G1573" t="s">
        <v>945</v>
      </c>
      <c r="H1573">
        <v>3050</v>
      </c>
      <c r="I1573" t="s">
        <v>946</v>
      </c>
      <c r="J1573">
        <v>63300170</v>
      </c>
      <c r="K1573" t="s">
        <v>1873</v>
      </c>
      <c r="L1573" s="3">
        <v>60530.210337226345</v>
      </c>
      <c r="M1573" s="3">
        <v>62648.767699029268</v>
      </c>
      <c r="N1573" s="3">
        <v>64841.474568495287</v>
      </c>
      <c r="O1573" s="3">
        <v>67110.926178392619</v>
      </c>
      <c r="P1573" s="3">
        <v>69459.808594636343</v>
      </c>
    </row>
    <row r="1574" spans="2:16" x14ac:dyDescent="0.35">
      <c r="B1574" t="s">
        <v>10</v>
      </c>
      <c r="D1574" t="s">
        <v>11</v>
      </c>
      <c r="E1574" t="s">
        <v>103</v>
      </c>
      <c r="F1574" t="s">
        <v>944</v>
      </c>
      <c r="G1574" t="s">
        <v>945</v>
      </c>
      <c r="H1574">
        <v>3050</v>
      </c>
      <c r="I1574" t="s">
        <v>946</v>
      </c>
      <c r="J1574">
        <v>63300130</v>
      </c>
      <c r="K1574" t="s">
        <v>1896</v>
      </c>
      <c r="L1574" s="3">
        <v>19034.657338750425</v>
      </c>
      <c r="M1574" s="3">
        <v>19700.870345606687</v>
      </c>
      <c r="N1574" s="3">
        <v>20390.400807702921</v>
      </c>
      <c r="O1574" s="3">
        <v>21104.06483597252</v>
      </c>
      <c r="P1574" s="3">
        <v>21842.707105231559</v>
      </c>
    </row>
    <row r="1575" spans="2:16" x14ac:dyDescent="0.35">
      <c r="B1575" t="s">
        <v>10</v>
      </c>
      <c r="D1575" t="s">
        <v>11</v>
      </c>
      <c r="E1575" t="s">
        <v>103</v>
      </c>
      <c r="F1575" t="s">
        <v>947</v>
      </c>
      <c r="G1575" t="s">
        <v>943</v>
      </c>
      <c r="H1575">
        <v>3050</v>
      </c>
      <c r="I1575" t="s">
        <v>946</v>
      </c>
      <c r="J1575">
        <v>63300080</v>
      </c>
      <c r="K1575" t="s">
        <v>91</v>
      </c>
      <c r="L1575" s="3">
        <v>983121.61827513087</v>
      </c>
      <c r="M1575" s="3">
        <v>1017530.8749147604</v>
      </c>
      <c r="N1575" s="3">
        <v>1053144.4555367769</v>
      </c>
      <c r="O1575" s="3">
        <v>1090004.5114805638</v>
      </c>
      <c r="P1575" s="3">
        <v>1128154.6693823836</v>
      </c>
    </row>
    <row r="1576" spans="2:16" x14ac:dyDescent="0.35">
      <c r="B1576" t="s">
        <v>10</v>
      </c>
      <c r="D1576" t="s">
        <v>19</v>
      </c>
      <c r="E1576" t="s">
        <v>103</v>
      </c>
      <c r="F1576" t="s">
        <v>947</v>
      </c>
      <c r="G1576" t="s">
        <v>943</v>
      </c>
      <c r="H1576">
        <v>3050</v>
      </c>
      <c r="I1576" t="s">
        <v>946</v>
      </c>
      <c r="J1576">
        <v>63300075</v>
      </c>
      <c r="K1576" t="s">
        <v>1480</v>
      </c>
      <c r="L1576" s="3">
        <v>170625.96845021</v>
      </c>
      <c r="M1576" s="3">
        <v>173185.35797696313</v>
      </c>
      <c r="N1576" s="3">
        <v>175783.13834661758</v>
      </c>
      <c r="O1576" s="3">
        <v>178419.88542181681</v>
      </c>
      <c r="P1576" s="3">
        <v>181096.18370314405</v>
      </c>
    </row>
    <row r="1577" spans="2:16" x14ac:dyDescent="0.35">
      <c r="B1577" t="s">
        <v>10</v>
      </c>
      <c r="D1577" t="s">
        <v>19</v>
      </c>
      <c r="E1577" t="s">
        <v>103</v>
      </c>
      <c r="F1577" t="s">
        <v>947</v>
      </c>
      <c r="G1577" t="s">
        <v>943</v>
      </c>
      <c r="H1577">
        <v>3050</v>
      </c>
      <c r="I1577" t="s">
        <v>946</v>
      </c>
      <c r="J1577">
        <v>63300030</v>
      </c>
      <c r="K1577" t="s">
        <v>1488</v>
      </c>
      <c r="L1577" s="3">
        <v>242928</v>
      </c>
      <c r="M1577" s="3">
        <v>242928</v>
      </c>
      <c r="N1577" s="3">
        <v>242928</v>
      </c>
      <c r="O1577" s="3">
        <v>242928</v>
      </c>
      <c r="P1577" s="3">
        <v>242928</v>
      </c>
    </row>
    <row r="1578" spans="2:16" x14ac:dyDescent="0.35">
      <c r="B1578" t="s">
        <v>10</v>
      </c>
      <c r="D1578" t="s">
        <v>11</v>
      </c>
      <c r="E1578" t="s">
        <v>103</v>
      </c>
      <c r="F1578" t="s">
        <v>947</v>
      </c>
      <c r="G1578" t="s">
        <v>943</v>
      </c>
      <c r="H1578">
        <v>3050</v>
      </c>
      <c r="I1578" t="s">
        <v>946</v>
      </c>
      <c r="J1578">
        <v>63300040</v>
      </c>
      <c r="K1578" t="s">
        <v>1515</v>
      </c>
      <c r="L1578" s="3">
        <v>281554.65123643889</v>
      </c>
      <c r="M1578" s="3">
        <v>291409.06402971421</v>
      </c>
      <c r="N1578" s="3">
        <v>301608.38127075415</v>
      </c>
      <c r="O1578" s="3">
        <v>312164.67461523053</v>
      </c>
      <c r="P1578" s="3">
        <v>323090.43822676357</v>
      </c>
    </row>
    <row r="1579" spans="2:16" x14ac:dyDescent="0.35">
      <c r="B1579" t="s">
        <v>10</v>
      </c>
      <c r="D1579" t="s">
        <v>19</v>
      </c>
      <c r="E1579" t="s">
        <v>103</v>
      </c>
      <c r="F1579" t="s">
        <v>947</v>
      </c>
      <c r="G1579" t="s">
        <v>943</v>
      </c>
      <c r="H1579">
        <v>3050</v>
      </c>
      <c r="I1579" t="s">
        <v>946</v>
      </c>
      <c r="J1579">
        <v>63300056</v>
      </c>
      <c r="K1579" t="s">
        <v>1536</v>
      </c>
      <c r="L1579" s="3">
        <v>2681472.8689184655</v>
      </c>
      <c r="M1579" s="3">
        <v>2775324.4193306114</v>
      </c>
      <c r="N1579" s="3">
        <v>2872460.7740071826</v>
      </c>
      <c r="O1579" s="3">
        <v>2972996.9010974336</v>
      </c>
      <c r="P1579" s="3">
        <v>3077051.7926358436</v>
      </c>
    </row>
    <row r="1580" spans="2:16" x14ac:dyDescent="0.35">
      <c r="B1580" t="s">
        <v>10</v>
      </c>
      <c r="D1580" t="s">
        <v>19</v>
      </c>
      <c r="E1580" t="s">
        <v>103</v>
      </c>
      <c r="F1580" t="s">
        <v>947</v>
      </c>
      <c r="G1580" t="s">
        <v>943</v>
      </c>
      <c r="H1580">
        <v>3050</v>
      </c>
      <c r="I1580" t="s">
        <v>946</v>
      </c>
      <c r="J1580">
        <v>63300052</v>
      </c>
      <c r="K1580" t="s">
        <v>1541</v>
      </c>
      <c r="L1580" s="3">
        <v>552479.8227760439</v>
      </c>
      <c r="M1580" s="3">
        <v>571816.61657320545</v>
      </c>
      <c r="N1580" s="3">
        <v>591830.19815326761</v>
      </c>
      <c r="O1580" s="3">
        <v>612544.25508863188</v>
      </c>
      <c r="P1580" s="3">
        <v>633983.30401673389</v>
      </c>
    </row>
    <row r="1581" spans="2:16" x14ac:dyDescent="0.35">
      <c r="B1581" t="s">
        <v>10</v>
      </c>
      <c r="D1581" t="s">
        <v>19</v>
      </c>
      <c r="E1581" t="s">
        <v>103</v>
      </c>
      <c r="F1581" t="s">
        <v>947</v>
      </c>
      <c r="G1581" t="s">
        <v>943</v>
      </c>
      <c r="H1581">
        <v>3050</v>
      </c>
      <c r="I1581" t="s">
        <v>946</v>
      </c>
      <c r="J1581">
        <v>63300060</v>
      </c>
      <c r="K1581" t="s">
        <v>1546</v>
      </c>
      <c r="L1581" s="3">
        <v>40712.28</v>
      </c>
      <c r="M1581" s="3">
        <v>40712.28</v>
      </c>
      <c r="N1581" s="3">
        <v>40712.28</v>
      </c>
      <c r="O1581" s="3">
        <v>40712.28</v>
      </c>
      <c r="P1581" s="3">
        <v>40712.28</v>
      </c>
    </row>
    <row r="1582" spans="2:16" x14ac:dyDescent="0.35">
      <c r="B1582" t="s">
        <v>10</v>
      </c>
      <c r="D1582" t="s">
        <v>19</v>
      </c>
      <c r="E1582" t="s">
        <v>103</v>
      </c>
      <c r="F1582" t="s">
        <v>947</v>
      </c>
      <c r="G1582" t="s">
        <v>943</v>
      </c>
      <c r="H1582">
        <v>3050</v>
      </c>
      <c r="I1582" t="s">
        <v>946</v>
      </c>
      <c r="J1582">
        <v>63300150</v>
      </c>
      <c r="K1582" t="s">
        <v>1680</v>
      </c>
      <c r="L1582" s="3">
        <v>631251.50040000002</v>
      </c>
      <c r="M1582" s="3">
        <v>643876.53040799999</v>
      </c>
      <c r="N1582" s="3">
        <v>656754.06101615995</v>
      </c>
      <c r="O1582" s="3">
        <v>669889.14223648317</v>
      </c>
      <c r="P1582" s="3">
        <v>683286.92508121289</v>
      </c>
    </row>
    <row r="1583" spans="2:16" x14ac:dyDescent="0.35">
      <c r="B1583" t="s">
        <v>10</v>
      </c>
      <c r="D1583" t="s">
        <v>11</v>
      </c>
      <c r="E1583" t="s">
        <v>103</v>
      </c>
      <c r="F1583" t="s">
        <v>947</v>
      </c>
      <c r="G1583" t="s">
        <v>943</v>
      </c>
      <c r="H1583">
        <v>3050</v>
      </c>
      <c r="I1583" t="s">
        <v>946</v>
      </c>
      <c r="J1583">
        <v>63300100</v>
      </c>
      <c r="K1583" t="s">
        <v>1869</v>
      </c>
      <c r="L1583" s="3">
        <v>297523.64763589483</v>
      </c>
      <c r="M1583" s="3">
        <v>307936.97530315112</v>
      </c>
      <c r="N1583" s="3">
        <v>318714.7694387614</v>
      </c>
      <c r="O1583" s="3">
        <v>329869.78636911802</v>
      </c>
      <c r="P1583" s="3">
        <v>341415.22889203712</v>
      </c>
    </row>
    <row r="1584" spans="2:16" x14ac:dyDescent="0.35">
      <c r="B1584" t="s">
        <v>10</v>
      </c>
      <c r="D1584" t="s">
        <v>11</v>
      </c>
      <c r="E1584" t="s">
        <v>103</v>
      </c>
      <c r="F1584" t="s">
        <v>947</v>
      </c>
      <c r="G1584" t="s">
        <v>943</v>
      </c>
      <c r="H1584">
        <v>3050</v>
      </c>
      <c r="I1584" t="s">
        <v>946</v>
      </c>
      <c r="J1584">
        <v>63300170</v>
      </c>
      <c r="K1584" t="s">
        <v>1873</v>
      </c>
      <c r="L1584" s="3">
        <v>426354.186158036</v>
      </c>
      <c r="M1584" s="3">
        <v>441276.58267356723</v>
      </c>
      <c r="N1584" s="3">
        <v>456721.26306714205</v>
      </c>
      <c r="O1584" s="3">
        <v>472706.50727449195</v>
      </c>
      <c r="P1584" s="3">
        <v>489251.23502909916</v>
      </c>
    </row>
    <row r="1585" spans="2:16" x14ac:dyDescent="0.35">
      <c r="B1585" t="s">
        <v>10</v>
      </c>
      <c r="D1585" t="s">
        <v>11</v>
      </c>
      <c r="E1585" t="s">
        <v>103</v>
      </c>
      <c r="F1585" t="s">
        <v>947</v>
      </c>
      <c r="G1585" t="s">
        <v>943</v>
      </c>
      <c r="H1585">
        <v>3050</v>
      </c>
      <c r="I1585" t="s">
        <v>946</v>
      </c>
      <c r="J1585">
        <v>63300130</v>
      </c>
      <c r="K1585" t="s">
        <v>1896</v>
      </c>
      <c r="L1585" s="3">
        <v>161697.63458472549</v>
      </c>
      <c r="M1585" s="3">
        <v>167357.05179519087</v>
      </c>
      <c r="N1585" s="3">
        <v>173214.54860802254</v>
      </c>
      <c r="O1585" s="3">
        <v>179277.05780930328</v>
      </c>
      <c r="P1585" s="3">
        <v>185551.75483262888</v>
      </c>
    </row>
    <row r="1586" spans="2:16" x14ac:dyDescent="0.35">
      <c r="B1586" t="s">
        <v>10</v>
      </c>
      <c r="D1586" t="s">
        <v>11</v>
      </c>
      <c r="E1586" t="s">
        <v>103</v>
      </c>
      <c r="F1586" t="s">
        <v>941</v>
      </c>
      <c r="G1586" t="s">
        <v>942</v>
      </c>
      <c r="H1586">
        <v>3051</v>
      </c>
      <c r="I1586" t="s">
        <v>943</v>
      </c>
      <c r="J1586">
        <v>63300080</v>
      </c>
      <c r="K1586" t="s">
        <v>91</v>
      </c>
      <c r="L1586" s="3">
        <v>76019.734549879853</v>
      </c>
      <c r="M1586" s="3">
        <v>78680.425259125637</v>
      </c>
      <c r="N1586" s="3">
        <v>81434.240143195027</v>
      </c>
      <c r="O1586" s="3">
        <v>84284.438548206846</v>
      </c>
      <c r="P1586" s="3">
        <v>87234.393897394082</v>
      </c>
    </row>
    <row r="1587" spans="2:16" x14ac:dyDescent="0.35">
      <c r="B1587" t="s">
        <v>10</v>
      </c>
      <c r="D1587" t="s">
        <v>19</v>
      </c>
      <c r="E1587" t="s">
        <v>103</v>
      </c>
      <c r="F1587" t="s">
        <v>941</v>
      </c>
      <c r="G1587" t="s">
        <v>942</v>
      </c>
      <c r="H1587">
        <v>3051</v>
      </c>
      <c r="I1587" t="s">
        <v>943</v>
      </c>
      <c r="J1587">
        <v>63300075</v>
      </c>
      <c r="K1587" t="s">
        <v>1480</v>
      </c>
      <c r="L1587" s="3">
        <v>152.24999999999997</v>
      </c>
      <c r="M1587" s="3">
        <v>154.53374999999997</v>
      </c>
      <c r="N1587" s="3">
        <v>156.85175624999997</v>
      </c>
      <c r="O1587" s="3">
        <v>159.20453259374995</v>
      </c>
      <c r="P1587" s="3">
        <v>161.59260058265619</v>
      </c>
    </row>
    <row r="1588" spans="2:16" x14ac:dyDescent="0.35">
      <c r="B1588" t="s">
        <v>10</v>
      </c>
      <c r="D1588" t="s">
        <v>19</v>
      </c>
      <c r="E1588" t="s">
        <v>103</v>
      </c>
      <c r="F1588" t="s">
        <v>941</v>
      </c>
      <c r="G1588" t="s">
        <v>942</v>
      </c>
      <c r="H1588">
        <v>3051</v>
      </c>
      <c r="I1588" t="s">
        <v>943</v>
      </c>
      <c r="J1588">
        <v>63300030</v>
      </c>
      <c r="K1588" t="s">
        <v>1488</v>
      </c>
      <c r="L1588" s="3">
        <v>20400</v>
      </c>
      <c r="M1588" s="3">
        <v>20400</v>
      </c>
      <c r="N1588" s="3">
        <v>20400</v>
      </c>
      <c r="O1588" s="3">
        <v>20400</v>
      </c>
      <c r="P1588" s="3">
        <v>20400</v>
      </c>
    </row>
    <row r="1589" spans="2:16" x14ac:dyDescent="0.35">
      <c r="B1589" t="s">
        <v>10</v>
      </c>
      <c r="D1589" t="s">
        <v>11</v>
      </c>
      <c r="E1589" t="s">
        <v>103</v>
      </c>
      <c r="F1589" t="s">
        <v>941</v>
      </c>
      <c r="G1589" t="s">
        <v>942</v>
      </c>
      <c r="H1589">
        <v>3051</v>
      </c>
      <c r="I1589" t="s">
        <v>943</v>
      </c>
      <c r="J1589">
        <v>63300040</v>
      </c>
      <c r="K1589" t="s">
        <v>1515</v>
      </c>
      <c r="L1589" s="3">
        <v>26256.816209662447</v>
      </c>
      <c r="M1589" s="3">
        <v>27175.804777000631</v>
      </c>
      <c r="N1589" s="3">
        <v>28126.957944195652</v>
      </c>
      <c r="O1589" s="3">
        <v>29111.401472242498</v>
      </c>
      <c r="P1589" s="3">
        <v>30130.300523770984</v>
      </c>
    </row>
    <row r="1590" spans="2:16" x14ac:dyDescent="0.35">
      <c r="B1590" t="s">
        <v>10</v>
      </c>
      <c r="D1590" t="s">
        <v>19</v>
      </c>
      <c r="E1590" t="s">
        <v>103</v>
      </c>
      <c r="F1590" t="s">
        <v>941</v>
      </c>
      <c r="G1590" t="s">
        <v>942</v>
      </c>
      <c r="H1590">
        <v>3051</v>
      </c>
      <c r="I1590" t="s">
        <v>943</v>
      </c>
      <c r="J1590">
        <v>63300056</v>
      </c>
      <c r="K1590" t="s">
        <v>1536</v>
      </c>
      <c r="L1590" s="3">
        <v>250064.9162824995</v>
      </c>
      <c r="M1590" s="3">
        <v>258817.18835238696</v>
      </c>
      <c r="N1590" s="3">
        <v>267875.78994472051</v>
      </c>
      <c r="O1590" s="3">
        <v>277251.44259278569</v>
      </c>
      <c r="P1590" s="3">
        <v>286955.24308353319</v>
      </c>
    </row>
    <row r="1591" spans="2:16" x14ac:dyDescent="0.35">
      <c r="B1591" t="s">
        <v>10</v>
      </c>
      <c r="D1591" t="s">
        <v>19</v>
      </c>
      <c r="E1591" t="s">
        <v>103</v>
      </c>
      <c r="F1591" t="s">
        <v>941</v>
      </c>
      <c r="G1591" t="s">
        <v>942</v>
      </c>
      <c r="H1591">
        <v>3051</v>
      </c>
      <c r="I1591" t="s">
        <v>943</v>
      </c>
      <c r="J1591">
        <v>63300033</v>
      </c>
      <c r="K1591" t="s">
        <v>1661</v>
      </c>
      <c r="L1591" s="3">
        <v>4472.28</v>
      </c>
      <c r="M1591" s="3">
        <v>4472.28</v>
      </c>
      <c r="N1591" s="3">
        <v>4472.28</v>
      </c>
      <c r="O1591" s="3">
        <v>4472.28</v>
      </c>
      <c r="P1591" s="3">
        <v>4472.28</v>
      </c>
    </row>
    <row r="1592" spans="2:16" x14ac:dyDescent="0.35">
      <c r="B1592" t="s">
        <v>10</v>
      </c>
      <c r="D1592" t="s">
        <v>11</v>
      </c>
      <c r="E1592" t="s">
        <v>103</v>
      </c>
      <c r="F1592" t="s">
        <v>941</v>
      </c>
      <c r="G1592" t="s">
        <v>942</v>
      </c>
      <c r="H1592">
        <v>3051</v>
      </c>
      <c r="I1592" t="s">
        <v>943</v>
      </c>
      <c r="J1592">
        <v>63300100</v>
      </c>
      <c r="K1592" t="s">
        <v>1869</v>
      </c>
      <c r="L1592" s="3">
        <v>23005.972297989952</v>
      </c>
      <c r="M1592" s="3">
        <v>23811.1813284196</v>
      </c>
      <c r="N1592" s="3">
        <v>24644.572674914285</v>
      </c>
      <c r="O1592" s="3">
        <v>25507.132718536282</v>
      </c>
      <c r="P1592" s="3">
        <v>26399.882363685054</v>
      </c>
    </row>
    <row r="1593" spans="2:16" x14ac:dyDescent="0.35">
      <c r="B1593" t="s">
        <v>10</v>
      </c>
      <c r="D1593" t="s">
        <v>11</v>
      </c>
      <c r="E1593" t="s">
        <v>103</v>
      </c>
      <c r="F1593" t="s">
        <v>941</v>
      </c>
      <c r="G1593" t="s">
        <v>942</v>
      </c>
      <c r="H1593">
        <v>3051</v>
      </c>
      <c r="I1593" t="s">
        <v>943</v>
      </c>
      <c r="J1593">
        <v>63300170</v>
      </c>
      <c r="K1593" t="s">
        <v>1873</v>
      </c>
      <c r="L1593" s="3">
        <v>39760.321688917422</v>
      </c>
      <c r="M1593" s="3">
        <v>41151.932948029527</v>
      </c>
      <c r="N1593" s="3">
        <v>42592.250601210559</v>
      </c>
      <c r="O1593" s="3">
        <v>44082.979372252928</v>
      </c>
      <c r="P1593" s="3">
        <v>45625.883650281779</v>
      </c>
    </row>
    <row r="1594" spans="2:16" x14ac:dyDescent="0.35">
      <c r="B1594" t="s">
        <v>10</v>
      </c>
      <c r="D1594" t="s">
        <v>11</v>
      </c>
      <c r="E1594" t="s">
        <v>44</v>
      </c>
      <c r="F1594" t="s">
        <v>928</v>
      </c>
      <c r="G1594" t="s">
        <v>929</v>
      </c>
      <c r="H1594">
        <v>3065</v>
      </c>
      <c r="I1594" t="s">
        <v>930</v>
      </c>
      <c r="J1594">
        <v>63300080</v>
      </c>
      <c r="K1594" t="s">
        <v>91</v>
      </c>
      <c r="L1594" s="3">
        <v>1886453.3265785698</v>
      </c>
      <c r="M1594" s="3">
        <v>1952479.1930088198</v>
      </c>
      <c r="N1594" s="3">
        <v>2020815.9647641282</v>
      </c>
      <c r="O1594" s="3">
        <v>2091544.5235308725</v>
      </c>
      <c r="P1594" s="3">
        <v>2164748.5818544528</v>
      </c>
    </row>
    <row r="1595" spans="2:16" x14ac:dyDescent="0.35">
      <c r="B1595" t="s">
        <v>10</v>
      </c>
      <c r="D1595" t="s">
        <v>11</v>
      </c>
      <c r="E1595" t="s">
        <v>44</v>
      </c>
      <c r="F1595" t="s">
        <v>928</v>
      </c>
      <c r="G1595" t="s">
        <v>929</v>
      </c>
      <c r="H1595">
        <v>3065</v>
      </c>
      <c r="I1595" t="s">
        <v>930</v>
      </c>
      <c r="J1595">
        <v>63300040</v>
      </c>
      <c r="K1595" t="s">
        <v>1515</v>
      </c>
      <c r="L1595" s="3">
        <v>365628.20891722769</v>
      </c>
      <c r="M1595" s="3">
        <v>378425.19622933061</v>
      </c>
      <c r="N1595" s="3">
        <v>391670.07809735718</v>
      </c>
      <c r="O1595" s="3">
        <v>405378.53083076468</v>
      </c>
      <c r="P1595" s="3">
        <v>419566.7794098414</v>
      </c>
    </row>
    <row r="1596" spans="2:16" x14ac:dyDescent="0.35">
      <c r="B1596" t="s">
        <v>10</v>
      </c>
      <c r="D1596" t="s">
        <v>19</v>
      </c>
      <c r="E1596" t="s">
        <v>44</v>
      </c>
      <c r="F1596" t="s">
        <v>928</v>
      </c>
      <c r="G1596" t="s">
        <v>929</v>
      </c>
      <c r="H1596">
        <v>3065</v>
      </c>
      <c r="I1596" t="s">
        <v>930</v>
      </c>
      <c r="J1596">
        <v>63300056</v>
      </c>
      <c r="K1596" t="s">
        <v>1536</v>
      </c>
      <c r="L1596" s="3">
        <v>3646117.4182593115</v>
      </c>
      <c r="M1596" s="3">
        <v>3773731.5278983871</v>
      </c>
      <c r="N1596" s="3">
        <v>3905812.1313748304</v>
      </c>
      <c r="O1596" s="3">
        <v>4042515.5559729491</v>
      </c>
      <c r="P1596" s="3">
        <v>4184003.600432002</v>
      </c>
    </row>
    <row r="1597" spans="2:16" x14ac:dyDescent="0.35">
      <c r="B1597" t="s">
        <v>10</v>
      </c>
      <c r="D1597" t="s">
        <v>19</v>
      </c>
      <c r="E1597" t="s">
        <v>44</v>
      </c>
      <c r="F1597" t="s">
        <v>928</v>
      </c>
      <c r="G1597" t="s">
        <v>929</v>
      </c>
      <c r="H1597">
        <v>3065</v>
      </c>
      <c r="I1597" t="s">
        <v>930</v>
      </c>
      <c r="J1597">
        <v>63300052</v>
      </c>
      <c r="K1597" t="s">
        <v>1541</v>
      </c>
      <c r="L1597" s="3">
        <v>2723265.1560122999</v>
      </c>
      <c r="M1597" s="3">
        <v>2818579.4364727302</v>
      </c>
      <c r="N1597" s="3">
        <v>2917229.7167492756</v>
      </c>
      <c r="O1597" s="3">
        <v>3019332.7568354998</v>
      </c>
      <c r="P1597" s="3">
        <v>3125009.4033247419</v>
      </c>
    </row>
    <row r="1598" spans="2:16" x14ac:dyDescent="0.35">
      <c r="B1598" t="s">
        <v>10</v>
      </c>
      <c r="D1598" t="s">
        <v>19</v>
      </c>
      <c r="E1598" t="s">
        <v>44</v>
      </c>
      <c r="F1598" t="s">
        <v>928</v>
      </c>
      <c r="G1598" t="s">
        <v>929</v>
      </c>
      <c r="H1598">
        <v>3065</v>
      </c>
      <c r="I1598" t="s">
        <v>930</v>
      </c>
      <c r="J1598">
        <v>63300046</v>
      </c>
      <c r="K1598" t="s">
        <v>1542</v>
      </c>
      <c r="L1598" s="3">
        <v>-163944</v>
      </c>
      <c r="M1598" s="3">
        <v>-169682.03999999998</v>
      </c>
      <c r="N1598" s="3">
        <v>-175620.91139999995</v>
      </c>
      <c r="O1598" s="3">
        <v>-181767.64329899993</v>
      </c>
      <c r="P1598" s="3">
        <v>-188129.51081446491</v>
      </c>
    </row>
    <row r="1599" spans="2:16" x14ac:dyDescent="0.35">
      <c r="B1599" t="s">
        <v>10</v>
      </c>
      <c r="D1599" t="s">
        <v>11</v>
      </c>
      <c r="E1599" t="s">
        <v>44</v>
      </c>
      <c r="F1599" t="s">
        <v>928</v>
      </c>
      <c r="G1599" t="s">
        <v>929</v>
      </c>
      <c r="H1599">
        <v>3065</v>
      </c>
      <c r="I1599" t="s">
        <v>930</v>
      </c>
      <c r="J1599">
        <v>63300100</v>
      </c>
      <c r="K1599" t="s">
        <v>1869</v>
      </c>
      <c r="L1599" s="3">
        <v>570900.34883298818</v>
      </c>
      <c r="M1599" s="3">
        <v>590881.86104214285</v>
      </c>
      <c r="N1599" s="3">
        <v>611562.7261786178</v>
      </c>
      <c r="O1599" s="3">
        <v>632967.42159486935</v>
      </c>
      <c r="P1599" s="3">
        <v>655121.28135068959</v>
      </c>
    </row>
    <row r="1600" spans="2:16" x14ac:dyDescent="0.35">
      <c r="B1600" t="s">
        <v>10</v>
      </c>
      <c r="D1600" t="s">
        <v>11</v>
      </c>
      <c r="E1600" t="s">
        <v>44</v>
      </c>
      <c r="F1600" t="s">
        <v>928</v>
      </c>
      <c r="G1600" t="s">
        <v>929</v>
      </c>
      <c r="H1600">
        <v>3065</v>
      </c>
      <c r="I1600" t="s">
        <v>930</v>
      </c>
      <c r="J1600">
        <v>63300170</v>
      </c>
      <c r="K1600" t="s">
        <v>1873</v>
      </c>
      <c r="L1600" s="3">
        <v>553665.57350323047</v>
      </c>
      <c r="M1600" s="3">
        <v>573043.86857584363</v>
      </c>
      <c r="N1600" s="3">
        <v>593100.40397599805</v>
      </c>
      <c r="O1600" s="3">
        <v>613858.91811515798</v>
      </c>
      <c r="P1600" s="3">
        <v>635343.98024918849</v>
      </c>
    </row>
    <row r="1601" spans="2:16" x14ac:dyDescent="0.35">
      <c r="B1601" t="s">
        <v>10</v>
      </c>
      <c r="D1601" t="s">
        <v>11</v>
      </c>
      <c r="E1601" t="s">
        <v>44</v>
      </c>
      <c r="F1601" t="s">
        <v>928</v>
      </c>
      <c r="G1601" t="s">
        <v>929</v>
      </c>
      <c r="H1601">
        <v>3065</v>
      </c>
      <c r="I1601" t="s">
        <v>930</v>
      </c>
      <c r="J1601">
        <v>63300130</v>
      </c>
      <c r="K1601" t="s">
        <v>1896</v>
      </c>
      <c r="L1601" s="3">
        <v>620543.85742716119</v>
      </c>
      <c r="M1601" s="3">
        <v>642262.8924371117</v>
      </c>
      <c r="N1601" s="3">
        <v>664742.09367241058</v>
      </c>
      <c r="O1601" s="3">
        <v>688008.06695094495</v>
      </c>
      <c r="P1601" s="3">
        <v>712088.3492942279</v>
      </c>
    </row>
    <row r="1602" spans="2:16" x14ac:dyDescent="0.35">
      <c r="B1602" t="s">
        <v>10</v>
      </c>
      <c r="D1602" t="s">
        <v>11</v>
      </c>
      <c r="E1602" t="s">
        <v>44</v>
      </c>
      <c r="F1602" t="s">
        <v>931</v>
      </c>
      <c r="G1602" t="s">
        <v>932</v>
      </c>
      <c r="H1602">
        <v>3065</v>
      </c>
      <c r="I1602" t="s">
        <v>930</v>
      </c>
      <c r="J1602">
        <v>63300080</v>
      </c>
      <c r="K1602" t="s">
        <v>91</v>
      </c>
      <c r="L1602" s="3">
        <v>39427.490683774224</v>
      </c>
      <c r="M1602" s="3">
        <v>40807.452857706317</v>
      </c>
      <c r="N1602" s="3">
        <v>42235.713707726034</v>
      </c>
      <c r="O1602" s="3">
        <v>43713.963687496442</v>
      </c>
      <c r="P1602" s="3">
        <v>45243.952416558808</v>
      </c>
    </row>
    <row r="1603" spans="2:16" x14ac:dyDescent="0.35">
      <c r="B1603" t="s">
        <v>10</v>
      </c>
      <c r="D1603" t="s">
        <v>11</v>
      </c>
      <c r="E1603" t="s">
        <v>44</v>
      </c>
      <c r="F1603" t="s">
        <v>931</v>
      </c>
      <c r="G1603" t="s">
        <v>932</v>
      </c>
      <c r="H1603">
        <v>3065</v>
      </c>
      <c r="I1603" t="s">
        <v>930</v>
      </c>
      <c r="J1603">
        <v>63300040</v>
      </c>
      <c r="K1603" t="s">
        <v>1515</v>
      </c>
      <c r="L1603" s="3">
        <v>13618.047769066754</v>
      </c>
      <c r="M1603" s="3">
        <v>14094.67944098409</v>
      </c>
      <c r="N1603" s="3">
        <v>14587.993221418532</v>
      </c>
      <c r="O1603" s="3">
        <v>15098.572984168179</v>
      </c>
      <c r="P1603" s="3">
        <v>15627.023038614063</v>
      </c>
    </row>
    <row r="1604" spans="2:16" x14ac:dyDescent="0.35">
      <c r="B1604" t="s">
        <v>10</v>
      </c>
      <c r="D1604" t="s">
        <v>19</v>
      </c>
      <c r="E1604" t="s">
        <v>44</v>
      </c>
      <c r="F1604" t="s">
        <v>931</v>
      </c>
      <c r="G1604" t="s">
        <v>932</v>
      </c>
      <c r="H1604">
        <v>3065</v>
      </c>
      <c r="I1604" t="s">
        <v>930</v>
      </c>
      <c r="J1604">
        <v>63300056</v>
      </c>
      <c r="K1604" t="s">
        <v>1536</v>
      </c>
      <c r="L1604" s="3">
        <v>129695.693038731</v>
      </c>
      <c r="M1604" s="3">
        <v>134235.04229508658</v>
      </c>
      <c r="N1604" s="3">
        <v>138933.26877541459</v>
      </c>
      <c r="O1604" s="3">
        <v>143795.93318255409</v>
      </c>
      <c r="P1604" s="3">
        <v>148828.79084394345</v>
      </c>
    </row>
    <row r="1605" spans="2:16" x14ac:dyDescent="0.35">
      <c r="B1605" t="s">
        <v>10</v>
      </c>
      <c r="D1605" t="s">
        <v>11</v>
      </c>
      <c r="E1605" t="s">
        <v>44</v>
      </c>
      <c r="F1605" t="s">
        <v>931</v>
      </c>
      <c r="G1605" t="s">
        <v>932</v>
      </c>
      <c r="H1605">
        <v>3065</v>
      </c>
      <c r="I1605" t="s">
        <v>930</v>
      </c>
      <c r="J1605">
        <v>63300100</v>
      </c>
      <c r="K1605" t="s">
        <v>1869</v>
      </c>
      <c r="L1605" s="3">
        <v>11932.003759563251</v>
      </c>
      <c r="M1605" s="3">
        <v>12349.623891147965</v>
      </c>
      <c r="N1605" s="3">
        <v>12781.860727338142</v>
      </c>
      <c r="O1605" s="3">
        <v>13229.225852794976</v>
      </c>
      <c r="P1605" s="3">
        <v>13692.248757642798</v>
      </c>
    </row>
    <row r="1606" spans="2:16" x14ac:dyDescent="0.35">
      <c r="B1606" t="s">
        <v>10</v>
      </c>
      <c r="D1606" t="s">
        <v>11</v>
      </c>
      <c r="E1606" t="s">
        <v>44</v>
      </c>
      <c r="F1606" t="s">
        <v>931</v>
      </c>
      <c r="G1606" t="s">
        <v>932</v>
      </c>
      <c r="H1606">
        <v>3065</v>
      </c>
      <c r="I1606" t="s">
        <v>930</v>
      </c>
      <c r="J1606">
        <v>63300170</v>
      </c>
      <c r="K1606" t="s">
        <v>1873</v>
      </c>
      <c r="L1606" s="3">
        <v>20621.615193158228</v>
      </c>
      <c r="M1606" s="3">
        <v>21343.371724918765</v>
      </c>
      <c r="N1606" s="3">
        <v>22090.389735290919</v>
      </c>
      <c r="O1606" s="3">
        <v>22863.553376026099</v>
      </c>
      <c r="P1606" s="3">
        <v>23663.777744187009</v>
      </c>
    </row>
    <row r="1607" spans="2:16" x14ac:dyDescent="0.35">
      <c r="B1607" t="s">
        <v>10</v>
      </c>
      <c r="D1607" t="s">
        <v>11</v>
      </c>
      <c r="E1607" t="s">
        <v>44</v>
      </c>
      <c r="F1607" t="s">
        <v>931</v>
      </c>
      <c r="G1607" t="s">
        <v>932</v>
      </c>
      <c r="H1607">
        <v>3065</v>
      </c>
      <c r="I1607" t="s">
        <v>930</v>
      </c>
      <c r="J1607">
        <v>63300130</v>
      </c>
      <c r="K1607" t="s">
        <v>1896</v>
      </c>
      <c r="L1607" s="3">
        <v>12969.569303873101</v>
      </c>
      <c r="M1607" s="3">
        <v>13423.504229508659</v>
      </c>
      <c r="N1607" s="3">
        <v>13893.32687754146</v>
      </c>
      <c r="O1607" s="3">
        <v>14379.593318255409</v>
      </c>
      <c r="P1607" s="3">
        <v>14882.879084394346</v>
      </c>
    </row>
    <row r="1608" spans="2:16" x14ac:dyDescent="0.35">
      <c r="B1608" t="s">
        <v>10</v>
      </c>
      <c r="D1608" t="s">
        <v>11</v>
      </c>
      <c r="E1608" t="s">
        <v>44</v>
      </c>
      <c r="F1608" t="s">
        <v>933</v>
      </c>
      <c r="G1608" t="s">
        <v>934</v>
      </c>
      <c r="H1608">
        <v>3065</v>
      </c>
      <c r="I1608" t="s">
        <v>930</v>
      </c>
      <c r="J1608">
        <v>63300080</v>
      </c>
      <c r="K1608" t="s">
        <v>91</v>
      </c>
      <c r="L1608" s="3">
        <v>15911.713639886399</v>
      </c>
      <c r="M1608" s="3">
        <v>16468.623617282421</v>
      </c>
      <c r="N1608" s="3">
        <v>17045.025443887302</v>
      </c>
      <c r="O1608" s="3">
        <v>17641.601334423358</v>
      </c>
      <c r="P1608" s="3">
        <v>18259.057381128176</v>
      </c>
    </row>
    <row r="1609" spans="2:16" x14ac:dyDescent="0.35">
      <c r="B1609" t="s">
        <v>10</v>
      </c>
      <c r="D1609" t="s">
        <v>19</v>
      </c>
      <c r="E1609" t="s">
        <v>44</v>
      </c>
      <c r="F1609" t="s">
        <v>933</v>
      </c>
      <c r="G1609" t="s">
        <v>934</v>
      </c>
      <c r="H1609">
        <v>3065</v>
      </c>
      <c r="I1609" t="s">
        <v>930</v>
      </c>
      <c r="J1609">
        <v>63300030</v>
      </c>
      <c r="K1609" t="s">
        <v>1488</v>
      </c>
      <c r="L1609" s="3">
        <v>119800</v>
      </c>
      <c r="M1609" s="3">
        <v>119800</v>
      </c>
      <c r="N1609" s="3">
        <v>119800</v>
      </c>
      <c r="O1609" s="3">
        <v>119800</v>
      </c>
      <c r="P1609" s="3">
        <v>119800</v>
      </c>
    </row>
    <row r="1610" spans="2:16" x14ac:dyDescent="0.35">
      <c r="B1610" t="s">
        <v>10</v>
      </c>
      <c r="D1610" t="s">
        <v>11</v>
      </c>
      <c r="E1610" t="s">
        <v>44</v>
      </c>
      <c r="F1610" t="s">
        <v>933</v>
      </c>
      <c r="G1610" t="s">
        <v>934</v>
      </c>
      <c r="H1610">
        <v>3065</v>
      </c>
      <c r="I1610" t="s">
        <v>930</v>
      </c>
      <c r="J1610">
        <v>63300040</v>
      </c>
      <c r="K1610" t="s">
        <v>1515</v>
      </c>
      <c r="L1610" s="3">
        <v>5495.8221453554997</v>
      </c>
      <c r="M1610" s="3">
        <v>5688.1759204429409</v>
      </c>
      <c r="N1610" s="3">
        <v>5887.2620776584436</v>
      </c>
      <c r="O1610" s="3">
        <v>6093.3162503764888</v>
      </c>
      <c r="P1610" s="3">
        <v>6306.5823191396657</v>
      </c>
    </row>
    <row r="1611" spans="2:16" x14ac:dyDescent="0.35">
      <c r="B1611" t="s">
        <v>10</v>
      </c>
      <c r="D1611" t="s">
        <v>19</v>
      </c>
      <c r="E1611" t="s">
        <v>44</v>
      </c>
      <c r="F1611" t="s">
        <v>933</v>
      </c>
      <c r="G1611" t="s">
        <v>934</v>
      </c>
      <c r="H1611">
        <v>3065</v>
      </c>
      <c r="I1611" t="s">
        <v>930</v>
      </c>
      <c r="J1611">
        <v>63300056</v>
      </c>
      <c r="K1611" t="s">
        <v>1536</v>
      </c>
      <c r="L1611" s="3">
        <v>52341.163289099997</v>
      </c>
      <c r="M1611" s="3">
        <v>54173.10400421849</v>
      </c>
      <c r="N1611" s="3">
        <v>56069.16264436613</v>
      </c>
      <c r="O1611" s="3">
        <v>58031.583336918942</v>
      </c>
      <c r="P1611" s="3">
        <v>60062.688753711103</v>
      </c>
    </row>
    <row r="1612" spans="2:16" x14ac:dyDescent="0.35">
      <c r="B1612" t="s">
        <v>10</v>
      </c>
      <c r="D1612" t="s">
        <v>19</v>
      </c>
      <c r="E1612" t="s">
        <v>44</v>
      </c>
      <c r="F1612" t="s">
        <v>933</v>
      </c>
      <c r="G1612" t="s">
        <v>934</v>
      </c>
      <c r="H1612">
        <v>3065</v>
      </c>
      <c r="I1612" t="s">
        <v>930</v>
      </c>
      <c r="J1612">
        <v>63300150</v>
      </c>
      <c r="K1612" t="s">
        <v>1680</v>
      </c>
      <c r="L1612" s="3">
        <v>510</v>
      </c>
      <c r="M1612" s="3">
        <v>520.20000000000005</v>
      </c>
      <c r="N1612" s="3">
        <v>530.60400000000004</v>
      </c>
      <c r="O1612" s="3">
        <v>541.21608000000003</v>
      </c>
      <c r="P1612" s="3">
        <v>552.0404016</v>
      </c>
    </row>
    <row r="1613" spans="2:16" x14ac:dyDescent="0.35">
      <c r="B1613" t="s">
        <v>10</v>
      </c>
      <c r="D1613" t="s">
        <v>11</v>
      </c>
      <c r="E1613" t="s">
        <v>44</v>
      </c>
      <c r="F1613" t="s">
        <v>933</v>
      </c>
      <c r="G1613" t="s">
        <v>934</v>
      </c>
      <c r="H1613">
        <v>3065</v>
      </c>
      <c r="I1613" t="s">
        <v>930</v>
      </c>
      <c r="J1613">
        <v>63300100</v>
      </c>
      <c r="K1613" t="s">
        <v>1869</v>
      </c>
      <c r="L1613" s="3">
        <v>4815.3870225971996</v>
      </c>
      <c r="M1613" s="3">
        <v>4983.9255683881011</v>
      </c>
      <c r="N1613" s="3">
        <v>5158.3629632816837</v>
      </c>
      <c r="O1613" s="3">
        <v>5338.905666996543</v>
      </c>
      <c r="P1613" s="3">
        <v>5525.7673653414213</v>
      </c>
    </row>
    <row r="1614" spans="2:16" x14ac:dyDescent="0.35">
      <c r="B1614" t="s">
        <v>10</v>
      </c>
      <c r="D1614" t="s">
        <v>11</v>
      </c>
      <c r="E1614" t="s">
        <v>44</v>
      </c>
      <c r="F1614" t="s">
        <v>933</v>
      </c>
      <c r="G1614" t="s">
        <v>934</v>
      </c>
      <c r="H1614">
        <v>3065</v>
      </c>
      <c r="I1614" t="s">
        <v>930</v>
      </c>
      <c r="J1614">
        <v>63300170</v>
      </c>
      <c r="K1614" t="s">
        <v>1873</v>
      </c>
      <c r="L1614" s="3">
        <v>8322.244962966899</v>
      </c>
      <c r="M1614" s="3">
        <v>8613.5235366707402</v>
      </c>
      <c r="N1614" s="3">
        <v>8914.9968604542155</v>
      </c>
      <c r="O1614" s="3">
        <v>9227.0217505701112</v>
      </c>
      <c r="P1614" s="3">
        <v>9549.9675118400664</v>
      </c>
    </row>
    <row r="1615" spans="2:16" x14ac:dyDescent="0.35">
      <c r="B1615" t="s">
        <v>10</v>
      </c>
      <c r="D1615" t="s">
        <v>11</v>
      </c>
      <c r="E1615" t="s">
        <v>44</v>
      </c>
      <c r="F1615" t="s">
        <v>933</v>
      </c>
      <c r="G1615" t="s">
        <v>934</v>
      </c>
      <c r="H1615">
        <v>3065</v>
      </c>
      <c r="I1615" t="s">
        <v>930</v>
      </c>
      <c r="J1615">
        <v>63300130</v>
      </c>
      <c r="K1615" t="s">
        <v>1896</v>
      </c>
      <c r="L1615" s="3">
        <v>5234.1163289100004</v>
      </c>
      <c r="M1615" s="3">
        <v>5417.3104004218494</v>
      </c>
      <c r="N1615" s="3">
        <v>5606.9162644366133</v>
      </c>
      <c r="O1615" s="3">
        <v>5803.1583336918948</v>
      </c>
      <c r="P1615" s="3">
        <v>6006.2688753711109</v>
      </c>
    </row>
    <row r="1616" spans="2:16" x14ac:dyDescent="0.35">
      <c r="B1616" t="s">
        <v>10</v>
      </c>
      <c r="D1616" t="s">
        <v>11</v>
      </c>
      <c r="E1616" t="s">
        <v>44</v>
      </c>
      <c r="F1616" t="s">
        <v>935</v>
      </c>
      <c r="G1616" t="s">
        <v>936</v>
      </c>
      <c r="H1616">
        <v>3065</v>
      </c>
      <c r="I1616" t="s">
        <v>930</v>
      </c>
      <c r="J1616">
        <v>63300080</v>
      </c>
      <c r="K1616" t="s">
        <v>91</v>
      </c>
      <c r="L1616" s="3">
        <v>182874.11505880076</v>
      </c>
      <c r="M1616" s="3">
        <v>195354.70908585878</v>
      </c>
      <c r="N1616" s="3">
        <v>201979.32390386381</v>
      </c>
      <c r="O1616" s="3">
        <v>208835.80024049905</v>
      </c>
      <c r="P1616" s="3">
        <v>215932.25324891647</v>
      </c>
    </row>
    <row r="1617" spans="2:16" x14ac:dyDescent="0.35">
      <c r="B1617" t="s">
        <v>10</v>
      </c>
      <c r="D1617" t="s">
        <v>11</v>
      </c>
      <c r="E1617" t="s">
        <v>44</v>
      </c>
      <c r="F1617" t="s">
        <v>935</v>
      </c>
      <c r="G1617" t="s">
        <v>936</v>
      </c>
      <c r="H1617">
        <v>3065</v>
      </c>
      <c r="I1617" t="s">
        <v>930</v>
      </c>
      <c r="J1617">
        <v>63300040</v>
      </c>
      <c r="K1617" t="s">
        <v>1515</v>
      </c>
      <c r="L1617" s="3">
        <v>63163.756845967364</v>
      </c>
      <c r="M1617" s="3">
        <v>67474.488335576229</v>
      </c>
      <c r="N1617" s="3">
        <v>69762.595427321387</v>
      </c>
      <c r="O1617" s="3">
        <v>72130.786267277625</v>
      </c>
      <c r="P1617" s="3">
        <v>74581.863786632341</v>
      </c>
    </row>
    <row r="1618" spans="2:16" x14ac:dyDescent="0.35">
      <c r="B1618" t="s">
        <v>10</v>
      </c>
      <c r="D1618" t="s">
        <v>19</v>
      </c>
      <c r="E1618" t="s">
        <v>44</v>
      </c>
      <c r="F1618" t="s">
        <v>935</v>
      </c>
      <c r="G1618" t="s">
        <v>936</v>
      </c>
      <c r="H1618">
        <v>3065</v>
      </c>
      <c r="I1618" t="s">
        <v>930</v>
      </c>
      <c r="J1618">
        <v>63300056</v>
      </c>
      <c r="K1618" t="s">
        <v>1536</v>
      </c>
      <c r="L1618" s="3">
        <v>601559.58900921303</v>
      </c>
      <c r="M1618" s="3">
        <v>642614.17462453549</v>
      </c>
      <c r="N1618" s="3">
        <v>664405.67073639412</v>
      </c>
      <c r="O1618" s="3">
        <v>686959.86921216792</v>
      </c>
      <c r="P1618" s="3">
        <v>710303.46463459369</v>
      </c>
    </row>
    <row r="1619" spans="2:16" x14ac:dyDescent="0.35">
      <c r="B1619" t="s">
        <v>10</v>
      </c>
      <c r="D1619" t="s">
        <v>11</v>
      </c>
      <c r="E1619" t="s">
        <v>44</v>
      </c>
      <c r="F1619" t="s">
        <v>935</v>
      </c>
      <c r="G1619" t="s">
        <v>936</v>
      </c>
      <c r="H1619">
        <v>3065</v>
      </c>
      <c r="I1619" t="s">
        <v>930</v>
      </c>
      <c r="J1619">
        <v>63300100</v>
      </c>
      <c r="K1619" t="s">
        <v>1869</v>
      </c>
      <c r="L1619" s="3">
        <v>55343.4821888476</v>
      </c>
      <c r="M1619" s="3">
        <v>59120.504065457266</v>
      </c>
      <c r="N1619" s="3">
        <v>61125.321707748255</v>
      </c>
      <c r="O1619" s="3">
        <v>63200.307967519446</v>
      </c>
      <c r="P1619" s="3">
        <v>65347.918746382617</v>
      </c>
    </row>
    <row r="1620" spans="2:16" x14ac:dyDescent="0.35">
      <c r="B1620" t="s">
        <v>10</v>
      </c>
      <c r="D1620" t="s">
        <v>11</v>
      </c>
      <c r="E1620" t="s">
        <v>44</v>
      </c>
      <c r="F1620" t="s">
        <v>935</v>
      </c>
      <c r="G1620" t="s">
        <v>936</v>
      </c>
      <c r="H1620">
        <v>3065</v>
      </c>
      <c r="I1620" t="s">
        <v>930</v>
      </c>
      <c r="J1620">
        <v>63300170</v>
      </c>
      <c r="K1620" t="s">
        <v>1873</v>
      </c>
      <c r="L1620" s="3">
        <v>95647.97465246488</v>
      </c>
      <c r="M1620" s="3">
        <v>102175.65376530115</v>
      </c>
      <c r="N1620" s="3">
        <v>105640.50164708667</v>
      </c>
      <c r="O1620" s="3">
        <v>109226.6192047347</v>
      </c>
      <c r="P1620" s="3">
        <v>112938.25087690041</v>
      </c>
    </row>
    <row r="1621" spans="2:16" x14ac:dyDescent="0.35">
      <c r="B1621" t="s">
        <v>10</v>
      </c>
      <c r="D1621" t="s">
        <v>11</v>
      </c>
      <c r="E1621" t="s">
        <v>44</v>
      </c>
      <c r="F1621" t="s">
        <v>935</v>
      </c>
      <c r="G1621" t="s">
        <v>936</v>
      </c>
      <c r="H1621">
        <v>3065</v>
      </c>
      <c r="I1621" t="s">
        <v>930</v>
      </c>
      <c r="J1621">
        <v>63300130</v>
      </c>
      <c r="K1621" t="s">
        <v>1896</v>
      </c>
      <c r="L1621" s="3">
        <v>60155.958900921309</v>
      </c>
      <c r="M1621" s="3">
        <v>64261.417462453552</v>
      </c>
      <c r="N1621" s="3">
        <v>66440.567073639424</v>
      </c>
      <c r="O1621" s="3">
        <v>68695.986921216798</v>
      </c>
      <c r="P1621" s="3">
        <v>71030.346463459369</v>
      </c>
    </row>
    <row r="1622" spans="2:16" x14ac:dyDescent="0.35">
      <c r="B1622" t="s">
        <v>10</v>
      </c>
      <c r="D1622" t="s">
        <v>11</v>
      </c>
      <c r="E1622" t="s">
        <v>44</v>
      </c>
      <c r="F1622" t="s">
        <v>937</v>
      </c>
      <c r="G1622" t="s">
        <v>938</v>
      </c>
      <c r="H1622">
        <v>3065</v>
      </c>
      <c r="I1622" t="s">
        <v>930</v>
      </c>
      <c r="J1622">
        <v>63300080</v>
      </c>
      <c r="K1622" t="s">
        <v>91</v>
      </c>
      <c r="L1622" s="3">
        <v>141963.38636433365</v>
      </c>
      <c r="M1622" s="3">
        <v>146932.10488708533</v>
      </c>
      <c r="N1622" s="3">
        <v>152074.7285581333</v>
      </c>
      <c r="O1622" s="3">
        <v>157397.34405766794</v>
      </c>
      <c r="P1622" s="3">
        <v>162906.25109968631</v>
      </c>
    </row>
    <row r="1623" spans="2:16" x14ac:dyDescent="0.35">
      <c r="B1623" t="s">
        <v>10</v>
      </c>
      <c r="D1623" t="s">
        <v>11</v>
      </c>
      <c r="E1623" t="s">
        <v>44</v>
      </c>
      <c r="F1623" t="s">
        <v>937</v>
      </c>
      <c r="G1623" t="s">
        <v>938</v>
      </c>
      <c r="H1623">
        <v>3065</v>
      </c>
      <c r="I1623" t="s">
        <v>930</v>
      </c>
      <c r="J1623">
        <v>63300040</v>
      </c>
      <c r="K1623" t="s">
        <v>1515</v>
      </c>
      <c r="L1623" s="3">
        <v>49033.406474523137</v>
      </c>
      <c r="M1623" s="3">
        <v>50749.575701131442</v>
      </c>
      <c r="N1623" s="3">
        <v>52525.810850671034</v>
      </c>
      <c r="O1623" s="3">
        <v>54364.214230444515</v>
      </c>
      <c r="P1623" s="3">
        <v>56266.961728510076</v>
      </c>
    </row>
    <row r="1624" spans="2:16" x14ac:dyDescent="0.35">
      <c r="B1624" t="s">
        <v>10</v>
      </c>
      <c r="D1624" t="s">
        <v>19</v>
      </c>
      <c r="E1624" t="s">
        <v>44</v>
      </c>
      <c r="F1624" t="s">
        <v>937</v>
      </c>
      <c r="G1624" t="s">
        <v>938</v>
      </c>
      <c r="H1624">
        <v>3065</v>
      </c>
      <c r="I1624" t="s">
        <v>930</v>
      </c>
      <c r="J1624">
        <v>63300056</v>
      </c>
      <c r="K1624" t="s">
        <v>1536</v>
      </c>
      <c r="L1624" s="3">
        <v>466984.823566887</v>
      </c>
      <c r="M1624" s="3">
        <v>483329.29239172803</v>
      </c>
      <c r="N1624" s="3">
        <v>500245.81762543845</v>
      </c>
      <c r="O1624" s="3">
        <v>517754.42124232877</v>
      </c>
      <c r="P1624" s="3">
        <v>535875.82598581025</v>
      </c>
    </row>
    <row r="1625" spans="2:16" x14ac:dyDescent="0.35">
      <c r="B1625" t="s">
        <v>10</v>
      </c>
      <c r="D1625" t="s">
        <v>11</v>
      </c>
      <c r="E1625" t="s">
        <v>44</v>
      </c>
      <c r="F1625" t="s">
        <v>937</v>
      </c>
      <c r="G1625" t="s">
        <v>938</v>
      </c>
      <c r="H1625">
        <v>3065</v>
      </c>
      <c r="I1625" t="s">
        <v>930</v>
      </c>
      <c r="J1625">
        <v>63300100</v>
      </c>
      <c r="K1625" t="s">
        <v>1869</v>
      </c>
      <c r="L1625" s="3">
        <v>42962.603768153604</v>
      </c>
      <c r="M1625" s="3">
        <v>44466.294900038978</v>
      </c>
      <c r="N1625" s="3">
        <v>46022.615221540334</v>
      </c>
      <c r="O1625" s="3">
        <v>47633.406754294243</v>
      </c>
      <c r="P1625" s="3">
        <v>49300.575990694546</v>
      </c>
    </row>
    <row r="1626" spans="2:16" x14ac:dyDescent="0.35">
      <c r="B1626" t="s">
        <v>10</v>
      </c>
      <c r="D1626" t="s">
        <v>11</v>
      </c>
      <c r="E1626" t="s">
        <v>44</v>
      </c>
      <c r="F1626" t="s">
        <v>937</v>
      </c>
      <c r="G1626" t="s">
        <v>938</v>
      </c>
      <c r="H1626">
        <v>3065</v>
      </c>
      <c r="I1626" t="s">
        <v>930</v>
      </c>
      <c r="J1626">
        <v>63300170</v>
      </c>
      <c r="K1626" t="s">
        <v>1873</v>
      </c>
      <c r="L1626" s="3">
        <v>74250.586947135031</v>
      </c>
      <c r="M1626" s="3">
        <v>76849.357490284761</v>
      </c>
      <c r="N1626" s="3">
        <v>79539.085002444714</v>
      </c>
      <c r="O1626" s="3">
        <v>82322.95297753028</v>
      </c>
      <c r="P1626" s="3">
        <v>85204.256331743833</v>
      </c>
    </row>
    <row r="1627" spans="2:16" x14ac:dyDescent="0.35">
      <c r="B1627" t="s">
        <v>10</v>
      </c>
      <c r="D1627" t="s">
        <v>11</v>
      </c>
      <c r="E1627" t="s">
        <v>44</v>
      </c>
      <c r="F1627" t="s">
        <v>937</v>
      </c>
      <c r="G1627" t="s">
        <v>938</v>
      </c>
      <c r="H1627">
        <v>3065</v>
      </c>
      <c r="I1627" t="s">
        <v>930</v>
      </c>
      <c r="J1627">
        <v>63300130</v>
      </c>
      <c r="K1627" t="s">
        <v>1896</v>
      </c>
      <c r="L1627" s="3">
        <v>46698.482356688706</v>
      </c>
      <c r="M1627" s="3">
        <v>48332.929239172809</v>
      </c>
      <c r="N1627" s="3">
        <v>50024.58176254385</v>
      </c>
      <c r="O1627" s="3">
        <v>51775.442124232883</v>
      </c>
      <c r="P1627" s="3">
        <v>53587.58259858103</v>
      </c>
    </row>
    <row r="1628" spans="2:16" x14ac:dyDescent="0.35">
      <c r="B1628" t="s">
        <v>10</v>
      </c>
      <c r="D1628" t="s">
        <v>11</v>
      </c>
      <c r="E1628" t="s">
        <v>44</v>
      </c>
      <c r="F1628" t="s">
        <v>939</v>
      </c>
      <c r="G1628" t="s">
        <v>940</v>
      </c>
      <c r="H1628">
        <v>3065</v>
      </c>
      <c r="I1628" t="s">
        <v>930</v>
      </c>
      <c r="J1628">
        <v>63300080</v>
      </c>
      <c r="K1628" t="s">
        <v>91</v>
      </c>
      <c r="L1628" s="3">
        <v>2259.8970778828798</v>
      </c>
      <c r="M1628" s="3">
        <v>2338.9934756087805</v>
      </c>
      <c r="N1628" s="3">
        <v>2420.8582472550875</v>
      </c>
      <c r="O1628" s="3">
        <v>2505.5882859090152</v>
      </c>
      <c r="P1628" s="3">
        <v>2593.2838759158308</v>
      </c>
    </row>
    <row r="1629" spans="2:16" x14ac:dyDescent="0.35">
      <c r="B1629" t="s">
        <v>10</v>
      </c>
      <c r="D1629" t="s">
        <v>11</v>
      </c>
      <c r="E1629" t="s">
        <v>44</v>
      </c>
      <c r="F1629" t="s">
        <v>939</v>
      </c>
      <c r="G1629" t="s">
        <v>940</v>
      </c>
      <c r="H1629">
        <v>3065</v>
      </c>
      <c r="I1629" t="s">
        <v>930</v>
      </c>
      <c r="J1629">
        <v>63300040</v>
      </c>
      <c r="K1629" t="s">
        <v>1515</v>
      </c>
      <c r="L1629" s="3">
        <v>780.55655650559993</v>
      </c>
      <c r="M1629" s="3">
        <v>807.87603598329576</v>
      </c>
      <c r="N1629" s="3">
        <v>836.15169724271107</v>
      </c>
      <c r="O1629" s="3">
        <v>865.41700664620589</v>
      </c>
      <c r="P1629" s="3">
        <v>895.70660187882311</v>
      </c>
    </row>
    <row r="1630" spans="2:16" x14ac:dyDescent="0.35">
      <c r="B1630" t="s">
        <v>10</v>
      </c>
      <c r="D1630" t="s">
        <v>19</v>
      </c>
      <c r="E1630" t="s">
        <v>44</v>
      </c>
      <c r="F1630" t="s">
        <v>939</v>
      </c>
      <c r="G1630" t="s">
        <v>940</v>
      </c>
      <c r="H1630">
        <v>3065</v>
      </c>
      <c r="I1630" t="s">
        <v>930</v>
      </c>
      <c r="J1630">
        <v>63300056</v>
      </c>
      <c r="K1630" t="s">
        <v>1536</v>
      </c>
      <c r="L1630" s="3">
        <v>7433.8719667199994</v>
      </c>
      <c r="M1630" s="3">
        <v>7694.0574855551986</v>
      </c>
      <c r="N1630" s="3">
        <v>7963.3494975496296</v>
      </c>
      <c r="O1630" s="3">
        <v>8242.0667299638662</v>
      </c>
      <c r="P1630" s="3">
        <v>8530.5390655126012</v>
      </c>
    </row>
    <row r="1631" spans="2:16" x14ac:dyDescent="0.35">
      <c r="B1631" t="s">
        <v>10</v>
      </c>
      <c r="D1631" t="s">
        <v>11</v>
      </c>
      <c r="E1631" t="s">
        <v>44</v>
      </c>
      <c r="F1631" t="s">
        <v>939</v>
      </c>
      <c r="G1631" t="s">
        <v>940</v>
      </c>
      <c r="H1631">
        <v>3065</v>
      </c>
      <c r="I1631" t="s">
        <v>930</v>
      </c>
      <c r="J1631">
        <v>63300100</v>
      </c>
      <c r="K1631" t="s">
        <v>1869</v>
      </c>
      <c r="L1631" s="3">
        <v>683.91622093823992</v>
      </c>
      <c r="M1631" s="3">
        <v>707.8532886710783</v>
      </c>
      <c r="N1631" s="3">
        <v>732.62815377456593</v>
      </c>
      <c r="O1631" s="3">
        <v>758.27013915667567</v>
      </c>
      <c r="P1631" s="3">
        <v>784.80959402715928</v>
      </c>
    </row>
    <row r="1632" spans="2:16" x14ac:dyDescent="0.35">
      <c r="B1632" t="s">
        <v>10</v>
      </c>
      <c r="D1632" t="s">
        <v>11</v>
      </c>
      <c r="E1632" t="s">
        <v>44</v>
      </c>
      <c r="F1632" t="s">
        <v>939</v>
      </c>
      <c r="G1632" t="s">
        <v>940</v>
      </c>
      <c r="H1632">
        <v>3065</v>
      </c>
      <c r="I1632" t="s">
        <v>930</v>
      </c>
      <c r="J1632">
        <v>63300170</v>
      </c>
      <c r="K1632" t="s">
        <v>1873</v>
      </c>
      <c r="L1632" s="3">
        <v>1181.9856427084799</v>
      </c>
      <c r="M1632" s="3">
        <v>1223.3551402032765</v>
      </c>
      <c r="N1632" s="3">
        <v>1266.1725701103912</v>
      </c>
      <c r="O1632" s="3">
        <v>1310.4886100642548</v>
      </c>
      <c r="P1632" s="3">
        <v>1356.3557114165037</v>
      </c>
    </row>
    <row r="1633" spans="2:16" x14ac:dyDescent="0.35">
      <c r="B1633" t="s">
        <v>10</v>
      </c>
      <c r="D1633" t="s">
        <v>11</v>
      </c>
      <c r="E1633" t="s">
        <v>24</v>
      </c>
      <c r="F1633" t="s">
        <v>923</v>
      </c>
      <c r="G1633" t="s">
        <v>924</v>
      </c>
      <c r="H1633">
        <v>3070</v>
      </c>
      <c r="I1633" t="s">
        <v>925</v>
      </c>
      <c r="J1633">
        <v>63300080</v>
      </c>
      <c r="K1633" t="s">
        <v>91</v>
      </c>
      <c r="L1633" s="3">
        <v>341350.43424758391</v>
      </c>
      <c r="M1633" s="3">
        <v>353297.69944624929</v>
      </c>
      <c r="N1633" s="3">
        <v>365663.11892686796</v>
      </c>
      <c r="O1633" s="3">
        <v>378461.32808930834</v>
      </c>
      <c r="P1633" s="3">
        <v>391707.47457243409</v>
      </c>
    </row>
    <row r="1634" spans="2:16" x14ac:dyDescent="0.35">
      <c r="B1634" t="s">
        <v>10</v>
      </c>
      <c r="D1634" t="s">
        <v>19</v>
      </c>
      <c r="E1634" t="s">
        <v>24</v>
      </c>
      <c r="F1634" t="s">
        <v>923</v>
      </c>
      <c r="G1634" t="s">
        <v>924</v>
      </c>
      <c r="H1634">
        <v>3070</v>
      </c>
      <c r="I1634" t="s">
        <v>925</v>
      </c>
      <c r="J1634">
        <v>63300030</v>
      </c>
      <c r="K1634" t="s">
        <v>1488</v>
      </c>
      <c r="L1634" s="3">
        <v>39999.999999599997</v>
      </c>
      <c r="M1634" s="3">
        <v>39999.999999599997</v>
      </c>
      <c r="N1634" s="3">
        <v>39999.999999599997</v>
      </c>
      <c r="O1634" s="3">
        <v>39999.999999599997</v>
      </c>
      <c r="P1634" s="3">
        <v>39999.999999599997</v>
      </c>
    </row>
    <row r="1635" spans="2:16" x14ac:dyDescent="0.35">
      <c r="B1635" t="s">
        <v>10</v>
      </c>
      <c r="D1635" t="s">
        <v>11</v>
      </c>
      <c r="E1635" t="s">
        <v>24</v>
      </c>
      <c r="F1635" t="s">
        <v>923</v>
      </c>
      <c r="G1635" t="s">
        <v>924</v>
      </c>
      <c r="H1635">
        <v>3070</v>
      </c>
      <c r="I1635" t="s">
        <v>925</v>
      </c>
      <c r="J1635">
        <v>63300040</v>
      </c>
      <c r="K1635" t="s">
        <v>1515</v>
      </c>
      <c r="L1635" s="3">
        <v>117900.6434078826</v>
      </c>
      <c r="M1635" s="3">
        <v>122027.16592715848</v>
      </c>
      <c r="N1635" s="3">
        <v>126298.11673460901</v>
      </c>
      <c r="O1635" s="3">
        <v>130718.55082032031</v>
      </c>
      <c r="P1635" s="3">
        <v>135293.7000990315</v>
      </c>
    </row>
    <row r="1636" spans="2:16" x14ac:dyDescent="0.35">
      <c r="B1636" t="s">
        <v>10</v>
      </c>
      <c r="D1636" t="s">
        <v>19</v>
      </c>
      <c r="E1636" t="s">
        <v>24</v>
      </c>
      <c r="F1636" t="s">
        <v>923</v>
      </c>
      <c r="G1636" t="s">
        <v>924</v>
      </c>
      <c r="H1636">
        <v>3070</v>
      </c>
      <c r="I1636" t="s">
        <v>925</v>
      </c>
      <c r="J1636">
        <v>63300056</v>
      </c>
      <c r="K1636" t="s">
        <v>1536</v>
      </c>
      <c r="L1636" s="3">
        <v>1122863.2705512629</v>
      </c>
      <c r="M1636" s="3">
        <v>1162163.485020557</v>
      </c>
      <c r="N1636" s="3">
        <v>1202839.2069962763</v>
      </c>
      <c r="O1636" s="3">
        <v>1244938.5792411459</v>
      </c>
      <c r="P1636" s="3">
        <v>1288511.4295145858</v>
      </c>
    </row>
    <row r="1637" spans="2:16" x14ac:dyDescent="0.35">
      <c r="B1637" t="s">
        <v>10</v>
      </c>
      <c r="D1637" t="s">
        <v>19</v>
      </c>
      <c r="E1637" t="s">
        <v>24</v>
      </c>
      <c r="F1637" t="s">
        <v>923</v>
      </c>
      <c r="G1637" t="s">
        <v>924</v>
      </c>
      <c r="H1637">
        <v>3070</v>
      </c>
      <c r="I1637" t="s">
        <v>925</v>
      </c>
      <c r="J1637">
        <v>63300060</v>
      </c>
      <c r="K1637" t="s">
        <v>1546</v>
      </c>
      <c r="L1637" s="3">
        <v>2669.0000003999999</v>
      </c>
      <c r="M1637" s="3">
        <v>2669.0000003999999</v>
      </c>
      <c r="N1637" s="3">
        <v>2669.0000003999999</v>
      </c>
      <c r="O1637" s="3">
        <v>2669.0000003999999</v>
      </c>
      <c r="P1637" s="3">
        <v>2669.0000003999999</v>
      </c>
    </row>
    <row r="1638" spans="2:16" x14ac:dyDescent="0.35">
      <c r="B1638" t="s">
        <v>10</v>
      </c>
      <c r="D1638" t="s">
        <v>19</v>
      </c>
      <c r="E1638" t="s">
        <v>24</v>
      </c>
      <c r="F1638" t="s">
        <v>923</v>
      </c>
      <c r="G1638" t="s">
        <v>924</v>
      </c>
      <c r="H1638">
        <v>3070</v>
      </c>
      <c r="I1638" t="s">
        <v>925</v>
      </c>
      <c r="J1638">
        <v>63300150</v>
      </c>
      <c r="K1638" t="s">
        <v>1680</v>
      </c>
      <c r="L1638" s="3">
        <v>679518.33775804797</v>
      </c>
      <c r="M1638" s="3">
        <v>693108.70451320894</v>
      </c>
      <c r="N1638" s="3">
        <v>706970.87860347319</v>
      </c>
      <c r="O1638" s="3">
        <v>721110.29617554264</v>
      </c>
      <c r="P1638" s="3">
        <v>735532.50209905347</v>
      </c>
    </row>
    <row r="1639" spans="2:16" x14ac:dyDescent="0.35">
      <c r="B1639" t="s">
        <v>10</v>
      </c>
      <c r="D1639" t="s">
        <v>19</v>
      </c>
      <c r="E1639" t="s">
        <v>24</v>
      </c>
      <c r="F1639" t="s">
        <v>923</v>
      </c>
      <c r="G1639" t="s">
        <v>924</v>
      </c>
      <c r="H1639">
        <v>3070</v>
      </c>
      <c r="I1639" t="s">
        <v>925</v>
      </c>
      <c r="J1639">
        <v>63300152</v>
      </c>
      <c r="K1639" t="s">
        <v>1741</v>
      </c>
      <c r="L1639" s="3">
        <v>0</v>
      </c>
      <c r="M1639" s="3">
        <v>614340.55121586495</v>
      </c>
      <c r="N1639" s="3">
        <v>614340.55121586495</v>
      </c>
      <c r="O1639" s="3">
        <v>614340.55121586495</v>
      </c>
      <c r="P1639" s="3">
        <v>614340.55121586495</v>
      </c>
    </row>
    <row r="1640" spans="2:16" x14ac:dyDescent="0.35">
      <c r="B1640" t="s">
        <v>10</v>
      </c>
      <c r="D1640" t="s">
        <v>11</v>
      </c>
      <c r="E1640" t="s">
        <v>24</v>
      </c>
      <c r="F1640" t="s">
        <v>923</v>
      </c>
      <c r="G1640" t="s">
        <v>924</v>
      </c>
      <c r="H1640">
        <v>3070</v>
      </c>
      <c r="I1640" t="s">
        <v>925</v>
      </c>
      <c r="J1640">
        <v>63300100</v>
      </c>
      <c r="K1640" t="s">
        <v>1869</v>
      </c>
      <c r="L1640" s="3">
        <v>103303.42089071618</v>
      </c>
      <c r="M1640" s="3">
        <v>106919.04062189124</v>
      </c>
      <c r="N1640" s="3">
        <v>110661.20704365741</v>
      </c>
      <c r="O1640" s="3">
        <v>114534.34929018542</v>
      </c>
      <c r="P1640" s="3">
        <v>118543.05151534188</v>
      </c>
    </row>
    <row r="1641" spans="2:16" x14ac:dyDescent="0.35">
      <c r="B1641" t="s">
        <v>10</v>
      </c>
      <c r="D1641" t="s">
        <v>11</v>
      </c>
      <c r="E1641" t="s">
        <v>24</v>
      </c>
      <c r="F1641" t="s">
        <v>923</v>
      </c>
      <c r="G1641" t="s">
        <v>924</v>
      </c>
      <c r="H1641">
        <v>3070</v>
      </c>
      <c r="I1641" t="s">
        <v>925</v>
      </c>
      <c r="J1641">
        <v>63300170</v>
      </c>
      <c r="K1641" t="s">
        <v>1873</v>
      </c>
      <c r="L1641" s="3">
        <v>178535.26001765081</v>
      </c>
      <c r="M1641" s="3">
        <v>184783.99411826857</v>
      </c>
      <c r="N1641" s="3">
        <v>191251.43391240793</v>
      </c>
      <c r="O1641" s="3">
        <v>197945.2340993422</v>
      </c>
      <c r="P1641" s="3">
        <v>204873.31729281915</v>
      </c>
    </row>
    <row r="1642" spans="2:16" x14ac:dyDescent="0.35">
      <c r="B1642" t="s">
        <v>10</v>
      </c>
      <c r="D1642" t="s">
        <v>11</v>
      </c>
      <c r="E1642" t="s">
        <v>24</v>
      </c>
      <c r="F1642" t="s">
        <v>923</v>
      </c>
      <c r="G1642" t="s">
        <v>924</v>
      </c>
      <c r="H1642">
        <v>3070</v>
      </c>
      <c r="I1642" t="s">
        <v>925</v>
      </c>
      <c r="J1642">
        <v>63300130</v>
      </c>
      <c r="K1642" t="s">
        <v>1896</v>
      </c>
      <c r="L1642" s="3">
        <v>56143.163527563149</v>
      </c>
      <c r="M1642" s="3">
        <v>58108.174251027849</v>
      </c>
      <c r="N1642" s="3">
        <v>60141.960349813817</v>
      </c>
      <c r="O1642" s="3">
        <v>62246.928962057296</v>
      </c>
      <c r="P1642" s="3">
        <v>64425.571475729288</v>
      </c>
    </row>
    <row r="1643" spans="2:16" x14ac:dyDescent="0.35">
      <c r="B1643" t="s">
        <v>10</v>
      </c>
      <c r="D1643" t="s">
        <v>11</v>
      </c>
      <c r="E1643" t="s">
        <v>24</v>
      </c>
      <c r="F1643" t="s">
        <v>926</v>
      </c>
      <c r="G1643" t="s">
        <v>927</v>
      </c>
      <c r="H1643">
        <v>3070</v>
      </c>
      <c r="I1643" t="s">
        <v>925</v>
      </c>
      <c r="J1643">
        <v>63300080</v>
      </c>
      <c r="K1643" t="s">
        <v>91</v>
      </c>
      <c r="L1643" s="3">
        <v>45294.250029834671</v>
      </c>
      <c r="M1643" s="3">
        <v>46879.548780878882</v>
      </c>
      <c r="N1643" s="3">
        <v>48520.332988209637</v>
      </c>
      <c r="O1643" s="3">
        <v>50218.544642796973</v>
      </c>
      <c r="P1643" s="3">
        <v>51976.193705294863</v>
      </c>
    </row>
    <row r="1644" spans="2:16" x14ac:dyDescent="0.35">
      <c r="B1644" t="s">
        <v>10</v>
      </c>
      <c r="D1644" t="s">
        <v>11</v>
      </c>
      <c r="E1644" t="s">
        <v>24</v>
      </c>
      <c r="F1644" t="s">
        <v>926</v>
      </c>
      <c r="G1644" t="s">
        <v>927</v>
      </c>
      <c r="H1644">
        <v>3070</v>
      </c>
      <c r="I1644" t="s">
        <v>925</v>
      </c>
      <c r="J1644">
        <v>63300040</v>
      </c>
      <c r="K1644" t="s">
        <v>1515</v>
      </c>
      <c r="L1644" s="3">
        <v>15644.395569515264</v>
      </c>
      <c r="M1644" s="3">
        <v>16191.949414448298</v>
      </c>
      <c r="N1644" s="3">
        <v>16758.667643953984</v>
      </c>
      <c r="O1644" s="3">
        <v>17345.221011492373</v>
      </c>
      <c r="P1644" s="3">
        <v>17952.303746894606</v>
      </c>
    </row>
    <row r="1645" spans="2:16" x14ac:dyDescent="0.35">
      <c r="B1645" t="s">
        <v>10</v>
      </c>
      <c r="D1645" t="s">
        <v>19</v>
      </c>
      <c r="E1645" t="s">
        <v>24</v>
      </c>
      <c r="F1645" t="s">
        <v>926</v>
      </c>
      <c r="G1645" t="s">
        <v>927</v>
      </c>
      <c r="H1645">
        <v>3070</v>
      </c>
      <c r="I1645" t="s">
        <v>925</v>
      </c>
      <c r="J1645">
        <v>63300056</v>
      </c>
      <c r="K1645" t="s">
        <v>1536</v>
      </c>
      <c r="L1645" s="3">
        <v>148994.243519193</v>
      </c>
      <c r="M1645" s="3">
        <v>154209.04204236474</v>
      </c>
      <c r="N1645" s="3">
        <v>159606.35851384749</v>
      </c>
      <c r="O1645" s="3">
        <v>165192.58106183214</v>
      </c>
      <c r="P1645" s="3">
        <v>170974.32139899625</v>
      </c>
    </row>
    <row r="1646" spans="2:16" x14ac:dyDescent="0.35">
      <c r="B1646" t="s">
        <v>10</v>
      </c>
      <c r="D1646" t="s">
        <v>19</v>
      </c>
      <c r="E1646" t="s">
        <v>24</v>
      </c>
      <c r="F1646" t="s">
        <v>926</v>
      </c>
      <c r="G1646" t="s">
        <v>927</v>
      </c>
      <c r="H1646">
        <v>3070</v>
      </c>
      <c r="I1646" t="s">
        <v>925</v>
      </c>
      <c r="J1646">
        <v>63300060</v>
      </c>
      <c r="K1646" t="s">
        <v>1546</v>
      </c>
      <c r="L1646" s="3">
        <v>9200</v>
      </c>
      <c r="M1646" s="3">
        <v>9200</v>
      </c>
      <c r="N1646" s="3">
        <v>9200</v>
      </c>
      <c r="O1646" s="3">
        <v>9200</v>
      </c>
      <c r="P1646" s="3">
        <v>9200</v>
      </c>
    </row>
    <row r="1647" spans="2:16" x14ac:dyDescent="0.35">
      <c r="B1647" t="s">
        <v>10</v>
      </c>
      <c r="D1647" t="s">
        <v>19</v>
      </c>
      <c r="E1647" t="s">
        <v>24</v>
      </c>
      <c r="F1647" t="s">
        <v>926</v>
      </c>
      <c r="G1647" t="s">
        <v>927</v>
      </c>
      <c r="H1647">
        <v>3070</v>
      </c>
      <c r="I1647" t="s">
        <v>925</v>
      </c>
      <c r="J1647">
        <v>63300065</v>
      </c>
      <c r="K1647" t="s">
        <v>1627</v>
      </c>
      <c r="L1647" s="3">
        <v>24000</v>
      </c>
      <c r="M1647" s="3">
        <v>24000</v>
      </c>
      <c r="N1647" s="3">
        <v>24000</v>
      </c>
      <c r="O1647" s="3">
        <v>24000</v>
      </c>
      <c r="P1647" s="3">
        <v>24000</v>
      </c>
    </row>
    <row r="1648" spans="2:16" x14ac:dyDescent="0.35">
      <c r="B1648" t="s">
        <v>10</v>
      </c>
      <c r="D1648" t="s">
        <v>19</v>
      </c>
      <c r="E1648" t="s">
        <v>24</v>
      </c>
      <c r="F1648" t="s">
        <v>926</v>
      </c>
      <c r="G1648" t="s">
        <v>927</v>
      </c>
      <c r="H1648">
        <v>3070</v>
      </c>
      <c r="I1648" t="s">
        <v>925</v>
      </c>
      <c r="J1648">
        <v>63300033</v>
      </c>
      <c r="K1648" t="s">
        <v>1661</v>
      </c>
      <c r="L1648" s="3">
        <v>14000</v>
      </c>
      <c r="M1648" s="3">
        <v>14000</v>
      </c>
      <c r="N1648" s="3">
        <v>14000</v>
      </c>
      <c r="O1648" s="3">
        <v>14000</v>
      </c>
      <c r="P1648" s="3">
        <v>14000</v>
      </c>
    </row>
    <row r="1649" spans="2:16" x14ac:dyDescent="0.35">
      <c r="B1649" t="s">
        <v>10</v>
      </c>
      <c r="D1649" t="s">
        <v>11</v>
      </c>
      <c r="E1649" t="s">
        <v>24</v>
      </c>
      <c r="F1649" t="s">
        <v>926</v>
      </c>
      <c r="G1649" t="s">
        <v>927</v>
      </c>
      <c r="H1649">
        <v>3070</v>
      </c>
      <c r="I1649" t="s">
        <v>925</v>
      </c>
      <c r="J1649">
        <v>63300110</v>
      </c>
      <c r="K1649" t="s">
        <v>1866</v>
      </c>
      <c r="L1649" s="3">
        <v>960</v>
      </c>
      <c r="M1649" s="3">
        <v>960</v>
      </c>
      <c r="N1649" s="3">
        <v>960</v>
      </c>
      <c r="O1649" s="3">
        <v>960</v>
      </c>
      <c r="P1649" s="3">
        <v>960</v>
      </c>
    </row>
    <row r="1650" spans="2:16" x14ac:dyDescent="0.35">
      <c r="B1650" t="s">
        <v>10</v>
      </c>
      <c r="D1650" t="s">
        <v>11</v>
      </c>
      <c r="E1650" t="s">
        <v>24</v>
      </c>
      <c r="F1650" t="s">
        <v>926</v>
      </c>
      <c r="G1650" t="s">
        <v>927</v>
      </c>
      <c r="H1650">
        <v>3070</v>
      </c>
      <c r="I1650" t="s">
        <v>925</v>
      </c>
      <c r="J1650">
        <v>63300100</v>
      </c>
      <c r="K1650" t="s">
        <v>1869</v>
      </c>
      <c r="L1650" s="3">
        <v>13707.470403765756</v>
      </c>
      <c r="M1650" s="3">
        <v>14187.231867897557</v>
      </c>
      <c r="N1650" s="3">
        <v>14683.784983273968</v>
      </c>
      <c r="O1650" s="3">
        <v>15197.717457688557</v>
      </c>
      <c r="P1650" s="3">
        <v>15729.637568707654</v>
      </c>
    </row>
    <row r="1651" spans="2:16" x14ac:dyDescent="0.35">
      <c r="B1651" t="s">
        <v>10</v>
      </c>
      <c r="D1651" t="s">
        <v>11</v>
      </c>
      <c r="E1651" t="s">
        <v>24</v>
      </c>
      <c r="F1651" t="s">
        <v>926</v>
      </c>
      <c r="G1651" t="s">
        <v>927</v>
      </c>
      <c r="H1651">
        <v>3070</v>
      </c>
      <c r="I1651" t="s">
        <v>925</v>
      </c>
      <c r="J1651">
        <v>63300170</v>
      </c>
      <c r="K1651" t="s">
        <v>1873</v>
      </c>
      <c r="L1651" s="3">
        <v>23690.084719551687</v>
      </c>
      <c r="M1651" s="3">
        <v>24519.237684735996</v>
      </c>
      <c r="N1651" s="3">
        <v>25377.411003701753</v>
      </c>
      <c r="O1651" s="3">
        <v>26265.62038883131</v>
      </c>
      <c r="P1651" s="3">
        <v>27184.917102440406</v>
      </c>
    </row>
    <row r="1652" spans="2:16" x14ac:dyDescent="0.35">
      <c r="B1652" t="s">
        <v>10</v>
      </c>
      <c r="D1652" t="s">
        <v>19</v>
      </c>
      <c r="E1652" t="s">
        <v>24</v>
      </c>
      <c r="F1652" t="s">
        <v>926</v>
      </c>
      <c r="G1652" t="s">
        <v>927</v>
      </c>
      <c r="H1652">
        <v>3070</v>
      </c>
      <c r="I1652" t="s">
        <v>925</v>
      </c>
      <c r="J1652">
        <v>63300155</v>
      </c>
      <c r="K1652" t="s">
        <v>1877</v>
      </c>
      <c r="L1652" s="3">
        <v>7000</v>
      </c>
      <c r="M1652" s="3">
        <v>7000</v>
      </c>
      <c r="N1652" s="3">
        <v>7000</v>
      </c>
      <c r="O1652" s="3">
        <v>7000</v>
      </c>
      <c r="P1652" s="3">
        <v>7000</v>
      </c>
    </row>
    <row r="1653" spans="2:16" x14ac:dyDescent="0.35">
      <c r="B1653" t="s">
        <v>10</v>
      </c>
      <c r="D1653" t="s">
        <v>11</v>
      </c>
      <c r="E1653" t="s">
        <v>24</v>
      </c>
      <c r="F1653" t="s">
        <v>926</v>
      </c>
      <c r="G1653" t="s">
        <v>927</v>
      </c>
      <c r="H1653">
        <v>3070</v>
      </c>
      <c r="I1653" t="s">
        <v>925</v>
      </c>
      <c r="J1653">
        <v>63300130</v>
      </c>
      <c r="K1653" t="s">
        <v>1896</v>
      </c>
      <c r="L1653" s="3">
        <v>7449.7121759596503</v>
      </c>
      <c r="M1653" s="3">
        <v>7710.4521021182372</v>
      </c>
      <c r="N1653" s="3">
        <v>7980.317925692375</v>
      </c>
      <c r="O1653" s="3">
        <v>8259.6290530916067</v>
      </c>
      <c r="P1653" s="3">
        <v>8548.7160699498127</v>
      </c>
    </row>
    <row r="1654" spans="2:16" x14ac:dyDescent="0.35">
      <c r="B1654" t="s">
        <v>10</v>
      </c>
      <c r="D1654" t="s">
        <v>11</v>
      </c>
      <c r="E1654" t="s">
        <v>20</v>
      </c>
      <c r="F1654" t="s">
        <v>916</v>
      </c>
      <c r="G1654" t="s">
        <v>917</v>
      </c>
      <c r="H1654">
        <v>3075</v>
      </c>
      <c r="I1654" t="s">
        <v>918</v>
      </c>
      <c r="J1654">
        <v>63300080</v>
      </c>
      <c r="K1654" t="s">
        <v>91</v>
      </c>
      <c r="L1654" s="3">
        <v>222961.87148039869</v>
      </c>
      <c r="M1654" s="3">
        <v>230765.53698221262</v>
      </c>
      <c r="N1654" s="3">
        <v>238842.33077659004</v>
      </c>
      <c r="O1654" s="3">
        <v>247201.81235377066</v>
      </c>
      <c r="P1654" s="3">
        <v>255853.87578615261</v>
      </c>
    </row>
    <row r="1655" spans="2:16" x14ac:dyDescent="0.35">
      <c r="B1655" t="s">
        <v>10</v>
      </c>
      <c r="D1655" t="s">
        <v>11</v>
      </c>
      <c r="E1655" t="s">
        <v>20</v>
      </c>
      <c r="F1655" t="s">
        <v>916</v>
      </c>
      <c r="G1655" t="s">
        <v>917</v>
      </c>
      <c r="H1655">
        <v>3075</v>
      </c>
      <c r="I1655" t="s">
        <v>918</v>
      </c>
      <c r="J1655">
        <v>63300040</v>
      </c>
      <c r="K1655" t="s">
        <v>1515</v>
      </c>
      <c r="L1655" s="3">
        <v>77009.856925795597</v>
      </c>
      <c r="M1655" s="3">
        <v>79705.201918198436</v>
      </c>
      <c r="N1655" s="3">
        <v>82494.883985335371</v>
      </c>
      <c r="O1655" s="3">
        <v>85382.204924822101</v>
      </c>
      <c r="P1655" s="3">
        <v>88370.582097190869</v>
      </c>
    </row>
    <row r="1656" spans="2:16" x14ac:dyDescent="0.35">
      <c r="B1656" t="s">
        <v>10</v>
      </c>
      <c r="D1656" t="s">
        <v>19</v>
      </c>
      <c r="E1656" t="s">
        <v>20</v>
      </c>
      <c r="F1656" t="s">
        <v>916</v>
      </c>
      <c r="G1656" t="s">
        <v>917</v>
      </c>
      <c r="H1656">
        <v>3075</v>
      </c>
      <c r="I1656" t="s">
        <v>918</v>
      </c>
      <c r="J1656">
        <v>63300056</v>
      </c>
      <c r="K1656" t="s">
        <v>1536</v>
      </c>
      <c r="L1656" s="3">
        <v>733427.20881710097</v>
      </c>
      <c r="M1656" s="3">
        <v>759097.16112569941</v>
      </c>
      <c r="N1656" s="3">
        <v>785665.56176509883</v>
      </c>
      <c r="O1656" s="3">
        <v>813163.8564268772</v>
      </c>
      <c r="P1656" s="3">
        <v>841624.59140181786</v>
      </c>
    </row>
    <row r="1657" spans="2:16" x14ac:dyDescent="0.35">
      <c r="B1657" t="s">
        <v>10</v>
      </c>
      <c r="D1657" t="s">
        <v>19</v>
      </c>
      <c r="E1657" t="s">
        <v>20</v>
      </c>
      <c r="F1657" t="s">
        <v>916</v>
      </c>
      <c r="G1657" t="s">
        <v>917</v>
      </c>
      <c r="H1657">
        <v>3075</v>
      </c>
      <c r="I1657" t="s">
        <v>918</v>
      </c>
      <c r="J1657">
        <v>63300150</v>
      </c>
      <c r="K1657" t="s">
        <v>1680</v>
      </c>
      <c r="L1657" s="3">
        <v>24160.74</v>
      </c>
      <c r="M1657" s="3">
        <v>24643.954800000003</v>
      </c>
      <c r="N1657" s="3">
        <v>25136.833896000004</v>
      </c>
      <c r="O1657" s="3">
        <v>25639.570573920006</v>
      </c>
      <c r="P1657" s="3">
        <v>26152.361985398406</v>
      </c>
    </row>
    <row r="1658" spans="2:16" x14ac:dyDescent="0.35">
      <c r="B1658" t="s">
        <v>10</v>
      </c>
      <c r="D1658" t="s">
        <v>11</v>
      </c>
      <c r="E1658" t="s">
        <v>20</v>
      </c>
      <c r="F1658" t="s">
        <v>916</v>
      </c>
      <c r="G1658" t="s">
        <v>917</v>
      </c>
      <c r="H1658">
        <v>3075</v>
      </c>
      <c r="I1658" t="s">
        <v>918</v>
      </c>
      <c r="J1658">
        <v>63300100</v>
      </c>
      <c r="K1658" t="s">
        <v>1869</v>
      </c>
      <c r="L1658" s="3">
        <v>67475.30321117329</v>
      </c>
      <c r="M1658" s="3">
        <v>69836.938823564342</v>
      </c>
      <c r="N1658" s="3">
        <v>72281.231682389087</v>
      </c>
      <c r="O1658" s="3">
        <v>74811.074791272695</v>
      </c>
      <c r="P1658" s="3">
        <v>77429.462408967243</v>
      </c>
    </row>
    <row r="1659" spans="2:16" x14ac:dyDescent="0.35">
      <c r="B1659" t="s">
        <v>10</v>
      </c>
      <c r="D1659" t="s">
        <v>11</v>
      </c>
      <c r="E1659" t="s">
        <v>20</v>
      </c>
      <c r="F1659" t="s">
        <v>916</v>
      </c>
      <c r="G1659" t="s">
        <v>917</v>
      </c>
      <c r="H1659">
        <v>3075</v>
      </c>
      <c r="I1659" t="s">
        <v>918</v>
      </c>
      <c r="J1659">
        <v>63300170</v>
      </c>
      <c r="K1659" t="s">
        <v>1873</v>
      </c>
      <c r="L1659" s="3">
        <v>116614.92620191905</v>
      </c>
      <c r="M1659" s="3">
        <v>120696.44861898621</v>
      </c>
      <c r="N1659" s="3">
        <v>124920.82432065072</v>
      </c>
      <c r="O1659" s="3">
        <v>129293.05317187347</v>
      </c>
      <c r="P1659" s="3">
        <v>133818.31003288904</v>
      </c>
    </row>
    <row r="1660" spans="2:16" x14ac:dyDescent="0.35">
      <c r="B1660" t="s">
        <v>10</v>
      </c>
      <c r="D1660" t="s">
        <v>11</v>
      </c>
      <c r="E1660" t="s">
        <v>20</v>
      </c>
      <c r="F1660" t="s">
        <v>919</v>
      </c>
      <c r="G1660" t="s">
        <v>920</v>
      </c>
      <c r="H1660">
        <v>3075</v>
      </c>
      <c r="I1660" t="s">
        <v>918</v>
      </c>
      <c r="J1660">
        <v>63300080</v>
      </c>
      <c r="K1660" t="s">
        <v>91</v>
      </c>
      <c r="L1660" s="3">
        <v>304547.5300630834</v>
      </c>
      <c r="M1660" s="3">
        <v>315206.69361529127</v>
      </c>
      <c r="N1660" s="3">
        <v>326238.92789182649</v>
      </c>
      <c r="O1660" s="3">
        <v>337657.29036804038</v>
      </c>
      <c r="P1660" s="3">
        <v>349475.29553092172</v>
      </c>
    </row>
    <row r="1661" spans="2:16" x14ac:dyDescent="0.35">
      <c r="B1661" t="s">
        <v>10</v>
      </c>
      <c r="D1661" t="s">
        <v>11</v>
      </c>
      <c r="E1661" t="s">
        <v>20</v>
      </c>
      <c r="F1661" t="s">
        <v>919</v>
      </c>
      <c r="G1661" t="s">
        <v>920</v>
      </c>
      <c r="H1661">
        <v>3075</v>
      </c>
      <c r="I1661" t="s">
        <v>918</v>
      </c>
      <c r="J1661">
        <v>63300040</v>
      </c>
      <c r="K1661" t="s">
        <v>1515</v>
      </c>
      <c r="L1661" s="3">
        <v>105189.11400205182</v>
      </c>
      <c r="M1661" s="3">
        <v>108870.73299212364</v>
      </c>
      <c r="N1661" s="3">
        <v>112681.20864684795</v>
      </c>
      <c r="O1661" s="3">
        <v>116625.05094948763</v>
      </c>
      <c r="P1661" s="3">
        <v>120706.92773271968</v>
      </c>
    </row>
    <row r="1662" spans="2:16" x14ac:dyDescent="0.35">
      <c r="B1662" t="s">
        <v>10</v>
      </c>
      <c r="D1662" t="s">
        <v>19</v>
      </c>
      <c r="E1662" t="s">
        <v>20</v>
      </c>
      <c r="F1662" t="s">
        <v>919</v>
      </c>
      <c r="G1662" t="s">
        <v>920</v>
      </c>
      <c r="H1662">
        <v>3075</v>
      </c>
      <c r="I1662" t="s">
        <v>918</v>
      </c>
      <c r="J1662">
        <v>63300056</v>
      </c>
      <c r="K1662" t="s">
        <v>1536</v>
      </c>
      <c r="L1662" s="3">
        <v>1001801.085733827</v>
      </c>
      <c r="M1662" s="3">
        <v>1036864.1237345109</v>
      </c>
      <c r="N1662" s="3">
        <v>1073154.3680652187</v>
      </c>
      <c r="O1662" s="3">
        <v>1110714.7709475013</v>
      </c>
      <c r="P1662" s="3">
        <v>1149589.7879306637</v>
      </c>
    </row>
    <row r="1663" spans="2:16" x14ac:dyDescent="0.35">
      <c r="B1663" t="s">
        <v>10</v>
      </c>
      <c r="D1663" t="s">
        <v>11</v>
      </c>
      <c r="E1663" t="s">
        <v>20</v>
      </c>
      <c r="F1663" t="s">
        <v>919</v>
      </c>
      <c r="G1663" t="s">
        <v>920</v>
      </c>
      <c r="H1663">
        <v>3075</v>
      </c>
      <c r="I1663" t="s">
        <v>918</v>
      </c>
      <c r="J1663">
        <v>63300100</v>
      </c>
      <c r="K1663" t="s">
        <v>1869</v>
      </c>
      <c r="L1663" s="3">
        <v>92165.699887512077</v>
      </c>
      <c r="M1663" s="3">
        <v>95391.499383574992</v>
      </c>
      <c r="N1663" s="3">
        <v>98730.201862000118</v>
      </c>
      <c r="O1663" s="3">
        <v>102185.75892717011</v>
      </c>
      <c r="P1663" s="3">
        <v>105762.26048962105</v>
      </c>
    </row>
    <row r="1664" spans="2:16" x14ac:dyDescent="0.35">
      <c r="B1664" t="s">
        <v>10</v>
      </c>
      <c r="D1664" t="s">
        <v>11</v>
      </c>
      <c r="E1664" t="s">
        <v>20</v>
      </c>
      <c r="F1664" t="s">
        <v>919</v>
      </c>
      <c r="G1664" t="s">
        <v>920</v>
      </c>
      <c r="H1664">
        <v>3075</v>
      </c>
      <c r="I1664" t="s">
        <v>918</v>
      </c>
      <c r="J1664">
        <v>63300170</v>
      </c>
      <c r="K1664" t="s">
        <v>1873</v>
      </c>
      <c r="L1664" s="3">
        <v>159286.3726316785</v>
      </c>
      <c r="M1664" s="3">
        <v>164861.39567378722</v>
      </c>
      <c r="N1664" s="3">
        <v>170631.54452236978</v>
      </c>
      <c r="O1664" s="3">
        <v>176603.64858065272</v>
      </c>
      <c r="P1664" s="3">
        <v>182784.77628097552</v>
      </c>
    </row>
    <row r="1665" spans="2:16" x14ac:dyDescent="0.35">
      <c r="B1665" t="s">
        <v>10</v>
      </c>
      <c r="D1665" t="s">
        <v>11</v>
      </c>
      <c r="E1665" t="s">
        <v>20</v>
      </c>
      <c r="F1665" t="s">
        <v>921</v>
      </c>
      <c r="G1665" t="s">
        <v>922</v>
      </c>
      <c r="H1665">
        <v>3075</v>
      </c>
      <c r="I1665" t="s">
        <v>918</v>
      </c>
      <c r="J1665">
        <v>63300080</v>
      </c>
      <c r="K1665" t="s">
        <v>91</v>
      </c>
      <c r="L1665" s="3">
        <v>56797.993146187007</v>
      </c>
      <c r="M1665" s="3">
        <v>58785.922906303553</v>
      </c>
      <c r="N1665" s="3">
        <v>60843.430208024169</v>
      </c>
      <c r="O1665" s="3">
        <v>62972.950265305008</v>
      </c>
      <c r="P1665" s="3">
        <v>65177.003524590677</v>
      </c>
    </row>
    <row r="1666" spans="2:16" x14ac:dyDescent="0.35">
      <c r="B1666" t="s">
        <v>10</v>
      </c>
      <c r="D1666" t="s">
        <v>19</v>
      </c>
      <c r="E1666" t="s">
        <v>20</v>
      </c>
      <c r="F1666" t="s">
        <v>921</v>
      </c>
      <c r="G1666" t="s">
        <v>922</v>
      </c>
      <c r="H1666">
        <v>3075</v>
      </c>
      <c r="I1666" t="s">
        <v>918</v>
      </c>
      <c r="J1666">
        <v>63300030</v>
      </c>
      <c r="K1666" t="s">
        <v>1488</v>
      </c>
      <c r="L1666" s="3">
        <v>10200</v>
      </c>
      <c r="M1666" s="3">
        <v>10200</v>
      </c>
      <c r="N1666" s="3">
        <v>10200</v>
      </c>
      <c r="O1666" s="3">
        <v>10200</v>
      </c>
      <c r="P1666" s="3">
        <v>10200</v>
      </c>
    </row>
    <row r="1667" spans="2:16" x14ac:dyDescent="0.35">
      <c r="B1667" t="s">
        <v>10</v>
      </c>
      <c r="D1667" t="s">
        <v>11</v>
      </c>
      <c r="E1667" t="s">
        <v>20</v>
      </c>
      <c r="F1667" t="s">
        <v>921</v>
      </c>
      <c r="G1667" t="s">
        <v>922</v>
      </c>
      <c r="H1667">
        <v>3075</v>
      </c>
      <c r="I1667" t="s">
        <v>918</v>
      </c>
      <c r="J1667">
        <v>63300040</v>
      </c>
      <c r="K1667" t="s">
        <v>1515</v>
      </c>
      <c r="L1667" s="3">
        <v>19617.727895886957</v>
      </c>
      <c r="M1667" s="3">
        <v>20304.348372243003</v>
      </c>
      <c r="N1667" s="3">
        <v>21015.000565271504</v>
      </c>
      <c r="O1667" s="3">
        <v>21750.525585056006</v>
      </c>
      <c r="P1667" s="3">
        <v>22511.793980532962</v>
      </c>
    </row>
    <row r="1668" spans="2:16" x14ac:dyDescent="0.35">
      <c r="B1668" t="s">
        <v>10</v>
      </c>
      <c r="D1668" t="s">
        <v>19</v>
      </c>
      <c r="E1668" t="s">
        <v>20</v>
      </c>
      <c r="F1668" t="s">
        <v>921</v>
      </c>
      <c r="G1668" t="s">
        <v>922</v>
      </c>
      <c r="H1668">
        <v>3075</v>
      </c>
      <c r="I1668" t="s">
        <v>918</v>
      </c>
      <c r="J1668">
        <v>63300056</v>
      </c>
      <c r="K1668" t="s">
        <v>1536</v>
      </c>
      <c r="L1668" s="3">
        <v>186835.50377035199</v>
      </c>
      <c r="M1668" s="3">
        <v>193374.74640231431</v>
      </c>
      <c r="N1668" s="3">
        <v>200142.8625263953</v>
      </c>
      <c r="O1668" s="3">
        <v>207147.86271481912</v>
      </c>
      <c r="P1668" s="3">
        <v>214398.03790983776</v>
      </c>
    </row>
    <row r="1669" spans="2:16" x14ac:dyDescent="0.35">
      <c r="B1669" t="s">
        <v>10</v>
      </c>
      <c r="D1669" t="s">
        <v>19</v>
      </c>
      <c r="E1669" t="s">
        <v>20</v>
      </c>
      <c r="F1669" t="s">
        <v>921</v>
      </c>
      <c r="G1669" t="s">
        <v>922</v>
      </c>
      <c r="H1669">
        <v>3075</v>
      </c>
      <c r="I1669" t="s">
        <v>918</v>
      </c>
      <c r="J1669">
        <v>63300060</v>
      </c>
      <c r="K1669" t="s">
        <v>1546</v>
      </c>
      <c r="L1669" s="3">
        <v>252</v>
      </c>
      <c r="M1669" s="3">
        <v>252</v>
      </c>
      <c r="N1669" s="3">
        <v>252</v>
      </c>
      <c r="O1669" s="3">
        <v>252</v>
      </c>
      <c r="P1669" s="3">
        <v>252</v>
      </c>
    </row>
    <row r="1670" spans="2:16" x14ac:dyDescent="0.35">
      <c r="B1670" t="s">
        <v>10</v>
      </c>
      <c r="D1670" t="s">
        <v>19</v>
      </c>
      <c r="E1670" t="s">
        <v>20</v>
      </c>
      <c r="F1670" t="s">
        <v>921</v>
      </c>
      <c r="G1670" t="s">
        <v>922</v>
      </c>
      <c r="H1670">
        <v>3075</v>
      </c>
      <c r="I1670" t="s">
        <v>918</v>
      </c>
      <c r="J1670">
        <v>63300033</v>
      </c>
      <c r="K1670" t="s">
        <v>1661</v>
      </c>
      <c r="L1670" s="3">
        <v>5096.76</v>
      </c>
      <c r="M1670" s="3">
        <v>5096.76</v>
      </c>
      <c r="N1670" s="3">
        <v>5096.76</v>
      </c>
      <c r="O1670" s="3">
        <v>5096.76</v>
      </c>
      <c r="P1670" s="3">
        <v>5096.76</v>
      </c>
    </row>
    <row r="1671" spans="2:16" x14ac:dyDescent="0.35">
      <c r="B1671" t="s">
        <v>10</v>
      </c>
      <c r="D1671" t="s">
        <v>11</v>
      </c>
      <c r="E1671" t="s">
        <v>20</v>
      </c>
      <c r="F1671" t="s">
        <v>921</v>
      </c>
      <c r="G1671" t="s">
        <v>922</v>
      </c>
      <c r="H1671">
        <v>3075</v>
      </c>
      <c r="I1671" t="s">
        <v>918</v>
      </c>
      <c r="J1671">
        <v>63300100</v>
      </c>
      <c r="K1671" t="s">
        <v>1869</v>
      </c>
      <c r="L1671" s="3">
        <v>17188.866346872383</v>
      </c>
      <c r="M1671" s="3">
        <v>17790.476669012918</v>
      </c>
      <c r="N1671" s="3">
        <v>18413.143352428368</v>
      </c>
      <c r="O1671" s="3">
        <v>19057.603369763357</v>
      </c>
      <c r="P1671" s="3">
        <v>19724.619487705073</v>
      </c>
    </row>
    <row r="1672" spans="2:16" x14ac:dyDescent="0.35">
      <c r="B1672" t="s">
        <v>10</v>
      </c>
      <c r="D1672" t="s">
        <v>11</v>
      </c>
      <c r="E1672" t="s">
        <v>20</v>
      </c>
      <c r="F1672" t="s">
        <v>921</v>
      </c>
      <c r="G1672" t="s">
        <v>922</v>
      </c>
      <c r="H1672">
        <v>3075</v>
      </c>
      <c r="I1672" t="s">
        <v>918</v>
      </c>
      <c r="J1672">
        <v>63300170</v>
      </c>
      <c r="K1672" t="s">
        <v>1873</v>
      </c>
      <c r="L1672" s="3">
        <v>29706.845099485967</v>
      </c>
      <c r="M1672" s="3">
        <v>30746.584677967974</v>
      </c>
      <c r="N1672" s="3">
        <v>31822.715141696852</v>
      </c>
      <c r="O1672" s="3">
        <v>32936.510171656242</v>
      </c>
      <c r="P1672" s="3">
        <v>34089.288027664203</v>
      </c>
    </row>
    <row r="1673" spans="2:16" x14ac:dyDescent="0.35">
      <c r="B1673" t="s">
        <v>10</v>
      </c>
      <c r="D1673" t="s">
        <v>11</v>
      </c>
      <c r="E1673" t="s">
        <v>44</v>
      </c>
      <c r="F1673" t="s">
        <v>899</v>
      </c>
      <c r="G1673" t="s">
        <v>900</v>
      </c>
      <c r="H1673">
        <v>3083</v>
      </c>
      <c r="I1673" t="s">
        <v>901</v>
      </c>
      <c r="J1673">
        <v>63300080</v>
      </c>
      <c r="K1673" t="s">
        <v>91</v>
      </c>
      <c r="L1673" s="3">
        <v>527460.62068264047</v>
      </c>
      <c r="M1673" s="3">
        <v>545921.74240653287</v>
      </c>
      <c r="N1673" s="3">
        <v>565029.00339076144</v>
      </c>
      <c r="O1673" s="3">
        <v>584805.01850943803</v>
      </c>
      <c r="P1673" s="3">
        <v>605273.19415726839</v>
      </c>
    </row>
    <row r="1674" spans="2:16" x14ac:dyDescent="0.35">
      <c r="B1674" t="s">
        <v>10</v>
      </c>
      <c r="D1674" t="s">
        <v>19</v>
      </c>
      <c r="E1674" t="s">
        <v>44</v>
      </c>
      <c r="F1674" t="s">
        <v>899</v>
      </c>
      <c r="G1674" t="s">
        <v>900</v>
      </c>
      <c r="H1674">
        <v>3083</v>
      </c>
      <c r="I1674" t="s">
        <v>901</v>
      </c>
      <c r="J1674">
        <v>63300030</v>
      </c>
      <c r="K1674" t="s">
        <v>1488</v>
      </c>
      <c r="L1674" s="3">
        <v>2400</v>
      </c>
      <c r="M1674" s="3">
        <v>2400</v>
      </c>
      <c r="N1674" s="3">
        <v>2400</v>
      </c>
      <c r="O1674" s="3">
        <v>2400</v>
      </c>
      <c r="P1674" s="3">
        <v>2400</v>
      </c>
    </row>
    <row r="1675" spans="2:16" x14ac:dyDescent="0.35">
      <c r="B1675" t="s">
        <v>10</v>
      </c>
      <c r="D1675" t="s">
        <v>11</v>
      </c>
      <c r="E1675" t="s">
        <v>44</v>
      </c>
      <c r="F1675" t="s">
        <v>899</v>
      </c>
      <c r="G1675" t="s">
        <v>900</v>
      </c>
      <c r="H1675">
        <v>3083</v>
      </c>
      <c r="I1675" t="s">
        <v>901</v>
      </c>
      <c r="J1675">
        <v>63300040</v>
      </c>
      <c r="K1675" t="s">
        <v>1515</v>
      </c>
      <c r="L1675" s="3">
        <v>182182.12227525414</v>
      </c>
      <c r="M1675" s="3">
        <v>188558.496554888</v>
      </c>
      <c r="N1675" s="3">
        <v>195158.04393430904</v>
      </c>
      <c r="O1675" s="3">
        <v>201988.57547200986</v>
      </c>
      <c r="P1675" s="3">
        <v>209058.17561353018</v>
      </c>
    </row>
    <row r="1676" spans="2:16" x14ac:dyDescent="0.35">
      <c r="B1676" t="s">
        <v>10</v>
      </c>
      <c r="D1676" t="s">
        <v>19</v>
      </c>
      <c r="E1676" t="s">
        <v>44</v>
      </c>
      <c r="F1676" t="s">
        <v>899</v>
      </c>
      <c r="G1676" t="s">
        <v>900</v>
      </c>
      <c r="H1676">
        <v>3083</v>
      </c>
      <c r="I1676" t="s">
        <v>901</v>
      </c>
      <c r="J1676">
        <v>63300056</v>
      </c>
      <c r="K1676" t="s">
        <v>1536</v>
      </c>
      <c r="L1676" s="3">
        <v>1735067.8311928965</v>
      </c>
      <c r="M1676" s="3">
        <v>1795795.2052846476</v>
      </c>
      <c r="N1676" s="3">
        <v>1858648.0374696101</v>
      </c>
      <c r="O1676" s="3">
        <v>1923700.7187810463</v>
      </c>
      <c r="P1676" s="3">
        <v>1991030.2439383827</v>
      </c>
    </row>
    <row r="1677" spans="2:16" x14ac:dyDescent="0.35">
      <c r="B1677" t="s">
        <v>10</v>
      </c>
      <c r="D1677" t="s">
        <v>19</v>
      </c>
      <c r="E1677" t="s">
        <v>44</v>
      </c>
      <c r="F1677" t="s">
        <v>899</v>
      </c>
      <c r="G1677" t="s">
        <v>900</v>
      </c>
      <c r="H1677">
        <v>3083</v>
      </c>
      <c r="I1677" t="s">
        <v>901</v>
      </c>
      <c r="J1677">
        <v>63300033</v>
      </c>
      <c r="K1677" t="s">
        <v>1661</v>
      </c>
      <c r="L1677" s="3">
        <v>1737.45</v>
      </c>
      <c r="M1677" s="3">
        <v>1737.45</v>
      </c>
      <c r="N1677" s="3">
        <v>1737.45</v>
      </c>
      <c r="O1677" s="3">
        <v>1737.45</v>
      </c>
      <c r="P1677" s="3">
        <v>1737.45</v>
      </c>
    </row>
    <row r="1678" spans="2:16" x14ac:dyDescent="0.35">
      <c r="B1678" t="s">
        <v>10</v>
      </c>
      <c r="D1678" t="s">
        <v>11</v>
      </c>
      <c r="E1678" t="s">
        <v>44</v>
      </c>
      <c r="F1678" t="s">
        <v>899</v>
      </c>
      <c r="G1678" t="s">
        <v>900</v>
      </c>
      <c r="H1678">
        <v>3083</v>
      </c>
      <c r="I1678" t="s">
        <v>901</v>
      </c>
      <c r="J1678">
        <v>63300100</v>
      </c>
      <c r="K1678" t="s">
        <v>1869</v>
      </c>
      <c r="L1678" s="3">
        <v>159626.24046974647</v>
      </c>
      <c r="M1678" s="3">
        <v>165213.15888618759</v>
      </c>
      <c r="N1678" s="3">
        <v>170995.61944720414</v>
      </c>
      <c r="O1678" s="3">
        <v>176980.46612785626</v>
      </c>
      <c r="P1678" s="3">
        <v>183174.7824423312</v>
      </c>
    </row>
    <row r="1679" spans="2:16" x14ac:dyDescent="0.35">
      <c r="B1679" t="s">
        <v>10</v>
      </c>
      <c r="D1679" t="s">
        <v>11</v>
      </c>
      <c r="E1679" t="s">
        <v>44</v>
      </c>
      <c r="F1679" t="s">
        <v>899</v>
      </c>
      <c r="G1679" t="s">
        <v>900</v>
      </c>
      <c r="H1679">
        <v>3083</v>
      </c>
      <c r="I1679" t="s">
        <v>901</v>
      </c>
      <c r="J1679">
        <v>63300170</v>
      </c>
      <c r="K1679" t="s">
        <v>1873</v>
      </c>
      <c r="L1679" s="3">
        <v>275875.78515967051</v>
      </c>
      <c r="M1679" s="3">
        <v>285531.43764025898</v>
      </c>
      <c r="N1679" s="3">
        <v>295525.03795766801</v>
      </c>
      <c r="O1679" s="3">
        <v>305868.41428618639</v>
      </c>
      <c r="P1679" s="3">
        <v>316573.80878620286</v>
      </c>
    </row>
    <row r="1680" spans="2:16" x14ac:dyDescent="0.35">
      <c r="B1680" t="s">
        <v>10</v>
      </c>
      <c r="D1680" t="s">
        <v>11</v>
      </c>
      <c r="E1680" t="s">
        <v>44</v>
      </c>
      <c r="F1680" t="s">
        <v>899</v>
      </c>
      <c r="G1680" t="s">
        <v>900</v>
      </c>
      <c r="H1680">
        <v>3083</v>
      </c>
      <c r="I1680" t="s">
        <v>901</v>
      </c>
      <c r="J1680">
        <v>63300130</v>
      </c>
      <c r="K1680" t="s">
        <v>1896</v>
      </c>
      <c r="L1680" s="3">
        <v>208208.13974314756</v>
      </c>
      <c r="M1680" s="3">
        <v>215495.42463415771</v>
      </c>
      <c r="N1680" s="3">
        <v>223037.76449635319</v>
      </c>
      <c r="O1680" s="3">
        <v>230844.08625372555</v>
      </c>
      <c r="P1680" s="3">
        <v>238923.6292726059</v>
      </c>
    </row>
    <row r="1681" spans="2:16" x14ac:dyDescent="0.35">
      <c r="B1681" t="s">
        <v>10</v>
      </c>
      <c r="D1681" t="s">
        <v>11</v>
      </c>
      <c r="E1681" t="s">
        <v>44</v>
      </c>
      <c r="F1681" t="s">
        <v>902</v>
      </c>
      <c r="G1681" t="s">
        <v>903</v>
      </c>
      <c r="H1681">
        <v>3083</v>
      </c>
      <c r="I1681" t="s">
        <v>901</v>
      </c>
      <c r="J1681">
        <v>63300080</v>
      </c>
      <c r="K1681" t="s">
        <v>91</v>
      </c>
      <c r="L1681" s="3">
        <v>140726.19083484038</v>
      </c>
      <c r="M1681" s="3">
        <v>145651.60751405978</v>
      </c>
      <c r="N1681" s="3">
        <v>150749.41377705184</v>
      </c>
      <c r="O1681" s="3">
        <v>156025.64325924864</v>
      </c>
      <c r="P1681" s="3">
        <v>161486.54077332234</v>
      </c>
    </row>
    <row r="1682" spans="2:16" x14ac:dyDescent="0.35">
      <c r="B1682" t="s">
        <v>10</v>
      </c>
      <c r="D1682" t="s">
        <v>11</v>
      </c>
      <c r="E1682" t="s">
        <v>44</v>
      </c>
      <c r="F1682" t="s">
        <v>902</v>
      </c>
      <c r="G1682" t="s">
        <v>903</v>
      </c>
      <c r="H1682">
        <v>3083</v>
      </c>
      <c r="I1682" t="s">
        <v>901</v>
      </c>
      <c r="J1682">
        <v>63300040</v>
      </c>
      <c r="K1682" t="s">
        <v>1515</v>
      </c>
      <c r="L1682" s="3">
        <v>48606.085650191577</v>
      </c>
      <c r="M1682" s="3">
        <v>50307.298647948279</v>
      </c>
      <c r="N1682" s="3">
        <v>52068.054100626461</v>
      </c>
      <c r="O1682" s="3">
        <v>53890.435994148385</v>
      </c>
      <c r="P1682" s="3">
        <v>55776.601253943569</v>
      </c>
    </row>
    <row r="1683" spans="2:16" x14ac:dyDescent="0.35">
      <c r="B1683" t="s">
        <v>10</v>
      </c>
      <c r="D1683" t="s">
        <v>19</v>
      </c>
      <c r="E1683" t="s">
        <v>44</v>
      </c>
      <c r="F1683" t="s">
        <v>902</v>
      </c>
      <c r="G1683" t="s">
        <v>903</v>
      </c>
      <c r="H1683">
        <v>3083</v>
      </c>
      <c r="I1683" t="s">
        <v>901</v>
      </c>
      <c r="J1683">
        <v>63300056</v>
      </c>
      <c r="K1683" t="s">
        <v>1536</v>
      </c>
      <c r="L1683" s="3">
        <v>462915.10143039597</v>
      </c>
      <c r="M1683" s="3">
        <v>479117.12998045981</v>
      </c>
      <c r="N1683" s="3">
        <v>495886.22952977585</v>
      </c>
      <c r="O1683" s="3">
        <v>513242.24756331794</v>
      </c>
      <c r="P1683" s="3">
        <v>531205.72622803401</v>
      </c>
    </row>
    <row r="1684" spans="2:16" x14ac:dyDescent="0.35">
      <c r="B1684" t="s">
        <v>10</v>
      </c>
      <c r="D1684" t="s">
        <v>11</v>
      </c>
      <c r="E1684" t="s">
        <v>44</v>
      </c>
      <c r="F1684" t="s">
        <v>902</v>
      </c>
      <c r="G1684" t="s">
        <v>903</v>
      </c>
      <c r="H1684">
        <v>3083</v>
      </c>
      <c r="I1684" t="s">
        <v>901</v>
      </c>
      <c r="J1684">
        <v>63300100</v>
      </c>
      <c r="K1684" t="s">
        <v>1869</v>
      </c>
      <c r="L1684" s="3">
        <v>42588.189331596426</v>
      </c>
      <c r="M1684" s="3">
        <v>44078.775958202299</v>
      </c>
      <c r="N1684" s="3">
        <v>45621.533116739374</v>
      </c>
      <c r="O1684" s="3">
        <v>47218.286775825247</v>
      </c>
      <c r="P1684" s="3">
        <v>48870.926812979131</v>
      </c>
    </row>
    <row r="1685" spans="2:16" x14ac:dyDescent="0.35">
      <c r="B1685" t="s">
        <v>10</v>
      </c>
      <c r="D1685" t="s">
        <v>11</v>
      </c>
      <c r="E1685" t="s">
        <v>44</v>
      </c>
      <c r="F1685" t="s">
        <v>902</v>
      </c>
      <c r="G1685" t="s">
        <v>903</v>
      </c>
      <c r="H1685">
        <v>3083</v>
      </c>
      <c r="I1685" t="s">
        <v>901</v>
      </c>
      <c r="J1685">
        <v>63300170</v>
      </c>
      <c r="K1685" t="s">
        <v>1873</v>
      </c>
      <c r="L1685" s="3">
        <v>73603.501127432959</v>
      </c>
      <c r="M1685" s="3">
        <v>76179.623666893109</v>
      </c>
      <c r="N1685" s="3">
        <v>78845.910495234362</v>
      </c>
      <c r="O1685" s="3">
        <v>81605.517362567552</v>
      </c>
      <c r="P1685" s="3">
        <v>84461.710470257414</v>
      </c>
    </row>
    <row r="1686" spans="2:16" x14ac:dyDescent="0.35">
      <c r="B1686" t="s">
        <v>10</v>
      </c>
      <c r="D1686" t="s">
        <v>11</v>
      </c>
      <c r="E1686" t="s">
        <v>44</v>
      </c>
      <c r="F1686" t="s">
        <v>902</v>
      </c>
      <c r="G1686" t="s">
        <v>903</v>
      </c>
      <c r="H1686">
        <v>3083</v>
      </c>
      <c r="I1686" t="s">
        <v>901</v>
      </c>
      <c r="J1686">
        <v>63300130</v>
      </c>
      <c r="K1686" t="s">
        <v>1896</v>
      </c>
      <c r="L1686" s="3">
        <v>55549.812171647514</v>
      </c>
      <c r="M1686" s="3">
        <v>57494.055597655177</v>
      </c>
      <c r="N1686" s="3">
        <v>59506.347543573102</v>
      </c>
      <c r="O1686" s="3">
        <v>61589.069707598152</v>
      </c>
      <c r="P1686" s="3">
        <v>63744.687147364079</v>
      </c>
    </row>
    <row r="1687" spans="2:16" x14ac:dyDescent="0.35">
      <c r="B1687" t="s">
        <v>10</v>
      </c>
      <c r="D1687" t="s">
        <v>11</v>
      </c>
      <c r="E1687" t="s">
        <v>44</v>
      </c>
      <c r="F1687" t="s">
        <v>904</v>
      </c>
      <c r="G1687" t="s">
        <v>905</v>
      </c>
      <c r="H1687">
        <v>3083</v>
      </c>
      <c r="I1687" t="s">
        <v>901</v>
      </c>
      <c r="J1687">
        <v>63300080</v>
      </c>
      <c r="K1687" t="s">
        <v>91</v>
      </c>
      <c r="L1687" s="3">
        <v>45166.35348742838</v>
      </c>
      <c r="M1687" s="3">
        <v>46747.175859488365</v>
      </c>
      <c r="N1687" s="3">
        <v>48383.327014570452</v>
      </c>
      <c r="O1687" s="3">
        <v>50076.743460080419</v>
      </c>
      <c r="P1687" s="3">
        <v>51829.42948118323</v>
      </c>
    </row>
    <row r="1688" spans="2:16" x14ac:dyDescent="0.35">
      <c r="B1688" t="s">
        <v>10</v>
      </c>
      <c r="D1688" t="s">
        <v>11</v>
      </c>
      <c r="E1688" t="s">
        <v>44</v>
      </c>
      <c r="F1688" t="s">
        <v>904</v>
      </c>
      <c r="G1688" t="s">
        <v>905</v>
      </c>
      <c r="H1688">
        <v>3083</v>
      </c>
      <c r="I1688" t="s">
        <v>901</v>
      </c>
      <c r="J1688">
        <v>63300040</v>
      </c>
      <c r="K1688" t="s">
        <v>1515</v>
      </c>
      <c r="L1688" s="3">
        <v>15600.220776907829</v>
      </c>
      <c r="M1688" s="3">
        <v>16146.228504099601</v>
      </c>
      <c r="N1688" s="3">
        <v>16711.346501743083</v>
      </c>
      <c r="O1688" s="3">
        <v>17296.243629304092</v>
      </c>
      <c r="P1688" s="3">
        <v>17901.612156329735</v>
      </c>
    </row>
    <row r="1689" spans="2:16" x14ac:dyDescent="0.35">
      <c r="B1689" t="s">
        <v>10</v>
      </c>
      <c r="D1689" t="s">
        <v>19</v>
      </c>
      <c r="E1689" t="s">
        <v>44</v>
      </c>
      <c r="F1689" t="s">
        <v>904</v>
      </c>
      <c r="G1689" t="s">
        <v>905</v>
      </c>
      <c r="H1689">
        <v>3083</v>
      </c>
      <c r="I1689" t="s">
        <v>901</v>
      </c>
      <c r="J1689">
        <v>63300056</v>
      </c>
      <c r="K1689" t="s">
        <v>1536</v>
      </c>
      <c r="L1689" s="3">
        <v>148573.53120864599</v>
      </c>
      <c r="M1689" s="3">
        <v>153773.60480094858</v>
      </c>
      <c r="N1689" s="3">
        <v>159155.68096898176</v>
      </c>
      <c r="O1689" s="3">
        <v>164726.12980289612</v>
      </c>
      <c r="P1689" s="3">
        <v>170491.54434599748</v>
      </c>
    </row>
    <row r="1690" spans="2:16" x14ac:dyDescent="0.35">
      <c r="B1690" t="s">
        <v>10</v>
      </c>
      <c r="D1690" t="s">
        <v>19</v>
      </c>
      <c r="E1690" t="s">
        <v>44</v>
      </c>
      <c r="F1690" t="s">
        <v>904</v>
      </c>
      <c r="G1690" t="s">
        <v>905</v>
      </c>
      <c r="H1690">
        <v>3083</v>
      </c>
      <c r="I1690" t="s">
        <v>901</v>
      </c>
      <c r="J1690">
        <v>63300065</v>
      </c>
      <c r="K1690" t="s">
        <v>1627</v>
      </c>
      <c r="L1690" s="3">
        <v>15808</v>
      </c>
      <c r="M1690" s="3">
        <v>15808</v>
      </c>
      <c r="N1690" s="3">
        <v>15808</v>
      </c>
      <c r="O1690" s="3">
        <v>15808</v>
      </c>
      <c r="P1690" s="3">
        <v>15808</v>
      </c>
    </row>
    <row r="1691" spans="2:16" x14ac:dyDescent="0.35">
      <c r="B1691" t="s">
        <v>10</v>
      </c>
      <c r="D1691" t="s">
        <v>19</v>
      </c>
      <c r="E1691" t="s">
        <v>44</v>
      </c>
      <c r="F1691" t="s">
        <v>904</v>
      </c>
      <c r="G1691" t="s">
        <v>905</v>
      </c>
      <c r="H1691">
        <v>3083</v>
      </c>
      <c r="I1691" t="s">
        <v>901</v>
      </c>
      <c r="J1691">
        <v>63300152</v>
      </c>
      <c r="K1691" t="s">
        <v>1741</v>
      </c>
      <c r="L1691" s="3">
        <v>418696.65840000001</v>
      </c>
      <c r="M1691" s="3">
        <v>427070.59156800003</v>
      </c>
      <c r="N1691" s="3">
        <v>435612.00339936005</v>
      </c>
      <c r="O1691" s="3">
        <v>444324.24346734729</v>
      </c>
      <c r="P1691" s="3">
        <v>453210.72833669424</v>
      </c>
    </row>
    <row r="1692" spans="2:16" x14ac:dyDescent="0.35">
      <c r="B1692" t="s">
        <v>10</v>
      </c>
      <c r="D1692" t="s">
        <v>11</v>
      </c>
      <c r="E1692" t="s">
        <v>44</v>
      </c>
      <c r="F1692" t="s">
        <v>904</v>
      </c>
      <c r="G1692" t="s">
        <v>905</v>
      </c>
      <c r="H1692">
        <v>3083</v>
      </c>
      <c r="I1692" t="s">
        <v>901</v>
      </c>
      <c r="J1692">
        <v>63300110</v>
      </c>
      <c r="K1692" t="s">
        <v>1866</v>
      </c>
      <c r="L1692" s="3">
        <v>632.32000000000005</v>
      </c>
      <c r="M1692" s="3">
        <v>632.32000000000005</v>
      </c>
      <c r="N1692" s="3">
        <v>632.32000000000005</v>
      </c>
      <c r="O1692" s="3">
        <v>632.32000000000005</v>
      </c>
      <c r="P1692" s="3">
        <v>632.32000000000005</v>
      </c>
    </row>
    <row r="1693" spans="2:16" x14ac:dyDescent="0.35">
      <c r="B1693" t="s">
        <v>10</v>
      </c>
      <c r="D1693" t="s">
        <v>11</v>
      </c>
      <c r="E1693" t="s">
        <v>44</v>
      </c>
      <c r="F1693" t="s">
        <v>904</v>
      </c>
      <c r="G1693" t="s">
        <v>905</v>
      </c>
      <c r="H1693">
        <v>3083</v>
      </c>
      <c r="I1693" t="s">
        <v>901</v>
      </c>
      <c r="J1693">
        <v>63300100</v>
      </c>
      <c r="K1693" t="s">
        <v>1869</v>
      </c>
      <c r="L1693" s="3">
        <v>13668.764871195432</v>
      </c>
      <c r="M1693" s="3">
        <v>14147.17164168727</v>
      </c>
      <c r="N1693" s="3">
        <v>14642.322649146321</v>
      </c>
      <c r="O1693" s="3">
        <v>15154.803941866443</v>
      </c>
      <c r="P1693" s="3">
        <v>15685.222079831768</v>
      </c>
    </row>
    <row r="1694" spans="2:16" x14ac:dyDescent="0.35">
      <c r="B1694" t="s">
        <v>10</v>
      </c>
      <c r="D1694" t="s">
        <v>11</v>
      </c>
      <c r="E1694" t="s">
        <v>44</v>
      </c>
      <c r="F1694" t="s">
        <v>904</v>
      </c>
      <c r="G1694" t="s">
        <v>905</v>
      </c>
      <c r="H1694">
        <v>3083</v>
      </c>
      <c r="I1694" t="s">
        <v>901</v>
      </c>
      <c r="J1694">
        <v>63300170</v>
      </c>
      <c r="K1694" t="s">
        <v>1873</v>
      </c>
      <c r="L1694" s="3">
        <v>23623.191462174713</v>
      </c>
      <c r="M1694" s="3">
        <v>24450.003163350826</v>
      </c>
      <c r="N1694" s="3">
        <v>25305.753274068102</v>
      </c>
      <c r="O1694" s="3">
        <v>26191.454638660482</v>
      </c>
      <c r="P1694" s="3">
        <v>27108.155551013599</v>
      </c>
    </row>
    <row r="1695" spans="2:16" x14ac:dyDescent="0.35">
      <c r="B1695" t="s">
        <v>10</v>
      </c>
      <c r="D1695" t="s">
        <v>19</v>
      </c>
      <c r="E1695" t="s">
        <v>44</v>
      </c>
      <c r="F1695" t="s">
        <v>904</v>
      </c>
      <c r="G1695" t="s">
        <v>905</v>
      </c>
      <c r="H1695">
        <v>3083</v>
      </c>
      <c r="I1695" t="s">
        <v>901</v>
      </c>
      <c r="J1695">
        <v>63300155</v>
      </c>
      <c r="K1695" t="s">
        <v>1877</v>
      </c>
      <c r="L1695" s="3">
        <v>20709.84</v>
      </c>
      <c r="M1695" s="3">
        <v>20709.84</v>
      </c>
      <c r="N1695" s="3">
        <v>20709.84</v>
      </c>
      <c r="O1695" s="3">
        <v>20709.84</v>
      </c>
      <c r="P1695" s="3">
        <v>20709.84</v>
      </c>
    </row>
    <row r="1696" spans="2:16" x14ac:dyDescent="0.35">
      <c r="B1696" t="s">
        <v>10</v>
      </c>
      <c r="D1696" t="s">
        <v>11</v>
      </c>
      <c r="E1696" t="s">
        <v>44</v>
      </c>
      <c r="F1696" t="s">
        <v>904</v>
      </c>
      <c r="G1696" t="s">
        <v>905</v>
      </c>
      <c r="H1696">
        <v>3083</v>
      </c>
      <c r="I1696" t="s">
        <v>901</v>
      </c>
      <c r="J1696">
        <v>63300130</v>
      </c>
      <c r="K1696" t="s">
        <v>1896</v>
      </c>
      <c r="L1696" s="3">
        <v>17828.823745037516</v>
      </c>
      <c r="M1696" s="3">
        <v>18452.832576113829</v>
      </c>
      <c r="N1696" s="3">
        <v>19098.68171627781</v>
      </c>
      <c r="O1696" s="3">
        <v>19767.135576347533</v>
      </c>
      <c r="P1696" s="3">
        <v>20458.985321519696</v>
      </c>
    </row>
    <row r="1697" spans="2:16" x14ac:dyDescent="0.35">
      <c r="B1697" t="s">
        <v>10</v>
      </c>
      <c r="D1697" t="s">
        <v>11</v>
      </c>
      <c r="E1697" t="s">
        <v>44</v>
      </c>
      <c r="F1697" t="s">
        <v>906</v>
      </c>
      <c r="G1697" t="s">
        <v>907</v>
      </c>
      <c r="H1697">
        <v>3083</v>
      </c>
      <c r="I1697" t="s">
        <v>901</v>
      </c>
      <c r="J1697">
        <v>63300080</v>
      </c>
      <c r="K1697" t="s">
        <v>91</v>
      </c>
      <c r="L1697" s="3">
        <v>32649.49738685671</v>
      </c>
      <c r="M1697" s="3">
        <v>33792.229795396692</v>
      </c>
      <c r="N1697" s="3">
        <v>34974.957838235568</v>
      </c>
      <c r="O1697" s="3">
        <v>36199.081362573808</v>
      </c>
      <c r="P1697" s="3">
        <v>37466.049210263896</v>
      </c>
    </row>
    <row r="1698" spans="2:16" x14ac:dyDescent="0.35">
      <c r="B1698" t="s">
        <v>10</v>
      </c>
      <c r="D1698" t="s">
        <v>11</v>
      </c>
      <c r="E1698" t="s">
        <v>44</v>
      </c>
      <c r="F1698" t="s">
        <v>906</v>
      </c>
      <c r="G1698" t="s">
        <v>907</v>
      </c>
      <c r="H1698">
        <v>3083</v>
      </c>
      <c r="I1698" t="s">
        <v>901</v>
      </c>
      <c r="J1698">
        <v>63300040</v>
      </c>
      <c r="K1698" t="s">
        <v>1515</v>
      </c>
      <c r="L1698" s="3">
        <v>5668.0954145293272</v>
      </c>
      <c r="M1698" s="3">
        <v>5866.4787540378529</v>
      </c>
      <c r="N1698" s="3">
        <v>6071.805510429177</v>
      </c>
      <c r="O1698" s="3">
        <v>6284.3187032941978</v>
      </c>
      <c r="P1698" s="3">
        <v>6504.2698579094949</v>
      </c>
    </row>
    <row r="1699" spans="2:16" x14ac:dyDescent="0.35">
      <c r="B1699" t="s">
        <v>10</v>
      </c>
      <c r="D1699" t="s">
        <v>19</v>
      </c>
      <c r="E1699" t="s">
        <v>44</v>
      </c>
      <c r="F1699" t="s">
        <v>906</v>
      </c>
      <c r="G1699" t="s">
        <v>907</v>
      </c>
      <c r="H1699">
        <v>3083</v>
      </c>
      <c r="I1699" t="s">
        <v>901</v>
      </c>
      <c r="J1699">
        <v>63300056</v>
      </c>
      <c r="K1699" t="s">
        <v>1536</v>
      </c>
      <c r="L1699" s="3">
        <v>53981.861090755498</v>
      </c>
      <c r="M1699" s="3">
        <v>55871.226228931933</v>
      </c>
      <c r="N1699" s="3">
        <v>57826.719146944546</v>
      </c>
      <c r="O1699" s="3">
        <v>59850.654317087603</v>
      </c>
      <c r="P1699" s="3">
        <v>61945.427218185665</v>
      </c>
    </row>
    <row r="1700" spans="2:16" x14ac:dyDescent="0.35">
      <c r="B1700" t="s">
        <v>10</v>
      </c>
      <c r="D1700" t="s">
        <v>19</v>
      </c>
      <c r="E1700" t="s">
        <v>44</v>
      </c>
      <c r="F1700" t="s">
        <v>906</v>
      </c>
      <c r="G1700" t="s">
        <v>907</v>
      </c>
      <c r="H1700">
        <v>3083</v>
      </c>
      <c r="I1700" t="s">
        <v>901</v>
      </c>
      <c r="J1700">
        <v>63300052</v>
      </c>
      <c r="K1700" t="s">
        <v>1541</v>
      </c>
      <c r="L1700" s="3">
        <v>53417.80136600999</v>
      </c>
      <c r="M1700" s="3">
        <v>55287.424413820336</v>
      </c>
      <c r="N1700" s="3">
        <v>57222.484268304041</v>
      </c>
      <c r="O1700" s="3">
        <v>59225.271217694681</v>
      </c>
      <c r="P1700" s="3">
        <v>61298.155710313993</v>
      </c>
    </row>
    <row r="1701" spans="2:16" x14ac:dyDescent="0.35">
      <c r="B1701" t="s">
        <v>10</v>
      </c>
      <c r="D1701" t="s">
        <v>19</v>
      </c>
      <c r="E1701" t="s">
        <v>44</v>
      </c>
      <c r="F1701" t="s">
        <v>906</v>
      </c>
      <c r="G1701" t="s">
        <v>907</v>
      </c>
      <c r="H1701">
        <v>3083</v>
      </c>
      <c r="I1701" t="s">
        <v>901</v>
      </c>
      <c r="J1701">
        <v>63300065</v>
      </c>
      <c r="K1701" t="s">
        <v>1627</v>
      </c>
      <c r="L1701" s="3">
        <v>22500</v>
      </c>
      <c r="M1701" s="3">
        <v>22500</v>
      </c>
      <c r="N1701" s="3">
        <v>22500</v>
      </c>
      <c r="O1701" s="3">
        <v>22500</v>
      </c>
      <c r="P1701" s="3">
        <v>22500</v>
      </c>
    </row>
    <row r="1702" spans="2:16" x14ac:dyDescent="0.35">
      <c r="B1702" t="s">
        <v>10</v>
      </c>
      <c r="D1702" t="s">
        <v>19</v>
      </c>
      <c r="E1702" t="s">
        <v>44</v>
      </c>
      <c r="F1702" t="s">
        <v>906</v>
      </c>
      <c r="G1702" t="s">
        <v>907</v>
      </c>
      <c r="H1702">
        <v>3083</v>
      </c>
      <c r="I1702" t="s">
        <v>901</v>
      </c>
      <c r="J1702">
        <v>63300150</v>
      </c>
      <c r="K1702" t="s">
        <v>1680</v>
      </c>
      <c r="L1702" s="3">
        <v>25481.502393942003</v>
      </c>
      <c r="M1702" s="3">
        <v>25991.132441820842</v>
      </c>
      <c r="N1702" s="3">
        <v>26510.955090657259</v>
      </c>
      <c r="O1702" s="3">
        <v>27041.174192470404</v>
      </c>
      <c r="P1702" s="3">
        <v>27581.997676319814</v>
      </c>
    </row>
    <row r="1703" spans="2:16" x14ac:dyDescent="0.35">
      <c r="B1703" t="s">
        <v>10</v>
      </c>
      <c r="D1703" t="s">
        <v>19</v>
      </c>
      <c r="E1703" t="s">
        <v>44</v>
      </c>
      <c r="F1703" t="s">
        <v>906</v>
      </c>
      <c r="G1703" t="s">
        <v>907</v>
      </c>
      <c r="H1703">
        <v>3083</v>
      </c>
      <c r="I1703" t="s">
        <v>901</v>
      </c>
      <c r="J1703">
        <v>63300152</v>
      </c>
      <c r="K1703" t="s">
        <v>1741</v>
      </c>
      <c r="L1703" s="3">
        <v>2097542.0858508963</v>
      </c>
      <c r="M1703" s="3">
        <v>2154492.9275679141</v>
      </c>
      <c r="N1703" s="3">
        <v>2212582.7861192725</v>
      </c>
      <c r="O1703" s="3">
        <v>2271834.4418416577</v>
      </c>
      <c r="P1703" s="3">
        <v>2332271.1306784907</v>
      </c>
    </row>
    <row r="1704" spans="2:16" x14ac:dyDescent="0.35">
      <c r="B1704" t="s">
        <v>10</v>
      </c>
      <c r="D1704" t="s">
        <v>11</v>
      </c>
      <c r="E1704" t="s">
        <v>44</v>
      </c>
      <c r="F1704" t="s">
        <v>906</v>
      </c>
      <c r="G1704" t="s">
        <v>907</v>
      </c>
      <c r="H1704">
        <v>3083</v>
      </c>
      <c r="I1704" t="s">
        <v>901</v>
      </c>
      <c r="J1704">
        <v>63300110</v>
      </c>
      <c r="K1704" t="s">
        <v>1866</v>
      </c>
      <c r="L1704" s="3">
        <v>900</v>
      </c>
      <c r="M1704" s="3">
        <v>900</v>
      </c>
      <c r="N1704" s="3">
        <v>900</v>
      </c>
      <c r="O1704" s="3">
        <v>900</v>
      </c>
      <c r="P1704" s="3">
        <v>900</v>
      </c>
    </row>
    <row r="1705" spans="2:16" x14ac:dyDescent="0.35">
      <c r="B1705" t="s">
        <v>10</v>
      </c>
      <c r="D1705" t="s">
        <v>11</v>
      </c>
      <c r="E1705" t="s">
        <v>44</v>
      </c>
      <c r="F1705" t="s">
        <v>906</v>
      </c>
      <c r="G1705" t="s">
        <v>907</v>
      </c>
      <c r="H1705">
        <v>3083</v>
      </c>
      <c r="I1705" t="s">
        <v>901</v>
      </c>
      <c r="J1705">
        <v>63300100</v>
      </c>
      <c r="K1705" t="s">
        <v>1869</v>
      </c>
      <c r="L1705" s="3">
        <v>9880.7689460224246</v>
      </c>
      <c r="M1705" s="3">
        <v>10226.595859133209</v>
      </c>
      <c r="N1705" s="3">
        <v>10584.52671420287</v>
      </c>
      <c r="O1705" s="3">
        <v>10954.985149199969</v>
      </c>
      <c r="P1705" s="3">
        <v>11338.409629421967</v>
      </c>
    </row>
    <row r="1706" spans="2:16" x14ac:dyDescent="0.35">
      <c r="B1706" t="s">
        <v>10</v>
      </c>
      <c r="D1706" t="s">
        <v>11</v>
      </c>
      <c r="E1706" t="s">
        <v>44</v>
      </c>
      <c r="F1706" t="s">
        <v>906</v>
      </c>
      <c r="G1706" t="s">
        <v>907</v>
      </c>
      <c r="H1706">
        <v>3083</v>
      </c>
      <c r="I1706" t="s">
        <v>901</v>
      </c>
      <c r="J1706">
        <v>63300170</v>
      </c>
      <c r="K1706" t="s">
        <v>1873</v>
      </c>
      <c r="L1706" s="3">
        <v>8583.1159134301251</v>
      </c>
      <c r="M1706" s="3">
        <v>8883.5249704001781</v>
      </c>
      <c r="N1706" s="3">
        <v>9194.4483443641839</v>
      </c>
      <c r="O1706" s="3">
        <v>9516.254036416929</v>
      </c>
      <c r="P1706" s="3">
        <v>9849.3229276915208</v>
      </c>
    </row>
    <row r="1707" spans="2:16" x14ac:dyDescent="0.35">
      <c r="B1707" t="s">
        <v>10</v>
      </c>
      <c r="D1707" t="s">
        <v>19</v>
      </c>
      <c r="E1707" t="s">
        <v>44</v>
      </c>
      <c r="F1707" t="s">
        <v>906</v>
      </c>
      <c r="G1707" t="s">
        <v>907</v>
      </c>
      <c r="H1707">
        <v>3083</v>
      </c>
      <c r="I1707" t="s">
        <v>901</v>
      </c>
      <c r="J1707">
        <v>63300155</v>
      </c>
      <c r="K1707" t="s">
        <v>1877</v>
      </c>
      <c r="L1707" s="3">
        <v>160341.66999990001</v>
      </c>
      <c r="M1707" s="3">
        <v>160341.66999990001</v>
      </c>
      <c r="N1707" s="3">
        <v>160341.66999990001</v>
      </c>
      <c r="O1707" s="3">
        <v>160341.66999990001</v>
      </c>
      <c r="P1707" s="3">
        <v>160341.66999990001</v>
      </c>
    </row>
    <row r="1708" spans="2:16" x14ac:dyDescent="0.35">
      <c r="B1708" t="s">
        <v>10</v>
      </c>
      <c r="D1708" t="s">
        <v>11</v>
      </c>
      <c r="E1708" t="s">
        <v>44</v>
      </c>
      <c r="F1708" t="s">
        <v>906</v>
      </c>
      <c r="G1708" t="s">
        <v>907</v>
      </c>
      <c r="H1708">
        <v>3083</v>
      </c>
      <c r="I1708" t="s">
        <v>901</v>
      </c>
      <c r="J1708">
        <v>63300130</v>
      </c>
      <c r="K1708" t="s">
        <v>1896</v>
      </c>
      <c r="L1708" s="3">
        <v>12887.959494811857</v>
      </c>
      <c r="M1708" s="3">
        <v>13339.038077130272</v>
      </c>
      <c r="N1708" s="3">
        <v>13805.904409829829</v>
      </c>
      <c r="O1708" s="3">
        <v>14289.111064173874</v>
      </c>
      <c r="P1708" s="3">
        <v>14789.229951419959</v>
      </c>
    </row>
    <row r="1709" spans="2:16" x14ac:dyDescent="0.35">
      <c r="B1709" t="s">
        <v>10</v>
      </c>
      <c r="D1709" t="s">
        <v>11</v>
      </c>
      <c r="E1709" t="s">
        <v>44</v>
      </c>
      <c r="F1709" t="s">
        <v>908</v>
      </c>
      <c r="G1709" t="s">
        <v>909</v>
      </c>
      <c r="H1709">
        <v>3083</v>
      </c>
      <c r="I1709" t="s">
        <v>901</v>
      </c>
      <c r="J1709">
        <v>63300080</v>
      </c>
      <c r="K1709" t="s">
        <v>91</v>
      </c>
      <c r="L1709" s="3">
        <v>45727.114437924691</v>
      </c>
      <c r="M1709" s="3">
        <v>47327.563443252053</v>
      </c>
      <c r="N1709" s="3">
        <v>48984.02816376587</v>
      </c>
      <c r="O1709" s="3">
        <v>50698.469149497672</v>
      </c>
      <c r="P1709" s="3">
        <v>52472.915569730088</v>
      </c>
    </row>
    <row r="1710" spans="2:16" x14ac:dyDescent="0.35">
      <c r="B1710" t="s">
        <v>10</v>
      </c>
      <c r="D1710" t="s">
        <v>11</v>
      </c>
      <c r="E1710" t="s">
        <v>44</v>
      </c>
      <c r="F1710" t="s">
        <v>908</v>
      </c>
      <c r="G1710" t="s">
        <v>909</v>
      </c>
      <c r="H1710">
        <v>3083</v>
      </c>
      <c r="I1710" t="s">
        <v>901</v>
      </c>
      <c r="J1710">
        <v>63300040</v>
      </c>
      <c r="K1710" t="s">
        <v>1515</v>
      </c>
      <c r="L1710" s="3">
        <v>15793.90465783583</v>
      </c>
      <c r="M1710" s="3">
        <v>16346.691320860084</v>
      </c>
      <c r="N1710" s="3">
        <v>16918.825517090183</v>
      </c>
      <c r="O1710" s="3">
        <v>17510.984410188339</v>
      </c>
      <c r="P1710" s="3">
        <v>18123.868864544933</v>
      </c>
    </row>
    <row r="1711" spans="2:16" x14ac:dyDescent="0.35">
      <c r="B1711" t="s">
        <v>10</v>
      </c>
      <c r="D1711" t="s">
        <v>19</v>
      </c>
      <c r="E1711" t="s">
        <v>44</v>
      </c>
      <c r="F1711" t="s">
        <v>908</v>
      </c>
      <c r="G1711" t="s">
        <v>909</v>
      </c>
      <c r="H1711">
        <v>3083</v>
      </c>
      <c r="I1711" t="s">
        <v>901</v>
      </c>
      <c r="J1711">
        <v>63300056</v>
      </c>
      <c r="K1711" t="s">
        <v>1536</v>
      </c>
      <c r="L1711" s="3">
        <v>150418.13959843648</v>
      </c>
      <c r="M1711" s="3">
        <v>155682.77448438175</v>
      </c>
      <c r="N1711" s="3">
        <v>161131.67159133509</v>
      </c>
      <c r="O1711" s="3">
        <v>166771.28009703182</v>
      </c>
      <c r="P1711" s="3">
        <v>172608.27490042793</v>
      </c>
    </row>
    <row r="1712" spans="2:16" x14ac:dyDescent="0.35">
      <c r="B1712" t="s">
        <v>10</v>
      </c>
      <c r="D1712" t="s">
        <v>19</v>
      </c>
      <c r="E1712" t="s">
        <v>44</v>
      </c>
      <c r="F1712" t="s">
        <v>908</v>
      </c>
      <c r="G1712" t="s">
        <v>909</v>
      </c>
      <c r="H1712">
        <v>3083</v>
      </c>
      <c r="I1712" t="s">
        <v>901</v>
      </c>
      <c r="J1712">
        <v>63300065</v>
      </c>
      <c r="K1712" t="s">
        <v>1627</v>
      </c>
      <c r="L1712" s="3">
        <v>1000</v>
      </c>
      <c r="M1712" s="3">
        <v>1000</v>
      </c>
      <c r="N1712" s="3">
        <v>1000</v>
      </c>
      <c r="O1712" s="3">
        <v>1000</v>
      </c>
      <c r="P1712" s="3">
        <v>1000</v>
      </c>
    </row>
    <row r="1713" spans="2:16" x14ac:dyDescent="0.35">
      <c r="B1713" t="s">
        <v>10</v>
      </c>
      <c r="D1713" t="s">
        <v>19</v>
      </c>
      <c r="E1713" t="s">
        <v>44</v>
      </c>
      <c r="F1713" t="s">
        <v>908</v>
      </c>
      <c r="G1713" t="s">
        <v>909</v>
      </c>
      <c r="H1713">
        <v>3083</v>
      </c>
      <c r="I1713" t="s">
        <v>901</v>
      </c>
      <c r="J1713">
        <v>63300033</v>
      </c>
      <c r="K1713" t="s">
        <v>1661</v>
      </c>
      <c r="L1713" s="3">
        <v>7028.3161899999996</v>
      </c>
      <c r="M1713" s="3">
        <v>7028.3161899999996</v>
      </c>
      <c r="N1713" s="3">
        <v>7028.3161899999996</v>
      </c>
      <c r="O1713" s="3">
        <v>7028.3161899999996</v>
      </c>
      <c r="P1713" s="3">
        <v>7028.3161899999996</v>
      </c>
    </row>
    <row r="1714" spans="2:16" x14ac:dyDescent="0.35">
      <c r="B1714" t="s">
        <v>10</v>
      </c>
      <c r="D1714" t="s">
        <v>19</v>
      </c>
      <c r="E1714" t="s">
        <v>44</v>
      </c>
      <c r="F1714" t="s">
        <v>908</v>
      </c>
      <c r="G1714" t="s">
        <v>909</v>
      </c>
      <c r="H1714">
        <v>3083</v>
      </c>
      <c r="I1714" t="s">
        <v>901</v>
      </c>
      <c r="J1714">
        <v>63300152</v>
      </c>
      <c r="K1714" t="s">
        <v>1741</v>
      </c>
      <c r="L1714" s="3">
        <v>3673482.06</v>
      </c>
      <c r="M1714" s="3">
        <v>3496951.7012</v>
      </c>
      <c r="N1714" s="3">
        <v>3571890.7352240002</v>
      </c>
      <c r="O1714" s="3">
        <v>3648328.5499284803</v>
      </c>
      <c r="P1714" s="3">
        <v>3726295.1209270498</v>
      </c>
    </row>
    <row r="1715" spans="2:16" x14ac:dyDescent="0.35">
      <c r="B1715" t="s">
        <v>10</v>
      </c>
      <c r="D1715" t="s">
        <v>11</v>
      </c>
      <c r="E1715" t="s">
        <v>44</v>
      </c>
      <c r="F1715" t="s">
        <v>908</v>
      </c>
      <c r="G1715" t="s">
        <v>909</v>
      </c>
      <c r="H1715">
        <v>3083</v>
      </c>
      <c r="I1715" t="s">
        <v>901</v>
      </c>
      <c r="J1715">
        <v>63300110</v>
      </c>
      <c r="K1715" t="s">
        <v>1866</v>
      </c>
      <c r="L1715" s="3">
        <v>40</v>
      </c>
      <c r="M1715" s="3">
        <v>40</v>
      </c>
      <c r="N1715" s="3">
        <v>40</v>
      </c>
      <c r="O1715" s="3">
        <v>40</v>
      </c>
      <c r="P1715" s="3">
        <v>40</v>
      </c>
    </row>
    <row r="1716" spans="2:16" x14ac:dyDescent="0.35">
      <c r="B1716" t="s">
        <v>10</v>
      </c>
      <c r="D1716" t="s">
        <v>11</v>
      </c>
      <c r="E1716" t="s">
        <v>44</v>
      </c>
      <c r="F1716" t="s">
        <v>908</v>
      </c>
      <c r="G1716" t="s">
        <v>909</v>
      </c>
      <c r="H1716">
        <v>3083</v>
      </c>
      <c r="I1716" t="s">
        <v>901</v>
      </c>
      <c r="J1716">
        <v>63300100</v>
      </c>
      <c r="K1716" t="s">
        <v>1869</v>
      </c>
      <c r="L1716" s="3">
        <v>13838.468843056156</v>
      </c>
      <c r="M1716" s="3">
        <v>14322.815252563121</v>
      </c>
      <c r="N1716" s="3">
        <v>14824.113786402828</v>
      </c>
      <c r="O1716" s="3">
        <v>15342.957768926928</v>
      </c>
      <c r="P1716" s="3">
        <v>15879.96129083937</v>
      </c>
    </row>
    <row r="1717" spans="2:16" x14ac:dyDescent="0.35">
      <c r="B1717" t="s">
        <v>10</v>
      </c>
      <c r="D1717" t="s">
        <v>11</v>
      </c>
      <c r="E1717" t="s">
        <v>44</v>
      </c>
      <c r="F1717" t="s">
        <v>908</v>
      </c>
      <c r="G1717" t="s">
        <v>909</v>
      </c>
      <c r="H1717">
        <v>3083</v>
      </c>
      <c r="I1717" t="s">
        <v>901</v>
      </c>
      <c r="J1717">
        <v>63300170</v>
      </c>
      <c r="K1717" t="s">
        <v>1873</v>
      </c>
      <c r="L1717" s="3">
        <v>23916.484196151399</v>
      </c>
      <c r="M1717" s="3">
        <v>24753.561143016697</v>
      </c>
      <c r="N1717" s="3">
        <v>25619.93578302228</v>
      </c>
      <c r="O1717" s="3">
        <v>26516.63353542806</v>
      </c>
      <c r="P1717" s="3">
        <v>27444.715709168042</v>
      </c>
    </row>
    <row r="1718" spans="2:16" x14ac:dyDescent="0.35">
      <c r="B1718" t="s">
        <v>10</v>
      </c>
      <c r="D1718" t="s">
        <v>11</v>
      </c>
      <c r="E1718" t="s">
        <v>44</v>
      </c>
      <c r="F1718" t="s">
        <v>908</v>
      </c>
      <c r="G1718" t="s">
        <v>909</v>
      </c>
      <c r="H1718">
        <v>3083</v>
      </c>
      <c r="I1718" t="s">
        <v>901</v>
      </c>
      <c r="J1718">
        <v>63300130</v>
      </c>
      <c r="K1718" t="s">
        <v>1896</v>
      </c>
      <c r="L1718" s="3">
        <v>18050.176751812378</v>
      </c>
      <c r="M1718" s="3">
        <v>18681.93293812581</v>
      </c>
      <c r="N1718" s="3">
        <v>19335.800590960211</v>
      </c>
      <c r="O1718" s="3">
        <v>20012.553611643816</v>
      </c>
      <c r="P1718" s="3">
        <v>20712.992988051352</v>
      </c>
    </row>
    <row r="1719" spans="2:16" x14ac:dyDescent="0.35">
      <c r="B1719" t="s">
        <v>10</v>
      </c>
      <c r="D1719" t="s">
        <v>11</v>
      </c>
      <c r="E1719" t="s">
        <v>44</v>
      </c>
      <c r="F1719" t="s">
        <v>910</v>
      </c>
      <c r="G1719" t="s">
        <v>911</v>
      </c>
      <c r="H1719">
        <v>3083</v>
      </c>
      <c r="I1719" t="s">
        <v>901</v>
      </c>
      <c r="J1719">
        <v>63300080</v>
      </c>
      <c r="K1719" t="s">
        <v>91</v>
      </c>
      <c r="L1719" s="3">
        <v>2936.3958896604477</v>
      </c>
      <c r="M1719" s="3">
        <v>3039.1697457985633</v>
      </c>
      <c r="N1719" s="3">
        <v>3145.5406869015128</v>
      </c>
      <c r="O1719" s="3">
        <v>3255.6346109430656</v>
      </c>
      <c r="P1719" s="3">
        <v>3369.5818223260726</v>
      </c>
    </row>
    <row r="1720" spans="2:16" x14ac:dyDescent="0.35">
      <c r="B1720" t="s">
        <v>10</v>
      </c>
      <c r="D1720" t="s">
        <v>11</v>
      </c>
      <c r="E1720" t="s">
        <v>44</v>
      </c>
      <c r="F1720" t="s">
        <v>910</v>
      </c>
      <c r="G1720" t="s">
        <v>911</v>
      </c>
      <c r="H1720">
        <v>3083</v>
      </c>
      <c r="I1720" t="s">
        <v>901</v>
      </c>
      <c r="J1720">
        <v>63300040</v>
      </c>
      <c r="K1720" t="s">
        <v>1515</v>
      </c>
      <c r="L1720" s="3">
        <v>1014.21568557351</v>
      </c>
      <c r="M1720" s="3">
        <v>1049.7132345685827</v>
      </c>
      <c r="N1720" s="3">
        <v>1086.4531977784832</v>
      </c>
      <c r="O1720" s="3">
        <v>1124.47905970073</v>
      </c>
      <c r="P1720" s="3">
        <v>1163.8358267902554</v>
      </c>
    </row>
    <row r="1721" spans="2:16" x14ac:dyDescent="0.35">
      <c r="B1721" t="s">
        <v>10</v>
      </c>
      <c r="D1721" t="s">
        <v>19</v>
      </c>
      <c r="E1721" t="s">
        <v>44</v>
      </c>
      <c r="F1721" t="s">
        <v>910</v>
      </c>
      <c r="G1721" t="s">
        <v>911</v>
      </c>
      <c r="H1721">
        <v>3083</v>
      </c>
      <c r="I1721" t="s">
        <v>901</v>
      </c>
      <c r="J1721">
        <v>63300056</v>
      </c>
      <c r="K1721" t="s">
        <v>1536</v>
      </c>
      <c r="L1721" s="3">
        <v>9659.1970054619997</v>
      </c>
      <c r="M1721" s="3">
        <v>9997.2689006531691</v>
      </c>
      <c r="N1721" s="3">
        <v>10347.17331217603</v>
      </c>
      <c r="O1721" s="3">
        <v>10709.32437810219</v>
      </c>
      <c r="P1721" s="3">
        <v>11084.150731335765</v>
      </c>
    </row>
    <row r="1722" spans="2:16" x14ac:dyDescent="0.35">
      <c r="B1722" t="s">
        <v>10</v>
      </c>
      <c r="D1722" t="s">
        <v>19</v>
      </c>
      <c r="E1722" t="s">
        <v>44</v>
      </c>
      <c r="F1722" t="s">
        <v>910</v>
      </c>
      <c r="G1722" t="s">
        <v>911</v>
      </c>
      <c r="H1722">
        <v>3083</v>
      </c>
      <c r="I1722" t="s">
        <v>901</v>
      </c>
      <c r="J1722">
        <v>63300065</v>
      </c>
      <c r="K1722" t="s">
        <v>1627</v>
      </c>
      <c r="L1722" s="3">
        <v>7440</v>
      </c>
      <c r="M1722" s="3">
        <v>7440</v>
      </c>
      <c r="N1722" s="3">
        <v>7440</v>
      </c>
      <c r="O1722" s="3">
        <v>7440</v>
      </c>
      <c r="P1722" s="3">
        <v>7440</v>
      </c>
    </row>
    <row r="1723" spans="2:16" x14ac:dyDescent="0.35">
      <c r="B1723" t="s">
        <v>10</v>
      </c>
      <c r="D1723" t="s">
        <v>19</v>
      </c>
      <c r="E1723" t="s">
        <v>44</v>
      </c>
      <c r="F1723" t="s">
        <v>910</v>
      </c>
      <c r="G1723" t="s">
        <v>911</v>
      </c>
      <c r="H1723">
        <v>3083</v>
      </c>
      <c r="I1723" t="s">
        <v>901</v>
      </c>
      <c r="J1723">
        <v>63300152</v>
      </c>
      <c r="K1723" t="s">
        <v>1741</v>
      </c>
      <c r="L1723" s="3">
        <v>848716.48640054406</v>
      </c>
      <c r="M1723" s="3">
        <v>865690.81612855499</v>
      </c>
      <c r="N1723" s="3">
        <v>883004.63245112612</v>
      </c>
      <c r="O1723" s="3">
        <v>900664.7251001487</v>
      </c>
      <c r="P1723" s="3">
        <v>918678.0196021517</v>
      </c>
    </row>
    <row r="1724" spans="2:16" x14ac:dyDescent="0.35">
      <c r="B1724" t="s">
        <v>10</v>
      </c>
      <c r="D1724" t="s">
        <v>11</v>
      </c>
      <c r="E1724" t="s">
        <v>44</v>
      </c>
      <c r="F1724" t="s">
        <v>910</v>
      </c>
      <c r="G1724" t="s">
        <v>911</v>
      </c>
      <c r="H1724">
        <v>3083</v>
      </c>
      <c r="I1724" t="s">
        <v>901</v>
      </c>
      <c r="J1724">
        <v>63300110</v>
      </c>
      <c r="K1724" t="s">
        <v>1866</v>
      </c>
      <c r="L1724" s="3">
        <v>297.60000000000002</v>
      </c>
      <c r="M1724" s="3">
        <v>297.60000000000002</v>
      </c>
      <c r="N1724" s="3">
        <v>297.60000000000002</v>
      </c>
      <c r="O1724" s="3">
        <v>297.60000000000002</v>
      </c>
      <c r="P1724" s="3">
        <v>297.60000000000002</v>
      </c>
    </row>
    <row r="1725" spans="2:16" x14ac:dyDescent="0.35">
      <c r="B1725" t="s">
        <v>10</v>
      </c>
      <c r="D1725" t="s">
        <v>11</v>
      </c>
      <c r="E1725" t="s">
        <v>44</v>
      </c>
      <c r="F1725" t="s">
        <v>910</v>
      </c>
      <c r="G1725" t="s">
        <v>911</v>
      </c>
      <c r="H1725">
        <v>3083</v>
      </c>
      <c r="I1725" t="s">
        <v>901</v>
      </c>
      <c r="J1725">
        <v>63300100</v>
      </c>
      <c r="K1725" t="s">
        <v>1869</v>
      </c>
      <c r="L1725" s="3">
        <v>888.64612450250399</v>
      </c>
      <c r="M1725" s="3">
        <v>919.74873886009152</v>
      </c>
      <c r="N1725" s="3">
        <v>951.93994472019472</v>
      </c>
      <c r="O1725" s="3">
        <v>985.25784278540152</v>
      </c>
      <c r="P1725" s="3">
        <v>1019.7418672828903</v>
      </c>
    </row>
    <row r="1726" spans="2:16" x14ac:dyDescent="0.35">
      <c r="B1726" t="s">
        <v>10</v>
      </c>
      <c r="D1726" t="s">
        <v>11</v>
      </c>
      <c r="E1726" t="s">
        <v>44</v>
      </c>
      <c r="F1726" t="s">
        <v>910</v>
      </c>
      <c r="G1726" t="s">
        <v>911</v>
      </c>
      <c r="H1726">
        <v>3083</v>
      </c>
      <c r="I1726" t="s">
        <v>901</v>
      </c>
      <c r="J1726">
        <v>63300170</v>
      </c>
      <c r="K1726" t="s">
        <v>1873</v>
      </c>
      <c r="L1726" s="3">
        <v>1535.812323868458</v>
      </c>
      <c r="M1726" s="3">
        <v>1589.565755203854</v>
      </c>
      <c r="N1726" s="3">
        <v>1645.2005566359887</v>
      </c>
      <c r="O1726" s="3">
        <v>1702.7825761182482</v>
      </c>
      <c r="P1726" s="3">
        <v>1762.3799662823867</v>
      </c>
    </row>
    <row r="1727" spans="2:16" x14ac:dyDescent="0.35">
      <c r="B1727" t="s">
        <v>10</v>
      </c>
      <c r="D1727" t="s">
        <v>19</v>
      </c>
      <c r="E1727" t="s">
        <v>44</v>
      </c>
      <c r="F1727" t="s">
        <v>910</v>
      </c>
      <c r="G1727" t="s">
        <v>911</v>
      </c>
      <c r="H1727">
        <v>3083</v>
      </c>
      <c r="I1727" t="s">
        <v>901</v>
      </c>
      <c r="J1727">
        <v>63300155</v>
      </c>
      <c r="K1727" t="s">
        <v>1877</v>
      </c>
      <c r="L1727" s="3">
        <v>66000</v>
      </c>
      <c r="M1727" s="3">
        <v>66000</v>
      </c>
      <c r="N1727" s="3">
        <v>66000</v>
      </c>
      <c r="O1727" s="3">
        <v>66000</v>
      </c>
      <c r="P1727" s="3">
        <v>66000</v>
      </c>
    </row>
    <row r="1728" spans="2:16" x14ac:dyDescent="0.35">
      <c r="B1728" t="s">
        <v>10</v>
      </c>
      <c r="D1728" t="s">
        <v>11</v>
      </c>
      <c r="E1728" t="s">
        <v>44</v>
      </c>
      <c r="F1728" t="s">
        <v>910</v>
      </c>
      <c r="G1728" t="s">
        <v>911</v>
      </c>
      <c r="H1728">
        <v>3083</v>
      </c>
      <c r="I1728" t="s">
        <v>901</v>
      </c>
      <c r="J1728">
        <v>63300130</v>
      </c>
      <c r="K1728" t="s">
        <v>1896</v>
      </c>
      <c r="L1728" s="3">
        <v>1159.1036406554399</v>
      </c>
      <c r="M1728" s="3">
        <v>1199.6722680783803</v>
      </c>
      <c r="N1728" s="3">
        <v>1241.6607974611236</v>
      </c>
      <c r="O1728" s="3">
        <v>1285.1189253722628</v>
      </c>
      <c r="P1728" s="3">
        <v>1330.0980877602917</v>
      </c>
    </row>
    <row r="1729" spans="2:16" x14ac:dyDescent="0.35">
      <c r="B1729" t="s">
        <v>10</v>
      </c>
      <c r="D1729" t="s">
        <v>11</v>
      </c>
      <c r="E1729" t="s">
        <v>44</v>
      </c>
      <c r="F1729" t="s">
        <v>912</v>
      </c>
      <c r="G1729" t="s">
        <v>913</v>
      </c>
      <c r="H1729">
        <v>3083</v>
      </c>
      <c r="I1729" t="s">
        <v>901</v>
      </c>
      <c r="J1729">
        <v>63300080</v>
      </c>
      <c r="K1729" t="s">
        <v>91</v>
      </c>
      <c r="L1729" s="3">
        <v>78914.4717624076</v>
      </c>
      <c r="M1729" s="3">
        <v>81676.47827409186</v>
      </c>
      <c r="N1729" s="3">
        <v>84535.155013685071</v>
      </c>
      <c r="O1729" s="3">
        <v>87493.885439164034</v>
      </c>
      <c r="P1729" s="3">
        <v>90556.171429534763</v>
      </c>
    </row>
    <row r="1730" spans="2:16" x14ac:dyDescent="0.35">
      <c r="B1730" t="s">
        <v>10</v>
      </c>
      <c r="D1730" t="s">
        <v>11</v>
      </c>
      <c r="E1730" t="s">
        <v>44</v>
      </c>
      <c r="F1730" t="s">
        <v>912</v>
      </c>
      <c r="G1730" t="s">
        <v>913</v>
      </c>
      <c r="H1730">
        <v>3083</v>
      </c>
      <c r="I1730" t="s">
        <v>901</v>
      </c>
      <c r="J1730">
        <v>63300040</v>
      </c>
      <c r="K1730" t="s">
        <v>1515</v>
      </c>
      <c r="L1730" s="3">
        <v>27256.643207410521</v>
      </c>
      <c r="M1730" s="3">
        <v>28210.625719669886</v>
      </c>
      <c r="N1730" s="3">
        <v>29197.997619858328</v>
      </c>
      <c r="O1730" s="3">
        <v>30219.927536553365</v>
      </c>
      <c r="P1730" s="3">
        <v>31277.62500033273</v>
      </c>
    </row>
    <row r="1731" spans="2:16" x14ac:dyDescent="0.35">
      <c r="B1731" t="s">
        <v>10</v>
      </c>
      <c r="D1731" t="s">
        <v>19</v>
      </c>
      <c r="E1731" t="s">
        <v>44</v>
      </c>
      <c r="F1731" t="s">
        <v>912</v>
      </c>
      <c r="G1731" t="s">
        <v>913</v>
      </c>
      <c r="H1731">
        <v>3083</v>
      </c>
      <c r="I1731" t="s">
        <v>901</v>
      </c>
      <c r="J1731">
        <v>63300056</v>
      </c>
      <c r="K1731" t="s">
        <v>1536</v>
      </c>
      <c r="L1731" s="3">
        <v>259587.07816581448</v>
      </c>
      <c r="M1731" s="3">
        <v>268672.62590161798</v>
      </c>
      <c r="N1731" s="3">
        <v>278076.16780817456</v>
      </c>
      <c r="O1731" s="3">
        <v>287808.83368146064</v>
      </c>
      <c r="P1731" s="3">
        <v>297882.14286031172</v>
      </c>
    </row>
    <row r="1732" spans="2:16" x14ac:dyDescent="0.35">
      <c r="B1732" t="s">
        <v>10</v>
      </c>
      <c r="D1732" t="s">
        <v>19</v>
      </c>
      <c r="E1732" t="s">
        <v>44</v>
      </c>
      <c r="F1732" t="s">
        <v>912</v>
      </c>
      <c r="G1732" t="s">
        <v>913</v>
      </c>
      <c r="H1732">
        <v>3083</v>
      </c>
      <c r="I1732" t="s">
        <v>901</v>
      </c>
      <c r="J1732">
        <v>63300033</v>
      </c>
      <c r="K1732" t="s">
        <v>1661</v>
      </c>
      <c r="L1732" s="3">
        <v>5129.6838100000004</v>
      </c>
      <c r="M1732" s="3">
        <v>5129.6838100000004</v>
      </c>
      <c r="N1732" s="3">
        <v>5129.6838100000004</v>
      </c>
      <c r="O1732" s="3">
        <v>5129.6838100000004</v>
      </c>
      <c r="P1732" s="3">
        <v>5129.6838100000004</v>
      </c>
    </row>
    <row r="1733" spans="2:16" x14ac:dyDescent="0.35">
      <c r="B1733" t="s">
        <v>10</v>
      </c>
      <c r="D1733" t="s">
        <v>19</v>
      </c>
      <c r="E1733" t="s">
        <v>44</v>
      </c>
      <c r="F1733" t="s">
        <v>912</v>
      </c>
      <c r="G1733" t="s">
        <v>913</v>
      </c>
      <c r="H1733">
        <v>3083</v>
      </c>
      <c r="I1733" t="s">
        <v>901</v>
      </c>
      <c r="J1733">
        <v>63300152</v>
      </c>
      <c r="K1733" t="s">
        <v>1741</v>
      </c>
      <c r="L1733" s="3">
        <v>2502294.2714918638</v>
      </c>
      <c r="M1733" s="3">
        <v>2552340.156921701</v>
      </c>
      <c r="N1733" s="3">
        <v>2603386.960060135</v>
      </c>
      <c r="O1733" s="3">
        <v>2655454.6992613375</v>
      </c>
      <c r="P1733" s="3">
        <v>2708563.7932465645</v>
      </c>
    </row>
    <row r="1734" spans="2:16" x14ac:dyDescent="0.35">
      <c r="B1734" t="s">
        <v>10</v>
      </c>
      <c r="D1734" t="s">
        <v>11</v>
      </c>
      <c r="E1734" t="s">
        <v>44</v>
      </c>
      <c r="F1734" t="s">
        <v>912</v>
      </c>
      <c r="G1734" t="s">
        <v>913</v>
      </c>
      <c r="H1734">
        <v>3083</v>
      </c>
      <c r="I1734" t="s">
        <v>901</v>
      </c>
      <c r="J1734">
        <v>63300100</v>
      </c>
      <c r="K1734" t="s">
        <v>1869</v>
      </c>
      <c r="L1734" s="3">
        <v>23882.011191254933</v>
      </c>
      <c r="M1734" s="3">
        <v>24717.881582948856</v>
      </c>
      <c r="N1734" s="3">
        <v>25583.007438352059</v>
      </c>
      <c r="O1734" s="3">
        <v>26478.412698694377</v>
      </c>
      <c r="P1734" s="3">
        <v>27405.157143148677</v>
      </c>
    </row>
    <row r="1735" spans="2:16" x14ac:dyDescent="0.35">
      <c r="B1735" t="s">
        <v>10</v>
      </c>
      <c r="D1735" t="s">
        <v>11</v>
      </c>
      <c r="E1735" t="s">
        <v>44</v>
      </c>
      <c r="F1735" t="s">
        <v>912</v>
      </c>
      <c r="G1735" t="s">
        <v>913</v>
      </c>
      <c r="H1735">
        <v>3083</v>
      </c>
      <c r="I1735" t="s">
        <v>901</v>
      </c>
      <c r="J1735">
        <v>63300170</v>
      </c>
      <c r="K1735" t="s">
        <v>1873</v>
      </c>
      <c r="L1735" s="3">
        <v>41274.345428364504</v>
      </c>
      <c r="M1735" s="3">
        <v>42718.947518357258</v>
      </c>
      <c r="N1735" s="3">
        <v>44214.110681499755</v>
      </c>
      <c r="O1735" s="3">
        <v>45761.604555352242</v>
      </c>
      <c r="P1735" s="3">
        <v>47363.260714789561</v>
      </c>
    </row>
    <row r="1736" spans="2:16" x14ac:dyDescent="0.35">
      <c r="B1736" t="s">
        <v>10</v>
      </c>
      <c r="D1736" t="s">
        <v>11</v>
      </c>
      <c r="E1736" t="s">
        <v>44</v>
      </c>
      <c r="F1736" t="s">
        <v>912</v>
      </c>
      <c r="G1736" t="s">
        <v>913</v>
      </c>
      <c r="H1736">
        <v>3083</v>
      </c>
      <c r="I1736" t="s">
        <v>901</v>
      </c>
      <c r="J1736">
        <v>63300130</v>
      </c>
      <c r="K1736" t="s">
        <v>1896</v>
      </c>
      <c r="L1736" s="3">
        <v>31150.449379897738</v>
      </c>
      <c r="M1736" s="3">
        <v>32240.715108194156</v>
      </c>
      <c r="N1736" s="3">
        <v>33369.140136980946</v>
      </c>
      <c r="O1736" s="3">
        <v>34537.060041775279</v>
      </c>
      <c r="P1736" s="3">
        <v>35745.857143237408</v>
      </c>
    </row>
    <row r="1737" spans="2:16" x14ac:dyDescent="0.35">
      <c r="B1737" t="s">
        <v>10</v>
      </c>
      <c r="D1737" t="s">
        <v>11</v>
      </c>
      <c r="E1737" t="s">
        <v>44</v>
      </c>
      <c r="F1737" t="s">
        <v>914</v>
      </c>
      <c r="G1737" t="s">
        <v>915</v>
      </c>
      <c r="H1737">
        <v>3083</v>
      </c>
      <c r="I1737" t="s">
        <v>901</v>
      </c>
      <c r="J1737">
        <v>63300080</v>
      </c>
      <c r="K1737" t="s">
        <v>91</v>
      </c>
      <c r="L1737" s="3">
        <v>147214.98230826578</v>
      </c>
      <c r="M1737" s="3">
        <v>152367.50668905507</v>
      </c>
      <c r="N1737" s="3">
        <v>157700.369423172</v>
      </c>
      <c r="O1737" s="3">
        <v>163219.882352983</v>
      </c>
      <c r="P1737" s="3">
        <v>168932.57823533739</v>
      </c>
    </row>
    <row r="1738" spans="2:16" x14ac:dyDescent="0.35">
      <c r="B1738" t="s">
        <v>10</v>
      </c>
      <c r="D1738" t="s">
        <v>19</v>
      </c>
      <c r="E1738" t="s">
        <v>44</v>
      </c>
      <c r="F1738" t="s">
        <v>914</v>
      </c>
      <c r="G1738" t="s">
        <v>915</v>
      </c>
      <c r="H1738">
        <v>3083</v>
      </c>
      <c r="I1738" t="s">
        <v>901</v>
      </c>
      <c r="J1738">
        <v>63300030</v>
      </c>
      <c r="K1738" t="s">
        <v>1488</v>
      </c>
      <c r="L1738" s="3">
        <v>31200</v>
      </c>
      <c r="M1738" s="3">
        <v>31200</v>
      </c>
      <c r="N1738" s="3">
        <v>31200</v>
      </c>
      <c r="O1738" s="3">
        <v>31200</v>
      </c>
      <c r="P1738" s="3">
        <v>31200</v>
      </c>
    </row>
    <row r="1739" spans="2:16" x14ac:dyDescent="0.35">
      <c r="B1739" t="s">
        <v>10</v>
      </c>
      <c r="D1739" t="s">
        <v>11</v>
      </c>
      <c r="E1739" t="s">
        <v>44</v>
      </c>
      <c r="F1739" t="s">
        <v>914</v>
      </c>
      <c r="G1739" t="s">
        <v>915</v>
      </c>
      <c r="H1739">
        <v>3083</v>
      </c>
      <c r="I1739" t="s">
        <v>901</v>
      </c>
      <c r="J1739">
        <v>63300040</v>
      </c>
      <c r="K1739" t="s">
        <v>1515</v>
      </c>
      <c r="L1739" s="3">
        <v>50847.280073578637</v>
      </c>
      <c r="M1739" s="3">
        <v>52626.934876153886</v>
      </c>
      <c r="N1739" s="3">
        <v>54468.877596819271</v>
      </c>
      <c r="O1739" s="3">
        <v>56375.288312707948</v>
      </c>
      <c r="P1739" s="3">
        <v>58348.42340365272</v>
      </c>
    </row>
    <row r="1740" spans="2:16" x14ac:dyDescent="0.35">
      <c r="B1740" t="s">
        <v>10</v>
      </c>
      <c r="D1740" t="s">
        <v>19</v>
      </c>
      <c r="E1740" t="s">
        <v>44</v>
      </c>
      <c r="F1740" t="s">
        <v>914</v>
      </c>
      <c r="G1740" t="s">
        <v>915</v>
      </c>
      <c r="H1740">
        <v>3083</v>
      </c>
      <c r="I1740" t="s">
        <v>901</v>
      </c>
      <c r="J1740">
        <v>63300056</v>
      </c>
      <c r="K1740" t="s">
        <v>1536</v>
      </c>
      <c r="L1740" s="3">
        <v>484259.81022455846</v>
      </c>
      <c r="M1740" s="3">
        <v>501208.90358241799</v>
      </c>
      <c r="N1740" s="3">
        <v>518751.2152078026</v>
      </c>
      <c r="O1740" s="3">
        <v>536907.5077400757</v>
      </c>
      <c r="P1740" s="3">
        <v>555699.2705109783</v>
      </c>
    </row>
    <row r="1741" spans="2:16" x14ac:dyDescent="0.35">
      <c r="B1741" t="s">
        <v>10</v>
      </c>
      <c r="D1741" t="s">
        <v>19</v>
      </c>
      <c r="E1741" t="s">
        <v>44</v>
      </c>
      <c r="F1741" t="s">
        <v>914</v>
      </c>
      <c r="G1741" t="s">
        <v>915</v>
      </c>
      <c r="H1741">
        <v>3083</v>
      </c>
      <c r="I1741" t="s">
        <v>901</v>
      </c>
      <c r="J1741">
        <v>63300060</v>
      </c>
      <c r="K1741" t="s">
        <v>1546</v>
      </c>
      <c r="L1741" s="3">
        <v>8250</v>
      </c>
      <c r="M1741" s="3">
        <v>8250</v>
      </c>
      <c r="N1741" s="3">
        <v>8250</v>
      </c>
      <c r="O1741" s="3">
        <v>8250</v>
      </c>
      <c r="P1741" s="3">
        <v>8250</v>
      </c>
    </row>
    <row r="1742" spans="2:16" x14ac:dyDescent="0.35">
      <c r="B1742" t="s">
        <v>10</v>
      </c>
      <c r="D1742" t="s">
        <v>19</v>
      </c>
      <c r="E1742" t="s">
        <v>44</v>
      </c>
      <c r="F1742" t="s">
        <v>914</v>
      </c>
      <c r="G1742" t="s">
        <v>915</v>
      </c>
      <c r="H1742">
        <v>3083</v>
      </c>
      <c r="I1742" t="s">
        <v>901</v>
      </c>
      <c r="J1742">
        <v>63300033</v>
      </c>
      <c r="K1742" t="s">
        <v>1661</v>
      </c>
      <c r="L1742" s="3">
        <v>10200</v>
      </c>
      <c r="M1742" s="3">
        <v>10200</v>
      </c>
      <c r="N1742" s="3">
        <v>10200</v>
      </c>
      <c r="O1742" s="3">
        <v>10200</v>
      </c>
      <c r="P1742" s="3">
        <v>10200</v>
      </c>
    </row>
    <row r="1743" spans="2:16" x14ac:dyDescent="0.35">
      <c r="B1743" t="s">
        <v>10</v>
      </c>
      <c r="D1743" t="s">
        <v>19</v>
      </c>
      <c r="E1743" t="s">
        <v>44</v>
      </c>
      <c r="F1743" t="s">
        <v>914</v>
      </c>
      <c r="G1743" t="s">
        <v>915</v>
      </c>
      <c r="H1743">
        <v>3083</v>
      </c>
      <c r="I1743" t="s">
        <v>901</v>
      </c>
      <c r="J1743">
        <v>63300152</v>
      </c>
      <c r="K1743" t="s">
        <v>1741</v>
      </c>
      <c r="L1743" s="3">
        <v>20812.161600000003</v>
      </c>
      <c r="M1743" s="3">
        <v>21228.404832000004</v>
      </c>
      <c r="N1743" s="3">
        <v>21652.972928640003</v>
      </c>
      <c r="O1743" s="3">
        <v>22086.032387212803</v>
      </c>
      <c r="P1743" s="3">
        <v>22527.753034957059</v>
      </c>
    </row>
    <row r="1744" spans="2:16" x14ac:dyDescent="0.35">
      <c r="B1744" t="s">
        <v>10</v>
      </c>
      <c r="D1744" t="s">
        <v>11</v>
      </c>
      <c r="E1744" t="s">
        <v>44</v>
      </c>
      <c r="F1744" t="s">
        <v>914</v>
      </c>
      <c r="G1744" t="s">
        <v>915</v>
      </c>
      <c r="H1744">
        <v>3083</v>
      </c>
      <c r="I1744" t="s">
        <v>901</v>
      </c>
      <c r="J1744">
        <v>63300100</v>
      </c>
      <c r="K1744" t="s">
        <v>1869</v>
      </c>
      <c r="L1744" s="3">
        <v>44551.902540659379</v>
      </c>
      <c r="M1744" s="3">
        <v>46111.219129582452</v>
      </c>
      <c r="N1744" s="3">
        <v>47725.11179911784</v>
      </c>
      <c r="O1744" s="3">
        <v>49395.490712086961</v>
      </c>
      <c r="P1744" s="3">
        <v>51124.332887010001</v>
      </c>
    </row>
    <row r="1745" spans="2:16" x14ac:dyDescent="0.35">
      <c r="B1745" t="s">
        <v>10</v>
      </c>
      <c r="D1745" t="s">
        <v>11</v>
      </c>
      <c r="E1745" t="s">
        <v>44</v>
      </c>
      <c r="F1745" t="s">
        <v>914</v>
      </c>
      <c r="G1745" t="s">
        <v>915</v>
      </c>
      <c r="H1745">
        <v>3083</v>
      </c>
      <c r="I1745" t="s">
        <v>901</v>
      </c>
      <c r="J1745">
        <v>63300170</v>
      </c>
      <c r="K1745" t="s">
        <v>1873</v>
      </c>
      <c r="L1745" s="3">
        <v>76997.309825704797</v>
      </c>
      <c r="M1745" s="3">
        <v>79692.215669604455</v>
      </c>
      <c r="N1745" s="3">
        <v>82481.443218040615</v>
      </c>
      <c r="O1745" s="3">
        <v>85368.293730672041</v>
      </c>
      <c r="P1745" s="3">
        <v>88356.184011245554</v>
      </c>
    </row>
    <row r="1746" spans="2:16" x14ac:dyDescent="0.35">
      <c r="B1746" t="s">
        <v>10</v>
      </c>
      <c r="D1746" t="s">
        <v>11</v>
      </c>
      <c r="E1746" t="s">
        <v>44</v>
      </c>
      <c r="F1746" t="s">
        <v>914</v>
      </c>
      <c r="G1746" t="s">
        <v>915</v>
      </c>
      <c r="H1746">
        <v>3083</v>
      </c>
      <c r="I1746" t="s">
        <v>901</v>
      </c>
      <c r="J1746">
        <v>63300130</v>
      </c>
      <c r="K1746" t="s">
        <v>1896</v>
      </c>
      <c r="L1746" s="3">
        <v>58111.177226947017</v>
      </c>
      <c r="M1746" s="3">
        <v>60145.068429890154</v>
      </c>
      <c r="N1746" s="3">
        <v>62250.145824936306</v>
      </c>
      <c r="O1746" s="3">
        <v>64428.900928809082</v>
      </c>
      <c r="P1746" s="3">
        <v>66683.912461317392</v>
      </c>
    </row>
    <row r="1747" spans="2:16" x14ac:dyDescent="0.35">
      <c r="B1747" t="s">
        <v>10</v>
      </c>
      <c r="D1747" t="s">
        <v>19</v>
      </c>
      <c r="E1747" t="s">
        <v>44</v>
      </c>
      <c r="F1747" t="s">
        <v>1648</v>
      </c>
      <c r="G1747" t="s">
        <v>1649</v>
      </c>
      <c r="H1747">
        <v>3083</v>
      </c>
      <c r="I1747" t="s">
        <v>901</v>
      </c>
      <c r="J1747">
        <v>63300065</v>
      </c>
      <c r="K1747" t="s">
        <v>1627</v>
      </c>
      <c r="L1747" s="3">
        <v>936441.04728483921</v>
      </c>
      <c r="M1747" s="3">
        <v>1050850.367352583</v>
      </c>
      <c r="N1747" s="3">
        <v>1050850.367352583</v>
      </c>
      <c r="O1747" s="3">
        <v>1050850.367352583</v>
      </c>
      <c r="P1747" s="3">
        <v>1050850.367352583</v>
      </c>
    </row>
    <row r="1748" spans="2:16" x14ac:dyDescent="0.35">
      <c r="B1748" t="s">
        <v>10</v>
      </c>
      <c r="D1748" t="s">
        <v>11</v>
      </c>
      <c r="E1748" t="s">
        <v>44</v>
      </c>
      <c r="F1748" t="s">
        <v>896</v>
      </c>
      <c r="G1748" t="s">
        <v>897</v>
      </c>
      <c r="H1748">
        <v>3086</v>
      </c>
      <c r="I1748" t="s">
        <v>898</v>
      </c>
      <c r="J1748">
        <v>63300080</v>
      </c>
      <c r="K1748" t="s">
        <v>91</v>
      </c>
      <c r="L1748" s="3">
        <v>59301.003794505988</v>
      </c>
      <c r="M1748" s="3">
        <v>61376.53892731369</v>
      </c>
      <c r="N1748" s="3">
        <v>63524.71778976966</v>
      </c>
      <c r="O1748" s="3">
        <v>65748.082912411599</v>
      </c>
      <c r="P1748" s="3">
        <v>68049.265814345999</v>
      </c>
    </row>
    <row r="1749" spans="2:16" x14ac:dyDescent="0.35">
      <c r="B1749" t="s">
        <v>10</v>
      </c>
      <c r="D1749" t="s">
        <v>19</v>
      </c>
      <c r="E1749" t="s">
        <v>44</v>
      </c>
      <c r="F1749" t="s">
        <v>896</v>
      </c>
      <c r="G1749" t="s">
        <v>897</v>
      </c>
      <c r="H1749">
        <v>3086</v>
      </c>
      <c r="I1749" t="s">
        <v>898</v>
      </c>
      <c r="J1749">
        <v>63300030</v>
      </c>
      <c r="K1749" t="s">
        <v>1488</v>
      </c>
      <c r="L1749" s="3">
        <v>45000</v>
      </c>
      <c r="M1749" s="3">
        <v>45000</v>
      </c>
      <c r="N1749" s="3">
        <v>45000</v>
      </c>
      <c r="O1749" s="3">
        <v>45000</v>
      </c>
      <c r="P1749" s="3">
        <v>45000</v>
      </c>
    </row>
    <row r="1750" spans="2:16" x14ac:dyDescent="0.35">
      <c r="B1750" t="s">
        <v>10</v>
      </c>
      <c r="D1750" t="s">
        <v>11</v>
      </c>
      <c r="E1750" t="s">
        <v>44</v>
      </c>
      <c r="F1750" t="s">
        <v>896</v>
      </c>
      <c r="G1750" t="s">
        <v>897</v>
      </c>
      <c r="H1750">
        <v>3086</v>
      </c>
      <c r="I1750" t="s">
        <v>898</v>
      </c>
      <c r="J1750">
        <v>63300040</v>
      </c>
      <c r="K1750" t="s">
        <v>1515</v>
      </c>
      <c r="L1750" s="3">
        <v>20482.254600076081</v>
      </c>
      <c r="M1750" s="3">
        <v>21199.13351107874</v>
      </c>
      <c r="N1750" s="3">
        <v>21941.103183966494</v>
      </c>
      <c r="O1750" s="3">
        <v>22709.041795405319</v>
      </c>
      <c r="P1750" s="3">
        <v>23503.858258244505</v>
      </c>
    </row>
    <row r="1751" spans="2:16" x14ac:dyDescent="0.35">
      <c r="B1751" t="s">
        <v>10</v>
      </c>
      <c r="D1751" t="s">
        <v>19</v>
      </c>
      <c r="E1751" t="s">
        <v>44</v>
      </c>
      <c r="F1751" t="s">
        <v>896</v>
      </c>
      <c r="G1751" t="s">
        <v>897</v>
      </c>
      <c r="H1751">
        <v>3086</v>
      </c>
      <c r="I1751" t="s">
        <v>898</v>
      </c>
      <c r="J1751">
        <v>63300056</v>
      </c>
      <c r="K1751" t="s">
        <v>1536</v>
      </c>
      <c r="L1751" s="3">
        <v>195069.09142929601</v>
      </c>
      <c r="M1751" s="3">
        <v>201896.50962932134</v>
      </c>
      <c r="N1751" s="3">
        <v>208962.88746634757</v>
      </c>
      <c r="O1751" s="3">
        <v>216276.58852766972</v>
      </c>
      <c r="P1751" s="3">
        <v>223846.26912613816</v>
      </c>
    </row>
    <row r="1752" spans="2:16" x14ac:dyDescent="0.35">
      <c r="B1752" t="s">
        <v>10</v>
      </c>
      <c r="D1752" t="s">
        <v>19</v>
      </c>
      <c r="E1752" t="s">
        <v>44</v>
      </c>
      <c r="F1752" t="s">
        <v>896</v>
      </c>
      <c r="G1752" t="s">
        <v>897</v>
      </c>
      <c r="H1752">
        <v>3086</v>
      </c>
      <c r="I1752" t="s">
        <v>898</v>
      </c>
      <c r="J1752">
        <v>63300060</v>
      </c>
      <c r="K1752" t="s">
        <v>1546</v>
      </c>
      <c r="L1752" s="3">
        <v>3011.3499999000001</v>
      </c>
      <c r="M1752" s="3">
        <v>3011.3499999000001</v>
      </c>
      <c r="N1752" s="3">
        <v>3011.3499999000001</v>
      </c>
      <c r="O1752" s="3">
        <v>3011.3499999000001</v>
      </c>
      <c r="P1752" s="3">
        <v>3011.3499999000001</v>
      </c>
    </row>
    <row r="1753" spans="2:16" x14ac:dyDescent="0.35">
      <c r="B1753" t="s">
        <v>10</v>
      </c>
      <c r="D1753" t="s">
        <v>19</v>
      </c>
      <c r="E1753" t="s">
        <v>44</v>
      </c>
      <c r="F1753" t="s">
        <v>896</v>
      </c>
      <c r="G1753" t="s">
        <v>897</v>
      </c>
      <c r="H1753">
        <v>3086</v>
      </c>
      <c r="I1753" t="s">
        <v>898</v>
      </c>
      <c r="J1753">
        <v>63300065</v>
      </c>
      <c r="K1753" t="s">
        <v>1627</v>
      </c>
      <c r="L1753" s="3">
        <v>40292.749999799998</v>
      </c>
      <c r="M1753" s="3">
        <v>40292.749999799998</v>
      </c>
      <c r="N1753" s="3">
        <v>40292.749999799998</v>
      </c>
      <c r="O1753" s="3">
        <v>40292.749999799998</v>
      </c>
      <c r="P1753" s="3">
        <v>40292.749999799998</v>
      </c>
    </row>
    <row r="1754" spans="2:16" x14ac:dyDescent="0.35">
      <c r="B1754" t="s">
        <v>10</v>
      </c>
      <c r="D1754" t="s">
        <v>19</v>
      </c>
      <c r="E1754" t="s">
        <v>44</v>
      </c>
      <c r="F1754" t="s">
        <v>896</v>
      </c>
      <c r="G1754" t="s">
        <v>897</v>
      </c>
      <c r="H1754">
        <v>3086</v>
      </c>
      <c r="I1754" t="s">
        <v>898</v>
      </c>
      <c r="J1754">
        <v>63300033</v>
      </c>
      <c r="K1754" t="s">
        <v>1661</v>
      </c>
      <c r="L1754" s="3">
        <v>3067.5699998999999</v>
      </c>
      <c r="M1754" s="3">
        <v>3067.5699998999999</v>
      </c>
      <c r="N1754" s="3">
        <v>3067.5699998999999</v>
      </c>
      <c r="O1754" s="3">
        <v>3067.5699998999999</v>
      </c>
      <c r="P1754" s="3">
        <v>3067.5699998999999</v>
      </c>
    </row>
    <row r="1755" spans="2:16" x14ac:dyDescent="0.35">
      <c r="B1755" t="s">
        <v>10</v>
      </c>
      <c r="D1755" t="s">
        <v>11</v>
      </c>
      <c r="E1755" t="s">
        <v>44</v>
      </c>
      <c r="F1755" t="s">
        <v>896</v>
      </c>
      <c r="G1755" t="s">
        <v>897</v>
      </c>
      <c r="H1755">
        <v>3086</v>
      </c>
      <c r="I1755" t="s">
        <v>898</v>
      </c>
      <c r="J1755">
        <v>63300110</v>
      </c>
      <c r="K1755" t="s">
        <v>1866</v>
      </c>
      <c r="L1755" s="3">
        <v>1611.7099999919999</v>
      </c>
      <c r="M1755" s="3">
        <v>1611.7099999919999</v>
      </c>
      <c r="N1755" s="3">
        <v>1611.7099999919999</v>
      </c>
      <c r="O1755" s="3">
        <v>1611.7099999919999</v>
      </c>
      <c r="P1755" s="3">
        <v>1611.7099999919999</v>
      </c>
    </row>
    <row r="1756" spans="2:16" x14ac:dyDescent="0.35">
      <c r="B1756" t="s">
        <v>10</v>
      </c>
      <c r="D1756" t="s">
        <v>11</v>
      </c>
      <c r="E1756" t="s">
        <v>44</v>
      </c>
      <c r="F1756" t="s">
        <v>896</v>
      </c>
      <c r="G1756" t="s">
        <v>897</v>
      </c>
      <c r="H1756">
        <v>3086</v>
      </c>
      <c r="I1756" t="s">
        <v>898</v>
      </c>
      <c r="J1756">
        <v>63300100</v>
      </c>
      <c r="K1756" t="s">
        <v>1869</v>
      </c>
      <c r="L1756" s="3">
        <v>17946.356411495231</v>
      </c>
      <c r="M1756" s="3">
        <v>18574.478885897563</v>
      </c>
      <c r="N1756" s="3">
        <v>19224.585646903975</v>
      </c>
      <c r="O1756" s="3">
        <v>19897.446144545615</v>
      </c>
      <c r="P1756" s="3">
        <v>20593.856759604711</v>
      </c>
    </row>
    <row r="1757" spans="2:16" x14ac:dyDescent="0.35">
      <c r="B1757" t="s">
        <v>10</v>
      </c>
      <c r="D1757" t="s">
        <v>11</v>
      </c>
      <c r="E1757" t="s">
        <v>44</v>
      </c>
      <c r="F1757" t="s">
        <v>896</v>
      </c>
      <c r="G1757" t="s">
        <v>897</v>
      </c>
      <c r="H1757">
        <v>3086</v>
      </c>
      <c r="I1757" t="s">
        <v>898</v>
      </c>
      <c r="J1757">
        <v>63300170</v>
      </c>
      <c r="K1757" t="s">
        <v>1873</v>
      </c>
      <c r="L1757" s="3">
        <v>31015.985537258064</v>
      </c>
      <c r="M1757" s="3">
        <v>32101.545031062094</v>
      </c>
      <c r="N1757" s="3">
        <v>33225.099107149268</v>
      </c>
      <c r="O1757" s="3">
        <v>34387.977575899487</v>
      </c>
      <c r="P1757" s="3">
        <v>35591.556791055969</v>
      </c>
    </row>
    <row r="1758" spans="2:16" x14ac:dyDescent="0.35">
      <c r="B1758" t="s">
        <v>10</v>
      </c>
      <c r="D1758" t="s">
        <v>11</v>
      </c>
      <c r="E1758" t="s">
        <v>28</v>
      </c>
      <c r="F1758" t="s">
        <v>893</v>
      </c>
      <c r="G1758" t="s">
        <v>894</v>
      </c>
      <c r="H1758">
        <v>3088</v>
      </c>
      <c r="I1758" t="s">
        <v>895</v>
      </c>
      <c r="J1758">
        <v>63300080</v>
      </c>
      <c r="K1758" t="s">
        <v>91</v>
      </c>
      <c r="L1758" s="3">
        <v>58515.134297340381</v>
      </c>
      <c r="M1758" s="3">
        <v>60563.163997747295</v>
      </c>
      <c r="N1758" s="3">
        <v>62682.874737668448</v>
      </c>
      <c r="O1758" s="3">
        <v>64876.775353486839</v>
      </c>
      <c r="P1758" s="3">
        <v>67147.462490858874</v>
      </c>
    </row>
    <row r="1759" spans="2:16" x14ac:dyDescent="0.35">
      <c r="B1759" t="s">
        <v>10</v>
      </c>
      <c r="D1759" t="s">
        <v>19</v>
      </c>
      <c r="E1759" t="s">
        <v>28</v>
      </c>
      <c r="F1759" t="s">
        <v>893</v>
      </c>
      <c r="G1759" t="s">
        <v>894</v>
      </c>
      <c r="H1759">
        <v>3088</v>
      </c>
      <c r="I1759" t="s">
        <v>895</v>
      </c>
      <c r="J1759">
        <v>63300030</v>
      </c>
      <c r="K1759" t="s">
        <v>1488</v>
      </c>
      <c r="L1759" s="3">
        <v>69795</v>
      </c>
      <c r="M1759" s="3">
        <v>69795</v>
      </c>
      <c r="N1759" s="3">
        <v>69795</v>
      </c>
      <c r="O1759" s="3">
        <v>69795</v>
      </c>
      <c r="P1759" s="3">
        <v>69795</v>
      </c>
    </row>
    <row r="1760" spans="2:16" x14ac:dyDescent="0.35">
      <c r="B1760" t="s">
        <v>10</v>
      </c>
      <c r="D1760" t="s">
        <v>11</v>
      </c>
      <c r="E1760" t="s">
        <v>28</v>
      </c>
      <c r="F1760" t="s">
        <v>893</v>
      </c>
      <c r="G1760" t="s">
        <v>894</v>
      </c>
      <c r="H1760">
        <v>3088</v>
      </c>
      <c r="I1760" t="s">
        <v>895</v>
      </c>
      <c r="J1760">
        <v>63300040</v>
      </c>
      <c r="K1760" t="s">
        <v>1515</v>
      </c>
      <c r="L1760" s="3">
        <v>20210.819411910328</v>
      </c>
      <c r="M1760" s="3">
        <v>20918.198091327191</v>
      </c>
      <c r="N1760" s="3">
        <v>21650.33502452364</v>
      </c>
      <c r="O1760" s="3">
        <v>22408.096750381967</v>
      </c>
      <c r="P1760" s="3">
        <v>23192.380136645334</v>
      </c>
    </row>
    <row r="1761" spans="2:16" x14ac:dyDescent="0.35">
      <c r="B1761" t="s">
        <v>10</v>
      </c>
      <c r="D1761" t="s">
        <v>19</v>
      </c>
      <c r="E1761" t="s">
        <v>28</v>
      </c>
      <c r="F1761" t="s">
        <v>893</v>
      </c>
      <c r="G1761" t="s">
        <v>894</v>
      </c>
      <c r="H1761">
        <v>3088</v>
      </c>
      <c r="I1761" t="s">
        <v>895</v>
      </c>
      <c r="J1761">
        <v>63300056</v>
      </c>
      <c r="K1761" t="s">
        <v>1536</v>
      </c>
      <c r="L1761" s="3">
        <v>192483.994399146</v>
      </c>
      <c r="M1761" s="3">
        <v>199220.93420311611</v>
      </c>
      <c r="N1761" s="3">
        <v>206193.66690022516</v>
      </c>
      <c r="O1761" s="3">
        <v>213410.44524173302</v>
      </c>
      <c r="P1761" s="3">
        <v>220879.81082519365</v>
      </c>
    </row>
    <row r="1762" spans="2:16" x14ac:dyDescent="0.35">
      <c r="B1762" t="s">
        <v>10</v>
      </c>
      <c r="D1762" t="s">
        <v>11</v>
      </c>
      <c r="E1762" t="s">
        <v>28</v>
      </c>
      <c r="F1762" t="s">
        <v>893</v>
      </c>
      <c r="G1762" t="s">
        <v>894</v>
      </c>
      <c r="H1762">
        <v>3088</v>
      </c>
      <c r="I1762" t="s">
        <v>895</v>
      </c>
      <c r="J1762">
        <v>63300100</v>
      </c>
      <c r="K1762" t="s">
        <v>1869</v>
      </c>
      <c r="L1762" s="3">
        <v>17708.527484721431</v>
      </c>
      <c r="M1762" s="3">
        <v>18328.32594668668</v>
      </c>
      <c r="N1762" s="3">
        <v>18969.817354820716</v>
      </c>
      <c r="O1762" s="3">
        <v>19633.760962239438</v>
      </c>
      <c r="P1762" s="3">
        <v>20320.942595917815</v>
      </c>
    </row>
    <row r="1763" spans="2:16" x14ac:dyDescent="0.35">
      <c r="B1763" t="s">
        <v>10</v>
      </c>
      <c r="D1763" t="s">
        <v>11</v>
      </c>
      <c r="E1763" t="s">
        <v>28</v>
      </c>
      <c r="F1763" t="s">
        <v>893</v>
      </c>
      <c r="G1763" t="s">
        <v>894</v>
      </c>
      <c r="H1763">
        <v>3088</v>
      </c>
      <c r="I1763" t="s">
        <v>895</v>
      </c>
      <c r="J1763">
        <v>63300170</v>
      </c>
      <c r="K1763" t="s">
        <v>1873</v>
      </c>
      <c r="L1763" s="3">
        <v>30604.955109464216</v>
      </c>
      <c r="M1763" s="3">
        <v>31676.128538295463</v>
      </c>
      <c r="N1763" s="3">
        <v>32784.793037135802</v>
      </c>
      <c r="O1763" s="3">
        <v>33932.260793435547</v>
      </c>
      <c r="P1763" s="3">
        <v>35119.889921205788</v>
      </c>
    </row>
    <row r="1764" spans="2:16" x14ac:dyDescent="0.35">
      <c r="B1764" t="s">
        <v>10</v>
      </c>
      <c r="D1764" t="s">
        <v>19</v>
      </c>
      <c r="E1764" t="s">
        <v>44</v>
      </c>
      <c r="F1764" t="s">
        <v>1846</v>
      </c>
      <c r="G1764" t="s">
        <v>1847</v>
      </c>
      <c r="H1764">
        <v>3090</v>
      </c>
      <c r="I1764" t="s">
        <v>842</v>
      </c>
      <c r="J1764">
        <v>63300152</v>
      </c>
      <c r="K1764" t="s">
        <v>1741</v>
      </c>
      <c r="L1764" s="3">
        <v>404853.3</v>
      </c>
      <c r="M1764" s="3">
        <v>412950.36599999998</v>
      </c>
      <c r="N1764" s="3">
        <v>421209.37332000001</v>
      </c>
      <c r="O1764" s="3">
        <v>429633.56078640005</v>
      </c>
      <c r="P1764" s="3">
        <v>438226.23200212803</v>
      </c>
    </row>
    <row r="1765" spans="2:16" x14ac:dyDescent="0.35">
      <c r="B1765" t="s">
        <v>10</v>
      </c>
      <c r="D1765" t="s">
        <v>19</v>
      </c>
      <c r="E1765" t="s">
        <v>44</v>
      </c>
      <c r="F1765" t="s">
        <v>1848</v>
      </c>
      <c r="G1765" t="s">
        <v>1849</v>
      </c>
      <c r="H1765">
        <v>3090</v>
      </c>
      <c r="I1765" t="s">
        <v>842</v>
      </c>
      <c r="J1765">
        <v>63300152</v>
      </c>
      <c r="K1765" t="s">
        <v>1741</v>
      </c>
      <c r="L1765" s="3">
        <v>44064</v>
      </c>
      <c r="M1765" s="3">
        <v>44945.279999999999</v>
      </c>
      <c r="N1765" s="3">
        <v>45844.185599999997</v>
      </c>
      <c r="O1765" s="3">
        <v>46761.069312</v>
      </c>
      <c r="P1765" s="3">
        <v>47696.290698240002</v>
      </c>
    </row>
    <row r="1766" spans="2:16" x14ac:dyDescent="0.35">
      <c r="B1766" t="s">
        <v>10</v>
      </c>
      <c r="D1766" t="s">
        <v>19</v>
      </c>
      <c r="E1766" t="s">
        <v>44</v>
      </c>
      <c r="F1766" t="s">
        <v>1850</v>
      </c>
      <c r="G1766" t="s">
        <v>1851</v>
      </c>
      <c r="H1766">
        <v>3090</v>
      </c>
      <c r="I1766" t="s">
        <v>842</v>
      </c>
      <c r="J1766">
        <v>63300152</v>
      </c>
      <c r="K1766" t="s">
        <v>1741</v>
      </c>
      <c r="L1766" s="3">
        <v>294317.94</v>
      </c>
      <c r="M1766" s="3">
        <v>300204.29879999999</v>
      </c>
      <c r="N1766" s="3">
        <v>306208.38477599999</v>
      </c>
      <c r="O1766" s="3">
        <v>312332.55247151997</v>
      </c>
      <c r="P1766" s="3">
        <v>318579.2035209504</v>
      </c>
    </row>
    <row r="1767" spans="2:16" x14ac:dyDescent="0.35">
      <c r="B1767" t="s">
        <v>10</v>
      </c>
      <c r="D1767" t="s">
        <v>19</v>
      </c>
      <c r="E1767" t="s">
        <v>44</v>
      </c>
      <c r="F1767" t="s">
        <v>1852</v>
      </c>
      <c r="G1767" t="s">
        <v>1853</v>
      </c>
      <c r="H1767">
        <v>3090</v>
      </c>
      <c r="I1767" t="s">
        <v>842</v>
      </c>
      <c r="J1767">
        <v>63300152</v>
      </c>
      <c r="K1767" t="s">
        <v>1741</v>
      </c>
      <c r="L1767" s="3">
        <v>315472.74</v>
      </c>
      <c r="M1767" s="3">
        <v>321782.1948</v>
      </c>
      <c r="N1767" s="3">
        <v>328217.83869599999</v>
      </c>
      <c r="O1767" s="3">
        <v>334782.19546992</v>
      </c>
      <c r="P1767" s="3">
        <v>341477.83937931841</v>
      </c>
    </row>
    <row r="1768" spans="2:16" x14ac:dyDescent="0.35">
      <c r="B1768" t="s">
        <v>10</v>
      </c>
      <c r="D1768" t="s">
        <v>19</v>
      </c>
      <c r="E1768" t="s">
        <v>44</v>
      </c>
      <c r="F1768" t="s">
        <v>1854</v>
      </c>
      <c r="G1768" t="s">
        <v>1855</v>
      </c>
      <c r="H1768">
        <v>3090</v>
      </c>
      <c r="I1768" t="s">
        <v>842</v>
      </c>
      <c r="J1768">
        <v>63300152</v>
      </c>
      <c r="K1768" t="s">
        <v>1741</v>
      </c>
      <c r="L1768" s="3">
        <v>941579.72658000002</v>
      </c>
      <c r="M1768" s="3">
        <v>960411.32111160003</v>
      </c>
      <c r="N1768" s="3">
        <v>979619.54753383202</v>
      </c>
      <c r="O1768" s="3">
        <v>999211.93848450866</v>
      </c>
      <c r="P1768" s="3">
        <v>1019196.1772541988</v>
      </c>
    </row>
    <row r="1769" spans="2:16" x14ac:dyDescent="0.35">
      <c r="B1769" t="s">
        <v>10</v>
      </c>
      <c r="D1769" t="s">
        <v>19</v>
      </c>
      <c r="E1769" t="s">
        <v>44</v>
      </c>
      <c r="F1769" t="s">
        <v>1856</v>
      </c>
      <c r="G1769" t="s">
        <v>1857</v>
      </c>
      <c r="H1769">
        <v>3090</v>
      </c>
      <c r="I1769" t="s">
        <v>842</v>
      </c>
      <c r="J1769">
        <v>63300152</v>
      </c>
      <c r="K1769" t="s">
        <v>1741</v>
      </c>
      <c r="L1769" s="3">
        <v>394901.16000040801</v>
      </c>
      <c r="M1769" s="3">
        <v>402799.18320041616</v>
      </c>
      <c r="N1769" s="3">
        <v>410855.16686442448</v>
      </c>
      <c r="O1769" s="3">
        <v>419072.27020171296</v>
      </c>
      <c r="P1769" s="3">
        <v>427453.71560574725</v>
      </c>
    </row>
    <row r="1770" spans="2:16" x14ac:dyDescent="0.35">
      <c r="B1770" t="s">
        <v>10</v>
      </c>
      <c r="D1770" t="s">
        <v>11</v>
      </c>
      <c r="E1770" t="s">
        <v>44</v>
      </c>
      <c r="F1770" t="s">
        <v>840</v>
      </c>
      <c r="G1770" t="s">
        <v>841</v>
      </c>
      <c r="H1770">
        <v>3090</v>
      </c>
      <c r="I1770" t="s">
        <v>842</v>
      </c>
      <c r="J1770">
        <v>63300080</v>
      </c>
      <c r="K1770" t="s">
        <v>91</v>
      </c>
      <c r="L1770" s="3">
        <v>32004.074567040767</v>
      </c>
      <c r="M1770" s="3">
        <v>33124.217176887185</v>
      </c>
      <c r="N1770" s="3">
        <v>34283.564778078231</v>
      </c>
      <c r="O1770" s="3">
        <v>35483.489545310971</v>
      </c>
      <c r="P1770" s="3">
        <v>36725.41167939685</v>
      </c>
    </row>
    <row r="1771" spans="2:16" x14ac:dyDescent="0.35">
      <c r="B1771" t="s">
        <v>10</v>
      </c>
      <c r="D1771" t="s">
        <v>11</v>
      </c>
      <c r="E1771" t="s">
        <v>44</v>
      </c>
      <c r="F1771" t="s">
        <v>840</v>
      </c>
      <c r="G1771" t="s">
        <v>841</v>
      </c>
      <c r="H1771">
        <v>3090</v>
      </c>
      <c r="I1771" t="s">
        <v>842</v>
      </c>
      <c r="J1771">
        <v>63300040</v>
      </c>
      <c r="K1771" t="s">
        <v>1515</v>
      </c>
      <c r="L1771" s="3">
        <v>11054.038912958158</v>
      </c>
      <c r="M1771" s="3">
        <v>11440.930274911692</v>
      </c>
      <c r="N1771" s="3">
        <v>11841.3628345336</v>
      </c>
      <c r="O1771" s="3">
        <v>12255.810533742277</v>
      </c>
      <c r="P1771" s="3">
        <v>12684.763902423254</v>
      </c>
    </row>
    <row r="1772" spans="2:16" x14ac:dyDescent="0.35">
      <c r="B1772" t="s">
        <v>10</v>
      </c>
      <c r="D1772" t="s">
        <v>19</v>
      </c>
      <c r="E1772" t="s">
        <v>44</v>
      </c>
      <c r="F1772" t="s">
        <v>840</v>
      </c>
      <c r="G1772" t="s">
        <v>841</v>
      </c>
      <c r="H1772">
        <v>3090</v>
      </c>
      <c r="I1772" t="s">
        <v>842</v>
      </c>
      <c r="J1772">
        <v>63300056</v>
      </c>
      <c r="K1772" t="s">
        <v>1536</v>
      </c>
      <c r="L1772" s="3">
        <v>105276.56107579199</v>
      </c>
      <c r="M1772" s="3">
        <v>108961.2407134447</v>
      </c>
      <c r="N1772" s="3">
        <v>112774.88413841525</v>
      </c>
      <c r="O1772" s="3">
        <v>116722.00508325978</v>
      </c>
      <c r="P1772" s="3">
        <v>120807.27526117385</v>
      </c>
    </row>
    <row r="1773" spans="2:16" x14ac:dyDescent="0.35">
      <c r="B1773" t="s">
        <v>10</v>
      </c>
      <c r="D1773" t="s">
        <v>11</v>
      </c>
      <c r="E1773" t="s">
        <v>44</v>
      </c>
      <c r="F1773" t="s">
        <v>840</v>
      </c>
      <c r="G1773" t="s">
        <v>841</v>
      </c>
      <c r="H1773">
        <v>3090</v>
      </c>
      <c r="I1773" t="s">
        <v>842</v>
      </c>
      <c r="J1773">
        <v>63300100</v>
      </c>
      <c r="K1773" t="s">
        <v>1869</v>
      </c>
      <c r="L1773" s="3">
        <v>9685.443618972864</v>
      </c>
      <c r="M1773" s="3">
        <v>10024.434145636913</v>
      </c>
      <c r="N1773" s="3">
        <v>10375.289340734202</v>
      </c>
      <c r="O1773" s="3">
        <v>10738.424467659899</v>
      </c>
      <c r="P1773" s="3">
        <v>11114.269324027995</v>
      </c>
    </row>
    <row r="1774" spans="2:16" x14ac:dyDescent="0.35">
      <c r="B1774" t="s">
        <v>10</v>
      </c>
      <c r="D1774" t="s">
        <v>11</v>
      </c>
      <c r="E1774" t="s">
        <v>44</v>
      </c>
      <c r="F1774" t="s">
        <v>840</v>
      </c>
      <c r="G1774" t="s">
        <v>841</v>
      </c>
      <c r="H1774">
        <v>3090</v>
      </c>
      <c r="I1774" t="s">
        <v>842</v>
      </c>
      <c r="J1774">
        <v>63300170</v>
      </c>
      <c r="K1774" t="s">
        <v>1873</v>
      </c>
      <c r="L1774" s="3">
        <v>16738.973211050929</v>
      </c>
      <c r="M1774" s="3">
        <v>17324.837273437708</v>
      </c>
      <c r="N1774" s="3">
        <v>17931.206578008023</v>
      </c>
      <c r="O1774" s="3">
        <v>18558.798808238305</v>
      </c>
      <c r="P1774" s="3">
        <v>19208.356766526642</v>
      </c>
    </row>
    <row r="1775" spans="2:16" x14ac:dyDescent="0.35">
      <c r="B1775" t="s">
        <v>10</v>
      </c>
      <c r="D1775" t="s">
        <v>11</v>
      </c>
      <c r="E1775" t="s">
        <v>44</v>
      </c>
      <c r="F1775" t="s">
        <v>840</v>
      </c>
      <c r="G1775" t="s">
        <v>841</v>
      </c>
      <c r="H1775">
        <v>3090</v>
      </c>
      <c r="I1775" t="s">
        <v>842</v>
      </c>
      <c r="J1775">
        <v>63300130</v>
      </c>
      <c r="K1775" t="s">
        <v>1896</v>
      </c>
      <c r="L1775" s="3">
        <v>10527.6561075792</v>
      </c>
      <c r="M1775" s="3">
        <v>10896.124071344471</v>
      </c>
      <c r="N1775" s="3">
        <v>11277.488413841525</v>
      </c>
      <c r="O1775" s="3">
        <v>11672.200508325979</v>
      </c>
      <c r="P1775" s="3">
        <v>12080.727526117385</v>
      </c>
    </row>
    <row r="1776" spans="2:16" x14ac:dyDescent="0.35">
      <c r="B1776" t="s">
        <v>10</v>
      </c>
      <c r="D1776" t="s">
        <v>11</v>
      </c>
      <c r="E1776" t="s">
        <v>44</v>
      </c>
      <c r="F1776" t="s">
        <v>843</v>
      </c>
      <c r="G1776" t="s">
        <v>844</v>
      </c>
      <c r="H1776">
        <v>3090</v>
      </c>
      <c r="I1776" t="s">
        <v>842</v>
      </c>
      <c r="J1776">
        <v>63300080</v>
      </c>
      <c r="K1776" t="s">
        <v>91</v>
      </c>
      <c r="L1776" s="3">
        <v>342941.25025375839</v>
      </c>
      <c r="M1776" s="3">
        <v>354944.19401263993</v>
      </c>
      <c r="N1776" s="3">
        <v>367367.24080308236</v>
      </c>
      <c r="O1776" s="3">
        <v>380225.09423119016</v>
      </c>
      <c r="P1776" s="3">
        <v>393532.97252928175</v>
      </c>
    </row>
    <row r="1777" spans="2:16" x14ac:dyDescent="0.35">
      <c r="B1777" t="s">
        <v>10</v>
      </c>
      <c r="D1777" t="s">
        <v>11</v>
      </c>
      <c r="E1777" t="s">
        <v>44</v>
      </c>
      <c r="F1777" t="s">
        <v>843</v>
      </c>
      <c r="G1777" t="s">
        <v>844</v>
      </c>
      <c r="H1777">
        <v>3090</v>
      </c>
      <c r="I1777" t="s">
        <v>842</v>
      </c>
      <c r="J1777">
        <v>63300040</v>
      </c>
      <c r="K1777" t="s">
        <v>1515</v>
      </c>
      <c r="L1777" s="3">
        <v>63252.975669995467</v>
      </c>
      <c r="M1777" s="3">
        <v>65466.829818445301</v>
      </c>
      <c r="N1777" s="3">
        <v>67758.168862090883</v>
      </c>
      <c r="O1777" s="3">
        <v>70129.704772264056</v>
      </c>
      <c r="P1777" s="3">
        <v>72584.244439293281</v>
      </c>
    </row>
    <row r="1778" spans="2:16" x14ac:dyDescent="0.35">
      <c r="B1778" t="s">
        <v>10</v>
      </c>
      <c r="D1778" t="s">
        <v>19</v>
      </c>
      <c r="E1778" t="s">
        <v>44</v>
      </c>
      <c r="F1778" t="s">
        <v>843</v>
      </c>
      <c r="G1778" t="s">
        <v>844</v>
      </c>
      <c r="H1778">
        <v>3090</v>
      </c>
      <c r="I1778" t="s">
        <v>842</v>
      </c>
      <c r="J1778">
        <v>63300056</v>
      </c>
      <c r="K1778" t="s">
        <v>1536</v>
      </c>
      <c r="L1778" s="3">
        <v>602409.29209519492</v>
      </c>
      <c r="M1778" s="3">
        <v>623493.61731852673</v>
      </c>
      <c r="N1778" s="3">
        <v>645315.89392467507</v>
      </c>
      <c r="O1778" s="3">
        <v>667901.95021203859</v>
      </c>
      <c r="P1778" s="3">
        <v>691278.51846945984</v>
      </c>
    </row>
    <row r="1779" spans="2:16" x14ac:dyDescent="0.35">
      <c r="B1779" t="s">
        <v>10</v>
      </c>
      <c r="D1779" t="s">
        <v>19</v>
      </c>
      <c r="E1779" t="s">
        <v>44</v>
      </c>
      <c r="F1779" t="s">
        <v>843</v>
      </c>
      <c r="G1779" t="s">
        <v>844</v>
      </c>
      <c r="H1779">
        <v>3090</v>
      </c>
      <c r="I1779" t="s">
        <v>842</v>
      </c>
      <c r="J1779">
        <v>63300052</v>
      </c>
      <c r="K1779" t="s">
        <v>1541</v>
      </c>
      <c r="L1779" s="3">
        <v>525686.92584479996</v>
      </c>
      <c r="M1779" s="3">
        <v>544085.9682493679</v>
      </c>
      <c r="N1779" s="3">
        <v>563128.97713809577</v>
      </c>
      <c r="O1779" s="3">
        <v>582838.49133792904</v>
      </c>
      <c r="P1779" s="3">
        <v>603237.83853475656</v>
      </c>
    </row>
    <row r="1780" spans="2:16" x14ac:dyDescent="0.35">
      <c r="B1780" t="s">
        <v>10</v>
      </c>
      <c r="D1780" t="s">
        <v>19</v>
      </c>
      <c r="E1780" t="s">
        <v>44</v>
      </c>
      <c r="F1780" t="s">
        <v>843</v>
      </c>
      <c r="G1780" t="s">
        <v>844</v>
      </c>
      <c r="H1780">
        <v>3090</v>
      </c>
      <c r="I1780" t="s">
        <v>842</v>
      </c>
      <c r="J1780">
        <v>63300152</v>
      </c>
      <c r="K1780" t="s">
        <v>1741</v>
      </c>
      <c r="L1780" s="3">
        <v>72239.647911336011</v>
      </c>
      <c r="M1780" s="3">
        <v>73684.440869562735</v>
      </c>
      <c r="N1780" s="3">
        <v>75158.129686953995</v>
      </c>
      <c r="O1780" s="3">
        <v>76661.292280693073</v>
      </c>
      <c r="P1780" s="3">
        <v>78194.518126306939</v>
      </c>
    </row>
    <row r="1781" spans="2:16" x14ac:dyDescent="0.35">
      <c r="B1781" t="s">
        <v>10</v>
      </c>
      <c r="D1781" t="s">
        <v>11</v>
      </c>
      <c r="E1781" t="s">
        <v>44</v>
      </c>
      <c r="F1781" t="s">
        <v>843</v>
      </c>
      <c r="G1781" t="s">
        <v>844</v>
      </c>
      <c r="H1781">
        <v>3090</v>
      </c>
      <c r="I1781" t="s">
        <v>842</v>
      </c>
      <c r="J1781">
        <v>63300100</v>
      </c>
      <c r="K1781" t="s">
        <v>1869</v>
      </c>
      <c r="L1781" s="3">
        <v>103784.85205047953</v>
      </c>
      <c r="M1781" s="3">
        <v>107417.32187224631</v>
      </c>
      <c r="N1781" s="3">
        <v>111176.92813777491</v>
      </c>
      <c r="O1781" s="3">
        <v>115068.12062259702</v>
      </c>
      <c r="P1781" s="3">
        <v>119095.50484438791</v>
      </c>
    </row>
    <row r="1782" spans="2:16" x14ac:dyDescent="0.35">
      <c r="B1782" t="s">
        <v>10</v>
      </c>
      <c r="D1782" t="s">
        <v>11</v>
      </c>
      <c r="E1782" t="s">
        <v>44</v>
      </c>
      <c r="F1782" t="s">
        <v>843</v>
      </c>
      <c r="G1782" t="s">
        <v>844</v>
      </c>
      <c r="H1782">
        <v>3090</v>
      </c>
      <c r="I1782" t="s">
        <v>842</v>
      </c>
      <c r="J1782">
        <v>63300170</v>
      </c>
      <c r="K1782" t="s">
        <v>1873</v>
      </c>
      <c r="L1782" s="3">
        <v>95783.07744313599</v>
      </c>
      <c r="M1782" s="3">
        <v>99135.485153645757</v>
      </c>
      <c r="N1782" s="3">
        <v>102605.22713402334</v>
      </c>
      <c r="O1782" s="3">
        <v>106196.41008371413</v>
      </c>
      <c r="P1782" s="3">
        <v>109913.28443664411</v>
      </c>
    </row>
    <row r="1783" spans="2:16" x14ac:dyDescent="0.35">
      <c r="B1783" t="s">
        <v>10</v>
      </c>
      <c r="D1783" t="s">
        <v>11</v>
      </c>
      <c r="E1783" t="s">
        <v>44</v>
      </c>
      <c r="F1783" t="s">
        <v>843</v>
      </c>
      <c r="G1783" t="s">
        <v>844</v>
      </c>
      <c r="H1783">
        <v>3090</v>
      </c>
      <c r="I1783" t="s">
        <v>842</v>
      </c>
      <c r="J1783">
        <v>63300130</v>
      </c>
      <c r="K1783" t="s">
        <v>1896</v>
      </c>
      <c r="L1783" s="3">
        <v>112809.6217939995</v>
      </c>
      <c r="M1783" s="3">
        <v>116757.95855678947</v>
      </c>
      <c r="N1783" s="3">
        <v>120844.48710627708</v>
      </c>
      <c r="O1783" s="3">
        <v>125074.04415499678</v>
      </c>
      <c r="P1783" s="3">
        <v>129451.63570042164</v>
      </c>
    </row>
    <row r="1784" spans="2:16" x14ac:dyDescent="0.35">
      <c r="B1784" t="s">
        <v>10</v>
      </c>
      <c r="D1784" t="s">
        <v>11</v>
      </c>
      <c r="E1784" t="s">
        <v>44</v>
      </c>
      <c r="F1784" t="s">
        <v>845</v>
      </c>
      <c r="G1784" t="s">
        <v>846</v>
      </c>
      <c r="H1784">
        <v>3090</v>
      </c>
      <c r="I1784" t="s">
        <v>842</v>
      </c>
      <c r="J1784">
        <v>63300080</v>
      </c>
      <c r="K1784" t="s">
        <v>91</v>
      </c>
      <c r="L1784" s="3">
        <v>178998.32339107248</v>
      </c>
      <c r="M1784" s="3">
        <v>185263.26470976</v>
      </c>
      <c r="N1784" s="3">
        <v>191747.4789746016</v>
      </c>
      <c r="O1784" s="3">
        <v>198458.64073871265</v>
      </c>
      <c r="P1784" s="3">
        <v>205404.69316456755</v>
      </c>
    </row>
    <row r="1785" spans="2:16" x14ac:dyDescent="0.35">
      <c r="B1785" t="s">
        <v>10</v>
      </c>
      <c r="D1785" t="s">
        <v>11</v>
      </c>
      <c r="E1785" t="s">
        <v>44</v>
      </c>
      <c r="F1785" t="s">
        <v>845</v>
      </c>
      <c r="G1785" t="s">
        <v>846</v>
      </c>
      <c r="H1785">
        <v>3090</v>
      </c>
      <c r="I1785" t="s">
        <v>842</v>
      </c>
      <c r="J1785">
        <v>63300040</v>
      </c>
      <c r="K1785" t="s">
        <v>1515</v>
      </c>
      <c r="L1785" s="3">
        <v>19700.95540290554</v>
      </c>
      <c r="M1785" s="3">
        <v>20390.488842007231</v>
      </c>
      <c r="N1785" s="3">
        <v>21104.155951477482</v>
      </c>
      <c r="O1785" s="3">
        <v>21842.801409779193</v>
      </c>
      <c r="P1785" s="3">
        <v>22607.299459121463</v>
      </c>
    </row>
    <row r="1786" spans="2:16" x14ac:dyDescent="0.35">
      <c r="B1786" t="s">
        <v>10</v>
      </c>
      <c r="D1786" t="s">
        <v>19</v>
      </c>
      <c r="E1786" t="s">
        <v>44</v>
      </c>
      <c r="F1786" t="s">
        <v>845</v>
      </c>
      <c r="G1786" t="s">
        <v>846</v>
      </c>
      <c r="H1786">
        <v>3090</v>
      </c>
      <c r="I1786" t="s">
        <v>842</v>
      </c>
      <c r="J1786">
        <v>63300056</v>
      </c>
      <c r="K1786" t="s">
        <v>1536</v>
      </c>
      <c r="L1786" s="3">
        <v>187628.14669433847</v>
      </c>
      <c r="M1786" s="3">
        <v>194195.1318286403</v>
      </c>
      <c r="N1786" s="3">
        <v>200991.9614426427</v>
      </c>
      <c r="O1786" s="3">
        <v>208026.68009313519</v>
      </c>
      <c r="P1786" s="3">
        <v>215307.61389639491</v>
      </c>
    </row>
    <row r="1787" spans="2:16" x14ac:dyDescent="0.35">
      <c r="B1787" t="s">
        <v>10</v>
      </c>
      <c r="D1787" t="s">
        <v>19</v>
      </c>
      <c r="E1787" t="s">
        <v>44</v>
      </c>
      <c r="F1787" t="s">
        <v>845</v>
      </c>
      <c r="G1787" t="s">
        <v>846</v>
      </c>
      <c r="H1787">
        <v>3090</v>
      </c>
      <c r="I1787" t="s">
        <v>842</v>
      </c>
      <c r="J1787">
        <v>63300052</v>
      </c>
      <c r="K1787" t="s">
        <v>1541</v>
      </c>
      <c r="L1787" s="3">
        <v>401182.12761839997</v>
      </c>
      <c r="M1787" s="3">
        <v>415223.50208504393</v>
      </c>
      <c r="N1787" s="3">
        <v>429756.32465802046</v>
      </c>
      <c r="O1787" s="3">
        <v>444797.79602105112</v>
      </c>
      <c r="P1787" s="3">
        <v>460365.71888178785</v>
      </c>
    </row>
    <row r="1788" spans="2:16" x14ac:dyDescent="0.35">
      <c r="B1788" t="s">
        <v>10</v>
      </c>
      <c r="D1788" t="s">
        <v>19</v>
      </c>
      <c r="E1788" t="s">
        <v>44</v>
      </c>
      <c r="F1788" t="s">
        <v>845</v>
      </c>
      <c r="G1788" t="s">
        <v>846</v>
      </c>
      <c r="H1788">
        <v>3090</v>
      </c>
      <c r="I1788" t="s">
        <v>842</v>
      </c>
      <c r="J1788">
        <v>63300152</v>
      </c>
      <c r="K1788" t="s">
        <v>1741</v>
      </c>
      <c r="L1788" s="3">
        <v>1926.8208</v>
      </c>
      <c r="M1788" s="3">
        <v>1965.3572160000001</v>
      </c>
      <c r="N1788" s="3">
        <v>2004.6643603200002</v>
      </c>
      <c r="O1788" s="3">
        <v>2044.7576475264002</v>
      </c>
      <c r="P1788" s="3">
        <v>2085.6528004769284</v>
      </c>
    </row>
    <row r="1789" spans="2:16" x14ac:dyDescent="0.35">
      <c r="B1789" t="s">
        <v>10</v>
      </c>
      <c r="D1789" t="s">
        <v>11</v>
      </c>
      <c r="E1789" t="s">
        <v>44</v>
      </c>
      <c r="F1789" t="s">
        <v>845</v>
      </c>
      <c r="G1789" t="s">
        <v>846</v>
      </c>
      <c r="H1789">
        <v>3090</v>
      </c>
      <c r="I1789" t="s">
        <v>842</v>
      </c>
      <c r="J1789">
        <v>63300100</v>
      </c>
      <c r="K1789" t="s">
        <v>1869</v>
      </c>
      <c r="L1789" s="3">
        <v>54170.545236771941</v>
      </c>
      <c r="M1789" s="3">
        <v>56066.514320058952</v>
      </c>
      <c r="N1789" s="3">
        <v>58028.842321261007</v>
      </c>
      <c r="O1789" s="3">
        <v>60059.851802505145</v>
      </c>
      <c r="P1789" s="3">
        <v>62161.946615592809</v>
      </c>
    </row>
    <row r="1790" spans="2:16" x14ac:dyDescent="0.35">
      <c r="B1790" t="s">
        <v>10</v>
      </c>
      <c r="D1790" t="s">
        <v>11</v>
      </c>
      <c r="E1790" t="s">
        <v>44</v>
      </c>
      <c r="F1790" t="s">
        <v>845</v>
      </c>
      <c r="G1790" t="s">
        <v>846</v>
      </c>
      <c r="H1790">
        <v>3090</v>
      </c>
      <c r="I1790" t="s">
        <v>842</v>
      </c>
      <c r="J1790">
        <v>63300170</v>
      </c>
      <c r="K1790" t="s">
        <v>1873</v>
      </c>
      <c r="L1790" s="3">
        <v>29832.875324399818</v>
      </c>
      <c r="M1790" s="3">
        <v>30877.025960753806</v>
      </c>
      <c r="N1790" s="3">
        <v>31957.721869380191</v>
      </c>
      <c r="O1790" s="3">
        <v>33076.242134808497</v>
      </c>
      <c r="P1790" s="3">
        <v>34233.910609526793</v>
      </c>
    </row>
    <row r="1791" spans="2:16" x14ac:dyDescent="0.35">
      <c r="B1791" t="s">
        <v>10</v>
      </c>
      <c r="D1791" t="s">
        <v>11</v>
      </c>
      <c r="E1791" t="s">
        <v>44</v>
      </c>
      <c r="F1791" t="s">
        <v>845</v>
      </c>
      <c r="G1791" t="s">
        <v>846</v>
      </c>
      <c r="H1791">
        <v>3090</v>
      </c>
      <c r="I1791" t="s">
        <v>842</v>
      </c>
      <c r="J1791">
        <v>63300130</v>
      </c>
      <c r="K1791" t="s">
        <v>1896</v>
      </c>
      <c r="L1791" s="3">
        <v>58881.027431273847</v>
      </c>
      <c r="M1791" s="3">
        <v>60941.863391368424</v>
      </c>
      <c r="N1791" s="3">
        <v>63074.828610066317</v>
      </c>
      <c r="O1791" s="3">
        <v>65282.44761141864</v>
      </c>
      <c r="P1791" s="3">
        <v>67567.333277818281</v>
      </c>
    </row>
    <row r="1792" spans="2:16" x14ac:dyDescent="0.35">
      <c r="B1792" t="s">
        <v>10</v>
      </c>
      <c r="D1792" t="s">
        <v>11</v>
      </c>
      <c r="E1792" t="s">
        <v>44</v>
      </c>
      <c r="F1792" t="s">
        <v>847</v>
      </c>
      <c r="G1792" t="s">
        <v>848</v>
      </c>
      <c r="H1792">
        <v>3090</v>
      </c>
      <c r="I1792" t="s">
        <v>842</v>
      </c>
      <c r="J1792">
        <v>63300080</v>
      </c>
      <c r="K1792" t="s">
        <v>91</v>
      </c>
      <c r="L1792" s="3">
        <v>183346.85094427044</v>
      </c>
      <c r="M1792" s="3">
        <v>189763.99072731988</v>
      </c>
      <c r="N1792" s="3">
        <v>196405.73040277604</v>
      </c>
      <c r="O1792" s="3">
        <v>203279.93096687319</v>
      </c>
      <c r="P1792" s="3">
        <v>210394.72855071374</v>
      </c>
    </row>
    <row r="1793" spans="2:16" x14ac:dyDescent="0.35">
      <c r="B1793" t="s">
        <v>10</v>
      </c>
      <c r="D1793" t="s">
        <v>11</v>
      </c>
      <c r="E1793" t="s">
        <v>44</v>
      </c>
      <c r="F1793" t="s">
        <v>847</v>
      </c>
      <c r="G1793" t="s">
        <v>848</v>
      </c>
      <c r="H1793">
        <v>3090</v>
      </c>
      <c r="I1793" t="s">
        <v>842</v>
      </c>
      <c r="J1793">
        <v>63300040</v>
      </c>
      <c r="K1793" t="s">
        <v>1515</v>
      </c>
      <c r="L1793" s="3">
        <v>22922.476870529405</v>
      </c>
      <c r="M1793" s="3">
        <v>23724.763560997933</v>
      </c>
      <c r="N1793" s="3">
        <v>24555.130285632858</v>
      </c>
      <c r="O1793" s="3">
        <v>25414.559845630007</v>
      </c>
      <c r="P1793" s="3">
        <v>26304.069440227053</v>
      </c>
    </row>
    <row r="1794" spans="2:16" x14ac:dyDescent="0.35">
      <c r="B1794" t="s">
        <v>10</v>
      </c>
      <c r="D1794" t="s">
        <v>19</v>
      </c>
      <c r="E1794" t="s">
        <v>44</v>
      </c>
      <c r="F1794" t="s">
        <v>847</v>
      </c>
      <c r="G1794" t="s">
        <v>848</v>
      </c>
      <c r="H1794">
        <v>3090</v>
      </c>
      <c r="I1794" t="s">
        <v>842</v>
      </c>
      <c r="J1794">
        <v>63300056</v>
      </c>
      <c r="K1794" t="s">
        <v>1536</v>
      </c>
      <c r="L1794" s="3">
        <v>218309.30352885148</v>
      </c>
      <c r="M1794" s="3">
        <v>225950.12915236127</v>
      </c>
      <c r="N1794" s="3">
        <v>233858.38367269389</v>
      </c>
      <c r="O1794" s="3">
        <v>242043.42710123817</v>
      </c>
      <c r="P1794" s="3">
        <v>250514.94704978148</v>
      </c>
    </row>
    <row r="1795" spans="2:16" x14ac:dyDescent="0.35">
      <c r="B1795" t="s">
        <v>10</v>
      </c>
      <c r="D1795" t="s">
        <v>19</v>
      </c>
      <c r="E1795" t="s">
        <v>44</v>
      </c>
      <c r="F1795" t="s">
        <v>847</v>
      </c>
      <c r="G1795" t="s">
        <v>848</v>
      </c>
      <c r="H1795">
        <v>3090</v>
      </c>
      <c r="I1795" t="s">
        <v>842</v>
      </c>
      <c r="J1795">
        <v>63300052</v>
      </c>
      <c r="K1795" t="s">
        <v>1541</v>
      </c>
      <c r="L1795" s="3">
        <v>384805.33773519599</v>
      </c>
      <c r="M1795" s="3">
        <v>398273.52455592784</v>
      </c>
      <c r="N1795" s="3">
        <v>412213.09791538527</v>
      </c>
      <c r="O1795" s="3">
        <v>426640.55634242372</v>
      </c>
      <c r="P1795" s="3">
        <v>441572.97581440851</v>
      </c>
    </row>
    <row r="1796" spans="2:16" x14ac:dyDescent="0.35">
      <c r="B1796" t="s">
        <v>10</v>
      </c>
      <c r="D1796" t="s">
        <v>19</v>
      </c>
      <c r="E1796" t="s">
        <v>44</v>
      </c>
      <c r="F1796" t="s">
        <v>847</v>
      </c>
      <c r="G1796" t="s">
        <v>848</v>
      </c>
      <c r="H1796">
        <v>3090</v>
      </c>
      <c r="I1796" t="s">
        <v>842</v>
      </c>
      <c r="J1796">
        <v>63300065</v>
      </c>
      <c r="K1796" t="s">
        <v>1627</v>
      </c>
      <c r="L1796" s="3">
        <v>69999.999999599997</v>
      </c>
      <c r="M1796" s="3">
        <v>69999.999999599997</v>
      </c>
      <c r="N1796" s="3">
        <v>69999.999999599997</v>
      </c>
      <c r="O1796" s="3">
        <v>69999.999999599997</v>
      </c>
      <c r="P1796" s="3">
        <v>69999.999999599997</v>
      </c>
    </row>
    <row r="1797" spans="2:16" x14ac:dyDescent="0.35">
      <c r="B1797" t="s">
        <v>10</v>
      </c>
      <c r="D1797" t="s">
        <v>19</v>
      </c>
      <c r="E1797" t="s">
        <v>44</v>
      </c>
      <c r="F1797" t="s">
        <v>847</v>
      </c>
      <c r="G1797" t="s">
        <v>848</v>
      </c>
      <c r="H1797">
        <v>3090</v>
      </c>
      <c r="I1797" t="s">
        <v>842</v>
      </c>
      <c r="J1797">
        <v>63300152</v>
      </c>
      <c r="K1797" t="s">
        <v>1741</v>
      </c>
      <c r="L1797" s="3">
        <v>2189600.0272232639</v>
      </c>
      <c r="M1797" s="3">
        <v>2248392.027767729</v>
      </c>
      <c r="N1797" s="3">
        <v>2308359.8683230835</v>
      </c>
      <c r="O1797" s="3">
        <v>2369527.0656895451</v>
      </c>
      <c r="P1797" s="3">
        <v>2431917.6070033363</v>
      </c>
    </row>
    <row r="1798" spans="2:16" x14ac:dyDescent="0.35">
      <c r="B1798" t="s">
        <v>10</v>
      </c>
      <c r="D1798" t="s">
        <v>11</v>
      </c>
      <c r="E1798" t="s">
        <v>44</v>
      </c>
      <c r="F1798" t="s">
        <v>847</v>
      </c>
      <c r="G1798" t="s">
        <v>848</v>
      </c>
      <c r="H1798">
        <v>3090</v>
      </c>
      <c r="I1798" t="s">
        <v>842</v>
      </c>
      <c r="J1798">
        <v>63300110</v>
      </c>
      <c r="K1798" t="s">
        <v>1866</v>
      </c>
      <c r="L1798" s="3">
        <v>2799.9999999839997</v>
      </c>
      <c r="M1798" s="3">
        <v>2799.9999999839997</v>
      </c>
      <c r="N1798" s="3">
        <v>2799.9999999839997</v>
      </c>
      <c r="O1798" s="3">
        <v>2799.9999999839997</v>
      </c>
      <c r="P1798" s="3">
        <v>2799.9999999839997</v>
      </c>
    </row>
    <row r="1799" spans="2:16" x14ac:dyDescent="0.35">
      <c r="B1799" t="s">
        <v>10</v>
      </c>
      <c r="D1799" t="s">
        <v>11</v>
      </c>
      <c r="E1799" t="s">
        <v>44</v>
      </c>
      <c r="F1799" t="s">
        <v>847</v>
      </c>
      <c r="G1799" t="s">
        <v>848</v>
      </c>
      <c r="H1799">
        <v>3090</v>
      </c>
      <c r="I1799" t="s">
        <v>842</v>
      </c>
      <c r="J1799">
        <v>63300100</v>
      </c>
      <c r="K1799" t="s">
        <v>1869</v>
      </c>
      <c r="L1799" s="3">
        <v>55486.546996292367</v>
      </c>
      <c r="M1799" s="3">
        <v>57428.576141162601</v>
      </c>
      <c r="N1799" s="3">
        <v>59438.576306103285</v>
      </c>
      <c r="O1799" s="3">
        <v>61518.926476816894</v>
      </c>
      <c r="P1799" s="3">
        <v>63672.088903505486</v>
      </c>
    </row>
    <row r="1800" spans="2:16" x14ac:dyDescent="0.35">
      <c r="B1800" t="s">
        <v>10</v>
      </c>
      <c r="D1800" t="s">
        <v>11</v>
      </c>
      <c r="E1800" t="s">
        <v>44</v>
      </c>
      <c r="F1800" t="s">
        <v>847</v>
      </c>
      <c r="G1800" t="s">
        <v>848</v>
      </c>
      <c r="H1800">
        <v>3090</v>
      </c>
      <c r="I1800" t="s">
        <v>842</v>
      </c>
      <c r="J1800">
        <v>63300170</v>
      </c>
      <c r="K1800" t="s">
        <v>1873</v>
      </c>
      <c r="L1800" s="3">
        <v>34711.179261087389</v>
      </c>
      <c r="M1800" s="3">
        <v>35926.070535225444</v>
      </c>
      <c r="N1800" s="3">
        <v>37183.483003958332</v>
      </c>
      <c r="O1800" s="3">
        <v>38484.904909096869</v>
      </c>
      <c r="P1800" s="3">
        <v>39831.876580915254</v>
      </c>
    </row>
    <row r="1801" spans="2:16" x14ac:dyDescent="0.35">
      <c r="B1801" t="s">
        <v>10</v>
      </c>
      <c r="D1801" t="s">
        <v>19</v>
      </c>
      <c r="E1801" t="s">
        <v>44</v>
      </c>
      <c r="F1801" t="s">
        <v>847</v>
      </c>
      <c r="G1801" t="s">
        <v>848</v>
      </c>
      <c r="H1801">
        <v>3090</v>
      </c>
      <c r="I1801" t="s">
        <v>842</v>
      </c>
      <c r="J1801">
        <v>63300155</v>
      </c>
      <c r="K1801" t="s">
        <v>1877</v>
      </c>
      <c r="L1801" s="3">
        <v>15999.999999600001</v>
      </c>
      <c r="M1801" s="3">
        <v>15999.999999600001</v>
      </c>
      <c r="N1801" s="3">
        <v>15999.999999600001</v>
      </c>
      <c r="O1801" s="3">
        <v>15999.999999600001</v>
      </c>
      <c r="P1801" s="3">
        <v>15999.999999600001</v>
      </c>
    </row>
    <row r="1802" spans="2:16" x14ac:dyDescent="0.35">
      <c r="B1802" t="s">
        <v>10</v>
      </c>
      <c r="D1802" t="s">
        <v>11</v>
      </c>
      <c r="E1802" t="s">
        <v>44</v>
      </c>
      <c r="F1802" t="s">
        <v>847</v>
      </c>
      <c r="G1802" t="s">
        <v>848</v>
      </c>
      <c r="H1802">
        <v>3090</v>
      </c>
      <c r="I1802" t="s">
        <v>842</v>
      </c>
      <c r="J1802">
        <v>63300130</v>
      </c>
      <c r="K1802" t="s">
        <v>1896</v>
      </c>
      <c r="L1802" s="3">
        <v>60311.464126404753</v>
      </c>
      <c r="M1802" s="3">
        <v>62422.36537082892</v>
      </c>
      <c r="N1802" s="3">
        <v>64607.148158807919</v>
      </c>
      <c r="O1802" s="3">
        <v>66868.3983443662</v>
      </c>
      <c r="P1802" s="3">
        <v>69208.792286419004</v>
      </c>
    </row>
    <row r="1803" spans="2:16" x14ac:dyDescent="0.35">
      <c r="B1803" t="s">
        <v>10</v>
      </c>
      <c r="D1803" t="s">
        <v>11</v>
      </c>
      <c r="E1803" t="s">
        <v>44</v>
      </c>
      <c r="F1803" t="s">
        <v>849</v>
      </c>
      <c r="G1803" t="s">
        <v>850</v>
      </c>
      <c r="H1803">
        <v>3090</v>
      </c>
      <c r="I1803" t="s">
        <v>842</v>
      </c>
      <c r="J1803">
        <v>63300080</v>
      </c>
      <c r="K1803" t="s">
        <v>91</v>
      </c>
      <c r="L1803" s="3">
        <v>39840.759358538759</v>
      </c>
      <c r="M1803" s="3">
        <v>41235.185936087604</v>
      </c>
      <c r="N1803" s="3">
        <v>42678.417443850667</v>
      </c>
      <c r="O1803" s="3">
        <v>44172.162054385444</v>
      </c>
      <c r="P1803" s="3">
        <v>45718.187726288925</v>
      </c>
    </row>
    <row r="1804" spans="2:16" x14ac:dyDescent="0.35">
      <c r="B1804" t="s">
        <v>10</v>
      </c>
      <c r="D1804" t="s">
        <v>11</v>
      </c>
      <c r="E1804" t="s">
        <v>44</v>
      </c>
      <c r="F1804" t="s">
        <v>849</v>
      </c>
      <c r="G1804" t="s">
        <v>850</v>
      </c>
      <c r="H1804">
        <v>3090</v>
      </c>
      <c r="I1804" t="s">
        <v>842</v>
      </c>
      <c r="J1804">
        <v>63300040</v>
      </c>
      <c r="K1804" t="s">
        <v>1515</v>
      </c>
      <c r="L1804" s="3">
        <v>11856.530420607125</v>
      </c>
      <c r="M1804" s="3">
        <v>12271.508985328373</v>
      </c>
      <c r="N1804" s="3">
        <v>12701.011799814865</v>
      </c>
      <c r="O1804" s="3">
        <v>13145.547212808386</v>
      </c>
      <c r="P1804" s="3">
        <v>13605.641365256679</v>
      </c>
    </row>
    <row r="1805" spans="2:16" x14ac:dyDescent="0.35">
      <c r="B1805" t="s">
        <v>10</v>
      </c>
      <c r="D1805" t="s">
        <v>19</v>
      </c>
      <c r="E1805" t="s">
        <v>44</v>
      </c>
      <c r="F1805" t="s">
        <v>849</v>
      </c>
      <c r="G1805" t="s">
        <v>850</v>
      </c>
      <c r="H1805">
        <v>3090</v>
      </c>
      <c r="I1805" t="s">
        <v>842</v>
      </c>
      <c r="J1805">
        <v>63300056</v>
      </c>
      <c r="K1805" t="s">
        <v>1536</v>
      </c>
      <c r="L1805" s="3">
        <v>112919.33733911549</v>
      </c>
      <c r="M1805" s="3">
        <v>116871.51414598452</v>
      </c>
      <c r="N1805" s="3">
        <v>120962.01714109397</v>
      </c>
      <c r="O1805" s="3">
        <v>125195.68774103225</v>
      </c>
      <c r="P1805" s="3">
        <v>129577.53681196837</v>
      </c>
    </row>
    <row r="1806" spans="2:16" x14ac:dyDescent="0.35">
      <c r="B1806" t="s">
        <v>10</v>
      </c>
      <c r="D1806" t="s">
        <v>19</v>
      </c>
      <c r="E1806" t="s">
        <v>44</v>
      </c>
      <c r="F1806" t="s">
        <v>849</v>
      </c>
      <c r="G1806" t="s">
        <v>850</v>
      </c>
      <c r="H1806">
        <v>3090</v>
      </c>
      <c r="I1806" t="s">
        <v>842</v>
      </c>
      <c r="J1806">
        <v>63300052</v>
      </c>
      <c r="K1806" t="s">
        <v>1541</v>
      </c>
      <c r="L1806" s="3">
        <v>18135.792129761998</v>
      </c>
      <c r="M1806" s="3">
        <v>18770.544854303665</v>
      </c>
      <c r="N1806" s="3">
        <v>19427.513924204293</v>
      </c>
      <c r="O1806" s="3">
        <v>20107.476911551443</v>
      </c>
      <c r="P1806" s="3">
        <v>20811.238603455742</v>
      </c>
    </row>
    <row r="1807" spans="2:16" x14ac:dyDescent="0.35">
      <c r="B1807" t="s">
        <v>10</v>
      </c>
      <c r="D1807" t="s">
        <v>19</v>
      </c>
      <c r="E1807" t="s">
        <v>44</v>
      </c>
      <c r="F1807" t="s">
        <v>849</v>
      </c>
      <c r="G1807" t="s">
        <v>850</v>
      </c>
      <c r="H1807">
        <v>3090</v>
      </c>
      <c r="I1807" t="s">
        <v>842</v>
      </c>
      <c r="J1807">
        <v>63300065</v>
      </c>
      <c r="K1807" t="s">
        <v>1627</v>
      </c>
      <c r="L1807" s="3">
        <v>50000.000000400003</v>
      </c>
      <c r="M1807" s="3">
        <v>50000.000000400003</v>
      </c>
      <c r="N1807" s="3">
        <v>50000.000000400003</v>
      </c>
      <c r="O1807" s="3">
        <v>50000.000000400003</v>
      </c>
      <c r="P1807" s="3">
        <v>50000.000000400003</v>
      </c>
    </row>
    <row r="1808" spans="2:16" x14ac:dyDescent="0.35">
      <c r="B1808" t="s">
        <v>10</v>
      </c>
      <c r="D1808" t="s">
        <v>19</v>
      </c>
      <c r="E1808" t="s">
        <v>44</v>
      </c>
      <c r="F1808" t="s">
        <v>849</v>
      </c>
      <c r="G1808" t="s">
        <v>850</v>
      </c>
      <c r="H1808">
        <v>3090</v>
      </c>
      <c r="I1808" t="s">
        <v>842</v>
      </c>
      <c r="J1808">
        <v>63300152</v>
      </c>
      <c r="K1808" t="s">
        <v>1741</v>
      </c>
      <c r="L1808" s="3">
        <v>1128641.1384000001</v>
      </c>
      <c r="M1808" s="3">
        <v>1151213.961168</v>
      </c>
      <c r="N1808" s="3">
        <v>1174238.2403913601</v>
      </c>
      <c r="O1808" s="3">
        <v>1197723.0051991874</v>
      </c>
      <c r="P1808" s="3">
        <v>1221677.4653031712</v>
      </c>
    </row>
    <row r="1809" spans="2:16" x14ac:dyDescent="0.35">
      <c r="B1809" t="s">
        <v>10</v>
      </c>
      <c r="D1809" t="s">
        <v>11</v>
      </c>
      <c r="E1809" t="s">
        <v>44</v>
      </c>
      <c r="F1809" t="s">
        <v>849</v>
      </c>
      <c r="G1809" t="s">
        <v>850</v>
      </c>
      <c r="H1809">
        <v>3090</v>
      </c>
      <c r="I1809" t="s">
        <v>842</v>
      </c>
      <c r="J1809">
        <v>63300110</v>
      </c>
      <c r="K1809" t="s">
        <v>1866</v>
      </c>
      <c r="L1809" s="3">
        <v>2000.0000000160001</v>
      </c>
      <c r="M1809" s="3">
        <v>2000.0000000160001</v>
      </c>
      <c r="N1809" s="3">
        <v>2000.0000000160001</v>
      </c>
      <c r="O1809" s="3">
        <v>2000.0000000160001</v>
      </c>
      <c r="P1809" s="3">
        <v>2000.0000000160001</v>
      </c>
    </row>
    <row r="1810" spans="2:16" x14ac:dyDescent="0.35">
      <c r="B1810" t="s">
        <v>10</v>
      </c>
      <c r="D1810" t="s">
        <v>11</v>
      </c>
      <c r="E1810" t="s">
        <v>44</v>
      </c>
      <c r="F1810" t="s">
        <v>849</v>
      </c>
      <c r="G1810" t="s">
        <v>850</v>
      </c>
      <c r="H1810">
        <v>3090</v>
      </c>
      <c r="I1810" t="s">
        <v>842</v>
      </c>
      <c r="J1810">
        <v>63300100</v>
      </c>
      <c r="K1810" t="s">
        <v>1869</v>
      </c>
      <c r="L1810" s="3">
        <v>12057.071911136729</v>
      </c>
      <c r="M1810" s="3">
        <v>12479.069428026512</v>
      </c>
      <c r="N1810" s="3">
        <v>12915.836858007438</v>
      </c>
      <c r="O1810" s="3">
        <v>13367.891148037699</v>
      </c>
      <c r="P1810" s="3">
        <v>13835.767338219017</v>
      </c>
    </row>
    <row r="1811" spans="2:16" x14ac:dyDescent="0.35">
      <c r="B1811" t="s">
        <v>10</v>
      </c>
      <c r="D1811" t="s">
        <v>11</v>
      </c>
      <c r="E1811" t="s">
        <v>44</v>
      </c>
      <c r="F1811" t="s">
        <v>849</v>
      </c>
      <c r="G1811" t="s">
        <v>850</v>
      </c>
      <c r="H1811">
        <v>3090</v>
      </c>
      <c r="I1811" t="s">
        <v>842</v>
      </c>
      <c r="J1811">
        <v>63300170</v>
      </c>
      <c r="K1811" t="s">
        <v>1873</v>
      </c>
      <c r="L1811" s="3">
        <v>17954.174636919364</v>
      </c>
      <c r="M1811" s="3">
        <v>18582.57074921154</v>
      </c>
      <c r="N1811" s="3">
        <v>19232.960725433943</v>
      </c>
      <c r="O1811" s="3">
        <v>19906.114350824129</v>
      </c>
      <c r="P1811" s="3">
        <v>20602.82835310297</v>
      </c>
    </row>
    <row r="1812" spans="2:16" x14ac:dyDescent="0.35">
      <c r="B1812" t="s">
        <v>10</v>
      </c>
      <c r="D1812" t="s">
        <v>19</v>
      </c>
      <c r="E1812" t="s">
        <v>44</v>
      </c>
      <c r="F1812" t="s">
        <v>849</v>
      </c>
      <c r="G1812" t="s">
        <v>850</v>
      </c>
      <c r="H1812">
        <v>3090</v>
      </c>
      <c r="I1812" t="s">
        <v>842</v>
      </c>
      <c r="J1812">
        <v>63300155</v>
      </c>
      <c r="K1812" t="s">
        <v>1877</v>
      </c>
      <c r="L1812" s="3">
        <v>1857</v>
      </c>
      <c r="M1812" s="3">
        <v>1857</v>
      </c>
      <c r="N1812" s="3">
        <v>1857</v>
      </c>
      <c r="O1812" s="3">
        <v>1857</v>
      </c>
      <c r="P1812" s="3">
        <v>1857</v>
      </c>
    </row>
    <row r="1813" spans="2:16" x14ac:dyDescent="0.35">
      <c r="B1813" t="s">
        <v>10</v>
      </c>
      <c r="D1813" t="s">
        <v>11</v>
      </c>
      <c r="E1813" t="s">
        <v>44</v>
      </c>
      <c r="F1813" t="s">
        <v>849</v>
      </c>
      <c r="G1813" t="s">
        <v>850</v>
      </c>
      <c r="H1813">
        <v>3090</v>
      </c>
      <c r="I1813" t="s">
        <v>842</v>
      </c>
      <c r="J1813">
        <v>63300130</v>
      </c>
      <c r="K1813" t="s">
        <v>1896</v>
      </c>
      <c r="L1813" s="3">
        <v>13105.512946887749</v>
      </c>
      <c r="M1813" s="3">
        <v>13564.205900028819</v>
      </c>
      <c r="N1813" s="3">
        <v>14038.953106529825</v>
      </c>
      <c r="O1813" s="3">
        <v>14530.316465258369</v>
      </c>
      <c r="P1813" s="3">
        <v>15038.877541542413</v>
      </c>
    </row>
    <row r="1814" spans="2:16" x14ac:dyDescent="0.35">
      <c r="B1814" t="s">
        <v>10</v>
      </c>
      <c r="D1814" t="s">
        <v>11</v>
      </c>
      <c r="E1814" t="s">
        <v>44</v>
      </c>
      <c r="F1814" t="s">
        <v>851</v>
      </c>
      <c r="G1814" t="s">
        <v>852</v>
      </c>
      <c r="H1814">
        <v>3090</v>
      </c>
      <c r="I1814" t="s">
        <v>842</v>
      </c>
      <c r="J1814">
        <v>63300080</v>
      </c>
      <c r="K1814" t="s">
        <v>91</v>
      </c>
      <c r="L1814" s="3">
        <v>187191.15805021173</v>
      </c>
      <c r="M1814" s="3">
        <v>193742.84858196916</v>
      </c>
      <c r="N1814" s="3">
        <v>200523.84828233806</v>
      </c>
      <c r="O1814" s="3">
        <v>207542.18297221983</v>
      </c>
      <c r="P1814" s="3">
        <v>214806.15937624752</v>
      </c>
    </row>
    <row r="1815" spans="2:16" x14ac:dyDescent="0.35">
      <c r="B1815" t="s">
        <v>10</v>
      </c>
      <c r="D1815" t="s">
        <v>11</v>
      </c>
      <c r="E1815" t="s">
        <v>44</v>
      </c>
      <c r="F1815" t="s">
        <v>851</v>
      </c>
      <c r="G1815" t="s">
        <v>852</v>
      </c>
      <c r="H1815">
        <v>3090</v>
      </c>
      <c r="I1815" t="s">
        <v>842</v>
      </c>
      <c r="J1815">
        <v>63300040</v>
      </c>
      <c r="K1815" t="s">
        <v>1515</v>
      </c>
      <c r="L1815" s="3">
        <v>24709.551342951821</v>
      </c>
      <c r="M1815" s="3">
        <v>25574.385639955133</v>
      </c>
      <c r="N1815" s="3">
        <v>26469.489137353561</v>
      </c>
      <c r="O1815" s="3">
        <v>27395.921257160935</v>
      </c>
      <c r="P1815" s="3">
        <v>28354.778501161567</v>
      </c>
    </row>
    <row r="1816" spans="2:16" x14ac:dyDescent="0.35">
      <c r="B1816" t="s">
        <v>10</v>
      </c>
      <c r="D1816" t="s">
        <v>19</v>
      </c>
      <c r="E1816" t="s">
        <v>44</v>
      </c>
      <c r="F1816" t="s">
        <v>851</v>
      </c>
      <c r="G1816" t="s">
        <v>852</v>
      </c>
      <c r="H1816">
        <v>3090</v>
      </c>
      <c r="I1816" t="s">
        <v>842</v>
      </c>
      <c r="J1816">
        <v>63300056</v>
      </c>
      <c r="K1816" t="s">
        <v>1536</v>
      </c>
      <c r="L1816" s="3">
        <v>235329.06040906499</v>
      </c>
      <c r="M1816" s="3">
        <v>243565.57752338224</v>
      </c>
      <c r="N1816" s="3">
        <v>252090.37273670061</v>
      </c>
      <c r="O1816" s="3">
        <v>260913.53578248509</v>
      </c>
      <c r="P1816" s="3">
        <v>270045.50953487208</v>
      </c>
    </row>
    <row r="1817" spans="2:16" x14ac:dyDescent="0.35">
      <c r="B1817" t="s">
        <v>10</v>
      </c>
      <c r="D1817" t="s">
        <v>19</v>
      </c>
      <c r="E1817" t="s">
        <v>44</v>
      </c>
      <c r="F1817" t="s">
        <v>851</v>
      </c>
      <c r="G1817" t="s">
        <v>852</v>
      </c>
      <c r="H1817">
        <v>3090</v>
      </c>
      <c r="I1817" t="s">
        <v>842</v>
      </c>
      <c r="J1817">
        <v>63300052</v>
      </c>
      <c r="K1817" t="s">
        <v>1541</v>
      </c>
      <c r="L1817" s="3">
        <v>380431.32791399996</v>
      </c>
      <c r="M1817" s="3">
        <v>393746.42439098994</v>
      </c>
      <c r="N1817" s="3">
        <v>407527.54924467456</v>
      </c>
      <c r="O1817" s="3">
        <v>421791.01346823812</v>
      </c>
      <c r="P1817" s="3">
        <v>436553.6989396264</v>
      </c>
    </row>
    <row r="1818" spans="2:16" x14ac:dyDescent="0.35">
      <c r="B1818" t="s">
        <v>10</v>
      </c>
      <c r="D1818" t="s">
        <v>19</v>
      </c>
      <c r="E1818" t="s">
        <v>44</v>
      </c>
      <c r="F1818" t="s">
        <v>851</v>
      </c>
      <c r="G1818" t="s">
        <v>852</v>
      </c>
      <c r="H1818">
        <v>3090</v>
      </c>
      <c r="I1818" t="s">
        <v>842</v>
      </c>
      <c r="J1818">
        <v>63300065</v>
      </c>
      <c r="K1818" t="s">
        <v>1627</v>
      </c>
      <c r="L1818" s="3">
        <v>5199.9999995999997</v>
      </c>
      <c r="M1818" s="3">
        <v>5199.9999995999997</v>
      </c>
      <c r="N1818" s="3">
        <v>5199.9999995999997</v>
      </c>
      <c r="O1818" s="3">
        <v>5199.9999995999997</v>
      </c>
      <c r="P1818" s="3">
        <v>5199.9999995999997</v>
      </c>
    </row>
    <row r="1819" spans="2:16" x14ac:dyDescent="0.35">
      <c r="B1819" t="s">
        <v>10</v>
      </c>
      <c r="D1819" t="s">
        <v>19</v>
      </c>
      <c r="E1819" t="s">
        <v>44</v>
      </c>
      <c r="F1819" t="s">
        <v>851</v>
      </c>
      <c r="G1819" t="s">
        <v>852</v>
      </c>
      <c r="H1819">
        <v>3090</v>
      </c>
      <c r="I1819" t="s">
        <v>842</v>
      </c>
      <c r="J1819">
        <v>63300152</v>
      </c>
      <c r="K1819" t="s">
        <v>1741</v>
      </c>
      <c r="L1819" s="3">
        <v>87327.0144</v>
      </c>
      <c r="M1819" s="3">
        <v>89073.554688000004</v>
      </c>
      <c r="N1819" s="3">
        <v>90855.025781760007</v>
      </c>
      <c r="O1819" s="3">
        <v>92672.126297395211</v>
      </c>
      <c r="P1819" s="3">
        <v>94525.568823343114</v>
      </c>
    </row>
    <row r="1820" spans="2:16" x14ac:dyDescent="0.35">
      <c r="B1820" t="s">
        <v>10</v>
      </c>
      <c r="D1820" t="s">
        <v>11</v>
      </c>
      <c r="E1820" t="s">
        <v>44</v>
      </c>
      <c r="F1820" t="s">
        <v>851</v>
      </c>
      <c r="G1820" t="s">
        <v>852</v>
      </c>
      <c r="H1820">
        <v>3090</v>
      </c>
      <c r="I1820" t="s">
        <v>842</v>
      </c>
      <c r="J1820">
        <v>63300110</v>
      </c>
      <c r="K1820" t="s">
        <v>1866</v>
      </c>
      <c r="L1820" s="3">
        <v>207.999999984</v>
      </c>
      <c r="M1820" s="3">
        <v>207.999999984</v>
      </c>
      <c r="N1820" s="3">
        <v>207.999999984</v>
      </c>
      <c r="O1820" s="3">
        <v>207.999999984</v>
      </c>
      <c r="P1820" s="3">
        <v>207.999999984</v>
      </c>
    </row>
    <row r="1821" spans="2:16" x14ac:dyDescent="0.35">
      <c r="B1821" t="s">
        <v>10</v>
      </c>
      <c r="D1821" t="s">
        <v>11</v>
      </c>
      <c r="E1821" t="s">
        <v>44</v>
      </c>
      <c r="F1821" t="s">
        <v>851</v>
      </c>
      <c r="G1821" t="s">
        <v>852</v>
      </c>
      <c r="H1821">
        <v>3090</v>
      </c>
      <c r="I1821" t="s">
        <v>842</v>
      </c>
      <c r="J1821">
        <v>63300100</v>
      </c>
      <c r="K1821" t="s">
        <v>1869</v>
      </c>
      <c r="L1821" s="3">
        <v>56649.955725721971</v>
      </c>
      <c r="M1821" s="3">
        <v>58632.704176122235</v>
      </c>
      <c r="N1821" s="3">
        <v>60684.848822286513</v>
      </c>
      <c r="O1821" s="3">
        <v>62808.818531066529</v>
      </c>
      <c r="P1821" s="3">
        <v>65007.127179653857</v>
      </c>
    </row>
    <row r="1822" spans="2:16" x14ac:dyDescent="0.35">
      <c r="B1822" t="s">
        <v>10</v>
      </c>
      <c r="D1822" t="s">
        <v>11</v>
      </c>
      <c r="E1822" t="s">
        <v>44</v>
      </c>
      <c r="F1822" t="s">
        <v>851</v>
      </c>
      <c r="G1822" t="s">
        <v>852</v>
      </c>
      <c r="H1822">
        <v>3090</v>
      </c>
      <c r="I1822" t="s">
        <v>842</v>
      </c>
      <c r="J1822">
        <v>63300170</v>
      </c>
      <c r="K1822" t="s">
        <v>1873</v>
      </c>
      <c r="L1822" s="3">
        <v>37417.320605041336</v>
      </c>
      <c r="M1822" s="3">
        <v>38726.926826217779</v>
      </c>
      <c r="N1822" s="3">
        <v>40082.369265135399</v>
      </c>
      <c r="O1822" s="3">
        <v>41485.252189415129</v>
      </c>
      <c r="P1822" s="3">
        <v>42937.236016044662</v>
      </c>
    </row>
    <row r="1823" spans="2:16" x14ac:dyDescent="0.35">
      <c r="B1823" t="s">
        <v>10</v>
      </c>
      <c r="D1823" t="s">
        <v>11</v>
      </c>
      <c r="E1823" t="s">
        <v>44</v>
      </c>
      <c r="F1823" t="s">
        <v>851</v>
      </c>
      <c r="G1823" t="s">
        <v>852</v>
      </c>
      <c r="H1823">
        <v>3090</v>
      </c>
      <c r="I1823" t="s">
        <v>842</v>
      </c>
      <c r="J1823">
        <v>63300130</v>
      </c>
      <c r="K1823" t="s">
        <v>1896</v>
      </c>
      <c r="L1823" s="3">
        <v>61576.038832306498</v>
      </c>
      <c r="M1823" s="3">
        <v>63731.200191437223</v>
      </c>
      <c r="N1823" s="3">
        <v>65961.792198137526</v>
      </c>
      <c r="O1823" s="3">
        <v>68270.454925072321</v>
      </c>
      <c r="P1823" s="3">
        <v>70659.920847449859</v>
      </c>
    </row>
    <row r="1824" spans="2:16" x14ac:dyDescent="0.35">
      <c r="B1824" t="s">
        <v>10</v>
      </c>
      <c r="D1824" t="s">
        <v>11</v>
      </c>
      <c r="E1824" t="s">
        <v>44</v>
      </c>
      <c r="F1824" t="s">
        <v>853</v>
      </c>
      <c r="G1824" t="s">
        <v>854</v>
      </c>
      <c r="H1824">
        <v>3090</v>
      </c>
      <c r="I1824" t="s">
        <v>842</v>
      </c>
      <c r="J1824">
        <v>63300080</v>
      </c>
      <c r="K1824" t="s">
        <v>91</v>
      </c>
      <c r="L1824" s="3">
        <v>55743.939089663319</v>
      </c>
      <c r="M1824" s="3">
        <v>57694.976957801526</v>
      </c>
      <c r="N1824" s="3">
        <v>59714.301151324573</v>
      </c>
      <c r="O1824" s="3">
        <v>61804.301691620924</v>
      </c>
      <c r="P1824" s="3">
        <v>63967.452250827657</v>
      </c>
    </row>
    <row r="1825" spans="2:16" x14ac:dyDescent="0.35">
      <c r="B1825" t="s">
        <v>10</v>
      </c>
      <c r="D1825" t="s">
        <v>11</v>
      </c>
      <c r="E1825" t="s">
        <v>44</v>
      </c>
      <c r="F1825" t="s">
        <v>853</v>
      </c>
      <c r="G1825" t="s">
        <v>854</v>
      </c>
      <c r="H1825">
        <v>3090</v>
      </c>
      <c r="I1825" t="s">
        <v>842</v>
      </c>
      <c r="J1825">
        <v>63300040</v>
      </c>
      <c r="K1825" t="s">
        <v>1515</v>
      </c>
      <c r="L1825" s="3">
        <v>19253.663172416607</v>
      </c>
      <c r="M1825" s="3">
        <v>19927.541383451186</v>
      </c>
      <c r="N1825" s="3">
        <v>20625.005331871977</v>
      </c>
      <c r="O1825" s="3">
        <v>21346.880518487491</v>
      </c>
      <c r="P1825" s="3">
        <v>22094.021336634552</v>
      </c>
    </row>
    <row r="1826" spans="2:16" x14ac:dyDescent="0.35">
      <c r="B1826" t="s">
        <v>10</v>
      </c>
      <c r="D1826" t="s">
        <v>19</v>
      </c>
      <c r="E1826" t="s">
        <v>44</v>
      </c>
      <c r="F1826" t="s">
        <v>853</v>
      </c>
      <c r="G1826" t="s">
        <v>854</v>
      </c>
      <c r="H1826">
        <v>3090</v>
      </c>
      <c r="I1826" t="s">
        <v>842</v>
      </c>
      <c r="J1826">
        <v>63300056</v>
      </c>
      <c r="K1826" t="s">
        <v>1536</v>
      </c>
      <c r="L1826" s="3">
        <v>183368.22068968197</v>
      </c>
      <c r="M1826" s="3">
        <v>189786.10841382082</v>
      </c>
      <c r="N1826" s="3">
        <v>196428.62220830453</v>
      </c>
      <c r="O1826" s="3">
        <v>203303.62398559516</v>
      </c>
      <c r="P1826" s="3">
        <v>210419.25082509097</v>
      </c>
    </row>
    <row r="1827" spans="2:16" x14ac:dyDescent="0.35">
      <c r="B1827" t="s">
        <v>10</v>
      </c>
      <c r="D1827" t="s">
        <v>19</v>
      </c>
      <c r="E1827" t="s">
        <v>44</v>
      </c>
      <c r="F1827" t="s">
        <v>853</v>
      </c>
      <c r="G1827" t="s">
        <v>854</v>
      </c>
      <c r="H1827">
        <v>3090</v>
      </c>
      <c r="I1827" t="s">
        <v>842</v>
      </c>
      <c r="J1827">
        <v>63300065</v>
      </c>
      <c r="K1827" t="s">
        <v>1627</v>
      </c>
      <c r="L1827" s="3">
        <v>8000.0000004000003</v>
      </c>
      <c r="M1827" s="3">
        <v>8000.0000004000003</v>
      </c>
      <c r="N1827" s="3">
        <v>8000.0000004000003</v>
      </c>
      <c r="O1827" s="3">
        <v>8000.0000004000003</v>
      </c>
      <c r="P1827" s="3">
        <v>8000.0000004000003</v>
      </c>
    </row>
    <row r="1828" spans="2:16" x14ac:dyDescent="0.35">
      <c r="B1828" t="s">
        <v>10</v>
      </c>
      <c r="D1828" t="s">
        <v>19</v>
      </c>
      <c r="E1828" t="s">
        <v>44</v>
      </c>
      <c r="F1828" t="s">
        <v>853</v>
      </c>
      <c r="G1828" t="s">
        <v>854</v>
      </c>
      <c r="H1828">
        <v>3090</v>
      </c>
      <c r="I1828" t="s">
        <v>842</v>
      </c>
      <c r="J1828">
        <v>63300152</v>
      </c>
      <c r="K1828" t="s">
        <v>1741</v>
      </c>
      <c r="L1828" s="3">
        <v>183004.157415672</v>
      </c>
      <c r="M1828" s="3">
        <v>186664.24056398546</v>
      </c>
      <c r="N1828" s="3">
        <v>190397.52537526516</v>
      </c>
      <c r="O1828" s="3">
        <v>194205.47588277046</v>
      </c>
      <c r="P1828" s="3">
        <v>198089.58540042589</v>
      </c>
    </row>
    <row r="1829" spans="2:16" x14ac:dyDescent="0.35">
      <c r="B1829" t="s">
        <v>10</v>
      </c>
      <c r="D1829" t="s">
        <v>11</v>
      </c>
      <c r="E1829" t="s">
        <v>44</v>
      </c>
      <c r="F1829" t="s">
        <v>853</v>
      </c>
      <c r="G1829" t="s">
        <v>854</v>
      </c>
      <c r="H1829">
        <v>3090</v>
      </c>
      <c r="I1829" t="s">
        <v>842</v>
      </c>
      <c r="J1829">
        <v>63300110</v>
      </c>
      <c r="K1829" t="s">
        <v>1866</v>
      </c>
      <c r="L1829" s="3">
        <v>320.000000016</v>
      </c>
      <c r="M1829" s="3">
        <v>320.000000016</v>
      </c>
      <c r="N1829" s="3">
        <v>320.000000016</v>
      </c>
      <c r="O1829" s="3">
        <v>320.000000016</v>
      </c>
      <c r="P1829" s="3">
        <v>320.000000016</v>
      </c>
    </row>
    <row r="1830" spans="2:16" x14ac:dyDescent="0.35">
      <c r="B1830" t="s">
        <v>10</v>
      </c>
      <c r="D1830" t="s">
        <v>11</v>
      </c>
      <c r="E1830" t="s">
        <v>44</v>
      </c>
      <c r="F1830" t="s">
        <v>853</v>
      </c>
      <c r="G1830" t="s">
        <v>854</v>
      </c>
      <c r="H1830">
        <v>3090</v>
      </c>
      <c r="I1830" t="s">
        <v>842</v>
      </c>
      <c r="J1830">
        <v>63300100</v>
      </c>
      <c r="K1830" t="s">
        <v>1869</v>
      </c>
      <c r="L1830" s="3">
        <v>16869.876303450739</v>
      </c>
      <c r="M1830" s="3">
        <v>17460.321974071514</v>
      </c>
      <c r="N1830" s="3">
        <v>18071.433243164018</v>
      </c>
      <c r="O1830" s="3">
        <v>18703.933406674754</v>
      </c>
      <c r="P1830" s="3">
        <v>19358.57107590837</v>
      </c>
    </row>
    <row r="1831" spans="2:16" x14ac:dyDescent="0.35">
      <c r="B1831" t="s">
        <v>10</v>
      </c>
      <c r="D1831" t="s">
        <v>11</v>
      </c>
      <c r="E1831" t="s">
        <v>44</v>
      </c>
      <c r="F1831" t="s">
        <v>853</v>
      </c>
      <c r="G1831" t="s">
        <v>854</v>
      </c>
      <c r="H1831">
        <v>3090</v>
      </c>
      <c r="I1831" t="s">
        <v>842</v>
      </c>
      <c r="J1831">
        <v>63300170</v>
      </c>
      <c r="K1831" t="s">
        <v>1873</v>
      </c>
      <c r="L1831" s="3">
        <v>29155.547089659434</v>
      </c>
      <c r="M1831" s="3">
        <v>30175.991237797512</v>
      </c>
      <c r="N1831" s="3">
        <v>31232.150931120421</v>
      </c>
      <c r="O1831" s="3">
        <v>32325.276213709629</v>
      </c>
      <c r="P1831" s="3">
        <v>33456.660881189462</v>
      </c>
    </row>
    <row r="1832" spans="2:16" x14ac:dyDescent="0.35">
      <c r="B1832" t="s">
        <v>10</v>
      </c>
      <c r="D1832" t="s">
        <v>19</v>
      </c>
      <c r="E1832" t="s">
        <v>44</v>
      </c>
      <c r="F1832" t="s">
        <v>853</v>
      </c>
      <c r="G1832" t="s">
        <v>854</v>
      </c>
      <c r="H1832">
        <v>3090</v>
      </c>
      <c r="I1832" t="s">
        <v>842</v>
      </c>
      <c r="J1832">
        <v>63300155</v>
      </c>
      <c r="K1832" t="s">
        <v>1877</v>
      </c>
      <c r="L1832" s="3">
        <v>2000.0000004000001</v>
      </c>
      <c r="M1832" s="3">
        <v>2000.0000004000001</v>
      </c>
      <c r="N1832" s="3">
        <v>2000.0000004000001</v>
      </c>
      <c r="O1832" s="3">
        <v>2000.0000004000001</v>
      </c>
      <c r="P1832" s="3">
        <v>2000.0000004000001</v>
      </c>
    </row>
    <row r="1833" spans="2:16" x14ac:dyDescent="0.35">
      <c r="B1833" t="s">
        <v>10</v>
      </c>
      <c r="D1833" t="s">
        <v>11</v>
      </c>
      <c r="E1833" t="s">
        <v>44</v>
      </c>
      <c r="F1833" t="s">
        <v>853</v>
      </c>
      <c r="G1833" t="s">
        <v>854</v>
      </c>
      <c r="H1833">
        <v>3090</v>
      </c>
      <c r="I1833" t="s">
        <v>842</v>
      </c>
      <c r="J1833">
        <v>63300130</v>
      </c>
      <c r="K1833" t="s">
        <v>1896</v>
      </c>
      <c r="L1833" s="3">
        <v>18336.822068968198</v>
      </c>
      <c r="M1833" s="3">
        <v>18978.610841382084</v>
      </c>
      <c r="N1833" s="3">
        <v>19642.862220830455</v>
      </c>
      <c r="O1833" s="3">
        <v>20330.362398559519</v>
      </c>
      <c r="P1833" s="3">
        <v>21041.9250825091</v>
      </c>
    </row>
    <row r="1834" spans="2:16" x14ac:dyDescent="0.35">
      <c r="B1834" t="s">
        <v>10</v>
      </c>
      <c r="D1834" t="s">
        <v>11</v>
      </c>
      <c r="E1834" t="s">
        <v>44</v>
      </c>
      <c r="F1834" t="s">
        <v>855</v>
      </c>
      <c r="G1834" t="s">
        <v>856</v>
      </c>
      <c r="H1834">
        <v>3090</v>
      </c>
      <c r="I1834" t="s">
        <v>842</v>
      </c>
      <c r="J1834">
        <v>63300080</v>
      </c>
      <c r="K1834" t="s">
        <v>91</v>
      </c>
      <c r="L1834" s="3">
        <v>327796.19597139198</v>
      </c>
      <c r="M1834" s="3">
        <v>339269.06283039064</v>
      </c>
      <c r="N1834" s="3">
        <v>351143.48002945434</v>
      </c>
      <c r="O1834" s="3">
        <v>363433.50183048518</v>
      </c>
      <c r="P1834" s="3">
        <v>376153.67439455213</v>
      </c>
    </row>
    <row r="1835" spans="2:16" x14ac:dyDescent="0.35">
      <c r="B1835" t="s">
        <v>10</v>
      </c>
      <c r="D1835" t="s">
        <v>11</v>
      </c>
      <c r="E1835" t="s">
        <v>44</v>
      </c>
      <c r="F1835" t="s">
        <v>855</v>
      </c>
      <c r="G1835" t="s">
        <v>856</v>
      </c>
      <c r="H1835">
        <v>3090</v>
      </c>
      <c r="I1835" t="s">
        <v>842</v>
      </c>
      <c r="J1835">
        <v>63300040</v>
      </c>
      <c r="K1835" t="s">
        <v>1515</v>
      </c>
      <c r="L1835" s="3">
        <v>84167.961259222095</v>
      </c>
      <c r="M1835" s="3">
        <v>87113.839903294866</v>
      </c>
      <c r="N1835" s="3">
        <v>90162.824299910179</v>
      </c>
      <c r="O1835" s="3">
        <v>93318.523150407025</v>
      </c>
      <c r="P1835" s="3">
        <v>96584.671460671263</v>
      </c>
    </row>
    <row r="1836" spans="2:16" x14ac:dyDescent="0.35">
      <c r="B1836" t="s">
        <v>10</v>
      </c>
      <c r="D1836" t="s">
        <v>19</v>
      </c>
      <c r="E1836" t="s">
        <v>44</v>
      </c>
      <c r="F1836" t="s">
        <v>855</v>
      </c>
      <c r="G1836" t="s">
        <v>856</v>
      </c>
      <c r="H1836">
        <v>3090</v>
      </c>
      <c r="I1836" t="s">
        <v>842</v>
      </c>
      <c r="J1836">
        <v>63300056</v>
      </c>
      <c r="K1836" t="s">
        <v>1536</v>
      </c>
      <c r="L1836" s="3">
        <v>801599.63104021049</v>
      </c>
      <c r="M1836" s="3">
        <v>829655.61812661774</v>
      </c>
      <c r="N1836" s="3">
        <v>858693.56476104935</v>
      </c>
      <c r="O1836" s="3">
        <v>888747.83952768601</v>
      </c>
      <c r="P1836" s="3">
        <v>919854.01391115494</v>
      </c>
    </row>
    <row r="1837" spans="2:16" x14ac:dyDescent="0.35">
      <c r="B1837" t="s">
        <v>10</v>
      </c>
      <c r="D1837" t="s">
        <v>19</v>
      </c>
      <c r="E1837" t="s">
        <v>44</v>
      </c>
      <c r="F1837" t="s">
        <v>855</v>
      </c>
      <c r="G1837" t="s">
        <v>856</v>
      </c>
      <c r="H1837">
        <v>3090</v>
      </c>
      <c r="I1837" t="s">
        <v>842</v>
      </c>
      <c r="J1837">
        <v>63300052</v>
      </c>
      <c r="K1837" t="s">
        <v>1541</v>
      </c>
      <c r="L1837" s="3">
        <v>276677.32939199999</v>
      </c>
      <c r="M1837" s="3">
        <v>286361.03592071997</v>
      </c>
      <c r="N1837" s="3">
        <v>296383.67217794515</v>
      </c>
      <c r="O1837" s="3">
        <v>306757.10070417321</v>
      </c>
      <c r="P1837" s="3">
        <v>317493.59922881925</v>
      </c>
    </row>
    <row r="1838" spans="2:16" x14ac:dyDescent="0.35">
      <c r="B1838" t="s">
        <v>10</v>
      </c>
      <c r="D1838" t="s">
        <v>19</v>
      </c>
      <c r="E1838" t="s">
        <v>44</v>
      </c>
      <c r="F1838" t="s">
        <v>855</v>
      </c>
      <c r="G1838" t="s">
        <v>856</v>
      </c>
      <c r="H1838">
        <v>3090</v>
      </c>
      <c r="I1838" t="s">
        <v>842</v>
      </c>
      <c r="J1838">
        <v>63300152</v>
      </c>
      <c r="K1838" t="s">
        <v>1741</v>
      </c>
      <c r="L1838" s="3">
        <v>13264.059600000001</v>
      </c>
      <c r="M1838" s="3">
        <v>13529.340792000001</v>
      </c>
      <c r="N1838" s="3">
        <v>13799.927607840002</v>
      </c>
      <c r="O1838" s="3">
        <v>14075.926159996801</v>
      </c>
      <c r="P1838" s="3">
        <v>14357.444683196738</v>
      </c>
    </row>
    <row r="1839" spans="2:16" x14ac:dyDescent="0.35">
      <c r="B1839" t="s">
        <v>10</v>
      </c>
      <c r="D1839" t="s">
        <v>11</v>
      </c>
      <c r="E1839" t="s">
        <v>44</v>
      </c>
      <c r="F1839" t="s">
        <v>855</v>
      </c>
      <c r="G1839" t="s">
        <v>856</v>
      </c>
      <c r="H1839">
        <v>3090</v>
      </c>
      <c r="I1839" t="s">
        <v>842</v>
      </c>
      <c r="J1839">
        <v>63300100</v>
      </c>
      <c r="K1839" t="s">
        <v>1869</v>
      </c>
      <c r="L1839" s="3">
        <v>99201.480359763358</v>
      </c>
      <c r="M1839" s="3">
        <v>102673.53217235506</v>
      </c>
      <c r="N1839" s="3">
        <v>106267.10579838749</v>
      </c>
      <c r="O1839" s="3">
        <v>109986.45450133104</v>
      </c>
      <c r="P1839" s="3">
        <v>113835.98040887761</v>
      </c>
    </row>
    <row r="1840" spans="2:16" x14ac:dyDescent="0.35">
      <c r="B1840" t="s">
        <v>10</v>
      </c>
      <c r="D1840" t="s">
        <v>11</v>
      </c>
      <c r="E1840" t="s">
        <v>44</v>
      </c>
      <c r="F1840" t="s">
        <v>855</v>
      </c>
      <c r="G1840" t="s">
        <v>856</v>
      </c>
      <c r="H1840">
        <v>3090</v>
      </c>
      <c r="I1840" t="s">
        <v>842</v>
      </c>
      <c r="J1840">
        <v>63300170</v>
      </c>
      <c r="K1840" t="s">
        <v>1873</v>
      </c>
      <c r="L1840" s="3">
        <v>127454.34133539347</v>
      </c>
      <c r="M1840" s="3">
        <v>131915.24328213223</v>
      </c>
      <c r="N1840" s="3">
        <v>136532.27679700684</v>
      </c>
      <c r="O1840" s="3">
        <v>141310.90648490208</v>
      </c>
      <c r="P1840" s="3">
        <v>146256.78821187365</v>
      </c>
    </row>
    <row r="1841" spans="2:16" x14ac:dyDescent="0.35">
      <c r="B1841" t="s">
        <v>10</v>
      </c>
      <c r="D1841" t="s">
        <v>11</v>
      </c>
      <c r="E1841" t="s">
        <v>44</v>
      </c>
      <c r="F1841" t="s">
        <v>855</v>
      </c>
      <c r="G1841" t="s">
        <v>856</v>
      </c>
      <c r="H1841">
        <v>3090</v>
      </c>
      <c r="I1841" t="s">
        <v>842</v>
      </c>
      <c r="J1841">
        <v>63300130</v>
      </c>
      <c r="K1841" t="s">
        <v>1896</v>
      </c>
      <c r="L1841" s="3">
        <v>107827.69604322105</v>
      </c>
      <c r="M1841" s="3">
        <v>111601.66540473378</v>
      </c>
      <c r="N1841" s="3">
        <v>115507.72369389945</v>
      </c>
      <c r="O1841" s="3">
        <v>119550.49402318592</v>
      </c>
      <c r="P1841" s="3">
        <v>123734.76131399743</v>
      </c>
    </row>
    <row r="1842" spans="2:16" x14ac:dyDescent="0.35">
      <c r="B1842" t="s">
        <v>10</v>
      </c>
      <c r="D1842" t="s">
        <v>11</v>
      </c>
      <c r="E1842" t="s">
        <v>44</v>
      </c>
      <c r="F1842" t="s">
        <v>857</v>
      </c>
      <c r="G1842" t="s">
        <v>858</v>
      </c>
      <c r="H1842">
        <v>3090</v>
      </c>
      <c r="I1842" t="s">
        <v>842</v>
      </c>
      <c r="J1842">
        <v>63300080</v>
      </c>
      <c r="K1842" t="s">
        <v>91</v>
      </c>
      <c r="L1842" s="3">
        <v>50089.335175869688</v>
      </c>
      <c r="M1842" s="3">
        <v>51842.461907025121</v>
      </c>
      <c r="N1842" s="3">
        <v>53656.948073770996</v>
      </c>
      <c r="O1842" s="3">
        <v>55534.941256352977</v>
      </c>
      <c r="P1842" s="3">
        <v>57478.664200325322</v>
      </c>
    </row>
    <row r="1843" spans="2:16" x14ac:dyDescent="0.35">
      <c r="B1843" t="s">
        <v>10</v>
      </c>
      <c r="D1843" t="s">
        <v>11</v>
      </c>
      <c r="E1843" t="s">
        <v>44</v>
      </c>
      <c r="F1843" t="s">
        <v>857</v>
      </c>
      <c r="G1843" t="s">
        <v>858</v>
      </c>
      <c r="H1843">
        <v>3090</v>
      </c>
      <c r="I1843" t="s">
        <v>842</v>
      </c>
      <c r="J1843">
        <v>63300040</v>
      </c>
      <c r="K1843" t="s">
        <v>1515</v>
      </c>
      <c r="L1843" s="3">
        <v>16748.055609844858</v>
      </c>
      <c r="M1843" s="3">
        <v>17334.237556189426</v>
      </c>
      <c r="N1843" s="3">
        <v>17940.935870656052</v>
      </c>
      <c r="O1843" s="3">
        <v>18568.868626129013</v>
      </c>
      <c r="P1843" s="3">
        <v>19218.779028043526</v>
      </c>
    </row>
    <row r="1844" spans="2:16" x14ac:dyDescent="0.35">
      <c r="B1844" t="s">
        <v>10</v>
      </c>
      <c r="D1844" t="s">
        <v>19</v>
      </c>
      <c r="E1844" t="s">
        <v>44</v>
      </c>
      <c r="F1844" t="s">
        <v>857</v>
      </c>
      <c r="G1844" t="s">
        <v>858</v>
      </c>
      <c r="H1844">
        <v>3090</v>
      </c>
      <c r="I1844" t="s">
        <v>842</v>
      </c>
      <c r="J1844">
        <v>63300056</v>
      </c>
      <c r="K1844" t="s">
        <v>1536</v>
      </c>
      <c r="L1844" s="3">
        <v>159505.29152233197</v>
      </c>
      <c r="M1844" s="3">
        <v>165087.97672561358</v>
      </c>
      <c r="N1844" s="3">
        <v>170866.05591101004</v>
      </c>
      <c r="O1844" s="3">
        <v>176846.36786789537</v>
      </c>
      <c r="P1844" s="3">
        <v>183035.99074327169</v>
      </c>
    </row>
    <row r="1845" spans="2:16" x14ac:dyDescent="0.35">
      <c r="B1845" t="s">
        <v>10</v>
      </c>
      <c r="D1845" t="s">
        <v>19</v>
      </c>
      <c r="E1845" t="s">
        <v>44</v>
      </c>
      <c r="F1845" t="s">
        <v>857</v>
      </c>
      <c r="G1845" t="s">
        <v>858</v>
      </c>
      <c r="H1845">
        <v>3090</v>
      </c>
      <c r="I1845" t="s">
        <v>842</v>
      </c>
      <c r="J1845">
        <v>63300052</v>
      </c>
      <c r="K1845" t="s">
        <v>1541</v>
      </c>
      <c r="L1845" s="3">
        <v>5262.2583982919996</v>
      </c>
      <c r="M1845" s="3">
        <v>5446.4374422322189</v>
      </c>
      <c r="N1845" s="3">
        <v>5637.0627527103461</v>
      </c>
      <c r="O1845" s="3">
        <v>5834.3599490552078</v>
      </c>
      <c r="P1845" s="3">
        <v>6038.5625472721395</v>
      </c>
    </row>
    <row r="1846" spans="2:16" x14ac:dyDescent="0.35">
      <c r="B1846" t="s">
        <v>10</v>
      </c>
      <c r="D1846" t="s">
        <v>19</v>
      </c>
      <c r="E1846" t="s">
        <v>44</v>
      </c>
      <c r="F1846" t="s">
        <v>857</v>
      </c>
      <c r="G1846" t="s">
        <v>858</v>
      </c>
      <c r="H1846">
        <v>3090</v>
      </c>
      <c r="I1846" t="s">
        <v>842</v>
      </c>
      <c r="J1846">
        <v>63300065</v>
      </c>
      <c r="K1846" t="s">
        <v>1627</v>
      </c>
      <c r="L1846" s="3">
        <v>39999.999999599997</v>
      </c>
      <c r="M1846" s="3">
        <v>39999.999999599997</v>
      </c>
      <c r="N1846" s="3">
        <v>39999.999999599997</v>
      </c>
      <c r="O1846" s="3">
        <v>39999.999999599997</v>
      </c>
      <c r="P1846" s="3">
        <v>39999.999999599997</v>
      </c>
    </row>
    <row r="1847" spans="2:16" x14ac:dyDescent="0.35">
      <c r="B1847" t="s">
        <v>10</v>
      </c>
      <c r="D1847" t="s">
        <v>19</v>
      </c>
      <c r="E1847" t="s">
        <v>44</v>
      </c>
      <c r="F1847" t="s">
        <v>857</v>
      </c>
      <c r="G1847" t="s">
        <v>858</v>
      </c>
      <c r="H1847">
        <v>3090</v>
      </c>
      <c r="I1847" t="s">
        <v>842</v>
      </c>
      <c r="J1847">
        <v>63300152</v>
      </c>
      <c r="K1847" t="s">
        <v>1741</v>
      </c>
      <c r="L1847" s="3">
        <v>163467.526215672</v>
      </c>
      <c r="M1847" s="3">
        <v>166736.87673998546</v>
      </c>
      <c r="N1847" s="3">
        <v>170071.61427478516</v>
      </c>
      <c r="O1847" s="3">
        <v>173473.04656028087</v>
      </c>
      <c r="P1847" s="3">
        <v>176942.5074914865</v>
      </c>
    </row>
    <row r="1848" spans="2:16" x14ac:dyDescent="0.35">
      <c r="B1848" t="s">
        <v>10</v>
      </c>
      <c r="D1848" t="s">
        <v>11</v>
      </c>
      <c r="E1848" t="s">
        <v>44</v>
      </c>
      <c r="F1848" t="s">
        <v>857</v>
      </c>
      <c r="G1848" t="s">
        <v>858</v>
      </c>
      <c r="H1848">
        <v>3090</v>
      </c>
      <c r="I1848" t="s">
        <v>842</v>
      </c>
      <c r="J1848">
        <v>63300110</v>
      </c>
      <c r="K1848" t="s">
        <v>1866</v>
      </c>
      <c r="L1848" s="3">
        <v>1599.9999999839999</v>
      </c>
      <c r="M1848" s="3">
        <v>1599.9999999839999</v>
      </c>
      <c r="N1848" s="3">
        <v>1599.9999999839999</v>
      </c>
      <c r="O1848" s="3">
        <v>1599.9999999839999</v>
      </c>
      <c r="P1848" s="3">
        <v>1599.9999999839999</v>
      </c>
    </row>
    <row r="1849" spans="2:16" x14ac:dyDescent="0.35">
      <c r="B1849" t="s">
        <v>10</v>
      </c>
      <c r="D1849" t="s">
        <v>11</v>
      </c>
      <c r="E1849" t="s">
        <v>44</v>
      </c>
      <c r="F1849" t="s">
        <v>857</v>
      </c>
      <c r="G1849" t="s">
        <v>858</v>
      </c>
      <c r="H1849">
        <v>3090</v>
      </c>
      <c r="I1849" t="s">
        <v>842</v>
      </c>
      <c r="J1849">
        <v>63300100</v>
      </c>
      <c r="K1849" t="s">
        <v>1869</v>
      </c>
      <c r="L1849" s="3">
        <v>15158.614592697404</v>
      </c>
      <c r="M1849" s="3">
        <v>15689.166103441812</v>
      </c>
      <c r="N1849" s="3">
        <v>16238.286917062276</v>
      </c>
      <c r="O1849" s="3">
        <v>16806.626959159454</v>
      </c>
      <c r="P1849" s="3">
        <v>17394.858902730033</v>
      </c>
    </row>
    <row r="1850" spans="2:16" x14ac:dyDescent="0.35">
      <c r="B1850" t="s">
        <v>10</v>
      </c>
      <c r="D1850" t="s">
        <v>11</v>
      </c>
      <c r="E1850" t="s">
        <v>44</v>
      </c>
      <c r="F1850" t="s">
        <v>857</v>
      </c>
      <c r="G1850" t="s">
        <v>858</v>
      </c>
      <c r="H1850">
        <v>3090</v>
      </c>
      <c r="I1850" t="s">
        <v>842</v>
      </c>
      <c r="J1850">
        <v>63300170</v>
      </c>
      <c r="K1850" t="s">
        <v>1873</v>
      </c>
      <c r="L1850" s="3">
        <v>25361.341352050786</v>
      </c>
      <c r="M1850" s="3">
        <v>26248.988299372559</v>
      </c>
      <c r="N1850" s="3">
        <v>27167.702889850596</v>
      </c>
      <c r="O1850" s="3">
        <v>28118.572490995364</v>
      </c>
      <c r="P1850" s="3">
        <v>29102.722528180198</v>
      </c>
    </row>
    <row r="1851" spans="2:16" x14ac:dyDescent="0.35">
      <c r="B1851" t="s">
        <v>10</v>
      </c>
      <c r="D1851" t="s">
        <v>19</v>
      </c>
      <c r="E1851" t="s">
        <v>44</v>
      </c>
      <c r="F1851" t="s">
        <v>857</v>
      </c>
      <c r="G1851" t="s">
        <v>858</v>
      </c>
      <c r="H1851">
        <v>3090</v>
      </c>
      <c r="I1851" t="s">
        <v>842</v>
      </c>
      <c r="J1851">
        <v>63300155</v>
      </c>
      <c r="K1851" t="s">
        <v>1877</v>
      </c>
      <c r="L1851" s="3">
        <v>9999.9999996000006</v>
      </c>
      <c r="M1851" s="3">
        <v>9999.9999996000006</v>
      </c>
      <c r="N1851" s="3">
        <v>9999.9999996000006</v>
      </c>
      <c r="O1851" s="3">
        <v>9999.9999996000006</v>
      </c>
      <c r="P1851" s="3">
        <v>9999.9999996000006</v>
      </c>
    </row>
    <row r="1852" spans="2:16" x14ac:dyDescent="0.35">
      <c r="B1852" t="s">
        <v>10</v>
      </c>
      <c r="D1852" t="s">
        <v>11</v>
      </c>
      <c r="E1852" t="s">
        <v>44</v>
      </c>
      <c r="F1852" t="s">
        <v>857</v>
      </c>
      <c r="G1852" t="s">
        <v>858</v>
      </c>
      <c r="H1852">
        <v>3090</v>
      </c>
      <c r="I1852" t="s">
        <v>842</v>
      </c>
      <c r="J1852">
        <v>63300130</v>
      </c>
      <c r="K1852" t="s">
        <v>1896</v>
      </c>
      <c r="L1852" s="3">
        <v>16476.754992062397</v>
      </c>
      <c r="M1852" s="3">
        <v>17053.441416784583</v>
      </c>
      <c r="N1852" s="3">
        <v>17650.311866372038</v>
      </c>
      <c r="O1852" s="3">
        <v>18268.07278169506</v>
      </c>
      <c r="P1852" s="3">
        <v>18907.455329054381</v>
      </c>
    </row>
    <row r="1853" spans="2:16" x14ac:dyDescent="0.35">
      <c r="B1853" t="s">
        <v>10</v>
      </c>
      <c r="D1853" t="s">
        <v>11</v>
      </c>
      <c r="E1853" t="s">
        <v>44</v>
      </c>
      <c r="F1853" t="s">
        <v>859</v>
      </c>
      <c r="G1853" t="s">
        <v>860</v>
      </c>
      <c r="H1853">
        <v>3090</v>
      </c>
      <c r="I1853" t="s">
        <v>842</v>
      </c>
      <c r="J1853">
        <v>63300080</v>
      </c>
      <c r="K1853" t="s">
        <v>91</v>
      </c>
      <c r="L1853" s="3">
        <v>202718.12741665833</v>
      </c>
      <c r="M1853" s="3">
        <v>209813.2618762413</v>
      </c>
      <c r="N1853" s="3">
        <v>217156.72604190977</v>
      </c>
      <c r="O1853" s="3">
        <v>224757.2114533766</v>
      </c>
      <c r="P1853" s="3">
        <v>232623.71385424476</v>
      </c>
    </row>
    <row r="1854" spans="2:16" x14ac:dyDescent="0.35">
      <c r="B1854" t="s">
        <v>10</v>
      </c>
      <c r="D1854" t="s">
        <v>11</v>
      </c>
      <c r="E1854" t="s">
        <v>44</v>
      </c>
      <c r="F1854" t="s">
        <v>859</v>
      </c>
      <c r="G1854" t="s">
        <v>860</v>
      </c>
      <c r="H1854">
        <v>3090</v>
      </c>
      <c r="I1854" t="s">
        <v>842</v>
      </c>
      <c r="J1854">
        <v>63300040</v>
      </c>
      <c r="K1854" t="s">
        <v>1515</v>
      </c>
      <c r="L1854" s="3">
        <v>17315.853342165628</v>
      </c>
      <c r="M1854" s="3">
        <v>17921.908209141424</v>
      </c>
      <c r="N1854" s="3">
        <v>18549.17499646137</v>
      </c>
      <c r="O1854" s="3">
        <v>19198.396121337519</v>
      </c>
      <c r="P1854" s="3">
        <v>19870.339985584327</v>
      </c>
    </row>
    <row r="1855" spans="2:16" x14ac:dyDescent="0.35">
      <c r="B1855" t="s">
        <v>10</v>
      </c>
      <c r="D1855" t="s">
        <v>19</v>
      </c>
      <c r="E1855" t="s">
        <v>44</v>
      </c>
      <c r="F1855" t="s">
        <v>859</v>
      </c>
      <c r="G1855" t="s">
        <v>860</v>
      </c>
      <c r="H1855">
        <v>3090</v>
      </c>
      <c r="I1855" t="s">
        <v>842</v>
      </c>
      <c r="J1855">
        <v>63300056</v>
      </c>
      <c r="K1855" t="s">
        <v>1536</v>
      </c>
      <c r="L1855" s="3">
        <v>164912.88897300599</v>
      </c>
      <c r="M1855" s="3">
        <v>170684.84008706119</v>
      </c>
      <c r="N1855" s="3">
        <v>176658.80949010831</v>
      </c>
      <c r="O1855" s="3">
        <v>182841.86782226208</v>
      </c>
      <c r="P1855" s="3">
        <v>189241.33319604123</v>
      </c>
    </row>
    <row r="1856" spans="2:16" x14ac:dyDescent="0.35">
      <c r="B1856" t="s">
        <v>10</v>
      </c>
      <c r="D1856" t="s">
        <v>19</v>
      </c>
      <c r="E1856" t="s">
        <v>44</v>
      </c>
      <c r="F1856" t="s">
        <v>859</v>
      </c>
      <c r="G1856" t="s">
        <v>860</v>
      </c>
      <c r="H1856">
        <v>3090</v>
      </c>
      <c r="I1856" t="s">
        <v>842</v>
      </c>
      <c r="J1856">
        <v>63300052</v>
      </c>
      <c r="K1856" t="s">
        <v>1541</v>
      </c>
      <c r="L1856" s="3">
        <v>501923.05647652794</v>
      </c>
      <c r="M1856" s="3">
        <v>519490.36345320637</v>
      </c>
      <c r="N1856" s="3">
        <v>537672.52617406857</v>
      </c>
      <c r="O1856" s="3">
        <v>556491.06459016097</v>
      </c>
      <c r="P1856" s="3">
        <v>575968.25185081654</v>
      </c>
    </row>
    <row r="1857" spans="2:16" x14ac:dyDescent="0.35">
      <c r="B1857" t="s">
        <v>10</v>
      </c>
      <c r="D1857" t="s">
        <v>19</v>
      </c>
      <c r="E1857" t="s">
        <v>44</v>
      </c>
      <c r="F1857" t="s">
        <v>859</v>
      </c>
      <c r="G1857" t="s">
        <v>860</v>
      </c>
      <c r="H1857">
        <v>3090</v>
      </c>
      <c r="I1857" t="s">
        <v>842</v>
      </c>
      <c r="J1857">
        <v>63300065</v>
      </c>
      <c r="K1857" t="s">
        <v>1627</v>
      </c>
      <c r="L1857" s="3">
        <v>90000</v>
      </c>
      <c r="M1857" s="3">
        <v>90000</v>
      </c>
      <c r="N1857" s="3">
        <v>90000</v>
      </c>
      <c r="O1857" s="3">
        <v>90000</v>
      </c>
      <c r="P1857" s="3">
        <v>90000</v>
      </c>
    </row>
    <row r="1858" spans="2:16" x14ac:dyDescent="0.35">
      <c r="B1858" t="s">
        <v>10</v>
      </c>
      <c r="D1858" t="s">
        <v>19</v>
      </c>
      <c r="E1858" t="s">
        <v>44</v>
      </c>
      <c r="F1858" t="s">
        <v>859</v>
      </c>
      <c r="G1858" t="s">
        <v>860</v>
      </c>
      <c r="H1858">
        <v>3090</v>
      </c>
      <c r="I1858" t="s">
        <v>842</v>
      </c>
      <c r="J1858">
        <v>63300152</v>
      </c>
      <c r="K1858" t="s">
        <v>1741</v>
      </c>
      <c r="L1858" s="3">
        <v>1747120.2804</v>
      </c>
      <c r="M1858" s="3">
        <v>1782062.686008</v>
      </c>
      <c r="N1858" s="3">
        <v>1817703.9397281602</v>
      </c>
      <c r="O1858" s="3">
        <v>1854058.0185227233</v>
      </c>
      <c r="P1858" s="3">
        <v>1891139.1788931778</v>
      </c>
    </row>
    <row r="1859" spans="2:16" x14ac:dyDescent="0.35">
      <c r="B1859" t="s">
        <v>10</v>
      </c>
      <c r="D1859" t="s">
        <v>11</v>
      </c>
      <c r="E1859" t="s">
        <v>44</v>
      </c>
      <c r="F1859" t="s">
        <v>859</v>
      </c>
      <c r="G1859" t="s">
        <v>860</v>
      </c>
      <c r="H1859">
        <v>3090</v>
      </c>
      <c r="I1859" t="s">
        <v>842</v>
      </c>
      <c r="J1859">
        <v>63300110</v>
      </c>
      <c r="K1859" t="s">
        <v>1866</v>
      </c>
      <c r="L1859" s="3">
        <v>3600</v>
      </c>
      <c r="M1859" s="3">
        <v>3600</v>
      </c>
      <c r="N1859" s="3">
        <v>3600</v>
      </c>
      <c r="O1859" s="3">
        <v>3600</v>
      </c>
      <c r="P1859" s="3">
        <v>3600</v>
      </c>
    </row>
    <row r="1860" spans="2:16" x14ac:dyDescent="0.35">
      <c r="B1860" t="s">
        <v>10</v>
      </c>
      <c r="D1860" t="s">
        <v>11</v>
      </c>
      <c r="E1860" t="s">
        <v>44</v>
      </c>
      <c r="F1860" t="s">
        <v>859</v>
      </c>
      <c r="G1860" t="s">
        <v>860</v>
      </c>
      <c r="H1860">
        <v>3090</v>
      </c>
      <c r="I1860" t="s">
        <v>842</v>
      </c>
      <c r="J1860">
        <v>63300100</v>
      </c>
      <c r="K1860" t="s">
        <v>1869</v>
      </c>
      <c r="L1860" s="3">
        <v>61348.906981357126</v>
      </c>
      <c r="M1860" s="3">
        <v>63496.118725704611</v>
      </c>
      <c r="N1860" s="3">
        <v>65718.482881104268</v>
      </c>
      <c r="O1860" s="3">
        <v>68018.629781942916</v>
      </c>
      <c r="P1860" s="3">
        <v>70399.281824310921</v>
      </c>
    </row>
    <row r="1861" spans="2:16" x14ac:dyDescent="0.35">
      <c r="B1861" t="s">
        <v>10</v>
      </c>
      <c r="D1861" t="s">
        <v>11</v>
      </c>
      <c r="E1861" t="s">
        <v>44</v>
      </c>
      <c r="F1861" t="s">
        <v>859</v>
      </c>
      <c r="G1861" t="s">
        <v>860</v>
      </c>
      <c r="H1861">
        <v>3090</v>
      </c>
      <c r="I1861" t="s">
        <v>842</v>
      </c>
      <c r="J1861">
        <v>63300170</v>
      </c>
      <c r="K1861" t="s">
        <v>1873</v>
      </c>
      <c r="L1861" s="3">
        <v>26221.149346707953</v>
      </c>
      <c r="M1861" s="3">
        <v>27138.889573842731</v>
      </c>
      <c r="N1861" s="3">
        <v>28088.750708927222</v>
      </c>
      <c r="O1861" s="3">
        <v>29071.856983739672</v>
      </c>
      <c r="P1861" s="3">
        <v>30089.371978170555</v>
      </c>
    </row>
    <row r="1862" spans="2:16" x14ac:dyDescent="0.35">
      <c r="B1862" t="s">
        <v>10</v>
      </c>
      <c r="D1862" t="s">
        <v>19</v>
      </c>
      <c r="E1862" t="s">
        <v>44</v>
      </c>
      <c r="F1862" t="s">
        <v>859</v>
      </c>
      <c r="G1862" t="s">
        <v>860</v>
      </c>
      <c r="H1862">
        <v>3090</v>
      </c>
      <c r="I1862" t="s">
        <v>842</v>
      </c>
      <c r="J1862">
        <v>63300155</v>
      </c>
      <c r="K1862" t="s">
        <v>1877</v>
      </c>
      <c r="L1862" s="3">
        <v>15999.999999600001</v>
      </c>
      <c r="M1862" s="3">
        <v>15999.999999600001</v>
      </c>
      <c r="N1862" s="3">
        <v>15999.999999600001</v>
      </c>
      <c r="O1862" s="3">
        <v>15999.999999600001</v>
      </c>
      <c r="P1862" s="3">
        <v>15999.999999600001</v>
      </c>
    </row>
    <row r="1863" spans="2:16" x14ac:dyDescent="0.35">
      <c r="B1863" t="s">
        <v>10</v>
      </c>
      <c r="D1863" t="s">
        <v>11</v>
      </c>
      <c r="E1863" t="s">
        <v>44</v>
      </c>
      <c r="F1863" t="s">
        <v>859</v>
      </c>
      <c r="G1863" t="s">
        <v>860</v>
      </c>
      <c r="H1863">
        <v>3090</v>
      </c>
      <c r="I1863" t="s">
        <v>842</v>
      </c>
      <c r="J1863">
        <v>63300130</v>
      </c>
      <c r="K1863" t="s">
        <v>1896</v>
      </c>
      <c r="L1863" s="3">
        <v>66683.594544953405</v>
      </c>
      <c r="M1863" s="3">
        <v>69017.520354026754</v>
      </c>
      <c r="N1863" s="3">
        <v>71433.133566417702</v>
      </c>
      <c r="O1863" s="3">
        <v>73933.293241242311</v>
      </c>
      <c r="P1863" s="3">
        <v>76520.958504685783</v>
      </c>
    </row>
    <row r="1864" spans="2:16" x14ac:dyDescent="0.35">
      <c r="B1864" t="s">
        <v>10</v>
      </c>
      <c r="D1864" t="s">
        <v>11</v>
      </c>
      <c r="E1864" t="s">
        <v>44</v>
      </c>
      <c r="F1864" t="s">
        <v>861</v>
      </c>
      <c r="G1864" t="s">
        <v>862</v>
      </c>
      <c r="H1864">
        <v>3090</v>
      </c>
      <c r="I1864" t="s">
        <v>842</v>
      </c>
      <c r="J1864">
        <v>63300080</v>
      </c>
      <c r="K1864" t="s">
        <v>91</v>
      </c>
      <c r="L1864" s="3">
        <v>180016.98007333188</v>
      </c>
      <c r="M1864" s="3">
        <v>186317.57437589846</v>
      </c>
      <c r="N1864" s="3">
        <v>192838.68947905491</v>
      </c>
      <c r="O1864" s="3">
        <v>199588.04361082183</v>
      </c>
      <c r="P1864" s="3">
        <v>206573.62513720058</v>
      </c>
    </row>
    <row r="1865" spans="2:16" x14ac:dyDescent="0.35">
      <c r="B1865" t="s">
        <v>10</v>
      </c>
      <c r="D1865" t="s">
        <v>11</v>
      </c>
      <c r="E1865" t="s">
        <v>44</v>
      </c>
      <c r="F1865" t="s">
        <v>861</v>
      </c>
      <c r="G1865" t="s">
        <v>862</v>
      </c>
      <c r="H1865">
        <v>3090</v>
      </c>
      <c r="I1865" t="s">
        <v>842</v>
      </c>
      <c r="J1865">
        <v>63300040</v>
      </c>
      <c r="K1865" t="s">
        <v>1515</v>
      </c>
      <c r="L1865" s="3">
        <v>16336.351391511687</v>
      </c>
      <c r="M1865" s="3">
        <v>16908.123690214594</v>
      </c>
      <c r="N1865" s="3">
        <v>17499.908019372102</v>
      </c>
      <c r="O1865" s="3">
        <v>18112.404800050124</v>
      </c>
      <c r="P1865" s="3">
        <v>18746.338968051878</v>
      </c>
    </row>
    <row r="1866" spans="2:16" x14ac:dyDescent="0.35">
      <c r="B1866" t="s">
        <v>10</v>
      </c>
      <c r="D1866" t="s">
        <v>19</v>
      </c>
      <c r="E1866" t="s">
        <v>44</v>
      </c>
      <c r="F1866" t="s">
        <v>861</v>
      </c>
      <c r="G1866" t="s">
        <v>862</v>
      </c>
      <c r="H1866">
        <v>3090</v>
      </c>
      <c r="I1866" t="s">
        <v>842</v>
      </c>
      <c r="J1866">
        <v>63300056</v>
      </c>
      <c r="K1866" t="s">
        <v>1536</v>
      </c>
      <c r="L1866" s="3">
        <v>155584.29896677798</v>
      </c>
      <c r="M1866" s="3">
        <v>161029.74943061519</v>
      </c>
      <c r="N1866" s="3">
        <v>166665.7906606867</v>
      </c>
      <c r="O1866" s="3">
        <v>172499.09333381071</v>
      </c>
      <c r="P1866" s="3">
        <v>178536.56160049408</v>
      </c>
    </row>
    <row r="1867" spans="2:16" x14ac:dyDescent="0.35">
      <c r="B1867" t="s">
        <v>10</v>
      </c>
      <c r="D1867" t="s">
        <v>19</v>
      </c>
      <c r="E1867" t="s">
        <v>44</v>
      </c>
      <c r="F1867" t="s">
        <v>861</v>
      </c>
      <c r="G1867" t="s">
        <v>862</v>
      </c>
      <c r="H1867">
        <v>3090</v>
      </c>
      <c r="I1867" t="s">
        <v>842</v>
      </c>
      <c r="J1867">
        <v>63300052</v>
      </c>
      <c r="K1867" t="s">
        <v>1541</v>
      </c>
      <c r="L1867" s="3">
        <v>436576.81969549792</v>
      </c>
      <c r="M1867" s="3">
        <v>451857.00838484033</v>
      </c>
      <c r="N1867" s="3">
        <v>467672.00367830973</v>
      </c>
      <c r="O1867" s="3">
        <v>484040.52380705054</v>
      </c>
      <c r="P1867" s="3">
        <v>500981.94214029727</v>
      </c>
    </row>
    <row r="1868" spans="2:16" x14ac:dyDescent="0.35">
      <c r="B1868" t="s">
        <v>10</v>
      </c>
      <c r="D1868" t="s">
        <v>19</v>
      </c>
      <c r="E1868" t="s">
        <v>44</v>
      </c>
      <c r="F1868" t="s">
        <v>861</v>
      </c>
      <c r="G1868" t="s">
        <v>862</v>
      </c>
      <c r="H1868">
        <v>3090</v>
      </c>
      <c r="I1868" t="s">
        <v>842</v>
      </c>
      <c r="J1868">
        <v>63300065</v>
      </c>
      <c r="K1868" t="s">
        <v>1627</v>
      </c>
      <c r="L1868" s="3">
        <v>24000</v>
      </c>
      <c r="M1868" s="3">
        <v>24000</v>
      </c>
      <c r="N1868" s="3">
        <v>24000</v>
      </c>
      <c r="O1868" s="3">
        <v>24000</v>
      </c>
      <c r="P1868" s="3">
        <v>24000</v>
      </c>
    </row>
    <row r="1869" spans="2:16" x14ac:dyDescent="0.35">
      <c r="B1869" t="s">
        <v>10</v>
      </c>
      <c r="D1869" t="s">
        <v>19</v>
      </c>
      <c r="E1869" t="s">
        <v>44</v>
      </c>
      <c r="F1869" t="s">
        <v>861</v>
      </c>
      <c r="G1869" t="s">
        <v>862</v>
      </c>
      <c r="H1869">
        <v>3090</v>
      </c>
      <c r="I1869" t="s">
        <v>842</v>
      </c>
      <c r="J1869">
        <v>63300152</v>
      </c>
      <c r="K1869" t="s">
        <v>1741</v>
      </c>
      <c r="L1869" s="3">
        <v>1322744.4678882239</v>
      </c>
      <c r="M1869" s="3">
        <v>1349199.3572459884</v>
      </c>
      <c r="N1869" s="3">
        <v>1376183.3443909083</v>
      </c>
      <c r="O1869" s="3">
        <v>1403707.0112787264</v>
      </c>
      <c r="P1869" s="3">
        <v>1431781.151504301</v>
      </c>
    </row>
    <row r="1870" spans="2:16" x14ac:dyDescent="0.35">
      <c r="B1870" t="s">
        <v>10</v>
      </c>
      <c r="D1870" t="s">
        <v>11</v>
      </c>
      <c r="E1870" t="s">
        <v>44</v>
      </c>
      <c r="F1870" t="s">
        <v>861</v>
      </c>
      <c r="G1870" t="s">
        <v>862</v>
      </c>
      <c r="H1870">
        <v>3090</v>
      </c>
      <c r="I1870" t="s">
        <v>842</v>
      </c>
      <c r="J1870">
        <v>63300110</v>
      </c>
      <c r="K1870" t="s">
        <v>1866</v>
      </c>
      <c r="L1870" s="3">
        <v>960</v>
      </c>
      <c r="M1870" s="3">
        <v>960</v>
      </c>
      <c r="N1870" s="3">
        <v>960</v>
      </c>
      <c r="O1870" s="3">
        <v>960</v>
      </c>
      <c r="P1870" s="3">
        <v>960</v>
      </c>
    </row>
    <row r="1871" spans="2:16" x14ac:dyDescent="0.35">
      <c r="B1871" t="s">
        <v>10</v>
      </c>
      <c r="D1871" t="s">
        <v>11</v>
      </c>
      <c r="E1871" t="s">
        <v>44</v>
      </c>
      <c r="F1871" t="s">
        <v>861</v>
      </c>
      <c r="G1871" t="s">
        <v>862</v>
      </c>
      <c r="H1871">
        <v>3090</v>
      </c>
      <c r="I1871" t="s">
        <v>842</v>
      </c>
      <c r="J1871">
        <v>63300100</v>
      </c>
      <c r="K1871" t="s">
        <v>1869</v>
      </c>
      <c r="L1871" s="3">
        <v>54478.822916929385</v>
      </c>
      <c r="M1871" s="3">
        <v>56385.58171902191</v>
      </c>
      <c r="N1871" s="3">
        <v>58359.077079187671</v>
      </c>
      <c r="O1871" s="3">
        <v>60401.644776959234</v>
      </c>
      <c r="P1871" s="3">
        <v>62515.7023441528</v>
      </c>
    </row>
    <row r="1872" spans="2:16" x14ac:dyDescent="0.35">
      <c r="B1872" t="s">
        <v>10</v>
      </c>
      <c r="D1872" t="s">
        <v>11</v>
      </c>
      <c r="E1872" t="s">
        <v>44</v>
      </c>
      <c r="F1872" t="s">
        <v>861</v>
      </c>
      <c r="G1872" t="s">
        <v>862</v>
      </c>
      <c r="H1872">
        <v>3090</v>
      </c>
      <c r="I1872" t="s">
        <v>842</v>
      </c>
      <c r="J1872">
        <v>63300170</v>
      </c>
      <c r="K1872" t="s">
        <v>1873</v>
      </c>
      <c r="L1872" s="3">
        <v>24737.903535717698</v>
      </c>
      <c r="M1872" s="3">
        <v>25603.730159467817</v>
      </c>
      <c r="N1872" s="3">
        <v>26499.860715049188</v>
      </c>
      <c r="O1872" s="3">
        <v>27427.355840075903</v>
      </c>
      <c r="P1872" s="3">
        <v>28387.313294478561</v>
      </c>
    </row>
    <row r="1873" spans="2:16" x14ac:dyDescent="0.35">
      <c r="B1873" t="s">
        <v>10</v>
      </c>
      <c r="D1873" t="s">
        <v>19</v>
      </c>
      <c r="E1873" t="s">
        <v>44</v>
      </c>
      <c r="F1873" t="s">
        <v>861</v>
      </c>
      <c r="G1873" t="s">
        <v>862</v>
      </c>
      <c r="H1873">
        <v>3090</v>
      </c>
      <c r="I1873" t="s">
        <v>842</v>
      </c>
      <c r="J1873">
        <v>63300155</v>
      </c>
      <c r="K1873" t="s">
        <v>1877</v>
      </c>
      <c r="L1873" s="3">
        <v>1800</v>
      </c>
      <c r="M1873" s="3">
        <v>1800</v>
      </c>
      <c r="N1873" s="3">
        <v>1800</v>
      </c>
      <c r="O1873" s="3">
        <v>1800</v>
      </c>
      <c r="P1873" s="3">
        <v>1800</v>
      </c>
    </row>
    <row r="1874" spans="2:16" x14ac:dyDescent="0.35">
      <c r="B1874" t="s">
        <v>10</v>
      </c>
      <c r="D1874" t="s">
        <v>11</v>
      </c>
      <c r="E1874" t="s">
        <v>44</v>
      </c>
      <c r="F1874" t="s">
        <v>861</v>
      </c>
      <c r="G1874" t="s">
        <v>862</v>
      </c>
      <c r="H1874">
        <v>3090</v>
      </c>
      <c r="I1874" t="s">
        <v>842</v>
      </c>
      <c r="J1874">
        <v>63300130</v>
      </c>
      <c r="K1874" t="s">
        <v>1896</v>
      </c>
      <c r="L1874" s="3">
        <v>59216.111866227599</v>
      </c>
      <c r="M1874" s="3">
        <v>61288.675781545557</v>
      </c>
      <c r="N1874" s="3">
        <v>63433.779433899646</v>
      </c>
      <c r="O1874" s="3">
        <v>65653.961714086123</v>
      </c>
      <c r="P1874" s="3">
        <v>67951.850374079135</v>
      </c>
    </row>
    <row r="1875" spans="2:16" x14ac:dyDescent="0.35">
      <c r="B1875" t="s">
        <v>10</v>
      </c>
      <c r="D1875" t="s">
        <v>11</v>
      </c>
      <c r="E1875" t="s">
        <v>44</v>
      </c>
      <c r="F1875" t="s">
        <v>863</v>
      </c>
      <c r="G1875" t="s">
        <v>864</v>
      </c>
      <c r="H1875">
        <v>3090</v>
      </c>
      <c r="I1875" t="s">
        <v>842</v>
      </c>
      <c r="J1875">
        <v>63300080</v>
      </c>
      <c r="K1875" t="s">
        <v>91</v>
      </c>
      <c r="L1875" s="3">
        <v>10513.738516895999</v>
      </c>
      <c r="M1875" s="3">
        <v>10881.719364987359</v>
      </c>
      <c r="N1875" s="3">
        <v>11262.579542761916</v>
      </c>
      <c r="O1875" s="3">
        <v>11656.769826758582</v>
      </c>
      <c r="P1875" s="3">
        <v>12064.75677069513</v>
      </c>
    </row>
    <row r="1876" spans="2:16" x14ac:dyDescent="0.35">
      <c r="B1876" t="s">
        <v>10</v>
      </c>
      <c r="D1876" t="s">
        <v>19</v>
      </c>
      <c r="E1876" t="s">
        <v>44</v>
      </c>
      <c r="F1876" t="s">
        <v>863</v>
      </c>
      <c r="G1876" t="s">
        <v>864</v>
      </c>
      <c r="H1876">
        <v>3090</v>
      </c>
      <c r="I1876" t="s">
        <v>842</v>
      </c>
      <c r="J1876">
        <v>63300052</v>
      </c>
      <c r="K1876" t="s">
        <v>1541</v>
      </c>
      <c r="L1876" s="3">
        <v>34584.666173999998</v>
      </c>
      <c r="M1876" s="3">
        <v>35795.129490089996</v>
      </c>
      <c r="N1876" s="3">
        <v>37047.959022243143</v>
      </c>
      <c r="O1876" s="3">
        <v>38344.637588021651</v>
      </c>
      <c r="P1876" s="3">
        <v>39686.699903602406</v>
      </c>
    </row>
    <row r="1877" spans="2:16" x14ac:dyDescent="0.35">
      <c r="B1877" t="s">
        <v>10</v>
      </c>
      <c r="D1877" t="s">
        <v>19</v>
      </c>
      <c r="E1877" t="s">
        <v>44</v>
      </c>
      <c r="F1877" t="s">
        <v>863</v>
      </c>
      <c r="G1877" t="s">
        <v>864</v>
      </c>
      <c r="H1877">
        <v>3090</v>
      </c>
      <c r="I1877" t="s">
        <v>842</v>
      </c>
      <c r="J1877">
        <v>63300065</v>
      </c>
      <c r="K1877" t="s">
        <v>1627</v>
      </c>
      <c r="L1877" s="3">
        <v>9000</v>
      </c>
      <c r="M1877" s="3">
        <v>9000</v>
      </c>
      <c r="N1877" s="3">
        <v>9000</v>
      </c>
      <c r="O1877" s="3">
        <v>9000</v>
      </c>
      <c r="P1877" s="3">
        <v>9000</v>
      </c>
    </row>
    <row r="1878" spans="2:16" x14ac:dyDescent="0.35">
      <c r="B1878" t="s">
        <v>10</v>
      </c>
      <c r="D1878" t="s">
        <v>19</v>
      </c>
      <c r="E1878" t="s">
        <v>44</v>
      </c>
      <c r="F1878" t="s">
        <v>863</v>
      </c>
      <c r="G1878" t="s">
        <v>864</v>
      </c>
      <c r="H1878">
        <v>3090</v>
      </c>
      <c r="I1878" t="s">
        <v>842</v>
      </c>
      <c r="J1878">
        <v>63300152</v>
      </c>
      <c r="K1878" t="s">
        <v>1741</v>
      </c>
      <c r="L1878" s="3">
        <v>48841.051910724003</v>
      </c>
      <c r="M1878" s="3">
        <v>49817.872948938486</v>
      </c>
      <c r="N1878" s="3">
        <v>50814.230407917254</v>
      </c>
      <c r="O1878" s="3">
        <v>51830.515016075602</v>
      </c>
      <c r="P1878" s="3">
        <v>52867.125316397112</v>
      </c>
    </row>
    <row r="1879" spans="2:16" x14ac:dyDescent="0.35">
      <c r="B1879" t="s">
        <v>10</v>
      </c>
      <c r="D1879" t="s">
        <v>11</v>
      </c>
      <c r="E1879" t="s">
        <v>44</v>
      </c>
      <c r="F1879" t="s">
        <v>863</v>
      </c>
      <c r="G1879" t="s">
        <v>864</v>
      </c>
      <c r="H1879">
        <v>3090</v>
      </c>
      <c r="I1879" t="s">
        <v>842</v>
      </c>
      <c r="J1879">
        <v>63300110</v>
      </c>
      <c r="K1879" t="s">
        <v>1866</v>
      </c>
      <c r="L1879" s="3">
        <v>360</v>
      </c>
      <c r="M1879" s="3">
        <v>360</v>
      </c>
      <c r="N1879" s="3">
        <v>360</v>
      </c>
      <c r="O1879" s="3">
        <v>360</v>
      </c>
      <c r="P1879" s="3">
        <v>360</v>
      </c>
    </row>
    <row r="1880" spans="2:16" x14ac:dyDescent="0.35">
      <c r="B1880" t="s">
        <v>10</v>
      </c>
      <c r="D1880" t="s">
        <v>11</v>
      </c>
      <c r="E1880" t="s">
        <v>44</v>
      </c>
      <c r="F1880" t="s">
        <v>863</v>
      </c>
      <c r="G1880" t="s">
        <v>864</v>
      </c>
      <c r="H1880">
        <v>3090</v>
      </c>
      <c r="I1880" t="s">
        <v>842</v>
      </c>
      <c r="J1880">
        <v>63300100</v>
      </c>
      <c r="K1880" t="s">
        <v>1869</v>
      </c>
      <c r="L1880" s="3">
        <v>3181.7892880079999</v>
      </c>
      <c r="M1880" s="3">
        <v>3293.1519130882793</v>
      </c>
      <c r="N1880" s="3">
        <v>3408.4122300463691</v>
      </c>
      <c r="O1880" s="3">
        <v>3527.7066580979917</v>
      </c>
      <c r="P1880" s="3">
        <v>3651.1763911314215</v>
      </c>
    </row>
    <row r="1881" spans="2:16" x14ac:dyDescent="0.35">
      <c r="B1881" t="s">
        <v>10</v>
      </c>
      <c r="D1881" t="s">
        <v>11</v>
      </c>
      <c r="E1881" t="s">
        <v>44</v>
      </c>
      <c r="F1881" t="s">
        <v>863</v>
      </c>
      <c r="G1881" t="s">
        <v>864</v>
      </c>
      <c r="H1881">
        <v>3090</v>
      </c>
      <c r="I1881" t="s">
        <v>842</v>
      </c>
      <c r="J1881">
        <v>63300130</v>
      </c>
      <c r="K1881" t="s">
        <v>1896</v>
      </c>
      <c r="L1881" s="3">
        <v>3458.4666173999999</v>
      </c>
      <c r="M1881" s="3">
        <v>3579.5129490089998</v>
      </c>
      <c r="N1881" s="3">
        <v>3704.7959022243144</v>
      </c>
      <c r="O1881" s="3">
        <v>3834.4637588021651</v>
      </c>
      <c r="P1881" s="3">
        <v>3968.6699903602407</v>
      </c>
    </row>
    <row r="1882" spans="2:16" x14ac:dyDescent="0.35">
      <c r="B1882" t="s">
        <v>10</v>
      </c>
      <c r="D1882" t="s">
        <v>19</v>
      </c>
      <c r="E1882" t="s">
        <v>44</v>
      </c>
      <c r="F1882" t="s">
        <v>1644</v>
      </c>
      <c r="G1882" t="s">
        <v>1645</v>
      </c>
      <c r="H1882">
        <v>3090</v>
      </c>
      <c r="I1882" t="s">
        <v>842</v>
      </c>
      <c r="J1882">
        <v>63300065</v>
      </c>
      <c r="K1882" t="s">
        <v>1627</v>
      </c>
      <c r="L1882" s="3">
        <v>600</v>
      </c>
      <c r="M1882" s="3">
        <v>600</v>
      </c>
      <c r="N1882" s="3">
        <v>600</v>
      </c>
      <c r="O1882" s="3">
        <v>600</v>
      </c>
      <c r="P1882" s="3">
        <v>600</v>
      </c>
    </row>
    <row r="1883" spans="2:16" x14ac:dyDescent="0.35">
      <c r="B1883" t="s">
        <v>10</v>
      </c>
      <c r="D1883" t="s">
        <v>19</v>
      </c>
      <c r="E1883" t="s">
        <v>44</v>
      </c>
      <c r="F1883" t="s">
        <v>1644</v>
      </c>
      <c r="G1883" t="s">
        <v>1645</v>
      </c>
      <c r="H1883">
        <v>3090</v>
      </c>
      <c r="I1883" t="s">
        <v>842</v>
      </c>
      <c r="J1883">
        <v>63300152</v>
      </c>
      <c r="K1883" t="s">
        <v>1741</v>
      </c>
      <c r="L1883" s="3">
        <v>120398.19742267199</v>
      </c>
      <c r="M1883" s="3">
        <v>122806.16137112543</v>
      </c>
      <c r="N1883" s="3">
        <v>125262.28459854794</v>
      </c>
      <c r="O1883" s="3">
        <v>127767.5302905189</v>
      </c>
      <c r="P1883" s="3">
        <v>130322.88089632928</v>
      </c>
    </row>
    <row r="1884" spans="2:16" x14ac:dyDescent="0.35">
      <c r="B1884" t="s">
        <v>10</v>
      </c>
      <c r="D1884" t="s">
        <v>11</v>
      </c>
      <c r="E1884" t="s">
        <v>44</v>
      </c>
      <c r="F1884" t="s">
        <v>1644</v>
      </c>
      <c r="G1884" t="s">
        <v>1645</v>
      </c>
      <c r="H1884">
        <v>3090</v>
      </c>
      <c r="I1884" t="s">
        <v>842</v>
      </c>
      <c r="J1884">
        <v>63300110</v>
      </c>
      <c r="K1884" t="s">
        <v>1866</v>
      </c>
      <c r="L1884" s="3">
        <v>24</v>
      </c>
      <c r="M1884" s="3">
        <v>24</v>
      </c>
      <c r="N1884" s="3">
        <v>24</v>
      </c>
      <c r="O1884" s="3">
        <v>24</v>
      </c>
      <c r="P1884" s="3">
        <v>24</v>
      </c>
    </row>
    <row r="1885" spans="2:16" x14ac:dyDescent="0.35">
      <c r="B1885" t="s">
        <v>10</v>
      </c>
      <c r="D1885" t="s">
        <v>11</v>
      </c>
      <c r="E1885" t="s">
        <v>44</v>
      </c>
      <c r="F1885" t="s">
        <v>865</v>
      </c>
      <c r="G1885" t="s">
        <v>866</v>
      </c>
      <c r="H1885">
        <v>3090</v>
      </c>
      <c r="I1885" t="s">
        <v>842</v>
      </c>
      <c r="J1885">
        <v>63300080</v>
      </c>
      <c r="K1885" t="s">
        <v>91</v>
      </c>
      <c r="L1885" s="3">
        <v>93330.206361549208</v>
      </c>
      <c r="M1885" s="3">
        <v>96596.763584203421</v>
      </c>
      <c r="N1885" s="3">
        <v>99977.650309650548</v>
      </c>
      <c r="O1885" s="3">
        <v>103476.8680704883</v>
      </c>
      <c r="P1885" s="3">
        <v>107098.55845295539</v>
      </c>
    </row>
    <row r="1886" spans="2:16" x14ac:dyDescent="0.35">
      <c r="B1886" t="s">
        <v>10</v>
      </c>
      <c r="D1886" t="s">
        <v>11</v>
      </c>
      <c r="E1886" t="s">
        <v>44</v>
      </c>
      <c r="F1886" t="s">
        <v>865</v>
      </c>
      <c r="G1886" t="s">
        <v>866</v>
      </c>
      <c r="H1886">
        <v>3090</v>
      </c>
      <c r="I1886" t="s">
        <v>842</v>
      </c>
      <c r="J1886">
        <v>63300040</v>
      </c>
      <c r="K1886" t="s">
        <v>1515</v>
      </c>
      <c r="L1886" s="3">
        <v>19162.758251894669</v>
      </c>
      <c r="M1886" s="3">
        <v>19833.454790710981</v>
      </c>
      <c r="N1886" s="3">
        <v>20527.625708385865</v>
      </c>
      <c r="O1886" s="3">
        <v>21246.092608179366</v>
      </c>
      <c r="P1886" s="3">
        <v>21989.705849465641</v>
      </c>
    </row>
    <row r="1887" spans="2:16" x14ac:dyDescent="0.35">
      <c r="B1887" t="s">
        <v>10</v>
      </c>
      <c r="D1887" t="s">
        <v>19</v>
      </c>
      <c r="E1887" t="s">
        <v>44</v>
      </c>
      <c r="F1887" t="s">
        <v>865</v>
      </c>
      <c r="G1887" t="s">
        <v>866</v>
      </c>
      <c r="H1887">
        <v>3090</v>
      </c>
      <c r="I1887" t="s">
        <v>842</v>
      </c>
      <c r="J1887">
        <v>63300056</v>
      </c>
      <c r="K1887" t="s">
        <v>1536</v>
      </c>
      <c r="L1887" s="3">
        <v>182502.45954185398</v>
      </c>
      <c r="M1887" s="3">
        <v>188890.04562581886</v>
      </c>
      <c r="N1887" s="3">
        <v>195501.19722272252</v>
      </c>
      <c r="O1887" s="3">
        <v>202343.73912551778</v>
      </c>
      <c r="P1887" s="3">
        <v>209425.76999491089</v>
      </c>
    </row>
    <row r="1888" spans="2:16" x14ac:dyDescent="0.35">
      <c r="B1888" t="s">
        <v>10</v>
      </c>
      <c r="D1888" t="s">
        <v>19</v>
      </c>
      <c r="E1888" t="s">
        <v>44</v>
      </c>
      <c r="F1888" t="s">
        <v>865</v>
      </c>
      <c r="G1888" t="s">
        <v>866</v>
      </c>
      <c r="H1888">
        <v>3090</v>
      </c>
      <c r="I1888" t="s">
        <v>842</v>
      </c>
      <c r="J1888">
        <v>63300052</v>
      </c>
      <c r="K1888" t="s">
        <v>1541</v>
      </c>
      <c r="L1888" s="3">
        <v>124504.79822639999</v>
      </c>
      <c r="M1888" s="3">
        <v>128862.46616432398</v>
      </c>
      <c r="N1888" s="3">
        <v>133372.65248007531</v>
      </c>
      <c r="O1888" s="3">
        <v>138040.69531687794</v>
      </c>
      <c r="P1888" s="3">
        <v>142872.11965296866</v>
      </c>
    </row>
    <row r="1889" spans="2:16" x14ac:dyDescent="0.35">
      <c r="B1889" t="s">
        <v>10</v>
      </c>
      <c r="D1889" t="s">
        <v>19</v>
      </c>
      <c r="E1889" t="s">
        <v>44</v>
      </c>
      <c r="F1889" t="s">
        <v>865</v>
      </c>
      <c r="G1889" t="s">
        <v>866</v>
      </c>
      <c r="H1889">
        <v>3090</v>
      </c>
      <c r="I1889" t="s">
        <v>842</v>
      </c>
      <c r="J1889">
        <v>63300065</v>
      </c>
      <c r="K1889" t="s">
        <v>1627</v>
      </c>
      <c r="L1889" s="3">
        <v>1500</v>
      </c>
      <c r="M1889" s="3">
        <v>1500</v>
      </c>
      <c r="N1889" s="3">
        <v>1500</v>
      </c>
      <c r="O1889" s="3">
        <v>1500</v>
      </c>
      <c r="P1889" s="3">
        <v>1500</v>
      </c>
    </row>
    <row r="1890" spans="2:16" x14ac:dyDescent="0.35">
      <c r="B1890" t="s">
        <v>10</v>
      </c>
      <c r="D1890" t="s">
        <v>19</v>
      </c>
      <c r="E1890" t="s">
        <v>44</v>
      </c>
      <c r="F1890" t="s">
        <v>865</v>
      </c>
      <c r="G1890" t="s">
        <v>866</v>
      </c>
      <c r="H1890">
        <v>3090</v>
      </c>
      <c r="I1890" t="s">
        <v>842</v>
      </c>
      <c r="J1890">
        <v>63300152</v>
      </c>
      <c r="K1890" t="s">
        <v>1741</v>
      </c>
      <c r="L1890" s="3">
        <v>254593.478062824</v>
      </c>
      <c r="M1890" s="3">
        <v>259685.34762408049</v>
      </c>
      <c r="N1890" s="3">
        <v>264879.05457656208</v>
      </c>
      <c r="O1890" s="3">
        <v>270176.63566809334</v>
      </c>
      <c r="P1890" s="3">
        <v>275580.16838145524</v>
      </c>
    </row>
    <row r="1891" spans="2:16" x14ac:dyDescent="0.35">
      <c r="B1891" t="s">
        <v>10</v>
      </c>
      <c r="D1891" t="s">
        <v>11</v>
      </c>
      <c r="E1891" t="s">
        <v>44</v>
      </c>
      <c r="F1891" t="s">
        <v>865</v>
      </c>
      <c r="G1891" t="s">
        <v>866</v>
      </c>
      <c r="H1891">
        <v>3090</v>
      </c>
      <c r="I1891" t="s">
        <v>842</v>
      </c>
      <c r="J1891">
        <v>63300110</v>
      </c>
      <c r="K1891" t="s">
        <v>1866</v>
      </c>
      <c r="L1891" s="3">
        <v>60</v>
      </c>
      <c r="M1891" s="3">
        <v>60</v>
      </c>
      <c r="N1891" s="3">
        <v>60</v>
      </c>
      <c r="O1891" s="3">
        <v>60</v>
      </c>
      <c r="P1891" s="3">
        <v>60</v>
      </c>
    </row>
    <row r="1892" spans="2:16" x14ac:dyDescent="0.35">
      <c r="B1892" t="s">
        <v>10</v>
      </c>
      <c r="D1892" t="s">
        <v>11</v>
      </c>
      <c r="E1892" t="s">
        <v>44</v>
      </c>
      <c r="F1892" t="s">
        <v>865</v>
      </c>
      <c r="G1892" t="s">
        <v>866</v>
      </c>
      <c r="H1892">
        <v>3090</v>
      </c>
      <c r="I1892" t="s">
        <v>842</v>
      </c>
      <c r="J1892">
        <v>63300100</v>
      </c>
      <c r="K1892" t="s">
        <v>1869</v>
      </c>
      <c r="L1892" s="3">
        <v>28244.667714679363</v>
      </c>
      <c r="M1892" s="3">
        <v>29233.231084693143</v>
      </c>
      <c r="N1892" s="3">
        <v>30256.394172657398</v>
      </c>
      <c r="O1892" s="3">
        <v>31315.367968700404</v>
      </c>
      <c r="P1892" s="3">
        <v>32411.405847604918</v>
      </c>
    </row>
    <row r="1893" spans="2:16" x14ac:dyDescent="0.35">
      <c r="B1893" t="s">
        <v>10</v>
      </c>
      <c r="D1893" t="s">
        <v>11</v>
      </c>
      <c r="E1893" t="s">
        <v>44</v>
      </c>
      <c r="F1893" t="s">
        <v>865</v>
      </c>
      <c r="G1893" t="s">
        <v>866</v>
      </c>
      <c r="H1893">
        <v>3090</v>
      </c>
      <c r="I1893" t="s">
        <v>842</v>
      </c>
      <c r="J1893">
        <v>63300170</v>
      </c>
      <c r="K1893" t="s">
        <v>1873</v>
      </c>
      <c r="L1893" s="3">
        <v>29017.891067154782</v>
      </c>
      <c r="M1893" s="3">
        <v>30033.517254505201</v>
      </c>
      <c r="N1893" s="3">
        <v>31084.690358412881</v>
      </c>
      <c r="O1893" s="3">
        <v>32172.654520957327</v>
      </c>
      <c r="P1893" s="3">
        <v>33298.697429190834</v>
      </c>
    </row>
    <row r="1894" spans="2:16" x14ac:dyDescent="0.35">
      <c r="B1894" t="s">
        <v>10</v>
      </c>
      <c r="D1894" t="s">
        <v>11</v>
      </c>
      <c r="E1894" t="s">
        <v>44</v>
      </c>
      <c r="F1894" t="s">
        <v>865</v>
      </c>
      <c r="G1894" t="s">
        <v>866</v>
      </c>
      <c r="H1894">
        <v>3090</v>
      </c>
      <c r="I1894" t="s">
        <v>842</v>
      </c>
      <c r="J1894">
        <v>63300130</v>
      </c>
      <c r="K1894" t="s">
        <v>1896</v>
      </c>
      <c r="L1894" s="3">
        <v>30700.725776825398</v>
      </c>
      <c r="M1894" s="3">
        <v>31775.251179014285</v>
      </c>
      <c r="N1894" s="3">
        <v>32887.384970279782</v>
      </c>
      <c r="O1894" s="3">
        <v>34038.443444239572</v>
      </c>
      <c r="P1894" s="3">
        <v>35229.788964787957</v>
      </c>
    </row>
    <row r="1895" spans="2:16" x14ac:dyDescent="0.35">
      <c r="B1895" t="s">
        <v>10</v>
      </c>
      <c r="D1895" t="s">
        <v>11</v>
      </c>
      <c r="E1895" t="s">
        <v>44</v>
      </c>
      <c r="F1895" t="s">
        <v>867</v>
      </c>
      <c r="G1895" t="s">
        <v>868</v>
      </c>
      <c r="H1895">
        <v>3090</v>
      </c>
      <c r="I1895" t="s">
        <v>842</v>
      </c>
      <c r="J1895">
        <v>63300080</v>
      </c>
      <c r="K1895" t="s">
        <v>91</v>
      </c>
      <c r="L1895" s="3">
        <v>-135242.72479765362</v>
      </c>
      <c r="M1895" s="3">
        <v>-130334.94376557152</v>
      </c>
      <c r="N1895" s="3">
        <v>-125255.39039736651</v>
      </c>
      <c r="O1895" s="3">
        <v>-119998.05266127436</v>
      </c>
      <c r="P1895" s="3">
        <v>-114556.708104419</v>
      </c>
    </row>
    <row r="1896" spans="2:16" x14ac:dyDescent="0.35">
      <c r="B1896" t="s">
        <v>10</v>
      </c>
      <c r="D1896" t="s">
        <v>11</v>
      </c>
      <c r="E1896" t="s">
        <v>44</v>
      </c>
      <c r="F1896" t="s">
        <v>867</v>
      </c>
      <c r="G1896" t="s">
        <v>868</v>
      </c>
      <c r="H1896">
        <v>3090</v>
      </c>
      <c r="I1896" t="s">
        <v>842</v>
      </c>
      <c r="J1896">
        <v>63300040</v>
      </c>
      <c r="K1896" t="s">
        <v>1515</v>
      </c>
      <c r="L1896" s="3">
        <v>-75763.244927454842</v>
      </c>
      <c r="M1896" s="3">
        <v>-75084.912374915759</v>
      </c>
      <c r="N1896" s="3">
        <v>-74382.83818303782</v>
      </c>
      <c r="O1896" s="3">
        <v>-73656.191394444148</v>
      </c>
      <c r="P1896" s="3">
        <v>-72904.111968249694</v>
      </c>
    </row>
    <row r="1897" spans="2:16" x14ac:dyDescent="0.35">
      <c r="B1897" t="s">
        <v>10</v>
      </c>
      <c r="D1897" t="s">
        <v>19</v>
      </c>
      <c r="E1897" t="s">
        <v>44</v>
      </c>
      <c r="F1897" t="s">
        <v>867</v>
      </c>
      <c r="G1897" t="s">
        <v>868</v>
      </c>
      <c r="H1897">
        <v>3090</v>
      </c>
      <c r="I1897" t="s">
        <v>842</v>
      </c>
      <c r="J1897">
        <v>63300056</v>
      </c>
      <c r="K1897" t="s">
        <v>1536</v>
      </c>
      <c r="L1897" s="3">
        <v>-721554.71359480801</v>
      </c>
      <c r="M1897" s="3">
        <v>-715094.40357062628</v>
      </c>
      <c r="N1897" s="3">
        <v>-708407.98269559827</v>
      </c>
      <c r="O1897" s="3">
        <v>-701487.53708994424</v>
      </c>
      <c r="P1897" s="3">
        <v>-694324.87588809221</v>
      </c>
    </row>
    <row r="1898" spans="2:16" x14ac:dyDescent="0.35">
      <c r="B1898" t="s">
        <v>10</v>
      </c>
      <c r="D1898" t="s">
        <v>19</v>
      </c>
      <c r="E1898" t="s">
        <v>44</v>
      </c>
      <c r="F1898" t="s">
        <v>867</v>
      </c>
      <c r="G1898" t="s">
        <v>868</v>
      </c>
      <c r="H1898">
        <v>3090</v>
      </c>
      <c r="I1898" t="s">
        <v>842</v>
      </c>
      <c r="J1898">
        <v>63300052</v>
      </c>
      <c r="K1898" t="s">
        <v>1541</v>
      </c>
      <c r="L1898" s="3">
        <v>276677.32939199999</v>
      </c>
      <c r="M1898" s="3">
        <v>286361.03592071997</v>
      </c>
      <c r="N1898" s="3">
        <v>296383.67217794515</v>
      </c>
      <c r="O1898" s="3">
        <v>306757.10070417321</v>
      </c>
      <c r="P1898" s="3">
        <v>317493.59922881925</v>
      </c>
    </row>
    <row r="1899" spans="2:16" x14ac:dyDescent="0.35">
      <c r="B1899" t="s">
        <v>10</v>
      </c>
      <c r="D1899" t="s">
        <v>19</v>
      </c>
      <c r="E1899" t="s">
        <v>44</v>
      </c>
      <c r="F1899" t="s">
        <v>867</v>
      </c>
      <c r="G1899" t="s">
        <v>868</v>
      </c>
      <c r="H1899">
        <v>3090</v>
      </c>
      <c r="I1899" t="s">
        <v>842</v>
      </c>
      <c r="J1899">
        <v>63300065</v>
      </c>
      <c r="K1899" t="s">
        <v>1627</v>
      </c>
      <c r="L1899" s="3">
        <v>17000.000000399999</v>
      </c>
      <c r="M1899" s="3">
        <v>17000.000000399999</v>
      </c>
      <c r="N1899" s="3">
        <v>17000.000000399999</v>
      </c>
      <c r="O1899" s="3">
        <v>17000.000000399999</v>
      </c>
      <c r="P1899" s="3">
        <v>17000.000000399999</v>
      </c>
    </row>
    <row r="1900" spans="2:16" x14ac:dyDescent="0.35">
      <c r="B1900" t="s">
        <v>10</v>
      </c>
      <c r="D1900" t="s">
        <v>19</v>
      </c>
      <c r="E1900" t="s">
        <v>44</v>
      </c>
      <c r="F1900" t="s">
        <v>867</v>
      </c>
      <c r="G1900" t="s">
        <v>868</v>
      </c>
      <c r="H1900">
        <v>3090</v>
      </c>
      <c r="I1900" t="s">
        <v>842</v>
      </c>
      <c r="J1900">
        <v>63300152</v>
      </c>
      <c r="K1900" t="s">
        <v>1741</v>
      </c>
      <c r="L1900" s="3">
        <v>2256065.4780000001</v>
      </c>
      <c r="M1900" s="3">
        <v>2051186.7875600001</v>
      </c>
      <c r="N1900" s="3">
        <v>2097210.5233112001</v>
      </c>
      <c r="O1900" s="3">
        <v>2144154.7337774243</v>
      </c>
      <c r="P1900" s="3">
        <v>2192037.8284529727</v>
      </c>
    </row>
    <row r="1901" spans="2:16" x14ac:dyDescent="0.35">
      <c r="B1901" t="s">
        <v>10</v>
      </c>
      <c r="D1901" t="s">
        <v>11</v>
      </c>
      <c r="E1901" t="s">
        <v>44</v>
      </c>
      <c r="F1901" t="s">
        <v>867</v>
      </c>
      <c r="G1901" t="s">
        <v>868</v>
      </c>
      <c r="H1901">
        <v>3090</v>
      </c>
      <c r="I1901" t="s">
        <v>842</v>
      </c>
      <c r="J1901">
        <v>63300110</v>
      </c>
      <c r="K1901" t="s">
        <v>1866</v>
      </c>
      <c r="L1901" s="3">
        <v>680.00000001599994</v>
      </c>
      <c r="M1901" s="3">
        <v>680.00000001599994</v>
      </c>
      <c r="N1901" s="3">
        <v>680.00000001599994</v>
      </c>
      <c r="O1901" s="3">
        <v>680.00000001599994</v>
      </c>
      <c r="P1901" s="3">
        <v>680.00000001599994</v>
      </c>
    </row>
    <row r="1902" spans="2:16" x14ac:dyDescent="0.35">
      <c r="B1902" t="s">
        <v>10</v>
      </c>
      <c r="D1902" t="s">
        <v>11</v>
      </c>
      <c r="E1902" t="s">
        <v>44</v>
      </c>
      <c r="F1902" t="s">
        <v>867</v>
      </c>
      <c r="G1902" t="s">
        <v>868</v>
      </c>
      <c r="H1902">
        <v>3090</v>
      </c>
      <c r="I1902" t="s">
        <v>842</v>
      </c>
      <c r="J1902">
        <v>63300100</v>
      </c>
      <c r="K1902" t="s">
        <v>1869</v>
      </c>
      <c r="L1902" s="3">
        <v>-40928.719346658341</v>
      </c>
      <c r="M1902" s="3">
        <v>-39443.469823791384</v>
      </c>
      <c r="N1902" s="3">
        <v>-37906.236567624088</v>
      </c>
      <c r="O1902" s="3">
        <v>-36315.200147490934</v>
      </c>
      <c r="P1902" s="3">
        <v>-34668.477452653111</v>
      </c>
    </row>
    <row r="1903" spans="2:16" x14ac:dyDescent="0.35">
      <c r="B1903" t="s">
        <v>10</v>
      </c>
      <c r="D1903" t="s">
        <v>11</v>
      </c>
      <c r="E1903" t="s">
        <v>44</v>
      </c>
      <c r="F1903" t="s">
        <v>867</v>
      </c>
      <c r="G1903" t="s">
        <v>868</v>
      </c>
      <c r="H1903">
        <v>3090</v>
      </c>
      <c r="I1903" t="s">
        <v>842</v>
      </c>
      <c r="J1903">
        <v>63300170</v>
      </c>
      <c r="K1903" t="s">
        <v>1873</v>
      </c>
      <c r="L1903" s="3">
        <v>-114727.19946157446</v>
      </c>
      <c r="M1903" s="3">
        <v>-113700.01016772958</v>
      </c>
      <c r="N1903" s="3">
        <v>-112636.86924860012</v>
      </c>
      <c r="O1903" s="3">
        <v>-111536.51839730113</v>
      </c>
      <c r="P1903" s="3">
        <v>-110397.65526620667</v>
      </c>
    </row>
    <row r="1904" spans="2:16" x14ac:dyDescent="0.35">
      <c r="B1904" t="s">
        <v>10</v>
      </c>
      <c r="D1904" t="s">
        <v>19</v>
      </c>
      <c r="E1904" t="s">
        <v>44</v>
      </c>
      <c r="F1904" t="s">
        <v>867</v>
      </c>
      <c r="G1904" t="s">
        <v>868</v>
      </c>
      <c r="H1904">
        <v>3090</v>
      </c>
      <c r="I1904" t="s">
        <v>842</v>
      </c>
      <c r="J1904">
        <v>63300155</v>
      </c>
      <c r="K1904" t="s">
        <v>1877</v>
      </c>
      <c r="L1904" s="3">
        <v>15999.999999600001</v>
      </c>
      <c r="M1904" s="3">
        <v>15999.999999600001</v>
      </c>
      <c r="N1904" s="3">
        <v>15999.999999600001</v>
      </c>
      <c r="O1904" s="3">
        <v>15999.999999600001</v>
      </c>
      <c r="P1904" s="3">
        <v>15999.999999600001</v>
      </c>
    </row>
    <row r="1905" spans="2:16" x14ac:dyDescent="0.35">
      <c r="B1905" t="s">
        <v>10</v>
      </c>
      <c r="D1905" t="s">
        <v>11</v>
      </c>
      <c r="E1905" t="s">
        <v>44</v>
      </c>
      <c r="F1905" t="s">
        <v>867</v>
      </c>
      <c r="G1905" t="s">
        <v>868</v>
      </c>
      <c r="H1905">
        <v>3090</v>
      </c>
      <c r="I1905" t="s">
        <v>842</v>
      </c>
      <c r="J1905">
        <v>63300130</v>
      </c>
      <c r="K1905" t="s">
        <v>1896</v>
      </c>
      <c r="L1905" s="3">
        <v>-44487.738420280803</v>
      </c>
      <c r="M1905" s="3">
        <v>-42873.336764990629</v>
      </c>
      <c r="N1905" s="3">
        <v>-41202.431051765307</v>
      </c>
      <c r="O1905" s="3">
        <v>-39473.043638577103</v>
      </c>
      <c r="P1905" s="3">
        <v>-37683.127665927299</v>
      </c>
    </row>
    <row r="1906" spans="2:16" x14ac:dyDescent="0.35">
      <c r="B1906" t="s">
        <v>10</v>
      </c>
      <c r="D1906" t="s">
        <v>11</v>
      </c>
      <c r="E1906" t="s">
        <v>44</v>
      </c>
      <c r="F1906" t="s">
        <v>869</v>
      </c>
      <c r="G1906" t="s">
        <v>870</v>
      </c>
      <c r="H1906">
        <v>3090</v>
      </c>
      <c r="I1906" t="s">
        <v>842</v>
      </c>
      <c r="J1906">
        <v>63300080</v>
      </c>
      <c r="K1906" t="s">
        <v>91</v>
      </c>
      <c r="L1906" s="3">
        <v>196208.88966945885</v>
      </c>
      <c r="M1906" s="3">
        <v>203076.20080788987</v>
      </c>
      <c r="N1906" s="3">
        <v>210183.867836166</v>
      </c>
      <c r="O1906" s="3">
        <v>217540.30321043177</v>
      </c>
      <c r="P1906" s="3">
        <v>225154.21382279688</v>
      </c>
    </row>
    <row r="1907" spans="2:16" x14ac:dyDescent="0.35">
      <c r="B1907" t="s">
        <v>10</v>
      </c>
      <c r="D1907" t="s">
        <v>11</v>
      </c>
      <c r="E1907" t="s">
        <v>44</v>
      </c>
      <c r="F1907" t="s">
        <v>869</v>
      </c>
      <c r="G1907" t="s">
        <v>870</v>
      </c>
      <c r="H1907">
        <v>3090</v>
      </c>
      <c r="I1907" t="s">
        <v>842</v>
      </c>
      <c r="J1907">
        <v>63300040</v>
      </c>
      <c r="K1907" t="s">
        <v>1515</v>
      </c>
      <c r="L1907" s="3">
        <v>22449.771259054804</v>
      </c>
      <c r="M1907" s="3">
        <v>23235.51325312172</v>
      </c>
      <c r="N1907" s="3">
        <v>24048.756216980979</v>
      </c>
      <c r="O1907" s="3">
        <v>24890.462684575312</v>
      </c>
      <c r="P1907" s="3">
        <v>25761.628878535448</v>
      </c>
    </row>
    <row r="1908" spans="2:16" x14ac:dyDescent="0.35">
      <c r="B1908" t="s">
        <v>10</v>
      </c>
      <c r="D1908" t="s">
        <v>19</v>
      </c>
      <c r="E1908" t="s">
        <v>44</v>
      </c>
      <c r="F1908" t="s">
        <v>869</v>
      </c>
      <c r="G1908" t="s">
        <v>870</v>
      </c>
      <c r="H1908">
        <v>3090</v>
      </c>
      <c r="I1908" t="s">
        <v>842</v>
      </c>
      <c r="J1908">
        <v>63300056</v>
      </c>
      <c r="K1908" t="s">
        <v>1536</v>
      </c>
      <c r="L1908" s="3">
        <v>213807.34532433149</v>
      </c>
      <c r="M1908" s="3">
        <v>221290.60241068306</v>
      </c>
      <c r="N1908" s="3">
        <v>229035.77349505696</v>
      </c>
      <c r="O1908" s="3">
        <v>237052.02556738394</v>
      </c>
      <c r="P1908" s="3">
        <v>245348.84646224236</v>
      </c>
    </row>
    <row r="1909" spans="2:16" x14ac:dyDescent="0.35">
      <c r="B1909" t="s">
        <v>10</v>
      </c>
      <c r="D1909" t="s">
        <v>19</v>
      </c>
      <c r="E1909" t="s">
        <v>44</v>
      </c>
      <c r="F1909" t="s">
        <v>869</v>
      </c>
      <c r="G1909" t="s">
        <v>870</v>
      </c>
      <c r="H1909">
        <v>3090</v>
      </c>
      <c r="I1909" t="s">
        <v>842</v>
      </c>
      <c r="J1909">
        <v>63300052</v>
      </c>
      <c r="K1909" t="s">
        <v>1541</v>
      </c>
      <c r="L1909" s="3">
        <v>431616.63385151996</v>
      </c>
      <c r="M1909" s="3">
        <v>446723.21603632311</v>
      </c>
      <c r="N1909" s="3">
        <v>462358.52859759436</v>
      </c>
      <c r="O1909" s="3">
        <v>478541.07709851011</v>
      </c>
      <c r="P1909" s="3">
        <v>495290.01479695796</v>
      </c>
    </row>
    <row r="1910" spans="2:16" x14ac:dyDescent="0.35">
      <c r="B1910" t="s">
        <v>10</v>
      </c>
      <c r="D1910" t="s">
        <v>19</v>
      </c>
      <c r="E1910" t="s">
        <v>44</v>
      </c>
      <c r="F1910" t="s">
        <v>869</v>
      </c>
      <c r="G1910" t="s">
        <v>870</v>
      </c>
      <c r="H1910">
        <v>3090</v>
      </c>
      <c r="I1910" t="s">
        <v>842</v>
      </c>
      <c r="J1910">
        <v>63300065</v>
      </c>
      <c r="K1910" t="s">
        <v>1627</v>
      </c>
      <c r="L1910" s="3">
        <v>15000</v>
      </c>
      <c r="M1910" s="3">
        <v>15000</v>
      </c>
      <c r="N1910" s="3">
        <v>15000</v>
      </c>
      <c r="O1910" s="3">
        <v>15000</v>
      </c>
      <c r="P1910" s="3">
        <v>15000</v>
      </c>
    </row>
    <row r="1911" spans="2:16" x14ac:dyDescent="0.35">
      <c r="B1911" t="s">
        <v>10</v>
      </c>
      <c r="D1911" t="s">
        <v>19</v>
      </c>
      <c r="E1911" t="s">
        <v>44</v>
      </c>
      <c r="F1911" t="s">
        <v>869</v>
      </c>
      <c r="G1911" t="s">
        <v>870</v>
      </c>
      <c r="H1911">
        <v>3090</v>
      </c>
      <c r="I1911" t="s">
        <v>842</v>
      </c>
      <c r="J1911">
        <v>63300152</v>
      </c>
      <c r="K1911" t="s">
        <v>1741</v>
      </c>
      <c r="L1911" s="3">
        <v>29396.465638734</v>
      </c>
      <c r="M1911" s="3">
        <v>29984.394951508682</v>
      </c>
      <c r="N1911" s="3">
        <v>30584.082850538856</v>
      </c>
      <c r="O1911" s="3">
        <v>31195.764507549633</v>
      </c>
      <c r="P1911" s="3">
        <v>31819.679797700624</v>
      </c>
    </row>
    <row r="1912" spans="2:16" x14ac:dyDescent="0.35">
      <c r="B1912" t="s">
        <v>10</v>
      </c>
      <c r="D1912" t="s">
        <v>11</v>
      </c>
      <c r="E1912" t="s">
        <v>44</v>
      </c>
      <c r="F1912" t="s">
        <v>869</v>
      </c>
      <c r="G1912" t="s">
        <v>870</v>
      </c>
      <c r="H1912">
        <v>3090</v>
      </c>
      <c r="I1912" t="s">
        <v>842</v>
      </c>
      <c r="J1912">
        <v>63300110</v>
      </c>
      <c r="K1912" t="s">
        <v>1866</v>
      </c>
      <c r="L1912" s="3">
        <v>600</v>
      </c>
      <c r="M1912" s="3">
        <v>600</v>
      </c>
      <c r="N1912" s="3">
        <v>600</v>
      </c>
      <c r="O1912" s="3">
        <v>600</v>
      </c>
      <c r="P1912" s="3">
        <v>600</v>
      </c>
    </row>
    <row r="1913" spans="2:16" x14ac:dyDescent="0.35">
      <c r="B1913" t="s">
        <v>10</v>
      </c>
      <c r="D1913" t="s">
        <v>11</v>
      </c>
      <c r="E1913" t="s">
        <v>44</v>
      </c>
      <c r="F1913" t="s">
        <v>869</v>
      </c>
      <c r="G1913" t="s">
        <v>870</v>
      </c>
      <c r="H1913">
        <v>3090</v>
      </c>
      <c r="I1913" t="s">
        <v>842</v>
      </c>
      <c r="J1913">
        <v>63300100</v>
      </c>
      <c r="K1913" t="s">
        <v>1869</v>
      </c>
      <c r="L1913" s="3">
        <v>59379.006084178334</v>
      </c>
      <c r="M1913" s="3">
        <v>61457.271297124564</v>
      </c>
      <c r="N1913" s="3">
        <v>63608.27579252392</v>
      </c>
      <c r="O1913" s="3">
        <v>65834.565445262255</v>
      </c>
      <c r="P1913" s="3">
        <v>68138.775235846435</v>
      </c>
    </row>
    <row r="1914" spans="2:16" x14ac:dyDescent="0.35">
      <c r="B1914" t="s">
        <v>10</v>
      </c>
      <c r="D1914" t="s">
        <v>11</v>
      </c>
      <c r="E1914" t="s">
        <v>44</v>
      </c>
      <c r="F1914" t="s">
        <v>869</v>
      </c>
      <c r="G1914" t="s">
        <v>870</v>
      </c>
      <c r="H1914">
        <v>3090</v>
      </c>
      <c r="I1914" t="s">
        <v>842</v>
      </c>
      <c r="J1914">
        <v>63300170</v>
      </c>
      <c r="K1914" t="s">
        <v>1873</v>
      </c>
      <c r="L1914" s="3">
        <v>33995.36790656871</v>
      </c>
      <c r="M1914" s="3">
        <v>35185.20578329861</v>
      </c>
      <c r="N1914" s="3">
        <v>36416.687985714059</v>
      </c>
      <c r="O1914" s="3">
        <v>37691.272065214049</v>
      </c>
      <c r="P1914" s="3">
        <v>39010.466587496536</v>
      </c>
    </row>
    <row r="1915" spans="2:16" x14ac:dyDescent="0.35">
      <c r="B1915" t="s">
        <v>10</v>
      </c>
      <c r="D1915" t="s">
        <v>11</v>
      </c>
      <c r="E1915" t="s">
        <v>44</v>
      </c>
      <c r="F1915" t="s">
        <v>869</v>
      </c>
      <c r="G1915" t="s">
        <v>870</v>
      </c>
      <c r="H1915">
        <v>3090</v>
      </c>
      <c r="I1915" t="s">
        <v>842</v>
      </c>
      <c r="J1915">
        <v>63300130</v>
      </c>
      <c r="K1915" t="s">
        <v>1896</v>
      </c>
      <c r="L1915" s="3">
        <v>64542.397917585156</v>
      </c>
      <c r="M1915" s="3">
        <v>66801.38184470062</v>
      </c>
      <c r="N1915" s="3">
        <v>69139.430209265134</v>
      </c>
      <c r="O1915" s="3">
        <v>71559.310266589411</v>
      </c>
      <c r="P1915" s="3">
        <v>74063.886125920035</v>
      </c>
    </row>
    <row r="1916" spans="2:16" x14ac:dyDescent="0.35">
      <c r="B1916" t="s">
        <v>10</v>
      </c>
      <c r="D1916" t="s">
        <v>11</v>
      </c>
      <c r="E1916" t="s">
        <v>44</v>
      </c>
      <c r="F1916" t="s">
        <v>871</v>
      </c>
      <c r="G1916" t="s">
        <v>872</v>
      </c>
      <c r="H1916">
        <v>3090</v>
      </c>
      <c r="I1916" t="s">
        <v>842</v>
      </c>
      <c r="J1916">
        <v>63300080</v>
      </c>
      <c r="K1916" t="s">
        <v>91</v>
      </c>
      <c r="L1916" s="3">
        <v>201086.70136019419</v>
      </c>
      <c r="M1916" s="3">
        <v>208124.73590780102</v>
      </c>
      <c r="N1916" s="3">
        <v>215409.10166457403</v>
      </c>
      <c r="O1916" s="3">
        <v>222948.4202228341</v>
      </c>
      <c r="P1916" s="3">
        <v>230751.61493063325</v>
      </c>
    </row>
    <row r="1917" spans="2:16" x14ac:dyDescent="0.35">
      <c r="B1917" t="s">
        <v>10</v>
      </c>
      <c r="D1917" t="s">
        <v>11</v>
      </c>
      <c r="E1917" t="s">
        <v>44</v>
      </c>
      <c r="F1917" t="s">
        <v>871</v>
      </c>
      <c r="G1917" t="s">
        <v>872</v>
      </c>
      <c r="H1917">
        <v>3090</v>
      </c>
      <c r="I1917" t="s">
        <v>842</v>
      </c>
      <c r="J1917">
        <v>63300040</v>
      </c>
      <c r="K1917" t="s">
        <v>1515</v>
      </c>
      <c r="L1917" s="3">
        <v>16726.506249870898</v>
      </c>
      <c r="M1917" s="3">
        <v>17311.933968616377</v>
      </c>
      <c r="N1917" s="3">
        <v>17917.851657517946</v>
      </c>
      <c r="O1917" s="3">
        <v>18544.976465531072</v>
      </c>
      <c r="P1917" s="3">
        <v>19194.050641824659</v>
      </c>
    </row>
    <row r="1918" spans="2:16" x14ac:dyDescent="0.35">
      <c r="B1918" t="s">
        <v>10</v>
      </c>
      <c r="D1918" t="s">
        <v>19</v>
      </c>
      <c r="E1918" t="s">
        <v>44</v>
      </c>
      <c r="F1918" t="s">
        <v>871</v>
      </c>
      <c r="G1918" t="s">
        <v>872</v>
      </c>
      <c r="H1918">
        <v>3090</v>
      </c>
      <c r="I1918" t="s">
        <v>842</v>
      </c>
      <c r="J1918">
        <v>63300056</v>
      </c>
      <c r="K1918" t="s">
        <v>1536</v>
      </c>
      <c r="L1918" s="3">
        <v>159300.05952257998</v>
      </c>
      <c r="M1918" s="3">
        <v>164875.56160587026</v>
      </c>
      <c r="N1918" s="3">
        <v>170646.20626207569</v>
      </c>
      <c r="O1918" s="3">
        <v>176618.82348124831</v>
      </c>
      <c r="P1918" s="3">
        <v>182800.48230309199</v>
      </c>
    </row>
    <row r="1919" spans="2:16" x14ac:dyDescent="0.35">
      <c r="B1919" t="s">
        <v>10</v>
      </c>
      <c r="D1919" t="s">
        <v>19</v>
      </c>
      <c r="E1919" t="s">
        <v>44</v>
      </c>
      <c r="F1919" t="s">
        <v>871</v>
      </c>
      <c r="G1919" t="s">
        <v>872</v>
      </c>
      <c r="H1919">
        <v>3090</v>
      </c>
      <c r="I1919" t="s">
        <v>842</v>
      </c>
      <c r="J1919">
        <v>63300052</v>
      </c>
      <c r="K1919" t="s">
        <v>1541</v>
      </c>
      <c r="L1919" s="3">
        <v>502169.35284647992</v>
      </c>
      <c r="M1919" s="3">
        <v>519745.2801961067</v>
      </c>
      <c r="N1919" s="3">
        <v>537936.36500297044</v>
      </c>
      <c r="O1919" s="3">
        <v>556764.13777807436</v>
      </c>
      <c r="P1919" s="3">
        <v>576250.88260030688</v>
      </c>
    </row>
    <row r="1920" spans="2:16" x14ac:dyDescent="0.35">
      <c r="B1920" t="s">
        <v>10</v>
      </c>
      <c r="D1920" t="s">
        <v>19</v>
      </c>
      <c r="E1920" t="s">
        <v>44</v>
      </c>
      <c r="F1920" t="s">
        <v>871</v>
      </c>
      <c r="G1920" t="s">
        <v>872</v>
      </c>
      <c r="H1920">
        <v>3090</v>
      </c>
      <c r="I1920" t="s">
        <v>842</v>
      </c>
      <c r="J1920">
        <v>63300065</v>
      </c>
      <c r="K1920" t="s">
        <v>1627</v>
      </c>
      <c r="L1920" s="3">
        <v>9000</v>
      </c>
      <c r="M1920" s="3">
        <v>9000</v>
      </c>
      <c r="N1920" s="3">
        <v>9000</v>
      </c>
      <c r="O1920" s="3">
        <v>9000</v>
      </c>
      <c r="P1920" s="3">
        <v>9000</v>
      </c>
    </row>
    <row r="1921" spans="2:16" x14ac:dyDescent="0.35">
      <c r="B1921" t="s">
        <v>10</v>
      </c>
      <c r="D1921" t="s">
        <v>19</v>
      </c>
      <c r="E1921" t="s">
        <v>44</v>
      </c>
      <c r="F1921" t="s">
        <v>871</v>
      </c>
      <c r="G1921" t="s">
        <v>872</v>
      </c>
      <c r="H1921">
        <v>3090</v>
      </c>
      <c r="I1921" t="s">
        <v>842</v>
      </c>
      <c r="J1921">
        <v>63300152</v>
      </c>
      <c r="K1921" t="s">
        <v>1741</v>
      </c>
      <c r="L1921" s="3">
        <v>346981.91047200002</v>
      </c>
      <c r="M1921" s="3">
        <v>353921.54868144001</v>
      </c>
      <c r="N1921" s="3">
        <v>360999.97965506883</v>
      </c>
      <c r="O1921" s="3">
        <v>368219.97924817022</v>
      </c>
      <c r="P1921" s="3">
        <v>375584.37883313361</v>
      </c>
    </row>
    <row r="1922" spans="2:16" x14ac:dyDescent="0.35">
      <c r="B1922" t="s">
        <v>10</v>
      </c>
      <c r="D1922" t="s">
        <v>11</v>
      </c>
      <c r="E1922" t="s">
        <v>44</v>
      </c>
      <c r="F1922" t="s">
        <v>871</v>
      </c>
      <c r="G1922" t="s">
        <v>872</v>
      </c>
      <c r="H1922">
        <v>3090</v>
      </c>
      <c r="I1922" t="s">
        <v>842</v>
      </c>
      <c r="J1922">
        <v>63300110</v>
      </c>
      <c r="K1922" t="s">
        <v>1866</v>
      </c>
      <c r="L1922" s="3">
        <v>360</v>
      </c>
      <c r="M1922" s="3">
        <v>360</v>
      </c>
      <c r="N1922" s="3">
        <v>360</v>
      </c>
      <c r="O1922" s="3">
        <v>360</v>
      </c>
      <c r="P1922" s="3">
        <v>360</v>
      </c>
    </row>
    <row r="1923" spans="2:16" x14ac:dyDescent="0.35">
      <c r="B1923" t="s">
        <v>10</v>
      </c>
      <c r="D1923" t="s">
        <v>11</v>
      </c>
      <c r="E1923" t="s">
        <v>44</v>
      </c>
      <c r="F1923" t="s">
        <v>871</v>
      </c>
      <c r="G1923" t="s">
        <v>872</v>
      </c>
      <c r="H1923">
        <v>3090</v>
      </c>
      <c r="I1923" t="s">
        <v>842</v>
      </c>
      <c r="J1923">
        <v>63300100</v>
      </c>
      <c r="K1923" t="s">
        <v>1869</v>
      </c>
      <c r="L1923" s="3">
        <v>60855.185937953509</v>
      </c>
      <c r="M1923" s="3">
        <v>62985.117445781885</v>
      </c>
      <c r="N1923" s="3">
        <v>65189.596556384247</v>
      </c>
      <c r="O1923" s="3">
        <v>67471.232435857688</v>
      </c>
      <c r="P1923" s="3">
        <v>69832.725571112693</v>
      </c>
    </row>
    <row r="1924" spans="2:16" x14ac:dyDescent="0.35">
      <c r="B1924" t="s">
        <v>10</v>
      </c>
      <c r="D1924" t="s">
        <v>11</v>
      </c>
      <c r="E1924" t="s">
        <v>44</v>
      </c>
      <c r="F1924" t="s">
        <v>871</v>
      </c>
      <c r="G1924" t="s">
        <v>872</v>
      </c>
      <c r="H1924">
        <v>3090</v>
      </c>
      <c r="I1924" t="s">
        <v>842</v>
      </c>
      <c r="J1924">
        <v>63300170</v>
      </c>
      <c r="K1924" t="s">
        <v>1873</v>
      </c>
      <c r="L1924" s="3">
        <v>25328.709464090218</v>
      </c>
      <c r="M1924" s="3">
        <v>26215.214295333371</v>
      </c>
      <c r="N1924" s="3">
        <v>27132.746795670035</v>
      </c>
      <c r="O1924" s="3">
        <v>28082.392933518484</v>
      </c>
      <c r="P1924" s="3">
        <v>29065.276686191628</v>
      </c>
    </row>
    <row r="1925" spans="2:16" x14ac:dyDescent="0.35">
      <c r="B1925" t="s">
        <v>10</v>
      </c>
      <c r="D1925" t="s">
        <v>19</v>
      </c>
      <c r="E1925" t="s">
        <v>44</v>
      </c>
      <c r="F1925" t="s">
        <v>871</v>
      </c>
      <c r="G1925" t="s">
        <v>872</v>
      </c>
      <c r="H1925">
        <v>3090</v>
      </c>
      <c r="I1925" t="s">
        <v>842</v>
      </c>
      <c r="J1925">
        <v>63300155</v>
      </c>
      <c r="K1925" t="s">
        <v>1877</v>
      </c>
      <c r="L1925" s="3">
        <v>8000.0000004000003</v>
      </c>
      <c r="M1925" s="3">
        <v>8000.0000004000003</v>
      </c>
      <c r="N1925" s="3">
        <v>8000.0000004000003</v>
      </c>
      <c r="O1925" s="3">
        <v>8000.0000004000003</v>
      </c>
      <c r="P1925" s="3">
        <v>8000.0000004000003</v>
      </c>
    </row>
    <row r="1926" spans="2:16" x14ac:dyDescent="0.35">
      <c r="B1926" t="s">
        <v>10</v>
      </c>
      <c r="D1926" t="s">
        <v>11</v>
      </c>
      <c r="E1926" t="s">
        <v>44</v>
      </c>
      <c r="F1926" t="s">
        <v>871</v>
      </c>
      <c r="G1926" t="s">
        <v>872</v>
      </c>
      <c r="H1926">
        <v>3090</v>
      </c>
      <c r="I1926" t="s">
        <v>842</v>
      </c>
      <c r="J1926">
        <v>63300130</v>
      </c>
      <c r="K1926" t="s">
        <v>1896</v>
      </c>
      <c r="L1926" s="3">
        <v>66146.941236905986</v>
      </c>
      <c r="M1926" s="3">
        <v>68462.084180197708</v>
      </c>
      <c r="N1926" s="3">
        <v>70858.257126504614</v>
      </c>
      <c r="O1926" s="3">
        <v>73338.296125932276</v>
      </c>
      <c r="P1926" s="3">
        <v>75905.136490339893</v>
      </c>
    </row>
    <row r="1927" spans="2:16" x14ac:dyDescent="0.35">
      <c r="B1927" t="s">
        <v>10</v>
      </c>
      <c r="D1927" t="s">
        <v>11</v>
      </c>
      <c r="E1927" t="s">
        <v>44</v>
      </c>
      <c r="F1927" t="s">
        <v>873</v>
      </c>
      <c r="G1927" t="s">
        <v>874</v>
      </c>
      <c r="H1927">
        <v>3090</v>
      </c>
      <c r="I1927" t="s">
        <v>842</v>
      </c>
      <c r="J1927">
        <v>63300080</v>
      </c>
      <c r="K1927" t="s">
        <v>91</v>
      </c>
      <c r="L1927" s="3">
        <v>119325.39312112243</v>
      </c>
      <c r="M1927" s="3">
        <v>123501.78188036168</v>
      </c>
      <c r="N1927" s="3">
        <v>127824.34424617435</v>
      </c>
      <c r="O1927" s="3">
        <v>132298.19629479042</v>
      </c>
      <c r="P1927" s="3">
        <v>136928.6331651081</v>
      </c>
    </row>
    <row r="1928" spans="2:16" x14ac:dyDescent="0.35">
      <c r="B1928" t="s">
        <v>10</v>
      </c>
      <c r="D1928" t="s">
        <v>11</v>
      </c>
      <c r="E1928" t="s">
        <v>44</v>
      </c>
      <c r="F1928" t="s">
        <v>873</v>
      </c>
      <c r="G1928" t="s">
        <v>874</v>
      </c>
      <c r="H1928">
        <v>3090</v>
      </c>
      <c r="I1928" t="s">
        <v>842</v>
      </c>
      <c r="J1928">
        <v>63300040</v>
      </c>
      <c r="K1928" t="s">
        <v>1515</v>
      </c>
      <c r="L1928" s="3">
        <v>11151.038626032059</v>
      </c>
      <c r="M1928" s="3">
        <v>11541.324977943181</v>
      </c>
      <c r="N1928" s="3">
        <v>11945.27135217119</v>
      </c>
      <c r="O1928" s="3">
        <v>12363.35584949718</v>
      </c>
      <c r="P1928" s="3">
        <v>12796.073304229581</v>
      </c>
    </row>
    <row r="1929" spans="2:16" x14ac:dyDescent="0.35">
      <c r="B1929" t="s">
        <v>10</v>
      </c>
      <c r="D1929" t="s">
        <v>19</v>
      </c>
      <c r="E1929" t="s">
        <v>44</v>
      </c>
      <c r="F1929" t="s">
        <v>873</v>
      </c>
      <c r="G1929" t="s">
        <v>874</v>
      </c>
      <c r="H1929">
        <v>3090</v>
      </c>
      <c r="I1929" t="s">
        <v>842</v>
      </c>
      <c r="J1929">
        <v>63300056</v>
      </c>
      <c r="K1929" t="s">
        <v>1536</v>
      </c>
      <c r="L1929" s="3">
        <v>106200.367866972</v>
      </c>
      <c r="M1929" s="3">
        <v>109917.380742316</v>
      </c>
      <c r="N1929" s="3">
        <v>113764.48906829706</v>
      </c>
      <c r="O1929" s="3">
        <v>117746.24618568744</v>
      </c>
      <c r="P1929" s="3">
        <v>121867.36480218649</v>
      </c>
    </row>
    <row r="1930" spans="2:16" x14ac:dyDescent="0.35">
      <c r="B1930" t="s">
        <v>10</v>
      </c>
      <c r="D1930" t="s">
        <v>19</v>
      </c>
      <c r="E1930" t="s">
        <v>44</v>
      </c>
      <c r="F1930" t="s">
        <v>873</v>
      </c>
      <c r="G1930" t="s">
        <v>874</v>
      </c>
      <c r="H1930">
        <v>3090</v>
      </c>
      <c r="I1930" t="s">
        <v>842</v>
      </c>
      <c r="J1930">
        <v>63300052</v>
      </c>
      <c r="K1930" t="s">
        <v>1541</v>
      </c>
      <c r="L1930" s="3">
        <v>286317.37266303599</v>
      </c>
      <c r="M1930" s="3">
        <v>296338.4807062422</v>
      </c>
      <c r="N1930" s="3">
        <v>306710.32753096067</v>
      </c>
      <c r="O1930" s="3">
        <v>317445.18899454427</v>
      </c>
      <c r="P1930" s="3">
        <v>328555.77060935332</v>
      </c>
    </row>
    <row r="1931" spans="2:16" x14ac:dyDescent="0.35">
      <c r="B1931" t="s">
        <v>10</v>
      </c>
      <c r="D1931" t="s">
        <v>19</v>
      </c>
      <c r="E1931" t="s">
        <v>44</v>
      </c>
      <c r="F1931" t="s">
        <v>873</v>
      </c>
      <c r="G1931" t="s">
        <v>874</v>
      </c>
      <c r="H1931">
        <v>3090</v>
      </c>
      <c r="I1931" t="s">
        <v>842</v>
      </c>
      <c r="J1931">
        <v>63300065</v>
      </c>
      <c r="K1931" t="s">
        <v>1627</v>
      </c>
      <c r="L1931" s="3">
        <v>84999.999999599997</v>
      </c>
      <c r="M1931" s="3">
        <v>84999.999999599997</v>
      </c>
      <c r="N1931" s="3">
        <v>84999.999999599997</v>
      </c>
      <c r="O1931" s="3">
        <v>84999.999999599997</v>
      </c>
      <c r="P1931" s="3">
        <v>84999.999999599997</v>
      </c>
    </row>
    <row r="1932" spans="2:16" x14ac:dyDescent="0.35">
      <c r="B1932" t="s">
        <v>10</v>
      </c>
      <c r="D1932" t="s">
        <v>19</v>
      </c>
      <c r="E1932" t="s">
        <v>44</v>
      </c>
      <c r="F1932" t="s">
        <v>873</v>
      </c>
      <c r="G1932" t="s">
        <v>874</v>
      </c>
      <c r="H1932">
        <v>3090</v>
      </c>
      <c r="I1932" t="s">
        <v>842</v>
      </c>
      <c r="J1932">
        <v>63300152</v>
      </c>
      <c r="K1932" t="s">
        <v>1741</v>
      </c>
      <c r="L1932" s="3">
        <v>834354.5634000001</v>
      </c>
      <c r="M1932" s="3">
        <v>851041.65466800006</v>
      </c>
      <c r="N1932" s="3">
        <v>868062.48776136013</v>
      </c>
      <c r="O1932" s="3">
        <v>885423.73751658737</v>
      </c>
      <c r="P1932" s="3">
        <v>903132.21226691909</v>
      </c>
    </row>
    <row r="1933" spans="2:16" x14ac:dyDescent="0.35">
      <c r="B1933" t="s">
        <v>10</v>
      </c>
      <c r="D1933" t="s">
        <v>11</v>
      </c>
      <c r="E1933" t="s">
        <v>44</v>
      </c>
      <c r="F1933" t="s">
        <v>873</v>
      </c>
      <c r="G1933" t="s">
        <v>874</v>
      </c>
      <c r="H1933">
        <v>3090</v>
      </c>
      <c r="I1933" t="s">
        <v>842</v>
      </c>
      <c r="J1933">
        <v>63300110</v>
      </c>
      <c r="K1933" t="s">
        <v>1866</v>
      </c>
      <c r="L1933" s="3">
        <v>3399.9999999840002</v>
      </c>
      <c r="M1933" s="3">
        <v>3399.9999999840002</v>
      </c>
      <c r="N1933" s="3">
        <v>3399.9999999840002</v>
      </c>
      <c r="O1933" s="3">
        <v>3399.9999999840002</v>
      </c>
      <c r="P1933" s="3">
        <v>3399.9999999840002</v>
      </c>
    </row>
    <row r="1934" spans="2:16" x14ac:dyDescent="0.35">
      <c r="B1934" t="s">
        <v>10</v>
      </c>
      <c r="D1934" t="s">
        <v>11</v>
      </c>
      <c r="E1934" t="s">
        <v>44</v>
      </c>
      <c r="F1934" t="s">
        <v>873</v>
      </c>
      <c r="G1934" t="s">
        <v>874</v>
      </c>
      <c r="H1934">
        <v>3090</v>
      </c>
      <c r="I1934" t="s">
        <v>842</v>
      </c>
      <c r="J1934">
        <v>63300100</v>
      </c>
      <c r="K1934" t="s">
        <v>1869</v>
      </c>
      <c r="L1934" s="3">
        <v>36111.632128760735</v>
      </c>
      <c r="M1934" s="3">
        <v>37375.539253267358</v>
      </c>
      <c r="N1934" s="3">
        <v>38683.683127131706</v>
      </c>
      <c r="O1934" s="3">
        <v>40037.612036581311</v>
      </c>
      <c r="P1934" s="3">
        <v>41438.928457861664</v>
      </c>
    </row>
    <row r="1935" spans="2:16" x14ac:dyDescent="0.35">
      <c r="B1935" t="s">
        <v>10</v>
      </c>
      <c r="D1935" t="s">
        <v>11</v>
      </c>
      <c r="E1935" t="s">
        <v>44</v>
      </c>
      <c r="F1935" t="s">
        <v>873</v>
      </c>
      <c r="G1935" t="s">
        <v>874</v>
      </c>
      <c r="H1935">
        <v>3090</v>
      </c>
      <c r="I1935" t="s">
        <v>842</v>
      </c>
      <c r="J1935">
        <v>63300170</v>
      </c>
      <c r="K1935" t="s">
        <v>1873</v>
      </c>
      <c r="L1935" s="3">
        <v>16885.858490848546</v>
      </c>
      <c r="M1935" s="3">
        <v>17476.863538028243</v>
      </c>
      <c r="N1935" s="3">
        <v>18088.553761859232</v>
      </c>
      <c r="O1935" s="3">
        <v>18721.653143524305</v>
      </c>
      <c r="P1935" s="3">
        <v>19376.911003547651</v>
      </c>
    </row>
    <row r="1936" spans="2:16" x14ac:dyDescent="0.35">
      <c r="B1936" t="s">
        <v>10</v>
      </c>
      <c r="D1936" t="s">
        <v>19</v>
      </c>
      <c r="E1936" t="s">
        <v>44</v>
      </c>
      <c r="F1936" t="s">
        <v>873</v>
      </c>
      <c r="G1936" t="s">
        <v>874</v>
      </c>
      <c r="H1936">
        <v>3090</v>
      </c>
      <c r="I1936" t="s">
        <v>842</v>
      </c>
      <c r="J1936">
        <v>63300155</v>
      </c>
      <c r="K1936" t="s">
        <v>1877</v>
      </c>
      <c r="L1936" s="3">
        <v>15000</v>
      </c>
      <c r="M1936" s="3">
        <v>15000</v>
      </c>
      <c r="N1936" s="3">
        <v>15000</v>
      </c>
      <c r="O1936" s="3">
        <v>15000</v>
      </c>
      <c r="P1936" s="3">
        <v>15000</v>
      </c>
    </row>
    <row r="1937" spans="2:16" x14ac:dyDescent="0.35">
      <c r="B1937" t="s">
        <v>10</v>
      </c>
      <c r="D1937" t="s">
        <v>11</v>
      </c>
      <c r="E1937" t="s">
        <v>44</v>
      </c>
      <c r="F1937" t="s">
        <v>873</v>
      </c>
      <c r="G1937" t="s">
        <v>874</v>
      </c>
      <c r="H1937">
        <v>3090</v>
      </c>
      <c r="I1937" t="s">
        <v>842</v>
      </c>
      <c r="J1937">
        <v>63300130</v>
      </c>
      <c r="K1937" t="s">
        <v>1896</v>
      </c>
      <c r="L1937" s="3">
        <v>39251.774053000801</v>
      </c>
      <c r="M1937" s="3">
        <v>40625.586144855828</v>
      </c>
      <c r="N1937" s="3">
        <v>42047.481659925776</v>
      </c>
      <c r="O1937" s="3">
        <v>43519.143518023178</v>
      </c>
      <c r="P1937" s="3">
        <v>45042.313541153984</v>
      </c>
    </row>
    <row r="1938" spans="2:16" x14ac:dyDescent="0.35">
      <c r="B1938" t="s">
        <v>10</v>
      </c>
      <c r="D1938" t="s">
        <v>11</v>
      </c>
      <c r="E1938" t="s">
        <v>44</v>
      </c>
      <c r="F1938" t="s">
        <v>875</v>
      </c>
      <c r="G1938" t="s">
        <v>876</v>
      </c>
      <c r="H1938">
        <v>3090</v>
      </c>
      <c r="I1938" t="s">
        <v>842</v>
      </c>
      <c r="J1938">
        <v>63300080</v>
      </c>
      <c r="K1938" t="s">
        <v>91</v>
      </c>
      <c r="L1938" s="3">
        <v>796145.41665854584</v>
      </c>
      <c r="M1938" s="3">
        <v>824010.50624159479</v>
      </c>
      <c r="N1938" s="3">
        <v>852850.87396005064</v>
      </c>
      <c r="O1938" s="3">
        <v>882700.65454865247</v>
      </c>
      <c r="P1938" s="3">
        <v>913595.1774578552</v>
      </c>
    </row>
    <row r="1939" spans="2:16" x14ac:dyDescent="0.35">
      <c r="B1939" t="s">
        <v>10</v>
      </c>
      <c r="D1939" t="s">
        <v>19</v>
      </c>
      <c r="E1939" t="s">
        <v>44</v>
      </c>
      <c r="F1939" t="s">
        <v>875</v>
      </c>
      <c r="G1939" t="s">
        <v>876</v>
      </c>
      <c r="H1939">
        <v>3090</v>
      </c>
      <c r="I1939" t="s">
        <v>842</v>
      </c>
      <c r="J1939">
        <v>63300030</v>
      </c>
      <c r="K1939" t="s">
        <v>1488</v>
      </c>
      <c r="L1939" s="3">
        <v>155000.0000004</v>
      </c>
      <c r="M1939" s="3">
        <v>155000.0000004</v>
      </c>
      <c r="N1939" s="3">
        <v>155000.0000004</v>
      </c>
      <c r="O1939" s="3">
        <v>155000.0000004</v>
      </c>
      <c r="P1939" s="3">
        <v>155000.0000004</v>
      </c>
    </row>
    <row r="1940" spans="2:16" x14ac:dyDescent="0.35">
      <c r="B1940" t="s">
        <v>10</v>
      </c>
      <c r="D1940" t="s">
        <v>11</v>
      </c>
      <c r="E1940" t="s">
        <v>44</v>
      </c>
      <c r="F1940" t="s">
        <v>875</v>
      </c>
      <c r="G1940" t="s">
        <v>876</v>
      </c>
      <c r="H1940">
        <v>3090</v>
      </c>
      <c r="I1940" t="s">
        <v>842</v>
      </c>
      <c r="J1940">
        <v>63300040</v>
      </c>
      <c r="K1940" t="s">
        <v>1515</v>
      </c>
      <c r="L1940" s="3">
        <v>212524.52956458266</v>
      </c>
      <c r="M1940" s="3">
        <v>219962.88809934305</v>
      </c>
      <c r="N1940" s="3">
        <v>227661.58918282008</v>
      </c>
      <c r="O1940" s="3">
        <v>235629.74480421876</v>
      </c>
      <c r="P1940" s="3">
        <v>243876.7858723664</v>
      </c>
    </row>
    <row r="1941" spans="2:16" x14ac:dyDescent="0.35">
      <c r="B1941" t="s">
        <v>10</v>
      </c>
      <c r="D1941" t="s">
        <v>19</v>
      </c>
      <c r="E1941" t="s">
        <v>44</v>
      </c>
      <c r="F1941" t="s">
        <v>875</v>
      </c>
      <c r="G1941" t="s">
        <v>876</v>
      </c>
      <c r="H1941">
        <v>3090</v>
      </c>
      <c r="I1941" t="s">
        <v>842</v>
      </c>
      <c r="J1941">
        <v>63300158</v>
      </c>
      <c r="K1941" t="s">
        <v>1516</v>
      </c>
      <c r="L1941" s="3">
        <v>66000</v>
      </c>
      <c r="M1941" s="3">
        <v>66000</v>
      </c>
      <c r="N1941" s="3">
        <v>66000</v>
      </c>
      <c r="O1941" s="3">
        <v>66000</v>
      </c>
      <c r="P1941" s="3">
        <v>66000</v>
      </c>
    </row>
    <row r="1942" spans="2:16" x14ac:dyDescent="0.35">
      <c r="B1942" t="s">
        <v>10</v>
      </c>
      <c r="D1942" t="s">
        <v>19</v>
      </c>
      <c r="E1942" t="s">
        <v>44</v>
      </c>
      <c r="F1942" t="s">
        <v>875</v>
      </c>
      <c r="G1942" t="s">
        <v>876</v>
      </c>
      <c r="H1942">
        <v>3090</v>
      </c>
      <c r="I1942" t="s">
        <v>842</v>
      </c>
      <c r="J1942">
        <v>63300056</v>
      </c>
      <c r="K1942" t="s">
        <v>1536</v>
      </c>
      <c r="L1942" s="3">
        <v>2581494.1387098972</v>
      </c>
      <c r="M1942" s="3">
        <v>2671846.4335647435</v>
      </c>
      <c r="N1942" s="3">
        <v>2765361.0587395094</v>
      </c>
      <c r="O1942" s="3">
        <v>2862148.6957953922</v>
      </c>
      <c r="P1942" s="3">
        <v>2962323.9001482306</v>
      </c>
    </row>
    <row r="1943" spans="2:16" x14ac:dyDescent="0.35">
      <c r="B1943" t="s">
        <v>10</v>
      </c>
      <c r="D1943" t="s">
        <v>19</v>
      </c>
      <c r="E1943" t="s">
        <v>44</v>
      </c>
      <c r="F1943" t="s">
        <v>875</v>
      </c>
      <c r="G1943" t="s">
        <v>876</v>
      </c>
      <c r="H1943">
        <v>3090</v>
      </c>
      <c r="I1943" t="s">
        <v>842</v>
      </c>
      <c r="J1943">
        <v>63300052</v>
      </c>
      <c r="K1943" t="s">
        <v>1541</v>
      </c>
      <c r="L1943" s="3">
        <v>594856.25819279999</v>
      </c>
      <c r="M1943" s="3">
        <v>615676.22722954792</v>
      </c>
      <c r="N1943" s="3">
        <v>637224.89518258208</v>
      </c>
      <c r="O1943" s="3">
        <v>659527.76651397243</v>
      </c>
      <c r="P1943" s="3">
        <v>682611.23834196141</v>
      </c>
    </row>
    <row r="1944" spans="2:16" x14ac:dyDescent="0.35">
      <c r="B1944" t="s">
        <v>10</v>
      </c>
      <c r="D1944" t="s">
        <v>19</v>
      </c>
      <c r="E1944" t="s">
        <v>44</v>
      </c>
      <c r="F1944" t="s">
        <v>875</v>
      </c>
      <c r="G1944" t="s">
        <v>876</v>
      </c>
      <c r="H1944">
        <v>3090</v>
      </c>
      <c r="I1944" t="s">
        <v>842</v>
      </c>
      <c r="J1944">
        <v>63300046</v>
      </c>
      <c r="K1944" t="s">
        <v>1542</v>
      </c>
      <c r="L1944" s="3">
        <v>-557450.99999958591</v>
      </c>
      <c r="M1944" s="3">
        <v>-576961.78499957139</v>
      </c>
      <c r="N1944" s="3">
        <v>-597155.44747455639</v>
      </c>
      <c r="O1944" s="3">
        <v>-618055.8881361658</v>
      </c>
      <c r="P1944" s="3">
        <v>-639687.84422093153</v>
      </c>
    </row>
    <row r="1945" spans="2:16" x14ac:dyDescent="0.35">
      <c r="B1945" t="s">
        <v>10</v>
      </c>
      <c r="D1945" t="s">
        <v>19</v>
      </c>
      <c r="E1945" t="s">
        <v>44</v>
      </c>
      <c r="F1945" t="s">
        <v>875</v>
      </c>
      <c r="G1945" t="s">
        <v>876</v>
      </c>
      <c r="H1945">
        <v>3090</v>
      </c>
      <c r="I1945" t="s">
        <v>842</v>
      </c>
      <c r="J1945">
        <v>63300060</v>
      </c>
      <c r="K1945" t="s">
        <v>1546</v>
      </c>
      <c r="L1945" s="3">
        <v>39999.999999599997</v>
      </c>
      <c r="M1945" s="3">
        <v>39999.999999599997</v>
      </c>
      <c r="N1945" s="3">
        <v>39999.999999599997</v>
      </c>
      <c r="O1945" s="3">
        <v>39999.999999599997</v>
      </c>
      <c r="P1945" s="3">
        <v>39999.999999599997</v>
      </c>
    </row>
    <row r="1946" spans="2:16" x14ac:dyDescent="0.35">
      <c r="B1946" t="s">
        <v>10</v>
      </c>
      <c r="D1946" t="s">
        <v>19</v>
      </c>
      <c r="E1946" t="s">
        <v>44</v>
      </c>
      <c r="F1946" t="s">
        <v>875</v>
      </c>
      <c r="G1946" t="s">
        <v>876</v>
      </c>
      <c r="H1946">
        <v>3090</v>
      </c>
      <c r="I1946" t="s">
        <v>842</v>
      </c>
      <c r="J1946">
        <v>63300065</v>
      </c>
      <c r="K1946" t="s">
        <v>1627</v>
      </c>
      <c r="L1946" s="3">
        <v>1100000.0000004</v>
      </c>
      <c r="M1946" s="3">
        <v>1100000.0000004</v>
      </c>
      <c r="N1946" s="3">
        <v>1100000.0000004</v>
      </c>
      <c r="O1946" s="3">
        <v>1100000.0000004</v>
      </c>
      <c r="P1946" s="3">
        <v>1100000.0000004</v>
      </c>
    </row>
    <row r="1947" spans="2:16" x14ac:dyDescent="0.35">
      <c r="B1947" t="s">
        <v>10</v>
      </c>
      <c r="D1947" t="s">
        <v>19</v>
      </c>
      <c r="E1947" t="s">
        <v>44</v>
      </c>
      <c r="F1947" t="s">
        <v>875</v>
      </c>
      <c r="G1947" t="s">
        <v>876</v>
      </c>
      <c r="H1947">
        <v>3090</v>
      </c>
      <c r="I1947" t="s">
        <v>842</v>
      </c>
      <c r="J1947">
        <v>63300070</v>
      </c>
      <c r="K1947" t="s">
        <v>1658</v>
      </c>
      <c r="L1947" s="3">
        <v>39999.999999599997</v>
      </c>
      <c r="M1947" s="3">
        <v>39999.999999599997</v>
      </c>
      <c r="N1947" s="3">
        <v>39999.999999599997</v>
      </c>
      <c r="O1947" s="3">
        <v>39999.999999599997</v>
      </c>
      <c r="P1947" s="3">
        <v>39999.999999599997</v>
      </c>
    </row>
    <row r="1948" spans="2:16" x14ac:dyDescent="0.35">
      <c r="B1948" t="s">
        <v>10</v>
      </c>
      <c r="D1948" t="s">
        <v>19</v>
      </c>
      <c r="E1948" t="s">
        <v>44</v>
      </c>
      <c r="F1948" t="s">
        <v>875</v>
      </c>
      <c r="G1948" t="s">
        <v>876</v>
      </c>
      <c r="H1948">
        <v>3090</v>
      </c>
      <c r="I1948" t="s">
        <v>842</v>
      </c>
      <c r="J1948">
        <v>63300033</v>
      </c>
      <c r="K1948" t="s">
        <v>1661</v>
      </c>
      <c r="L1948" s="3">
        <v>80000.000000400003</v>
      </c>
      <c r="M1948" s="3">
        <v>80000.000000400003</v>
      </c>
      <c r="N1948" s="3">
        <v>80000.000000400003</v>
      </c>
      <c r="O1948" s="3">
        <v>80000.000000400003</v>
      </c>
      <c r="P1948" s="3">
        <v>80000.000000400003</v>
      </c>
    </row>
    <row r="1949" spans="2:16" x14ac:dyDescent="0.35">
      <c r="B1949" t="s">
        <v>10</v>
      </c>
      <c r="D1949" t="s">
        <v>11</v>
      </c>
      <c r="E1949" t="s">
        <v>44</v>
      </c>
      <c r="F1949" t="s">
        <v>875</v>
      </c>
      <c r="G1949" t="s">
        <v>876</v>
      </c>
      <c r="H1949">
        <v>3090</v>
      </c>
      <c r="I1949" t="s">
        <v>842</v>
      </c>
      <c r="J1949">
        <v>63300110</v>
      </c>
      <c r="K1949" t="s">
        <v>1866</v>
      </c>
      <c r="L1949" s="3">
        <v>44000.000000016</v>
      </c>
      <c r="M1949" s="3">
        <v>44000.000000016</v>
      </c>
      <c r="N1949" s="3">
        <v>44000.000000016</v>
      </c>
      <c r="O1949" s="3">
        <v>44000.000000016</v>
      </c>
      <c r="P1949" s="3">
        <v>44000.000000016</v>
      </c>
    </row>
    <row r="1950" spans="2:16" x14ac:dyDescent="0.35">
      <c r="B1950" t="s">
        <v>10</v>
      </c>
      <c r="D1950" t="s">
        <v>11</v>
      </c>
      <c r="E1950" t="s">
        <v>44</v>
      </c>
      <c r="F1950" t="s">
        <v>875</v>
      </c>
      <c r="G1950" t="s">
        <v>876</v>
      </c>
      <c r="H1950">
        <v>3090</v>
      </c>
      <c r="I1950" t="s">
        <v>842</v>
      </c>
      <c r="J1950">
        <v>63300100</v>
      </c>
      <c r="K1950" t="s">
        <v>1869</v>
      </c>
      <c r="L1950" s="3">
        <v>240938.74451508623</v>
      </c>
      <c r="M1950" s="3">
        <v>249371.60057311424</v>
      </c>
      <c r="N1950" s="3">
        <v>258099.60659317323</v>
      </c>
      <c r="O1950" s="3">
        <v>267133.09282393428</v>
      </c>
      <c r="P1950" s="3">
        <v>276482.75107277196</v>
      </c>
    </row>
    <row r="1951" spans="2:16" x14ac:dyDescent="0.35">
      <c r="B1951" t="s">
        <v>10</v>
      </c>
      <c r="D1951" t="s">
        <v>11</v>
      </c>
      <c r="E1951" t="s">
        <v>44</v>
      </c>
      <c r="F1951" t="s">
        <v>875</v>
      </c>
      <c r="G1951" t="s">
        <v>876</v>
      </c>
      <c r="H1951">
        <v>3090</v>
      </c>
      <c r="I1951" t="s">
        <v>842</v>
      </c>
      <c r="J1951">
        <v>63300170</v>
      </c>
      <c r="K1951" t="s">
        <v>1873</v>
      </c>
      <c r="L1951" s="3">
        <v>321822.85905493953</v>
      </c>
      <c r="M1951" s="3">
        <v>333086.65912186238</v>
      </c>
      <c r="N1951" s="3">
        <v>344744.69219112757</v>
      </c>
      <c r="O1951" s="3">
        <v>356810.75641781703</v>
      </c>
      <c r="P1951" s="3">
        <v>369299.1328924406</v>
      </c>
    </row>
    <row r="1952" spans="2:16" x14ac:dyDescent="0.35">
      <c r="B1952" t="s">
        <v>10</v>
      </c>
      <c r="D1952" t="s">
        <v>19</v>
      </c>
      <c r="E1952" t="s">
        <v>44</v>
      </c>
      <c r="F1952" t="s">
        <v>875</v>
      </c>
      <c r="G1952" t="s">
        <v>876</v>
      </c>
      <c r="H1952">
        <v>3090</v>
      </c>
      <c r="I1952" t="s">
        <v>842</v>
      </c>
      <c r="J1952">
        <v>63300155</v>
      </c>
      <c r="K1952" t="s">
        <v>1877</v>
      </c>
      <c r="L1952" s="3">
        <v>15999.999999600001</v>
      </c>
      <c r="M1952" s="3">
        <v>15999.999999600001</v>
      </c>
      <c r="N1952" s="3">
        <v>15999.999999600001</v>
      </c>
      <c r="O1952" s="3">
        <v>15999.999999600001</v>
      </c>
      <c r="P1952" s="3">
        <v>15999.999999600001</v>
      </c>
    </row>
    <row r="1953" spans="2:16" x14ac:dyDescent="0.35">
      <c r="B1953" t="s">
        <v>10</v>
      </c>
      <c r="D1953" t="s">
        <v>19</v>
      </c>
      <c r="E1953" t="s">
        <v>44</v>
      </c>
      <c r="F1953" t="s">
        <v>875</v>
      </c>
      <c r="G1953" t="s">
        <v>876</v>
      </c>
      <c r="H1953">
        <v>3090</v>
      </c>
      <c r="I1953" t="s">
        <v>842</v>
      </c>
      <c r="J1953">
        <v>63300160</v>
      </c>
      <c r="K1953" t="s">
        <v>1878</v>
      </c>
      <c r="L1953" s="3">
        <v>12999.999999600001</v>
      </c>
      <c r="M1953" s="3">
        <v>12999.999999600001</v>
      </c>
      <c r="N1953" s="3">
        <v>12999.999999600001</v>
      </c>
      <c r="O1953" s="3">
        <v>12999.999999600001</v>
      </c>
      <c r="P1953" s="3">
        <v>12999.999999600001</v>
      </c>
    </row>
    <row r="1954" spans="2:16" x14ac:dyDescent="0.35">
      <c r="B1954" t="s">
        <v>10</v>
      </c>
      <c r="D1954" t="s">
        <v>19</v>
      </c>
      <c r="E1954" t="s">
        <v>44</v>
      </c>
      <c r="F1954" t="s">
        <v>875</v>
      </c>
      <c r="G1954" t="s">
        <v>876</v>
      </c>
      <c r="H1954">
        <v>3090</v>
      </c>
      <c r="I1954" t="s">
        <v>842</v>
      </c>
      <c r="J1954">
        <v>63300135</v>
      </c>
      <c r="K1954" t="s">
        <v>1895</v>
      </c>
      <c r="L1954" s="3">
        <v>6600</v>
      </c>
      <c r="M1954" s="3">
        <v>6600</v>
      </c>
      <c r="N1954" s="3">
        <v>6600</v>
      </c>
      <c r="O1954" s="3">
        <v>6600</v>
      </c>
      <c r="P1954" s="3">
        <v>6600</v>
      </c>
    </row>
    <row r="1955" spans="2:16" x14ac:dyDescent="0.35">
      <c r="B1955" t="s">
        <v>10</v>
      </c>
      <c r="D1955" t="s">
        <v>11</v>
      </c>
      <c r="E1955" t="s">
        <v>44</v>
      </c>
      <c r="F1955" t="s">
        <v>875</v>
      </c>
      <c r="G1955" t="s">
        <v>876</v>
      </c>
      <c r="H1955">
        <v>3090</v>
      </c>
      <c r="I1955" t="s">
        <v>842</v>
      </c>
      <c r="J1955">
        <v>63300130</v>
      </c>
      <c r="K1955" t="s">
        <v>1896</v>
      </c>
      <c r="L1955" s="3">
        <v>261889.93969031115</v>
      </c>
      <c r="M1955" s="3">
        <v>271056.08757947199</v>
      </c>
      <c r="N1955" s="3">
        <v>280543.0506447535</v>
      </c>
      <c r="O1955" s="3">
        <v>290362.05741731985</v>
      </c>
      <c r="P1955" s="3">
        <v>300524.729426926</v>
      </c>
    </row>
    <row r="1956" spans="2:16" x14ac:dyDescent="0.35">
      <c r="B1956" t="s">
        <v>10</v>
      </c>
      <c r="D1956" t="s">
        <v>11</v>
      </c>
      <c r="E1956" t="s">
        <v>44</v>
      </c>
      <c r="F1956" t="s">
        <v>877</v>
      </c>
      <c r="G1956" t="s">
        <v>878</v>
      </c>
      <c r="H1956">
        <v>3090</v>
      </c>
      <c r="I1956" t="s">
        <v>842</v>
      </c>
      <c r="J1956">
        <v>63300080</v>
      </c>
      <c r="K1956" t="s">
        <v>91</v>
      </c>
      <c r="L1956" s="3">
        <v>129357.18151722258</v>
      </c>
      <c r="M1956" s="3">
        <v>133884.68287032534</v>
      </c>
      <c r="N1956" s="3">
        <v>138570.64677078673</v>
      </c>
      <c r="O1956" s="3">
        <v>143420.61940776426</v>
      </c>
      <c r="P1956" s="3">
        <v>148440.34108703598</v>
      </c>
    </row>
    <row r="1957" spans="2:16" x14ac:dyDescent="0.35">
      <c r="B1957" t="s">
        <v>10</v>
      </c>
      <c r="D1957" t="s">
        <v>19</v>
      </c>
      <c r="E1957" t="s">
        <v>44</v>
      </c>
      <c r="F1957" t="s">
        <v>877</v>
      </c>
      <c r="G1957" t="s">
        <v>878</v>
      </c>
      <c r="H1957">
        <v>3090</v>
      </c>
      <c r="I1957" t="s">
        <v>842</v>
      </c>
      <c r="J1957">
        <v>63300030</v>
      </c>
      <c r="K1957" t="s">
        <v>1488</v>
      </c>
      <c r="L1957" s="3">
        <v>999.99999960000002</v>
      </c>
      <c r="M1957" s="3">
        <v>999.99999960000002</v>
      </c>
      <c r="N1957" s="3">
        <v>999.99999960000002</v>
      </c>
      <c r="O1957" s="3">
        <v>999.99999960000002</v>
      </c>
      <c r="P1957" s="3">
        <v>999.99999960000002</v>
      </c>
    </row>
    <row r="1958" spans="2:16" x14ac:dyDescent="0.35">
      <c r="B1958" t="s">
        <v>10</v>
      </c>
      <c r="D1958" t="s">
        <v>11</v>
      </c>
      <c r="E1958" t="s">
        <v>44</v>
      </c>
      <c r="F1958" t="s">
        <v>877</v>
      </c>
      <c r="G1958" t="s">
        <v>878</v>
      </c>
      <c r="H1958">
        <v>3090</v>
      </c>
      <c r="I1958" t="s">
        <v>842</v>
      </c>
      <c r="J1958">
        <v>63300040</v>
      </c>
      <c r="K1958" t="s">
        <v>1515</v>
      </c>
      <c r="L1958" s="3">
        <v>44679.289668777536</v>
      </c>
      <c r="M1958" s="3">
        <v>46243.064807184739</v>
      </c>
      <c r="N1958" s="3">
        <v>47861.572075436205</v>
      </c>
      <c r="O1958" s="3">
        <v>49536.727098076466</v>
      </c>
      <c r="P1958" s="3">
        <v>51270.512546509141</v>
      </c>
    </row>
    <row r="1959" spans="2:16" x14ac:dyDescent="0.35">
      <c r="B1959" t="s">
        <v>10</v>
      </c>
      <c r="D1959" t="s">
        <v>19</v>
      </c>
      <c r="E1959" t="s">
        <v>44</v>
      </c>
      <c r="F1959" t="s">
        <v>877</v>
      </c>
      <c r="G1959" t="s">
        <v>878</v>
      </c>
      <c r="H1959">
        <v>3090</v>
      </c>
      <c r="I1959" t="s">
        <v>842</v>
      </c>
      <c r="J1959">
        <v>63300056</v>
      </c>
      <c r="K1959" t="s">
        <v>1536</v>
      </c>
      <c r="L1959" s="3">
        <v>425517.04446454794</v>
      </c>
      <c r="M1959" s="3">
        <v>440410.14102080709</v>
      </c>
      <c r="N1959" s="3">
        <v>455824.49595653528</v>
      </c>
      <c r="O1959" s="3">
        <v>471778.35331501398</v>
      </c>
      <c r="P1959" s="3">
        <v>488290.59568103944</v>
      </c>
    </row>
    <row r="1960" spans="2:16" x14ac:dyDescent="0.35">
      <c r="B1960" t="s">
        <v>10</v>
      </c>
      <c r="D1960" t="s">
        <v>11</v>
      </c>
      <c r="E1960" t="s">
        <v>44</v>
      </c>
      <c r="F1960" t="s">
        <v>877</v>
      </c>
      <c r="G1960" t="s">
        <v>878</v>
      </c>
      <c r="H1960">
        <v>3090</v>
      </c>
      <c r="I1960" t="s">
        <v>842</v>
      </c>
      <c r="J1960">
        <v>63300100</v>
      </c>
      <c r="K1960" t="s">
        <v>1869</v>
      </c>
      <c r="L1960" s="3">
        <v>39147.568090738409</v>
      </c>
      <c r="M1960" s="3">
        <v>40517.732973914251</v>
      </c>
      <c r="N1960" s="3">
        <v>41935.853628001241</v>
      </c>
      <c r="O1960" s="3">
        <v>43403.608504981283</v>
      </c>
      <c r="P1960" s="3">
        <v>44922.734802655628</v>
      </c>
    </row>
    <row r="1961" spans="2:16" x14ac:dyDescent="0.35">
      <c r="B1961" t="s">
        <v>10</v>
      </c>
      <c r="D1961" t="s">
        <v>11</v>
      </c>
      <c r="E1961" t="s">
        <v>44</v>
      </c>
      <c r="F1961" t="s">
        <v>877</v>
      </c>
      <c r="G1961" t="s">
        <v>878</v>
      </c>
      <c r="H1961">
        <v>3090</v>
      </c>
      <c r="I1961" t="s">
        <v>842</v>
      </c>
      <c r="J1961">
        <v>63300170</v>
      </c>
      <c r="K1961" t="s">
        <v>1873</v>
      </c>
      <c r="L1961" s="3">
        <v>67657.210069863126</v>
      </c>
      <c r="M1961" s="3">
        <v>70025.212422308323</v>
      </c>
      <c r="N1961" s="3">
        <v>72476.094857089105</v>
      </c>
      <c r="O1961" s="3">
        <v>75012.75817708722</v>
      </c>
      <c r="P1961" s="3">
        <v>77638.204713285275</v>
      </c>
    </row>
    <row r="1962" spans="2:16" x14ac:dyDescent="0.35">
      <c r="B1962" t="s">
        <v>10</v>
      </c>
      <c r="D1962" t="s">
        <v>11</v>
      </c>
      <c r="E1962" t="s">
        <v>44</v>
      </c>
      <c r="F1962" t="s">
        <v>877</v>
      </c>
      <c r="G1962" t="s">
        <v>878</v>
      </c>
      <c r="H1962">
        <v>3090</v>
      </c>
      <c r="I1962" t="s">
        <v>842</v>
      </c>
      <c r="J1962">
        <v>63300130</v>
      </c>
      <c r="K1962" t="s">
        <v>1896</v>
      </c>
      <c r="L1962" s="3">
        <v>42551.704446454794</v>
      </c>
      <c r="M1962" s="3">
        <v>44041.014102080713</v>
      </c>
      <c r="N1962" s="3">
        <v>45582.449595653532</v>
      </c>
      <c r="O1962" s="3">
        <v>47177.835331501403</v>
      </c>
      <c r="P1962" s="3">
        <v>48829.059568103949</v>
      </c>
    </row>
    <row r="1963" spans="2:16" x14ac:dyDescent="0.35">
      <c r="B1963" t="s">
        <v>10</v>
      </c>
      <c r="D1963" t="s">
        <v>11</v>
      </c>
      <c r="E1963" t="s">
        <v>44</v>
      </c>
      <c r="F1963" t="s">
        <v>879</v>
      </c>
      <c r="G1963" t="s">
        <v>880</v>
      </c>
      <c r="H1963">
        <v>3090</v>
      </c>
      <c r="I1963" t="s">
        <v>842</v>
      </c>
      <c r="J1963">
        <v>63300080</v>
      </c>
      <c r="K1963" t="s">
        <v>91</v>
      </c>
      <c r="L1963" s="3">
        <v>49027.441375519127</v>
      </c>
      <c r="M1963" s="3">
        <v>50743.401823662287</v>
      </c>
      <c r="N1963" s="3">
        <v>52519.420887490465</v>
      </c>
      <c r="O1963" s="3">
        <v>54357.600618552628</v>
      </c>
      <c r="P1963" s="3">
        <v>56260.116640201959</v>
      </c>
    </row>
    <row r="1964" spans="2:16" x14ac:dyDescent="0.35">
      <c r="B1964" t="s">
        <v>10</v>
      </c>
      <c r="D1964" t="s">
        <v>11</v>
      </c>
      <c r="E1964" t="s">
        <v>44</v>
      </c>
      <c r="F1964" t="s">
        <v>879</v>
      </c>
      <c r="G1964" t="s">
        <v>880</v>
      </c>
      <c r="H1964">
        <v>3090</v>
      </c>
      <c r="I1964" t="s">
        <v>842</v>
      </c>
      <c r="J1964">
        <v>63300040</v>
      </c>
      <c r="K1964" t="s">
        <v>1515</v>
      </c>
      <c r="L1964" s="3">
        <v>16933.820211939172</v>
      </c>
      <c r="M1964" s="3">
        <v>17526.503919357041</v>
      </c>
      <c r="N1964" s="3">
        <v>18139.931556534535</v>
      </c>
      <c r="O1964" s="3">
        <v>18774.82916101324</v>
      </c>
      <c r="P1964" s="3">
        <v>19431.948181648702</v>
      </c>
    </row>
    <row r="1965" spans="2:16" x14ac:dyDescent="0.35">
      <c r="B1965" t="s">
        <v>10</v>
      </c>
      <c r="D1965" t="s">
        <v>19</v>
      </c>
      <c r="E1965" t="s">
        <v>44</v>
      </c>
      <c r="F1965" t="s">
        <v>879</v>
      </c>
      <c r="G1965" t="s">
        <v>880</v>
      </c>
      <c r="H1965">
        <v>3090</v>
      </c>
      <c r="I1965" t="s">
        <v>842</v>
      </c>
      <c r="J1965">
        <v>63300056</v>
      </c>
      <c r="K1965" t="s">
        <v>1536</v>
      </c>
      <c r="L1965" s="3">
        <v>161274.47820894449</v>
      </c>
      <c r="M1965" s="3">
        <v>166919.08494625753</v>
      </c>
      <c r="N1965" s="3">
        <v>172761.25291937654</v>
      </c>
      <c r="O1965" s="3">
        <v>178807.89677155469</v>
      </c>
      <c r="P1965" s="3">
        <v>185066.17315855908</v>
      </c>
    </row>
    <row r="1966" spans="2:16" x14ac:dyDescent="0.35">
      <c r="B1966" t="s">
        <v>10</v>
      </c>
      <c r="D1966" t="s">
        <v>11</v>
      </c>
      <c r="E1966" t="s">
        <v>44</v>
      </c>
      <c r="F1966" t="s">
        <v>879</v>
      </c>
      <c r="G1966" t="s">
        <v>880</v>
      </c>
      <c r="H1966">
        <v>3090</v>
      </c>
      <c r="I1966" t="s">
        <v>842</v>
      </c>
      <c r="J1966">
        <v>63300100</v>
      </c>
      <c r="K1966" t="s">
        <v>1869</v>
      </c>
      <c r="L1966" s="3">
        <v>14837.251995222892</v>
      </c>
      <c r="M1966" s="3">
        <v>15356.555815055692</v>
      </c>
      <c r="N1966" s="3">
        <v>15894.035268582642</v>
      </c>
      <c r="O1966" s="3">
        <v>16450.326502983033</v>
      </c>
      <c r="P1966" s="3">
        <v>17026.087930587433</v>
      </c>
    </row>
    <row r="1967" spans="2:16" x14ac:dyDescent="0.35">
      <c r="B1967" t="s">
        <v>10</v>
      </c>
      <c r="D1967" t="s">
        <v>11</v>
      </c>
      <c r="E1967" t="s">
        <v>44</v>
      </c>
      <c r="F1967" t="s">
        <v>879</v>
      </c>
      <c r="G1967" t="s">
        <v>880</v>
      </c>
      <c r="H1967">
        <v>3090</v>
      </c>
      <c r="I1967" t="s">
        <v>842</v>
      </c>
      <c r="J1967">
        <v>63300170</v>
      </c>
      <c r="K1967" t="s">
        <v>1873</v>
      </c>
      <c r="L1967" s="3">
        <v>25642.642035222176</v>
      </c>
      <c r="M1967" s="3">
        <v>26540.134506454946</v>
      </c>
      <c r="N1967" s="3">
        <v>27469.03921418087</v>
      </c>
      <c r="O1967" s="3">
        <v>28430.455586677195</v>
      </c>
      <c r="P1967" s="3">
        <v>29425.521532210892</v>
      </c>
    </row>
    <row r="1968" spans="2:16" x14ac:dyDescent="0.35">
      <c r="B1968" t="s">
        <v>10</v>
      </c>
      <c r="D1968" t="s">
        <v>11</v>
      </c>
      <c r="E1968" t="s">
        <v>44</v>
      </c>
      <c r="F1968" t="s">
        <v>879</v>
      </c>
      <c r="G1968" t="s">
        <v>880</v>
      </c>
      <c r="H1968">
        <v>3090</v>
      </c>
      <c r="I1968" t="s">
        <v>842</v>
      </c>
      <c r="J1968">
        <v>63300130</v>
      </c>
      <c r="K1968" t="s">
        <v>1896</v>
      </c>
      <c r="L1968" s="3">
        <v>16127.447820894449</v>
      </c>
      <c r="M1968" s="3">
        <v>16691.908494625754</v>
      </c>
      <c r="N1968" s="3">
        <v>17276.125291937653</v>
      </c>
      <c r="O1968" s="3">
        <v>17880.78967715547</v>
      </c>
      <c r="P1968" s="3">
        <v>18506.617315855907</v>
      </c>
    </row>
    <row r="1969" spans="2:16" x14ac:dyDescent="0.35">
      <c r="B1969" t="s">
        <v>10</v>
      </c>
      <c r="D1969" t="s">
        <v>11</v>
      </c>
      <c r="E1969" t="s">
        <v>44</v>
      </c>
      <c r="F1969" t="s">
        <v>881</v>
      </c>
      <c r="G1969" t="s">
        <v>882</v>
      </c>
      <c r="H1969">
        <v>3090</v>
      </c>
      <c r="I1969" t="s">
        <v>842</v>
      </c>
      <c r="J1969">
        <v>63300080</v>
      </c>
      <c r="K1969" t="s">
        <v>91</v>
      </c>
      <c r="L1969" s="3">
        <v>53140.868945616239</v>
      </c>
      <c r="M1969" s="3">
        <v>55000.7993587128</v>
      </c>
      <c r="N1969" s="3">
        <v>56925.827336267743</v>
      </c>
      <c r="O1969" s="3">
        <v>58918.231293037104</v>
      </c>
      <c r="P1969" s="3">
        <v>60980.369388293402</v>
      </c>
    </row>
    <row r="1970" spans="2:16" x14ac:dyDescent="0.35">
      <c r="B1970" t="s">
        <v>10</v>
      </c>
      <c r="D1970" t="s">
        <v>11</v>
      </c>
      <c r="E1970" t="s">
        <v>44</v>
      </c>
      <c r="F1970" t="s">
        <v>881</v>
      </c>
      <c r="G1970" t="s">
        <v>882</v>
      </c>
      <c r="H1970">
        <v>3090</v>
      </c>
      <c r="I1970" t="s">
        <v>842</v>
      </c>
      <c r="J1970">
        <v>63300040</v>
      </c>
      <c r="K1970" t="s">
        <v>1515</v>
      </c>
      <c r="L1970" s="3">
        <v>18354.576445031922</v>
      </c>
      <c r="M1970" s="3">
        <v>18996.986620608037</v>
      </c>
      <c r="N1970" s="3">
        <v>19661.881152329319</v>
      </c>
      <c r="O1970" s="3">
        <v>20350.046992660842</v>
      </c>
      <c r="P1970" s="3">
        <v>21062.298637403972</v>
      </c>
    </row>
    <row r="1971" spans="2:16" x14ac:dyDescent="0.35">
      <c r="B1971" t="s">
        <v>10</v>
      </c>
      <c r="D1971" t="s">
        <v>19</v>
      </c>
      <c r="E1971" t="s">
        <v>44</v>
      </c>
      <c r="F1971" t="s">
        <v>881</v>
      </c>
      <c r="G1971" t="s">
        <v>882</v>
      </c>
      <c r="H1971">
        <v>3090</v>
      </c>
      <c r="I1971" t="s">
        <v>842</v>
      </c>
      <c r="J1971">
        <v>63300056</v>
      </c>
      <c r="K1971" t="s">
        <v>1536</v>
      </c>
      <c r="L1971" s="3">
        <v>174805.48995268499</v>
      </c>
      <c r="M1971" s="3">
        <v>180923.68210102894</v>
      </c>
      <c r="N1971" s="3">
        <v>187256.01097456494</v>
      </c>
      <c r="O1971" s="3">
        <v>193809.97135867469</v>
      </c>
      <c r="P1971" s="3">
        <v>200593.3203562283</v>
      </c>
    </row>
    <row r="1972" spans="2:16" x14ac:dyDescent="0.35">
      <c r="B1972" t="s">
        <v>10</v>
      </c>
      <c r="D1972" t="s">
        <v>11</v>
      </c>
      <c r="E1972" t="s">
        <v>44</v>
      </c>
      <c r="F1972" t="s">
        <v>881</v>
      </c>
      <c r="G1972" t="s">
        <v>882</v>
      </c>
      <c r="H1972">
        <v>3090</v>
      </c>
      <c r="I1972" t="s">
        <v>842</v>
      </c>
      <c r="J1972">
        <v>63300100</v>
      </c>
      <c r="K1972" t="s">
        <v>1869</v>
      </c>
      <c r="L1972" s="3">
        <v>16082.105075647019</v>
      </c>
      <c r="M1972" s="3">
        <v>16644.978753294661</v>
      </c>
      <c r="N1972" s="3">
        <v>17227.553009659972</v>
      </c>
      <c r="O1972" s="3">
        <v>17830.517364998072</v>
      </c>
      <c r="P1972" s="3">
        <v>18454.585472773004</v>
      </c>
    </row>
    <row r="1973" spans="2:16" x14ac:dyDescent="0.35">
      <c r="B1973" t="s">
        <v>10</v>
      </c>
      <c r="D1973" t="s">
        <v>11</v>
      </c>
      <c r="E1973" t="s">
        <v>44</v>
      </c>
      <c r="F1973" t="s">
        <v>881</v>
      </c>
      <c r="G1973" t="s">
        <v>882</v>
      </c>
      <c r="H1973">
        <v>3090</v>
      </c>
      <c r="I1973" t="s">
        <v>842</v>
      </c>
      <c r="J1973">
        <v>63300170</v>
      </c>
      <c r="K1973" t="s">
        <v>1873</v>
      </c>
      <c r="L1973" s="3">
        <v>27794.072902476913</v>
      </c>
      <c r="M1973" s="3">
        <v>28766.865454063602</v>
      </c>
      <c r="N1973" s="3">
        <v>29773.705744955827</v>
      </c>
      <c r="O1973" s="3">
        <v>30815.785446029276</v>
      </c>
      <c r="P1973" s="3">
        <v>31894.337936640299</v>
      </c>
    </row>
    <row r="1974" spans="2:16" x14ac:dyDescent="0.35">
      <c r="B1974" t="s">
        <v>10</v>
      </c>
      <c r="D1974" t="s">
        <v>11</v>
      </c>
      <c r="E1974" t="s">
        <v>44</v>
      </c>
      <c r="F1974" t="s">
        <v>881</v>
      </c>
      <c r="G1974" t="s">
        <v>882</v>
      </c>
      <c r="H1974">
        <v>3090</v>
      </c>
      <c r="I1974" t="s">
        <v>842</v>
      </c>
      <c r="J1974">
        <v>63300130</v>
      </c>
      <c r="K1974" t="s">
        <v>1896</v>
      </c>
      <c r="L1974" s="3">
        <v>17480.548995268498</v>
      </c>
      <c r="M1974" s="3">
        <v>18092.368210102893</v>
      </c>
      <c r="N1974" s="3">
        <v>18725.601097456496</v>
      </c>
      <c r="O1974" s="3">
        <v>19380.99713586747</v>
      </c>
      <c r="P1974" s="3">
        <v>20059.332035622832</v>
      </c>
    </row>
    <row r="1975" spans="2:16" x14ac:dyDescent="0.35">
      <c r="B1975" t="s">
        <v>10</v>
      </c>
      <c r="D1975" t="s">
        <v>19</v>
      </c>
      <c r="E1975" t="s">
        <v>44</v>
      </c>
      <c r="F1975" t="s">
        <v>1858</v>
      </c>
      <c r="G1975" t="s">
        <v>1859</v>
      </c>
      <c r="H1975">
        <v>3090</v>
      </c>
      <c r="I1975" t="s">
        <v>842</v>
      </c>
      <c r="J1975">
        <v>63300152</v>
      </c>
      <c r="K1975" t="s">
        <v>1741</v>
      </c>
      <c r="L1975" s="3">
        <v>841500</v>
      </c>
      <c r="M1975" s="3">
        <v>858330</v>
      </c>
      <c r="N1975" s="3">
        <v>875496.6</v>
      </c>
      <c r="O1975" s="3">
        <v>893006.53200000001</v>
      </c>
      <c r="P1975" s="3">
        <v>910866.66264</v>
      </c>
    </row>
    <row r="1976" spans="2:16" x14ac:dyDescent="0.35">
      <c r="B1976" t="s">
        <v>10</v>
      </c>
      <c r="D1976" t="s">
        <v>11</v>
      </c>
      <c r="E1976" t="s">
        <v>44</v>
      </c>
      <c r="F1976" t="s">
        <v>883</v>
      </c>
      <c r="G1976" t="s">
        <v>884</v>
      </c>
      <c r="H1976">
        <v>3090</v>
      </c>
      <c r="I1976" t="s">
        <v>842</v>
      </c>
      <c r="J1976">
        <v>63300080</v>
      </c>
      <c r="K1976" t="s">
        <v>91</v>
      </c>
      <c r="L1976" s="3">
        <v>267744.63861275587</v>
      </c>
      <c r="M1976" s="3">
        <v>277115.70096420229</v>
      </c>
      <c r="N1976" s="3">
        <v>286814.75049794937</v>
      </c>
      <c r="O1976" s="3">
        <v>296853.2667653776</v>
      </c>
      <c r="P1976" s="3">
        <v>307243.13110216579</v>
      </c>
    </row>
    <row r="1977" spans="2:16" x14ac:dyDescent="0.35">
      <c r="B1977" t="s">
        <v>10</v>
      </c>
      <c r="D1977" t="s">
        <v>19</v>
      </c>
      <c r="E1977" t="s">
        <v>44</v>
      </c>
      <c r="F1977" t="s">
        <v>883</v>
      </c>
      <c r="G1977" t="s">
        <v>884</v>
      </c>
      <c r="H1977">
        <v>3090</v>
      </c>
      <c r="I1977" t="s">
        <v>842</v>
      </c>
      <c r="J1977">
        <v>63300030</v>
      </c>
      <c r="K1977" t="s">
        <v>1488</v>
      </c>
      <c r="L1977" s="3">
        <v>3999.9999996000001</v>
      </c>
      <c r="M1977" s="3">
        <v>3999.9999996000001</v>
      </c>
      <c r="N1977" s="3">
        <v>3999.9999996000001</v>
      </c>
      <c r="O1977" s="3">
        <v>3999.9999996000001</v>
      </c>
      <c r="P1977" s="3">
        <v>3999.9999996000001</v>
      </c>
    </row>
    <row r="1978" spans="2:16" x14ac:dyDescent="0.35">
      <c r="B1978" t="s">
        <v>10</v>
      </c>
      <c r="D1978" t="s">
        <v>11</v>
      </c>
      <c r="E1978" t="s">
        <v>44</v>
      </c>
      <c r="F1978" t="s">
        <v>883</v>
      </c>
      <c r="G1978" t="s">
        <v>884</v>
      </c>
      <c r="H1978">
        <v>3090</v>
      </c>
      <c r="I1978" t="s">
        <v>842</v>
      </c>
      <c r="J1978">
        <v>63300040</v>
      </c>
      <c r="K1978" t="s">
        <v>1515</v>
      </c>
      <c r="L1978" s="3">
        <v>16944.678070521386</v>
      </c>
      <c r="M1978" s="3">
        <v>17537.741802989636</v>
      </c>
      <c r="N1978" s="3">
        <v>18151.562766094274</v>
      </c>
      <c r="O1978" s="3">
        <v>18786.867462907569</v>
      </c>
      <c r="P1978" s="3">
        <v>19444.407824109334</v>
      </c>
    </row>
    <row r="1979" spans="2:16" x14ac:dyDescent="0.35">
      <c r="B1979" t="s">
        <v>10</v>
      </c>
      <c r="D1979" t="s">
        <v>19</v>
      </c>
      <c r="E1979" t="s">
        <v>44</v>
      </c>
      <c r="F1979" t="s">
        <v>883</v>
      </c>
      <c r="G1979" t="s">
        <v>884</v>
      </c>
      <c r="H1979">
        <v>3090</v>
      </c>
      <c r="I1979" t="s">
        <v>842</v>
      </c>
      <c r="J1979">
        <v>63300056</v>
      </c>
      <c r="K1979" t="s">
        <v>1536</v>
      </c>
      <c r="L1979" s="3">
        <v>161377.88638591798</v>
      </c>
      <c r="M1979" s="3">
        <v>167026.11240942511</v>
      </c>
      <c r="N1979" s="3">
        <v>172872.02634375499</v>
      </c>
      <c r="O1979" s="3">
        <v>178922.54726578639</v>
      </c>
      <c r="P1979" s="3">
        <v>185184.83642008889</v>
      </c>
    </row>
    <row r="1980" spans="2:16" x14ac:dyDescent="0.35">
      <c r="B1980" t="s">
        <v>10</v>
      </c>
      <c r="D1980" t="s">
        <v>19</v>
      </c>
      <c r="E1980" t="s">
        <v>44</v>
      </c>
      <c r="F1980" t="s">
        <v>883</v>
      </c>
      <c r="G1980" t="s">
        <v>884</v>
      </c>
      <c r="H1980">
        <v>3090</v>
      </c>
      <c r="I1980" t="s">
        <v>842</v>
      </c>
      <c r="J1980">
        <v>63300052</v>
      </c>
      <c r="K1980" t="s">
        <v>1541</v>
      </c>
      <c r="L1980" s="3">
        <v>719361.05641920003</v>
      </c>
      <c r="M1980" s="3">
        <v>744538.693393872</v>
      </c>
      <c r="N1980" s="3">
        <v>770597.54766265745</v>
      </c>
      <c r="O1980" s="3">
        <v>797568.46183085046</v>
      </c>
      <c r="P1980" s="3">
        <v>825483.35799493012</v>
      </c>
    </row>
    <row r="1981" spans="2:16" x14ac:dyDescent="0.35">
      <c r="B1981" t="s">
        <v>10</v>
      </c>
      <c r="D1981" t="s">
        <v>11</v>
      </c>
      <c r="E1981" t="s">
        <v>44</v>
      </c>
      <c r="F1981" t="s">
        <v>883</v>
      </c>
      <c r="G1981" t="s">
        <v>884</v>
      </c>
      <c r="H1981">
        <v>3090</v>
      </c>
      <c r="I1981" t="s">
        <v>842</v>
      </c>
      <c r="J1981">
        <v>63300100</v>
      </c>
      <c r="K1981" t="s">
        <v>1869</v>
      </c>
      <c r="L1981" s="3">
        <v>81027.982738070859</v>
      </c>
      <c r="M1981" s="3">
        <v>83863.962133903333</v>
      </c>
      <c r="N1981" s="3">
        <v>86799.200808589943</v>
      </c>
      <c r="O1981" s="3">
        <v>89837.17283689059</v>
      </c>
      <c r="P1981" s="3">
        <v>92981.473886181746</v>
      </c>
    </row>
    <row r="1982" spans="2:16" x14ac:dyDescent="0.35">
      <c r="B1982" t="s">
        <v>10</v>
      </c>
      <c r="D1982" t="s">
        <v>11</v>
      </c>
      <c r="E1982" t="s">
        <v>44</v>
      </c>
      <c r="F1982" t="s">
        <v>883</v>
      </c>
      <c r="G1982" t="s">
        <v>884</v>
      </c>
      <c r="H1982">
        <v>3090</v>
      </c>
      <c r="I1982" t="s">
        <v>842</v>
      </c>
      <c r="J1982">
        <v>63300170</v>
      </c>
      <c r="K1982" t="s">
        <v>1873</v>
      </c>
      <c r="L1982" s="3">
        <v>25659.083935360959</v>
      </c>
      <c r="M1982" s="3">
        <v>26557.151873098592</v>
      </c>
      <c r="N1982" s="3">
        <v>27486.652188657044</v>
      </c>
      <c r="O1982" s="3">
        <v>28448.685015260035</v>
      </c>
      <c r="P1982" s="3">
        <v>29444.388990794134</v>
      </c>
    </row>
    <row r="1983" spans="2:16" x14ac:dyDescent="0.35">
      <c r="B1983" t="s">
        <v>10</v>
      </c>
      <c r="D1983" t="s">
        <v>11</v>
      </c>
      <c r="E1983" t="s">
        <v>44</v>
      </c>
      <c r="F1983" t="s">
        <v>885</v>
      </c>
      <c r="G1983" t="s">
        <v>886</v>
      </c>
      <c r="H1983">
        <v>3090</v>
      </c>
      <c r="I1983" t="s">
        <v>842</v>
      </c>
      <c r="J1983">
        <v>63300080</v>
      </c>
      <c r="K1983" t="s">
        <v>91</v>
      </c>
      <c r="L1983" s="3">
        <v>16965.664077151581</v>
      </c>
      <c r="M1983" s="3">
        <v>17559.462319851886</v>
      </c>
      <c r="N1983" s="3">
        <v>18174.043501046701</v>
      </c>
      <c r="O1983" s="3">
        <v>18810.135023583334</v>
      </c>
      <c r="P1983" s="3">
        <v>19468.489749408749</v>
      </c>
    </row>
    <row r="1984" spans="2:16" x14ac:dyDescent="0.35">
      <c r="B1984" t="s">
        <v>10</v>
      </c>
      <c r="D1984" t="s">
        <v>11</v>
      </c>
      <c r="E1984" t="s">
        <v>44</v>
      </c>
      <c r="F1984" t="s">
        <v>885</v>
      </c>
      <c r="G1984" t="s">
        <v>886</v>
      </c>
      <c r="H1984">
        <v>3090</v>
      </c>
      <c r="I1984" t="s">
        <v>842</v>
      </c>
      <c r="J1984">
        <v>63300040</v>
      </c>
      <c r="K1984" t="s">
        <v>1515</v>
      </c>
      <c r="L1984" s="3">
        <v>5859.8510792793295</v>
      </c>
      <c r="M1984" s="3">
        <v>6064.9458670541053</v>
      </c>
      <c r="N1984" s="3">
        <v>6277.2189724009986</v>
      </c>
      <c r="O1984" s="3">
        <v>6496.9216364350332</v>
      </c>
      <c r="P1984" s="3">
        <v>6724.3138937102585</v>
      </c>
    </row>
    <row r="1985" spans="2:16" x14ac:dyDescent="0.35">
      <c r="B1985" t="s">
        <v>10</v>
      </c>
      <c r="D1985" t="s">
        <v>19</v>
      </c>
      <c r="E1985" t="s">
        <v>44</v>
      </c>
      <c r="F1985" t="s">
        <v>885</v>
      </c>
      <c r="G1985" t="s">
        <v>886</v>
      </c>
      <c r="H1985">
        <v>3090</v>
      </c>
      <c r="I1985" t="s">
        <v>842</v>
      </c>
      <c r="J1985">
        <v>63300056</v>
      </c>
      <c r="K1985" t="s">
        <v>1536</v>
      </c>
      <c r="L1985" s="3">
        <v>55808.105516945994</v>
      </c>
      <c r="M1985" s="3">
        <v>57761.389210039102</v>
      </c>
      <c r="N1985" s="3">
        <v>59783.037832390466</v>
      </c>
      <c r="O1985" s="3">
        <v>61875.444156524129</v>
      </c>
      <c r="P1985" s="3">
        <v>64041.084702002467</v>
      </c>
    </row>
    <row r="1986" spans="2:16" x14ac:dyDescent="0.35">
      <c r="B1986" t="s">
        <v>10</v>
      </c>
      <c r="D1986" t="s">
        <v>11</v>
      </c>
      <c r="E1986" t="s">
        <v>44</v>
      </c>
      <c r="F1986" t="s">
        <v>885</v>
      </c>
      <c r="G1986" t="s">
        <v>886</v>
      </c>
      <c r="H1986">
        <v>3090</v>
      </c>
      <c r="I1986" t="s">
        <v>842</v>
      </c>
      <c r="J1986">
        <v>63300100</v>
      </c>
      <c r="K1986" t="s">
        <v>1869</v>
      </c>
      <c r="L1986" s="3">
        <v>5134.3457075590313</v>
      </c>
      <c r="M1986" s="3">
        <v>5314.0478073235972</v>
      </c>
      <c r="N1986" s="3">
        <v>5500.0394805799224</v>
      </c>
      <c r="O1986" s="3">
        <v>5692.5408624002193</v>
      </c>
      <c r="P1986" s="3">
        <v>5891.7797925842269</v>
      </c>
    </row>
    <row r="1987" spans="2:16" x14ac:dyDescent="0.35">
      <c r="B1987" t="s">
        <v>10</v>
      </c>
      <c r="D1987" t="s">
        <v>11</v>
      </c>
      <c r="E1987" t="s">
        <v>44</v>
      </c>
      <c r="F1987" t="s">
        <v>885</v>
      </c>
      <c r="G1987" t="s">
        <v>886</v>
      </c>
      <c r="H1987">
        <v>3090</v>
      </c>
      <c r="I1987" t="s">
        <v>842</v>
      </c>
      <c r="J1987">
        <v>63300170</v>
      </c>
      <c r="K1987" t="s">
        <v>1873</v>
      </c>
      <c r="L1987" s="3">
        <v>8873.4887771944141</v>
      </c>
      <c r="M1987" s="3">
        <v>9184.0608843962182</v>
      </c>
      <c r="N1987" s="3">
        <v>9505.5030153500848</v>
      </c>
      <c r="O1987" s="3">
        <v>9838.1956208873362</v>
      </c>
      <c r="P1987" s="3">
        <v>10182.532467618392</v>
      </c>
    </row>
    <row r="1988" spans="2:16" x14ac:dyDescent="0.35">
      <c r="B1988" t="s">
        <v>10</v>
      </c>
      <c r="D1988" t="s">
        <v>11</v>
      </c>
      <c r="E1988" t="s">
        <v>44</v>
      </c>
      <c r="F1988" t="s">
        <v>885</v>
      </c>
      <c r="G1988" t="s">
        <v>886</v>
      </c>
      <c r="H1988">
        <v>3090</v>
      </c>
      <c r="I1988" t="s">
        <v>842</v>
      </c>
      <c r="J1988">
        <v>63300130</v>
      </c>
      <c r="K1988" t="s">
        <v>1896</v>
      </c>
      <c r="L1988" s="3">
        <v>5580.8105516945998</v>
      </c>
      <c r="M1988" s="3">
        <v>5776.1389210039106</v>
      </c>
      <c r="N1988" s="3">
        <v>5978.3037832390473</v>
      </c>
      <c r="O1988" s="3">
        <v>6187.5444156524136</v>
      </c>
      <c r="P1988" s="3">
        <v>6404.1084702002472</v>
      </c>
    </row>
    <row r="1989" spans="2:16" x14ac:dyDescent="0.35">
      <c r="B1989" t="s">
        <v>10</v>
      </c>
      <c r="D1989" t="s">
        <v>11</v>
      </c>
      <c r="E1989" t="s">
        <v>44</v>
      </c>
      <c r="F1989" t="s">
        <v>887</v>
      </c>
      <c r="G1989" t="s">
        <v>888</v>
      </c>
      <c r="H1989">
        <v>3090</v>
      </c>
      <c r="I1989" t="s">
        <v>842</v>
      </c>
      <c r="J1989">
        <v>63300080</v>
      </c>
      <c r="K1989" t="s">
        <v>91</v>
      </c>
      <c r="L1989" s="3">
        <v>4241.4160135299835</v>
      </c>
      <c r="M1989" s="3">
        <v>4389.8655740035329</v>
      </c>
      <c r="N1989" s="3">
        <v>4543.5108690936559</v>
      </c>
      <c r="O1989" s="3">
        <v>4702.5337495119338</v>
      </c>
      <c r="P1989" s="3">
        <v>4867.122430744851</v>
      </c>
    </row>
    <row r="1990" spans="2:16" x14ac:dyDescent="0.35">
      <c r="B1990" t="s">
        <v>10</v>
      </c>
      <c r="D1990" t="s">
        <v>11</v>
      </c>
      <c r="E1990" t="s">
        <v>44</v>
      </c>
      <c r="F1990" t="s">
        <v>887</v>
      </c>
      <c r="G1990" t="s">
        <v>888</v>
      </c>
      <c r="H1990">
        <v>3090</v>
      </c>
      <c r="I1990" t="s">
        <v>842</v>
      </c>
      <c r="J1990">
        <v>63300040</v>
      </c>
      <c r="K1990" t="s">
        <v>1515</v>
      </c>
      <c r="L1990" s="3">
        <v>1464.9627678310799</v>
      </c>
      <c r="M1990" s="3">
        <v>1516.2364647051675</v>
      </c>
      <c r="N1990" s="3">
        <v>1569.3047409698484</v>
      </c>
      <c r="O1990" s="3">
        <v>1624.230406903793</v>
      </c>
      <c r="P1990" s="3">
        <v>1681.0784711454255</v>
      </c>
    </row>
    <row r="1991" spans="2:16" x14ac:dyDescent="0.35">
      <c r="B1991" t="s">
        <v>10</v>
      </c>
      <c r="D1991" t="s">
        <v>19</v>
      </c>
      <c r="E1991" t="s">
        <v>44</v>
      </c>
      <c r="F1991" t="s">
        <v>887</v>
      </c>
      <c r="G1991" t="s">
        <v>888</v>
      </c>
      <c r="H1991">
        <v>3090</v>
      </c>
      <c r="I1991" t="s">
        <v>842</v>
      </c>
      <c r="J1991">
        <v>63300056</v>
      </c>
      <c r="K1991" t="s">
        <v>1536</v>
      </c>
      <c r="L1991" s="3">
        <v>13952.026360295999</v>
      </c>
      <c r="M1991" s="3">
        <v>14440.347282906358</v>
      </c>
      <c r="N1991" s="3">
        <v>14945.759437808079</v>
      </c>
      <c r="O1991" s="3">
        <v>15468.861018131362</v>
      </c>
      <c r="P1991" s="3">
        <v>16010.271153765958</v>
      </c>
    </row>
    <row r="1992" spans="2:16" x14ac:dyDescent="0.35">
      <c r="B1992" t="s">
        <v>10</v>
      </c>
      <c r="D1992" t="s">
        <v>11</v>
      </c>
      <c r="E1992" t="s">
        <v>44</v>
      </c>
      <c r="F1992" t="s">
        <v>887</v>
      </c>
      <c r="G1992" t="s">
        <v>888</v>
      </c>
      <c r="H1992">
        <v>3090</v>
      </c>
      <c r="I1992" t="s">
        <v>842</v>
      </c>
      <c r="J1992">
        <v>63300100</v>
      </c>
      <c r="K1992" t="s">
        <v>1869</v>
      </c>
      <c r="L1992" s="3">
        <v>1283.5864251472319</v>
      </c>
      <c r="M1992" s="3">
        <v>1328.511950027385</v>
      </c>
      <c r="N1992" s="3">
        <v>1375.0098682783432</v>
      </c>
      <c r="O1992" s="3">
        <v>1423.1352136680853</v>
      </c>
      <c r="P1992" s="3">
        <v>1472.9449461464681</v>
      </c>
    </row>
    <row r="1993" spans="2:16" x14ac:dyDescent="0.35">
      <c r="B1993" t="s">
        <v>10</v>
      </c>
      <c r="D1993" t="s">
        <v>11</v>
      </c>
      <c r="E1993" t="s">
        <v>44</v>
      </c>
      <c r="F1993" t="s">
        <v>887</v>
      </c>
      <c r="G1993" t="s">
        <v>888</v>
      </c>
      <c r="H1993">
        <v>3090</v>
      </c>
      <c r="I1993" t="s">
        <v>842</v>
      </c>
      <c r="J1993">
        <v>63300170</v>
      </c>
      <c r="K1993" t="s">
        <v>1873</v>
      </c>
      <c r="L1993" s="3">
        <v>2218.3721912870637</v>
      </c>
      <c r="M1993" s="3">
        <v>2296.0152179821107</v>
      </c>
      <c r="N1993" s="3">
        <v>2376.3757506114848</v>
      </c>
      <c r="O1993" s="3">
        <v>2459.5489018828866</v>
      </c>
      <c r="P1993" s="3">
        <v>2545.6331134487873</v>
      </c>
    </row>
    <row r="1994" spans="2:16" x14ac:dyDescent="0.35">
      <c r="B1994" t="s">
        <v>10</v>
      </c>
      <c r="D1994" t="s">
        <v>11</v>
      </c>
      <c r="E1994" t="s">
        <v>44</v>
      </c>
      <c r="F1994" t="s">
        <v>887</v>
      </c>
      <c r="G1994" t="s">
        <v>888</v>
      </c>
      <c r="H1994">
        <v>3090</v>
      </c>
      <c r="I1994" t="s">
        <v>842</v>
      </c>
      <c r="J1994">
        <v>63300130</v>
      </c>
      <c r="K1994" t="s">
        <v>1896</v>
      </c>
      <c r="L1994" s="3">
        <v>1395.2026360295999</v>
      </c>
      <c r="M1994" s="3">
        <v>1444.0347282906359</v>
      </c>
      <c r="N1994" s="3">
        <v>1494.5759437808081</v>
      </c>
      <c r="O1994" s="3">
        <v>1546.8861018131363</v>
      </c>
      <c r="P1994" s="3">
        <v>1601.0271153765959</v>
      </c>
    </row>
    <row r="1995" spans="2:16" x14ac:dyDescent="0.35">
      <c r="B1995" t="s">
        <v>10</v>
      </c>
      <c r="D1995" t="s">
        <v>11</v>
      </c>
      <c r="E1995" t="s">
        <v>44</v>
      </c>
      <c r="F1995" t="s">
        <v>889</v>
      </c>
      <c r="G1995" t="s">
        <v>890</v>
      </c>
      <c r="H1995">
        <v>3090</v>
      </c>
      <c r="I1995" t="s">
        <v>842</v>
      </c>
      <c r="J1995">
        <v>63300080</v>
      </c>
      <c r="K1995" t="s">
        <v>91</v>
      </c>
      <c r="L1995" s="3">
        <v>2159.2663303919039</v>
      </c>
      <c r="M1995" s="3">
        <v>2234.8406519556206</v>
      </c>
      <c r="N1995" s="3">
        <v>2313.0600747740668</v>
      </c>
      <c r="O1995" s="3">
        <v>2394.0171773911593</v>
      </c>
      <c r="P1995" s="3">
        <v>2477.8077785998494</v>
      </c>
    </row>
    <row r="1996" spans="2:16" x14ac:dyDescent="0.35">
      <c r="B1996" t="s">
        <v>10</v>
      </c>
      <c r="D1996" t="s">
        <v>11</v>
      </c>
      <c r="E1996" t="s">
        <v>44</v>
      </c>
      <c r="F1996" t="s">
        <v>889</v>
      </c>
      <c r="G1996" t="s">
        <v>890</v>
      </c>
      <c r="H1996">
        <v>3090</v>
      </c>
      <c r="I1996" t="s">
        <v>842</v>
      </c>
      <c r="J1996">
        <v>63300040</v>
      </c>
      <c r="K1996" t="s">
        <v>1515</v>
      </c>
      <c r="L1996" s="3">
        <v>745.79922595772996</v>
      </c>
      <c r="M1996" s="3">
        <v>771.9021988662505</v>
      </c>
      <c r="N1996" s="3">
        <v>798.91877582656923</v>
      </c>
      <c r="O1996" s="3">
        <v>826.88093298049898</v>
      </c>
      <c r="P1996" s="3">
        <v>855.82176563481642</v>
      </c>
    </row>
    <row r="1997" spans="2:16" x14ac:dyDescent="0.35">
      <c r="B1997" t="s">
        <v>10</v>
      </c>
      <c r="D1997" t="s">
        <v>19</v>
      </c>
      <c r="E1997" t="s">
        <v>44</v>
      </c>
      <c r="F1997" t="s">
        <v>889</v>
      </c>
      <c r="G1997" t="s">
        <v>890</v>
      </c>
      <c r="H1997">
        <v>3090</v>
      </c>
      <c r="I1997" t="s">
        <v>842</v>
      </c>
      <c r="J1997">
        <v>63300056</v>
      </c>
      <c r="K1997" t="s">
        <v>1536</v>
      </c>
      <c r="L1997" s="3">
        <v>7102.8497710259999</v>
      </c>
      <c r="M1997" s="3">
        <v>7351.4495130119094</v>
      </c>
      <c r="N1997" s="3">
        <v>7608.750245967326</v>
      </c>
      <c r="O1997" s="3">
        <v>7875.0565045761814</v>
      </c>
      <c r="P1997" s="3">
        <v>8150.6834822363471</v>
      </c>
    </row>
    <row r="1998" spans="2:16" x14ac:dyDescent="0.35">
      <c r="B1998" t="s">
        <v>10</v>
      </c>
      <c r="D1998" t="s">
        <v>11</v>
      </c>
      <c r="E1998" t="s">
        <v>44</v>
      </c>
      <c r="F1998" t="s">
        <v>889</v>
      </c>
      <c r="G1998" t="s">
        <v>890</v>
      </c>
      <c r="H1998">
        <v>3090</v>
      </c>
      <c r="I1998" t="s">
        <v>842</v>
      </c>
      <c r="J1998">
        <v>63300100</v>
      </c>
      <c r="K1998" t="s">
        <v>1869</v>
      </c>
      <c r="L1998" s="3">
        <v>653.462178934392</v>
      </c>
      <c r="M1998" s="3">
        <v>676.33335519709567</v>
      </c>
      <c r="N1998" s="3">
        <v>700.00502262899397</v>
      </c>
      <c r="O1998" s="3">
        <v>724.50519842100869</v>
      </c>
      <c r="P1998" s="3">
        <v>749.86288036574388</v>
      </c>
    </row>
    <row r="1999" spans="2:16" x14ac:dyDescent="0.35">
      <c r="B1999" t="s">
        <v>10</v>
      </c>
      <c r="D1999" t="s">
        <v>11</v>
      </c>
      <c r="E1999" t="s">
        <v>44</v>
      </c>
      <c r="F1999" t="s">
        <v>889</v>
      </c>
      <c r="G1999" t="s">
        <v>890</v>
      </c>
      <c r="H1999">
        <v>3090</v>
      </c>
      <c r="I1999" t="s">
        <v>842</v>
      </c>
      <c r="J1999">
        <v>63300170</v>
      </c>
      <c r="K1999" t="s">
        <v>1873</v>
      </c>
      <c r="L1999" s="3">
        <v>1129.3531135931339</v>
      </c>
      <c r="M1999" s="3">
        <v>1168.8804725688935</v>
      </c>
      <c r="N1999" s="3">
        <v>1209.7912891088049</v>
      </c>
      <c r="O1999" s="3">
        <v>1252.1339842276129</v>
      </c>
      <c r="P1999" s="3">
        <v>1295.9586736755791</v>
      </c>
    </row>
    <row r="2000" spans="2:16" x14ac:dyDescent="0.35">
      <c r="B2000" t="s">
        <v>10</v>
      </c>
      <c r="D2000" t="s">
        <v>11</v>
      </c>
      <c r="E2000" t="s">
        <v>44</v>
      </c>
      <c r="F2000" t="s">
        <v>889</v>
      </c>
      <c r="G2000" t="s">
        <v>890</v>
      </c>
      <c r="H2000">
        <v>3090</v>
      </c>
      <c r="I2000" t="s">
        <v>842</v>
      </c>
      <c r="J2000">
        <v>63300130</v>
      </c>
      <c r="K2000" t="s">
        <v>1896</v>
      </c>
      <c r="L2000" s="3">
        <v>710.28497710260001</v>
      </c>
      <c r="M2000" s="3">
        <v>735.14495130119099</v>
      </c>
      <c r="N2000" s="3">
        <v>760.8750245967326</v>
      </c>
      <c r="O2000" s="3">
        <v>787.50565045761823</v>
      </c>
      <c r="P2000" s="3">
        <v>815.06834822363476</v>
      </c>
    </row>
    <row r="2001" spans="2:16" x14ac:dyDescent="0.35">
      <c r="B2001" t="s">
        <v>10</v>
      </c>
      <c r="D2001" t="s">
        <v>11</v>
      </c>
      <c r="E2001" t="s">
        <v>44</v>
      </c>
      <c r="F2001" t="s">
        <v>891</v>
      </c>
      <c r="G2001" t="s">
        <v>892</v>
      </c>
      <c r="H2001">
        <v>3090</v>
      </c>
      <c r="I2001" t="s">
        <v>842</v>
      </c>
      <c r="J2001">
        <v>63300080</v>
      </c>
      <c r="K2001" t="s">
        <v>91</v>
      </c>
      <c r="L2001" s="3">
        <v>539.81657684006393</v>
      </c>
      <c r="M2001" s="3">
        <v>558.71015702946613</v>
      </c>
      <c r="N2001" s="3">
        <v>578.26501252549735</v>
      </c>
      <c r="O2001" s="3">
        <v>598.50428796388974</v>
      </c>
      <c r="P2001" s="3">
        <v>619.45193804262578</v>
      </c>
    </row>
    <row r="2002" spans="2:16" x14ac:dyDescent="0.35">
      <c r="B2002" t="s">
        <v>10</v>
      </c>
      <c r="D2002" t="s">
        <v>11</v>
      </c>
      <c r="E2002" t="s">
        <v>44</v>
      </c>
      <c r="F2002" t="s">
        <v>891</v>
      </c>
      <c r="G2002" t="s">
        <v>892</v>
      </c>
      <c r="H2002">
        <v>3090</v>
      </c>
      <c r="I2002" t="s">
        <v>842</v>
      </c>
      <c r="J2002">
        <v>63300040</v>
      </c>
      <c r="K2002" t="s">
        <v>1515</v>
      </c>
      <c r="L2002" s="3">
        <v>186.44980450067996</v>
      </c>
      <c r="M2002" s="3">
        <v>192.97554765820377</v>
      </c>
      <c r="N2002" s="3">
        <v>199.72969182624087</v>
      </c>
      <c r="O2002" s="3">
        <v>206.72023104015929</v>
      </c>
      <c r="P2002" s="3">
        <v>213.95543912656484</v>
      </c>
    </row>
    <row r="2003" spans="2:16" x14ac:dyDescent="0.35">
      <c r="B2003" t="s">
        <v>10</v>
      </c>
      <c r="D2003" t="s">
        <v>19</v>
      </c>
      <c r="E2003" t="s">
        <v>44</v>
      </c>
      <c r="F2003" t="s">
        <v>891</v>
      </c>
      <c r="G2003" t="s">
        <v>892</v>
      </c>
      <c r="H2003">
        <v>3090</v>
      </c>
      <c r="I2003" t="s">
        <v>842</v>
      </c>
      <c r="J2003">
        <v>63300056</v>
      </c>
      <c r="K2003" t="s">
        <v>1536</v>
      </c>
      <c r="L2003" s="3">
        <v>1775.7124238159997</v>
      </c>
      <c r="M2003" s="3">
        <v>1837.8623586495596</v>
      </c>
      <c r="N2003" s="3">
        <v>1902.1875412022941</v>
      </c>
      <c r="O2003" s="3">
        <v>1968.7641051443743</v>
      </c>
      <c r="P2003" s="3">
        <v>2037.6708488244271</v>
      </c>
    </row>
    <row r="2004" spans="2:16" x14ac:dyDescent="0.35">
      <c r="B2004" t="s">
        <v>10</v>
      </c>
      <c r="D2004" t="s">
        <v>11</v>
      </c>
      <c r="E2004" t="s">
        <v>44</v>
      </c>
      <c r="F2004" t="s">
        <v>891</v>
      </c>
      <c r="G2004" t="s">
        <v>892</v>
      </c>
      <c r="H2004">
        <v>3090</v>
      </c>
      <c r="I2004" t="s">
        <v>842</v>
      </c>
      <c r="J2004">
        <v>63300100</v>
      </c>
      <c r="K2004" t="s">
        <v>1869</v>
      </c>
      <c r="L2004" s="3">
        <v>163.36554299107198</v>
      </c>
      <c r="M2004" s="3">
        <v>169.08333699575948</v>
      </c>
      <c r="N2004" s="3">
        <v>175.00125379061106</v>
      </c>
      <c r="O2004" s="3">
        <v>181.12629767328244</v>
      </c>
      <c r="P2004" s="3">
        <v>187.46571809184729</v>
      </c>
    </row>
    <row r="2005" spans="2:16" x14ac:dyDescent="0.35">
      <c r="B2005" t="s">
        <v>10</v>
      </c>
      <c r="D2005" t="s">
        <v>11</v>
      </c>
      <c r="E2005" t="s">
        <v>44</v>
      </c>
      <c r="F2005" t="s">
        <v>891</v>
      </c>
      <c r="G2005" t="s">
        <v>892</v>
      </c>
      <c r="H2005">
        <v>3090</v>
      </c>
      <c r="I2005" t="s">
        <v>842</v>
      </c>
      <c r="J2005">
        <v>63300170</v>
      </c>
      <c r="K2005" t="s">
        <v>1873</v>
      </c>
      <c r="L2005" s="3">
        <v>282.33827538674399</v>
      </c>
      <c r="M2005" s="3">
        <v>292.22011502527999</v>
      </c>
      <c r="N2005" s="3">
        <v>302.4478190511648</v>
      </c>
      <c r="O2005" s="3">
        <v>313.03349271795554</v>
      </c>
      <c r="P2005" s="3">
        <v>323.9896649630839</v>
      </c>
    </row>
    <row r="2006" spans="2:16" x14ac:dyDescent="0.35">
      <c r="B2006" t="s">
        <v>10</v>
      </c>
      <c r="D2006" t="s">
        <v>11</v>
      </c>
      <c r="E2006" t="s">
        <v>44</v>
      </c>
      <c r="F2006" t="s">
        <v>891</v>
      </c>
      <c r="G2006" t="s">
        <v>892</v>
      </c>
      <c r="H2006">
        <v>3090</v>
      </c>
      <c r="I2006" t="s">
        <v>842</v>
      </c>
      <c r="J2006">
        <v>63300130</v>
      </c>
      <c r="K2006" t="s">
        <v>1896</v>
      </c>
      <c r="L2006" s="3">
        <v>177.57124238159997</v>
      </c>
      <c r="M2006" s="3">
        <v>183.78623586495598</v>
      </c>
      <c r="N2006" s="3">
        <v>190.21875412022942</v>
      </c>
      <c r="O2006" s="3">
        <v>196.87641051443745</v>
      </c>
      <c r="P2006" s="3">
        <v>203.76708488244273</v>
      </c>
    </row>
    <row r="2007" spans="2:16" x14ac:dyDescent="0.35">
      <c r="B2007" t="s">
        <v>10</v>
      </c>
      <c r="D2007" t="s">
        <v>19</v>
      </c>
      <c r="E2007" t="s">
        <v>44</v>
      </c>
      <c r="F2007" t="s">
        <v>1646</v>
      </c>
      <c r="G2007" t="s">
        <v>1647</v>
      </c>
      <c r="H2007">
        <v>3090</v>
      </c>
      <c r="I2007" t="s">
        <v>842</v>
      </c>
      <c r="J2007">
        <v>63300065</v>
      </c>
      <c r="K2007" t="s">
        <v>1627</v>
      </c>
      <c r="L2007" s="3">
        <v>1418148.0050228606</v>
      </c>
      <c r="M2007" s="3">
        <v>1591409.6849551168</v>
      </c>
      <c r="N2007" s="3">
        <v>1591409.6849551168</v>
      </c>
      <c r="O2007" s="3">
        <v>1591409.6849551168</v>
      </c>
      <c r="P2007" s="3">
        <v>1591409.6849551168</v>
      </c>
    </row>
    <row r="2008" spans="2:16" x14ac:dyDescent="0.35">
      <c r="B2008" t="s">
        <v>10</v>
      </c>
      <c r="D2008" t="s">
        <v>11</v>
      </c>
      <c r="E2008" t="s">
        <v>44</v>
      </c>
      <c r="F2008" t="s">
        <v>809</v>
      </c>
      <c r="G2008" t="s">
        <v>810</v>
      </c>
      <c r="H2008">
        <v>3095</v>
      </c>
      <c r="I2008" t="s">
        <v>811</v>
      </c>
      <c r="J2008">
        <v>63300080</v>
      </c>
      <c r="K2008" t="s">
        <v>91</v>
      </c>
      <c r="L2008" s="3">
        <v>287987.82797020359</v>
      </c>
      <c r="M2008" s="3">
        <v>298067.40194916067</v>
      </c>
      <c r="N2008" s="3">
        <v>308499.76101738127</v>
      </c>
      <c r="O2008" s="3">
        <v>319297.25265298958</v>
      </c>
      <c r="P2008" s="3">
        <v>330472.65649584419</v>
      </c>
    </row>
    <row r="2009" spans="2:16" x14ac:dyDescent="0.35">
      <c r="B2009" t="s">
        <v>10</v>
      </c>
      <c r="D2009" t="s">
        <v>11</v>
      </c>
      <c r="E2009" t="s">
        <v>44</v>
      </c>
      <c r="F2009" t="s">
        <v>809</v>
      </c>
      <c r="G2009" t="s">
        <v>810</v>
      </c>
      <c r="H2009">
        <v>3095</v>
      </c>
      <c r="I2009" t="s">
        <v>811</v>
      </c>
      <c r="J2009">
        <v>63300040</v>
      </c>
      <c r="K2009" t="s">
        <v>1515</v>
      </c>
      <c r="L2009" s="3">
        <v>84284.518384018564</v>
      </c>
      <c r="M2009" s="3">
        <v>87234.476527459206</v>
      </c>
      <c r="N2009" s="3">
        <v>90287.683205920272</v>
      </c>
      <c r="O2009" s="3">
        <v>93447.752118127464</v>
      </c>
      <c r="P2009" s="3">
        <v>96718.423442261919</v>
      </c>
    </row>
    <row r="2010" spans="2:16" x14ac:dyDescent="0.35">
      <c r="B2010" t="s">
        <v>10</v>
      </c>
      <c r="D2010" t="s">
        <v>19</v>
      </c>
      <c r="E2010" t="s">
        <v>44</v>
      </c>
      <c r="F2010" t="s">
        <v>809</v>
      </c>
      <c r="G2010" t="s">
        <v>810</v>
      </c>
      <c r="H2010">
        <v>3095</v>
      </c>
      <c r="I2010" t="s">
        <v>811</v>
      </c>
      <c r="J2010">
        <v>63300056</v>
      </c>
      <c r="K2010" t="s">
        <v>1536</v>
      </c>
      <c r="L2010" s="3">
        <v>802709.69889541494</v>
      </c>
      <c r="M2010" s="3">
        <v>830804.53835675435</v>
      </c>
      <c r="N2010" s="3">
        <v>859882.69719924068</v>
      </c>
      <c r="O2010" s="3">
        <v>889978.59160121402</v>
      </c>
      <c r="P2010" s="3">
        <v>921127.84230725642</v>
      </c>
    </row>
    <row r="2011" spans="2:16" x14ac:dyDescent="0.35">
      <c r="B2011" t="s">
        <v>10</v>
      </c>
      <c r="D2011" t="s">
        <v>19</v>
      </c>
      <c r="E2011" t="s">
        <v>44</v>
      </c>
      <c r="F2011" t="s">
        <v>809</v>
      </c>
      <c r="G2011" t="s">
        <v>810</v>
      </c>
      <c r="H2011">
        <v>3095</v>
      </c>
      <c r="I2011" t="s">
        <v>811</v>
      </c>
      <c r="J2011">
        <v>63300052</v>
      </c>
      <c r="K2011" t="s">
        <v>1541</v>
      </c>
      <c r="L2011" s="3">
        <v>144618.68258551799</v>
      </c>
      <c r="M2011" s="3">
        <v>149680.33647601111</v>
      </c>
      <c r="N2011" s="3">
        <v>154919.1482526715</v>
      </c>
      <c r="O2011" s="3">
        <v>160341.31844151497</v>
      </c>
      <c r="P2011" s="3">
        <v>165953.264586968</v>
      </c>
    </row>
    <row r="2012" spans="2:16" x14ac:dyDescent="0.35">
      <c r="B2012" t="s">
        <v>10</v>
      </c>
      <c r="D2012" t="s">
        <v>19</v>
      </c>
      <c r="E2012" t="s">
        <v>44</v>
      </c>
      <c r="F2012" t="s">
        <v>809</v>
      </c>
      <c r="G2012" t="s">
        <v>810</v>
      </c>
      <c r="H2012">
        <v>3095</v>
      </c>
      <c r="I2012" t="s">
        <v>811</v>
      </c>
      <c r="J2012">
        <v>63300060</v>
      </c>
      <c r="K2012" t="s">
        <v>1546</v>
      </c>
      <c r="L2012" s="3">
        <v>12586.551119899999</v>
      </c>
      <c r="M2012" s="3">
        <v>12586.551119899999</v>
      </c>
      <c r="N2012" s="3">
        <v>12586.551119899999</v>
      </c>
      <c r="O2012" s="3">
        <v>12586.551119899999</v>
      </c>
      <c r="P2012" s="3">
        <v>12586.551119899999</v>
      </c>
    </row>
    <row r="2013" spans="2:16" x14ac:dyDescent="0.35">
      <c r="B2013" t="s">
        <v>10</v>
      </c>
      <c r="D2013" t="s">
        <v>19</v>
      </c>
      <c r="E2013" t="s">
        <v>44</v>
      </c>
      <c r="F2013" t="s">
        <v>809</v>
      </c>
      <c r="G2013" t="s">
        <v>810</v>
      </c>
      <c r="H2013">
        <v>3095</v>
      </c>
      <c r="I2013" t="s">
        <v>811</v>
      </c>
      <c r="J2013">
        <v>63300065</v>
      </c>
      <c r="K2013" t="s">
        <v>1627</v>
      </c>
      <c r="L2013" s="3">
        <v>60000</v>
      </c>
      <c r="M2013" s="3">
        <v>60000</v>
      </c>
      <c r="N2013" s="3">
        <v>60000</v>
      </c>
      <c r="O2013" s="3">
        <v>60000</v>
      </c>
      <c r="P2013" s="3">
        <v>60000</v>
      </c>
    </row>
    <row r="2014" spans="2:16" x14ac:dyDescent="0.35">
      <c r="B2014" t="s">
        <v>10</v>
      </c>
      <c r="D2014" t="s">
        <v>19</v>
      </c>
      <c r="E2014" t="s">
        <v>44</v>
      </c>
      <c r="F2014" t="s">
        <v>809</v>
      </c>
      <c r="G2014" t="s">
        <v>810</v>
      </c>
      <c r="H2014">
        <v>3095</v>
      </c>
      <c r="I2014" t="s">
        <v>811</v>
      </c>
      <c r="J2014">
        <v>63300150</v>
      </c>
      <c r="K2014" t="s">
        <v>1680</v>
      </c>
      <c r="L2014" s="3">
        <v>12674.388356352001</v>
      </c>
      <c r="M2014" s="3">
        <v>12927.876123479042</v>
      </c>
      <c r="N2014" s="3">
        <v>13186.433645948622</v>
      </c>
      <c r="O2014" s="3">
        <v>13450.162318867595</v>
      </c>
      <c r="P2014" s="3">
        <v>13719.165565244946</v>
      </c>
    </row>
    <row r="2015" spans="2:16" x14ac:dyDescent="0.35">
      <c r="B2015" t="s">
        <v>10</v>
      </c>
      <c r="D2015" t="s">
        <v>11</v>
      </c>
      <c r="E2015" t="s">
        <v>44</v>
      </c>
      <c r="F2015" t="s">
        <v>809</v>
      </c>
      <c r="G2015" t="s">
        <v>810</v>
      </c>
      <c r="H2015">
        <v>3095</v>
      </c>
      <c r="I2015" t="s">
        <v>811</v>
      </c>
      <c r="J2015">
        <v>63300110</v>
      </c>
      <c r="K2015" t="s">
        <v>1866</v>
      </c>
      <c r="L2015" s="3">
        <v>2400</v>
      </c>
      <c r="M2015" s="3">
        <v>2400</v>
      </c>
      <c r="N2015" s="3">
        <v>2400</v>
      </c>
      <c r="O2015" s="3">
        <v>2400</v>
      </c>
      <c r="P2015" s="3">
        <v>2400</v>
      </c>
    </row>
    <row r="2016" spans="2:16" x14ac:dyDescent="0.35">
      <c r="B2016" t="s">
        <v>10</v>
      </c>
      <c r="D2016" t="s">
        <v>11</v>
      </c>
      <c r="E2016" t="s">
        <v>44</v>
      </c>
      <c r="F2016" t="s">
        <v>809</v>
      </c>
      <c r="G2016" t="s">
        <v>810</v>
      </c>
      <c r="H2016">
        <v>3095</v>
      </c>
      <c r="I2016" t="s">
        <v>811</v>
      </c>
      <c r="J2016">
        <v>63300100</v>
      </c>
      <c r="K2016" t="s">
        <v>1869</v>
      </c>
      <c r="L2016" s="3">
        <v>87154.211096245825</v>
      </c>
      <c r="M2016" s="3">
        <v>90204.608484614422</v>
      </c>
      <c r="N2016" s="3">
        <v>93361.769781575917</v>
      </c>
      <c r="O2016" s="3">
        <v>96629.431723931077</v>
      </c>
      <c r="P2016" s="3">
        <v>100011.46183426864</v>
      </c>
    </row>
    <row r="2017" spans="2:16" x14ac:dyDescent="0.35">
      <c r="B2017" t="s">
        <v>10</v>
      </c>
      <c r="D2017" t="s">
        <v>11</v>
      </c>
      <c r="E2017" t="s">
        <v>44</v>
      </c>
      <c r="F2017" t="s">
        <v>809</v>
      </c>
      <c r="G2017" t="s">
        <v>810</v>
      </c>
      <c r="H2017">
        <v>3095</v>
      </c>
      <c r="I2017" t="s">
        <v>811</v>
      </c>
      <c r="J2017">
        <v>63300170</v>
      </c>
      <c r="K2017" t="s">
        <v>1873</v>
      </c>
      <c r="L2017" s="3">
        <v>127630.84212437097</v>
      </c>
      <c r="M2017" s="3">
        <v>132097.92159872394</v>
      </c>
      <c r="N2017" s="3">
        <v>136721.34885467927</v>
      </c>
      <c r="O2017" s="3">
        <v>141506.59606459303</v>
      </c>
      <c r="P2017" s="3">
        <v>146459.32692685377</v>
      </c>
    </row>
    <row r="2018" spans="2:16" x14ac:dyDescent="0.35">
      <c r="B2018" t="s">
        <v>10</v>
      </c>
      <c r="D2018" t="s">
        <v>11</v>
      </c>
      <c r="E2018" t="s">
        <v>44</v>
      </c>
      <c r="F2018" t="s">
        <v>809</v>
      </c>
      <c r="G2018" t="s">
        <v>810</v>
      </c>
      <c r="H2018">
        <v>3095</v>
      </c>
      <c r="I2018" t="s">
        <v>811</v>
      </c>
      <c r="J2018">
        <v>63300130</v>
      </c>
      <c r="K2018" t="s">
        <v>1896</v>
      </c>
      <c r="L2018" s="3">
        <v>113679.40577771195</v>
      </c>
      <c r="M2018" s="3">
        <v>117658.18497993186</v>
      </c>
      <c r="N2018" s="3">
        <v>121776.22145422945</v>
      </c>
      <c r="O2018" s="3">
        <v>126038.38920512747</v>
      </c>
      <c r="P2018" s="3">
        <v>130449.73282730693</v>
      </c>
    </row>
    <row r="2019" spans="2:16" x14ac:dyDescent="0.35">
      <c r="B2019" t="s">
        <v>10</v>
      </c>
      <c r="D2019" t="s">
        <v>11</v>
      </c>
      <c r="E2019" t="s">
        <v>44</v>
      </c>
      <c r="F2019" t="s">
        <v>812</v>
      </c>
      <c r="G2019" t="s">
        <v>813</v>
      </c>
      <c r="H2019">
        <v>3095</v>
      </c>
      <c r="I2019" t="s">
        <v>811</v>
      </c>
      <c r="J2019">
        <v>63300080</v>
      </c>
      <c r="K2019" t="s">
        <v>91</v>
      </c>
      <c r="L2019" s="3">
        <v>162394.42543624699</v>
      </c>
      <c r="M2019" s="3">
        <v>168078.23032651559</v>
      </c>
      <c r="N2019" s="3">
        <v>173960.96838794363</v>
      </c>
      <c r="O2019" s="3">
        <v>180049.60228152163</v>
      </c>
      <c r="P2019" s="3">
        <v>186351.33836137486</v>
      </c>
    </row>
    <row r="2020" spans="2:16" x14ac:dyDescent="0.35">
      <c r="B2020" t="s">
        <v>10</v>
      </c>
      <c r="D2020" t="s">
        <v>11</v>
      </c>
      <c r="E2020" t="s">
        <v>44</v>
      </c>
      <c r="F2020" t="s">
        <v>812</v>
      </c>
      <c r="G2020" t="s">
        <v>813</v>
      </c>
      <c r="H2020">
        <v>3095</v>
      </c>
      <c r="I2020" t="s">
        <v>811</v>
      </c>
      <c r="J2020">
        <v>63300040</v>
      </c>
      <c r="K2020" t="s">
        <v>1515</v>
      </c>
      <c r="L2020" s="3">
        <v>49697.735357744139</v>
      </c>
      <c r="M2020" s="3">
        <v>51437.156095265178</v>
      </c>
      <c r="N2020" s="3">
        <v>53237.456558599457</v>
      </c>
      <c r="O2020" s="3">
        <v>55100.767538150438</v>
      </c>
      <c r="P2020" s="3">
        <v>57029.294401985688</v>
      </c>
    </row>
    <row r="2021" spans="2:16" x14ac:dyDescent="0.35">
      <c r="B2021" t="s">
        <v>10</v>
      </c>
      <c r="D2021" t="s">
        <v>19</v>
      </c>
      <c r="E2021" t="s">
        <v>44</v>
      </c>
      <c r="F2021" t="s">
        <v>812</v>
      </c>
      <c r="G2021" t="s">
        <v>813</v>
      </c>
      <c r="H2021">
        <v>3095</v>
      </c>
      <c r="I2021" t="s">
        <v>811</v>
      </c>
      <c r="J2021">
        <v>63300158</v>
      </c>
      <c r="K2021" t="s">
        <v>1516</v>
      </c>
      <c r="L2021" s="3">
        <v>30000</v>
      </c>
      <c r="M2021" s="3">
        <v>30000</v>
      </c>
      <c r="N2021" s="3">
        <v>30000</v>
      </c>
      <c r="O2021" s="3">
        <v>30000</v>
      </c>
      <c r="P2021" s="3">
        <v>30000</v>
      </c>
    </row>
    <row r="2022" spans="2:16" x14ac:dyDescent="0.35">
      <c r="B2022" t="s">
        <v>10</v>
      </c>
      <c r="D2022" t="s">
        <v>19</v>
      </c>
      <c r="E2022" t="s">
        <v>44</v>
      </c>
      <c r="F2022" t="s">
        <v>812</v>
      </c>
      <c r="G2022" t="s">
        <v>813</v>
      </c>
      <c r="H2022">
        <v>3095</v>
      </c>
      <c r="I2022" t="s">
        <v>811</v>
      </c>
      <c r="J2022">
        <v>63300056</v>
      </c>
      <c r="K2022" t="s">
        <v>1536</v>
      </c>
      <c r="L2022" s="3">
        <v>473311.76531184895</v>
      </c>
      <c r="M2022" s="3">
        <v>489877.67709776363</v>
      </c>
      <c r="N2022" s="3">
        <v>507023.3957961853</v>
      </c>
      <c r="O2022" s="3">
        <v>524769.21464905178</v>
      </c>
      <c r="P2022" s="3">
        <v>543136.13716176851</v>
      </c>
    </row>
    <row r="2023" spans="2:16" x14ac:dyDescent="0.35">
      <c r="B2023" t="s">
        <v>10</v>
      </c>
      <c r="D2023" t="s">
        <v>19</v>
      </c>
      <c r="E2023" t="s">
        <v>44</v>
      </c>
      <c r="F2023" t="s">
        <v>812</v>
      </c>
      <c r="G2023" t="s">
        <v>813</v>
      </c>
      <c r="H2023">
        <v>3095</v>
      </c>
      <c r="I2023" t="s">
        <v>811</v>
      </c>
      <c r="J2023">
        <v>63300052</v>
      </c>
      <c r="K2023" t="s">
        <v>1541</v>
      </c>
      <c r="L2023" s="3">
        <v>60880.423623174</v>
      </c>
      <c r="M2023" s="3">
        <v>63011.238449985081</v>
      </c>
      <c r="N2023" s="3">
        <v>65216.631795734553</v>
      </c>
      <c r="O2023" s="3">
        <v>67499.213908585254</v>
      </c>
      <c r="P2023" s="3">
        <v>69861.686395385739</v>
      </c>
    </row>
    <row r="2024" spans="2:16" x14ac:dyDescent="0.35">
      <c r="B2024" t="s">
        <v>10</v>
      </c>
      <c r="D2024" t="s">
        <v>11</v>
      </c>
      <c r="E2024" t="s">
        <v>44</v>
      </c>
      <c r="F2024" t="s">
        <v>812</v>
      </c>
      <c r="G2024" t="s">
        <v>813</v>
      </c>
      <c r="H2024">
        <v>3095</v>
      </c>
      <c r="I2024" t="s">
        <v>811</v>
      </c>
      <c r="J2024">
        <v>63300100</v>
      </c>
      <c r="K2024" t="s">
        <v>1869</v>
      </c>
      <c r="L2024" s="3">
        <v>49145.681382022114</v>
      </c>
      <c r="M2024" s="3">
        <v>50865.780230392884</v>
      </c>
      <c r="N2024" s="3">
        <v>52646.082538456627</v>
      </c>
      <c r="O2024" s="3">
        <v>54488.695427302606</v>
      </c>
      <c r="P2024" s="3">
        <v>56395.799767258191</v>
      </c>
    </row>
    <row r="2025" spans="2:16" x14ac:dyDescent="0.35">
      <c r="B2025" t="s">
        <v>10</v>
      </c>
      <c r="D2025" t="s">
        <v>11</v>
      </c>
      <c r="E2025" t="s">
        <v>44</v>
      </c>
      <c r="F2025" t="s">
        <v>812</v>
      </c>
      <c r="G2025" t="s">
        <v>813</v>
      </c>
      <c r="H2025">
        <v>3095</v>
      </c>
      <c r="I2025" t="s">
        <v>811</v>
      </c>
      <c r="J2025">
        <v>63300170</v>
      </c>
      <c r="K2025" t="s">
        <v>1873</v>
      </c>
      <c r="L2025" s="3">
        <v>75256.570684583989</v>
      </c>
      <c r="M2025" s="3">
        <v>77890.550658544424</v>
      </c>
      <c r="N2025" s="3">
        <v>80616.71993159347</v>
      </c>
      <c r="O2025" s="3">
        <v>83438.305129199231</v>
      </c>
      <c r="P2025" s="3">
        <v>86358.645808721194</v>
      </c>
    </row>
    <row r="2026" spans="2:16" x14ac:dyDescent="0.35">
      <c r="B2026" t="s">
        <v>10</v>
      </c>
      <c r="D2026" t="s">
        <v>11</v>
      </c>
      <c r="E2026" t="s">
        <v>44</v>
      </c>
      <c r="F2026" t="s">
        <v>812</v>
      </c>
      <c r="G2026" t="s">
        <v>813</v>
      </c>
      <c r="H2026">
        <v>3095</v>
      </c>
      <c r="I2026" t="s">
        <v>811</v>
      </c>
      <c r="J2026">
        <v>63300130</v>
      </c>
      <c r="K2026" t="s">
        <v>1896</v>
      </c>
      <c r="L2026" s="3">
        <v>64103.062672202752</v>
      </c>
      <c r="M2026" s="3">
        <v>66346.66986572984</v>
      </c>
      <c r="N2026" s="3">
        <v>68668.80331103038</v>
      </c>
      <c r="O2026" s="3">
        <v>71072.211426916445</v>
      </c>
      <c r="P2026" s="3">
        <v>73559.738826858505</v>
      </c>
    </row>
    <row r="2027" spans="2:16" x14ac:dyDescent="0.35">
      <c r="B2027" t="s">
        <v>10</v>
      </c>
      <c r="D2027" t="s">
        <v>11</v>
      </c>
      <c r="E2027" t="s">
        <v>44</v>
      </c>
      <c r="F2027" t="s">
        <v>814</v>
      </c>
      <c r="G2027" t="s">
        <v>815</v>
      </c>
      <c r="H2027">
        <v>3095</v>
      </c>
      <c r="I2027" t="s">
        <v>811</v>
      </c>
      <c r="J2027">
        <v>63300080</v>
      </c>
      <c r="K2027" t="s">
        <v>91</v>
      </c>
      <c r="L2027" s="3">
        <v>1074879.4625884136</v>
      </c>
      <c r="M2027" s="3">
        <v>1112500.243779008</v>
      </c>
      <c r="N2027" s="3">
        <v>1151437.7523112732</v>
      </c>
      <c r="O2027" s="3">
        <v>1191738.0736421677</v>
      </c>
      <c r="P2027" s="3">
        <v>1233448.9062196433</v>
      </c>
    </row>
    <row r="2028" spans="2:16" x14ac:dyDescent="0.35">
      <c r="B2028" t="s">
        <v>10</v>
      </c>
      <c r="D2028" t="s">
        <v>19</v>
      </c>
      <c r="E2028" t="s">
        <v>44</v>
      </c>
      <c r="F2028" t="s">
        <v>814</v>
      </c>
      <c r="G2028" t="s">
        <v>815</v>
      </c>
      <c r="H2028">
        <v>3095</v>
      </c>
      <c r="I2028" t="s">
        <v>811</v>
      </c>
      <c r="J2028">
        <v>63300030</v>
      </c>
      <c r="K2028" t="s">
        <v>1488</v>
      </c>
      <c r="L2028" s="3">
        <v>105000.12</v>
      </c>
      <c r="M2028" s="3">
        <v>105000.12</v>
      </c>
      <c r="N2028" s="3">
        <v>105000.12</v>
      </c>
      <c r="O2028" s="3">
        <v>105000.12</v>
      </c>
      <c r="P2028" s="3">
        <v>105000.12</v>
      </c>
    </row>
    <row r="2029" spans="2:16" x14ac:dyDescent="0.35">
      <c r="B2029" t="s">
        <v>10</v>
      </c>
      <c r="D2029" t="s">
        <v>11</v>
      </c>
      <c r="E2029" t="s">
        <v>44</v>
      </c>
      <c r="F2029" t="s">
        <v>814</v>
      </c>
      <c r="G2029" t="s">
        <v>815</v>
      </c>
      <c r="H2029">
        <v>3095</v>
      </c>
      <c r="I2029" t="s">
        <v>811</v>
      </c>
      <c r="J2029">
        <v>63300040</v>
      </c>
      <c r="K2029" t="s">
        <v>1515</v>
      </c>
      <c r="L2029" s="3">
        <v>321800.49280850874</v>
      </c>
      <c r="M2029" s="3">
        <v>333063.51005680655</v>
      </c>
      <c r="N2029" s="3">
        <v>344720.73290879471</v>
      </c>
      <c r="O2029" s="3">
        <v>356785.95856060245</v>
      </c>
      <c r="P2029" s="3">
        <v>369273.46711022354</v>
      </c>
    </row>
    <row r="2030" spans="2:16" x14ac:dyDescent="0.35">
      <c r="B2030" t="s">
        <v>10</v>
      </c>
      <c r="D2030" t="s">
        <v>19</v>
      </c>
      <c r="E2030" t="s">
        <v>44</v>
      </c>
      <c r="F2030" t="s">
        <v>814</v>
      </c>
      <c r="G2030" t="s">
        <v>815</v>
      </c>
      <c r="H2030">
        <v>3095</v>
      </c>
      <c r="I2030" t="s">
        <v>811</v>
      </c>
      <c r="J2030">
        <v>63300158</v>
      </c>
      <c r="K2030" t="s">
        <v>1516</v>
      </c>
      <c r="L2030" s="3">
        <v>4145</v>
      </c>
      <c r="M2030" s="3">
        <v>4145</v>
      </c>
      <c r="N2030" s="3">
        <v>4145</v>
      </c>
      <c r="O2030" s="3">
        <v>4145</v>
      </c>
      <c r="P2030" s="3">
        <v>4145</v>
      </c>
    </row>
    <row r="2031" spans="2:16" x14ac:dyDescent="0.35">
      <c r="B2031" t="s">
        <v>10</v>
      </c>
      <c r="D2031" t="s">
        <v>19</v>
      </c>
      <c r="E2031" t="s">
        <v>44</v>
      </c>
      <c r="F2031" t="s">
        <v>814</v>
      </c>
      <c r="G2031" t="s">
        <v>815</v>
      </c>
      <c r="H2031">
        <v>3095</v>
      </c>
      <c r="I2031" t="s">
        <v>811</v>
      </c>
      <c r="J2031">
        <v>63300056</v>
      </c>
      <c r="K2031" t="s">
        <v>1536</v>
      </c>
      <c r="L2031" s="3">
        <v>3064766.598176274</v>
      </c>
      <c r="M2031" s="3">
        <v>3172033.4291124432</v>
      </c>
      <c r="N2031" s="3">
        <v>3283054.5991313783</v>
      </c>
      <c r="O2031" s="3">
        <v>3397961.5101009761</v>
      </c>
      <c r="P2031" s="3">
        <v>3516890.1629545102</v>
      </c>
    </row>
    <row r="2032" spans="2:16" x14ac:dyDescent="0.35">
      <c r="B2032" t="s">
        <v>10</v>
      </c>
      <c r="D2032" t="s">
        <v>19</v>
      </c>
      <c r="E2032" t="s">
        <v>44</v>
      </c>
      <c r="F2032" t="s">
        <v>814</v>
      </c>
      <c r="G2032" t="s">
        <v>815</v>
      </c>
      <c r="H2032">
        <v>3095</v>
      </c>
      <c r="I2032" t="s">
        <v>811</v>
      </c>
      <c r="J2032">
        <v>63300052</v>
      </c>
      <c r="K2032" t="s">
        <v>1541</v>
      </c>
      <c r="L2032" s="3">
        <v>471021.10770666599</v>
      </c>
      <c r="M2032" s="3">
        <v>487506.84647639928</v>
      </c>
      <c r="N2032" s="3">
        <v>504569.5861030732</v>
      </c>
      <c r="O2032" s="3">
        <v>522229.52161668072</v>
      </c>
      <c r="P2032" s="3">
        <v>540507.55487326451</v>
      </c>
    </row>
    <row r="2033" spans="2:16" x14ac:dyDescent="0.35">
      <c r="B2033" t="s">
        <v>10</v>
      </c>
      <c r="D2033" t="s">
        <v>19</v>
      </c>
      <c r="E2033" t="s">
        <v>44</v>
      </c>
      <c r="F2033" t="s">
        <v>814</v>
      </c>
      <c r="G2033" t="s">
        <v>815</v>
      </c>
      <c r="H2033">
        <v>3095</v>
      </c>
      <c r="I2033" t="s">
        <v>811</v>
      </c>
      <c r="J2033">
        <v>63300060</v>
      </c>
      <c r="K2033" t="s">
        <v>1546</v>
      </c>
      <c r="L2033" s="3">
        <v>37062.54</v>
      </c>
      <c r="M2033" s="3">
        <v>37062.54</v>
      </c>
      <c r="N2033" s="3">
        <v>37062.54</v>
      </c>
      <c r="O2033" s="3">
        <v>37062.54</v>
      </c>
      <c r="P2033" s="3">
        <v>37062.54</v>
      </c>
    </row>
    <row r="2034" spans="2:16" x14ac:dyDescent="0.35">
      <c r="B2034" t="s">
        <v>10</v>
      </c>
      <c r="D2034" t="s">
        <v>19</v>
      </c>
      <c r="E2034" t="s">
        <v>44</v>
      </c>
      <c r="F2034" t="s">
        <v>814</v>
      </c>
      <c r="G2034" t="s">
        <v>815</v>
      </c>
      <c r="H2034">
        <v>3095</v>
      </c>
      <c r="I2034" t="s">
        <v>811</v>
      </c>
      <c r="J2034">
        <v>63300065</v>
      </c>
      <c r="K2034" t="s">
        <v>1627</v>
      </c>
      <c r="L2034" s="3">
        <v>196494.0000001</v>
      </c>
      <c r="M2034" s="3">
        <v>196494.0000001</v>
      </c>
      <c r="N2034" s="3">
        <v>196494.0000001</v>
      </c>
      <c r="O2034" s="3">
        <v>196494.0000001</v>
      </c>
      <c r="P2034" s="3">
        <v>196494.0000001</v>
      </c>
    </row>
    <row r="2035" spans="2:16" x14ac:dyDescent="0.35">
      <c r="B2035" t="s">
        <v>10</v>
      </c>
      <c r="D2035" t="s">
        <v>19</v>
      </c>
      <c r="E2035" t="s">
        <v>44</v>
      </c>
      <c r="F2035" t="s">
        <v>814</v>
      </c>
      <c r="G2035" t="s">
        <v>815</v>
      </c>
      <c r="H2035">
        <v>3095</v>
      </c>
      <c r="I2035" t="s">
        <v>811</v>
      </c>
      <c r="J2035">
        <v>63300033</v>
      </c>
      <c r="K2035" t="s">
        <v>1661</v>
      </c>
      <c r="L2035" s="3">
        <v>56018.389999899999</v>
      </c>
      <c r="M2035" s="3">
        <v>56018.389999899999</v>
      </c>
      <c r="N2035" s="3">
        <v>56018.389999899999</v>
      </c>
      <c r="O2035" s="3">
        <v>56018.389999899999</v>
      </c>
      <c r="P2035" s="3">
        <v>56018.389999899999</v>
      </c>
    </row>
    <row r="2036" spans="2:16" x14ac:dyDescent="0.35">
      <c r="B2036" t="s">
        <v>10</v>
      </c>
      <c r="D2036" t="s">
        <v>19</v>
      </c>
      <c r="E2036" t="s">
        <v>44</v>
      </c>
      <c r="F2036" t="s">
        <v>814</v>
      </c>
      <c r="G2036" t="s">
        <v>815</v>
      </c>
      <c r="H2036">
        <v>3095</v>
      </c>
      <c r="I2036" t="s">
        <v>811</v>
      </c>
      <c r="J2036">
        <v>63300150</v>
      </c>
      <c r="K2036" t="s">
        <v>1680</v>
      </c>
      <c r="L2036" s="3">
        <v>46320.735909210001</v>
      </c>
      <c r="M2036" s="3">
        <v>47247.1506273942</v>
      </c>
      <c r="N2036" s="3">
        <v>48192.093639942083</v>
      </c>
      <c r="O2036" s="3">
        <v>49155.935512740922</v>
      </c>
      <c r="P2036" s="3">
        <v>50139.054222995743</v>
      </c>
    </row>
    <row r="2037" spans="2:16" x14ac:dyDescent="0.35">
      <c r="B2037" t="s">
        <v>10</v>
      </c>
      <c r="D2037" t="s">
        <v>11</v>
      </c>
      <c r="E2037" t="s">
        <v>44</v>
      </c>
      <c r="F2037" t="s">
        <v>814</v>
      </c>
      <c r="G2037" t="s">
        <v>815</v>
      </c>
      <c r="H2037">
        <v>3095</v>
      </c>
      <c r="I2037" t="s">
        <v>811</v>
      </c>
      <c r="J2037">
        <v>63300110</v>
      </c>
      <c r="K2037" t="s">
        <v>1866</v>
      </c>
      <c r="L2037" s="3">
        <v>7859.7600000040002</v>
      </c>
      <c r="M2037" s="3">
        <v>7859.7600000040002</v>
      </c>
      <c r="N2037" s="3">
        <v>7859.7600000040002</v>
      </c>
      <c r="O2037" s="3">
        <v>7859.7600000040002</v>
      </c>
      <c r="P2037" s="3">
        <v>7859.7600000040002</v>
      </c>
    </row>
    <row r="2038" spans="2:16" x14ac:dyDescent="0.35">
      <c r="B2038" t="s">
        <v>10</v>
      </c>
      <c r="D2038" t="s">
        <v>11</v>
      </c>
      <c r="E2038" t="s">
        <v>44</v>
      </c>
      <c r="F2038" t="s">
        <v>814</v>
      </c>
      <c r="G2038" t="s">
        <v>815</v>
      </c>
      <c r="H2038">
        <v>3095</v>
      </c>
      <c r="I2038" t="s">
        <v>811</v>
      </c>
      <c r="J2038">
        <v>63300100</v>
      </c>
      <c r="K2038" t="s">
        <v>1869</v>
      </c>
      <c r="L2038" s="3">
        <v>325292.46894123044</v>
      </c>
      <c r="M2038" s="3">
        <v>336677.70535417349</v>
      </c>
      <c r="N2038" s="3">
        <v>348461.42504156957</v>
      </c>
      <c r="O2038" s="3">
        <v>360657.57491802442</v>
      </c>
      <c r="P2038" s="3">
        <v>373280.59004015522</v>
      </c>
    </row>
    <row r="2039" spans="2:16" x14ac:dyDescent="0.35">
      <c r="B2039" t="s">
        <v>10</v>
      </c>
      <c r="D2039" t="s">
        <v>11</v>
      </c>
      <c r="E2039" t="s">
        <v>44</v>
      </c>
      <c r="F2039" t="s">
        <v>814</v>
      </c>
      <c r="G2039" t="s">
        <v>815</v>
      </c>
      <c r="H2039">
        <v>3095</v>
      </c>
      <c r="I2039" t="s">
        <v>811</v>
      </c>
      <c r="J2039">
        <v>63300170</v>
      </c>
      <c r="K2039" t="s">
        <v>1873</v>
      </c>
      <c r="L2039" s="3">
        <v>487297.88911002758</v>
      </c>
      <c r="M2039" s="3">
        <v>504353.31522887846</v>
      </c>
      <c r="N2039" s="3">
        <v>522005.68126188917</v>
      </c>
      <c r="O2039" s="3">
        <v>540275.88010605518</v>
      </c>
      <c r="P2039" s="3">
        <v>559185.53590976715</v>
      </c>
    </row>
    <row r="2040" spans="2:16" x14ac:dyDescent="0.35">
      <c r="B2040" t="s">
        <v>10</v>
      </c>
      <c r="D2040" t="s">
        <v>11</v>
      </c>
      <c r="E2040" t="s">
        <v>44</v>
      </c>
      <c r="F2040" t="s">
        <v>814</v>
      </c>
      <c r="G2040" t="s">
        <v>815</v>
      </c>
      <c r="H2040">
        <v>3095</v>
      </c>
      <c r="I2040" t="s">
        <v>811</v>
      </c>
      <c r="J2040">
        <v>63300130</v>
      </c>
      <c r="K2040" t="s">
        <v>1896</v>
      </c>
      <c r="L2040" s="3">
        <v>424294.52470595273</v>
      </c>
      <c r="M2040" s="3">
        <v>439144.83307066106</v>
      </c>
      <c r="N2040" s="3">
        <v>454514.90222813422</v>
      </c>
      <c r="O2040" s="3">
        <v>470422.92380611878</v>
      </c>
      <c r="P2040" s="3">
        <v>486887.72613933292</v>
      </c>
    </row>
    <row r="2041" spans="2:16" x14ac:dyDescent="0.35">
      <c r="B2041" t="s">
        <v>10</v>
      </c>
      <c r="D2041" t="s">
        <v>11</v>
      </c>
      <c r="E2041" t="s">
        <v>44</v>
      </c>
      <c r="F2041" t="s">
        <v>816</v>
      </c>
      <c r="G2041" t="s">
        <v>817</v>
      </c>
      <c r="H2041">
        <v>3095</v>
      </c>
      <c r="I2041" t="s">
        <v>811</v>
      </c>
      <c r="J2041">
        <v>63300080</v>
      </c>
      <c r="K2041" t="s">
        <v>91</v>
      </c>
      <c r="L2041" s="3">
        <v>895.83496495207191</v>
      </c>
      <c r="M2041" s="3">
        <v>927.18918872539427</v>
      </c>
      <c r="N2041" s="3">
        <v>959.64081033078298</v>
      </c>
      <c r="O2041" s="3">
        <v>993.22823869236026</v>
      </c>
      <c r="P2041" s="3">
        <v>1027.9912270465927</v>
      </c>
    </row>
    <row r="2042" spans="2:16" x14ac:dyDescent="0.35">
      <c r="B2042" t="s">
        <v>10</v>
      </c>
      <c r="D2042" t="s">
        <v>11</v>
      </c>
      <c r="E2042" t="s">
        <v>44</v>
      </c>
      <c r="F2042" t="s">
        <v>816</v>
      </c>
      <c r="G2042" t="s">
        <v>817</v>
      </c>
      <c r="H2042">
        <v>3095</v>
      </c>
      <c r="I2042" t="s">
        <v>811</v>
      </c>
      <c r="J2042">
        <v>63300040</v>
      </c>
      <c r="K2042" t="s">
        <v>1515</v>
      </c>
      <c r="L2042" s="3">
        <v>309.41668197357745</v>
      </c>
      <c r="M2042" s="3">
        <v>320.24626584265263</v>
      </c>
      <c r="N2042" s="3">
        <v>331.45488514714543</v>
      </c>
      <c r="O2042" s="3">
        <v>343.05580612729551</v>
      </c>
      <c r="P2042" s="3">
        <v>355.06275934175079</v>
      </c>
    </row>
    <row r="2043" spans="2:16" x14ac:dyDescent="0.35">
      <c r="B2043" t="s">
        <v>10</v>
      </c>
      <c r="D2043" t="s">
        <v>19</v>
      </c>
      <c r="E2043" t="s">
        <v>44</v>
      </c>
      <c r="F2043" t="s">
        <v>816</v>
      </c>
      <c r="G2043" t="s">
        <v>817</v>
      </c>
      <c r="H2043">
        <v>3095</v>
      </c>
      <c r="I2043" t="s">
        <v>811</v>
      </c>
      <c r="J2043">
        <v>63300056</v>
      </c>
      <c r="K2043" t="s">
        <v>1536</v>
      </c>
      <c r="L2043" s="3">
        <v>2946.8255426054998</v>
      </c>
      <c r="M2043" s="3">
        <v>3049.9644365966919</v>
      </c>
      <c r="N2043" s="3">
        <v>3156.7131918775758</v>
      </c>
      <c r="O2043" s="3">
        <v>3267.1981535932905</v>
      </c>
      <c r="P2043" s="3">
        <v>3381.5500889690552</v>
      </c>
    </row>
    <row r="2044" spans="2:16" x14ac:dyDescent="0.35">
      <c r="B2044" t="s">
        <v>10</v>
      </c>
      <c r="D2044" t="s">
        <v>19</v>
      </c>
      <c r="E2044" t="s">
        <v>44</v>
      </c>
      <c r="F2044" t="s">
        <v>816</v>
      </c>
      <c r="G2044" t="s">
        <v>817</v>
      </c>
      <c r="H2044">
        <v>3095</v>
      </c>
      <c r="I2044" t="s">
        <v>811</v>
      </c>
      <c r="J2044">
        <v>63300060</v>
      </c>
      <c r="K2044" t="s">
        <v>1546</v>
      </c>
      <c r="L2044" s="3">
        <v>4200</v>
      </c>
      <c r="M2044" s="3">
        <v>4200</v>
      </c>
      <c r="N2044" s="3">
        <v>4200</v>
      </c>
      <c r="O2044" s="3">
        <v>4200</v>
      </c>
      <c r="P2044" s="3">
        <v>4200</v>
      </c>
    </row>
    <row r="2045" spans="2:16" x14ac:dyDescent="0.35">
      <c r="B2045" t="s">
        <v>10</v>
      </c>
      <c r="D2045" t="s">
        <v>19</v>
      </c>
      <c r="E2045" t="s">
        <v>44</v>
      </c>
      <c r="F2045" t="s">
        <v>816</v>
      </c>
      <c r="G2045" t="s">
        <v>817</v>
      </c>
      <c r="H2045">
        <v>3095</v>
      </c>
      <c r="I2045" t="s">
        <v>811</v>
      </c>
      <c r="J2045">
        <v>63300065</v>
      </c>
      <c r="K2045" t="s">
        <v>1627</v>
      </c>
      <c r="L2045" s="3">
        <v>37200</v>
      </c>
      <c r="M2045" s="3">
        <v>37200</v>
      </c>
      <c r="N2045" s="3">
        <v>37200</v>
      </c>
      <c r="O2045" s="3">
        <v>37200</v>
      </c>
      <c r="P2045" s="3">
        <v>37200</v>
      </c>
    </row>
    <row r="2046" spans="2:16" x14ac:dyDescent="0.35">
      <c r="B2046" t="s">
        <v>10</v>
      </c>
      <c r="D2046" t="s">
        <v>11</v>
      </c>
      <c r="E2046" t="s">
        <v>44</v>
      </c>
      <c r="F2046" t="s">
        <v>816</v>
      </c>
      <c r="G2046" t="s">
        <v>817</v>
      </c>
      <c r="H2046">
        <v>3095</v>
      </c>
      <c r="I2046" t="s">
        <v>811</v>
      </c>
      <c r="J2046">
        <v>63300110</v>
      </c>
      <c r="K2046" t="s">
        <v>1866</v>
      </c>
      <c r="L2046" s="3">
        <v>1488</v>
      </c>
      <c r="M2046" s="3">
        <v>1488</v>
      </c>
      <c r="N2046" s="3">
        <v>1488</v>
      </c>
      <c r="O2046" s="3">
        <v>1488</v>
      </c>
      <c r="P2046" s="3">
        <v>1488</v>
      </c>
    </row>
    <row r="2047" spans="2:16" x14ac:dyDescent="0.35">
      <c r="B2047" t="s">
        <v>10</v>
      </c>
      <c r="D2047" t="s">
        <v>11</v>
      </c>
      <c r="E2047" t="s">
        <v>44</v>
      </c>
      <c r="F2047" t="s">
        <v>816</v>
      </c>
      <c r="G2047" t="s">
        <v>817</v>
      </c>
      <c r="H2047">
        <v>3095</v>
      </c>
      <c r="I2047" t="s">
        <v>811</v>
      </c>
      <c r="J2047">
        <v>63300100</v>
      </c>
      <c r="K2047" t="s">
        <v>1869</v>
      </c>
      <c r="L2047" s="3">
        <v>271.10794991970596</v>
      </c>
      <c r="M2047" s="3">
        <v>280.59672816689567</v>
      </c>
      <c r="N2047" s="3">
        <v>290.41761365273697</v>
      </c>
      <c r="O2047" s="3">
        <v>300.58223013058273</v>
      </c>
      <c r="P2047" s="3">
        <v>311.10260818515309</v>
      </c>
    </row>
    <row r="2048" spans="2:16" x14ac:dyDescent="0.35">
      <c r="B2048" t="s">
        <v>10</v>
      </c>
      <c r="D2048" t="s">
        <v>11</v>
      </c>
      <c r="E2048" t="s">
        <v>44</v>
      </c>
      <c r="F2048" t="s">
        <v>816</v>
      </c>
      <c r="G2048" t="s">
        <v>817</v>
      </c>
      <c r="H2048">
        <v>3095</v>
      </c>
      <c r="I2048" t="s">
        <v>811</v>
      </c>
      <c r="J2048">
        <v>63300170</v>
      </c>
      <c r="K2048" t="s">
        <v>1873</v>
      </c>
      <c r="L2048" s="3">
        <v>468.54526127427448</v>
      </c>
      <c r="M2048" s="3">
        <v>484.94434541887404</v>
      </c>
      <c r="N2048" s="3">
        <v>501.91739750853458</v>
      </c>
      <c r="O2048" s="3">
        <v>519.48450642133321</v>
      </c>
      <c r="P2048" s="3">
        <v>537.66646414607976</v>
      </c>
    </row>
    <row r="2049" spans="2:16" x14ac:dyDescent="0.35">
      <c r="B2049" t="s">
        <v>10</v>
      </c>
      <c r="D2049" t="s">
        <v>11</v>
      </c>
      <c r="E2049" t="s">
        <v>44</v>
      </c>
      <c r="F2049" t="s">
        <v>816</v>
      </c>
      <c r="G2049" t="s">
        <v>817</v>
      </c>
      <c r="H2049">
        <v>3095</v>
      </c>
      <c r="I2049" t="s">
        <v>811</v>
      </c>
      <c r="J2049">
        <v>63300130</v>
      </c>
      <c r="K2049" t="s">
        <v>1896</v>
      </c>
      <c r="L2049" s="3">
        <v>353.61906511265994</v>
      </c>
      <c r="M2049" s="3">
        <v>365.99573239160304</v>
      </c>
      <c r="N2049" s="3">
        <v>378.80558302530909</v>
      </c>
      <c r="O2049" s="3">
        <v>392.06377843119486</v>
      </c>
      <c r="P2049" s="3">
        <v>405.78601067628659</v>
      </c>
    </row>
    <row r="2050" spans="2:16" x14ac:dyDescent="0.35">
      <c r="B2050" t="s">
        <v>10</v>
      </c>
      <c r="D2050" t="s">
        <v>11</v>
      </c>
      <c r="E2050" t="s">
        <v>44</v>
      </c>
      <c r="F2050" t="s">
        <v>818</v>
      </c>
      <c r="G2050" t="s">
        <v>819</v>
      </c>
      <c r="H2050">
        <v>3095</v>
      </c>
      <c r="I2050" t="s">
        <v>811</v>
      </c>
      <c r="J2050">
        <v>63300080</v>
      </c>
      <c r="K2050" t="s">
        <v>91</v>
      </c>
      <c r="L2050" s="3">
        <v>34918.596509087227</v>
      </c>
      <c r="M2050" s="3">
        <v>36140.747386905277</v>
      </c>
      <c r="N2050" s="3">
        <v>37405.67354544696</v>
      </c>
      <c r="O2050" s="3">
        <v>38714.872119537606</v>
      </c>
      <c r="P2050" s="3">
        <v>40069.892643721418</v>
      </c>
    </row>
    <row r="2051" spans="2:16" x14ac:dyDescent="0.35">
      <c r="B2051" t="s">
        <v>10</v>
      </c>
      <c r="D2051" t="s">
        <v>11</v>
      </c>
      <c r="E2051" t="s">
        <v>44</v>
      </c>
      <c r="F2051" t="s">
        <v>818</v>
      </c>
      <c r="G2051" t="s">
        <v>819</v>
      </c>
      <c r="H2051">
        <v>3095</v>
      </c>
      <c r="I2051" t="s">
        <v>811</v>
      </c>
      <c r="J2051">
        <v>63300040</v>
      </c>
      <c r="K2051" t="s">
        <v>1515</v>
      </c>
      <c r="L2051" s="3">
        <v>1810.5652108448098</v>
      </c>
      <c r="M2051" s="3">
        <v>1873.9349932243779</v>
      </c>
      <c r="N2051" s="3">
        <v>1939.5227179872311</v>
      </c>
      <c r="O2051" s="3">
        <v>2007.4060131167842</v>
      </c>
      <c r="P2051" s="3">
        <v>2077.6652235758716</v>
      </c>
    </row>
    <row r="2052" spans="2:16" x14ac:dyDescent="0.35">
      <c r="B2052" t="s">
        <v>10</v>
      </c>
      <c r="D2052" t="s">
        <v>19</v>
      </c>
      <c r="E2052" t="s">
        <v>44</v>
      </c>
      <c r="F2052" t="s">
        <v>818</v>
      </c>
      <c r="G2052" t="s">
        <v>819</v>
      </c>
      <c r="H2052">
        <v>3095</v>
      </c>
      <c r="I2052" t="s">
        <v>811</v>
      </c>
      <c r="J2052">
        <v>63300056</v>
      </c>
      <c r="K2052" t="s">
        <v>1536</v>
      </c>
      <c r="L2052" s="3">
        <v>17243.478198522</v>
      </c>
      <c r="M2052" s="3">
        <v>17846.999935470267</v>
      </c>
      <c r="N2052" s="3">
        <v>18471.644933211726</v>
      </c>
      <c r="O2052" s="3">
        <v>19118.152505874135</v>
      </c>
      <c r="P2052" s="3">
        <v>19787.287843579728</v>
      </c>
    </row>
    <row r="2053" spans="2:16" x14ac:dyDescent="0.35">
      <c r="B2053" t="s">
        <v>10</v>
      </c>
      <c r="D2053" t="s">
        <v>19</v>
      </c>
      <c r="E2053" t="s">
        <v>44</v>
      </c>
      <c r="F2053" t="s">
        <v>818</v>
      </c>
      <c r="G2053" t="s">
        <v>819</v>
      </c>
      <c r="H2053">
        <v>3095</v>
      </c>
      <c r="I2053" t="s">
        <v>811</v>
      </c>
      <c r="J2053">
        <v>63300052</v>
      </c>
      <c r="K2053" t="s">
        <v>1541</v>
      </c>
      <c r="L2053" s="3">
        <v>97620.326107685993</v>
      </c>
      <c r="M2053" s="3">
        <v>101037.037521455</v>
      </c>
      <c r="N2053" s="3">
        <v>104573.33383470592</v>
      </c>
      <c r="O2053" s="3">
        <v>108233.40051892062</v>
      </c>
      <c r="P2053" s="3">
        <v>112021.56953708283</v>
      </c>
    </row>
    <row r="2054" spans="2:16" x14ac:dyDescent="0.35">
      <c r="B2054" t="s">
        <v>10</v>
      </c>
      <c r="D2054" t="s">
        <v>19</v>
      </c>
      <c r="E2054" t="s">
        <v>44</v>
      </c>
      <c r="F2054" t="s">
        <v>818</v>
      </c>
      <c r="G2054" t="s">
        <v>819</v>
      </c>
      <c r="H2054">
        <v>3095</v>
      </c>
      <c r="I2054" t="s">
        <v>811</v>
      </c>
      <c r="J2054">
        <v>63300065</v>
      </c>
      <c r="K2054" t="s">
        <v>1627</v>
      </c>
      <c r="L2054" s="3">
        <v>18852.5571193</v>
      </c>
      <c r="M2054" s="3">
        <v>18852.5571193</v>
      </c>
      <c r="N2054" s="3">
        <v>18852.5571193</v>
      </c>
      <c r="O2054" s="3">
        <v>18852.5571193</v>
      </c>
      <c r="P2054" s="3">
        <v>18852.5571193</v>
      </c>
    </row>
    <row r="2055" spans="2:16" x14ac:dyDescent="0.35">
      <c r="B2055" t="s">
        <v>10</v>
      </c>
      <c r="D2055" t="s">
        <v>19</v>
      </c>
      <c r="E2055" t="s">
        <v>44</v>
      </c>
      <c r="F2055" t="s">
        <v>818</v>
      </c>
      <c r="G2055" t="s">
        <v>819</v>
      </c>
      <c r="H2055">
        <v>3095</v>
      </c>
      <c r="I2055" t="s">
        <v>811</v>
      </c>
      <c r="J2055">
        <v>63300150</v>
      </c>
      <c r="K2055" t="s">
        <v>1680</v>
      </c>
      <c r="L2055" s="3">
        <v>4161.6000000000004</v>
      </c>
      <c r="M2055" s="3">
        <v>4244.8320000000003</v>
      </c>
      <c r="N2055" s="3">
        <v>4329.7286400000003</v>
      </c>
      <c r="O2055" s="3">
        <v>4416.3232128</v>
      </c>
      <c r="P2055" s="3">
        <v>4504.6496770559997</v>
      </c>
    </row>
    <row r="2056" spans="2:16" x14ac:dyDescent="0.35">
      <c r="B2056" t="s">
        <v>10</v>
      </c>
      <c r="D2056" t="s">
        <v>11</v>
      </c>
      <c r="E2056" t="s">
        <v>44</v>
      </c>
      <c r="F2056" t="s">
        <v>818</v>
      </c>
      <c r="G2056" t="s">
        <v>819</v>
      </c>
      <c r="H2056">
        <v>3095</v>
      </c>
      <c r="I2056" t="s">
        <v>811</v>
      </c>
      <c r="J2056">
        <v>63300110</v>
      </c>
      <c r="K2056" t="s">
        <v>1866</v>
      </c>
      <c r="L2056" s="3">
        <v>754.10228477199996</v>
      </c>
      <c r="M2056" s="3">
        <v>754.10228477199996</v>
      </c>
      <c r="N2056" s="3">
        <v>754.10228477199996</v>
      </c>
      <c r="O2056" s="3">
        <v>754.10228477199996</v>
      </c>
      <c r="P2056" s="3">
        <v>754.10228477199996</v>
      </c>
    </row>
    <row r="2057" spans="2:16" x14ac:dyDescent="0.35">
      <c r="B2057" t="s">
        <v>10</v>
      </c>
      <c r="D2057" t="s">
        <v>11</v>
      </c>
      <c r="E2057" t="s">
        <v>44</v>
      </c>
      <c r="F2057" t="s">
        <v>818</v>
      </c>
      <c r="G2057" t="s">
        <v>819</v>
      </c>
      <c r="H2057">
        <v>3095</v>
      </c>
      <c r="I2057" t="s">
        <v>811</v>
      </c>
      <c r="J2057">
        <v>63300100</v>
      </c>
      <c r="K2057" t="s">
        <v>1869</v>
      </c>
      <c r="L2057" s="3">
        <v>10567.469996171136</v>
      </c>
      <c r="M2057" s="3">
        <v>10937.331446037126</v>
      </c>
      <c r="N2057" s="3">
        <v>11320.138046648424</v>
      </c>
      <c r="O2057" s="3">
        <v>11716.342878281117</v>
      </c>
      <c r="P2057" s="3">
        <v>12126.414879020957</v>
      </c>
    </row>
    <row r="2058" spans="2:16" x14ac:dyDescent="0.35">
      <c r="B2058" t="s">
        <v>10</v>
      </c>
      <c r="D2058" t="s">
        <v>11</v>
      </c>
      <c r="E2058" t="s">
        <v>44</v>
      </c>
      <c r="F2058" t="s">
        <v>818</v>
      </c>
      <c r="G2058" t="s">
        <v>819</v>
      </c>
      <c r="H2058">
        <v>3095</v>
      </c>
      <c r="I2058" t="s">
        <v>811</v>
      </c>
      <c r="J2058">
        <v>63300170</v>
      </c>
      <c r="K2058" t="s">
        <v>1873</v>
      </c>
      <c r="L2058" s="3">
        <v>2741.7130335649981</v>
      </c>
      <c r="M2058" s="3">
        <v>2837.6729897397727</v>
      </c>
      <c r="N2058" s="3">
        <v>2936.9915443806644</v>
      </c>
      <c r="O2058" s="3">
        <v>3039.7862484339876</v>
      </c>
      <c r="P2058" s="3">
        <v>3146.1787671291768</v>
      </c>
    </row>
    <row r="2059" spans="2:16" x14ac:dyDescent="0.35">
      <c r="B2059" t="s">
        <v>10</v>
      </c>
      <c r="D2059" t="s">
        <v>11</v>
      </c>
      <c r="E2059" t="s">
        <v>44</v>
      </c>
      <c r="F2059" t="s">
        <v>818</v>
      </c>
      <c r="G2059" t="s">
        <v>819</v>
      </c>
      <c r="H2059">
        <v>3095</v>
      </c>
      <c r="I2059" t="s">
        <v>811</v>
      </c>
      <c r="J2059">
        <v>63300130</v>
      </c>
      <c r="K2059" t="s">
        <v>1896</v>
      </c>
      <c r="L2059" s="3">
        <v>13783.656516744959</v>
      </c>
      <c r="M2059" s="3">
        <v>14266.084494831031</v>
      </c>
      <c r="N2059" s="3">
        <v>14765.397452150117</v>
      </c>
      <c r="O2059" s="3">
        <v>15282.18636297537</v>
      </c>
      <c r="P2059" s="3">
        <v>15817.062885679507</v>
      </c>
    </row>
    <row r="2060" spans="2:16" x14ac:dyDescent="0.35">
      <c r="B2060" t="s">
        <v>10</v>
      </c>
      <c r="D2060" t="s">
        <v>11</v>
      </c>
      <c r="E2060" t="s">
        <v>44</v>
      </c>
      <c r="F2060" t="s">
        <v>820</v>
      </c>
      <c r="G2060" t="s">
        <v>821</v>
      </c>
      <c r="H2060">
        <v>3095</v>
      </c>
      <c r="I2060" t="s">
        <v>811</v>
      </c>
      <c r="J2060">
        <v>63300080</v>
      </c>
      <c r="K2060" t="s">
        <v>91</v>
      </c>
      <c r="L2060" s="3">
        <v>109188.18857233727</v>
      </c>
      <c r="M2060" s="3">
        <v>113009.77517236907</v>
      </c>
      <c r="N2060" s="3">
        <v>116965.11730340197</v>
      </c>
      <c r="O2060" s="3">
        <v>121058.89640902102</v>
      </c>
      <c r="P2060" s="3">
        <v>125295.95778333675</v>
      </c>
    </row>
    <row r="2061" spans="2:16" x14ac:dyDescent="0.35">
      <c r="B2061" t="s">
        <v>10</v>
      </c>
      <c r="D2061" t="s">
        <v>11</v>
      </c>
      <c r="E2061" t="s">
        <v>44</v>
      </c>
      <c r="F2061" t="s">
        <v>820</v>
      </c>
      <c r="G2061" t="s">
        <v>821</v>
      </c>
      <c r="H2061">
        <v>3095</v>
      </c>
      <c r="I2061" t="s">
        <v>811</v>
      </c>
      <c r="J2061">
        <v>63300040</v>
      </c>
      <c r="K2061" t="s">
        <v>1515</v>
      </c>
      <c r="L2061" s="3">
        <v>29872.468066075107</v>
      </c>
      <c r="M2061" s="3">
        <v>30918.004448387735</v>
      </c>
      <c r="N2061" s="3">
        <v>32000.1346040813</v>
      </c>
      <c r="O2061" s="3">
        <v>33120.139315224144</v>
      </c>
      <c r="P2061" s="3">
        <v>34279.344191256983</v>
      </c>
    </row>
    <row r="2062" spans="2:16" x14ac:dyDescent="0.35">
      <c r="B2062" t="s">
        <v>10</v>
      </c>
      <c r="D2062" t="s">
        <v>19</v>
      </c>
      <c r="E2062" t="s">
        <v>44</v>
      </c>
      <c r="F2062" t="s">
        <v>820</v>
      </c>
      <c r="G2062" t="s">
        <v>821</v>
      </c>
      <c r="H2062">
        <v>3095</v>
      </c>
      <c r="I2062" t="s">
        <v>811</v>
      </c>
      <c r="J2062">
        <v>63300056</v>
      </c>
      <c r="K2062" t="s">
        <v>1536</v>
      </c>
      <c r="L2062" s="3">
        <v>284499.69586738199</v>
      </c>
      <c r="M2062" s="3">
        <v>294457.18522274034</v>
      </c>
      <c r="N2062" s="3">
        <v>304763.18670553621</v>
      </c>
      <c r="O2062" s="3">
        <v>315429.89824022993</v>
      </c>
      <c r="P2062" s="3">
        <v>326469.94467863796</v>
      </c>
    </row>
    <row r="2063" spans="2:16" x14ac:dyDescent="0.35">
      <c r="B2063" t="s">
        <v>10</v>
      </c>
      <c r="D2063" t="s">
        <v>19</v>
      </c>
      <c r="E2063" t="s">
        <v>44</v>
      </c>
      <c r="F2063" t="s">
        <v>820</v>
      </c>
      <c r="G2063" t="s">
        <v>821</v>
      </c>
      <c r="H2063">
        <v>3095</v>
      </c>
      <c r="I2063" t="s">
        <v>811</v>
      </c>
      <c r="J2063">
        <v>63300052</v>
      </c>
      <c r="K2063" t="s">
        <v>1541</v>
      </c>
      <c r="L2063" s="3">
        <v>74671.977067937987</v>
      </c>
      <c r="M2063" s="3">
        <v>77285.496265315815</v>
      </c>
      <c r="N2063" s="3">
        <v>79990.488634601861</v>
      </c>
      <c r="O2063" s="3">
        <v>82790.155736812914</v>
      </c>
      <c r="P2063" s="3">
        <v>85687.811187601357</v>
      </c>
    </row>
    <row r="2064" spans="2:16" x14ac:dyDescent="0.35">
      <c r="B2064" t="s">
        <v>10</v>
      </c>
      <c r="D2064" t="s">
        <v>19</v>
      </c>
      <c r="E2064" t="s">
        <v>44</v>
      </c>
      <c r="F2064" t="s">
        <v>820</v>
      </c>
      <c r="G2064" t="s">
        <v>821</v>
      </c>
      <c r="H2064">
        <v>3095</v>
      </c>
      <c r="I2064" t="s">
        <v>811</v>
      </c>
      <c r="J2064">
        <v>63300065</v>
      </c>
      <c r="K2064" t="s">
        <v>1627</v>
      </c>
      <c r="L2064" s="3">
        <v>319005.0000001</v>
      </c>
      <c r="M2064" s="3">
        <v>319005.0000001</v>
      </c>
      <c r="N2064" s="3">
        <v>319005.0000001</v>
      </c>
      <c r="O2064" s="3">
        <v>319005.0000001</v>
      </c>
      <c r="P2064" s="3">
        <v>319005.0000001</v>
      </c>
    </row>
    <row r="2065" spans="2:16" x14ac:dyDescent="0.35">
      <c r="B2065" t="s">
        <v>10</v>
      </c>
      <c r="D2065" t="s">
        <v>19</v>
      </c>
      <c r="E2065" t="s">
        <v>44</v>
      </c>
      <c r="F2065" t="s">
        <v>820</v>
      </c>
      <c r="G2065" t="s">
        <v>821</v>
      </c>
      <c r="H2065">
        <v>3095</v>
      </c>
      <c r="I2065" t="s">
        <v>811</v>
      </c>
      <c r="J2065">
        <v>63300150</v>
      </c>
      <c r="K2065" t="s">
        <v>1680</v>
      </c>
      <c r="L2065" s="3">
        <v>5618.16</v>
      </c>
      <c r="M2065" s="3">
        <v>5730.5231999999996</v>
      </c>
      <c r="N2065" s="3">
        <v>5845.133664</v>
      </c>
      <c r="O2065" s="3">
        <v>5962.0363372800002</v>
      </c>
      <c r="P2065" s="3">
        <v>6081.2770640256003</v>
      </c>
    </row>
    <row r="2066" spans="2:16" x14ac:dyDescent="0.35">
      <c r="B2066" t="s">
        <v>10</v>
      </c>
      <c r="D2066" t="s">
        <v>19</v>
      </c>
      <c r="E2066" t="s">
        <v>44</v>
      </c>
      <c r="F2066" t="s">
        <v>820</v>
      </c>
      <c r="G2066" t="s">
        <v>821</v>
      </c>
      <c r="H2066">
        <v>3095</v>
      </c>
      <c r="I2066" t="s">
        <v>811</v>
      </c>
      <c r="J2066">
        <v>63300152</v>
      </c>
      <c r="K2066" t="s">
        <v>1741</v>
      </c>
      <c r="L2066" s="3">
        <v>4550.9312488559999</v>
      </c>
      <c r="M2066" s="3">
        <v>4641.9498738331204</v>
      </c>
      <c r="N2066" s="3">
        <v>4734.7888713097827</v>
      </c>
      <c r="O2066" s="3">
        <v>4829.4846487359782</v>
      </c>
      <c r="P2066" s="3">
        <v>4926.0743417106978</v>
      </c>
    </row>
    <row r="2067" spans="2:16" x14ac:dyDescent="0.35">
      <c r="B2067" t="s">
        <v>10</v>
      </c>
      <c r="D2067" t="s">
        <v>11</v>
      </c>
      <c r="E2067" t="s">
        <v>44</v>
      </c>
      <c r="F2067" t="s">
        <v>820</v>
      </c>
      <c r="G2067" t="s">
        <v>821</v>
      </c>
      <c r="H2067">
        <v>3095</v>
      </c>
      <c r="I2067" t="s">
        <v>811</v>
      </c>
      <c r="J2067">
        <v>63300110</v>
      </c>
      <c r="K2067" t="s">
        <v>1866</v>
      </c>
      <c r="L2067" s="3">
        <v>12760.200000004001</v>
      </c>
      <c r="M2067" s="3">
        <v>12760.200000004001</v>
      </c>
      <c r="N2067" s="3">
        <v>12760.200000004001</v>
      </c>
      <c r="O2067" s="3">
        <v>12760.200000004001</v>
      </c>
      <c r="P2067" s="3">
        <v>12760.200000004001</v>
      </c>
    </row>
    <row r="2068" spans="2:16" x14ac:dyDescent="0.35">
      <c r="B2068" t="s">
        <v>10</v>
      </c>
      <c r="D2068" t="s">
        <v>11</v>
      </c>
      <c r="E2068" t="s">
        <v>44</v>
      </c>
      <c r="F2068" t="s">
        <v>820</v>
      </c>
      <c r="G2068" t="s">
        <v>821</v>
      </c>
      <c r="H2068">
        <v>3095</v>
      </c>
      <c r="I2068" t="s">
        <v>811</v>
      </c>
      <c r="J2068">
        <v>63300100</v>
      </c>
      <c r="K2068" t="s">
        <v>1869</v>
      </c>
      <c r="L2068" s="3">
        <v>33043.793910049433</v>
      </c>
      <c r="M2068" s="3">
        <v>34200.326696901167</v>
      </c>
      <c r="N2068" s="3">
        <v>35397.338131292701</v>
      </c>
      <c r="O2068" s="3">
        <v>36636.244965887941</v>
      </c>
      <c r="P2068" s="3">
        <v>37918.513539694017</v>
      </c>
    </row>
    <row r="2069" spans="2:16" x14ac:dyDescent="0.35">
      <c r="B2069" t="s">
        <v>10</v>
      </c>
      <c r="D2069" t="s">
        <v>11</v>
      </c>
      <c r="E2069" t="s">
        <v>44</v>
      </c>
      <c r="F2069" t="s">
        <v>820</v>
      </c>
      <c r="G2069" t="s">
        <v>821</v>
      </c>
      <c r="H2069">
        <v>3095</v>
      </c>
      <c r="I2069" t="s">
        <v>811</v>
      </c>
      <c r="J2069">
        <v>63300170</v>
      </c>
      <c r="K2069" t="s">
        <v>1873</v>
      </c>
      <c r="L2069" s="3">
        <v>45235.451642913737</v>
      </c>
      <c r="M2069" s="3">
        <v>46818.692450415714</v>
      </c>
      <c r="N2069" s="3">
        <v>48457.346686180259</v>
      </c>
      <c r="O2069" s="3">
        <v>50153.353820196557</v>
      </c>
      <c r="P2069" s="3">
        <v>51908.721203903435</v>
      </c>
    </row>
    <row r="2070" spans="2:16" x14ac:dyDescent="0.35">
      <c r="B2070" t="s">
        <v>10</v>
      </c>
      <c r="D2070" t="s">
        <v>11</v>
      </c>
      <c r="E2070" t="s">
        <v>44</v>
      </c>
      <c r="F2070" t="s">
        <v>820</v>
      </c>
      <c r="G2070" t="s">
        <v>821</v>
      </c>
      <c r="H2070">
        <v>3095</v>
      </c>
      <c r="I2070" t="s">
        <v>811</v>
      </c>
      <c r="J2070">
        <v>63300130</v>
      </c>
      <c r="K2070" t="s">
        <v>1896</v>
      </c>
      <c r="L2070" s="3">
        <v>43100.600752238402</v>
      </c>
      <c r="M2070" s="3">
        <v>44609.121778566732</v>
      </c>
      <c r="N2070" s="3">
        <v>46170.441040816571</v>
      </c>
      <c r="O2070" s="3">
        <v>47786.406477245146</v>
      </c>
      <c r="P2070" s="3">
        <v>49458.930703948718</v>
      </c>
    </row>
    <row r="2071" spans="2:16" x14ac:dyDescent="0.35">
      <c r="B2071" t="s">
        <v>10</v>
      </c>
      <c r="D2071" t="s">
        <v>11</v>
      </c>
      <c r="E2071" t="s">
        <v>44</v>
      </c>
      <c r="F2071" t="s">
        <v>822</v>
      </c>
      <c r="G2071" t="s">
        <v>823</v>
      </c>
      <c r="H2071">
        <v>3095</v>
      </c>
      <c r="I2071" t="s">
        <v>811</v>
      </c>
      <c r="J2071">
        <v>63300080</v>
      </c>
      <c r="K2071" t="s">
        <v>91</v>
      </c>
      <c r="L2071" s="3">
        <v>386091.5158985639</v>
      </c>
      <c r="M2071" s="3">
        <v>399604.71895501361</v>
      </c>
      <c r="N2071" s="3">
        <v>413590.88411843905</v>
      </c>
      <c r="O2071" s="3">
        <v>428066.56506258441</v>
      </c>
      <c r="P2071" s="3">
        <v>443048.89483977482</v>
      </c>
    </row>
    <row r="2072" spans="2:16" x14ac:dyDescent="0.35">
      <c r="B2072" t="s">
        <v>10</v>
      </c>
      <c r="D2072" t="s">
        <v>11</v>
      </c>
      <c r="E2072" t="s">
        <v>44</v>
      </c>
      <c r="F2072" t="s">
        <v>822</v>
      </c>
      <c r="G2072" t="s">
        <v>823</v>
      </c>
      <c r="H2072">
        <v>3095</v>
      </c>
      <c r="I2072" t="s">
        <v>811</v>
      </c>
      <c r="J2072">
        <v>63300040</v>
      </c>
      <c r="K2072" t="s">
        <v>1515</v>
      </c>
      <c r="L2072" s="3">
        <v>116483.25345391223</v>
      </c>
      <c r="M2072" s="3">
        <v>120560.16732479916</v>
      </c>
      <c r="N2072" s="3">
        <v>124779.77318116713</v>
      </c>
      <c r="O2072" s="3">
        <v>129147.06524250796</v>
      </c>
      <c r="P2072" s="3">
        <v>133667.21252599571</v>
      </c>
    </row>
    <row r="2073" spans="2:16" x14ac:dyDescent="0.35">
      <c r="B2073" t="s">
        <v>10</v>
      </c>
      <c r="D2073" t="s">
        <v>19</v>
      </c>
      <c r="E2073" t="s">
        <v>44</v>
      </c>
      <c r="F2073" t="s">
        <v>822</v>
      </c>
      <c r="G2073" t="s">
        <v>823</v>
      </c>
      <c r="H2073">
        <v>3095</v>
      </c>
      <c r="I2073" t="s">
        <v>811</v>
      </c>
      <c r="J2073">
        <v>63300056</v>
      </c>
      <c r="K2073" t="s">
        <v>1536</v>
      </c>
      <c r="L2073" s="3">
        <v>1109364.318608688</v>
      </c>
      <c r="M2073" s="3">
        <v>1148192.069759992</v>
      </c>
      <c r="N2073" s="3">
        <v>1188378.7922015917</v>
      </c>
      <c r="O2073" s="3">
        <v>1229972.0499286472</v>
      </c>
      <c r="P2073" s="3">
        <v>1273021.0716761497</v>
      </c>
    </row>
    <row r="2074" spans="2:16" x14ac:dyDescent="0.35">
      <c r="B2074" t="s">
        <v>10</v>
      </c>
      <c r="D2074" t="s">
        <v>19</v>
      </c>
      <c r="E2074" t="s">
        <v>44</v>
      </c>
      <c r="F2074" t="s">
        <v>822</v>
      </c>
      <c r="G2074" t="s">
        <v>823</v>
      </c>
      <c r="H2074">
        <v>3095</v>
      </c>
      <c r="I2074" t="s">
        <v>811</v>
      </c>
      <c r="J2074">
        <v>63300052</v>
      </c>
      <c r="K2074" t="s">
        <v>1541</v>
      </c>
      <c r="L2074" s="3">
        <v>160673.562636588</v>
      </c>
      <c r="M2074" s="3">
        <v>166297.13732886856</v>
      </c>
      <c r="N2074" s="3">
        <v>172117.53713537895</v>
      </c>
      <c r="O2074" s="3">
        <v>178141.65093511721</v>
      </c>
      <c r="P2074" s="3">
        <v>184376.60871784631</v>
      </c>
    </row>
    <row r="2075" spans="2:16" x14ac:dyDescent="0.35">
      <c r="B2075" t="s">
        <v>10</v>
      </c>
      <c r="D2075" t="s">
        <v>19</v>
      </c>
      <c r="E2075" t="s">
        <v>44</v>
      </c>
      <c r="F2075" t="s">
        <v>822</v>
      </c>
      <c r="G2075" t="s">
        <v>823</v>
      </c>
      <c r="H2075">
        <v>3095</v>
      </c>
      <c r="I2075" t="s">
        <v>811</v>
      </c>
      <c r="J2075">
        <v>63300065</v>
      </c>
      <c r="K2075" t="s">
        <v>1627</v>
      </c>
      <c r="L2075" s="3">
        <v>2973.3799998999998</v>
      </c>
      <c r="M2075" s="3">
        <v>2973.3799998999998</v>
      </c>
      <c r="N2075" s="3">
        <v>2973.3799998999998</v>
      </c>
      <c r="O2075" s="3">
        <v>2973.3799998999998</v>
      </c>
      <c r="P2075" s="3">
        <v>2973.3799998999998</v>
      </c>
    </row>
    <row r="2076" spans="2:16" x14ac:dyDescent="0.35">
      <c r="B2076" t="s">
        <v>10</v>
      </c>
      <c r="D2076" t="s">
        <v>11</v>
      </c>
      <c r="E2076" t="s">
        <v>44</v>
      </c>
      <c r="F2076" t="s">
        <v>822</v>
      </c>
      <c r="G2076" t="s">
        <v>823</v>
      </c>
      <c r="H2076">
        <v>3095</v>
      </c>
      <c r="I2076" t="s">
        <v>811</v>
      </c>
      <c r="J2076">
        <v>63300110</v>
      </c>
      <c r="K2076" t="s">
        <v>1866</v>
      </c>
      <c r="L2076" s="3">
        <v>118.93519999599999</v>
      </c>
      <c r="M2076" s="3">
        <v>118.93519999599999</v>
      </c>
      <c r="N2076" s="3">
        <v>118.93519999599999</v>
      </c>
      <c r="O2076" s="3">
        <v>118.93519999599999</v>
      </c>
      <c r="P2076" s="3">
        <v>118.93519999599999</v>
      </c>
    </row>
    <row r="2077" spans="2:16" x14ac:dyDescent="0.35">
      <c r="B2077" t="s">
        <v>10</v>
      </c>
      <c r="D2077" t="s">
        <v>11</v>
      </c>
      <c r="E2077" t="s">
        <v>44</v>
      </c>
      <c r="F2077" t="s">
        <v>822</v>
      </c>
      <c r="G2077" t="s">
        <v>823</v>
      </c>
      <c r="H2077">
        <v>3095</v>
      </c>
      <c r="I2077" t="s">
        <v>811</v>
      </c>
      <c r="J2077">
        <v>63300100</v>
      </c>
      <c r="K2077" t="s">
        <v>1869</v>
      </c>
      <c r="L2077" s="3">
        <v>116843.48507456538</v>
      </c>
      <c r="M2077" s="3">
        <v>120933.00705217516</v>
      </c>
      <c r="N2077" s="3">
        <v>125165.6622990013</v>
      </c>
      <c r="O2077" s="3">
        <v>129546.46047946633</v>
      </c>
      <c r="P2077" s="3">
        <v>134080.58659624762</v>
      </c>
    </row>
    <row r="2078" spans="2:16" x14ac:dyDescent="0.35">
      <c r="B2078" t="s">
        <v>10</v>
      </c>
      <c r="D2078" t="s">
        <v>11</v>
      </c>
      <c r="E2078" t="s">
        <v>44</v>
      </c>
      <c r="F2078" t="s">
        <v>822</v>
      </c>
      <c r="G2078" t="s">
        <v>823</v>
      </c>
      <c r="H2078">
        <v>3095</v>
      </c>
      <c r="I2078" t="s">
        <v>811</v>
      </c>
      <c r="J2078">
        <v>63300170</v>
      </c>
      <c r="K2078" t="s">
        <v>1873</v>
      </c>
      <c r="L2078" s="3">
        <v>176388.92665878139</v>
      </c>
      <c r="M2078" s="3">
        <v>182562.53909183873</v>
      </c>
      <c r="N2078" s="3">
        <v>188952.22796005307</v>
      </c>
      <c r="O2078" s="3">
        <v>195565.5559386549</v>
      </c>
      <c r="P2078" s="3">
        <v>202410.3503965078</v>
      </c>
    </row>
    <row r="2079" spans="2:16" x14ac:dyDescent="0.35">
      <c r="B2079" t="s">
        <v>10</v>
      </c>
      <c r="D2079" t="s">
        <v>11</v>
      </c>
      <c r="E2079" t="s">
        <v>44</v>
      </c>
      <c r="F2079" t="s">
        <v>822</v>
      </c>
      <c r="G2079" t="s">
        <v>823</v>
      </c>
      <c r="H2079">
        <v>3095</v>
      </c>
      <c r="I2079" t="s">
        <v>811</v>
      </c>
      <c r="J2079">
        <v>63300130</v>
      </c>
      <c r="K2079" t="s">
        <v>1896</v>
      </c>
      <c r="L2079" s="3">
        <v>152404.54574943311</v>
      </c>
      <c r="M2079" s="3">
        <v>157738.70485066326</v>
      </c>
      <c r="N2079" s="3">
        <v>163259.55952043645</v>
      </c>
      <c r="O2079" s="3">
        <v>168973.64410365172</v>
      </c>
      <c r="P2079" s="3">
        <v>174887.72164727951</v>
      </c>
    </row>
    <row r="2080" spans="2:16" x14ac:dyDescent="0.35">
      <c r="B2080" t="s">
        <v>10</v>
      </c>
      <c r="D2080" t="s">
        <v>11</v>
      </c>
      <c r="E2080" t="s">
        <v>44</v>
      </c>
      <c r="F2080" t="s">
        <v>824</v>
      </c>
      <c r="G2080" t="s">
        <v>825</v>
      </c>
      <c r="H2080">
        <v>3095</v>
      </c>
      <c r="I2080" t="s">
        <v>811</v>
      </c>
      <c r="J2080">
        <v>63300080</v>
      </c>
      <c r="K2080" t="s">
        <v>91</v>
      </c>
      <c r="L2080" s="3">
        <v>79711.152408372232</v>
      </c>
      <c r="M2080" s="3">
        <v>82501.04274266526</v>
      </c>
      <c r="N2080" s="3">
        <v>85388.579238658538</v>
      </c>
      <c r="O2080" s="3">
        <v>88377.179512011571</v>
      </c>
      <c r="P2080" s="3">
        <v>91470.380794931974</v>
      </c>
    </row>
    <row r="2081" spans="2:16" x14ac:dyDescent="0.35">
      <c r="B2081" t="s">
        <v>10</v>
      </c>
      <c r="D2081" t="s">
        <v>19</v>
      </c>
      <c r="E2081" t="s">
        <v>44</v>
      </c>
      <c r="F2081" t="s">
        <v>824</v>
      </c>
      <c r="G2081" t="s">
        <v>825</v>
      </c>
      <c r="H2081">
        <v>3095</v>
      </c>
      <c r="I2081" t="s">
        <v>811</v>
      </c>
      <c r="J2081">
        <v>63300030</v>
      </c>
      <c r="K2081" t="s">
        <v>1488</v>
      </c>
      <c r="L2081" s="3">
        <v>35.19</v>
      </c>
      <c r="M2081" s="3">
        <v>35.19</v>
      </c>
      <c r="N2081" s="3">
        <v>35.19</v>
      </c>
      <c r="O2081" s="3">
        <v>35.19</v>
      </c>
      <c r="P2081" s="3">
        <v>35.19</v>
      </c>
    </row>
    <row r="2082" spans="2:16" x14ac:dyDescent="0.35">
      <c r="B2082" t="s">
        <v>10</v>
      </c>
      <c r="D2082" t="s">
        <v>11</v>
      </c>
      <c r="E2082" t="s">
        <v>44</v>
      </c>
      <c r="F2082" t="s">
        <v>824</v>
      </c>
      <c r="G2082" t="s">
        <v>825</v>
      </c>
      <c r="H2082">
        <v>3095</v>
      </c>
      <c r="I2082" t="s">
        <v>811</v>
      </c>
      <c r="J2082">
        <v>63300040</v>
      </c>
      <c r="K2082" t="s">
        <v>1515</v>
      </c>
      <c r="L2082" s="3">
        <v>13017.884022500803</v>
      </c>
      <c r="M2082" s="3">
        <v>13473.50996328833</v>
      </c>
      <c r="N2082" s="3">
        <v>13945.082812003422</v>
      </c>
      <c r="O2082" s="3">
        <v>14433.160710423539</v>
      </c>
      <c r="P2082" s="3">
        <v>14938.321335288361</v>
      </c>
    </row>
    <row r="2083" spans="2:16" x14ac:dyDescent="0.35">
      <c r="B2083" t="s">
        <v>10</v>
      </c>
      <c r="D2083" t="s">
        <v>19</v>
      </c>
      <c r="E2083" t="s">
        <v>44</v>
      </c>
      <c r="F2083" t="s">
        <v>824</v>
      </c>
      <c r="G2083" t="s">
        <v>825</v>
      </c>
      <c r="H2083">
        <v>3095</v>
      </c>
      <c r="I2083" t="s">
        <v>811</v>
      </c>
      <c r="J2083">
        <v>63300056</v>
      </c>
      <c r="K2083" t="s">
        <v>1536</v>
      </c>
      <c r="L2083" s="3">
        <v>123979.84783334099</v>
      </c>
      <c r="M2083" s="3">
        <v>128319.14250750792</v>
      </c>
      <c r="N2083" s="3">
        <v>132810.31249527069</v>
      </c>
      <c r="O2083" s="3">
        <v>137458.67343260514</v>
      </c>
      <c r="P2083" s="3">
        <v>142269.72700274631</v>
      </c>
    </row>
    <row r="2084" spans="2:16" x14ac:dyDescent="0.35">
      <c r="B2084" t="s">
        <v>10</v>
      </c>
      <c r="D2084" t="s">
        <v>19</v>
      </c>
      <c r="E2084" t="s">
        <v>44</v>
      </c>
      <c r="F2084" t="s">
        <v>824</v>
      </c>
      <c r="G2084" t="s">
        <v>825</v>
      </c>
      <c r="H2084">
        <v>3095</v>
      </c>
      <c r="I2084" t="s">
        <v>811</v>
      </c>
      <c r="J2084">
        <v>63300052</v>
      </c>
      <c r="K2084" t="s">
        <v>1541</v>
      </c>
      <c r="L2084" s="3">
        <v>138227.89035209399</v>
      </c>
      <c r="M2084" s="3">
        <v>143065.86651441728</v>
      </c>
      <c r="N2084" s="3">
        <v>148073.17184242187</v>
      </c>
      <c r="O2084" s="3">
        <v>153255.73285690663</v>
      </c>
      <c r="P2084" s="3">
        <v>158619.68350689835</v>
      </c>
    </row>
    <row r="2085" spans="2:16" x14ac:dyDescent="0.35">
      <c r="B2085" t="s">
        <v>10</v>
      </c>
      <c r="D2085" t="s">
        <v>19</v>
      </c>
      <c r="E2085" t="s">
        <v>44</v>
      </c>
      <c r="F2085" t="s">
        <v>824</v>
      </c>
      <c r="G2085" t="s">
        <v>825</v>
      </c>
      <c r="H2085">
        <v>3095</v>
      </c>
      <c r="I2085" t="s">
        <v>811</v>
      </c>
      <c r="J2085">
        <v>63300060</v>
      </c>
      <c r="K2085" t="s">
        <v>1546</v>
      </c>
      <c r="L2085" s="3">
        <v>52043.9699999</v>
      </c>
      <c r="M2085" s="3">
        <v>52043.9699999</v>
      </c>
      <c r="N2085" s="3">
        <v>52043.9699999</v>
      </c>
      <c r="O2085" s="3">
        <v>52043.9699999</v>
      </c>
      <c r="P2085" s="3">
        <v>52043.9699999</v>
      </c>
    </row>
    <row r="2086" spans="2:16" x14ac:dyDescent="0.35">
      <c r="B2086" t="s">
        <v>10</v>
      </c>
      <c r="D2086" t="s">
        <v>19</v>
      </c>
      <c r="E2086" t="s">
        <v>44</v>
      </c>
      <c r="F2086" t="s">
        <v>824</v>
      </c>
      <c r="G2086" t="s">
        <v>825</v>
      </c>
      <c r="H2086">
        <v>3095</v>
      </c>
      <c r="I2086" t="s">
        <v>811</v>
      </c>
      <c r="J2086">
        <v>63300065</v>
      </c>
      <c r="K2086" t="s">
        <v>1627</v>
      </c>
      <c r="L2086" s="3">
        <v>58658.579999900001</v>
      </c>
      <c r="M2086" s="3">
        <v>58658.579999900001</v>
      </c>
      <c r="N2086" s="3">
        <v>58658.579999900001</v>
      </c>
      <c r="O2086" s="3">
        <v>58658.579999900001</v>
      </c>
      <c r="P2086" s="3">
        <v>58658.579999900001</v>
      </c>
    </row>
    <row r="2087" spans="2:16" x14ac:dyDescent="0.35">
      <c r="B2087" t="s">
        <v>10</v>
      </c>
      <c r="D2087" t="s">
        <v>11</v>
      </c>
      <c r="E2087" t="s">
        <v>44</v>
      </c>
      <c r="F2087" t="s">
        <v>824</v>
      </c>
      <c r="G2087" t="s">
        <v>825</v>
      </c>
      <c r="H2087">
        <v>3095</v>
      </c>
      <c r="I2087" t="s">
        <v>811</v>
      </c>
      <c r="J2087">
        <v>63300110</v>
      </c>
      <c r="K2087" t="s">
        <v>1866</v>
      </c>
      <c r="L2087" s="3">
        <v>2346.3431999960003</v>
      </c>
      <c r="M2087" s="3">
        <v>2346.3431999960003</v>
      </c>
      <c r="N2087" s="3">
        <v>2346.3431999960003</v>
      </c>
      <c r="O2087" s="3">
        <v>2346.3431999960003</v>
      </c>
      <c r="P2087" s="3">
        <v>2346.3431999960003</v>
      </c>
    </row>
    <row r="2088" spans="2:16" x14ac:dyDescent="0.35">
      <c r="B2088" t="s">
        <v>10</v>
      </c>
      <c r="D2088" t="s">
        <v>11</v>
      </c>
      <c r="E2088" t="s">
        <v>44</v>
      </c>
      <c r="F2088" t="s">
        <v>824</v>
      </c>
      <c r="G2088" t="s">
        <v>825</v>
      </c>
      <c r="H2088">
        <v>3095</v>
      </c>
      <c r="I2088" t="s">
        <v>811</v>
      </c>
      <c r="J2088">
        <v>63300100</v>
      </c>
      <c r="K2088" t="s">
        <v>1869</v>
      </c>
      <c r="L2088" s="3">
        <v>24123.11191306002</v>
      </c>
      <c r="M2088" s="3">
        <v>24967.420830017116</v>
      </c>
      <c r="N2088" s="3">
        <v>25841.280559067716</v>
      </c>
      <c r="O2088" s="3">
        <v>26745.725378635085</v>
      </c>
      <c r="P2088" s="3">
        <v>27681.825766887308</v>
      </c>
    </row>
    <row r="2089" spans="2:16" x14ac:dyDescent="0.35">
      <c r="B2089" t="s">
        <v>10</v>
      </c>
      <c r="D2089" t="s">
        <v>11</v>
      </c>
      <c r="E2089" t="s">
        <v>44</v>
      </c>
      <c r="F2089" t="s">
        <v>824</v>
      </c>
      <c r="G2089" t="s">
        <v>825</v>
      </c>
      <c r="H2089">
        <v>3095</v>
      </c>
      <c r="I2089" t="s">
        <v>811</v>
      </c>
      <c r="J2089">
        <v>63300170</v>
      </c>
      <c r="K2089" t="s">
        <v>1873</v>
      </c>
      <c r="L2089" s="3">
        <v>19712.795805501217</v>
      </c>
      <c r="M2089" s="3">
        <v>20402.743658693758</v>
      </c>
      <c r="N2089" s="3">
        <v>21116.839686748041</v>
      </c>
      <c r="O2089" s="3">
        <v>21855.929075784217</v>
      </c>
      <c r="P2089" s="3">
        <v>22620.886593436662</v>
      </c>
    </row>
    <row r="2090" spans="2:16" x14ac:dyDescent="0.35">
      <c r="B2090" t="s">
        <v>10</v>
      </c>
      <c r="D2090" t="s">
        <v>11</v>
      </c>
      <c r="E2090" t="s">
        <v>44</v>
      </c>
      <c r="F2090" t="s">
        <v>824</v>
      </c>
      <c r="G2090" t="s">
        <v>825</v>
      </c>
      <c r="H2090">
        <v>3095</v>
      </c>
      <c r="I2090" t="s">
        <v>811</v>
      </c>
      <c r="J2090">
        <v>63300130</v>
      </c>
      <c r="K2090" t="s">
        <v>1896</v>
      </c>
      <c r="L2090" s="3">
        <v>31464.928582252196</v>
      </c>
      <c r="M2090" s="3">
        <v>32566.201082631022</v>
      </c>
      <c r="N2090" s="3">
        <v>33706.018120523106</v>
      </c>
      <c r="O2090" s="3">
        <v>34885.728754741409</v>
      </c>
      <c r="P2090" s="3">
        <v>36106.729261157358</v>
      </c>
    </row>
    <row r="2091" spans="2:16" x14ac:dyDescent="0.35">
      <c r="B2091" t="s">
        <v>10</v>
      </c>
      <c r="D2091" t="s">
        <v>11</v>
      </c>
      <c r="E2091" t="s">
        <v>44</v>
      </c>
      <c r="F2091" t="s">
        <v>826</v>
      </c>
      <c r="G2091" t="s">
        <v>827</v>
      </c>
      <c r="H2091">
        <v>3095</v>
      </c>
      <c r="I2091" t="s">
        <v>811</v>
      </c>
      <c r="J2091">
        <v>63300080</v>
      </c>
      <c r="K2091" t="s">
        <v>91</v>
      </c>
      <c r="L2091" s="3">
        <v>365256.78255634382</v>
      </c>
      <c r="M2091" s="3">
        <v>378040.76994581585</v>
      </c>
      <c r="N2091" s="3">
        <v>391272.19689391938</v>
      </c>
      <c r="O2091" s="3">
        <v>404966.72378520656</v>
      </c>
      <c r="P2091" s="3">
        <v>419140.55911768868</v>
      </c>
    </row>
    <row r="2092" spans="2:16" x14ac:dyDescent="0.35">
      <c r="B2092" t="s">
        <v>10</v>
      </c>
      <c r="D2092" t="s">
        <v>11</v>
      </c>
      <c r="E2092" t="s">
        <v>44</v>
      </c>
      <c r="F2092" t="s">
        <v>826</v>
      </c>
      <c r="G2092" t="s">
        <v>827</v>
      </c>
      <c r="H2092">
        <v>3095</v>
      </c>
      <c r="I2092" t="s">
        <v>811</v>
      </c>
      <c r="J2092">
        <v>63300040</v>
      </c>
      <c r="K2092" t="s">
        <v>1515</v>
      </c>
      <c r="L2092" s="3">
        <v>92010.133649942072</v>
      </c>
      <c r="M2092" s="3">
        <v>95230.488327690036</v>
      </c>
      <c r="N2092" s="3">
        <v>98563.555419159195</v>
      </c>
      <c r="O2092" s="3">
        <v>102013.27985882976</v>
      </c>
      <c r="P2092" s="3">
        <v>105583.74465388879</v>
      </c>
    </row>
    <row r="2093" spans="2:16" x14ac:dyDescent="0.35">
      <c r="B2093" t="s">
        <v>10</v>
      </c>
      <c r="D2093" t="s">
        <v>19</v>
      </c>
      <c r="E2093" t="s">
        <v>44</v>
      </c>
      <c r="F2093" t="s">
        <v>826</v>
      </c>
      <c r="G2093" t="s">
        <v>827</v>
      </c>
      <c r="H2093">
        <v>3095</v>
      </c>
      <c r="I2093" t="s">
        <v>811</v>
      </c>
      <c r="J2093">
        <v>63300056</v>
      </c>
      <c r="K2093" t="s">
        <v>1536</v>
      </c>
      <c r="L2093" s="3">
        <v>876286.98714230547</v>
      </c>
      <c r="M2093" s="3">
        <v>906957.03169228614</v>
      </c>
      <c r="N2093" s="3">
        <v>938700.52780151612</v>
      </c>
      <c r="O2093" s="3">
        <v>971555.04627456912</v>
      </c>
      <c r="P2093" s="3">
        <v>1005559.4728941789</v>
      </c>
    </row>
    <row r="2094" spans="2:16" x14ac:dyDescent="0.35">
      <c r="B2094" t="s">
        <v>10</v>
      </c>
      <c r="D2094" t="s">
        <v>19</v>
      </c>
      <c r="E2094" t="s">
        <v>44</v>
      </c>
      <c r="F2094" t="s">
        <v>826</v>
      </c>
      <c r="G2094" t="s">
        <v>827</v>
      </c>
      <c r="H2094">
        <v>3095</v>
      </c>
      <c r="I2094" t="s">
        <v>811</v>
      </c>
      <c r="J2094">
        <v>63300052</v>
      </c>
      <c r="K2094" t="s">
        <v>1541</v>
      </c>
      <c r="L2094" s="3">
        <v>325215.58705619397</v>
      </c>
      <c r="M2094" s="3">
        <v>336598.13260316075</v>
      </c>
      <c r="N2094" s="3">
        <v>348379.06724427134</v>
      </c>
      <c r="O2094" s="3">
        <v>360572.33459782082</v>
      </c>
      <c r="P2094" s="3">
        <v>373192.36630874453</v>
      </c>
    </row>
    <row r="2095" spans="2:16" x14ac:dyDescent="0.35">
      <c r="B2095" t="s">
        <v>10</v>
      </c>
      <c r="D2095" t="s">
        <v>19</v>
      </c>
      <c r="E2095" t="s">
        <v>44</v>
      </c>
      <c r="F2095" t="s">
        <v>826</v>
      </c>
      <c r="G2095" t="s">
        <v>827</v>
      </c>
      <c r="H2095">
        <v>3095</v>
      </c>
      <c r="I2095" t="s">
        <v>811</v>
      </c>
      <c r="J2095">
        <v>63300065</v>
      </c>
      <c r="K2095" t="s">
        <v>1627</v>
      </c>
      <c r="L2095" s="3">
        <v>12000</v>
      </c>
      <c r="M2095" s="3">
        <v>12000</v>
      </c>
      <c r="N2095" s="3">
        <v>12000</v>
      </c>
      <c r="O2095" s="3">
        <v>12000</v>
      </c>
      <c r="P2095" s="3">
        <v>12000</v>
      </c>
    </row>
    <row r="2096" spans="2:16" x14ac:dyDescent="0.35">
      <c r="B2096" t="s">
        <v>10</v>
      </c>
      <c r="D2096" t="s">
        <v>19</v>
      </c>
      <c r="E2096" t="s">
        <v>44</v>
      </c>
      <c r="F2096" t="s">
        <v>826</v>
      </c>
      <c r="G2096" t="s">
        <v>827</v>
      </c>
      <c r="H2096">
        <v>3095</v>
      </c>
      <c r="I2096" t="s">
        <v>811</v>
      </c>
      <c r="J2096">
        <v>63300150</v>
      </c>
      <c r="K2096" t="s">
        <v>1680</v>
      </c>
      <c r="L2096" s="3">
        <v>13719.925046874001</v>
      </c>
      <c r="M2096" s="3">
        <v>13994.323547811482</v>
      </c>
      <c r="N2096" s="3">
        <v>14274.210018767712</v>
      </c>
      <c r="O2096" s="3">
        <v>14559.694219143066</v>
      </c>
      <c r="P2096" s="3">
        <v>14850.888103525927</v>
      </c>
    </row>
    <row r="2097" spans="2:16" x14ac:dyDescent="0.35">
      <c r="B2097" t="s">
        <v>10</v>
      </c>
      <c r="D2097" t="s">
        <v>11</v>
      </c>
      <c r="E2097" t="s">
        <v>44</v>
      </c>
      <c r="F2097" t="s">
        <v>826</v>
      </c>
      <c r="G2097" t="s">
        <v>827</v>
      </c>
      <c r="H2097">
        <v>3095</v>
      </c>
      <c r="I2097" t="s">
        <v>811</v>
      </c>
      <c r="J2097">
        <v>63300110</v>
      </c>
      <c r="K2097" t="s">
        <v>1866</v>
      </c>
      <c r="L2097" s="3">
        <v>480</v>
      </c>
      <c r="M2097" s="3">
        <v>480</v>
      </c>
      <c r="N2097" s="3">
        <v>480</v>
      </c>
      <c r="O2097" s="3">
        <v>480</v>
      </c>
      <c r="P2097" s="3">
        <v>480</v>
      </c>
    </row>
    <row r="2098" spans="2:16" x14ac:dyDescent="0.35">
      <c r="B2098" t="s">
        <v>10</v>
      </c>
      <c r="D2098" t="s">
        <v>11</v>
      </c>
      <c r="E2098" t="s">
        <v>44</v>
      </c>
      <c r="F2098" t="s">
        <v>826</v>
      </c>
      <c r="G2098" t="s">
        <v>827</v>
      </c>
      <c r="H2098">
        <v>3095</v>
      </c>
      <c r="I2098" t="s">
        <v>811</v>
      </c>
      <c r="J2098">
        <v>63300100</v>
      </c>
      <c r="K2098" t="s">
        <v>1869</v>
      </c>
      <c r="L2098" s="3">
        <v>110538.23682626196</v>
      </c>
      <c r="M2098" s="3">
        <v>114407.07511518111</v>
      </c>
      <c r="N2098" s="3">
        <v>118411.32274421245</v>
      </c>
      <c r="O2098" s="3">
        <v>122555.71904025986</v>
      </c>
      <c r="P2098" s="3">
        <v>126845.16920666894</v>
      </c>
    </row>
    <row r="2099" spans="2:16" x14ac:dyDescent="0.35">
      <c r="B2099" t="s">
        <v>10</v>
      </c>
      <c r="D2099" t="s">
        <v>11</v>
      </c>
      <c r="E2099" t="s">
        <v>44</v>
      </c>
      <c r="F2099" t="s">
        <v>826</v>
      </c>
      <c r="G2099" t="s">
        <v>827</v>
      </c>
      <c r="H2099">
        <v>3095</v>
      </c>
      <c r="I2099" t="s">
        <v>811</v>
      </c>
      <c r="J2099">
        <v>63300170</v>
      </c>
      <c r="K2099" t="s">
        <v>1873</v>
      </c>
      <c r="L2099" s="3">
        <v>139329.63095562658</v>
      </c>
      <c r="M2099" s="3">
        <v>144206.1680390735</v>
      </c>
      <c r="N2099" s="3">
        <v>149253.38392044106</v>
      </c>
      <c r="O2099" s="3">
        <v>154477.25235765649</v>
      </c>
      <c r="P2099" s="3">
        <v>159883.95619017445</v>
      </c>
    </row>
    <row r="2100" spans="2:16" x14ac:dyDescent="0.35">
      <c r="B2100" t="s">
        <v>10</v>
      </c>
      <c r="D2100" t="s">
        <v>11</v>
      </c>
      <c r="E2100" t="s">
        <v>44</v>
      </c>
      <c r="F2100" t="s">
        <v>826</v>
      </c>
      <c r="G2100" t="s">
        <v>827</v>
      </c>
      <c r="H2100">
        <v>3095</v>
      </c>
      <c r="I2100" t="s">
        <v>811</v>
      </c>
      <c r="J2100">
        <v>63300130</v>
      </c>
      <c r="K2100" t="s">
        <v>1896</v>
      </c>
      <c r="L2100" s="3">
        <v>144180.30890381994</v>
      </c>
      <c r="M2100" s="3">
        <v>149226.61971545362</v>
      </c>
      <c r="N2100" s="3">
        <v>154449.55140549451</v>
      </c>
      <c r="O2100" s="3">
        <v>159855.28570468677</v>
      </c>
      <c r="P2100" s="3">
        <v>165450.2207043508</v>
      </c>
    </row>
    <row r="2101" spans="2:16" x14ac:dyDescent="0.35">
      <c r="B2101" t="s">
        <v>10</v>
      </c>
      <c r="D2101" t="s">
        <v>11</v>
      </c>
      <c r="E2101" t="s">
        <v>44</v>
      </c>
      <c r="F2101" t="s">
        <v>828</v>
      </c>
      <c r="G2101" t="s">
        <v>829</v>
      </c>
      <c r="H2101">
        <v>3095</v>
      </c>
      <c r="I2101" t="s">
        <v>811</v>
      </c>
      <c r="J2101">
        <v>63300080</v>
      </c>
      <c r="K2101" t="s">
        <v>91</v>
      </c>
      <c r="L2101" s="3">
        <v>361682.27276862651</v>
      </c>
      <c r="M2101" s="3">
        <v>376580.18071552843</v>
      </c>
      <c r="N2101" s="3">
        <v>391999.51544057182</v>
      </c>
      <c r="O2101" s="3">
        <v>407958.52688099188</v>
      </c>
      <c r="P2101" s="3">
        <v>424476.10372182651</v>
      </c>
    </row>
    <row r="2102" spans="2:16" x14ac:dyDescent="0.35">
      <c r="B2102" t="s">
        <v>10</v>
      </c>
      <c r="D2102" t="s">
        <v>11</v>
      </c>
      <c r="E2102" t="s">
        <v>44</v>
      </c>
      <c r="F2102" t="s">
        <v>828</v>
      </c>
      <c r="G2102" t="s">
        <v>829</v>
      </c>
      <c r="H2102">
        <v>3095</v>
      </c>
      <c r="I2102" t="s">
        <v>811</v>
      </c>
      <c r="J2102">
        <v>63300040</v>
      </c>
      <c r="K2102" t="s">
        <v>1515</v>
      </c>
      <c r="L2102" s="3">
        <v>103862.21796777249</v>
      </c>
      <c r="M2102" s="3">
        <v>108270.74422164452</v>
      </c>
      <c r="N2102" s="3">
        <v>112833.56889440205</v>
      </c>
      <c r="O2102" s="3">
        <v>117556.09243070612</v>
      </c>
      <c r="P2102" s="3">
        <v>122443.90429078085</v>
      </c>
    </row>
    <row r="2103" spans="2:16" x14ac:dyDescent="0.35">
      <c r="B2103" t="s">
        <v>10</v>
      </c>
      <c r="D2103" t="s">
        <v>19</v>
      </c>
      <c r="E2103" t="s">
        <v>44</v>
      </c>
      <c r="F2103" t="s">
        <v>828</v>
      </c>
      <c r="G2103" t="s">
        <v>829</v>
      </c>
      <c r="H2103">
        <v>3095</v>
      </c>
      <c r="I2103" t="s">
        <v>811</v>
      </c>
      <c r="J2103">
        <v>63300056</v>
      </c>
      <c r="K2103" t="s">
        <v>1536</v>
      </c>
      <c r="L2103" s="3">
        <v>989163.98064545239</v>
      </c>
      <c r="M2103" s="3">
        <v>1031149.9449680431</v>
      </c>
      <c r="N2103" s="3">
        <v>1074605.4180419245</v>
      </c>
      <c r="O2103" s="3">
        <v>1119581.8326733918</v>
      </c>
      <c r="P2103" s="3">
        <v>1166132.4218169604</v>
      </c>
    </row>
    <row r="2104" spans="2:16" x14ac:dyDescent="0.35">
      <c r="B2104" t="s">
        <v>10</v>
      </c>
      <c r="D2104" t="s">
        <v>19</v>
      </c>
      <c r="E2104" t="s">
        <v>44</v>
      </c>
      <c r="F2104" t="s">
        <v>828</v>
      </c>
      <c r="G2104" t="s">
        <v>829</v>
      </c>
      <c r="H2104">
        <v>3095</v>
      </c>
      <c r="I2104" t="s">
        <v>811</v>
      </c>
      <c r="J2104">
        <v>63300052</v>
      </c>
      <c r="K2104" t="s">
        <v>1541</v>
      </c>
      <c r="L2104" s="3">
        <v>200580.33767239799</v>
      </c>
      <c r="M2104" s="3">
        <v>207600.64949093192</v>
      </c>
      <c r="N2104" s="3">
        <v>214866.67222311452</v>
      </c>
      <c r="O2104" s="3">
        <v>222387.0057509235</v>
      </c>
      <c r="P2104" s="3">
        <v>230170.55095220581</v>
      </c>
    </row>
    <row r="2105" spans="2:16" x14ac:dyDescent="0.35">
      <c r="B2105" t="s">
        <v>10</v>
      </c>
      <c r="D2105" t="s">
        <v>19</v>
      </c>
      <c r="E2105" t="s">
        <v>44</v>
      </c>
      <c r="F2105" t="s">
        <v>828</v>
      </c>
      <c r="G2105" t="s">
        <v>829</v>
      </c>
      <c r="H2105">
        <v>3095</v>
      </c>
      <c r="I2105" t="s">
        <v>811</v>
      </c>
      <c r="J2105">
        <v>63300065</v>
      </c>
      <c r="K2105" t="s">
        <v>1627</v>
      </c>
      <c r="L2105" s="3">
        <v>20952.339999899999</v>
      </c>
      <c r="M2105" s="3">
        <v>20952.339999899999</v>
      </c>
      <c r="N2105" s="3">
        <v>20952.339999899999</v>
      </c>
      <c r="O2105" s="3">
        <v>20952.339999899999</v>
      </c>
      <c r="P2105" s="3">
        <v>20952.339999899999</v>
      </c>
    </row>
    <row r="2106" spans="2:16" x14ac:dyDescent="0.35">
      <c r="B2106" t="s">
        <v>10</v>
      </c>
      <c r="D2106" t="s">
        <v>11</v>
      </c>
      <c r="E2106" t="s">
        <v>44</v>
      </c>
      <c r="F2106" t="s">
        <v>828</v>
      </c>
      <c r="G2106" t="s">
        <v>829</v>
      </c>
      <c r="H2106">
        <v>3095</v>
      </c>
      <c r="I2106" t="s">
        <v>811</v>
      </c>
      <c r="J2106">
        <v>63300110</v>
      </c>
      <c r="K2106" t="s">
        <v>1866</v>
      </c>
      <c r="L2106" s="3">
        <v>838.09359999599997</v>
      </c>
      <c r="M2106" s="3">
        <v>838.09359999599997</v>
      </c>
      <c r="N2106" s="3">
        <v>838.09359999599997</v>
      </c>
      <c r="O2106" s="3">
        <v>838.09359999599997</v>
      </c>
      <c r="P2106" s="3">
        <v>838.09359999599997</v>
      </c>
    </row>
    <row r="2107" spans="2:16" x14ac:dyDescent="0.35">
      <c r="B2107" t="s">
        <v>10</v>
      </c>
      <c r="D2107" t="s">
        <v>11</v>
      </c>
      <c r="E2107" t="s">
        <v>44</v>
      </c>
      <c r="F2107" t="s">
        <v>828</v>
      </c>
      <c r="G2107" t="s">
        <v>829</v>
      </c>
      <c r="H2107">
        <v>3095</v>
      </c>
      <c r="I2107" t="s">
        <v>811</v>
      </c>
      <c r="J2107">
        <v>63300100</v>
      </c>
      <c r="K2107" t="s">
        <v>1869</v>
      </c>
      <c r="L2107" s="3">
        <v>109456.47728524223</v>
      </c>
      <c r="M2107" s="3">
        <v>113965.0546902257</v>
      </c>
      <c r="N2107" s="3">
        <v>118631.43230438359</v>
      </c>
      <c r="O2107" s="3">
        <v>123461.13313503702</v>
      </c>
      <c r="P2107" s="3">
        <v>128459.87349476329</v>
      </c>
    </row>
    <row r="2108" spans="2:16" x14ac:dyDescent="0.35">
      <c r="B2108" t="s">
        <v>10</v>
      </c>
      <c r="D2108" t="s">
        <v>11</v>
      </c>
      <c r="E2108" t="s">
        <v>44</v>
      </c>
      <c r="F2108" t="s">
        <v>828</v>
      </c>
      <c r="G2108" t="s">
        <v>829</v>
      </c>
      <c r="H2108">
        <v>3095</v>
      </c>
      <c r="I2108" t="s">
        <v>811</v>
      </c>
      <c r="J2108">
        <v>63300170</v>
      </c>
      <c r="K2108" t="s">
        <v>1873</v>
      </c>
      <c r="L2108" s="3">
        <v>157277.07292262692</v>
      </c>
      <c r="M2108" s="3">
        <v>163952.84124991886</v>
      </c>
      <c r="N2108" s="3">
        <v>170862.26146866599</v>
      </c>
      <c r="O2108" s="3">
        <v>178013.51139506928</v>
      </c>
      <c r="P2108" s="3">
        <v>185415.05506889671</v>
      </c>
    </row>
    <row r="2109" spans="2:16" x14ac:dyDescent="0.35">
      <c r="B2109" t="s">
        <v>10</v>
      </c>
      <c r="D2109" t="s">
        <v>11</v>
      </c>
      <c r="E2109" t="s">
        <v>44</v>
      </c>
      <c r="F2109" t="s">
        <v>828</v>
      </c>
      <c r="G2109" t="s">
        <v>829</v>
      </c>
      <c r="H2109">
        <v>3095</v>
      </c>
      <c r="I2109" t="s">
        <v>811</v>
      </c>
      <c r="J2109">
        <v>63300130</v>
      </c>
      <c r="K2109" t="s">
        <v>1896</v>
      </c>
      <c r="L2109" s="3">
        <v>142769.31819814205</v>
      </c>
      <c r="M2109" s="3">
        <v>148650.07133507699</v>
      </c>
      <c r="N2109" s="3">
        <v>154736.65083180464</v>
      </c>
      <c r="O2109" s="3">
        <v>161036.26061091782</v>
      </c>
      <c r="P2109" s="3">
        <v>167556.35673229996</v>
      </c>
    </row>
    <row r="2110" spans="2:16" x14ac:dyDescent="0.35">
      <c r="B2110" t="s">
        <v>10</v>
      </c>
      <c r="D2110" t="s">
        <v>11</v>
      </c>
      <c r="E2110" t="s">
        <v>44</v>
      </c>
      <c r="F2110" t="s">
        <v>830</v>
      </c>
      <c r="G2110" t="s">
        <v>831</v>
      </c>
      <c r="H2110">
        <v>3095</v>
      </c>
      <c r="I2110" t="s">
        <v>811</v>
      </c>
      <c r="J2110">
        <v>63300080</v>
      </c>
      <c r="K2110" t="s">
        <v>91</v>
      </c>
      <c r="L2110" s="3">
        <v>251279.12543614884</v>
      </c>
      <c r="M2110" s="3">
        <v>260073.89482641401</v>
      </c>
      <c r="N2110" s="3">
        <v>269176.4811453385</v>
      </c>
      <c r="O2110" s="3">
        <v>278597.65798542532</v>
      </c>
      <c r="P2110" s="3">
        <v>288348.57601491519</v>
      </c>
    </row>
    <row r="2111" spans="2:16" x14ac:dyDescent="0.35">
      <c r="B2111" t="s">
        <v>10</v>
      </c>
      <c r="D2111" t="s">
        <v>11</v>
      </c>
      <c r="E2111" t="s">
        <v>44</v>
      </c>
      <c r="F2111" t="s">
        <v>830</v>
      </c>
      <c r="G2111" t="s">
        <v>831</v>
      </c>
      <c r="H2111">
        <v>3095</v>
      </c>
      <c r="I2111" t="s">
        <v>811</v>
      </c>
      <c r="J2111">
        <v>63300040</v>
      </c>
      <c r="K2111" t="s">
        <v>1515</v>
      </c>
      <c r="L2111" s="3">
        <v>83567.498157479218</v>
      </c>
      <c r="M2111" s="3">
        <v>86492.360592990983</v>
      </c>
      <c r="N2111" s="3">
        <v>89519.593213745669</v>
      </c>
      <c r="O2111" s="3">
        <v>92652.778976226764</v>
      </c>
      <c r="P2111" s="3">
        <v>95895.626240394689</v>
      </c>
    </row>
    <row r="2112" spans="2:16" x14ac:dyDescent="0.35">
      <c r="B2112" t="s">
        <v>10</v>
      </c>
      <c r="D2112" t="s">
        <v>19</v>
      </c>
      <c r="E2112" t="s">
        <v>44</v>
      </c>
      <c r="F2112" t="s">
        <v>830</v>
      </c>
      <c r="G2112" t="s">
        <v>831</v>
      </c>
      <c r="H2112">
        <v>3095</v>
      </c>
      <c r="I2112" t="s">
        <v>811</v>
      </c>
      <c r="J2112">
        <v>63300056</v>
      </c>
      <c r="K2112" t="s">
        <v>1536</v>
      </c>
      <c r="L2112" s="3">
        <v>795880.93483313546</v>
      </c>
      <c r="M2112" s="3">
        <v>823736.76755229512</v>
      </c>
      <c r="N2112" s="3">
        <v>852567.55441662541</v>
      </c>
      <c r="O2112" s="3">
        <v>882407.41882120725</v>
      </c>
      <c r="P2112" s="3">
        <v>913291.67847994948</v>
      </c>
    </row>
    <row r="2113" spans="2:16" x14ac:dyDescent="0.35">
      <c r="B2113" t="s">
        <v>10</v>
      </c>
      <c r="D2113" t="s">
        <v>19</v>
      </c>
      <c r="E2113" t="s">
        <v>44</v>
      </c>
      <c r="F2113" t="s">
        <v>830</v>
      </c>
      <c r="G2113" t="s">
        <v>831</v>
      </c>
      <c r="H2113">
        <v>3095</v>
      </c>
      <c r="I2113" t="s">
        <v>811</v>
      </c>
      <c r="J2113">
        <v>63300052</v>
      </c>
      <c r="K2113" t="s">
        <v>1541</v>
      </c>
      <c r="L2113" s="3">
        <v>30695.135680511998</v>
      </c>
      <c r="M2113" s="3">
        <v>31769.465429329914</v>
      </c>
      <c r="N2113" s="3">
        <v>32881.39671935646</v>
      </c>
      <c r="O2113" s="3">
        <v>34032.245604533935</v>
      </c>
      <c r="P2113" s="3">
        <v>35223.374200692619</v>
      </c>
    </row>
    <row r="2114" spans="2:16" x14ac:dyDescent="0.35">
      <c r="B2114" t="s">
        <v>10</v>
      </c>
      <c r="D2114" t="s">
        <v>19</v>
      </c>
      <c r="E2114" t="s">
        <v>44</v>
      </c>
      <c r="F2114" t="s">
        <v>830</v>
      </c>
      <c r="G2114" t="s">
        <v>831</v>
      </c>
      <c r="H2114">
        <v>3095</v>
      </c>
      <c r="I2114" t="s">
        <v>811</v>
      </c>
      <c r="J2114">
        <v>63300065</v>
      </c>
      <c r="K2114" t="s">
        <v>1627</v>
      </c>
      <c r="L2114" s="3">
        <v>46998.01</v>
      </c>
      <c r="M2114" s="3">
        <v>46998.01</v>
      </c>
      <c r="N2114" s="3">
        <v>46998.01</v>
      </c>
      <c r="O2114" s="3">
        <v>46998.01</v>
      </c>
      <c r="P2114" s="3">
        <v>46998.01</v>
      </c>
    </row>
    <row r="2115" spans="2:16" x14ac:dyDescent="0.35">
      <c r="B2115" t="s">
        <v>10</v>
      </c>
      <c r="D2115" t="s">
        <v>19</v>
      </c>
      <c r="E2115" t="s">
        <v>44</v>
      </c>
      <c r="F2115" t="s">
        <v>830</v>
      </c>
      <c r="G2115" t="s">
        <v>831</v>
      </c>
      <c r="H2115">
        <v>3095</v>
      </c>
      <c r="I2115" t="s">
        <v>811</v>
      </c>
      <c r="J2115">
        <v>63300152</v>
      </c>
      <c r="K2115" t="s">
        <v>1741</v>
      </c>
      <c r="L2115" s="3">
        <v>538036.85975493607</v>
      </c>
      <c r="M2115" s="3">
        <v>548797.59695003484</v>
      </c>
      <c r="N2115" s="3">
        <v>559773.54888903559</v>
      </c>
      <c r="O2115" s="3">
        <v>570969.01986681635</v>
      </c>
      <c r="P2115" s="3">
        <v>582388.40026415267</v>
      </c>
    </row>
    <row r="2116" spans="2:16" x14ac:dyDescent="0.35">
      <c r="B2116" t="s">
        <v>10</v>
      </c>
      <c r="D2116" t="s">
        <v>11</v>
      </c>
      <c r="E2116" t="s">
        <v>44</v>
      </c>
      <c r="F2116" t="s">
        <v>830</v>
      </c>
      <c r="G2116" t="s">
        <v>831</v>
      </c>
      <c r="H2116">
        <v>3095</v>
      </c>
      <c r="I2116" t="s">
        <v>811</v>
      </c>
      <c r="J2116">
        <v>63300110</v>
      </c>
      <c r="K2116" t="s">
        <v>1866</v>
      </c>
      <c r="L2116" s="3">
        <v>1879.9204000000002</v>
      </c>
      <c r="M2116" s="3">
        <v>1879.9204000000002</v>
      </c>
      <c r="N2116" s="3">
        <v>1879.9204000000002</v>
      </c>
      <c r="O2116" s="3">
        <v>1879.9204000000002</v>
      </c>
      <c r="P2116" s="3">
        <v>1879.9204000000002</v>
      </c>
    </row>
    <row r="2117" spans="2:16" x14ac:dyDescent="0.35">
      <c r="B2117" t="s">
        <v>10</v>
      </c>
      <c r="D2117" t="s">
        <v>11</v>
      </c>
      <c r="E2117" t="s">
        <v>44</v>
      </c>
      <c r="F2117" t="s">
        <v>830</v>
      </c>
      <c r="G2117" t="s">
        <v>831</v>
      </c>
      <c r="H2117">
        <v>3095</v>
      </c>
      <c r="I2117" t="s">
        <v>811</v>
      </c>
      <c r="J2117">
        <v>63300100</v>
      </c>
      <c r="K2117" t="s">
        <v>1869</v>
      </c>
      <c r="L2117" s="3">
        <v>76044.998487255565</v>
      </c>
      <c r="M2117" s="3">
        <v>78706.573434309495</v>
      </c>
      <c r="N2117" s="3">
        <v>81461.303504510332</v>
      </c>
      <c r="O2117" s="3">
        <v>84312.449127168191</v>
      </c>
      <c r="P2117" s="3">
        <v>87263.384846619083</v>
      </c>
    </row>
    <row r="2118" spans="2:16" x14ac:dyDescent="0.35">
      <c r="B2118" t="s">
        <v>10</v>
      </c>
      <c r="D2118" t="s">
        <v>11</v>
      </c>
      <c r="E2118" t="s">
        <v>44</v>
      </c>
      <c r="F2118" t="s">
        <v>830</v>
      </c>
      <c r="G2118" t="s">
        <v>831</v>
      </c>
      <c r="H2118">
        <v>3095</v>
      </c>
      <c r="I2118" t="s">
        <v>811</v>
      </c>
      <c r="J2118">
        <v>63300170</v>
      </c>
      <c r="K2118" t="s">
        <v>1873</v>
      </c>
      <c r="L2118" s="3">
        <v>126545.06863846854</v>
      </c>
      <c r="M2118" s="3">
        <v>130974.14604081493</v>
      </c>
      <c r="N2118" s="3">
        <v>135558.24115224346</v>
      </c>
      <c r="O2118" s="3">
        <v>140302.77959257195</v>
      </c>
      <c r="P2118" s="3">
        <v>145213.37687831197</v>
      </c>
    </row>
    <row r="2119" spans="2:16" x14ac:dyDescent="0.35">
      <c r="B2119" t="s">
        <v>10</v>
      </c>
      <c r="D2119" t="s">
        <v>19</v>
      </c>
      <c r="E2119" t="s">
        <v>44</v>
      </c>
      <c r="F2119" t="s">
        <v>830</v>
      </c>
      <c r="G2119" t="s">
        <v>831</v>
      </c>
      <c r="H2119">
        <v>3095</v>
      </c>
      <c r="I2119" t="s">
        <v>811</v>
      </c>
      <c r="J2119">
        <v>63300155</v>
      </c>
      <c r="K2119" t="s">
        <v>1877</v>
      </c>
      <c r="L2119" s="3">
        <v>28248.229999899999</v>
      </c>
      <c r="M2119" s="3">
        <v>28248.229999899999</v>
      </c>
      <c r="N2119" s="3">
        <v>28248.229999899999</v>
      </c>
      <c r="O2119" s="3">
        <v>28248.229999899999</v>
      </c>
      <c r="P2119" s="3">
        <v>28248.229999899999</v>
      </c>
    </row>
    <row r="2120" spans="2:16" x14ac:dyDescent="0.35">
      <c r="B2120" t="s">
        <v>10</v>
      </c>
      <c r="D2120" t="s">
        <v>11</v>
      </c>
      <c r="E2120" t="s">
        <v>44</v>
      </c>
      <c r="F2120" t="s">
        <v>830</v>
      </c>
      <c r="G2120" t="s">
        <v>831</v>
      </c>
      <c r="H2120">
        <v>3095</v>
      </c>
      <c r="I2120" t="s">
        <v>811</v>
      </c>
      <c r="J2120">
        <v>63300130</v>
      </c>
      <c r="K2120" t="s">
        <v>1896</v>
      </c>
      <c r="L2120" s="3">
        <v>99189.128461637694</v>
      </c>
      <c r="M2120" s="3">
        <v>102660.747957795</v>
      </c>
      <c r="N2120" s="3">
        <v>106253.87413631781</v>
      </c>
      <c r="O2120" s="3">
        <v>109972.75973108894</v>
      </c>
      <c r="P2120" s="3">
        <v>113821.80632167704</v>
      </c>
    </row>
    <row r="2121" spans="2:16" x14ac:dyDescent="0.35">
      <c r="B2121" t="s">
        <v>10</v>
      </c>
      <c r="D2121" t="s">
        <v>11</v>
      </c>
      <c r="E2121" t="s">
        <v>44</v>
      </c>
      <c r="F2121" t="s">
        <v>832</v>
      </c>
      <c r="G2121" t="s">
        <v>833</v>
      </c>
      <c r="H2121">
        <v>3095</v>
      </c>
      <c r="I2121" t="s">
        <v>811</v>
      </c>
      <c r="J2121">
        <v>63300080</v>
      </c>
      <c r="K2121" t="s">
        <v>91</v>
      </c>
      <c r="L2121" s="3">
        <v>3870.5568996329271</v>
      </c>
      <c r="M2121" s="3">
        <v>4006.0263911200796</v>
      </c>
      <c r="N2121" s="3">
        <v>4146.237314809282</v>
      </c>
      <c r="O2121" s="3">
        <v>4291.3556208276068</v>
      </c>
      <c r="P2121" s="3">
        <v>4441.5530675565724</v>
      </c>
    </row>
    <row r="2122" spans="2:16" x14ac:dyDescent="0.35">
      <c r="B2122" t="s">
        <v>10</v>
      </c>
      <c r="D2122" t="s">
        <v>11</v>
      </c>
      <c r="E2122" t="s">
        <v>44</v>
      </c>
      <c r="F2122" t="s">
        <v>832</v>
      </c>
      <c r="G2122" t="s">
        <v>833</v>
      </c>
      <c r="H2122">
        <v>3095</v>
      </c>
      <c r="I2122" t="s">
        <v>811</v>
      </c>
      <c r="J2122">
        <v>63300040</v>
      </c>
      <c r="K2122" t="s">
        <v>1515</v>
      </c>
      <c r="L2122" s="3">
        <v>1336.8699817811098</v>
      </c>
      <c r="M2122" s="3">
        <v>1383.6604311434485</v>
      </c>
      <c r="N2122" s="3">
        <v>1432.0885462334691</v>
      </c>
      <c r="O2122" s="3">
        <v>1482.2116453516403</v>
      </c>
      <c r="P2122" s="3">
        <v>1534.0890529389476</v>
      </c>
    </row>
    <row r="2123" spans="2:16" x14ac:dyDescent="0.35">
      <c r="B2123" t="s">
        <v>10</v>
      </c>
      <c r="D2123" t="s">
        <v>19</v>
      </c>
      <c r="E2123" t="s">
        <v>44</v>
      </c>
      <c r="F2123" t="s">
        <v>832</v>
      </c>
      <c r="G2123" t="s">
        <v>833</v>
      </c>
      <c r="H2123">
        <v>3095</v>
      </c>
      <c r="I2123" t="s">
        <v>811</v>
      </c>
      <c r="J2123">
        <v>63300056</v>
      </c>
      <c r="K2123" t="s">
        <v>1536</v>
      </c>
      <c r="L2123" s="3">
        <v>12732.095064581998</v>
      </c>
      <c r="M2123" s="3">
        <v>13177.718391842367</v>
      </c>
      <c r="N2123" s="3">
        <v>13638.938535556848</v>
      </c>
      <c r="O2123" s="3">
        <v>14116.301384301338</v>
      </c>
      <c r="P2123" s="3">
        <v>14610.371932751883</v>
      </c>
    </row>
    <row r="2124" spans="2:16" x14ac:dyDescent="0.35">
      <c r="B2124" t="s">
        <v>10</v>
      </c>
      <c r="D2124" t="s">
        <v>19</v>
      </c>
      <c r="E2124" t="s">
        <v>44</v>
      </c>
      <c r="F2124" t="s">
        <v>832</v>
      </c>
      <c r="G2124" t="s">
        <v>833</v>
      </c>
      <c r="H2124">
        <v>3095</v>
      </c>
      <c r="I2124" t="s">
        <v>811</v>
      </c>
      <c r="J2124">
        <v>63300065</v>
      </c>
      <c r="K2124" t="s">
        <v>1627</v>
      </c>
      <c r="L2124" s="3">
        <v>2558.7573762000002</v>
      </c>
      <c r="M2124" s="3">
        <v>2558.7573762000002</v>
      </c>
      <c r="N2124" s="3">
        <v>2558.7573762000002</v>
      </c>
      <c r="O2124" s="3">
        <v>2558.7573762000002</v>
      </c>
      <c r="P2124" s="3">
        <v>2558.7573762000002</v>
      </c>
    </row>
    <row r="2125" spans="2:16" x14ac:dyDescent="0.35">
      <c r="B2125" t="s">
        <v>10</v>
      </c>
      <c r="D2125" t="s">
        <v>19</v>
      </c>
      <c r="E2125" t="s">
        <v>44</v>
      </c>
      <c r="F2125" t="s">
        <v>832</v>
      </c>
      <c r="G2125" t="s">
        <v>833</v>
      </c>
      <c r="H2125">
        <v>3095</v>
      </c>
      <c r="I2125" t="s">
        <v>811</v>
      </c>
      <c r="J2125">
        <v>63300152</v>
      </c>
      <c r="K2125" t="s">
        <v>1741</v>
      </c>
      <c r="L2125" s="3">
        <v>1828.272369024</v>
      </c>
      <c r="M2125" s="3">
        <v>1864.83781640448</v>
      </c>
      <c r="N2125" s="3">
        <v>1902.1345727325697</v>
      </c>
      <c r="O2125" s="3">
        <v>1940.1772641872212</v>
      </c>
      <c r="P2125" s="3">
        <v>1978.9808094709656</v>
      </c>
    </row>
    <row r="2126" spans="2:16" x14ac:dyDescent="0.35">
      <c r="B2126" t="s">
        <v>10</v>
      </c>
      <c r="D2126" t="s">
        <v>11</v>
      </c>
      <c r="E2126" t="s">
        <v>44</v>
      </c>
      <c r="F2126" t="s">
        <v>832</v>
      </c>
      <c r="G2126" t="s">
        <v>833</v>
      </c>
      <c r="H2126">
        <v>3095</v>
      </c>
      <c r="I2126" t="s">
        <v>811</v>
      </c>
      <c r="J2126">
        <v>63300110</v>
      </c>
      <c r="K2126" t="s">
        <v>1866</v>
      </c>
      <c r="L2126" s="3">
        <v>102.35029504800001</v>
      </c>
      <c r="M2126" s="3">
        <v>102.35029504800001</v>
      </c>
      <c r="N2126" s="3">
        <v>102.35029504800001</v>
      </c>
      <c r="O2126" s="3">
        <v>102.35029504800001</v>
      </c>
      <c r="P2126" s="3">
        <v>102.35029504800001</v>
      </c>
    </row>
    <row r="2127" spans="2:16" x14ac:dyDescent="0.35">
      <c r="B2127" t="s">
        <v>10</v>
      </c>
      <c r="D2127" t="s">
        <v>11</v>
      </c>
      <c r="E2127" t="s">
        <v>44</v>
      </c>
      <c r="F2127" t="s">
        <v>832</v>
      </c>
      <c r="G2127" t="s">
        <v>833</v>
      </c>
      <c r="H2127">
        <v>3095</v>
      </c>
      <c r="I2127" t="s">
        <v>811</v>
      </c>
      <c r="J2127">
        <v>63300100</v>
      </c>
      <c r="K2127" t="s">
        <v>1869</v>
      </c>
      <c r="L2127" s="3">
        <v>1171.3527459415438</v>
      </c>
      <c r="M2127" s="3">
        <v>1212.3500920494978</v>
      </c>
      <c r="N2127" s="3">
        <v>1254.78234527123</v>
      </c>
      <c r="O2127" s="3">
        <v>1298.6997273557231</v>
      </c>
      <c r="P2127" s="3">
        <v>1344.1542178131733</v>
      </c>
    </row>
    <row r="2128" spans="2:16" x14ac:dyDescent="0.35">
      <c r="B2128" t="s">
        <v>10</v>
      </c>
      <c r="D2128" t="s">
        <v>11</v>
      </c>
      <c r="E2128" t="s">
        <v>44</v>
      </c>
      <c r="F2128" t="s">
        <v>832</v>
      </c>
      <c r="G2128" t="s">
        <v>833</v>
      </c>
      <c r="H2128">
        <v>3095</v>
      </c>
      <c r="I2128" t="s">
        <v>811</v>
      </c>
      <c r="J2128">
        <v>63300170</v>
      </c>
      <c r="K2128" t="s">
        <v>1873</v>
      </c>
      <c r="L2128" s="3">
        <v>2024.4031152685377</v>
      </c>
      <c r="M2128" s="3">
        <v>2095.2572243029363</v>
      </c>
      <c r="N2128" s="3">
        <v>2168.591227153539</v>
      </c>
      <c r="O2128" s="3">
        <v>2244.4919201039129</v>
      </c>
      <c r="P2128" s="3">
        <v>2323.0491373075492</v>
      </c>
    </row>
    <row r="2129" spans="2:16" x14ac:dyDescent="0.35">
      <c r="B2129" t="s">
        <v>10</v>
      </c>
      <c r="D2129" t="s">
        <v>11</v>
      </c>
      <c r="E2129" t="s">
        <v>44</v>
      </c>
      <c r="F2129" t="s">
        <v>832</v>
      </c>
      <c r="G2129" t="s">
        <v>833</v>
      </c>
      <c r="H2129">
        <v>3095</v>
      </c>
      <c r="I2129" t="s">
        <v>811</v>
      </c>
      <c r="J2129">
        <v>63300130</v>
      </c>
      <c r="K2129" t="s">
        <v>1896</v>
      </c>
      <c r="L2129" s="3">
        <v>1527.8514077498396</v>
      </c>
      <c r="M2129" s="3">
        <v>1581.326207021084</v>
      </c>
      <c r="N2129" s="3">
        <v>1636.6726242668217</v>
      </c>
      <c r="O2129" s="3">
        <v>1693.9561661161604</v>
      </c>
      <c r="P2129" s="3">
        <v>1753.244631930226</v>
      </c>
    </row>
    <row r="2130" spans="2:16" x14ac:dyDescent="0.35">
      <c r="B2130" t="s">
        <v>10</v>
      </c>
      <c r="D2130" t="s">
        <v>11</v>
      </c>
      <c r="E2130" t="s">
        <v>44</v>
      </c>
      <c r="F2130" t="s">
        <v>834</v>
      </c>
      <c r="G2130" t="s">
        <v>835</v>
      </c>
      <c r="H2130">
        <v>3095</v>
      </c>
      <c r="I2130" t="s">
        <v>811</v>
      </c>
      <c r="J2130">
        <v>63300080</v>
      </c>
      <c r="K2130" t="s">
        <v>91</v>
      </c>
      <c r="L2130" s="3">
        <v>26211.125167806742</v>
      </c>
      <c r="M2130" s="3">
        <v>27128.514548679974</v>
      </c>
      <c r="N2130" s="3">
        <v>28078.012557883772</v>
      </c>
      <c r="O2130" s="3">
        <v>29060.742997409699</v>
      </c>
      <c r="P2130" s="3">
        <v>30077.869002319036</v>
      </c>
    </row>
    <row r="2131" spans="2:16" x14ac:dyDescent="0.35">
      <c r="B2131" t="s">
        <v>10</v>
      </c>
      <c r="D2131" t="s">
        <v>11</v>
      </c>
      <c r="E2131" t="s">
        <v>44</v>
      </c>
      <c r="F2131" t="s">
        <v>834</v>
      </c>
      <c r="G2131" t="s">
        <v>835</v>
      </c>
      <c r="H2131">
        <v>3095</v>
      </c>
      <c r="I2131" t="s">
        <v>811</v>
      </c>
      <c r="J2131">
        <v>63300040</v>
      </c>
      <c r="K2131" t="s">
        <v>1515</v>
      </c>
      <c r="L2131" s="3">
        <v>9053.184679670092</v>
      </c>
      <c r="M2131" s="3">
        <v>9370.0461434585432</v>
      </c>
      <c r="N2131" s="3">
        <v>9697.9977584795924</v>
      </c>
      <c r="O2131" s="3">
        <v>10037.427680026376</v>
      </c>
      <c r="P2131" s="3">
        <v>10388.737648827298</v>
      </c>
    </row>
    <row r="2132" spans="2:16" x14ac:dyDescent="0.35">
      <c r="B2132" t="s">
        <v>10</v>
      </c>
      <c r="D2132" t="s">
        <v>19</v>
      </c>
      <c r="E2132" t="s">
        <v>44</v>
      </c>
      <c r="F2132" t="s">
        <v>834</v>
      </c>
      <c r="G2132" t="s">
        <v>835</v>
      </c>
      <c r="H2132">
        <v>3095</v>
      </c>
      <c r="I2132" t="s">
        <v>811</v>
      </c>
      <c r="J2132">
        <v>63300056</v>
      </c>
      <c r="K2132" t="s">
        <v>1536</v>
      </c>
      <c r="L2132" s="3">
        <v>86220.806473048491</v>
      </c>
      <c r="M2132" s="3">
        <v>89238.534699605181</v>
      </c>
      <c r="N2132" s="3">
        <v>92361.883414091353</v>
      </c>
      <c r="O2132" s="3">
        <v>95594.549333584539</v>
      </c>
      <c r="P2132" s="3">
        <v>98940.358560259992</v>
      </c>
    </row>
    <row r="2133" spans="2:16" x14ac:dyDescent="0.35">
      <c r="B2133" t="s">
        <v>10</v>
      </c>
      <c r="D2133" t="s">
        <v>19</v>
      </c>
      <c r="E2133" t="s">
        <v>44</v>
      </c>
      <c r="F2133" t="s">
        <v>834</v>
      </c>
      <c r="G2133" t="s">
        <v>835</v>
      </c>
      <c r="H2133">
        <v>3095</v>
      </c>
      <c r="I2133" t="s">
        <v>811</v>
      </c>
      <c r="J2133">
        <v>63300065</v>
      </c>
      <c r="K2133" t="s">
        <v>1627</v>
      </c>
      <c r="L2133" s="3">
        <v>8632.1299999999992</v>
      </c>
      <c r="M2133" s="3">
        <v>8632.1299999999992</v>
      </c>
      <c r="N2133" s="3">
        <v>8632.1299999999992</v>
      </c>
      <c r="O2133" s="3">
        <v>8632.1299999999992</v>
      </c>
      <c r="P2133" s="3">
        <v>8632.1299999999992</v>
      </c>
    </row>
    <row r="2134" spans="2:16" x14ac:dyDescent="0.35">
      <c r="B2134" t="s">
        <v>10</v>
      </c>
      <c r="D2134" t="s">
        <v>11</v>
      </c>
      <c r="E2134" t="s">
        <v>44</v>
      </c>
      <c r="F2134" t="s">
        <v>834</v>
      </c>
      <c r="G2134" t="s">
        <v>835</v>
      </c>
      <c r="H2134">
        <v>3095</v>
      </c>
      <c r="I2134" t="s">
        <v>811</v>
      </c>
      <c r="J2134">
        <v>63300110</v>
      </c>
      <c r="K2134" t="s">
        <v>1866</v>
      </c>
      <c r="L2134" s="3">
        <v>345.28519999999997</v>
      </c>
      <c r="M2134" s="3">
        <v>345.28519999999997</v>
      </c>
      <c r="N2134" s="3">
        <v>345.28519999999997</v>
      </c>
      <c r="O2134" s="3">
        <v>345.28519999999997</v>
      </c>
      <c r="P2134" s="3">
        <v>345.28519999999997</v>
      </c>
    </row>
    <row r="2135" spans="2:16" x14ac:dyDescent="0.35">
      <c r="B2135" t="s">
        <v>10</v>
      </c>
      <c r="D2135" t="s">
        <v>11</v>
      </c>
      <c r="E2135" t="s">
        <v>44</v>
      </c>
      <c r="F2135" t="s">
        <v>834</v>
      </c>
      <c r="G2135" t="s">
        <v>835</v>
      </c>
      <c r="H2135">
        <v>3095</v>
      </c>
      <c r="I2135" t="s">
        <v>811</v>
      </c>
      <c r="J2135">
        <v>63300100</v>
      </c>
      <c r="K2135" t="s">
        <v>1869</v>
      </c>
      <c r="L2135" s="3">
        <v>7932.314195520461</v>
      </c>
      <c r="M2135" s="3">
        <v>8209.9451923636771</v>
      </c>
      <c r="N2135" s="3">
        <v>8497.2932740964043</v>
      </c>
      <c r="O2135" s="3">
        <v>8794.6985386897777</v>
      </c>
      <c r="P2135" s="3">
        <v>9102.5129875439197</v>
      </c>
    </row>
    <row r="2136" spans="2:16" x14ac:dyDescent="0.35">
      <c r="B2136" t="s">
        <v>10</v>
      </c>
      <c r="D2136" t="s">
        <v>11</v>
      </c>
      <c r="E2136" t="s">
        <v>44</v>
      </c>
      <c r="F2136" t="s">
        <v>834</v>
      </c>
      <c r="G2136" t="s">
        <v>835</v>
      </c>
      <c r="H2136">
        <v>3095</v>
      </c>
      <c r="I2136" t="s">
        <v>811</v>
      </c>
      <c r="J2136">
        <v>63300170</v>
      </c>
      <c r="K2136" t="s">
        <v>1873</v>
      </c>
      <c r="L2136" s="3">
        <v>13709.108229214711</v>
      </c>
      <c r="M2136" s="3">
        <v>14188.927017237223</v>
      </c>
      <c r="N2136" s="3">
        <v>14685.539462840525</v>
      </c>
      <c r="O2136" s="3">
        <v>15199.533344039943</v>
      </c>
      <c r="P2136" s="3">
        <v>15731.51701108134</v>
      </c>
    </row>
    <row r="2137" spans="2:16" x14ac:dyDescent="0.35">
      <c r="B2137" t="s">
        <v>10</v>
      </c>
      <c r="D2137" t="s">
        <v>11</v>
      </c>
      <c r="E2137" t="s">
        <v>44</v>
      </c>
      <c r="F2137" t="s">
        <v>834</v>
      </c>
      <c r="G2137" t="s">
        <v>835</v>
      </c>
      <c r="H2137">
        <v>3095</v>
      </c>
      <c r="I2137" t="s">
        <v>811</v>
      </c>
      <c r="J2137">
        <v>63300130</v>
      </c>
      <c r="K2137" t="s">
        <v>1896</v>
      </c>
      <c r="L2137" s="3">
        <v>10346.496776765818</v>
      </c>
      <c r="M2137" s="3">
        <v>10708.624163952622</v>
      </c>
      <c r="N2137" s="3">
        <v>11083.426009690962</v>
      </c>
      <c r="O2137" s="3">
        <v>11471.345920030144</v>
      </c>
      <c r="P2137" s="3">
        <v>11872.843027231198</v>
      </c>
    </row>
    <row r="2138" spans="2:16" x14ac:dyDescent="0.35">
      <c r="B2138" t="s">
        <v>10</v>
      </c>
      <c r="D2138" t="s">
        <v>11</v>
      </c>
      <c r="E2138" t="s">
        <v>44</v>
      </c>
      <c r="F2138" t="s">
        <v>836</v>
      </c>
      <c r="G2138" t="s">
        <v>837</v>
      </c>
      <c r="H2138">
        <v>3095</v>
      </c>
      <c r="I2138" t="s">
        <v>811</v>
      </c>
      <c r="J2138">
        <v>63300080</v>
      </c>
      <c r="K2138" t="s">
        <v>91</v>
      </c>
      <c r="L2138" s="3">
        <v>759556.52806397027</v>
      </c>
      <c r="M2138" s="3">
        <v>786141.00654620922</v>
      </c>
      <c r="N2138" s="3">
        <v>813655.94177532638</v>
      </c>
      <c r="O2138" s="3">
        <v>842133.89973746287</v>
      </c>
      <c r="P2138" s="3">
        <v>871608.58622827393</v>
      </c>
    </row>
    <row r="2139" spans="2:16" x14ac:dyDescent="0.35">
      <c r="B2139" t="s">
        <v>10</v>
      </c>
      <c r="D2139" t="s">
        <v>19</v>
      </c>
      <c r="E2139" t="s">
        <v>44</v>
      </c>
      <c r="F2139" t="s">
        <v>836</v>
      </c>
      <c r="G2139" t="s">
        <v>837</v>
      </c>
      <c r="H2139">
        <v>3095</v>
      </c>
      <c r="I2139" t="s">
        <v>811</v>
      </c>
      <c r="J2139">
        <v>63300030</v>
      </c>
      <c r="K2139" t="s">
        <v>1488</v>
      </c>
      <c r="L2139" s="3">
        <v>41600</v>
      </c>
      <c r="M2139" s="3">
        <v>141600</v>
      </c>
      <c r="N2139" s="3">
        <v>141600</v>
      </c>
      <c r="O2139" s="3">
        <v>141600</v>
      </c>
      <c r="P2139" s="3">
        <v>141600</v>
      </c>
    </row>
    <row r="2140" spans="2:16" x14ac:dyDescent="0.35">
      <c r="B2140" t="s">
        <v>10</v>
      </c>
      <c r="D2140" t="s">
        <v>11</v>
      </c>
      <c r="E2140" t="s">
        <v>44</v>
      </c>
      <c r="F2140" t="s">
        <v>836</v>
      </c>
      <c r="G2140" t="s">
        <v>837</v>
      </c>
      <c r="H2140">
        <v>3095</v>
      </c>
      <c r="I2140" t="s">
        <v>811</v>
      </c>
      <c r="J2140">
        <v>63300040</v>
      </c>
      <c r="K2140" t="s">
        <v>1515</v>
      </c>
      <c r="L2140" s="3">
        <v>248251.80625212096</v>
      </c>
      <c r="M2140" s="3">
        <v>256940.61947094518</v>
      </c>
      <c r="N2140" s="3">
        <v>265933.54115242825</v>
      </c>
      <c r="O2140" s="3">
        <v>275241.21509276319</v>
      </c>
      <c r="P2140" s="3">
        <v>284874.65762100992</v>
      </c>
    </row>
    <row r="2141" spans="2:16" x14ac:dyDescent="0.35">
      <c r="B2141" t="s">
        <v>10</v>
      </c>
      <c r="D2141" t="s">
        <v>19</v>
      </c>
      <c r="E2141" t="s">
        <v>44</v>
      </c>
      <c r="F2141" t="s">
        <v>836</v>
      </c>
      <c r="G2141" t="s">
        <v>837</v>
      </c>
      <c r="H2141">
        <v>3095</v>
      </c>
      <c r="I2141" t="s">
        <v>811</v>
      </c>
      <c r="J2141">
        <v>63300056</v>
      </c>
      <c r="K2141" t="s">
        <v>1536</v>
      </c>
      <c r="L2141" s="3">
        <v>2364302.9166868664</v>
      </c>
      <c r="M2141" s="3">
        <v>2447053.5187709066</v>
      </c>
      <c r="N2141" s="3">
        <v>2532700.3919278882</v>
      </c>
      <c r="O2141" s="3">
        <v>2621344.905645364</v>
      </c>
      <c r="P2141" s="3">
        <v>2713091.9773429516</v>
      </c>
    </row>
    <row r="2142" spans="2:16" x14ac:dyDescent="0.35">
      <c r="B2142" t="s">
        <v>10</v>
      </c>
      <c r="D2142" t="s">
        <v>19</v>
      </c>
      <c r="E2142" t="s">
        <v>44</v>
      </c>
      <c r="F2142" t="s">
        <v>836</v>
      </c>
      <c r="G2142" t="s">
        <v>837</v>
      </c>
      <c r="H2142">
        <v>3095</v>
      </c>
      <c r="I2142" t="s">
        <v>811</v>
      </c>
      <c r="J2142">
        <v>63300052</v>
      </c>
      <c r="K2142" t="s">
        <v>1541</v>
      </c>
      <c r="L2142" s="3">
        <v>134238.29404987799</v>
      </c>
      <c r="M2142" s="3">
        <v>138936.63434162372</v>
      </c>
      <c r="N2142" s="3">
        <v>143799.41654358053</v>
      </c>
      <c r="O2142" s="3">
        <v>148832.39612260583</v>
      </c>
      <c r="P2142" s="3">
        <v>154041.52998689702</v>
      </c>
    </row>
    <row r="2143" spans="2:16" x14ac:dyDescent="0.35">
      <c r="B2143" t="s">
        <v>10</v>
      </c>
      <c r="D2143" t="s">
        <v>19</v>
      </c>
      <c r="E2143" t="s">
        <v>44</v>
      </c>
      <c r="F2143" t="s">
        <v>836</v>
      </c>
      <c r="G2143" t="s">
        <v>837</v>
      </c>
      <c r="H2143">
        <v>3095</v>
      </c>
      <c r="I2143" t="s">
        <v>811</v>
      </c>
      <c r="J2143">
        <v>63300060</v>
      </c>
      <c r="K2143" t="s">
        <v>1546</v>
      </c>
      <c r="L2143" s="3">
        <v>1589.9499999</v>
      </c>
      <c r="M2143" s="3">
        <v>1589.9499999</v>
      </c>
      <c r="N2143" s="3">
        <v>1589.9499999</v>
      </c>
      <c r="O2143" s="3">
        <v>1589.9499999</v>
      </c>
      <c r="P2143" s="3">
        <v>1589.9499999</v>
      </c>
    </row>
    <row r="2144" spans="2:16" x14ac:dyDescent="0.35">
      <c r="B2144" t="s">
        <v>10</v>
      </c>
      <c r="D2144" t="s">
        <v>19</v>
      </c>
      <c r="E2144" t="s">
        <v>44</v>
      </c>
      <c r="F2144" t="s">
        <v>836</v>
      </c>
      <c r="G2144" t="s">
        <v>837</v>
      </c>
      <c r="H2144">
        <v>3095</v>
      </c>
      <c r="I2144" t="s">
        <v>811</v>
      </c>
      <c r="J2144">
        <v>63300065</v>
      </c>
      <c r="K2144" t="s">
        <v>1627</v>
      </c>
      <c r="L2144" s="3">
        <v>16318.61</v>
      </c>
      <c r="M2144" s="3">
        <v>16318.61</v>
      </c>
      <c r="N2144" s="3">
        <v>16318.61</v>
      </c>
      <c r="O2144" s="3">
        <v>16318.61</v>
      </c>
      <c r="P2144" s="3">
        <v>16318.61</v>
      </c>
    </row>
    <row r="2145" spans="2:16" x14ac:dyDescent="0.35">
      <c r="B2145" t="s">
        <v>10</v>
      </c>
      <c r="D2145" t="s">
        <v>19</v>
      </c>
      <c r="E2145" t="s">
        <v>44</v>
      </c>
      <c r="F2145" t="s">
        <v>836</v>
      </c>
      <c r="G2145" t="s">
        <v>837</v>
      </c>
      <c r="H2145">
        <v>3095</v>
      </c>
      <c r="I2145" t="s">
        <v>811</v>
      </c>
      <c r="J2145">
        <v>63300033</v>
      </c>
      <c r="K2145" t="s">
        <v>1661</v>
      </c>
      <c r="L2145" s="3">
        <v>3600</v>
      </c>
      <c r="M2145" s="3">
        <v>3600</v>
      </c>
      <c r="N2145" s="3">
        <v>3600</v>
      </c>
      <c r="O2145" s="3">
        <v>3600</v>
      </c>
      <c r="P2145" s="3">
        <v>3600</v>
      </c>
    </row>
    <row r="2146" spans="2:16" x14ac:dyDescent="0.35">
      <c r="B2146" t="s">
        <v>10</v>
      </c>
      <c r="D2146" t="s">
        <v>11</v>
      </c>
      <c r="E2146" t="s">
        <v>44</v>
      </c>
      <c r="F2146" t="s">
        <v>836</v>
      </c>
      <c r="G2146" t="s">
        <v>837</v>
      </c>
      <c r="H2146">
        <v>3095</v>
      </c>
      <c r="I2146" t="s">
        <v>811</v>
      </c>
      <c r="J2146">
        <v>63300110</v>
      </c>
      <c r="K2146" t="s">
        <v>1866</v>
      </c>
      <c r="L2146" s="3">
        <v>652.74440000000004</v>
      </c>
      <c r="M2146" s="3">
        <v>652.74440000000004</v>
      </c>
      <c r="N2146" s="3">
        <v>652.74440000000004</v>
      </c>
      <c r="O2146" s="3">
        <v>652.74440000000004</v>
      </c>
      <c r="P2146" s="3">
        <v>652.74440000000004</v>
      </c>
    </row>
    <row r="2147" spans="2:16" x14ac:dyDescent="0.35">
      <c r="B2147" t="s">
        <v>10</v>
      </c>
      <c r="D2147" t="s">
        <v>11</v>
      </c>
      <c r="E2147" t="s">
        <v>44</v>
      </c>
      <c r="F2147" t="s">
        <v>836</v>
      </c>
      <c r="G2147" t="s">
        <v>837</v>
      </c>
      <c r="H2147">
        <v>3095</v>
      </c>
      <c r="I2147" t="s">
        <v>811</v>
      </c>
      <c r="J2147">
        <v>63300100</v>
      </c>
      <c r="K2147" t="s">
        <v>1869</v>
      </c>
      <c r="L2147" s="3">
        <v>229865.79138778048</v>
      </c>
      <c r="M2147" s="3">
        <v>237911.09408635279</v>
      </c>
      <c r="N2147" s="3">
        <v>246237.98237937511</v>
      </c>
      <c r="O2147" s="3">
        <v>254856.3117626532</v>
      </c>
      <c r="P2147" s="3">
        <v>263776.28267434606</v>
      </c>
    </row>
    <row r="2148" spans="2:16" x14ac:dyDescent="0.35">
      <c r="B2148" t="s">
        <v>10</v>
      </c>
      <c r="D2148" t="s">
        <v>11</v>
      </c>
      <c r="E2148" t="s">
        <v>44</v>
      </c>
      <c r="F2148" t="s">
        <v>836</v>
      </c>
      <c r="G2148" t="s">
        <v>837</v>
      </c>
      <c r="H2148">
        <v>3095</v>
      </c>
      <c r="I2148" t="s">
        <v>811</v>
      </c>
      <c r="J2148">
        <v>63300170</v>
      </c>
      <c r="K2148" t="s">
        <v>1873</v>
      </c>
      <c r="L2148" s="3">
        <v>375924.16375321179</v>
      </c>
      <c r="M2148" s="3">
        <v>389081.50948457414</v>
      </c>
      <c r="N2148" s="3">
        <v>402699.36231653421</v>
      </c>
      <c r="O2148" s="3">
        <v>416793.83999761287</v>
      </c>
      <c r="P2148" s="3">
        <v>431381.62439752929</v>
      </c>
    </row>
    <row r="2149" spans="2:16" x14ac:dyDescent="0.35">
      <c r="B2149" t="s">
        <v>10</v>
      </c>
      <c r="D2149" t="s">
        <v>11</v>
      </c>
      <c r="E2149" t="s">
        <v>44</v>
      </c>
      <c r="F2149" t="s">
        <v>836</v>
      </c>
      <c r="G2149" t="s">
        <v>837</v>
      </c>
      <c r="H2149">
        <v>3095</v>
      </c>
      <c r="I2149" t="s">
        <v>811</v>
      </c>
      <c r="J2149">
        <v>63300130</v>
      </c>
      <c r="K2149" t="s">
        <v>1896</v>
      </c>
      <c r="L2149" s="3">
        <v>299824.94528840936</v>
      </c>
      <c r="M2149" s="3">
        <v>310318.81837350363</v>
      </c>
      <c r="N2149" s="3">
        <v>321179.97701657627</v>
      </c>
      <c r="O2149" s="3">
        <v>332421.27621215634</v>
      </c>
      <c r="P2149" s="3">
        <v>344056.0208795818</v>
      </c>
    </row>
    <row r="2150" spans="2:16" x14ac:dyDescent="0.35">
      <c r="B2150" t="s">
        <v>10</v>
      </c>
      <c r="D2150" t="s">
        <v>11</v>
      </c>
      <c r="E2150" t="s">
        <v>44</v>
      </c>
      <c r="F2150" t="s">
        <v>838</v>
      </c>
      <c r="G2150" t="s">
        <v>839</v>
      </c>
      <c r="H2150">
        <v>3095</v>
      </c>
      <c r="I2150" t="s">
        <v>811</v>
      </c>
      <c r="J2150">
        <v>63300080</v>
      </c>
      <c r="K2150" t="s">
        <v>91</v>
      </c>
      <c r="L2150" s="3">
        <v>15973.100493521757</v>
      </c>
      <c r="M2150" s="3">
        <v>16532.159010795018</v>
      </c>
      <c r="N2150" s="3">
        <v>17110.784576172842</v>
      </c>
      <c r="O2150" s="3">
        <v>17709.66203633889</v>
      </c>
      <c r="P2150" s="3">
        <v>18329.500207610748</v>
      </c>
    </row>
    <row r="2151" spans="2:16" x14ac:dyDescent="0.35">
      <c r="B2151" t="s">
        <v>10</v>
      </c>
      <c r="D2151" t="s">
        <v>11</v>
      </c>
      <c r="E2151" t="s">
        <v>44</v>
      </c>
      <c r="F2151" t="s">
        <v>838</v>
      </c>
      <c r="G2151" t="s">
        <v>839</v>
      </c>
      <c r="H2151">
        <v>3095</v>
      </c>
      <c r="I2151" t="s">
        <v>811</v>
      </c>
      <c r="J2151">
        <v>63300040</v>
      </c>
      <c r="K2151" t="s">
        <v>1515</v>
      </c>
      <c r="L2151" s="3">
        <v>5517.0248415124488</v>
      </c>
      <c r="M2151" s="3">
        <v>5710.1207109653842</v>
      </c>
      <c r="N2151" s="3">
        <v>5909.9749358491727</v>
      </c>
      <c r="O2151" s="3">
        <v>6116.8240586038928</v>
      </c>
      <c r="P2151" s="3">
        <v>6330.9129006550284</v>
      </c>
    </row>
    <row r="2152" spans="2:16" x14ac:dyDescent="0.35">
      <c r="B2152" t="s">
        <v>10</v>
      </c>
      <c r="D2152" t="s">
        <v>19</v>
      </c>
      <c r="E2152" t="s">
        <v>44</v>
      </c>
      <c r="F2152" t="s">
        <v>838</v>
      </c>
      <c r="G2152" t="s">
        <v>839</v>
      </c>
      <c r="H2152">
        <v>3095</v>
      </c>
      <c r="I2152" t="s">
        <v>811</v>
      </c>
      <c r="J2152">
        <v>63300056</v>
      </c>
      <c r="K2152" t="s">
        <v>1536</v>
      </c>
      <c r="L2152" s="3">
        <v>52543.093728689993</v>
      </c>
      <c r="M2152" s="3">
        <v>54382.102009194139</v>
      </c>
      <c r="N2152" s="3">
        <v>56285.475579515929</v>
      </c>
      <c r="O2152" s="3">
        <v>58255.46722479898</v>
      </c>
      <c r="P2152" s="3">
        <v>60294.408577666938</v>
      </c>
    </row>
    <row r="2153" spans="2:16" x14ac:dyDescent="0.35">
      <c r="B2153" t="s">
        <v>10</v>
      </c>
      <c r="D2153" t="s">
        <v>19</v>
      </c>
      <c r="E2153" t="s">
        <v>44</v>
      </c>
      <c r="F2153" t="s">
        <v>838</v>
      </c>
      <c r="G2153" t="s">
        <v>839</v>
      </c>
      <c r="H2153">
        <v>3095</v>
      </c>
      <c r="I2153" t="s">
        <v>811</v>
      </c>
      <c r="J2153">
        <v>63300060</v>
      </c>
      <c r="K2153" t="s">
        <v>1546</v>
      </c>
      <c r="L2153" s="3">
        <v>7260</v>
      </c>
      <c r="M2153" s="3">
        <v>7260</v>
      </c>
      <c r="N2153" s="3">
        <v>7260</v>
      </c>
      <c r="O2153" s="3">
        <v>7260</v>
      </c>
      <c r="P2153" s="3">
        <v>7260</v>
      </c>
    </row>
    <row r="2154" spans="2:16" x14ac:dyDescent="0.35">
      <c r="B2154" t="s">
        <v>10</v>
      </c>
      <c r="D2154" t="s">
        <v>19</v>
      </c>
      <c r="E2154" t="s">
        <v>44</v>
      </c>
      <c r="F2154" t="s">
        <v>838</v>
      </c>
      <c r="G2154" t="s">
        <v>839</v>
      </c>
      <c r="H2154">
        <v>3095</v>
      </c>
      <c r="I2154" t="s">
        <v>811</v>
      </c>
      <c r="J2154">
        <v>63300065</v>
      </c>
      <c r="K2154" t="s">
        <v>1627</v>
      </c>
      <c r="L2154" s="3">
        <v>237379.0000001</v>
      </c>
      <c r="M2154" s="3">
        <v>237379.0000001</v>
      </c>
      <c r="N2154" s="3">
        <v>237379.0000001</v>
      </c>
      <c r="O2154" s="3">
        <v>237379.0000001</v>
      </c>
      <c r="P2154" s="3">
        <v>237379.0000001</v>
      </c>
    </row>
    <row r="2155" spans="2:16" x14ac:dyDescent="0.35">
      <c r="B2155" t="s">
        <v>10</v>
      </c>
      <c r="D2155" t="s">
        <v>11</v>
      </c>
      <c r="E2155" t="s">
        <v>44</v>
      </c>
      <c r="F2155" t="s">
        <v>838</v>
      </c>
      <c r="G2155" t="s">
        <v>839</v>
      </c>
      <c r="H2155">
        <v>3095</v>
      </c>
      <c r="I2155" t="s">
        <v>811</v>
      </c>
      <c r="J2155">
        <v>63300110</v>
      </c>
      <c r="K2155" t="s">
        <v>1866</v>
      </c>
      <c r="L2155" s="3">
        <v>9495.1600000039998</v>
      </c>
      <c r="M2155" s="3">
        <v>9495.1600000039998</v>
      </c>
      <c r="N2155" s="3">
        <v>9495.1600000039998</v>
      </c>
      <c r="O2155" s="3">
        <v>9495.1600000039998</v>
      </c>
      <c r="P2155" s="3">
        <v>9495.1600000039998</v>
      </c>
    </row>
    <row r="2156" spans="2:16" x14ac:dyDescent="0.35">
      <c r="B2156" t="s">
        <v>10</v>
      </c>
      <c r="D2156" t="s">
        <v>11</v>
      </c>
      <c r="E2156" t="s">
        <v>44</v>
      </c>
      <c r="F2156" t="s">
        <v>838</v>
      </c>
      <c r="G2156" t="s">
        <v>839</v>
      </c>
      <c r="H2156">
        <v>3095</v>
      </c>
      <c r="I2156" t="s">
        <v>811</v>
      </c>
      <c r="J2156">
        <v>63300100</v>
      </c>
      <c r="K2156" t="s">
        <v>1869</v>
      </c>
      <c r="L2156" s="3">
        <v>4833.9646230394792</v>
      </c>
      <c r="M2156" s="3">
        <v>5003.1533848458603</v>
      </c>
      <c r="N2156" s="3">
        <v>5178.2637533154657</v>
      </c>
      <c r="O2156" s="3">
        <v>5359.5029846815059</v>
      </c>
      <c r="P2156" s="3">
        <v>5547.0855891453584</v>
      </c>
    </row>
    <row r="2157" spans="2:16" x14ac:dyDescent="0.35">
      <c r="B2157" t="s">
        <v>10</v>
      </c>
      <c r="D2157" t="s">
        <v>11</v>
      </c>
      <c r="E2157" t="s">
        <v>44</v>
      </c>
      <c r="F2157" t="s">
        <v>838</v>
      </c>
      <c r="G2157" t="s">
        <v>839</v>
      </c>
      <c r="H2157">
        <v>3095</v>
      </c>
      <c r="I2157" t="s">
        <v>811</v>
      </c>
      <c r="J2157">
        <v>63300170</v>
      </c>
      <c r="K2157" t="s">
        <v>1873</v>
      </c>
      <c r="L2157" s="3">
        <v>8354.3519028617084</v>
      </c>
      <c r="M2157" s="3">
        <v>8646.7542194618691</v>
      </c>
      <c r="N2157" s="3">
        <v>8949.3906171430335</v>
      </c>
      <c r="O2157" s="3">
        <v>9262.6192887430389</v>
      </c>
      <c r="P2157" s="3">
        <v>9586.8109638490441</v>
      </c>
    </row>
    <row r="2158" spans="2:16" x14ac:dyDescent="0.35">
      <c r="B2158" t="s">
        <v>10</v>
      </c>
      <c r="D2158" t="s">
        <v>11</v>
      </c>
      <c r="E2158" t="s">
        <v>44</v>
      </c>
      <c r="F2158" t="s">
        <v>838</v>
      </c>
      <c r="G2158" t="s">
        <v>839</v>
      </c>
      <c r="H2158">
        <v>3095</v>
      </c>
      <c r="I2158" t="s">
        <v>811</v>
      </c>
      <c r="J2158">
        <v>63300130</v>
      </c>
      <c r="K2158" t="s">
        <v>1896</v>
      </c>
      <c r="L2158" s="3">
        <v>6305.1712474427986</v>
      </c>
      <c r="M2158" s="3">
        <v>6525.8522411032964</v>
      </c>
      <c r="N2158" s="3">
        <v>6754.2570695419108</v>
      </c>
      <c r="O2158" s="3">
        <v>6990.6560669758774</v>
      </c>
      <c r="P2158" s="3">
        <v>7235.3290293200325</v>
      </c>
    </row>
    <row r="2159" spans="2:16" x14ac:dyDescent="0.35">
      <c r="B2159" t="s">
        <v>10</v>
      </c>
      <c r="D2159" t="s">
        <v>11</v>
      </c>
      <c r="E2159" t="s">
        <v>28</v>
      </c>
      <c r="F2159" t="s">
        <v>802</v>
      </c>
      <c r="G2159" t="s">
        <v>803</v>
      </c>
      <c r="H2159">
        <v>3115</v>
      </c>
      <c r="I2159" t="s">
        <v>804</v>
      </c>
      <c r="J2159">
        <v>63300080</v>
      </c>
      <c r="K2159" t="s">
        <v>91</v>
      </c>
      <c r="L2159" s="3">
        <v>-86195.038380293408</v>
      </c>
      <c r="M2159" s="3">
        <v>-82183.772323603684</v>
      </c>
      <c r="N2159" s="3">
        <v>-78032.111954929831</v>
      </c>
      <c r="O2159" s="3">
        <v>-73735.143473352378</v>
      </c>
      <c r="P2159" s="3">
        <v>-69287.781094919745</v>
      </c>
    </row>
    <row r="2160" spans="2:16" x14ac:dyDescent="0.35">
      <c r="B2160" t="s">
        <v>10</v>
      </c>
      <c r="D2160" t="s">
        <v>11</v>
      </c>
      <c r="E2160" t="s">
        <v>28</v>
      </c>
      <c r="F2160" t="s">
        <v>802</v>
      </c>
      <c r="G2160" t="s">
        <v>803</v>
      </c>
      <c r="H2160">
        <v>3115</v>
      </c>
      <c r="I2160" t="s">
        <v>804</v>
      </c>
      <c r="J2160">
        <v>63300040</v>
      </c>
      <c r="K2160" t="s">
        <v>1515</v>
      </c>
      <c r="L2160" s="3">
        <v>-29771.312598456614</v>
      </c>
      <c r="M2160" s="3">
        <v>-28385.842414402599</v>
      </c>
      <c r="N2160" s="3">
        <v>-26951.880773906691</v>
      </c>
      <c r="O2160" s="3">
        <v>-25467.730475993434</v>
      </c>
      <c r="P2160" s="3">
        <v>-23931.634917653202</v>
      </c>
    </row>
    <row r="2161" spans="2:16" x14ac:dyDescent="0.35">
      <c r="B2161" t="s">
        <v>10</v>
      </c>
      <c r="D2161" t="s">
        <v>19</v>
      </c>
      <c r="E2161" t="s">
        <v>28</v>
      </c>
      <c r="F2161" t="s">
        <v>802</v>
      </c>
      <c r="G2161" t="s">
        <v>803</v>
      </c>
      <c r="H2161">
        <v>3115</v>
      </c>
      <c r="I2161" t="s">
        <v>804</v>
      </c>
      <c r="J2161">
        <v>63300056</v>
      </c>
      <c r="K2161" t="s">
        <v>1536</v>
      </c>
      <c r="L2161" s="3">
        <v>-283536.31046149152</v>
      </c>
      <c r="M2161" s="3">
        <v>-270341.35632764373</v>
      </c>
      <c r="N2161" s="3">
        <v>-256684.5787991113</v>
      </c>
      <c r="O2161" s="3">
        <v>-242549.81405708025</v>
      </c>
      <c r="P2161" s="3">
        <v>-227920.3325490781</v>
      </c>
    </row>
    <row r="2162" spans="2:16" x14ac:dyDescent="0.35">
      <c r="B2162" t="s">
        <v>10</v>
      </c>
      <c r="D2162" t="s">
        <v>11</v>
      </c>
      <c r="E2162" t="s">
        <v>28</v>
      </c>
      <c r="F2162" t="s">
        <v>802</v>
      </c>
      <c r="G2162" t="s">
        <v>803</v>
      </c>
      <c r="H2162">
        <v>3115</v>
      </c>
      <c r="I2162" t="s">
        <v>804</v>
      </c>
      <c r="J2162">
        <v>63300100</v>
      </c>
      <c r="K2162" t="s">
        <v>1869</v>
      </c>
      <c r="L2162" s="3">
        <v>-26085.340562457219</v>
      </c>
      <c r="M2162" s="3">
        <v>-24871.404782143225</v>
      </c>
      <c r="N2162" s="3">
        <v>-23614.981249518241</v>
      </c>
      <c r="O2162" s="3">
        <v>-22314.582893251383</v>
      </c>
      <c r="P2162" s="3">
        <v>-20968.670594515184</v>
      </c>
    </row>
    <row r="2163" spans="2:16" x14ac:dyDescent="0.35">
      <c r="B2163" t="s">
        <v>10</v>
      </c>
      <c r="D2163" t="s">
        <v>11</v>
      </c>
      <c r="E2163" t="s">
        <v>28</v>
      </c>
      <c r="F2163" t="s">
        <v>802</v>
      </c>
      <c r="G2163" t="s">
        <v>803</v>
      </c>
      <c r="H2163">
        <v>3115</v>
      </c>
      <c r="I2163" t="s">
        <v>804</v>
      </c>
      <c r="J2163">
        <v>63300170</v>
      </c>
      <c r="K2163" t="s">
        <v>1873</v>
      </c>
      <c r="L2163" s="3">
        <v>-45082.273363377157</v>
      </c>
      <c r="M2163" s="3">
        <v>-42984.275656095357</v>
      </c>
      <c r="N2163" s="3">
        <v>-40812.848029058696</v>
      </c>
      <c r="O2163" s="3">
        <v>-38565.420435075765</v>
      </c>
      <c r="P2163" s="3">
        <v>-36239.332875303415</v>
      </c>
    </row>
    <row r="2164" spans="2:16" x14ac:dyDescent="0.35">
      <c r="B2164" t="s">
        <v>10</v>
      </c>
      <c r="D2164" t="s">
        <v>11</v>
      </c>
      <c r="E2164" t="s">
        <v>28</v>
      </c>
      <c r="F2164" t="s">
        <v>802</v>
      </c>
      <c r="G2164" t="s">
        <v>803</v>
      </c>
      <c r="H2164">
        <v>3115</v>
      </c>
      <c r="I2164" t="s">
        <v>804</v>
      </c>
      <c r="J2164">
        <v>63300130</v>
      </c>
      <c r="K2164" t="s">
        <v>1896</v>
      </c>
      <c r="L2164" s="3">
        <v>-14176.815523074576</v>
      </c>
      <c r="M2164" s="3">
        <v>-13517.067816382187</v>
      </c>
      <c r="N2164" s="3">
        <v>-12834.228939955563</v>
      </c>
      <c r="O2164" s="3">
        <v>-12127.490702854011</v>
      </c>
      <c r="P2164" s="3">
        <v>-11396.016627453904</v>
      </c>
    </row>
    <row r="2165" spans="2:16" x14ac:dyDescent="0.35">
      <c r="B2165" t="s">
        <v>10</v>
      </c>
      <c r="D2165" t="s">
        <v>11</v>
      </c>
      <c r="E2165" t="s">
        <v>28</v>
      </c>
      <c r="F2165" t="s">
        <v>805</v>
      </c>
      <c r="G2165" t="s">
        <v>806</v>
      </c>
      <c r="H2165">
        <v>3115</v>
      </c>
      <c r="I2165" t="s">
        <v>804</v>
      </c>
      <c r="J2165">
        <v>63300080</v>
      </c>
      <c r="K2165" t="s">
        <v>91</v>
      </c>
      <c r="L2165" s="3">
        <v>375843.34790256119</v>
      </c>
      <c r="M2165" s="3">
        <v>388997.86507915077</v>
      </c>
      <c r="N2165" s="3">
        <v>402612.79035692103</v>
      </c>
      <c r="O2165" s="3">
        <v>416704.23801941326</v>
      </c>
      <c r="P2165" s="3">
        <v>431288.88635009265</v>
      </c>
    </row>
    <row r="2166" spans="2:16" x14ac:dyDescent="0.35">
      <c r="B2166" t="s">
        <v>10</v>
      </c>
      <c r="D2166" t="s">
        <v>19</v>
      </c>
      <c r="E2166" t="s">
        <v>28</v>
      </c>
      <c r="F2166" t="s">
        <v>805</v>
      </c>
      <c r="G2166" t="s">
        <v>806</v>
      </c>
      <c r="H2166">
        <v>3115</v>
      </c>
      <c r="I2166" t="s">
        <v>804</v>
      </c>
      <c r="J2166">
        <v>63300030</v>
      </c>
      <c r="K2166" t="s">
        <v>1488</v>
      </c>
      <c r="L2166" s="3">
        <v>49827.56</v>
      </c>
      <c r="M2166" s="3">
        <v>49827.56</v>
      </c>
      <c r="N2166" s="3">
        <v>49827.56</v>
      </c>
      <c r="O2166" s="3">
        <v>49827.56</v>
      </c>
      <c r="P2166" s="3">
        <v>49827.56</v>
      </c>
    </row>
    <row r="2167" spans="2:16" x14ac:dyDescent="0.35">
      <c r="B2167" t="s">
        <v>10</v>
      </c>
      <c r="D2167" t="s">
        <v>11</v>
      </c>
      <c r="E2167" t="s">
        <v>28</v>
      </c>
      <c r="F2167" t="s">
        <v>805</v>
      </c>
      <c r="G2167" t="s">
        <v>806</v>
      </c>
      <c r="H2167">
        <v>3115</v>
      </c>
      <c r="I2167" t="s">
        <v>804</v>
      </c>
      <c r="J2167">
        <v>63300040</v>
      </c>
      <c r="K2167" t="s">
        <v>1515</v>
      </c>
      <c r="L2167" s="3">
        <v>129814.31424266093</v>
      </c>
      <c r="M2167" s="3">
        <v>134357.81524115405</v>
      </c>
      <c r="N2167" s="3">
        <v>139060.33877459445</v>
      </c>
      <c r="O2167" s="3">
        <v>143927.45063170523</v>
      </c>
      <c r="P2167" s="3">
        <v>148964.91140381491</v>
      </c>
    </row>
    <row r="2168" spans="2:16" x14ac:dyDescent="0.35">
      <c r="B2168" t="s">
        <v>10</v>
      </c>
      <c r="D2168" t="s">
        <v>19</v>
      </c>
      <c r="E2168" t="s">
        <v>28</v>
      </c>
      <c r="F2168" t="s">
        <v>805</v>
      </c>
      <c r="G2168" t="s">
        <v>806</v>
      </c>
      <c r="H2168">
        <v>3115</v>
      </c>
      <c r="I2168" t="s">
        <v>804</v>
      </c>
      <c r="J2168">
        <v>63300158</v>
      </c>
      <c r="K2168" t="s">
        <v>1516</v>
      </c>
      <c r="L2168" s="3">
        <v>2100</v>
      </c>
      <c r="M2168" s="3">
        <v>2100</v>
      </c>
      <c r="N2168" s="3">
        <v>2100</v>
      </c>
      <c r="O2168" s="3">
        <v>2100</v>
      </c>
      <c r="P2168" s="3">
        <v>2100</v>
      </c>
    </row>
    <row r="2169" spans="2:16" x14ac:dyDescent="0.35">
      <c r="B2169" t="s">
        <v>10</v>
      </c>
      <c r="D2169" t="s">
        <v>19</v>
      </c>
      <c r="E2169" t="s">
        <v>28</v>
      </c>
      <c r="F2169" t="s">
        <v>805</v>
      </c>
      <c r="G2169" t="s">
        <v>806</v>
      </c>
      <c r="H2169">
        <v>3115</v>
      </c>
      <c r="I2169" t="s">
        <v>804</v>
      </c>
      <c r="J2169">
        <v>63300056</v>
      </c>
      <c r="K2169" t="s">
        <v>1536</v>
      </c>
      <c r="L2169" s="3">
        <v>1236326.8023110565</v>
      </c>
      <c r="M2169" s="3">
        <v>1279598.2403919434</v>
      </c>
      <c r="N2169" s="3">
        <v>1324384.1788056614</v>
      </c>
      <c r="O2169" s="3">
        <v>1370737.6250638594</v>
      </c>
      <c r="P2169" s="3">
        <v>1418713.4419410944</v>
      </c>
    </row>
    <row r="2170" spans="2:16" x14ac:dyDescent="0.35">
      <c r="B2170" t="s">
        <v>10</v>
      </c>
      <c r="D2170" t="s">
        <v>19</v>
      </c>
      <c r="E2170" t="s">
        <v>28</v>
      </c>
      <c r="F2170" t="s">
        <v>805</v>
      </c>
      <c r="G2170" t="s">
        <v>806</v>
      </c>
      <c r="H2170">
        <v>3115</v>
      </c>
      <c r="I2170" t="s">
        <v>804</v>
      </c>
      <c r="J2170">
        <v>63300060</v>
      </c>
      <c r="K2170" t="s">
        <v>1546</v>
      </c>
      <c r="L2170" s="3">
        <v>2134</v>
      </c>
      <c r="M2170" s="3">
        <v>2134</v>
      </c>
      <c r="N2170" s="3">
        <v>2134</v>
      </c>
      <c r="O2170" s="3">
        <v>2134</v>
      </c>
      <c r="P2170" s="3">
        <v>2134</v>
      </c>
    </row>
    <row r="2171" spans="2:16" x14ac:dyDescent="0.35">
      <c r="B2171" t="s">
        <v>10</v>
      </c>
      <c r="D2171" t="s">
        <v>19</v>
      </c>
      <c r="E2171" t="s">
        <v>28</v>
      </c>
      <c r="F2171" t="s">
        <v>805</v>
      </c>
      <c r="G2171" t="s">
        <v>806</v>
      </c>
      <c r="H2171">
        <v>3115</v>
      </c>
      <c r="I2171" t="s">
        <v>804</v>
      </c>
      <c r="J2171">
        <v>63300065</v>
      </c>
      <c r="K2171" t="s">
        <v>1627</v>
      </c>
      <c r="L2171" s="3">
        <v>95972.800000000003</v>
      </c>
      <c r="M2171" s="3">
        <v>95972.800000000003</v>
      </c>
      <c r="N2171" s="3">
        <v>95972.800000000003</v>
      </c>
      <c r="O2171" s="3">
        <v>95972.800000000003</v>
      </c>
      <c r="P2171" s="3">
        <v>95972.800000000003</v>
      </c>
    </row>
    <row r="2172" spans="2:16" x14ac:dyDescent="0.35">
      <c r="B2172" t="s">
        <v>10</v>
      </c>
      <c r="D2172" t="s">
        <v>19</v>
      </c>
      <c r="E2172" t="s">
        <v>28</v>
      </c>
      <c r="F2172" t="s">
        <v>805</v>
      </c>
      <c r="G2172" t="s">
        <v>806</v>
      </c>
      <c r="H2172">
        <v>3115</v>
      </c>
      <c r="I2172" t="s">
        <v>804</v>
      </c>
      <c r="J2172">
        <v>63300033</v>
      </c>
      <c r="K2172" t="s">
        <v>1661</v>
      </c>
      <c r="L2172" s="3">
        <v>122008.1923</v>
      </c>
      <c r="M2172" s="3">
        <v>122008.1923</v>
      </c>
      <c r="N2172" s="3">
        <v>122008.1923</v>
      </c>
      <c r="O2172" s="3">
        <v>122008.1923</v>
      </c>
      <c r="P2172" s="3">
        <v>122008.1923</v>
      </c>
    </row>
    <row r="2173" spans="2:16" x14ac:dyDescent="0.35">
      <c r="B2173" t="s">
        <v>10</v>
      </c>
      <c r="D2173" t="s">
        <v>19</v>
      </c>
      <c r="E2173" t="s">
        <v>28</v>
      </c>
      <c r="F2173" t="s">
        <v>805</v>
      </c>
      <c r="G2173" t="s">
        <v>806</v>
      </c>
      <c r="H2173">
        <v>3115</v>
      </c>
      <c r="I2173" t="s">
        <v>804</v>
      </c>
      <c r="J2173">
        <v>63300150</v>
      </c>
      <c r="K2173" t="s">
        <v>1680</v>
      </c>
      <c r="L2173" s="3">
        <v>92995.48079999999</v>
      </c>
      <c r="M2173" s="3">
        <v>94855.390415999995</v>
      </c>
      <c r="N2173" s="3">
        <v>96752.498224319992</v>
      </c>
      <c r="O2173" s="3">
        <v>98687.548188806395</v>
      </c>
      <c r="P2173" s="3">
        <v>100661.29915258252</v>
      </c>
    </row>
    <row r="2174" spans="2:16" x14ac:dyDescent="0.35">
      <c r="B2174" t="s">
        <v>10</v>
      </c>
      <c r="D2174" t="s">
        <v>11</v>
      </c>
      <c r="E2174" t="s">
        <v>28</v>
      </c>
      <c r="F2174" t="s">
        <v>805</v>
      </c>
      <c r="G2174" t="s">
        <v>806</v>
      </c>
      <c r="H2174">
        <v>3115</v>
      </c>
      <c r="I2174" t="s">
        <v>804</v>
      </c>
      <c r="J2174">
        <v>63300110</v>
      </c>
      <c r="K2174" t="s">
        <v>1866</v>
      </c>
      <c r="L2174" s="3">
        <v>3838.9120000000003</v>
      </c>
      <c r="M2174" s="3">
        <v>3838.9120000000003</v>
      </c>
      <c r="N2174" s="3">
        <v>3838.9120000000003</v>
      </c>
      <c r="O2174" s="3">
        <v>3838.9120000000003</v>
      </c>
      <c r="P2174" s="3">
        <v>3838.9120000000003</v>
      </c>
    </row>
    <row r="2175" spans="2:16" x14ac:dyDescent="0.35">
      <c r="B2175" t="s">
        <v>10</v>
      </c>
      <c r="D2175" t="s">
        <v>11</v>
      </c>
      <c r="E2175" t="s">
        <v>28</v>
      </c>
      <c r="F2175" t="s">
        <v>805</v>
      </c>
      <c r="G2175" t="s">
        <v>806</v>
      </c>
      <c r="H2175">
        <v>3115</v>
      </c>
      <c r="I2175" t="s">
        <v>804</v>
      </c>
      <c r="J2175">
        <v>63300100</v>
      </c>
      <c r="K2175" t="s">
        <v>1869</v>
      </c>
      <c r="L2175" s="3">
        <v>113742.06581261721</v>
      </c>
      <c r="M2175" s="3">
        <v>117723.03811605879</v>
      </c>
      <c r="N2175" s="3">
        <v>121843.34445012084</v>
      </c>
      <c r="O2175" s="3">
        <v>126107.86150587506</v>
      </c>
      <c r="P2175" s="3">
        <v>130521.63665858068</v>
      </c>
    </row>
    <row r="2176" spans="2:16" x14ac:dyDescent="0.35">
      <c r="B2176" t="s">
        <v>10</v>
      </c>
      <c r="D2176" t="s">
        <v>11</v>
      </c>
      <c r="E2176" t="s">
        <v>28</v>
      </c>
      <c r="F2176" t="s">
        <v>805</v>
      </c>
      <c r="G2176" t="s">
        <v>806</v>
      </c>
      <c r="H2176">
        <v>3115</v>
      </c>
      <c r="I2176" t="s">
        <v>804</v>
      </c>
      <c r="J2176">
        <v>63300170</v>
      </c>
      <c r="K2176" t="s">
        <v>1873</v>
      </c>
      <c r="L2176" s="3">
        <v>196575.961567458</v>
      </c>
      <c r="M2176" s="3">
        <v>203456.120222319</v>
      </c>
      <c r="N2176" s="3">
        <v>210577.08443010016</v>
      </c>
      <c r="O2176" s="3">
        <v>217947.28238515364</v>
      </c>
      <c r="P2176" s="3">
        <v>225575.43726863401</v>
      </c>
    </row>
    <row r="2177" spans="2:16" x14ac:dyDescent="0.35">
      <c r="B2177" t="s">
        <v>10</v>
      </c>
      <c r="D2177" t="s">
        <v>11</v>
      </c>
      <c r="E2177" t="s">
        <v>28</v>
      </c>
      <c r="F2177" t="s">
        <v>805</v>
      </c>
      <c r="G2177" t="s">
        <v>806</v>
      </c>
      <c r="H2177">
        <v>3115</v>
      </c>
      <c r="I2177" t="s">
        <v>804</v>
      </c>
      <c r="J2177">
        <v>63300130</v>
      </c>
      <c r="K2177" t="s">
        <v>1896</v>
      </c>
      <c r="L2177" s="3">
        <v>61816.340115552826</v>
      </c>
      <c r="M2177" s="3">
        <v>63979.91201959717</v>
      </c>
      <c r="N2177" s="3">
        <v>66219.208940283075</v>
      </c>
      <c r="O2177" s="3">
        <v>68536.881253192973</v>
      </c>
      <c r="P2177" s="3">
        <v>70935.672097054718</v>
      </c>
    </row>
    <row r="2178" spans="2:16" x14ac:dyDescent="0.35">
      <c r="B2178" t="s">
        <v>10</v>
      </c>
      <c r="D2178" t="s">
        <v>11</v>
      </c>
      <c r="E2178" t="s">
        <v>28</v>
      </c>
      <c r="F2178" t="s">
        <v>807</v>
      </c>
      <c r="G2178" t="s">
        <v>808</v>
      </c>
      <c r="H2178">
        <v>3115</v>
      </c>
      <c r="I2178" t="s">
        <v>804</v>
      </c>
      <c r="J2178">
        <v>63300080</v>
      </c>
      <c r="K2178" t="s">
        <v>91</v>
      </c>
      <c r="L2178" s="3">
        <v>303591.98517991952</v>
      </c>
      <c r="M2178" s="3">
        <v>314217.7046612167</v>
      </c>
      <c r="N2178" s="3">
        <v>325215.3243243593</v>
      </c>
      <c r="O2178" s="3">
        <v>336597.86067571183</v>
      </c>
      <c r="P2178" s="3">
        <v>348378.78579936171</v>
      </c>
    </row>
    <row r="2179" spans="2:16" x14ac:dyDescent="0.35">
      <c r="B2179" t="s">
        <v>10</v>
      </c>
      <c r="D2179" t="s">
        <v>11</v>
      </c>
      <c r="E2179" t="s">
        <v>28</v>
      </c>
      <c r="F2179" t="s">
        <v>807</v>
      </c>
      <c r="G2179" t="s">
        <v>808</v>
      </c>
      <c r="H2179">
        <v>3115</v>
      </c>
      <c r="I2179" t="s">
        <v>804</v>
      </c>
      <c r="J2179">
        <v>63300040</v>
      </c>
      <c r="K2179" t="s">
        <v>1515</v>
      </c>
      <c r="L2179" s="3">
        <v>104859.07382859063</v>
      </c>
      <c r="M2179" s="3">
        <v>108529.14141259129</v>
      </c>
      <c r="N2179" s="3">
        <v>112327.66136203198</v>
      </c>
      <c r="O2179" s="3">
        <v>116259.1295097031</v>
      </c>
      <c r="P2179" s="3">
        <v>120328.19904254271</v>
      </c>
    </row>
    <row r="2180" spans="2:16" x14ac:dyDescent="0.35">
      <c r="B2180" t="s">
        <v>10</v>
      </c>
      <c r="D2180" t="s">
        <v>19</v>
      </c>
      <c r="E2180" t="s">
        <v>28</v>
      </c>
      <c r="F2180" t="s">
        <v>807</v>
      </c>
      <c r="G2180" t="s">
        <v>808</v>
      </c>
      <c r="H2180">
        <v>3115</v>
      </c>
      <c r="I2180" t="s">
        <v>804</v>
      </c>
      <c r="J2180">
        <v>63300056</v>
      </c>
      <c r="K2180" t="s">
        <v>1536</v>
      </c>
      <c r="L2180" s="3">
        <v>998657.84598657745</v>
      </c>
      <c r="M2180" s="3">
        <v>1033610.8705961076</v>
      </c>
      <c r="N2180" s="3">
        <v>1069787.2510669713</v>
      </c>
      <c r="O2180" s="3">
        <v>1107229.8048543152</v>
      </c>
      <c r="P2180" s="3">
        <v>1145982.8480242162</v>
      </c>
    </row>
    <row r="2181" spans="2:16" x14ac:dyDescent="0.35">
      <c r="B2181" t="s">
        <v>10</v>
      </c>
      <c r="D2181" t="s">
        <v>11</v>
      </c>
      <c r="E2181" t="s">
        <v>28</v>
      </c>
      <c r="F2181" t="s">
        <v>807</v>
      </c>
      <c r="G2181" t="s">
        <v>808</v>
      </c>
      <c r="H2181">
        <v>3115</v>
      </c>
      <c r="I2181" t="s">
        <v>804</v>
      </c>
      <c r="J2181">
        <v>63300100</v>
      </c>
      <c r="K2181" t="s">
        <v>1869</v>
      </c>
      <c r="L2181" s="3">
        <v>91876.521830765123</v>
      </c>
      <c r="M2181" s="3">
        <v>95092.200094841901</v>
      </c>
      <c r="N2181" s="3">
        <v>98420.427098161366</v>
      </c>
      <c r="O2181" s="3">
        <v>101865.142046597</v>
      </c>
      <c r="P2181" s="3">
        <v>105430.4220182279</v>
      </c>
    </row>
    <row r="2182" spans="2:16" x14ac:dyDescent="0.35">
      <c r="B2182" t="s">
        <v>10</v>
      </c>
      <c r="D2182" t="s">
        <v>11</v>
      </c>
      <c r="E2182" t="s">
        <v>28</v>
      </c>
      <c r="F2182" t="s">
        <v>807</v>
      </c>
      <c r="G2182" t="s">
        <v>808</v>
      </c>
      <c r="H2182">
        <v>3115</v>
      </c>
      <c r="I2182" t="s">
        <v>804</v>
      </c>
      <c r="J2182">
        <v>63300170</v>
      </c>
      <c r="K2182" t="s">
        <v>1873</v>
      </c>
      <c r="L2182" s="3">
        <v>158786.59751186581</v>
      </c>
      <c r="M2182" s="3">
        <v>164344.12842478111</v>
      </c>
      <c r="N2182" s="3">
        <v>170096.17291964844</v>
      </c>
      <c r="O2182" s="3">
        <v>176049.53897183613</v>
      </c>
      <c r="P2182" s="3">
        <v>182211.2728358504</v>
      </c>
    </row>
    <row r="2183" spans="2:16" x14ac:dyDescent="0.35">
      <c r="B2183" t="s">
        <v>10</v>
      </c>
      <c r="D2183" t="s">
        <v>11</v>
      </c>
      <c r="E2183" t="s">
        <v>28</v>
      </c>
      <c r="F2183" t="s">
        <v>807</v>
      </c>
      <c r="G2183" t="s">
        <v>808</v>
      </c>
      <c r="H2183">
        <v>3115</v>
      </c>
      <c r="I2183" t="s">
        <v>804</v>
      </c>
      <c r="J2183">
        <v>63300130</v>
      </c>
      <c r="K2183" t="s">
        <v>1896</v>
      </c>
      <c r="L2183" s="3">
        <v>49932.892299328872</v>
      </c>
      <c r="M2183" s="3">
        <v>51680.543529805378</v>
      </c>
      <c r="N2183" s="3">
        <v>53489.362553348568</v>
      </c>
      <c r="O2183" s="3">
        <v>55361.490242715765</v>
      </c>
      <c r="P2183" s="3">
        <v>57299.142401210818</v>
      </c>
    </row>
    <row r="2184" spans="2:16" x14ac:dyDescent="0.35">
      <c r="B2184" t="s">
        <v>10</v>
      </c>
      <c r="D2184" t="s">
        <v>19</v>
      </c>
      <c r="E2184" t="s">
        <v>115</v>
      </c>
      <c r="F2184" t="s">
        <v>1642</v>
      </c>
      <c r="G2184" t="s">
        <v>1643</v>
      </c>
      <c r="H2184">
        <v>3515</v>
      </c>
      <c r="I2184" t="s">
        <v>791</v>
      </c>
      <c r="J2184">
        <v>63300065</v>
      </c>
      <c r="K2184" t="s">
        <v>1627</v>
      </c>
      <c r="L2184" s="3">
        <v>12000</v>
      </c>
      <c r="M2184" s="3">
        <v>12000</v>
      </c>
      <c r="N2184" s="3">
        <v>12000</v>
      </c>
      <c r="O2184" s="3">
        <v>12000</v>
      </c>
      <c r="P2184" s="3">
        <v>12000</v>
      </c>
    </row>
    <row r="2185" spans="2:16" x14ac:dyDescent="0.35">
      <c r="B2185" t="s">
        <v>10</v>
      </c>
      <c r="D2185" t="s">
        <v>19</v>
      </c>
      <c r="E2185" t="s">
        <v>115</v>
      </c>
      <c r="F2185" t="s">
        <v>1642</v>
      </c>
      <c r="G2185" t="s">
        <v>1643</v>
      </c>
      <c r="H2185">
        <v>3515</v>
      </c>
      <c r="I2185" t="s">
        <v>791</v>
      </c>
      <c r="J2185">
        <v>63300152</v>
      </c>
      <c r="K2185" t="s">
        <v>1741</v>
      </c>
      <c r="L2185" s="3">
        <v>107669.16</v>
      </c>
      <c r="M2185" s="3">
        <v>109822.5432</v>
      </c>
      <c r="N2185" s="3">
        <v>112018.994064</v>
      </c>
      <c r="O2185" s="3">
        <v>114259.37394528001</v>
      </c>
      <c r="P2185" s="3">
        <v>116544.56142418561</v>
      </c>
    </row>
    <row r="2186" spans="2:16" x14ac:dyDescent="0.35">
      <c r="B2186" t="s">
        <v>10</v>
      </c>
      <c r="D2186" t="s">
        <v>11</v>
      </c>
      <c r="E2186" t="s">
        <v>115</v>
      </c>
      <c r="F2186" t="s">
        <v>1642</v>
      </c>
      <c r="G2186" t="s">
        <v>1643</v>
      </c>
      <c r="H2186">
        <v>3515</v>
      </c>
      <c r="I2186" t="s">
        <v>791</v>
      </c>
      <c r="J2186">
        <v>63300110</v>
      </c>
      <c r="K2186" t="s">
        <v>1866</v>
      </c>
      <c r="L2186" s="3">
        <v>480</v>
      </c>
      <c r="M2186" s="3">
        <v>480</v>
      </c>
      <c r="N2186" s="3">
        <v>480</v>
      </c>
      <c r="O2186" s="3">
        <v>480</v>
      </c>
      <c r="P2186" s="3">
        <v>480</v>
      </c>
    </row>
    <row r="2187" spans="2:16" x14ac:dyDescent="0.35">
      <c r="B2187" t="s">
        <v>10</v>
      </c>
      <c r="D2187" t="s">
        <v>19</v>
      </c>
      <c r="E2187" t="s">
        <v>115</v>
      </c>
      <c r="F2187" t="s">
        <v>1642</v>
      </c>
      <c r="G2187" t="s">
        <v>1643</v>
      </c>
      <c r="H2187">
        <v>3515</v>
      </c>
      <c r="I2187" t="s">
        <v>791</v>
      </c>
      <c r="J2187">
        <v>63300155</v>
      </c>
      <c r="K2187" t="s">
        <v>1877</v>
      </c>
      <c r="L2187" s="3">
        <v>9000</v>
      </c>
      <c r="M2187" s="3">
        <v>9000</v>
      </c>
      <c r="N2187" s="3">
        <v>9000</v>
      </c>
      <c r="O2187" s="3">
        <v>9000</v>
      </c>
      <c r="P2187" s="3">
        <v>9000</v>
      </c>
    </row>
    <row r="2188" spans="2:16" x14ac:dyDescent="0.35">
      <c r="B2188" t="s">
        <v>10</v>
      </c>
      <c r="D2188" t="s">
        <v>11</v>
      </c>
      <c r="E2188" t="s">
        <v>115</v>
      </c>
      <c r="F2188" t="s">
        <v>789</v>
      </c>
      <c r="G2188" t="s">
        <v>790</v>
      </c>
      <c r="H2188">
        <v>3515</v>
      </c>
      <c r="I2188" t="s">
        <v>791</v>
      </c>
      <c r="J2188">
        <v>63300080</v>
      </c>
      <c r="K2188" t="s">
        <v>91</v>
      </c>
      <c r="L2188" s="3">
        <v>118285.88787484875</v>
      </c>
      <c r="M2188" s="3">
        <v>122425.89395046844</v>
      </c>
      <c r="N2188" s="3">
        <v>126710.80023873484</v>
      </c>
      <c r="O2188" s="3">
        <v>131145.67824709055</v>
      </c>
      <c r="P2188" s="3">
        <v>135735.77698573869</v>
      </c>
    </row>
    <row r="2189" spans="2:16" x14ac:dyDescent="0.35">
      <c r="B2189" t="s">
        <v>10</v>
      </c>
      <c r="D2189" t="s">
        <v>19</v>
      </c>
      <c r="E2189" t="s">
        <v>115</v>
      </c>
      <c r="F2189" t="s">
        <v>789</v>
      </c>
      <c r="G2189" t="s">
        <v>790</v>
      </c>
      <c r="H2189">
        <v>3515</v>
      </c>
      <c r="I2189" t="s">
        <v>791</v>
      </c>
      <c r="J2189">
        <v>63300030</v>
      </c>
      <c r="K2189" t="s">
        <v>1488</v>
      </c>
      <c r="L2189" s="3">
        <v>6000</v>
      </c>
      <c r="M2189" s="3">
        <v>6000</v>
      </c>
      <c r="N2189" s="3">
        <v>6000</v>
      </c>
      <c r="O2189" s="3">
        <v>6000</v>
      </c>
      <c r="P2189" s="3">
        <v>6000</v>
      </c>
    </row>
    <row r="2190" spans="2:16" x14ac:dyDescent="0.35">
      <c r="B2190" t="s">
        <v>10</v>
      </c>
      <c r="D2190" t="s">
        <v>11</v>
      </c>
      <c r="E2190" t="s">
        <v>115</v>
      </c>
      <c r="F2190" t="s">
        <v>789</v>
      </c>
      <c r="G2190" t="s">
        <v>790</v>
      </c>
      <c r="H2190">
        <v>3515</v>
      </c>
      <c r="I2190" t="s">
        <v>791</v>
      </c>
      <c r="J2190">
        <v>63300040</v>
      </c>
      <c r="K2190" t="s">
        <v>1515</v>
      </c>
      <c r="L2190" s="3">
        <v>40855.32311466815</v>
      </c>
      <c r="M2190" s="3">
        <v>42285.259423681535</v>
      </c>
      <c r="N2190" s="3">
        <v>43765.243503510384</v>
      </c>
      <c r="O2190" s="3">
        <v>45297.027026133248</v>
      </c>
      <c r="P2190" s="3">
        <v>46882.422972047905</v>
      </c>
    </row>
    <row r="2191" spans="2:16" x14ac:dyDescent="0.35">
      <c r="B2191" t="s">
        <v>10</v>
      </c>
      <c r="D2191" t="s">
        <v>19</v>
      </c>
      <c r="E2191" t="s">
        <v>115</v>
      </c>
      <c r="F2191" t="s">
        <v>789</v>
      </c>
      <c r="G2191" t="s">
        <v>790</v>
      </c>
      <c r="H2191">
        <v>3515</v>
      </c>
      <c r="I2191" t="s">
        <v>791</v>
      </c>
      <c r="J2191">
        <v>63300056</v>
      </c>
      <c r="K2191" t="s">
        <v>1536</v>
      </c>
      <c r="L2191" s="3">
        <v>389098.31537779194</v>
      </c>
      <c r="M2191" s="3">
        <v>402716.75641601463</v>
      </c>
      <c r="N2191" s="3">
        <v>416811.84289057512</v>
      </c>
      <c r="O2191" s="3">
        <v>431400.25739174522</v>
      </c>
      <c r="P2191" s="3">
        <v>446499.26640045625</v>
      </c>
    </row>
    <row r="2192" spans="2:16" x14ac:dyDescent="0.35">
      <c r="B2192" t="s">
        <v>10</v>
      </c>
      <c r="D2192" t="s">
        <v>19</v>
      </c>
      <c r="E2192" t="s">
        <v>115</v>
      </c>
      <c r="F2192" t="s">
        <v>789</v>
      </c>
      <c r="G2192" t="s">
        <v>790</v>
      </c>
      <c r="H2192">
        <v>3515</v>
      </c>
      <c r="I2192" t="s">
        <v>791</v>
      </c>
      <c r="J2192">
        <v>63300152</v>
      </c>
      <c r="K2192" t="s">
        <v>1741</v>
      </c>
      <c r="L2192" s="3">
        <v>10000</v>
      </c>
      <c r="M2192" s="3">
        <v>70000</v>
      </c>
      <c r="N2192" s="3">
        <v>71400</v>
      </c>
      <c r="O2192" s="3">
        <v>72828</v>
      </c>
      <c r="P2192" s="3">
        <v>74284.56</v>
      </c>
    </row>
    <row r="2193" spans="2:16" x14ac:dyDescent="0.35">
      <c r="B2193" t="s">
        <v>10</v>
      </c>
      <c r="D2193" t="s">
        <v>11</v>
      </c>
      <c r="E2193" t="s">
        <v>115</v>
      </c>
      <c r="F2193" t="s">
        <v>789</v>
      </c>
      <c r="G2193" t="s">
        <v>790</v>
      </c>
      <c r="H2193">
        <v>3515</v>
      </c>
      <c r="I2193" t="s">
        <v>791</v>
      </c>
      <c r="J2193">
        <v>63300100</v>
      </c>
      <c r="K2193" t="s">
        <v>1869</v>
      </c>
      <c r="L2193" s="3">
        <v>35797.045014756855</v>
      </c>
      <c r="M2193" s="3">
        <v>37049.941590273345</v>
      </c>
      <c r="N2193" s="3">
        <v>38346.68954593291</v>
      </c>
      <c r="O2193" s="3">
        <v>39688.823680040558</v>
      </c>
      <c r="P2193" s="3">
        <v>41077.932508841972</v>
      </c>
    </row>
    <row r="2194" spans="2:16" x14ac:dyDescent="0.35">
      <c r="B2194" t="s">
        <v>10</v>
      </c>
      <c r="D2194" t="s">
        <v>11</v>
      </c>
      <c r="E2194" t="s">
        <v>115</v>
      </c>
      <c r="F2194" t="s">
        <v>789</v>
      </c>
      <c r="G2194" t="s">
        <v>790</v>
      </c>
      <c r="H2194">
        <v>3515</v>
      </c>
      <c r="I2194" t="s">
        <v>791</v>
      </c>
      <c r="J2194">
        <v>63300170</v>
      </c>
      <c r="K2194" t="s">
        <v>1873</v>
      </c>
      <c r="L2194" s="3">
        <v>61866.632145068921</v>
      </c>
      <c r="M2194" s="3">
        <v>64031.964270146324</v>
      </c>
      <c r="N2194" s="3">
        <v>66273.083019601443</v>
      </c>
      <c r="O2194" s="3">
        <v>68592.640925287487</v>
      </c>
      <c r="P2194" s="3">
        <v>70993.383357672545</v>
      </c>
    </row>
    <row r="2195" spans="2:16" x14ac:dyDescent="0.35">
      <c r="B2195" t="s">
        <v>10</v>
      </c>
      <c r="D2195" t="s">
        <v>19</v>
      </c>
      <c r="E2195" t="s">
        <v>115</v>
      </c>
      <c r="F2195" t="s">
        <v>789</v>
      </c>
      <c r="G2195" t="s">
        <v>790</v>
      </c>
      <c r="H2195">
        <v>3515</v>
      </c>
      <c r="I2195" t="s">
        <v>791</v>
      </c>
      <c r="J2195">
        <v>63300035</v>
      </c>
      <c r="K2195" t="s">
        <v>1886</v>
      </c>
      <c r="L2195" s="3">
        <v>2040</v>
      </c>
      <c r="M2195" s="3">
        <v>2080.8000000000002</v>
      </c>
      <c r="N2195" s="3">
        <v>2122.4160000000002</v>
      </c>
      <c r="O2195" s="3">
        <v>2164.8643200000001</v>
      </c>
      <c r="P2195" s="3">
        <v>2208.1616064</v>
      </c>
    </row>
    <row r="2196" spans="2:16" x14ac:dyDescent="0.35">
      <c r="B2196" t="s">
        <v>10</v>
      </c>
      <c r="D2196" t="s">
        <v>11</v>
      </c>
      <c r="E2196" t="s">
        <v>115</v>
      </c>
      <c r="F2196" t="s">
        <v>789</v>
      </c>
      <c r="G2196" t="s">
        <v>790</v>
      </c>
      <c r="H2196">
        <v>3515</v>
      </c>
      <c r="I2196" t="s">
        <v>791</v>
      </c>
      <c r="J2196">
        <v>63300130</v>
      </c>
      <c r="K2196" t="s">
        <v>1896</v>
      </c>
      <c r="L2196" s="3">
        <v>19454.915768889598</v>
      </c>
      <c r="M2196" s="3">
        <v>20135.837820800734</v>
      </c>
      <c r="N2196" s="3">
        <v>20840.592144528757</v>
      </c>
      <c r="O2196" s="3">
        <v>21570.012869587263</v>
      </c>
      <c r="P2196" s="3">
        <v>22324.963320022813</v>
      </c>
    </row>
    <row r="2197" spans="2:16" x14ac:dyDescent="0.35">
      <c r="B2197" t="s">
        <v>10</v>
      </c>
      <c r="D2197" t="s">
        <v>11</v>
      </c>
      <c r="E2197" t="s">
        <v>115</v>
      </c>
      <c r="F2197" t="s">
        <v>792</v>
      </c>
      <c r="G2197" t="s">
        <v>793</v>
      </c>
      <c r="H2197">
        <v>3515</v>
      </c>
      <c r="I2197" t="s">
        <v>791</v>
      </c>
      <c r="J2197">
        <v>63300080</v>
      </c>
      <c r="K2197" t="s">
        <v>91</v>
      </c>
      <c r="L2197" s="3">
        <v>223694.0031837078</v>
      </c>
      <c r="M2197" s="3">
        <v>231523.29329513756</v>
      </c>
      <c r="N2197" s="3">
        <v>239626.60856046734</v>
      </c>
      <c r="O2197" s="3">
        <v>248013.53986008369</v>
      </c>
      <c r="P2197" s="3">
        <v>256694.01375518658</v>
      </c>
    </row>
    <row r="2198" spans="2:16" x14ac:dyDescent="0.35">
      <c r="B2198" t="s">
        <v>10</v>
      </c>
      <c r="D2198" t="s">
        <v>19</v>
      </c>
      <c r="E2198" t="s">
        <v>115</v>
      </c>
      <c r="F2198" t="s">
        <v>792</v>
      </c>
      <c r="G2198" t="s">
        <v>793</v>
      </c>
      <c r="H2198">
        <v>3515</v>
      </c>
      <c r="I2198" t="s">
        <v>791</v>
      </c>
      <c r="J2198">
        <v>63300030</v>
      </c>
      <c r="K2198" t="s">
        <v>1488</v>
      </c>
      <c r="L2198" s="3">
        <v>23400</v>
      </c>
      <c r="M2198" s="3">
        <v>23400</v>
      </c>
      <c r="N2198" s="3">
        <v>23400</v>
      </c>
      <c r="O2198" s="3">
        <v>23400</v>
      </c>
      <c r="P2198" s="3">
        <v>23400</v>
      </c>
    </row>
    <row r="2199" spans="2:16" x14ac:dyDescent="0.35">
      <c r="B2199" t="s">
        <v>10</v>
      </c>
      <c r="D2199" t="s">
        <v>11</v>
      </c>
      <c r="E2199" t="s">
        <v>115</v>
      </c>
      <c r="F2199" t="s">
        <v>792</v>
      </c>
      <c r="G2199" t="s">
        <v>793</v>
      </c>
      <c r="H2199">
        <v>3515</v>
      </c>
      <c r="I2199" t="s">
        <v>791</v>
      </c>
      <c r="J2199">
        <v>63300040</v>
      </c>
      <c r="K2199" t="s">
        <v>1515</v>
      </c>
      <c r="L2199" s="3">
        <v>77262.731362793813</v>
      </c>
      <c r="M2199" s="3">
        <v>79966.92696049159</v>
      </c>
      <c r="N2199" s="3">
        <v>82765.769404108782</v>
      </c>
      <c r="O2199" s="3">
        <v>85662.571333252592</v>
      </c>
      <c r="P2199" s="3">
        <v>88660.761329916422</v>
      </c>
    </row>
    <row r="2200" spans="2:16" x14ac:dyDescent="0.35">
      <c r="B2200" t="s">
        <v>10</v>
      </c>
      <c r="D2200" t="s">
        <v>19</v>
      </c>
      <c r="E2200" t="s">
        <v>115</v>
      </c>
      <c r="F2200" t="s">
        <v>792</v>
      </c>
      <c r="G2200" t="s">
        <v>793</v>
      </c>
      <c r="H2200">
        <v>3515</v>
      </c>
      <c r="I2200" t="s">
        <v>791</v>
      </c>
      <c r="J2200">
        <v>63300056</v>
      </c>
      <c r="K2200" t="s">
        <v>1536</v>
      </c>
      <c r="L2200" s="3">
        <v>735835.53678851249</v>
      </c>
      <c r="M2200" s="3">
        <v>761589.78057611035</v>
      </c>
      <c r="N2200" s="3">
        <v>788245.42289627413</v>
      </c>
      <c r="O2200" s="3">
        <v>815834.01269764372</v>
      </c>
      <c r="P2200" s="3">
        <v>844388.20314206113</v>
      </c>
    </row>
    <row r="2201" spans="2:16" x14ac:dyDescent="0.35">
      <c r="B2201" t="s">
        <v>10</v>
      </c>
      <c r="D2201" t="s">
        <v>19</v>
      </c>
      <c r="E2201" t="s">
        <v>115</v>
      </c>
      <c r="F2201" t="s">
        <v>792</v>
      </c>
      <c r="G2201" t="s">
        <v>793</v>
      </c>
      <c r="H2201">
        <v>3515</v>
      </c>
      <c r="I2201" t="s">
        <v>791</v>
      </c>
      <c r="J2201">
        <v>63300033</v>
      </c>
      <c r="K2201" t="s">
        <v>1661</v>
      </c>
      <c r="L2201" s="3">
        <v>15000</v>
      </c>
      <c r="M2201" s="3">
        <v>15000</v>
      </c>
      <c r="N2201" s="3">
        <v>15000</v>
      </c>
      <c r="O2201" s="3">
        <v>15000</v>
      </c>
      <c r="P2201" s="3">
        <v>15000</v>
      </c>
    </row>
    <row r="2202" spans="2:16" x14ac:dyDescent="0.35">
      <c r="B2202" t="s">
        <v>10</v>
      </c>
      <c r="D2202" t="s">
        <v>19</v>
      </c>
      <c r="E2202" t="s">
        <v>115</v>
      </c>
      <c r="F2202" t="s">
        <v>792</v>
      </c>
      <c r="G2202" t="s">
        <v>793</v>
      </c>
      <c r="H2202">
        <v>3515</v>
      </c>
      <c r="I2202" t="s">
        <v>791</v>
      </c>
      <c r="J2202">
        <v>63300150</v>
      </c>
      <c r="K2202" t="s">
        <v>1680</v>
      </c>
      <c r="L2202" s="3">
        <v>0</v>
      </c>
      <c r="M2202" s="3">
        <v>30000</v>
      </c>
      <c r="N2202" s="3">
        <v>30600</v>
      </c>
      <c r="O2202" s="3">
        <v>31212</v>
      </c>
      <c r="P2202" s="3">
        <v>31836.240000000002</v>
      </c>
    </row>
    <row r="2203" spans="2:16" x14ac:dyDescent="0.35">
      <c r="B2203" t="s">
        <v>10</v>
      </c>
      <c r="D2203" t="s">
        <v>11</v>
      </c>
      <c r="E2203" t="s">
        <v>115</v>
      </c>
      <c r="F2203" t="s">
        <v>792</v>
      </c>
      <c r="G2203" t="s">
        <v>793</v>
      </c>
      <c r="H2203">
        <v>3515</v>
      </c>
      <c r="I2203" t="s">
        <v>791</v>
      </c>
      <c r="J2203">
        <v>63300100</v>
      </c>
      <c r="K2203" t="s">
        <v>1869</v>
      </c>
      <c r="L2203" s="3">
        <v>67696.869384543141</v>
      </c>
      <c r="M2203" s="3">
        <v>70066.259813002151</v>
      </c>
      <c r="N2203" s="3">
        <v>72518.578906457216</v>
      </c>
      <c r="O2203" s="3">
        <v>75056.729168183214</v>
      </c>
      <c r="P2203" s="3">
        <v>77683.714689069617</v>
      </c>
    </row>
    <row r="2204" spans="2:16" x14ac:dyDescent="0.35">
      <c r="B2204" t="s">
        <v>10</v>
      </c>
      <c r="D2204" t="s">
        <v>11</v>
      </c>
      <c r="E2204" t="s">
        <v>115</v>
      </c>
      <c r="F2204" t="s">
        <v>792</v>
      </c>
      <c r="G2204" t="s">
        <v>793</v>
      </c>
      <c r="H2204">
        <v>3515</v>
      </c>
      <c r="I2204" t="s">
        <v>791</v>
      </c>
      <c r="J2204">
        <v>63300170</v>
      </c>
      <c r="K2204" t="s">
        <v>1873</v>
      </c>
      <c r="L2204" s="3">
        <v>116997.85034937349</v>
      </c>
      <c r="M2204" s="3">
        <v>121092.77511160154</v>
      </c>
      <c r="N2204" s="3">
        <v>125331.02224050759</v>
      </c>
      <c r="O2204" s="3">
        <v>129717.60801892536</v>
      </c>
      <c r="P2204" s="3">
        <v>134257.72429958772</v>
      </c>
    </row>
    <row r="2205" spans="2:16" x14ac:dyDescent="0.35">
      <c r="B2205" t="s">
        <v>10</v>
      </c>
      <c r="D2205" t="s">
        <v>11</v>
      </c>
      <c r="E2205" t="s">
        <v>115</v>
      </c>
      <c r="F2205" t="s">
        <v>792</v>
      </c>
      <c r="G2205" t="s">
        <v>793</v>
      </c>
      <c r="H2205">
        <v>3515</v>
      </c>
      <c r="I2205" t="s">
        <v>791</v>
      </c>
      <c r="J2205">
        <v>63300130</v>
      </c>
      <c r="K2205" t="s">
        <v>1896</v>
      </c>
      <c r="L2205" s="3">
        <v>36791.776839425627</v>
      </c>
      <c r="M2205" s="3">
        <v>38079.489028805518</v>
      </c>
      <c r="N2205" s="3">
        <v>39412.271144813712</v>
      </c>
      <c r="O2205" s="3">
        <v>40791.700634882189</v>
      </c>
      <c r="P2205" s="3">
        <v>42219.410157103062</v>
      </c>
    </row>
    <row r="2206" spans="2:16" x14ac:dyDescent="0.35">
      <c r="B2206" t="s">
        <v>10</v>
      </c>
      <c r="D2206" t="s">
        <v>11</v>
      </c>
      <c r="E2206" t="s">
        <v>115</v>
      </c>
      <c r="F2206" t="s">
        <v>794</v>
      </c>
      <c r="G2206" t="s">
        <v>795</v>
      </c>
      <c r="H2206">
        <v>3515</v>
      </c>
      <c r="I2206" t="s">
        <v>791</v>
      </c>
      <c r="J2206">
        <v>63300080</v>
      </c>
      <c r="K2206" t="s">
        <v>91</v>
      </c>
      <c r="L2206" s="3">
        <v>50325.531482028309</v>
      </c>
      <c r="M2206" s="3">
        <v>52086.925083899303</v>
      </c>
      <c r="N2206" s="3">
        <v>53909.967461835768</v>
      </c>
      <c r="O2206" s="3">
        <v>55796.816323000014</v>
      </c>
      <c r="P2206" s="3">
        <v>57749.70489430501</v>
      </c>
    </row>
    <row r="2207" spans="2:16" x14ac:dyDescent="0.35">
      <c r="B2207" t="s">
        <v>10</v>
      </c>
      <c r="D2207" t="s">
        <v>11</v>
      </c>
      <c r="E2207" t="s">
        <v>115</v>
      </c>
      <c r="F2207" t="s">
        <v>794</v>
      </c>
      <c r="G2207" t="s">
        <v>795</v>
      </c>
      <c r="H2207">
        <v>3515</v>
      </c>
      <c r="I2207" t="s">
        <v>791</v>
      </c>
      <c r="J2207">
        <v>63300040</v>
      </c>
      <c r="K2207" t="s">
        <v>1515</v>
      </c>
      <c r="L2207" s="3">
        <v>17382.173702674252</v>
      </c>
      <c r="M2207" s="3">
        <v>17990.549782267852</v>
      </c>
      <c r="N2207" s="3">
        <v>18620.219024647224</v>
      </c>
      <c r="O2207" s="3">
        <v>19271.92669050987</v>
      </c>
      <c r="P2207" s="3">
        <v>19946.444124677717</v>
      </c>
    </row>
    <row r="2208" spans="2:16" x14ac:dyDescent="0.35">
      <c r="B2208" t="s">
        <v>10</v>
      </c>
      <c r="D2208" t="s">
        <v>19</v>
      </c>
      <c r="E2208" t="s">
        <v>115</v>
      </c>
      <c r="F2208" t="s">
        <v>794</v>
      </c>
      <c r="G2208" t="s">
        <v>795</v>
      </c>
      <c r="H2208">
        <v>3515</v>
      </c>
      <c r="I2208" t="s">
        <v>791</v>
      </c>
      <c r="J2208">
        <v>63300056</v>
      </c>
      <c r="K2208" t="s">
        <v>1536</v>
      </c>
      <c r="L2208" s="3">
        <v>165544.5114540405</v>
      </c>
      <c r="M2208" s="3">
        <v>171338.56935493191</v>
      </c>
      <c r="N2208" s="3">
        <v>177335.4192823545</v>
      </c>
      <c r="O2208" s="3">
        <v>183542.15895723688</v>
      </c>
      <c r="P2208" s="3">
        <v>189966.13452074016</v>
      </c>
    </row>
    <row r="2209" spans="2:16" x14ac:dyDescent="0.35">
      <c r="B2209" t="s">
        <v>10</v>
      </c>
      <c r="D2209" t="s">
        <v>11</v>
      </c>
      <c r="E2209" t="s">
        <v>115</v>
      </c>
      <c r="F2209" t="s">
        <v>794</v>
      </c>
      <c r="G2209" t="s">
        <v>795</v>
      </c>
      <c r="H2209">
        <v>3515</v>
      </c>
      <c r="I2209" t="s">
        <v>791</v>
      </c>
      <c r="J2209">
        <v>63300100</v>
      </c>
      <c r="K2209" t="s">
        <v>1869</v>
      </c>
      <c r="L2209" s="3">
        <v>15230.095053771725</v>
      </c>
      <c r="M2209" s="3">
        <v>15763.148380653736</v>
      </c>
      <c r="N2209" s="3">
        <v>16314.858573976613</v>
      </c>
      <c r="O2209" s="3">
        <v>16885.878624065794</v>
      </c>
      <c r="P2209" s="3">
        <v>17476.884375908096</v>
      </c>
    </row>
    <row r="2210" spans="2:16" x14ac:dyDescent="0.35">
      <c r="B2210" t="s">
        <v>10</v>
      </c>
      <c r="D2210" t="s">
        <v>11</v>
      </c>
      <c r="E2210" t="s">
        <v>115</v>
      </c>
      <c r="F2210" t="s">
        <v>794</v>
      </c>
      <c r="G2210" t="s">
        <v>795</v>
      </c>
      <c r="H2210">
        <v>3515</v>
      </c>
      <c r="I2210" t="s">
        <v>791</v>
      </c>
      <c r="J2210">
        <v>63300170</v>
      </c>
      <c r="K2210" t="s">
        <v>1873</v>
      </c>
      <c r="L2210" s="3">
        <v>26321.577321192442</v>
      </c>
      <c r="M2210" s="3">
        <v>27242.832527434173</v>
      </c>
      <c r="N2210" s="3">
        <v>28196.331665894366</v>
      </c>
      <c r="O2210" s="3">
        <v>29183.203274200663</v>
      </c>
      <c r="P2210" s="3">
        <v>30204.615388797687</v>
      </c>
    </row>
    <row r="2211" spans="2:16" x14ac:dyDescent="0.35">
      <c r="B2211" t="s">
        <v>10</v>
      </c>
      <c r="D2211" t="s">
        <v>19</v>
      </c>
      <c r="E2211" t="s">
        <v>115</v>
      </c>
      <c r="F2211" t="s">
        <v>794</v>
      </c>
      <c r="G2211" t="s">
        <v>795</v>
      </c>
      <c r="H2211">
        <v>3515</v>
      </c>
      <c r="I2211" t="s">
        <v>791</v>
      </c>
      <c r="J2211">
        <v>63300160</v>
      </c>
      <c r="K2211" t="s">
        <v>1878</v>
      </c>
      <c r="L2211" s="3">
        <v>550189.66598179995</v>
      </c>
      <c r="M2211" s="3">
        <v>550189.66598179995</v>
      </c>
      <c r="N2211" s="3">
        <v>550189.66598179995</v>
      </c>
      <c r="O2211" s="3">
        <v>550189.66598179995</v>
      </c>
      <c r="P2211" s="3">
        <v>550189.66598179995</v>
      </c>
    </row>
    <row r="2212" spans="2:16" x14ac:dyDescent="0.35">
      <c r="B2212" t="s">
        <v>10</v>
      </c>
      <c r="D2212" t="s">
        <v>11</v>
      </c>
      <c r="E2212" t="s">
        <v>115</v>
      </c>
      <c r="F2212" t="s">
        <v>794</v>
      </c>
      <c r="G2212" t="s">
        <v>795</v>
      </c>
      <c r="H2212">
        <v>3515</v>
      </c>
      <c r="I2212" t="s">
        <v>791</v>
      </c>
      <c r="J2212">
        <v>63300130</v>
      </c>
      <c r="K2212" t="s">
        <v>1896</v>
      </c>
      <c r="L2212" s="3">
        <v>8277.2255727020256</v>
      </c>
      <c r="M2212" s="3">
        <v>8566.9284677465967</v>
      </c>
      <c r="N2212" s="3">
        <v>8866.7709641177262</v>
      </c>
      <c r="O2212" s="3">
        <v>9177.1079478618449</v>
      </c>
      <c r="P2212" s="3">
        <v>9498.306726037008</v>
      </c>
    </row>
    <row r="2213" spans="2:16" x14ac:dyDescent="0.35">
      <c r="B2213" t="s">
        <v>10</v>
      </c>
      <c r="D2213" t="s">
        <v>11</v>
      </c>
      <c r="E2213" t="s">
        <v>115</v>
      </c>
      <c r="F2213" t="s">
        <v>796</v>
      </c>
      <c r="G2213" t="s">
        <v>797</v>
      </c>
      <c r="H2213">
        <v>3515</v>
      </c>
      <c r="I2213" t="s">
        <v>791</v>
      </c>
      <c r="J2213">
        <v>63300080</v>
      </c>
      <c r="K2213" t="s">
        <v>91</v>
      </c>
      <c r="L2213" s="3">
        <v>42056.926508742334</v>
      </c>
      <c r="M2213" s="3">
        <v>43528.918936548311</v>
      </c>
      <c r="N2213" s="3">
        <v>45052.431099327492</v>
      </c>
      <c r="O2213" s="3">
        <v>46629.266187803951</v>
      </c>
      <c r="P2213" s="3">
        <v>48261.290504377088</v>
      </c>
    </row>
    <row r="2214" spans="2:16" x14ac:dyDescent="0.35">
      <c r="B2214" t="s">
        <v>10</v>
      </c>
      <c r="D2214" t="s">
        <v>19</v>
      </c>
      <c r="E2214" t="s">
        <v>115</v>
      </c>
      <c r="F2214" t="s">
        <v>796</v>
      </c>
      <c r="G2214" t="s">
        <v>797</v>
      </c>
      <c r="H2214">
        <v>3515</v>
      </c>
      <c r="I2214" t="s">
        <v>791</v>
      </c>
      <c r="J2214">
        <v>63300030</v>
      </c>
      <c r="K2214" t="s">
        <v>1488</v>
      </c>
      <c r="L2214" s="3">
        <v>2400</v>
      </c>
      <c r="M2214" s="3">
        <v>2400</v>
      </c>
      <c r="N2214" s="3">
        <v>2400</v>
      </c>
      <c r="O2214" s="3">
        <v>2400</v>
      </c>
      <c r="P2214" s="3">
        <v>2400</v>
      </c>
    </row>
    <row r="2215" spans="2:16" x14ac:dyDescent="0.35">
      <c r="B2215" t="s">
        <v>10</v>
      </c>
      <c r="D2215" t="s">
        <v>11</v>
      </c>
      <c r="E2215" t="s">
        <v>115</v>
      </c>
      <c r="F2215" t="s">
        <v>796</v>
      </c>
      <c r="G2215" t="s">
        <v>797</v>
      </c>
      <c r="H2215">
        <v>3515</v>
      </c>
      <c r="I2215" t="s">
        <v>791</v>
      </c>
      <c r="J2215">
        <v>63300040</v>
      </c>
      <c r="K2215" t="s">
        <v>1515</v>
      </c>
      <c r="L2215" s="3">
        <v>14526.241063874819</v>
      </c>
      <c r="M2215" s="3">
        <v>15034.659501110435</v>
      </c>
      <c r="N2215" s="3">
        <v>15560.872583649298</v>
      </c>
      <c r="O2215" s="3">
        <v>16105.503124077022</v>
      </c>
      <c r="P2215" s="3">
        <v>16669.195733419718</v>
      </c>
    </row>
    <row r="2216" spans="2:16" x14ac:dyDescent="0.35">
      <c r="B2216" t="s">
        <v>10</v>
      </c>
      <c r="D2216" t="s">
        <v>19</v>
      </c>
      <c r="E2216" t="s">
        <v>115</v>
      </c>
      <c r="F2216" t="s">
        <v>796</v>
      </c>
      <c r="G2216" t="s">
        <v>797</v>
      </c>
      <c r="H2216">
        <v>3515</v>
      </c>
      <c r="I2216" t="s">
        <v>791</v>
      </c>
      <c r="J2216">
        <v>63300056</v>
      </c>
      <c r="K2216" t="s">
        <v>1536</v>
      </c>
      <c r="L2216" s="3">
        <v>138345.15298928399</v>
      </c>
      <c r="M2216" s="3">
        <v>143187.23334390891</v>
      </c>
      <c r="N2216" s="3">
        <v>148198.78651094571</v>
      </c>
      <c r="O2216" s="3">
        <v>153385.74403882879</v>
      </c>
      <c r="P2216" s="3">
        <v>158754.2450801878</v>
      </c>
    </row>
    <row r="2217" spans="2:16" x14ac:dyDescent="0.35">
      <c r="B2217" t="s">
        <v>10</v>
      </c>
      <c r="D2217" t="s">
        <v>11</v>
      </c>
      <c r="E2217" t="s">
        <v>115</v>
      </c>
      <c r="F2217" t="s">
        <v>796</v>
      </c>
      <c r="G2217" t="s">
        <v>797</v>
      </c>
      <c r="H2217">
        <v>3515</v>
      </c>
      <c r="I2217" t="s">
        <v>791</v>
      </c>
      <c r="J2217">
        <v>63300100</v>
      </c>
      <c r="K2217" t="s">
        <v>1869</v>
      </c>
      <c r="L2217" s="3">
        <v>12727.754075014127</v>
      </c>
      <c r="M2217" s="3">
        <v>13173.225467639621</v>
      </c>
      <c r="N2217" s="3">
        <v>13634.288359007005</v>
      </c>
      <c r="O2217" s="3">
        <v>14111.48845157225</v>
      </c>
      <c r="P2217" s="3">
        <v>14605.390547377277</v>
      </c>
    </row>
    <row r="2218" spans="2:16" x14ac:dyDescent="0.35">
      <c r="B2218" t="s">
        <v>10</v>
      </c>
      <c r="D2218" t="s">
        <v>11</v>
      </c>
      <c r="E2218" t="s">
        <v>115</v>
      </c>
      <c r="F2218" t="s">
        <v>796</v>
      </c>
      <c r="G2218" t="s">
        <v>797</v>
      </c>
      <c r="H2218">
        <v>3515</v>
      </c>
      <c r="I2218" t="s">
        <v>791</v>
      </c>
      <c r="J2218">
        <v>63300170</v>
      </c>
      <c r="K2218" t="s">
        <v>1873</v>
      </c>
      <c r="L2218" s="3">
        <v>21996.879325296155</v>
      </c>
      <c r="M2218" s="3">
        <v>22766.770101681519</v>
      </c>
      <c r="N2218" s="3">
        <v>23563.607055240369</v>
      </c>
      <c r="O2218" s="3">
        <v>24388.333302173778</v>
      </c>
      <c r="P2218" s="3">
        <v>25241.924967749859</v>
      </c>
    </row>
    <row r="2219" spans="2:16" x14ac:dyDescent="0.35">
      <c r="B2219" t="s">
        <v>10</v>
      </c>
      <c r="D2219" t="s">
        <v>11</v>
      </c>
      <c r="E2219" t="s">
        <v>115</v>
      </c>
      <c r="F2219" t="s">
        <v>796</v>
      </c>
      <c r="G2219" t="s">
        <v>797</v>
      </c>
      <c r="H2219">
        <v>3515</v>
      </c>
      <c r="I2219" t="s">
        <v>791</v>
      </c>
      <c r="J2219">
        <v>63300130</v>
      </c>
      <c r="K2219" t="s">
        <v>1896</v>
      </c>
      <c r="L2219" s="3">
        <v>6917.2576494641999</v>
      </c>
      <c r="M2219" s="3">
        <v>7159.361667195446</v>
      </c>
      <c r="N2219" s="3">
        <v>7409.939325547286</v>
      </c>
      <c r="O2219" s="3">
        <v>7669.2872019414399</v>
      </c>
      <c r="P2219" s="3">
        <v>7937.7122540093906</v>
      </c>
    </row>
    <row r="2220" spans="2:16" x14ac:dyDescent="0.35">
      <c r="B2220" t="s">
        <v>10</v>
      </c>
      <c r="D2220" t="s">
        <v>11</v>
      </c>
      <c r="E2220" t="s">
        <v>115</v>
      </c>
      <c r="F2220" t="s">
        <v>798</v>
      </c>
      <c r="G2220" t="s">
        <v>799</v>
      </c>
      <c r="H2220">
        <v>3515</v>
      </c>
      <c r="I2220" t="s">
        <v>791</v>
      </c>
      <c r="J2220">
        <v>63300080</v>
      </c>
      <c r="K2220" t="s">
        <v>91</v>
      </c>
      <c r="L2220" s="3">
        <v>56851.863219356179</v>
      </c>
      <c r="M2220" s="3">
        <v>58841.678432033637</v>
      </c>
      <c r="N2220" s="3">
        <v>60901.137177154807</v>
      </c>
      <c r="O2220" s="3">
        <v>63032.676978355223</v>
      </c>
      <c r="P2220" s="3">
        <v>65238.820672597649</v>
      </c>
    </row>
    <row r="2221" spans="2:16" x14ac:dyDescent="0.35">
      <c r="B2221" t="s">
        <v>10</v>
      </c>
      <c r="D2221" t="s">
        <v>11</v>
      </c>
      <c r="E2221" t="s">
        <v>115</v>
      </c>
      <c r="F2221" t="s">
        <v>798</v>
      </c>
      <c r="G2221" t="s">
        <v>799</v>
      </c>
      <c r="H2221">
        <v>3515</v>
      </c>
      <c r="I2221" t="s">
        <v>791</v>
      </c>
      <c r="J2221">
        <v>63300040</v>
      </c>
      <c r="K2221" t="s">
        <v>1515</v>
      </c>
      <c r="L2221" s="3">
        <v>19636.334335632891</v>
      </c>
      <c r="M2221" s="3">
        <v>20323.606037380039</v>
      </c>
      <c r="N2221" s="3">
        <v>21034.932248688339</v>
      </c>
      <c r="O2221" s="3">
        <v>21771.154877392426</v>
      </c>
      <c r="P2221" s="3">
        <v>22533.145298101161</v>
      </c>
    </row>
    <row r="2222" spans="2:16" x14ac:dyDescent="0.35">
      <c r="B2222" t="s">
        <v>10</v>
      </c>
      <c r="D2222" t="s">
        <v>19</v>
      </c>
      <c r="E2222" t="s">
        <v>115</v>
      </c>
      <c r="F2222" t="s">
        <v>798</v>
      </c>
      <c r="G2222" t="s">
        <v>799</v>
      </c>
      <c r="H2222">
        <v>3515</v>
      </c>
      <c r="I2222" t="s">
        <v>791</v>
      </c>
      <c r="J2222">
        <v>63300056</v>
      </c>
      <c r="K2222" t="s">
        <v>1536</v>
      </c>
      <c r="L2222" s="3">
        <v>187012.70795840849</v>
      </c>
      <c r="M2222" s="3">
        <v>193558.15273695276</v>
      </c>
      <c r="N2222" s="3">
        <v>200332.68808274608</v>
      </c>
      <c r="O2222" s="3">
        <v>207344.33216564218</v>
      </c>
      <c r="P2222" s="3">
        <v>214601.38379143964</v>
      </c>
    </row>
    <row r="2223" spans="2:16" x14ac:dyDescent="0.35">
      <c r="B2223" t="s">
        <v>10</v>
      </c>
      <c r="D2223" t="s">
        <v>19</v>
      </c>
      <c r="E2223" t="s">
        <v>115</v>
      </c>
      <c r="F2223" t="s">
        <v>798</v>
      </c>
      <c r="G2223" t="s">
        <v>799</v>
      </c>
      <c r="H2223">
        <v>3515</v>
      </c>
      <c r="I2223" t="s">
        <v>791</v>
      </c>
      <c r="J2223">
        <v>63300065</v>
      </c>
      <c r="K2223" t="s">
        <v>1627</v>
      </c>
      <c r="L2223" s="3">
        <v>184506.61480040001</v>
      </c>
      <c r="M2223" s="3">
        <v>184506.61480040001</v>
      </c>
      <c r="N2223" s="3">
        <v>184506.61480040001</v>
      </c>
      <c r="O2223" s="3">
        <v>184506.61480040001</v>
      </c>
      <c r="P2223" s="3">
        <v>184506.61480040001</v>
      </c>
    </row>
    <row r="2224" spans="2:16" x14ac:dyDescent="0.35">
      <c r="B2224" t="s">
        <v>10</v>
      </c>
      <c r="D2224" t="s">
        <v>19</v>
      </c>
      <c r="E2224" t="s">
        <v>115</v>
      </c>
      <c r="F2224" t="s">
        <v>798</v>
      </c>
      <c r="G2224" t="s">
        <v>799</v>
      </c>
      <c r="H2224">
        <v>3515</v>
      </c>
      <c r="I2224" t="s">
        <v>791</v>
      </c>
      <c r="J2224">
        <v>63300150</v>
      </c>
      <c r="K2224" t="s">
        <v>1680</v>
      </c>
      <c r="L2224" s="3">
        <v>15380.376</v>
      </c>
      <c r="M2224" s="3">
        <v>15687.98352</v>
      </c>
      <c r="N2224" s="3">
        <v>16001.7431904</v>
      </c>
      <c r="O2224" s="3">
        <v>16321.778054208</v>
      </c>
      <c r="P2224" s="3">
        <v>16648.213615292159</v>
      </c>
    </row>
    <row r="2225" spans="2:16" x14ac:dyDescent="0.35">
      <c r="B2225" t="s">
        <v>10</v>
      </c>
      <c r="D2225" t="s">
        <v>19</v>
      </c>
      <c r="E2225" t="s">
        <v>115</v>
      </c>
      <c r="F2225" t="s">
        <v>798</v>
      </c>
      <c r="G2225" t="s">
        <v>799</v>
      </c>
      <c r="H2225">
        <v>3515</v>
      </c>
      <c r="I2225" t="s">
        <v>791</v>
      </c>
      <c r="J2225">
        <v>63300152</v>
      </c>
      <c r="K2225" t="s">
        <v>1741</v>
      </c>
      <c r="L2225" s="3">
        <v>1503005.564000034</v>
      </c>
      <c r="M2225" s="3">
        <v>1533065.6752800348</v>
      </c>
      <c r="N2225" s="3">
        <v>1563726.9887856354</v>
      </c>
      <c r="O2225" s="3">
        <v>1595001.5285613481</v>
      </c>
      <c r="P2225" s="3">
        <v>1626901.5591325751</v>
      </c>
    </row>
    <row r="2226" spans="2:16" x14ac:dyDescent="0.35">
      <c r="B2226" t="s">
        <v>10</v>
      </c>
      <c r="D2226" t="s">
        <v>11</v>
      </c>
      <c r="E2226" t="s">
        <v>115</v>
      </c>
      <c r="F2226" t="s">
        <v>798</v>
      </c>
      <c r="G2226" t="s">
        <v>799</v>
      </c>
      <c r="H2226">
        <v>3515</v>
      </c>
      <c r="I2226" t="s">
        <v>791</v>
      </c>
      <c r="J2226">
        <v>63300110</v>
      </c>
      <c r="K2226" t="s">
        <v>1866</v>
      </c>
      <c r="L2226" s="3">
        <v>7380.2645920160003</v>
      </c>
      <c r="M2226" s="3">
        <v>7380.2645920160003</v>
      </c>
      <c r="N2226" s="3">
        <v>7380.2645920160003</v>
      </c>
      <c r="O2226" s="3">
        <v>7380.2645920160003</v>
      </c>
      <c r="P2226" s="3">
        <v>7380.2645920160003</v>
      </c>
    </row>
    <row r="2227" spans="2:16" x14ac:dyDescent="0.35">
      <c r="B2227" t="s">
        <v>10</v>
      </c>
      <c r="D2227" t="s">
        <v>11</v>
      </c>
      <c r="E2227" t="s">
        <v>115</v>
      </c>
      <c r="F2227" t="s">
        <v>798</v>
      </c>
      <c r="G2227" t="s">
        <v>799</v>
      </c>
      <c r="H2227">
        <v>3515</v>
      </c>
      <c r="I2227" t="s">
        <v>791</v>
      </c>
      <c r="J2227">
        <v>63300100</v>
      </c>
      <c r="K2227" t="s">
        <v>1869</v>
      </c>
      <c r="L2227" s="3">
        <v>17205.169132173582</v>
      </c>
      <c r="M2227" s="3">
        <v>17807.350051799654</v>
      </c>
      <c r="N2227" s="3">
        <v>18430.60730361264</v>
      </c>
      <c r="O2227" s="3">
        <v>19075.678559239081</v>
      </c>
      <c r="P2227" s="3">
        <v>19743.327308812448</v>
      </c>
    </row>
    <row r="2228" spans="2:16" x14ac:dyDescent="0.35">
      <c r="B2228" t="s">
        <v>10</v>
      </c>
      <c r="D2228" t="s">
        <v>11</v>
      </c>
      <c r="E2228" t="s">
        <v>115</v>
      </c>
      <c r="F2228" t="s">
        <v>798</v>
      </c>
      <c r="G2228" t="s">
        <v>799</v>
      </c>
      <c r="H2228">
        <v>3515</v>
      </c>
      <c r="I2228" t="s">
        <v>791</v>
      </c>
      <c r="J2228">
        <v>63300170</v>
      </c>
      <c r="K2228" t="s">
        <v>1873</v>
      </c>
      <c r="L2228" s="3">
        <v>29735.020565386949</v>
      </c>
      <c r="M2228" s="3">
        <v>30775.74628517549</v>
      </c>
      <c r="N2228" s="3">
        <v>31852.897405156629</v>
      </c>
      <c r="O2228" s="3">
        <v>32967.748814337108</v>
      </c>
      <c r="P2228" s="3">
        <v>34121.620022838906</v>
      </c>
    </row>
    <row r="2229" spans="2:16" x14ac:dyDescent="0.35">
      <c r="B2229" t="s">
        <v>10</v>
      </c>
      <c r="D2229" t="s">
        <v>19</v>
      </c>
      <c r="E2229" t="s">
        <v>115</v>
      </c>
      <c r="F2229" t="s">
        <v>798</v>
      </c>
      <c r="G2229" t="s">
        <v>799</v>
      </c>
      <c r="H2229">
        <v>3515</v>
      </c>
      <c r="I2229" t="s">
        <v>791</v>
      </c>
      <c r="J2229">
        <v>63300155</v>
      </c>
      <c r="K2229" t="s">
        <v>1877</v>
      </c>
      <c r="L2229" s="3">
        <v>7500.08</v>
      </c>
      <c r="M2229" s="3">
        <v>7500.08</v>
      </c>
      <c r="N2229" s="3">
        <v>7500.08</v>
      </c>
      <c r="O2229" s="3">
        <v>7500.08</v>
      </c>
      <c r="P2229" s="3">
        <v>7500.08</v>
      </c>
    </row>
    <row r="2230" spans="2:16" x14ac:dyDescent="0.35">
      <c r="B2230" t="s">
        <v>10</v>
      </c>
      <c r="D2230" t="s">
        <v>11</v>
      </c>
      <c r="E2230" t="s">
        <v>115</v>
      </c>
      <c r="F2230" t="s">
        <v>798</v>
      </c>
      <c r="G2230" t="s">
        <v>799</v>
      </c>
      <c r="H2230">
        <v>3515</v>
      </c>
      <c r="I2230" t="s">
        <v>791</v>
      </c>
      <c r="J2230">
        <v>63300130</v>
      </c>
      <c r="K2230" t="s">
        <v>1896</v>
      </c>
      <c r="L2230" s="3">
        <v>9350.635397920425</v>
      </c>
      <c r="M2230" s="3">
        <v>9677.9076368476381</v>
      </c>
      <c r="N2230" s="3">
        <v>10016.634404137305</v>
      </c>
      <c r="O2230" s="3">
        <v>10367.21660828211</v>
      </c>
      <c r="P2230" s="3">
        <v>10730.069189571983</v>
      </c>
    </row>
    <row r="2231" spans="2:16" x14ac:dyDescent="0.35">
      <c r="B2231" t="s">
        <v>10</v>
      </c>
      <c r="D2231" t="s">
        <v>19</v>
      </c>
      <c r="E2231" t="s">
        <v>115</v>
      </c>
      <c r="F2231" t="s">
        <v>1844</v>
      </c>
      <c r="G2231" t="s">
        <v>1845</v>
      </c>
      <c r="H2231">
        <v>3515</v>
      </c>
      <c r="I2231" t="s">
        <v>791</v>
      </c>
      <c r="J2231">
        <v>63300152</v>
      </c>
      <c r="K2231" t="s">
        <v>1741</v>
      </c>
      <c r="L2231" s="3">
        <v>0</v>
      </c>
      <c r="M2231" s="3">
        <v>175000</v>
      </c>
      <c r="N2231" s="3">
        <v>178500</v>
      </c>
      <c r="O2231" s="3">
        <v>182070</v>
      </c>
      <c r="P2231" s="3">
        <v>185711.4</v>
      </c>
    </row>
    <row r="2232" spans="2:16" x14ac:dyDescent="0.35">
      <c r="B2232" t="s">
        <v>10</v>
      </c>
      <c r="D2232" t="s">
        <v>11</v>
      </c>
      <c r="E2232" t="s">
        <v>115</v>
      </c>
      <c r="F2232" t="s">
        <v>800</v>
      </c>
      <c r="G2232" t="s">
        <v>801</v>
      </c>
      <c r="H2232">
        <v>3515</v>
      </c>
      <c r="I2232" t="s">
        <v>791</v>
      </c>
      <c r="J2232">
        <v>63300080</v>
      </c>
      <c r="K2232" t="s">
        <v>91</v>
      </c>
      <c r="L2232" s="3">
        <v>16781.953679999999</v>
      </c>
      <c r="M2232" s="3">
        <v>17369.322058799997</v>
      </c>
      <c r="N2232" s="3">
        <v>17977.248330857998</v>
      </c>
      <c r="O2232" s="3">
        <v>18606.452022438025</v>
      </c>
      <c r="P2232" s="3">
        <v>19257.677843223355</v>
      </c>
    </row>
    <row r="2233" spans="2:16" x14ac:dyDescent="0.35">
      <c r="B2233" t="s">
        <v>10</v>
      </c>
      <c r="D2233" t="s">
        <v>11</v>
      </c>
      <c r="E2233" t="s">
        <v>115</v>
      </c>
      <c r="F2233" t="s">
        <v>800</v>
      </c>
      <c r="G2233" t="s">
        <v>801</v>
      </c>
      <c r="H2233">
        <v>3515</v>
      </c>
      <c r="I2233" t="s">
        <v>791</v>
      </c>
      <c r="J2233">
        <v>63300040</v>
      </c>
      <c r="K2233" t="s">
        <v>1515</v>
      </c>
      <c r="L2233" s="3">
        <v>5796.398475</v>
      </c>
      <c r="M2233" s="3">
        <v>5999.272421624999</v>
      </c>
      <c r="N2233" s="3">
        <v>6209.246956381874</v>
      </c>
      <c r="O2233" s="3">
        <v>6426.5705998552385</v>
      </c>
      <c r="P2233" s="3">
        <v>6651.5005708501712</v>
      </c>
    </row>
    <row r="2234" spans="2:16" x14ac:dyDescent="0.35">
      <c r="B2234" t="s">
        <v>10</v>
      </c>
      <c r="D2234" t="s">
        <v>19</v>
      </c>
      <c r="E2234" t="s">
        <v>115</v>
      </c>
      <c r="F2234" t="s">
        <v>800</v>
      </c>
      <c r="G2234" t="s">
        <v>801</v>
      </c>
      <c r="H2234">
        <v>3515</v>
      </c>
      <c r="I2234" t="s">
        <v>791</v>
      </c>
      <c r="J2234">
        <v>63300046</v>
      </c>
      <c r="K2234" t="s">
        <v>1542</v>
      </c>
      <c r="L2234" s="3">
        <v>55203.794999999998</v>
      </c>
      <c r="M2234" s="3">
        <v>57135.927824999992</v>
      </c>
      <c r="N2234" s="3">
        <v>59135.685298874989</v>
      </c>
      <c r="O2234" s="3">
        <v>61205.434284335606</v>
      </c>
      <c r="P2234" s="3">
        <v>63347.624484287349</v>
      </c>
    </row>
    <row r="2235" spans="2:16" x14ac:dyDescent="0.35">
      <c r="B2235" t="s">
        <v>10</v>
      </c>
      <c r="D2235" t="s">
        <v>11</v>
      </c>
      <c r="E2235" t="s">
        <v>115</v>
      </c>
      <c r="F2235" t="s">
        <v>800</v>
      </c>
      <c r="G2235" t="s">
        <v>801</v>
      </c>
      <c r="H2235">
        <v>3515</v>
      </c>
      <c r="I2235" t="s">
        <v>791</v>
      </c>
      <c r="J2235">
        <v>63300100</v>
      </c>
      <c r="K2235" t="s">
        <v>1869</v>
      </c>
      <c r="L2235" s="3">
        <v>5078.7491399999999</v>
      </c>
      <c r="M2235" s="3">
        <v>5256.5053598999993</v>
      </c>
      <c r="N2235" s="3">
        <v>5440.4830474964992</v>
      </c>
      <c r="O2235" s="3">
        <v>5630.8999541588755</v>
      </c>
      <c r="P2235" s="3">
        <v>5827.9814525544361</v>
      </c>
    </row>
    <row r="2236" spans="2:16" x14ac:dyDescent="0.35">
      <c r="B2236" t="s">
        <v>10</v>
      </c>
      <c r="D2236" t="s">
        <v>11</v>
      </c>
      <c r="E2236" t="s">
        <v>115</v>
      </c>
      <c r="F2236" t="s">
        <v>800</v>
      </c>
      <c r="G2236" t="s">
        <v>801</v>
      </c>
      <c r="H2236">
        <v>3515</v>
      </c>
      <c r="I2236" t="s">
        <v>791</v>
      </c>
      <c r="J2236">
        <v>63300170</v>
      </c>
      <c r="K2236" t="s">
        <v>1873</v>
      </c>
      <c r="L2236" s="3">
        <v>8777.4034049999991</v>
      </c>
      <c r="M2236" s="3">
        <v>9084.6125241749996</v>
      </c>
      <c r="N2236" s="3">
        <v>9402.5739625211227</v>
      </c>
      <c r="O2236" s="3">
        <v>9731.6640512093618</v>
      </c>
      <c r="P2236" s="3">
        <v>10072.272293001688</v>
      </c>
    </row>
    <row r="2237" spans="2:16" x14ac:dyDescent="0.35">
      <c r="B2237" t="s">
        <v>10</v>
      </c>
      <c r="D2237" t="s">
        <v>11</v>
      </c>
      <c r="E2237" t="s">
        <v>115</v>
      </c>
      <c r="F2237" t="s">
        <v>800</v>
      </c>
      <c r="G2237" t="s">
        <v>801</v>
      </c>
      <c r="H2237">
        <v>3515</v>
      </c>
      <c r="I2237" t="s">
        <v>791</v>
      </c>
      <c r="J2237">
        <v>63300130</v>
      </c>
      <c r="K2237" t="s">
        <v>1896</v>
      </c>
      <c r="L2237" s="3">
        <v>2760.18975</v>
      </c>
      <c r="M2237" s="3">
        <v>2856.7963912499999</v>
      </c>
      <c r="N2237" s="3">
        <v>2956.7842649437498</v>
      </c>
      <c r="O2237" s="3">
        <v>3060.2717142167803</v>
      </c>
      <c r="P2237" s="3">
        <v>3167.3812242143676</v>
      </c>
    </row>
    <row r="2238" spans="2:16" x14ac:dyDescent="0.35">
      <c r="B2238" t="s">
        <v>10</v>
      </c>
      <c r="D2238" t="s">
        <v>11</v>
      </c>
      <c r="E2238" t="s">
        <v>44</v>
      </c>
      <c r="F2238" t="s">
        <v>784</v>
      </c>
      <c r="G2238" t="s">
        <v>785</v>
      </c>
      <c r="H2238">
        <v>3530</v>
      </c>
      <c r="I2238" t="s">
        <v>786</v>
      </c>
      <c r="J2238">
        <v>63300080</v>
      </c>
      <c r="K2238" t="s">
        <v>91</v>
      </c>
      <c r="L2238" s="3">
        <v>1079126.4844398736</v>
      </c>
      <c r="M2238" s="3">
        <v>1116895.911395269</v>
      </c>
      <c r="N2238" s="3">
        <v>1155987.2682941034</v>
      </c>
      <c r="O2238" s="3">
        <v>1196446.822684397</v>
      </c>
      <c r="P2238" s="3">
        <v>1238322.4614783507</v>
      </c>
    </row>
    <row r="2239" spans="2:16" x14ac:dyDescent="0.35">
      <c r="B2239" t="s">
        <v>10</v>
      </c>
      <c r="D2239" t="s">
        <v>11</v>
      </c>
      <c r="E2239" t="s">
        <v>44</v>
      </c>
      <c r="F2239" t="s">
        <v>784</v>
      </c>
      <c r="G2239" t="s">
        <v>785</v>
      </c>
      <c r="H2239">
        <v>3530</v>
      </c>
      <c r="I2239" t="s">
        <v>786</v>
      </c>
      <c r="J2239">
        <v>63300040</v>
      </c>
      <c r="K2239" t="s">
        <v>1515</v>
      </c>
      <c r="L2239" s="3">
        <v>372724.60811245634</v>
      </c>
      <c r="M2239" s="3">
        <v>385769.96939639223</v>
      </c>
      <c r="N2239" s="3">
        <v>399271.91832526599</v>
      </c>
      <c r="O2239" s="3">
        <v>413246.43546665023</v>
      </c>
      <c r="P2239" s="3">
        <v>427710.06070798298</v>
      </c>
    </row>
    <row r="2240" spans="2:16" x14ac:dyDescent="0.35">
      <c r="B2240" t="s">
        <v>10</v>
      </c>
      <c r="D2240" t="s">
        <v>19</v>
      </c>
      <c r="E2240" t="s">
        <v>44</v>
      </c>
      <c r="F2240" t="s">
        <v>784</v>
      </c>
      <c r="G2240" t="s">
        <v>785</v>
      </c>
      <c r="H2240">
        <v>3530</v>
      </c>
      <c r="I2240" t="s">
        <v>786</v>
      </c>
      <c r="J2240">
        <v>63300056</v>
      </c>
      <c r="K2240" t="s">
        <v>1536</v>
      </c>
      <c r="L2240" s="3">
        <v>3549758.172499584</v>
      </c>
      <c r="M2240" s="3">
        <v>3673999.7085370691</v>
      </c>
      <c r="N2240" s="3">
        <v>3802589.6983358664</v>
      </c>
      <c r="O2240" s="3">
        <v>3935680.3377776216</v>
      </c>
      <c r="P2240" s="3">
        <v>4073429.1495998381</v>
      </c>
    </row>
    <row r="2241" spans="2:16" x14ac:dyDescent="0.35">
      <c r="B2241" t="s">
        <v>10</v>
      </c>
      <c r="D2241" t="s">
        <v>11</v>
      </c>
      <c r="E2241" t="s">
        <v>44</v>
      </c>
      <c r="F2241" t="s">
        <v>784</v>
      </c>
      <c r="G2241" t="s">
        <v>785</v>
      </c>
      <c r="H2241">
        <v>3530</v>
      </c>
      <c r="I2241" t="s">
        <v>786</v>
      </c>
      <c r="J2241">
        <v>63300100</v>
      </c>
      <c r="K2241" t="s">
        <v>1869</v>
      </c>
      <c r="L2241" s="3">
        <v>326577.75186996174</v>
      </c>
      <c r="M2241" s="3">
        <v>338007.97318541037</v>
      </c>
      <c r="N2241" s="3">
        <v>349838.2522468997</v>
      </c>
      <c r="O2241" s="3">
        <v>362082.59107554116</v>
      </c>
      <c r="P2241" s="3">
        <v>374755.48176318512</v>
      </c>
    </row>
    <row r="2242" spans="2:16" x14ac:dyDescent="0.35">
      <c r="B2242" t="s">
        <v>10</v>
      </c>
      <c r="D2242" t="s">
        <v>11</v>
      </c>
      <c r="E2242" t="s">
        <v>44</v>
      </c>
      <c r="F2242" t="s">
        <v>784</v>
      </c>
      <c r="G2242" t="s">
        <v>785</v>
      </c>
      <c r="H2242">
        <v>3530</v>
      </c>
      <c r="I2242" t="s">
        <v>786</v>
      </c>
      <c r="J2242">
        <v>63300170</v>
      </c>
      <c r="K2242" t="s">
        <v>1873</v>
      </c>
      <c r="L2242" s="3">
        <v>564411.54942743387</v>
      </c>
      <c r="M2242" s="3">
        <v>584165.95365739404</v>
      </c>
      <c r="N2242" s="3">
        <v>604611.76203540282</v>
      </c>
      <c r="O2242" s="3">
        <v>625773.17370664189</v>
      </c>
      <c r="P2242" s="3">
        <v>647675.23478637426</v>
      </c>
    </row>
    <row r="2243" spans="2:16" x14ac:dyDescent="0.35">
      <c r="B2243" t="s">
        <v>10</v>
      </c>
      <c r="D2243" t="s">
        <v>11</v>
      </c>
      <c r="E2243" t="s">
        <v>44</v>
      </c>
      <c r="F2243" t="s">
        <v>787</v>
      </c>
      <c r="G2243" t="s">
        <v>788</v>
      </c>
      <c r="H2243">
        <v>3530</v>
      </c>
      <c r="I2243" t="s">
        <v>786</v>
      </c>
      <c r="J2243">
        <v>63300080</v>
      </c>
      <c r="K2243" t="s">
        <v>91</v>
      </c>
      <c r="L2243" s="3">
        <v>81369.962962851729</v>
      </c>
      <c r="M2243" s="3">
        <v>84217.911666551532</v>
      </c>
      <c r="N2243" s="3">
        <v>87165.538574880818</v>
      </c>
      <c r="O2243" s="3">
        <v>90216.332425001645</v>
      </c>
      <c r="P2243" s="3">
        <v>93373.904059876688</v>
      </c>
    </row>
    <row r="2244" spans="2:16" x14ac:dyDescent="0.35">
      <c r="B2244" t="s">
        <v>10</v>
      </c>
      <c r="D2244" t="s">
        <v>19</v>
      </c>
      <c r="E2244" t="s">
        <v>44</v>
      </c>
      <c r="F2244" t="s">
        <v>787</v>
      </c>
      <c r="G2244" t="s">
        <v>788</v>
      </c>
      <c r="H2244">
        <v>3530</v>
      </c>
      <c r="I2244" t="s">
        <v>786</v>
      </c>
      <c r="J2244">
        <v>63300030</v>
      </c>
      <c r="K2244" t="s">
        <v>1488</v>
      </c>
      <c r="L2244" s="3">
        <v>6890.0000004000003</v>
      </c>
      <c r="M2244" s="3">
        <v>6890.0000004000003</v>
      </c>
      <c r="N2244" s="3">
        <v>6890.0000004000003</v>
      </c>
      <c r="O2244" s="3">
        <v>6890.0000004000003</v>
      </c>
      <c r="P2244" s="3">
        <v>6890.0000004000003</v>
      </c>
    </row>
    <row r="2245" spans="2:16" x14ac:dyDescent="0.35">
      <c r="B2245" t="s">
        <v>10</v>
      </c>
      <c r="D2245" t="s">
        <v>11</v>
      </c>
      <c r="E2245" t="s">
        <v>44</v>
      </c>
      <c r="F2245" t="s">
        <v>787</v>
      </c>
      <c r="G2245" t="s">
        <v>788</v>
      </c>
      <c r="H2245">
        <v>3530</v>
      </c>
      <c r="I2245" t="s">
        <v>786</v>
      </c>
      <c r="J2245">
        <v>63300040</v>
      </c>
      <c r="K2245" t="s">
        <v>1515</v>
      </c>
      <c r="L2245" s="3">
        <v>28104.756944406025</v>
      </c>
      <c r="M2245" s="3">
        <v>29088.423437460231</v>
      </c>
      <c r="N2245" s="3">
        <v>30106.518257771335</v>
      </c>
      <c r="O2245" s="3">
        <v>31160.246396793329</v>
      </c>
      <c r="P2245" s="3">
        <v>32250.855020681091</v>
      </c>
    </row>
    <row r="2246" spans="2:16" x14ac:dyDescent="0.35">
      <c r="B2246" t="s">
        <v>10</v>
      </c>
      <c r="D2246" t="s">
        <v>19</v>
      </c>
      <c r="E2246" t="s">
        <v>44</v>
      </c>
      <c r="F2246" t="s">
        <v>787</v>
      </c>
      <c r="G2246" t="s">
        <v>788</v>
      </c>
      <c r="H2246">
        <v>3530</v>
      </c>
      <c r="I2246" t="s">
        <v>786</v>
      </c>
      <c r="J2246">
        <v>63300056</v>
      </c>
      <c r="K2246" t="s">
        <v>1536</v>
      </c>
      <c r="L2246" s="3">
        <v>267664.35185148596</v>
      </c>
      <c r="M2246" s="3">
        <v>277032.60416628793</v>
      </c>
      <c r="N2246" s="3">
        <v>286728.74531210796</v>
      </c>
      <c r="O2246" s="3">
        <v>296764.25139803172</v>
      </c>
      <c r="P2246" s="3">
        <v>307151.00019696279</v>
      </c>
    </row>
    <row r="2247" spans="2:16" x14ac:dyDescent="0.35">
      <c r="B2247" t="s">
        <v>10</v>
      </c>
      <c r="D2247" t="s">
        <v>19</v>
      </c>
      <c r="E2247" t="s">
        <v>44</v>
      </c>
      <c r="F2247" t="s">
        <v>787</v>
      </c>
      <c r="G2247" t="s">
        <v>788</v>
      </c>
      <c r="H2247">
        <v>3530</v>
      </c>
      <c r="I2247" t="s">
        <v>786</v>
      </c>
      <c r="J2247">
        <v>63300060</v>
      </c>
      <c r="K2247" t="s">
        <v>1546</v>
      </c>
      <c r="L2247" s="3">
        <v>2499.9999996000001</v>
      </c>
      <c r="M2247" s="3">
        <v>2499.9999996000001</v>
      </c>
      <c r="N2247" s="3">
        <v>2499.9999996000001</v>
      </c>
      <c r="O2247" s="3">
        <v>2499.9999996000001</v>
      </c>
      <c r="P2247" s="3">
        <v>2499.9999996000001</v>
      </c>
    </row>
    <row r="2248" spans="2:16" x14ac:dyDescent="0.35">
      <c r="B2248" t="s">
        <v>10</v>
      </c>
      <c r="D2248" t="s">
        <v>19</v>
      </c>
      <c r="E2248" t="s">
        <v>44</v>
      </c>
      <c r="F2248" t="s">
        <v>787</v>
      </c>
      <c r="G2248" t="s">
        <v>788</v>
      </c>
      <c r="H2248">
        <v>3530</v>
      </c>
      <c r="I2248" t="s">
        <v>786</v>
      </c>
      <c r="J2248">
        <v>63300065</v>
      </c>
      <c r="K2248" t="s">
        <v>1627</v>
      </c>
      <c r="L2248" s="3">
        <v>1800</v>
      </c>
      <c r="M2248" s="3">
        <v>1800</v>
      </c>
      <c r="N2248" s="3">
        <v>1800</v>
      </c>
      <c r="O2248" s="3">
        <v>1800</v>
      </c>
      <c r="P2248" s="3">
        <v>1800</v>
      </c>
    </row>
    <row r="2249" spans="2:16" x14ac:dyDescent="0.35">
      <c r="B2249" t="s">
        <v>10</v>
      </c>
      <c r="D2249" t="s">
        <v>19</v>
      </c>
      <c r="E2249" t="s">
        <v>44</v>
      </c>
      <c r="F2249" t="s">
        <v>787</v>
      </c>
      <c r="G2249" t="s">
        <v>788</v>
      </c>
      <c r="H2249">
        <v>3530</v>
      </c>
      <c r="I2249" t="s">
        <v>786</v>
      </c>
      <c r="J2249">
        <v>63300033</v>
      </c>
      <c r="K2249" t="s">
        <v>1661</v>
      </c>
      <c r="L2249" s="3">
        <v>6000</v>
      </c>
      <c r="M2249" s="3">
        <v>6000</v>
      </c>
      <c r="N2249" s="3">
        <v>6000</v>
      </c>
      <c r="O2249" s="3">
        <v>6000</v>
      </c>
      <c r="P2249" s="3">
        <v>6000</v>
      </c>
    </row>
    <row r="2250" spans="2:16" x14ac:dyDescent="0.35">
      <c r="B2250" t="s">
        <v>10</v>
      </c>
      <c r="D2250" t="s">
        <v>19</v>
      </c>
      <c r="E2250" t="s">
        <v>44</v>
      </c>
      <c r="F2250" t="s">
        <v>787</v>
      </c>
      <c r="G2250" t="s">
        <v>788</v>
      </c>
      <c r="H2250">
        <v>3530</v>
      </c>
      <c r="I2250" t="s">
        <v>786</v>
      </c>
      <c r="J2250">
        <v>63300150</v>
      </c>
      <c r="K2250" t="s">
        <v>1680</v>
      </c>
      <c r="L2250" s="3">
        <v>42329.999999592001</v>
      </c>
      <c r="M2250" s="3">
        <v>43176.599999583843</v>
      </c>
      <c r="N2250" s="3">
        <v>44040.131999575518</v>
      </c>
      <c r="O2250" s="3">
        <v>44920.934639567029</v>
      </c>
      <c r="P2250" s="3">
        <v>45819.353332358369</v>
      </c>
    </row>
    <row r="2251" spans="2:16" x14ac:dyDescent="0.35">
      <c r="B2251" t="s">
        <v>10</v>
      </c>
      <c r="D2251" t="s">
        <v>11</v>
      </c>
      <c r="E2251" t="s">
        <v>44</v>
      </c>
      <c r="F2251" t="s">
        <v>787</v>
      </c>
      <c r="G2251" t="s">
        <v>788</v>
      </c>
      <c r="H2251">
        <v>3530</v>
      </c>
      <c r="I2251" t="s">
        <v>786</v>
      </c>
      <c r="J2251">
        <v>63300110</v>
      </c>
      <c r="K2251" t="s">
        <v>1866</v>
      </c>
      <c r="L2251" s="3">
        <v>72</v>
      </c>
      <c r="M2251" s="3">
        <v>72</v>
      </c>
      <c r="N2251" s="3">
        <v>72</v>
      </c>
      <c r="O2251" s="3">
        <v>72</v>
      </c>
      <c r="P2251" s="3">
        <v>72</v>
      </c>
    </row>
    <row r="2252" spans="2:16" x14ac:dyDescent="0.35">
      <c r="B2252" t="s">
        <v>10</v>
      </c>
      <c r="D2252" t="s">
        <v>11</v>
      </c>
      <c r="E2252" t="s">
        <v>44</v>
      </c>
      <c r="F2252" t="s">
        <v>787</v>
      </c>
      <c r="G2252" t="s">
        <v>788</v>
      </c>
      <c r="H2252">
        <v>3530</v>
      </c>
      <c r="I2252" t="s">
        <v>786</v>
      </c>
      <c r="J2252">
        <v>63300100</v>
      </c>
      <c r="K2252" t="s">
        <v>1869</v>
      </c>
      <c r="L2252" s="3">
        <v>24625.120370336706</v>
      </c>
      <c r="M2252" s="3">
        <v>25486.99958329849</v>
      </c>
      <c r="N2252" s="3">
        <v>26379.044568713933</v>
      </c>
      <c r="O2252" s="3">
        <v>27302.311128618916</v>
      </c>
      <c r="P2252" s="3">
        <v>28257.892018120576</v>
      </c>
    </row>
    <row r="2253" spans="2:16" x14ac:dyDescent="0.35">
      <c r="B2253" t="s">
        <v>10</v>
      </c>
      <c r="D2253" t="s">
        <v>11</v>
      </c>
      <c r="E2253" t="s">
        <v>44</v>
      </c>
      <c r="F2253" t="s">
        <v>787</v>
      </c>
      <c r="G2253" t="s">
        <v>788</v>
      </c>
      <c r="H2253">
        <v>3530</v>
      </c>
      <c r="I2253" t="s">
        <v>786</v>
      </c>
      <c r="J2253">
        <v>63300170</v>
      </c>
      <c r="K2253" t="s">
        <v>1873</v>
      </c>
      <c r="L2253" s="3">
        <v>42558.631944386267</v>
      </c>
      <c r="M2253" s="3">
        <v>44048.184062439781</v>
      </c>
      <c r="N2253" s="3">
        <v>45589.870504625163</v>
      </c>
      <c r="O2253" s="3">
        <v>47185.515972287045</v>
      </c>
      <c r="P2253" s="3">
        <v>48837.009031317088</v>
      </c>
    </row>
    <row r="2254" spans="2:16" x14ac:dyDescent="0.35">
      <c r="B2254" t="s">
        <v>10</v>
      </c>
      <c r="D2254" t="s">
        <v>11</v>
      </c>
      <c r="E2254" t="s">
        <v>28</v>
      </c>
      <c r="F2254" t="s">
        <v>781</v>
      </c>
      <c r="G2254" t="s">
        <v>782</v>
      </c>
      <c r="H2254">
        <v>3540</v>
      </c>
      <c r="I2254" t="s">
        <v>783</v>
      </c>
      <c r="J2254">
        <v>63300080</v>
      </c>
      <c r="K2254" t="s">
        <v>91</v>
      </c>
      <c r="L2254" s="3">
        <v>326678.56489042164</v>
      </c>
      <c r="M2254" s="3">
        <v>338112.31466158637</v>
      </c>
      <c r="N2254" s="3">
        <v>349946.24567474186</v>
      </c>
      <c r="O2254" s="3">
        <v>362194.36427335779</v>
      </c>
      <c r="P2254" s="3">
        <v>374871.16702292528</v>
      </c>
    </row>
    <row r="2255" spans="2:16" x14ac:dyDescent="0.35">
      <c r="B2255" t="s">
        <v>10</v>
      </c>
      <c r="D2255" t="s">
        <v>19</v>
      </c>
      <c r="E2255" t="s">
        <v>28</v>
      </c>
      <c r="F2255" t="s">
        <v>781</v>
      </c>
      <c r="G2255" t="s">
        <v>782</v>
      </c>
      <c r="H2255">
        <v>3540</v>
      </c>
      <c r="I2255" t="s">
        <v>783</v>
      </c>
      <c r="J2255">
        <v>63300030</v>
      </c>
      <c r="K2255" t="s">
        <v>1488</v>
      </c>
      <c r="L2255" s="3">
        <v>68127</v>
      </c>
      <c r="M2255" s="3">
        <v>68127</v>
      </c>
      <c r="N2255" s="3">
        <v>68127</v>
      </c>
      <c r="O2255" s="3">
        <v>68127</v>
      </c>
      <c r="P2255" s="3">
        <v>68127</v>
      </c>
    </row>
    <row r="2256" spans="2:16" x14ac:dyDescent="0.35">
      <c r="B2256" t="s">
        <v>10</v>
      </c>
      <c r="D2256" t="s">
        <v>11</v>
      </c>
      <c r="E2256" t="s">
        <v>28</v>
      </c>
      <c r="F2256" t="s">
        <v>781</v>
      </c>
      <c r="G2256" t="s">
        <v>782</v>
      </c>
      <c r="H2256">
        <v>3540</v>
      </c>
      <c r="I2256" t="s">
        <v>783</v>
      </c>
      <c r="J2256">
        <v>63300040</v>
      </c>
      <c r="K2256" t="s">
        <v>1515</v>
      </c>
      <c r="L2256" s="3">
        <v>112833.05695228379</v>
      </c>
      <c r="M2256" s="3">
        <v>116782.21394561372</v>
      </c>
      <c r="N2256" s="3">
        <v>120869.59143371019</v>
      </c>
      <c r="O2256" s="3">
        <v>125100.02713389002</v>
      </c>
      <c r="P2256" s="3">
        <v>129478.52808357617</v>
      </c>
    </row>
    <row r="2257" spans="2:16" x14ac:dyDescent="0.35">
      <c r="B2257" t="s">
        <v>10</v>
      </c>
      <c r="D2257" t="s">
        <v>19</v>
      </c>
      <c r="E2257" t="s">
        <v>28</v>
      </c>
      <c r="F2257" t="s">
        <v>781</v>
      </c>
      <c r="G2257" t="s">
        <v>782</v>
      </c>
      <c r="H2257">
        <v>3540</v>
      </c>
      <c r="I2257" t="s">
        <v>783</v>
      </c>
      <c r="J2257">
        <v>63300056</v>
      </c>
      <c r="K2257" t="s">
        <v>1536</v>
      </c>
      <c r="L2257" s="3">
        <v>1074600.5424027028</v>
      </c>
      <c r="M2257" s="3">
        <v>1112211.5613867973</v>
      </c>
      <c r="N2257" s="3">
        <v>1151138.9660353351</v>
      </c>
      <c r="O2257" s="3">
        <v>1191428.8298465717</v>
      </c>
      <c r="P2257" s="3">
        <v>1233128.8388912017</v>
      </c>
    </row>
    <row r="2258" spans="2:16" x14ac:dyDescent="0.35">
      <c r="B2258" t="s">
        <v>10</v>
      </c>
      <c r="D2258" t="s">
        <v>19</v>
      </c>
      <c r="E2258" t="s">
        <v>28</v>
      </c>
      <c r="F2258" t="s">
        <v>781</v>
      </c>
      <c r="G2258" t="s">
        <v>782</v>
      </c>
      <c r="H2258">
        <v>3540</v>
      </c>
      <c r="I2258" t="s">
        <v>783</v>
      </c>
      <c r="J2258">
        <v>63300033</v>
      </c>
      <c r="K2258" t="s">
        <v>1661</v>
      </c>
      <c r="L2258" s="3">
        <v>9807.9999996000006</v>
      </c>
      <c r="M2258" s="3">
        <v>9807.9999996000006</v>
      </c>
      <c r="N2258" s="3">
        <v>9807.9999996000006</v>
      </c>
      <c r="O2258" s="3">
        <v>9807.9999996000006</v>
      </c>
      <c r="P2258" s="3">
        <v>9807.9999996000006</v>
      </c>
    </row>
    <row r="2259" spans="2:16" x14ac:dyDescent="0.35">
      <c r="B2259" t="s">
        <v>10</v>
      </c>
      <c r="D2259" t="s">
        <v>11</v>
      </c>
      <c r="E2259" t="s">
        <v>28</v>
      </c>
      <c r="F2259" t="s">
        <v>781</v>
      </c>
      <c r="G2259" t="s">
        <v>782</v>
      </c>
      <c r="H2259">
        <v>3540</v>
      </c>
      <c r="I2259" t="s">
        <v>783</v>
      </c>
      <c r="J2259">
        <v>63300100</v>
      </c>
      <c r="K2259" t="s">
        <v>1869</v>
      </c>
      <c r="L2259" s="3">
        <v>98863.249901048664</v>
      </c>
      <c r="M2259" s="3">
        <v>102323.46364758535</v>
      </c>
      <c r="N2259" s="3">
        <v>105904.78487525083</v>
      </c>
      <c r="O2259" s="3">
        <v>109611.45234588459</v>
      </c>
      <c r="P2259" s="3">
        <v>113447.85317799055</v>
      </c>
    </row>
    <row r="2260" spans="2:16" x14ac:dyDescent="0.35">
      <c r="B2260" t="s">
        <v>10</v>
      </c>
      <c r="D2260" t="s">
        <v>11</v>
      </c>
      <c r="E2260" t="s">
        <v>28</v>
      </c>
      <c r="F2260" t="s">
        <v>781</v>
      </c>
      <c r="G2260" t="s">
        <v>782</v>
      </c>
      <c r="H2260">
        <v>3540</v>
      </c>
      <c r="I2260" t="s">
        <v>783</v>
      </c>
      <c r="J2260">
        <v>63300170</v>
      </c>
      <c r="K2260" t="s">
        <v>1873</v>
      </c>
      <c r="L2260" s="3">
        <v>170861.48624202976</v>
      </c>
      <c r="M2260" s="3">
        <v>176841.63826050077</v>
      </c>
      <c r="N2260" s="3">
        <v>183031.09559961827</v>
      </c>
      <c r="O2260" s="3">
        <v>189437.18394560489</v>
      </c>
      <c r="P2260" s="3">
        <v>196067.48538370107</v>
      </c>
    </row>
    <row r="2261" spans="2:16" x14ac:dyDescent="0.35">
      <c r="B2261" t="s">
        <v>10</v>
      </c>
      <c r="D2261" t="s">
        <v>11</v>
      </c>
      <c r="E2261" t="s">
        <v>28</v>
      </c>
      <c r="F2261" t="s">
        <v>771</v>
      </c>
      <c r="G2261" t="s">
        <v>772</v>
      </c>
      <c r="H2261">
        <v>3590</v>
      </c>
      <c r="I2261" t="s">
        <v>773</v>
      </c>
      <c r="J2261">
        <v>63300080</v>
      </c>
      <c r="K2261" t="s">
        <v>91</v>
      </c>
      <c r="L2261" s="3">
        <v>45507.795894836345</v>
      </c>
      <c r="M2261" s="3">
        <v>47100.56875115561</v>
      </c>
      <c r="N2261" s="3">
        <v>48749.088657446053</v>
      </c>
      <c r="O2261" s="3">
        <v>50455.306760456668</v>
      </c>
      <c r="P2261" s="3">
        <v>52221.242497072642</v>
      </c>
    </row>
    <row r="2262" spans="2:16" x14ac:dyDescent="0.35">
      <c r="B2262" t="s">
        <v>10</v>
      </c>
      <c r="D2262" t="s">
        <v>11</v>
      </c>
      <c r="E2262" t="s">
        <v>28</v>
      </c>
      <c r="F2262" t="s">
        <v>771</v>
      </c>
      <c r="G2262" t="s">
        <v>772</v>
      </c>
      <c r="H2262">
        <v>3590</v>
      </c>
      <c r="I2262" t="s">
        <v>773</v>
      </c>
      <c r="J2262">
        <v>63300040</v>
      </c>
      <c r="K2262" t="s">
        <v>1515</v>
      </c>
      <c r="L2262" s="3">
        <v>15718.153187361238</v>
      </c>
      <c r="M2262" s="3">
        <v>16268.288548918879</v>
      </c>
      <c r="N2262" s="3">
        <v>16837.678648131037</v>
      </c>
      <c r="O2262" s="3">
        <v>17426.997400815624</v>
      </c>
      <c r="P2262" s="3">
        <v>18036.942309844169</v>
      </c>
    </row>
    <row r="2263" spans="2:16" x14ac:dyDescent="0.35">
      <c r="B2263" t="s">
        <v>10</v>
      </c>
      <c r="D2263" t="s">
        <v>19</v>
      </c>
      <c r="E2263" t="s">
        <v>28</v>
      </c>
      <c r="F2263" t="s">
        <v>771</v>
      </c>
      <c r="G2263" t="s">
        <v>772</v>
      </c>
      <c r="H2263">
        <v>3590</v>
      </c>
      <c r="I2263" t="s">
        <v>773</v>
      </c>
      <c r="J2263">
        <v>63300056</v>
      </c>
      <c r="K2263" t="s">
        <v>1536</v>
      </c>
      <c r="L2263" s="3">
        <v>149696.69702248799</v>
      </c>
      <c r="M2263" s="3">
        <v>154936.08141827505</v>
      </c>
      <c r="N2263" s="3">
        <v>160358.84426791465</v>
      </c>
      <c r="O2263" s="3">
        <v>165971.40381729166</v>
      </c>
      <c r="P2263" s="3">
        <v>171780.40295089685</v>
      </c>
    </row>
    <row r="2264" spans="2:16" x14ac:dyDescent="0.35">
      <c r="B2264" t="s">
        <v>10</v>
      </c>
      <c r="D2264" t="s">
        <v>11</v>
      </c>
      <c r="E2264" t="s">
        <v>28</v>
      </c>
      <c r="F2264" t="s">
        <v>771</v>
      </c>
      <c r="G2264" t="s">
        <v>772</v>
      </c>
      <c r="H2264">
        <v>3590</v>
      </c>
      <c r="I2264" t="s">
        <v>773</v>
      </c>
      <c r="J2264">
        <v>63300100</v>
      </c>
      <c r="K2264" t="s">
        <v>1869</v>
      </c>
      <c r="L2264" s="3">
        <v>13772.096126068895</v>
      </c>
      <c r="M2264" s="3">
        <v>14254.119490481304</v>
      </c>
      <c r="N2264" s="3">
        <v>14753.013672648149</v>
      </c>
      <c r="O2264" s="3">
        <v>15269.369151190833</v>
      </c>
      <c r="P2264" s="3">
        <v>15803.79707148251</v>
      </c>
    </row>
    <row r="2265" spans="2:16" x14ac:dyDescent="0.35">
      <c r="B2265" t="s">
        <v>10</v>
      </c>
      <c r="D2265" t="s">
        <v>11</v>
      </c>
      <c r="E2265" t="s">
        <v>28</v>
      </c>
      <c r="F2265" t="s">
        <v>771</v>
      </c>
      <c r="G2265" t="s">
        <v>772</v>
      </c>
      <c r="H2265">
        <v>3590</v>
      </c>
      <c r="I2265" t="s">
        <v>773</v>
      </c>
      <c r="J2265">
        <v>63300170</v>
      </c>
      <c r="K2265" t="s">
        <v>1873</v>
      </c>
      <c r="L2265" s="3">
        <v>23801.774826575591</v>
      </c>
      <c r="M2265" s="3">
        <v>24634.836945505733</v>
      </c>
      <c r="N2265" s="3">
        <v>25497.05623859843</v>
      </c>
      <c r="O2265" s="3">
        <v>26389.453206949376</v>
      </c>
      <c r="P2265" s="3">
        <v>27313.084069192599</v>
      </c>
    </row>
    <row r="2266" spans="2:16" x14ac:dyDescent="0.35">
      <c r="B2266" t="s">
        <v>10</v>
      </c>
      <c r="D2266" t="s">
        <v>11</v>
      </c>
      <c r="E2266" t="s">
        <v>28</v>
      </c>
      <c r="F2266" t="s">
        <v>774</v>
      </c>
      <c r="G2266" t="s">
        <v>773</v>
      </c>
      <c r="H2266">
        <v>3590</v>
      </c>
      <c r="I2266" t="s">
        <v>773</v>
      </c>
      <c r="J2266">
        <v>63300080</v>
      </c>
      <c r="K2266" t="s">
        <v>91</v>
      </c>
      <c r="L2266" s="3">
        <v>366467.35728942376</v>
      </c>
      <c r="M2266" s="3">
        <v>379293.71479455353</v>
      </c>
      <c r="N2266" s="3">
        <v>392568.99481236289</v>
      </c>
      <c r="O2266" s="3">
        <v>406308.90963079559</v>
      </c>
      <c r="P2266" s="3">
        <v>420529.72146787337</v>
      </c>
    </row>
    <row r="2267" spans="2:16" x14ac:dyDescent="0.35">
      <c r="B2267" t="s">
        <v>10</v>
      </c>
      <c r="D2267" t="s">
        <v>11</v>
      </c>
      <c r="E2267" t="s">
        <v>28</v>
      </c>
      <c r="F2267" t="s">
        <v>774</v>
      </c>
      <c r="G2267" t="s">
        <v>773</v>
      </c>
      <c r="H2267">
        <v>3590</v>
      </c>
      <c r="I2267" t="s">
        <v>773</v>
      </c>
      <c r="J2267">
        <v>63300040</v>
      </c>
      <c r="K2267" t="s">
        <v>1515</v>
      </c>
      <c r="L2267" s="3">
        <v>126575.89643220228</v>
      </c>
      <c r="M2267" s="3">
        <v>131006.05280732935</v>
      </c>
      <c r="N2267" s="3">
        <v>135591.26465558587</v>
      </c>
      <c r="O2267" s="3">
        <v>140336.95891853137</v>
      </c>
      <c r="P2267" s="3">
        <v>145248.75248067995</v>
      </c>
    </row>
    <row r="2268" spans="2:16" x14ac:dyDescent="0.35">
      <c r="B2268" t="s">
        <v>10</v>
      </c>
      <c r="D2268" t="s">
        <v>19</v>
      </c>
      <c r="E2268" t="s">
        <v>28</v>
      </c>
      <c r="F2268" t="s">
        <v>774</v>
      </c>
      <c r="G2268" t="s">
        <v>773</v>
      </c>
      <c r="H2268">
        <v>3590</v>
      </c>
      <c r="I2268" t="s">
        <v>773</v>
      </c>
      <c r="J2268">
        <v>63300056</v>
      </c>
      <c r="K2268" t="s">
        <v>1536</v>
      </c>
      <c r="L2268" s="3">
        <v>1205484.727925736</v>
      </c>
      <c r="M2268" s="3">
        <v>1247676.6934031367</v>
      </c>
      <c r="N2268" s="3">
        <v>1291345.3776722464</v>
      </c>
      <c r="O2268" s="3">
        <v>1336542.465890775</v>
      </c>
      <c r="P2268" s="3">
        <v>1383321.452196952</v>
      </c>
    </row>
    <row r="2269" spans="2:16" x14ac:dyDescent="0.35">
      <c r="B2269" t="s">
        <v>10</v>
      </c>
      <c r="D2269" t="s">
        <v>11</v>
      </c>
      <c r="E2269" t="s">
        <v>28</v>
      </c>
      <c r="F2269" t="s">
        <v>774</v>
      </c>
      <c r="G2269" t="s">
        <v>773</v>
      </c>
      <c r="H2269">
        <v>3590</v>
      </c>
      <c r="I2269" t="s">
        <v>773</v>
      </c>
      <c r="J2269">
        <v>63300100</v>
      </c>
      <c r="K2269" t="s">
        <v>1869</v>
      </c>
      <c r="L2269" s="3">
        <v>110904.59496916771</v>
      </c>
      <c r="M2269" s="3">
        <v>114786.25579308857</v>
      </c>
      <c r="N2269" s="3">
        <v>118803.77474584666</v>
      </c>
      <c r="O2269" s="3">
        <v>122961.9068619513</v>
      </c>
      <c r="P2269" s="3">
        <v>127265.57360211958</v>
      </c>
    </row>
    <row r="2270" spans="2:16" x14ac:dyDescent="0.35">
      <c r="B2270" t="s">
        <v>10</v>
      </c>
      <c r="D2270" t="s">
        <v>11</v>
      </c>
      <c r="E2270" t="s">
        <v>28</v>
      </c>
      <c r="F2270" t="s">
        <v>774</v>
      </c>
      <c r="G2270" t="s">
        <v>773</v>
      </c>
      <c r="H2270">
        <v>3590</v>
      </c>
      <c r="I2270" t="s">
        <v>773</v>
      </c>
      <c r="J2270">
        <v>63300170</v>
      </c>
      <c r="K2270" t="s">
        <v>1873</v>
      </c>
      <c r="L2270" s="3">
        <v>191672.07174019201</v>
      </c>
      <c r="M2270" s="3">
        <v>198380.59425109872</v>
      </c>
      <c r="N2270" s="3">
        <v>205323.91504988717</v>
      </c>
      <c r="O2270" s="3">
        <v>212510.25207663322</v>
      </c>
      <c r="P2270" s="3">
        <v>219948.11089931536</v>
      </c>
    </row>
    <row r="2271" spans="2:16" x14ac:dyDescent="0.35">
      <c r="B2271" t="s">
        <v>10</v>
      </c>
      <c r="D2271" t="s">
        <v>11</v>
      </c>
      <c r="E2271" t="s">
        <v>28</v>
      </c>
      <c r="F2271" t="s">
        <v>775</v>
      </c>
      <c r="G2271" t="s">
        <v>776</v>
      </c>
      <c r="H2271">
        <v>3590</v>
      </c>
      <c r="I2271" t="s">
        <v>773</v>
      </c>
      <c r="J2271">
        <v>63300080</v>
      </c>
      <c r="K2271" t="s">
        <v>91</v>
      </c>
      <c r="L2271" s="3">
        <v>214989.35239803395</v>
      </c>
      <c r="M2271" s="3">
        <v>222513.97973196514</v>
      </c>
      <c r="N2271" s="3">
        <v>230301.96902258389</v>
      </c>
      <c r="O2271" s="3">
        <v>238362.53793837433</v>
      </c>
      <c r="P2271" s="3">
        <v>246705.22676621741</v>
      </c>
    </row>
    <row r="2272" spans="2:16" x14ac:dyDescent="0.35">
      <c r="B2272" t="s">
        <v>10</v>
      </c>
      <c r="D2272" t="s">
        <v>11</v>
      </c>
      <c r="E2272" t="s">
        <v>28</v>
      </c>
      <c r="F2272" t="s">
        <v>775</v>
      </c>
      <c r="G2272" t="s">
        <v>776</v>
      </c>
      <c r="H2272">
        <v>3590</v>
      </c>
      <c r="I2272" t="s">
        <v>773</v>
      </c>
      <c r="J2272">
        <v>63300040</v>
      </c>
      <c r="K2272" t="s">
        <v>1515</v>
      </c>
      <c r="L2272" s="3">
        <v>74256.190795373564</v>
      </c>
      <c r="M2272" s="3">
        <v>76855.157473211642</v>
      </c>
      <c r="N2272" s="3">
        <v>79545.087984774043</v>
      </c>
      <c r="O2272" s="3">
        <v>82329.16606424113</v>
      </c>
      <c r="P2272" s="3">
        <v>85210.686876489563</v>
      </c>
    </row>
    <row r="2273" spans="2:16" x14ac:dyDescent="0.35">
      <c r="B2273" t="s">
        <v>10</v>
      </c>
      <c r="D2273" t="s">
        <v>19</v>
      </c>
      <c r="E2273" t="s">
        <v>28</v>
      </c>
      <c r="F2273" t="s">
        <v>775</v>
      </c>
      <c r="G2273" t="s">
        <v>776</v>
      </c>
      <c r="H2273">
        <v>3590</v>
      </c>
      <c r="I2273" t="s">
        <v>773</v>
      </c>
      <c r="J2273">
        <v>63300056</v>
      </c>
      <c r="K2273" t="s">
        <v>1536</v>
      </c>
      <c r="L2273" s="3">
        <v>707201.8170987959</v>
      </c>
      <c r="M2273" s="3">
        <v>731953.88069725374</v>
      </c>
      <c r="N2273" s="3">
        <v>757572.26652165758</v>
      </c>
      <c r="O2273" s="3">
        <v>784087.29584991559</v>
      </c>
      <c r="P2273" s="3">
        <v>811530.35120466258</v>
      </c>
    </row>
    <row r="2274" spans="2:16" x14ac:dyDescent="0.35">
      <c r="B2274" t="s">
        <v>10</v>
      </c>
      <c r="D2274" t="s">
        <v>11</v>
      </c>
      <c r="E2274" t="s">
        <v>28</v>
      </c>
      <c r="F2274" t="s">
        <v>775</v>
      </c>
      <c r="G2274" t="s">
        <v>776</v>
      </c>
      <c r="H2274">
        <v>3590</v>
      </c>
      <c r="I2274" t="s">
        <v>773</v>
      </c>
      <c r="J2274">
        <v>63300100</v>
      </c>
      <c r="K2274" t="s">
        <v>1869</v>
      </c>
      <c r="L2274" s="3">
        <v>65062.567173089221</v>
      </c>
      <c r="M2274" s="3">
        <v>67339.757024147344</v>
      </c>
      <c r="N2274" s="3">
        <v>69696.648519992494</v>
      </c>
      <c r="O2274" s="3">
        <v>72136.031218192235</v>
      </c>
      <c r="P2274" s="3">
        <v>74660.792310828954</v>
      </c>
    </row>
    <row r="2275" spans="2:16" x14ac:dyDescent="0.35">
      <c r="B2275" t="s">
        <v>10</v>
      </c>
      <c r="D2275" t="s">
        <v>11</v>
      </c>
      <c r="E2275" t="s">
        <v>28</v>
      </c>
      <c r="F2275" t="s">
        <v>775</v>
      </c>
      <c r="G2275" t="s">
        <v>776</v>
      </c>
      <c r="H2275">
        <v>3590</v>
      </c>
      <c r="I2275" t="s">
        <v>773</v>
      </c>
      <c r="J2275">
        <v>63300170</v>
      </c>
      <c r="K2275" t="s">
        <v>1873</v>
      </c>
      <c r="L2275" s="3">
        <v>112445.08891870856</v>
      </c>
      <c r="M2275" s="3">
        <v>116380.66703086335</v>
      </c>
      <c r="N2275" s="3">
        <v>120453.99037694356</v>
      </c>
      <c r="O2275" s="3">
        <v>124669.88004013659</v>
      </c>
      <c r="P2275" s="3">
        <v>129033.32584154136</v>
      </c>
    </row>
    <row r="2276" spans="2:16" x14ac:dyDescent="0.35">
      <c r="B2276" t="s">
        <v>10</v>
      </c>
      <c r="D2276" t="s">
        <v>11</v>
      </c>
      <c r="E2276" t="s">
        <v>28</v>
      </c>
      <c r="F2276" t="s">
        <v>777</v>
      </c>
      <c r="G2276" t="s">
        <v>778</v>
      </c>
      <c r="H2276">
        <v>3590</v>
      </c>
      <c r="I2276" t="s">
        <v>773</v>
      </c>
      <c r="J2276">
        <v>63300080</v>
      </c>
      <c r="K2276" t="s">
        <v>91</v>
      </c>
      <c r="L2276" s="3">
        <v>9529.0011997718393</v>
      </c>
      <c r="M2276" s="3">
        <v>9862.516241763853</v>
      </c>
      <c r="N2276" s="3">
        <v>10207.704310225588</v>
      </c>
      <c r="O2276" s="3">
        <v>10564.973961083482</v>
      </c>
      <c r="P2276" s="3">
        <v>10934.748049721404</v>
      </c>
    </row>
    <row r="2277" spans="2:16" x14ac:dyDescent="0.35">
      <c r="B2277" t="s">
        <v>10</v>
      </c>
      <c r="D2277" t="s">
        <v>19</v>
      </c>
      <c r="E2277" t="s">
        <v>28</v>
      </c>
      <c r="F2277" t="s">
        <v>777</v>
      </c>
      <c r="G2277" t="s">
        <v>778</v>
      </c>
      <c r="H2277">
        <v>3590</v>
      </c>
      <c r="I2277" t="s">
        <v>773</v>
      </c>
      <c r="J2277">
        <v>63300030</v>
      </c>
      <c r="K2277" t="s">
        <v>1488</v>
      </c>
      <c r="L2277" s="3">
        <v>20522</v>
      </c>
      <c r="M2277" s="3">
        <v>20522</v>
      </c>
      <c r="N2277" s="3">
        <v>20522</v>
      </c>
      <c r="O2277" s="3">
        <v>20522</v>
      </c>
      <c r="P2277" s="3">
        <v>20522</v>
      </c>
    </row>
    <row r="2278" spans="2:16" x14ac:dyDescent="0.35">
      <c r="B2278" t="s">
        <v>10</v>
      </c>
      <c r="D2278" t="s">
        <v>11</v>
      </c>
      <c r="E2278" t="s">
        <v>28</v>
      </c>
      <c r="F2278" t="s">
        <v>777</v>
      </c>
      <c r="G2278" t="s">
        <v>778</v>
      </c>
      <c r="H2278">
        <v>3590</v>
      </c>
      <c r="I2278" t="s">
        <v>773</v>
      </c>
      <c r="J2278">
        <v>63300040</v>
      </c>
      <c r="K2278" t="s">
        <v>1515</v>
      </c>
      <c r="L2278" s="3">
        <v>3291.2668617632994</v>
      </c>
      <c r="M2278" s="3">
        <v>3406.4612019250148</v>
      </c>
      <c r="N2278" s="3">
        <v>3525.6873439923902</v>
      </c>
      <c r="O2278" s="3">
        <v>3649.0864010321238</v>
      </c>
      <c r="P2278" s="3">
        <v>3776.8044250682478</v>
      </c>
    </row>
    <row r="2279" spans="2:16" x14ac:dyDescent="0.35">
      <c r="B2279" t="s">
        <v>10</v>
      </c>
      <c r="D2279" t="s">
        <v>19</v>
      </c>
      <c r="E2279" t="s">
        <v>28</v>
      </c>
      <c r="F2279" t="s">
        <v>777</v>
      </c>
      <c r="G2279" t="s">
        <v>778</v>
      </c>
      <c r="H2279">
        <v>3590</v>
      </c>
      <c r="I2279" t="s">
        <v>773</v>
      </c>
      <c r="J2279">
        <v>63300056</v>
      </c>
      <c r="K2279" t="s">
        <v>1536</v>
      </c>
      <c r="L2279" s="3">
        <v>31345.398683459996</v>
      </c>
      <c r="M2279" s="3">
        <v>32442.487637381095</v>
      </c>
      <c r="N2279" s="3">
        <v>33577.974704689434</v>
      </c>
      <c r="O2279" s="3">
        <v>34753.203819353563</v>
      </c>
      <c r="P2279" s="3">
        <v>35969.565953030935</v>
      </c>
    </row>
    <row r="2280" spans="2:16" x14ac:dyDescent="0.35">
      <c r="B2280" t="s">
        <v>10</v>
      </c>
      <c r="D2280" t="s">
        <v>19</v>
      </c>
      <c r="E2280" t="s">
        <v>28</v>
      </c>
      <c r="F2280" t="s">
        <v>777</v>
      </c>
      <c r="G2280" t="s">
        <v>778</v>
      </c>
      <c r="H2280">
        <v>3590</v>
      </c>
      <c r="I2280" t="s">
        <v>773</v>
      </c>
      <c r="J2280">
        <v>63300060</v>
      </c>
      <c r="K2280" t="s">
        <v>1546</v>
      </c>
      <c r="L2280" s="3">
        <v>7970</v>
      </c>
      <c r="M2280" s="3">
        <v>7970</v>
      </c>
      <c r="N2280" s="3">
        <v>7970</v>
      </c>
      <c r="O2280" s="3">
        <v>7970</v>
      </c>
      <c r="P2280" s="3">
        <v>7970</v>
      </c>
    </row>
    <row r="2281" spans="2:16" x14ac:dyDescent="0.35">
      <c r="B2281" t="s">
        <v>10</v>
      </c>
      <c r="D2281" t="s">
        <v>19</v>
      </c>
      <c r="E2281" t="s">
        <v>28</v>
      </c>
      <c r="F2281" t="s">
        <v>777</v>
      </c>
      <c r="G2281" t="s">
        <v>778</v>
      </c>
      <c r="H2281">
        <v>3590</v>
      </c>
      <c r="I2281" t="s">
        <v>773</v>
      </c>
      <c r="J2281">
        <v>63300033</v>
      </c>
      <c r="K2281" t="s">
        <v>1661</v>
      </c>
      <c r="L2281" s="3">
        <v>8219</v>
      </c>
      <c r="M2281" s="3">
        <v>8219</v>
      </c>
      <c r="N2281" s="3">
        <v>8219</v>
      </c>
      <c r="O2281" s="3">
        <v>8219</v>
      </c>
      <c r="P2281" s="3">
        <v>8219</v>
      </c>
    </row>
    <row r="2282" spans="2:16" x14ac:dyDescent="0.35">
      <c r="B2282" t="s">
        <v>10</v>
      </c>
      <c r="D2282" t="s">
        <v>19</v>
      </c>
      <c r="E2282" t="s">
        <v>28</v>
      </c>
      <c r="F2282" t="s">
        <v>777</v>
      </c>
      <c r="G2282" t="s">
        <v>778</v>
      </c>
      <c r="H2282">
        <v>3590</v>
      </c>
      <c r="I2282" t="s">
        <v>773</v>
      </c>
      <c r="J2282">
        <v>63300150</v>
      </c>
      <c r="K2282" t="s">
        <v>1680</v>
      </c>
      <c r="L2282" s="3">
        <v>21993.24</v>
      </c>
      <c r="M2282" s="3">
        <v>22433.104800000001</v>
      </c>
      <c r="N2282" s="3">
        <v>22881.766896000001</v>
      </c>
      <c r="O2282" s="3">
        <v>23339.402233920002</v>
      </c>
      <c r="P2282" s="3">
        <v>23806.190278598402</v>
      </c>
    </row>
    <row r="2283" spans="2:16" x14ac:dyDescent="0.35">
      <c r="B2283" t="s">
        <v>10</v>
      </c>
      <c r="D2283" t="s">
        <v>11</v>
      </c>
      <c r="E2283" t="s">
        <v>28</v>
      </c>
      <c r="F2283" t="s">
        <v>777</v>
      </c>
      <c r="G2283" t="s">
        <v>778</v>
      </c>
      <c r="H2283">
        <v>3590</v>
      </c>
      <c r="I2283" t="s">
        <v>773</v>
      </c>
      <c r="J2283">
        <v>63300100</v>
      </c>
      <c r="K2283" t="s">
        <v>1869</v>
      </c>
      <c r="L2283" s="3">
        <v>2883.7766788783197</v>
      </c>
      <c r="M2283" s="3">
        <v>2984.7088626390605</v>
      </c>
      <c r="N2283" s="3">
        <v>3089.1736728314277</v>
      </c>
      <c r="O2283" s="3">
        <v>3197.2947513805279</v>
      </c>
      <c r="P2283" s="3">
        <v>3309.2000676788462</v>
      </c>
    </row>
    <row r="2284" spans="2:16" x14ac:dyDescent="0.35">
      <c r="B2284" t="s">
        <v>10</v>
      </c>
      <c r="D2284" t="s">
        <v>11</v>
      </c>
      <c r="E2284" t="s">
        <v>28</v>
      </c>
      <c r="F2284" t="s">
        <v>777</v>
      </c>
      <c r="G2284" t="s">
        <v>778</v>
      </c>
      <c r="H2284">
        <v>3590</v>
      </c>
      <c r="I2284" t="s">
        <v>773</v>
      </c>
      <c r="J2284">
        <v>63300170</v>
      </c>
      <c r="K2284" t="s">
        <v>1873</v>
      </c>
      <c r="L2284" s="3">
        <v>4983.9183906701392</v>
      </c>
      <c r="M2284" s="3">
        <v>5158.3555343435937</v>
      </c>
      <c r="N2284" s="3">
        <v>5338.8979780456202</v>
      </c>
      <c r="O2284" s="3">
        <v>5525.7594072772163</v>
      </c>
      <c r="P2284" s="3">
        <v>5719.1609865319188</v>
      </c>
    </row>
    <row r="2285" spans="2:16" x14ac:dyDescent="0.35">
      <c r="B2285" t="s">
        <v>10</v>
      </c>
      <c r="D2285" t="s">
        <v>11</v>
      </c>
      <c r="E2285" t="s">
        <v>28</v>
      </c>
      <c r="F2285" t="s">
        <v>779</v>
      </c>
      <c r="G2285" t="s">
        <v>780</v>
      </c>
      <c r="H2285">
        <v>3590</v>
      </c>
      <c r="I2285" t="s">
        <v>773</v>
      </c>
      <c r="J2285">
        <v>63300080</v>
      </c>
      <c r="K2285" t="s">
        <v>91</v>
      </c>
      <c r="L2285" s="3">
        <v>82505.21763694234</v>
      </c>
      <c r="M2285" s="3">
        <v>85392.900254235312</v>
      </c>
      <c r="N2285" s="3">
        <v>88381.651763133559</v>
      </c>
      <c r="O2285" s="3">
        <v>91475.009574843221</v>
      </c>
      <c r="P2285" s="3">
        <v>94676.634909962726</v>
      </c>
    </row>
    <row r="2286" spans="2:16" x14ac:dyDescent="0.35">
      <c r="B2286" t="s">
        <v>10</v>
      </c>
      <c r="D2286" t="s">
        <v>11</v>
      </c>
      <c r="E2286" t="s">
        <v>28</v>
      </c>
      <c r="F2286" t="s">
        <v>779</v>
      </c>
      <c r="G2286" t="s">
        <v>780</v>
      </c>
      <c r="H2286">
        <v>3590</v>
      </c>
      <c r="I2286" t="s">
        <v>773</v>
      </c>
      <c r="J2286">
        <v>63300040</v>
      </c>
      <c r="K2286" t="s">
        <v>1515</v>
      </c>
      <c r="L2286" s="3">
        <v>28496.867933812318</v>
      </c>
      <c r="M2286" s="3">
        <v>29494.258311495749</v>
      </c>
      <c r="N2286" s="3">
        <v>30526.5573523981</v>
      </c>
      <c r="O2286" s="3">
        <v>31594.986859732031</v>
      </c>
      <c r="P2286" s="3">
        <v>32700.811399822651</v>
      </c>
    </row>
    <row r="2287" spans="2:16" x14ac:dyDescent="0.35">
      <c r="B2287" t="s">
        <v>10</v>
      </c>
      <c r="D2287" t="s">
        <v>19</v>
      </c>
      <c r="E2287" t="s">
        <v>28</v>
      </c>
      <c r="F2287" t="s">
        <v>779</v>
      </c>
      <c r="G2287" t="s">
        <v>780</v>
      </c>
      <c r="H2287">
        <v>3590</v>
      </c>
      <c r="I2287" t="s">
        <v>773</v>
      </c>
      <c r="J2287">
        <v>63300056</v>
      </c>
      <c r="K2287" t="s">
        <v>1536</v>
      </c>
      <c r="L2287" s="3">
        <v>271398.742226784</v>
      </c>
      <c r="M2287" s="3">
        <v>280897.69820472144</v>
      </c>
      <c r="N2287" s="3">
        <v>290729.1176418867</v>
      </c>
      <c r="O2287" s="3">
        <v>300904.6367593527</v>
      </c>
      <c r="P2287" s="3">
        <v>311436.29904593003</v>
      </c>
    </row>
    <row r="2288" spans="2:16" x14ac:dyDescent="0.35">
      <c r="B2288" t="s">
        <v>10</v>
      </c>
      <c r="D2288" t="s">
        <v>11</v>
      </c>
      <c r="E2288" t="s">
        <v>28</v>
      </c>
      <c r="F2288" t="s">
        <v>779</v>
      </c>
      <c r="G2288" t="s">
        <v>780</v>
      </c>
      <c r="H2288">
        <v>3590</v>
      </c>
      <c r="I2288" t="s">
        <v>773</v>
      </c>
      <c r="J2288">
        <v>63300100</v>
      </c>
      <c r="K2288" t="s">
        <v>1869</v>
      </c>
      <c r="L2288" s="3">
        <v>24968.684284864128</v>
      </c>
      <c r="M2288" s="3">
        <v>25842.588234834373</v>
      </c>
      <c r="N2288" s="3">
        <v>26747.078823053576</v>
      </c>
      <c r="O2288" s="3">
        <v>27683.226581860446</v>
      </c>
      <c r="P2288" s="3">
        <v>28652.139512225564</v>
      </c>
    </row>
    <row r="2289" spans="2:16" x14ac:dyDescent="0.35">
      <c r="B2289" t="s">
        <v>10</v>
      </c>
      <c r="D2289" t="s">
        <v>11</v>
      </c>
      <c r="E2289" t="s">
        <v>28</v>
      </c>
      <c r="F2289" t="s">
        <v>779</v>
      </c>
      <c r="G2289" t="s">
        <v>780</v>
      </c>
      <c r="H2289">
        <v>3590</v>
      </c>
      <c r="I2289" t="s">
        <v>773</v>
      </c>
      <c r="J2289">
        <v>63300170</v>
      </c>
      <c r="K2289" t="s">
        <v>1873</v>
      </c>
      <c r="L2289" s="3">
        <v>43152.400014058658</v>
      </c>
      <c r="M2289" s="3">
        <v>44662.734014550711</v>
      </c>
      <c r="N2289" s="3">
        <v>46225.929705059985</v>
      </c>
      <c r="O2289" s="3">
        <v>47843.837244737078</v>
      </c>
      <c r="P2289" s="3">
        <v>49518.371548302879</v>
      </c>
    </row>
    <row r="2290" spans="2:16" x14ac:dyDescent="0.35">
      <c r="B2290" t="s">
        <v>10</v>
      </c>
      <c r="D2290" t="s">
        <v>11</v>
      </c>
      <c r="E2290" t="s">
        <v>44</v>
      </c>
      <c r="F2290" t="s">
        <v>762</v>
      </c>
      <c r="G2290" t="s">
        <v>763</v>
      </c>
      <c r="H2290">
        <v>4005</v>
      </c>
      <c r="I2290" t="s">
        <v>764</v>
      </c>
      <c r="J2290">
        <v>63300080</v>
      </c>
      <c r="K2290" t="s">
        <v>91</v>
      </c>
      <c r="L2290" s="3">
        <v>4590.0863155061998</v>
      </c>
      <c r="M2290" s="3">
        <v>4750.7393365489161</v>
      </c>
      <c r="N2290" s="3">
        <v>4917.0152133281281</v>
      </c>
      <c r="O2290" s="3">
        <v>5089.1107457946118</v>
      </c>
      <c r="P2290" s="3">
        <v>5267.2296218974225</v>
      </c>
    </row>
    <row r="2291" spans="2:16" x14ac:dyDescent="0.35">
      <c r="B2291" t="s">
        <v>10</v>
      </c>
      <c r="D2291" t="s">
        <v>19</v>
      </c>
      <c r="E2291" t="s">
        <v>44</v>
      </c>
      <c r="F2291" t="s">
        <v>762</v>
      </c>
      <c r="G2291" t="s">
        <v>763</v>
      </c>
      <c r="H2291">
        <v>4005</v>
      </c>
      <c r="I2291" t="s">
        <v>764</v>
      </c>
      <c r="J2291">
        <v>63300030</v>
      </c>
      <c r="K2291" t="s">
        <v>1488</v>
      </c>
      <c r="L2291" s="3">
        <v>41040.999999599997</v>
      </c>
      <c r="M2291" s="3">
        <v>41040.999999599997</v>
      </c>
      <c r="N2291" s="3">
        <v>41040.999999599997</v>
      </c>
      <c r="O2291" s="3">
        <v>41040.999999599997</v>
      </c>
      <c r="P2291" s="3">
        <v>41040.999999599997</v>
      </c>
    </row>
    <row r="2292" spans="2:16" x14ac:dyDescent="0.35">
      <c r="B2292" t="s">
        <v>10</v>
      </c>
      <c r="D2292" t="s">
        <v>11</v>
      </c>
      <c r="E2292" t="s">
        <v>44</v>
      </c>
      <c r="F2292" t="s">
        <v>762</v>
      </c>
      <c r="G2292" t="s">
        <v>763</v>
      </c>
      <c r="H2292">
        <v>4005</v>
      </c>
      <c r="I2292" t="s">
        <v>764</v>
      </c>
      <c r="J2292">
        <v>63300040</v>
      </c>
      <c r="K2292" t="s">
        <v>1515</v>
      </c>
      <c r="L2292" s="3">
        <v>1585.3916550268123</v>
      </c>
      <c r="M2292" s="3">
        <v>1640.8803629527506</v>
      </c>
      <c r="N2292" s="3">
        <v>1698.3111756560968</v>
      </c>
      <c r="O2292" s="3">
        <v>1757.75206680406</v>
      </c>
      <c r="P2292" s="3">
        <v>1819.2733891422019</v>
      </c>
    </row>
    <row r="2293" spans="2:16" x14ac:dyDescent="0.35">
      <c r="B2293" t="s">
        <v>10</v>
      </c>
      <c r="D2293" t="s">
        <v>19</v>
      </c>
      <c r="E2293" t="s">
        <v>44</v>
      </c>
      <c r="F2293" t="s">
        <v>762</v>
      </c>
      <c r="G2293" t="s">
        <v>763</v>
      </c>
      <c r="H2293">
        <v>4005</v>
      </c>
      <c r="I2293" t="s">
        <v>764</v>
      </c>
      <c r="J2293">
        <v>63300056</v>
      </c>
      <c r="K2293" t="s">
        <v>1536</v>
      </c>
      <c r="L2293" s="3">
        <v>15098.968143112499</v>
      </c>
      <c r="M2293" s="3">
        <v>15627.432028121435</v>
      </c>
      <c r="N2293" s="3">
        <v>16174.392149105684</v>
      </c>
      <c r="O2293" s="3">
        <v>16740.495874324381</v>
      </c>
      <c r="P2293" s="3">
        <v>17326.413229925733</v>
      </c>
    </row>
    <row r="2294" spans="2:16" x14ac:dyDescent="0.35">
      <c r="B2294" t="s">
        <v>10</v>
      </c>
      <c r="D2294" t="s">
        <v>19</v>
      </c>
      <c r="E2294" t="s">
        <v>44</v>
      </c>
      <c r="F2294" t="s">
        <v>762</v>
      </c>
      <c r="G2294" t="s">
        <v>763</v>
      </c>
      <c r="H2294">
        <v>4005</v>
      </c>
      <c r="I2294" t="s">
        <v>764</v>
      </c>
      <c r="J2294">
        <v>63300033</v>
      </c>
      <c r="K2294" t="s">
        <v>1661</v>
      </c>
      <c r="L2294" s="3">
        <v>3125.0000003999999</v>
      </c>
      <c r="M2294" s="3">
        <v>3125.0000003999999</v>
      </c>
      <c r="N2294" s="3">
        <v>3125.0000003999999</v>
      </c>
      <c r="O2294" s="3">
        <v>3125.0000003999999</v>
      </c>
      <c r="P2294" s="3">
        <v>3125.0000003999999</v>
      </c>
    </row>
    <row r="2295" spans="2:16" x14ac:dyDescent="0.35">
      <c r="B2295" t="s">
        <v>10</v>
      </c>
      <c r="D2295" t="s">
        <v>11</v>
      </c>
      <c r="E2295" t="s">
        <v>44</v>
      </c>
      <c r="F2295" t="s">
        <v>762</v>
      </c>
      <c r="G2295" t="s">
        <v>763</v>
      </c>
      <c r="H2295">
        <v>4005</v>
      </c>
      <c r="I2295" t="s">
        <v>764</v>
      </c>
      <c r="J2295">
        <v>63300100</v>
      </c>
      <c r="K2295" t="s">
        <v>1869</v>
      </c>
      <c r="L2295" s="3">
        <v>1389.1050691663499</v>
      </c>
      <c r="M2295" s="3">
        <v>1437.7237465871719</v>
      </c>
      <c r="N2295" s="3">
        <v>1488.044077717723</v>
      </c>
      <c r="O2295" s="3">
        <v>1540.1256204378431</v>
      </c>
      <c r="P2295" s="3">
        <v>1594.0300171531674</v>
      </c>
    </row>
    <row r="2296" spans="2:16" x14ac:dyDescent="0.35">
      <c r="B2296" t="s">
        <v>10</v>
      </c>
      <c r="D2296" t="s">
        <v>11</v>
      </c>
      <c r="E2296" t="s">
        <v>44</v>
      </c>
      <c r="F2296" t="s">
        <v>762</v>
      </c>
      <c r="G2296" t="s">
        <v>763</v>
      </c>
      <c r="H2296">
        <v>4005</v>
      </c>
      <c r="I2296" t="s">
        <v>764</v>
      </c>
      <c r="J2296">
        <v>63300170</v>
      </c>
      <c r="K2296" t="s">
        <v>1873</v>
      </c>
      <c r="L2296" s="3">
        <v>2400.7359347548872</v>
      </c>
      <c r="M2296" s="3">
        <v>2484.7616924713084</v>
      </c>
      <c r="N2296" s="3">
        <v>2571.728351707804</v>
      </c>
      <c r="O2296" s="3">
        <v>2661.7388440175764</v>
      </c>
      <c r="P2296" s="3">
        <v>2754.8997035581915</v>
      </c>
    </row>
    <row r="2297" spans="2:16" x14ac:dyDescent="0.35">
      <c r="B2297" t="s">
        <v>10</v>
      </c>
      <c r="D2297" t="s">
        <v>11</v>
      </c>
      <c r="E2297" t="s">
        <v>44</v>
      </c>
      <c r="F2297" t="s">
        <v>762</v>
      </c>
      <c r="G2297" t="s">
        <v>763</v>
      </c>
      <c r="H2297">
        <v>4005</v>
      </c>
      <c r="I2297" t="s">
        <v>764</v>
      </c>
      <c r="J2297">
        <v>63300130</v>
      </c>
      <c r="K2297" t="s">
        <v>1896</v>
      </c>
      <c r="L2297" s="3">
        <v>1509.89681431125</v>
      </c>
      <c r="M2297" s="3">
        <v>1562.7432028121436</v>
      </c>
      <c r="N2297" s="3">
        <v>1617.4392149105686</v>
      </c>
      <c r="O2297" s="3">
        <v>1674.0495874324381</v>
      </c>
      <c r="P2297" s="3">
        <v>1732.6413229925734</v>
      </c>
    </row>
    <row r="2298" spans="2:16" x14ac:dyDescent="0.35">
      <c r="B2298" t="s">
        <v>10</v>
      </c>
      <c r="D2298" t="s">
        <v>11</v>
      </c>
      <c r="E2298" t="s">
        <v>44</v>
      </c>
      <c r="F2298" t="s">
        <v>765</v>
      </c>
      <c r="G2298" t="s">
        <v>766</v>
      </c>
      <c r="H2298">
        <v>4005</v>
      </c>
      <c r="I2298" t="s">
        <v>764</v>
      </c>
      <c r="J2298">
        <v>63300080</v>
      </c>
      <c r="K2298" t="s">
        <v>91</v>
      </c>
      <c r="L2298" s="3">
        <v>33654.632840666709</v>
      </c>
      <c r="M2298" s="3">
        <v>34832.544990090042</v>
      </c>
      <c r="N2298" s="3">
        <v>36051.684064743189</v>
      </c>
      <c r="O2298" s="3">
        <v>37313.493007009194</v>
      </c>
      <c r="P2298" s="3">
        <v>38619.465262254518</v>
      </c>
    </row>
    <row r="2299" spans="2:16" x14ac:dyDescent="0.35">
      <c r="B2299" t="s">
        <v>10</v>
      </c>
      <c r="D2299" t="s">
        <v>11</v>
      </c>
      <c r="E2299" t="s">
        <v>44</v>
      </c>
      <c r="F2299" t="s">
        <v>765</v>
      </c>
      <c r="G2299" t="s">
        <v>766</v>
      </c>
      <c r="H2299">
        <v>4005</v>
      </c>
      <c r="I2299" t="s">
        <v>764</v>
      </c>
      <c r="J2299">
        <v>63300040</v>
      </c>
      <c r="K2299" t="s">
        <v>1515</v>
      </c>
      <c r="L2299" s="3">
        <v>11624.133053519752</v>
      </c>
      <c r="M2299" s="3">
        <v>12030.977710392941</v>
      </c>
      <c r="N2299" s="3">
        <v>12452.061930256694</v>
      </c>
      <c r="O2299" s="3">
        <v>12887.884097815677</v>
      </c>
      <c r="P2299" s="3">
        <v>13338.960041239225</v>
      </c>
    </row>
    <row r="2300" spans="2:16" x14ac:dyDescent="0.35">
      <c r="B2300" t="s">
        <v>10</v>
      </c>
      <c r="D2300" t="s">
        <v>19</v>
      </c>
      <c r="E2300" t="s">
        <v>44</v>
      </c>
      <c r="F2300" t="s">
        <v>765</v>
      </c>
      <c r="G2300" t="s">
        <v>766</v>
      </c>
      <c r="H2300">
        <v>4005</v>
      </c>
      <c r="I2300" t="s">
        <v>764</v>
      </c>
      <c r="J2300">
        <v>63300056</v>
      </c>
      <c r="K2300" t="s">
        <v>1536</v>
      </c>
      <c r="L2300" s="3">
        <v>110706.0290811405</v>
      </c>
      <c r="M2300" s="3">
        <v>114580.7400989804</v>
      </c>
      <c r="N2300" s="3">
        <v>118591.0660024447</v>
      </c>
      <c r="O2300" s="3">
        <v>122741.75331253026</v>
      </c>
      <c r="P2300" s="3">
        <v>127037.71467846881</v>
      </c>
    </row>
    <row r="2301" spans="2:16" x14ac:dyDescent="0.35">
      <c r="B2301" t="s">
        <v>10</v>
      </c>
      <c r="D2301" t="s">
        <v>11</v>
      </c>
      <c r="E2301" t="s">
        <v>44</v>
      </c>
      <c r="F2301" t="s">
        <v>765</v>
      </c>
      <c r="G2301" t="s">
        <v>766</v>
      </c>
      <c r="H2301">
        <v>4005</v>
      </c>
      <c r="I2301" t="s">
        <v>764</v>
      </c>
      <c r="J2301">
        <v>63300100</v>
      </c>
      <c r="K2301" t="s">
        <v>1869</v>
      </c>
      <c r="L2301" s="3">
        <v>10184.954675464925</v>
      </c>
      <c r="M2301" s="3">
        <v>10541.428089106197</v>
      </c>
      <c r="N2301" s="3">
        <v>10910.378072224912</v>
      </c>
      <c r="O2301" s="3">
        <v>11292.241304752784</v>
      </c>
      <c r="P2301" s="3">
        <v>11687.46975041913</v>
      </c>
    </row>
    <row r="2302" spans="2:16" x14ac:dyDescent="0.35">
      <c r="B2302" t="s">
        <v>10</v>
      </c>
      <c r="D2302" t="s">
        <v>11</v>
      </c>
      <c r="E2302" t="s">
        <v>44</v>
      </c>
      <c r="F2302" t="s">
        <v>765</v>
      </c>
      <c r="G2302" t="s">
        <v>766</v>
      </c>
      <c r="H2302">
        <v>4005</v>
      </c>
      <c r="I2302" t="s">
        <v>764</v>
      </c>
      <c r="J2302">
        <v>63300170</v>
      </c>
      <c r="K2302" t="s">
        <v>1873</v>
      </c>
      <c r="L2302" s="3">
        <v>17602.25862390134</v>
      </c>
      <c r="M2302" s="3">
        <v>18218.337675737883</v>
      </c>
      <c r="N2302" s="3">
        <v>18855.979494388706</v>
      </c>
      <c r="O2302" s="3">
        <v>19515.93877669231</v>
      </c>
      <c r="P2302" s="3">
        <v>20198.996633876541</v>
      </c>
    </row>
    <row r="2303" spans="2:16" x14ac:dyDescent="0.35">
      <c r="B2303" t="s">
        <v>10</v>
      </c>
      <c r="D2303" t="s">
        <v>11</v>
      </c>
      <c r="E2303" t="s">
        <v>44</v>
      </c>
      <c r="F2303" t="s">
        <v>765</v>
      </c>
      <c r="G2303" t="s">
        <v>766</v>
      </c>
      <c r="H2303">
        <v>4005</v>
      </c>
      <c r="I2303" t="s">
        <v>764</v>
      </c>
      <c r="J2303">
        <v>63300130</v>
      </c>
      <c r="K2303" t="s">
        <v>1896</v>
      </c>
      <c r="L2303" s="3">
        <v>11070.602908114051</v>
      </c>
      <c r="M2303" s="3">
        <v>11458.07400989804</v>
      </c>
      <c r="N2303" s="3">
        <v>11859.106600244471</v>
      </c>
      <c r="O2303" s="3">
        <v>12274.175331253027</v>
      </c>
      <c r="P2303" s="3">
        <v>12703.771467846882</v>
      </c>
    </row>
    <row r="2304" spans="2:16" x14ac:dyDescent="0.35">
      <c r="B2304" t="s">
        <v>10</v>
      </c>
      <c r="D2304" t="s">
        <v>11</v>
      </c>
      <c r="E2304" t="s">
        <v>44</v>
      </c>
      <c r="F2304" t="s">
        <v>767</v>
      </c>
      <c r="G2304" t="s">
        <v>768</v>
      </c>
      <c r="H2304">
        <v>4005</v>
      </c>
      <c r="I2304" t="s">
        <v>764</v>
      </c>
      <c r="J2304">
        <v>63300080</v>
      </c>
      <c r="K2304" t="s">
        <v>91</v>
      </c>
      <c r="L2304" s="3">
        <v>587888.50822193641</v>
      </c>
      <c r="M2304" s="3">
        <v>608464.60600970418</v>
      </c>
      <c r="N2304" s="3">
        <v>629760.86722004367</v>
      </c>
      <c r="O2304" s="3">
        <v>651802.4975727452</v>
      </c>
      <c r="P2304" s="3">
        <v>674615.58498779126</v>
      </c>
    </row>
    <row r="2305" spans="2:16" x14ac:dyDescent="0.35">
      <c r="B2305" t="s">
        <v>10</v>
      </c>
      <c r="D2305" t="s">
        <v>11</v>
      </c>
      <c r="E2305" t="s">
        <v>44</v>
      </c>
      <c r="F2305" t="s">
        <v>767</v>
      </c>
      <c r="G2305" t="s">
        <v>768</v>
      </c>
      <c r="H2305">
        <v>4005</v>
      </c>
      <c r="I2305" t="s">
        <v>764</v>
      </c>
      <c r="J2305">
        <v>63300040</v>
      </c>
      <c r="K2305" t="s">
        <v>1515</v>
      </c>
      <c r="L2305" s="3">
        <v>203053.59658981356</v>
      </c>
      <c r="M2305" s="3">
        <v>210160.47247045703</v>
      </c>
      <c r="N2305" s="3">
        <v>217516.08900692299</v>
      </c>
      <c r="O2305" s="3">
        <v>225129.15212216528</v>
      </c>
      <c r="P2305" s="3">
        <v>233008.67244644105</v>
      </c>
    </row>
    <row r="2306" spans="2:16" x14ac:dyDescent="0.35">
      <c r="B2306" t="s">
        <v>10</v>
      </c>
      <c r="D2306" t="s">
        <v>19</v>
      </c>
      <c r="E2306" t="s">
        <v>44</v>
      </c>
      <c r="F2306" t="s">
        <v>767</v>
      </c>
      <c r="G2306" t="s">
        <v>768</v>
      </c>
      <c r="H2306">
        <v>4005</v>
      </c>
      <c r="I2306" t="s">
        <v>764</v>
      </c>
      <c r="J2306">
        <v>63300056</v>
      </c>
      <c r="K2306" t="s">
        <v>1536</v>
      </c>
      <c r="L2306" s="3">
        <v>1933843.7770458434</v>
      </c>
      <c r="M2306" s="3">
        <v>2001528.3092424478</v>
      </c>
      <c r="N2306" s="3">
        <v>2071581.8000659333</v>
      </c>
      <c r="O2306" s="3">
        <v>2144087.163068241</v>
      </c>
      <c r="P2306" s="3">
        <v>2219130.2137756292</v>
      </c>
    </row>
    <row r="2307" spans="2:16" x14ac:dyDescent="0.35">
      <c r="B2307" t="s">
        <v>10</v>
      </c>
      <c r="D2307" t="s">
        <v>19</v>
      </c>
      <c r="E2307" t="s">
        <v>44</v>
      </c>
      <c r="F2307" t="s">
        <v>767</v>
      </c>
      <c r="G2307" t="s">
        <v>768</v>
      </c>
      <c r="H2307">
        <v>4005</v>
      </c>
      <c r="I2307" t="s">
        <v>764</v>
      </c>
      <c r="J2307">
        <v>63300152</v>
      </c>
      <c r="K2307" t="s">
        <v>1741</v>
      </c>
      <c r="L2307" s="3">
        <v>21420</v>
      </c>
      <c r="M2307" s="3">
        <v>21848.400000000001</v>
      </c>
      <c r="N2307" s="3">
        <v>22285.368000000002</v>
      </c>
      <c r="O2307" s="3">
        <v>22731.075360000003</v>
      </c>
      <c r="P2307" s="3">
        <v>23185.696867200004</v>
      </c>
    </row>
    <row r="2308" spans="2:16" x14ac:dyDescent="0.35">
      <c r="B2308" t="s">
        <v>10</v>
      </c>
      <c r="D2308" t="s">
        <v>11</v>
      </c>
      <c r="E2308" t="s">
        <v>44</v>
      </c>
      <c r="F2308" t="s">
        <v>767</v>
      </c>
      <c r="G2308" t="s">
        <v>768</v>
      </c>
      <c r="H2308">
        <v>4005</v>
      </c>
      <c r="I2308" t="s">
        <v>764</v>
      </c>
      <c r="J2308">
        <v>63300100</v>
      </c>
      <c r="K2308" t="s">
        <v>1869</v>
      </c>
      <c r="L2308" s="3">
        <v>177913.62748821758</v>
      </c>
      <c r="M2308" s="3">
        <v>184140.6044503052</v>
      </c>
      <c r="N2308" s="3">
        <v>190585.52560606584</v>
      </c>
      <c r="O2308" s="3">
        <v>197256.01900227816</v>
      </c>
      <c r="P2308" s="3">
        <v>204159.97966735787</v>
      </c>
    </row>
    <row r="2309" spans="2:16" x14ac:dyDescent="0.35">
      <c r="B2309" t="s">
        <v>10</v>
      </c>
      <c r="D2309" t="s">
        <v>11</v>
      </c>
      <c r="E2309" t="s">
        <v>44</v>
      </c>
      <c r="F2309" t="s">
        <v>767</v>
      </c>
      <c r="G2309" t="s">
        <v>768</v>
      </c>
      <c r="H2309">
        <v>4005</v>
      </c>
      <c r="I2309" t="s">
        <v>764</v>
      </c>
      <c r="J2309">
        <v>63300170</v>
      </c>
      <c r="K2309" t="s">
        <v>1873</v>
      </c>
      <c r="L2309" s="3">
        <v>307481.16055028909</v>
      </c>
      <c r="M2309" s="3">
        <v>318243.00116954918</v>
      </c>
      <c r="N2309" s="3">
        <v>329381.50621048338</v>
      </c>
      <c r="O2309" s="3">
        <v>340909.85892785032</v>
      </c>
      <c r="P2309" s="3">
        <v>352841.70399032504</v>
      </c>
    </row>
    <row r="2310" spans="2:16" x14ac:dyDescent="0.35">
      <c r="B2310" t="s">
        <v>10</v>
      </c>
      <c r="D2310" t="s">
        <v>11</v>
      </c>
      <c r="E2310" t="s">
        <v>44</v>
      </c>
      <c r="F2310" t="s">
        <v>767</v>
      </c>
      <c r="G2310" t="s">
        <v>768</v>
      </c>
      <c r="H2310">
        <v>4005</v>
      </c>
      <c r="I2310" t="s">
        <v>764</v>
      </c>
      <c r="J2310">
        <v>63300130</v>
      </c>
      <c r="K2310" t="s">
        <v>1896</v>
      </c>
      <c r="L2310" s="3">
        <v>193384.37770458436</v>
      </c>
      <c r="M2310" s="3">
        <v>200152.8309242448</v>
      </c>
      <c r="N2310" s="3">
        <v>207158.18000659335</v>
      </c>
      <c r="O2310" s="3">
        <v>214408.71630682412</v>
      </c>
      <c r="P2310" s="3">
        <v>221913.02137756292</v>
      </c>
    </row>
    <row r="2311" spans="2:16" x14ac:dyDescent="0.35">
      <c r="B2311" t="s">
        <v>10</v>
      </c>
      <c r="D2311" t="s">
        <v>11</v>
      </c>
      <c r="E2311" t="s">
        <v>44</v>
      </c>
      <c r="F2311" t="s">
        <v>769</v>
      </c>
      <c r="G2311" t="s">
        <v>770</v>
      </c>
      <c r="H2311">
        <v>4005</v>
      </c>
      <c r="I2311" t="s">
        <v>764</v>
      </c>
      <c r="J2311">
        <v>63300080</v>
      </c>
      <c r="K2311" t="s">
        <v>91</v>
      </c>
      <c r="L2311" s="3">
        <v>3617.077289712407</v>
      </c>
      <c r="M2311" s="3">
        <v>3743.6749948523411</v>
      </c>
      <c r="N2311" s="3">
        <v>3874.7036196721729</v>
      </c>
      <c r="O2311" s="3">
        <v>4010.318246360699</v>
      </c>
      <c r="P2311" s="3">
        <v>4150.679384983323</v>
      </c>
    </row>
    <row r="2312" spans="2:16" x14ac:dyDescent="0.35">
      <c r="B2312" t="s">
        <v>10</v>
      </c>
      <c r="D2312" t="s">
        <v>11</v>
      </c>
      <c r="E2312" t="s">
        <v>44</v>
      </c>
      <c r="F2312" t="s">
        <v>769</v>
      </c>
      <c r="G2312" t="s">
        <v>770</v>
      </c>
      <c r="H2312">
        <v>4005</v>
      </c>
      <c r="I2312" t="s">
        <v>764</v>
      </c>
      <c r="J2312">
        <v>63300040</v>
      </c>
      <c r="K2312" t="s">
        <v>1515</v>
      </c>
      <c r="L2312" s="3">
        <v>1249.3194586177722</v>
      </c>
      <c r="M2312" s="3">
        <v>1293.0456396693942</v>
      </c>
      <c r="N2312" s="3">
        <v>1338.3022370578228</v>
      </c>
      <c r="O2312" s="3">
        <v>1385.1428153548466</v>
      </c>
      <c r="P2312" s="3">
        <v>1433.6228138922661</v>
      </c>
    </row>
    <row r="2313" spans="2:16" x14ac:dyDescent="0.35">
      <c r="B2313" t="s">
        <v>10</v>
      </c>
      <c r="D2313" t="s">
        <v>19</v>
      </c>
      <c r="E2313" t="s">
        <v>44</v>
      </c>
      <c r="F2313" t="s">
        <v>769</v>
      </c>
      <c r="G2313" t="s">
        <v>770</v>
      </c>
      <c r="H2313">
        <v>4005</v>
      </c>
      <c r="I2313" t="s">
        <v>764</v>
      </c>
      <c r="J2313">
        <v>63300056</v>
      </c>
      <c r="K2313" t="s">
        <v>1536</v>
      </c>
      <c r="L2313" s="3">
        <v>11898.280558264498</v>
      </c>
      <c r="M2313" s="3">
        <v>12314.720377803755</v>
      </c>
      <c r="N2313" s="3">
        <v>12745.735591026885</v>
      </c>
      <c r="O2313" s="3">
        <v>13191.836336712826</v>
      </c>
      <c r="P2313" s="3">
        <v>13653.550608497773</v>
      </c>
    </row>
    <row r="2314" spans="2:16" x14ac:dyDescent="0.35">
      <c r="B2314" t="s">
        <v>10</v>
      </c>
      <c r="D2314" t="s">
        <v>11</v>
      </c>
      <c r="E2314" t="s">
        <v>44</v>
      </c>
      <c r="F2314" t="s">
        <v>769</v>
      </c>
      <c r="G2314" t="s">
        <v>770</v>
      </c>
      <c r="H2314">
        <v>4005</v>
      </c>
      <c r="I2314" t="s">
        <v>764</v>
      </c>
      <c r="J2314">
        <v>63300100</v>
      </c>
      <c r="K2314" t="s">
        <v>1869</v>
      </c>
      <c r="L2314" s="3">
        <v>1094.6418113603338</v>
      </c>
      <c r="M2314" s="3">
        <v>1132.9542747579453</v>
      </c>
      <c r="N2314" s="3">
        <v>1172.6076743744734</v>
      </c>
      <c r="O2314" s="3">
        <v>1213.64894297758</v>
      </c>
      <c r="P2314" s="3">
        <v>1256.126655981795</v>
      </c>
    </row>
    <row r="2315" spans="2:16" x14ac:dyDescent="0.35">
      <c r="B2315" t="s">
        <v>10</v>
      </c>
      <c r="D2315" t="s">
        <v>11</v>
      </c>
      <c r="E2315" t="s">
        <v>44</v>
      </c>
      <c r="F2315" t="s">
        <v>769</v>
      </c>
      <c r="G2315" t="s">
        <v>770</v>
      </c>
      <c r="H2315">
        <v>4005</v>
      </c>
      <c r="I2315" t="s">
        <v>764</v>
      </c>
      <c r="J2315">
        <v>63300170</v>
      </c>
      <c r="K2315" t="s">
        <v>1873</v>
      </c>
      <c r="L2315" s="3">
        <v>1891.8266087640552</v>
      </c>
      <c r="M2315" s="3">
        <v>1958.0405400707971</v>
      </c>
      <c r="N2315" s="3">
        <v>2026.5719589732748</v>
      </c>
      <c r="O2315" s="3">
        <v>2097.5019775373394</v>
      </c>
      <c r="P2315" s="3">
        <v>2170.9145467511462</v>
      </c>
    </row>
    <row r="2316" spans="2:16" x14ac:dyDescent="0.35">
      <c r="B2316" t="s">
        <v>10</v>
      </c>
      <c r="D2316" t="s">
        <v>11</v>
      </c>
      <c r="E2316" t="s">
        <v>44</v>
      </c>
      <c r="F2316" t="s">
        <v>755</v>
      </c>
      <c r="G2316" t="s">
        <v>756</v>
      </c>
      <c r="H2316">
        <v>4010</v>
      </c>
      <c r="I2316" t="s">
        <v>757</v>
      </c>
      <c r="J2316">
        <v>63300080</v>
      </c>
      <c r="K2316" t="s">
        <v>91</v>
      </c>
      <c r="L2316" s="3">
        <v>9867.8422885089585</v>
      </c>
      <c r="M2316" s="3">
        <v>10213.216768606771</v>
      </c>
      <c r="N2316" s="3">
        <v>10570.679355508008</v>
      </c>
      <c r="O2316" s="3">
        <v>10940.653132950787</v>
      </c>
      <c r="P2316" s="3">
        <v>11323.575992604063</v>
      </c>
    </row>
    <row r="2317" spans="2:16" x14ac:dyDescent="0.35">
      <c r="B2317" t="s">
        <v>10</v>
      </c>
      <c r="D2317" t="s">
        <v>19</v>
      </c>
      <c r="E2317" t="s">
        <v>44</v>
      </c>
      <c r="F2317" t="s">
        <v>755</v>
      </c>
      <c r="G2317" t="s">
        <v>756</v>
      </c>
      <c r="H2317">
        <v>4010</v>
      </c>
      <c r="I2317" t="s">
        <v>757</v>
      </c>
      <c r="J2317">
        <v>63300030</v>
      </c>
      <c r="K2317" t="s">
        <v>1488</v>
      </c>
      <c r="L2317" s="3">
        <v>19999.999999799998</v>
      </c>
      <c r="M2317" s="3">
        <v>19999.999999799998</v>
      </c>
      <c r="N2317" s="3">
        <v>19999.999999799998</v>
      </c>
      <c r="O2317" s="3">
        <v>19999.999999799998</v>
      </c>
      <c r="P2317" s="3">
        <v>19999.999999799998</v>
      </c>
    </row>
    <row r="2318" spans="2:16" x14ac:dyDescent="0.35">
      <c r="B2318" t="s">
        <v>10</v>
      </c>
      <c r="D2318" t="s">
        <v>11</v>
      </c>
      <c r="E2318" t="s">
        <v>44</v>
      </c>
      <c r="F2318" t="s">
        <v>755</v>
      </c>
      <c r="G2318" t="s">
        <v>756</v>
      </c>
      <c r="H2318">
        <v>4010</v>
      </c>
      <c r="I2318" t="s">
        <v>757</v>
      </c>
      <c r="J2318">
        <v>63300040</v>
      </c>
      <c r="K2318" t="s">
        <v>1515</v>
      </c>
      <c r="L2318" s="3">
        <v>3408.3007904389497</v>
      </c>
      <c r="M2318" s="3">
        <v>3527.5913181043124</v>
      </c>
      <c r="N2318" s="3">
        <v>3651.0570142379634</v>
      </c>
      <c r="O2318" s="3">
        <v>3778.8440097362914</v>
      </c>
      <c r="P2318" s="3">
        <v>3911.1035500770613</v>
      </c>
    </row>
    <row r="2319" spans="2:16" x14ac:dyDescent="0.35">
      <c r="B2319" t="s">
        <v>10</v>
      </c>
      <c r="D2319" t="s">
        <v>19</v>
      </c>
      <c r="E2319" t="s">
        <v>44</v>
      </c>
      <c r="F2319" t="s">
        <v>755</v>
      </c>
      <c r="G2319" t="s">
        <v>756</v>
      </c>
      <c r="H2319">
        <v>4010</v>
      </c>
      <c r="I2319" t="s">
        <v>757</v>
      </c>
      <c r="J2319">
        <v>63300056</v>
      </c>
      <c r="K2319" t="s">
        <v>1536</v>
      </c>
      <c r="L2319" s="3">
        <v>32460.007527989997</v>
      </c>
      <c r="M2319" s="3">
        <v>33596.107791469643</v>
      </c>
      <c r="N2319" s="3">
        <v>34771.971564171079</v>
      </c>
      <c r="O2319" s="3">
        <v>35988.990568917063</v>
      </c>
      <c r="P2319" s="3">
        <v>37248.605238829157</v>
      </c>
    </row>
    <row r="2320" spans="2:16" x14ac:dyDescent="0.35">
      <c r="B2320" t="s">
        <v>10</v>
      </c>
      <c r="D2320" t="s">
        <v>19</v>
      </c>
      <c r="E2320" t="s">
        <v>44</v>
      </c>
      <c r="F2320" t="s">
        <v>755</v>
      </c>
      <c r="G2320" t="s">
        <v>756</v>
      </c>
      <c r="H2320">
        <v>4010</v>
      </c>
      <c r="I2320" t="s">
        <v>757</v>
      </c>
      <c r="J2320">
        <v>63300033</v>
      </c>
      <c r="K2320" t="s">
        <v>1661</v>
      </c>
      <c r="L2320" s="3">
        <v>600</v>
      </c>
      <c r="M2320" s="3">
        <v>600</v>
      </c>
      <c r="N2320" s="3">
        <v>600</v>
      </c>
      <c r="O2320" s="3">
        <v>600</v>
      </c>
      <c r="P2320" s="3">
        <v>600</v>
      </c>
    </row>
    <row r="2321" spans="2:16" x14ac:dyDescent="0.35">
      <c r="B2321" t="s">
        <v>10</v>
      </c>
      <c r="D2321" t="s">
        <v>11</v>
      </c>
      <c r="E2321" t="s">
        <v>44</v>
      </c>
      <c r="F2321" t="s">
        <v>755</v>
      </c>
      <c r="G2321" t="s">
        <v>756</v>
      </c>
      <c r="H2321">
        <v>4010</v>
      </c>
      <c r="I2321" t="s">
        <v>757</v>
      </c>
      <c r="J2321">
        <v>63300100</v>
      </c>
      <c r="K2321" t="s">
        <v>1869</v>
      </c>
      <c r="L2321" s="3">
        <v>2986.3206925750796</v>
      </c>
      <c r="M2321" s="3">
        <v>3090.8419168152072</v>
      </c>
      <c r="N2321" s="3">
        <v>3199.0213839037392</v>
      </c>
      <c r="O2321" s="3">
        <v>3310.9871323403695</v>
      </c>
      <c r="P2321" s="3">
        <v>3426.8716819722822</v>
      </c>
    </row>
    <row r="2322" spans="2:16" x14ac:dyDescent="0.35">
      <c r="B2322" t="s">
        <v>10</v>
      </c>
      <c r="D2322" t="s">
        <v>11</v>
      </c>
      <c r="E2322" t="s">
        <v>44</v>
      </c>
      <c r="F2322" t="s">
        <v>755</v>
      </c>
      <c r="G2322" t="s">
        <v>756</v>
      </c>
      <c r="H2322">
        <v>4010</v>
      </c>
      <c r="I2322" t="s">
        <v>757</v>
      </c>
      <c r="J2322">
        <v>63300170</v>
      </c>
      <c r="K2322" t="s">
        <v>1873</v>
      </c>
      <c r="L2322" s="3">
        <v>5161.1411969504097</v>
      </c>
      <c r="M2322" s="3">
        <v>5341.781138843673</v>
      </c>
      <c r="N2322" s="3">
        <v>5528.7434787032016</v>
      </c>
      <c r="O2322" s="3">
        <v>5722.2495004578132</v>
      </c>
      <c r="P2322" s="3">
        <v>5922.5282329738357</v>
      </c>
    </row>
    <row r="2323" spans="2:16" x14ac:dyDescent="0.35">
      <c r="B2323" t="s">
        <v>10</v>
      </c>
      <c r="D2323" t="s">
        <v>11</v>
      </c>
      <c r="E2323" t="s">
        <v>44</v>
      </c>
      <c r="F2323" t="s">
        <v>758</v>
      </c>
      <c r="G2323" t="s">
        <v>759</v>
      </c>
      <c r="H2323">
        <v>4010</v>
      </c>
      <c r="I2323" t="s">
        <v>757</v>
      </c>
      <c r="J2323">
        <v>63300080</v>
      </c>
      <c r="K2323" t="s">
        <v>91</v>
      </c>
      <c r="L2323" s="3">
        <v>10715.824892144521</v>
      </c>
      <c r="M2323" s="3">
        <v>11090.878763369577</v>
      </c>
      <c r="N2323" s="3">
        <v>11479.059520087512</v>
      </c>
      <c r="O2323" s="3">
        <v>11880.826603290572</v>
      </c>
      <c r="P2323" s="3">
        <v>12296.655534405741</v>
      </c>
    </row>
    <row r="2324" spans="2:16" x14ac:dyDescent="0.35">
      <c r="B2324" t="s">
        <v>10</v>
      </c>
      <c r="D2324" t="s">
        <v>11</v>
      </c>
      <c r="E2324" t="s">
        <v>44</v>
      </c>
      <c r="F2324" t="s">
        <v>758</v>
      </c>
      <c r="G2324" t="s">
        <v>759</v>
      </c>
      <c r="H2324">
        <v>4010</v>
      </c>
      <c r="I2324" t="s">
        <v>757</v>
      </c>
      <c r="J2324">
        <v>63300040</v>
      </c>
      <c r="K2324" t="s">
        <v>1515</v>
      </c>
      <c r="L2324" s="3">
        <v>3701.1895186683378</v>
      </c>
      <c r="M2324" s="3">
        <v>3830.7311518217289</v>
      </c>
      <c r="N2324" s="3">
        <v>3964.806742135489</v>
      </c>
      <c r="O2324" s="3">
        <v>4103.5749781102304</v>
      </c>
      <c r="P2324" s="3">
        <v>4247.200102344088</v>
      </c>
    </row>
    <row r="2325" spans="2:16" x14ac:dyDescent="0.35">
      <c r="B2325" t="s">
        <v>10</v>
      </c>
      <c r="D2325" t="s">
        <v>19</v>
      </c>
      <c r="E2325" t="s">
        <v>44</v>
      </c>
      <c r="F2325" t="s">
        <v>758</v>
      </c>
      <c r="G2325" t="s">
        <v>759</v>
      </c>
      <c r="H2325">
        <v>4010</v>
      </c>
      <c r="I2325" t="s">
        <v>757</v>
      </c>
      <c r="J2325">
        <v>63300056</v>
      </c>
      <c r="K2325" t="s">
        <v>1536</v>
      </c>
      <c r="L2325" s="3">
        <v>35249.423987317503</v>
      </c>
      <c r="M2325" s="3">
        <v>36483.153826873611</v>
      </c>
      <c r="N2325" s="3">
        <v>37760.064210814184</v>
      </c>
      <c r="O2325" s="3">
        <v>39081.666458192674</v>
      </c>
      <c r="P2325" s="3">
        <v>40449.524784229412</v>
      </c>
    </row>
    <row r="2326" spans="2:16" x14ac:dyDescent="0.35">
      <c r="B2326" t="s">
        <v>10</v>
      </c>
      <c r="D2326" t="s">
        <v>19</v>
      </c>
      <c r="E2326" t="s">
        <v>44</v>
      </c>
      <c r="F2326" t="s">
        <v>758</v>
      </c>
      <c r="G2326" t="s">
        <v>759</v>
      </c>
      <c r="H2326">
        <v>4010</v>
      </c>
      <c r="I2326" t="s">
        <v>757</v>
      </c>
      <c r="J2326">
        <v>63300150</v>
      </c>
      <c r="K2326" t="s">
        <v>1680</v>
      </c>
      <c r="L2326" s="3">
        <v>36624.120000000003</v>
      </c>
      <c r="M2326" s="3">
        <v>37356.602400000003</v>
      </c>
      <c r="N2326" s="3">
        <v>38103.734448000003</v>
      </c>
      <c r="O2326" s="3">
        <v>38865.809136960001</v>
      </c>
      <c r="P2326" s="3">
        <v>39643.125319699204</v>
      </c>
    </row>
    <row r="2327" spans="2:16" x14ac:dyDescent="0.35">
      <c r="B2327" t="s">
        <v>10</v>
      </c>
      <c r="D2327" t="s">
        <v>11</v>
      </c>
      <c r="E2327" t="s">
        <v>44</v>
      </c>
      <c r="F2327" t="s">
        <v>758</v>
      </c>
      <c r="G2327" t="s">
        <v>759</v>
      </c>
      <c r="H2327">
        <v>4010</v>
      </c>
      <c r="I2327" t="s">
        <v>757</v>
      </c>
      <c r="J2327">
        <v>63300100</v>
      </c>
      <c r="K2327" t="s">
        <v>1869</v>
      </c>
      <c r="L2327" s="3">
        <v>3242.9470068332103</v>
      </c>
      <c r="M2327" s="3">
        <v>3356.450152072372</v>
      </c>
      <c r="N2327" s="3">
        <v>3473.9259073949047</v>
      </c>
      <c r="O2327" s="3">
        <v>3595.5133141537258</v>
      </c>
      <c r="P2327" s="3">
        <v>3721.3562801491057</v>
      </c>
    </row>
    <row r="2328" spans="2:16" x14ac:dyDescent="0.35">
      <c r="B2328" t="s">
        <v>10</v>
      </c>
      <c r="D2328" t="s">
        <v>11</v>
      </c>
      <c r="E2328" t="s">
        <v>44</v>
      </c>
      <c r="F2328" t="s">
        <v>758</v>
      </c>
      <c r="G2328" t="s">
        <v>759</v>
      </c>
      <c r="H2328">
        <v>4010</v>
      </c>
      <c r="I2328" t="s">
        <v>757</v>
      </c>
      <c r="J2328">
        <v>63300170</v>
      </c>
      <c r="K2328" t="s">
        <v>1873</v>
      </c>
      <c r="L2328" s="3">
        <v>5604.6584139834831</v>
      </c>
      <c r="M2328" s="3">
        <v>5800.8214584729039</v>
      </c>
      <c r="N2328" s="3">
        <v>6003.8502095194553</v>
      </c>
      <c r="O2328" s="3">
        <v>6213.9849668526349</v>
      </c>
      <c r="P2328" s="3">
        <v>6431.4744406924765</v>
      </c>
    </row>
    <row r="2329" spans="2:16" x14ac:dyDescent="0.35">
      <c r="B2329" t="s">
        <v>10</v>
      </c>
      <c r="D2329" t="s">
        <v>11</v>
      </c>
      <c r="E2329" t="s">
        <v>44</v>
      </c>
      <c r="F2329" t="s">
        <v>760</v>
      </c>
      <c r="G2329" t="s">
        <v>761</v>
      </c>
      <c r="H2329">
        <v>4010</v>
      </c>
      <c r="I2329" t="s">
        <v>757</v>
      </c>
      <c r="J2329">
        <v>63300080</v>
      </c>
      <c r="K2329" t="s">
        <v>91</v>
      </c>
      <c r="L2329" s="3">
        <v>49714.784851422664</v>
      </c>
      <c r="M2329" s="3">
        <v>51454.802321222458</v>
      </c>
      <c r="N2329" s="3">
        <v>53255.720402465238</v>
      </c>
      <c r="O2329" s="3">
        <v>55119.670616551521</v>
      </c>
      <c r="P2329" s="3">
        <v>57048.859088130819</v>
      </c>
    </row>
    <row r="2330" spans="2:16" x14ac:dyDescent="0.35">
      <c r="B2330" t="s">
        <v>10</v>
      </c>
      <c r="D2330" t="s">
        <v>11</v>
      </c>
      <c r="E2330" t="s">
        <v>44</v>
      </c>
      <c r="F2330" t="s">
        <v>760</v>
      </c>
      <c r="G2330" t="s">
        <v>761</v>
      </c>
      <c r="H2330">
        <v>4010</v>
      </c>
      <c r="I2330" t="s">
        <v>757</v>
      </c>
      <c r="J2330">
        <v>63300040</v>
      </c>
      <c r="K2330" t="s">
        <v>1515</v>
      </c>
      <c r="L2330" s="3">
        <v>17171.225030919013</v>
      </c>
      <c r="M2330" s="3">
        <v>17772.217907001177</v>
      </c>
      <c r="N2330" s="3">
        <v>18394.245533746216</v>
      </c>
      <c r="O2330" s="3">
        <v>19038.044127427333</v>
      </c>
      <c r="P2330" s="3">
        <v>19704.37567188729</v>
      </c>
    </row>
    <row r="2331" spans="2:16" x14ac:dyDescent="0.35">
      <c r="B2331" t="s">
        <v>10</v>
      </c>
      <c r="D2331" t="s">
        <v>19</v>
      </c>
      <c r="E2331" t="s">
        <v>44</v>
      </c>
      <c r="F2331" t="s">
        <v>760</v>
      </c>
      <c r="G2331" t="s">
        <v>761</v>
      </c>
      <c r="H2331">
        <v>4010</v>
      </c>
      <c r="I2331" t="s">
        <v>757</v>
      </c>
      <c r="J2331">
        <v>63300056</v>
      </c>
      <c r="K2331" t="s">
        <v>1536</v>
      </c>
      <c r="L2331" s="3">
        <v>163535.47648494298</v>
      </c>
      <c r="M2331" s="3">
        <v>169259.21816191598</v>
      </c>
      <c r="N2331" s="3">
        <v>175183.29079758303</v>
      </c>
      <c r="O2331" s="3">
        <v>181314.70597549842</v>
      </c>
      <c r="P2331" s="3">
        <v>187660.72068464087</v>
      </c>
    </row>
    <row r="2332" spans="2:16" x14ac:dyDescent="0.35">
      <c r="B2332" t="s">
        <v>10</v>
      </c>
      <c r="D2332" t="s">
        <v>11</v>
      </c>
      <c r="E2332" t="s">
        <v>44</v>
      </c>
      <c r="F2332" t="s">
        <v>760</v>
      </c>
      <c r="G2332" t="s">
        <v>761</v>
      </c>
      <c r="H2332">
        <v>4010</v>
      </c>
      <c r="I2332" t="s">
        <v>757</v>
      </c>
      <c r="J2332">
        <v>63300100</v>
      </c>
      <c r="K2332" t="s">
        <v>1869</v>
      </c>
      <c r="L2332" s="3">
        <v>15045.263836614753</v>
      </c>
      <c r="M2332" s="3">
        <v>15571.848070896271</v>
      </c>
      <c r="N2332" s="3">
        <v>16116.862753377638</v>
      </c>
      <c r="O2332" s="3">
        <v>16680.952949745853</v>
      </c>
      <c r="P2332" s="3">
        <v>17264.786302986959</v>
      </c>
    </row>
    <row r="2333" spans="2:16" x14ac:dyDescent="0.35">
      <c r="B2333" t="s">
        <v>10</v>
      </c>
      <c r="D2333" t="s">
        <v>11</v>
      </c>
      <c r="E2333" t="s">
        <v>44</v>
      </c>
      <c r="F2333" t="s">
        <v>760</v>
      </c>
      <c r="G2333" t="s">
        <v>761</v>
      </c>
      <c r="H2333">
        <v>4010</v>
      </c>
      <c r="I2333" t="s">
        <v>757</v>
      </c>
      <c r="J2333">
        <v>63300170</v>
      </c>
      <c r="K2333" t="s">
        <v>1873</v>
      </c>
      <c r="L2333" s="3">
        <v>26002.140761105933</v>
      </c>
      <c r="M2333" s="3">
        <v>26912.215687744643</v>
      </c>
      <c r="N2333" s="3">
        <v>27854.143236815704</v>
      </c>
      <c r="O2333" s="3">
        <v>28829.038250104251</v>
      </c>
      <c r="P2333" s="3">
        <v>29838.0545888579</v>
      </c>
    </row>
    <row r="2334" spans="2:16" x14ac:dyDescent="0.35">
      <c r="B2334" t="s">
        <v>10</v>
      </c>
      <c r="D2334" t="s">
        <v>11</v>
      </c>
      <c r="E2334" t="s">
        <v>32</v>
      </c>
      <c r="F2334" t="s">
        <v>748</v>
      </c>
      <c r="G2334" t="s">
        <v>749</v>
      </c>
      <c r="H2334">
        <v>4014</v>
      </c>
      <c r="I2334" t="s">
        <v>750</v>
      </c>
      <c r="J2334">
        <v>63300080</v>
      </c>
      <c r="K2334" t="s">
        <v>91</v>
      </c>
      <c r="L2334" s="3">
        <v>259043.1798323566</v>
      </c>
      <c r="M2334" s="3">
        <v>268109.69112648908</v>
      </c>
      <c r="N2334" s="3">
        <v>277493.53031591617</v>
      </c>
      <c r="O2334" s="3">
        <v>287205.80387697322</v>
      </c>
      <c r="P2334" s="3">
        <v>297258.00701266725</v>
      </c>
    </row>
    <row r="2335" spans="2:16" x14ac:dyDescent="0.35">
      <c r="B2335" t="s">
        <v>10</v>
      </c>
      <c r="D2335" t="s">
        <v>11</v>
      </c>
      <c r="E2335" t="s">
        <v>32</v>
      </c>
      <c r="F2335" t="s">
        <v>748</v>
      </c>
      <c r="G2335" t="s">
        <v>749</v>
      </c>
      <c r="H2335">
        <v>4014</v>
      </c>
      <c r="I2335" t="s">
        <v>750</v>
      </c>
      <c r="J2335">
        <v>63300040</v>
      </c>
      <c r="K2335" t="s">
        <v>1515</v>
      </c>
      <c r="L2335" s="3">
        <v>89472.150928938951</v>
      </c>
      <c r="M2335" s="3">
        <v>92603.676211451821</v>
      </c>
      <c r="N2335" s="3">
        <v>95844.804878852621</v>
      </c>
      <c r="O2335" s="3">
        <v>99199.373049612463</v>
      </c>
      <c r="P2335" s="3">
        <v>102671.35110634888</v>
      </c>
    </row>
    <row r="2336" spans="2:16" x14ac:dyDescent="0.35">
      <c r="B2336" t="s">
        <v>10</v>
      </c>
      <c r="D2336" t="s">
        <v>19</v>
      </c>
      <c r="E2336" t="s">
        <v>32</v>
      </c>
      <c r="F2336" t="s">
        <v>748</v>
      </c>
      <c r="G2336" t="s">
        <v>749</v>
      </c>
      <c r="H2336">
        <v>4014</v>
      </c>
      <c r="I2336" t="s">
        <v>750</v>
      </c>
      <c r="J2336">
        <v>63300056</v>
      </c>
      <c r="K2336" t="s">
        <v>1536</v>
      </c>
      <c r="L2336" s="3">
        <v>852115.723132752</v>
      </c>
      <c r="M2336" s="3">
        <v>881939.77344239829</v>
      </c>
      <c r="N2336" s="3">
        <v>912807.66551288217</v>
      </c>
      <c r="O2336" s="3">
        <v>944755.93380583299</v>
      </c>
      <c r="P2336" s="3">
        <v>977822.39148903708</v>
      </c>
    </row>
    <row r="2337" spans="2:16" x14ac:dyDescent="0.35">
      <c r="B2337" t="s">
        <v>10</v>
      </c>
      <c r="D2337" t="s">
        <v>11</v>
      </c>
      <c r="E2337" t="s">
        <v>32</v>
      </c>
      <c r="F2337" t="s">
        <v>748</v>
      </c>
      <c r="G2337" t="s">
        <v>749</v>
      </c>
      <c r="H2337">
        <v>4014</v>
      </c>
      <c r="I2337" t="s">
        <v>750</v>
      </c>
      <c r="J2337">
        <v>63300100</v>
      </c>
      <c r="K2337" t="s">
        <v>1869</v>
      </c>
      <c r="L2337" s="3">
        <v>78394.646528213183</v>
      </c>
      <c r="M2337" s="3">
        <v>81138.459156700643</v>
      </c>
      <c r="N2337" s="3">
        <v>83978.305227185163</v>
      </c>
      <c r="O2337" s="3">
        <v>86917.545910136629</v>
      </c>
      <c r="P2337" s="3">
        <v>89959.660016991416</v>
      </c>
    </row>
    <row r="2338" spans="2:16" x14ac:dyDescent="0.35">
      <c r="B2338" t="s">
        <v>10</v>
      </c>
      <c r="D2338" t="s">
        <v>11</v>
      </c>
      <c r="E2338" t="s">
        <v>32</v>
      </c>
      <c r="F2338" t="s">
        <v>748</v>
      </c>
      <c r="G2338" t="s">
        <v>749</v>
      </c>
      <c r="H2338">
        <v>4014</v>
      </c>
      <c r="I2338" t="s">
        <v>750</v>
      </c>
      <c r="J2338">
        <v>63300170</v>
      </c>
      <c r="K2338" t="s">
        <v>1873</v>
      </c>
      <c r="L2338" s="3">
        <v>135486.39997810757</v>
      </c>
      <c r="M2338" s="3">
        <v>140228.42397734133</v>
      </c>
      <c r="N2338" s="3">
        <v>145136.41881654828</v>
      </c>
      <c r="O2338" s="3">
        <v>150216.19347512745</v>
      </c>
      <c r="P2338" s="3">
        <v>155473.76024675689</v>
      </c>
    </row>
    <row r="2339" spans="2:16" x14ac:dyDescent="0.35">
      <c r="B2339" t="s">
        <v>10</v>
      </c>
      <c r="D2339" t="s">
        <v>11</v>
      </c>
      <c r="E2339" t="s">
        <v>32</v>
      </c>
      <c r="F2339" t="s">
        <v>751</v>
      </c>
      <c r="G2339" t="s">
        <v>752</v>
      </c>
      <c r="H2339">
        <v>4014</v>
      </c>
      <c r="I2339" t="s">
        <v>750</v>
      </c>
      <c r="J2339">
        <v>63300080</v>
      </c>
      <c r="K2339" t="s">
        <v>91</v>
      </c>
      <c r="L2339" s="3">
        <v>260398.59906945686</v>
      </c>
      <c r="M2339" s="3">
        <v>269512.55003688781</v>
      </c>
      <c r="N2339" s="3">
        <v>278945.48928817891</v>
      </c>
      <c r="O2339" s="3">
        <v>288708.58141326514</v>
      </c>
      <c r="P2339" s="3">
        <v>298813.38176272938</v>
      </c>
    </row>
    <row r="2340" spans="2:16" x14ac:dyDescent="0.35">
      <c r="B2340" t="s">
        <v>10</v>
      </c>
      <c r="D2340" t="s">
        <v>11</v>
      </c>
      <c r="E2340" t="s">
        <v>32</v>
      </c>
      <c r="F2340" t="s">
        <v>751</v>
      </c>
      <c r="G2340" t="s">
        <v>752</v>
      </c>
      <c r="H2340">
        <v>4014</v>
      </c>
      <c r="I2340" t="s">
        <v>750</v>
      </c>
      <c r="J2340">
        <v>63300040</v>
      </c>
      <c r="K2340" t="s">
        <v>1515</v>
      </c>
      <c r="L2340" s="3">
        <v>89940.305599647923</v>
      </c>
      <c r="M2340" s="3">
        <v>93088.216295635604</v>
      </c>
      <c r="N2340" s="3">
        <v>96346.303865982845</v>
      </c>
      <c r="O2340" s="3">
        <v>99718.424501292233</v>
      </c>
      <c r="P2340" s="3">
        <v>103208.56935883746</v>
      </c>
    </row>
    <row r="2341" spans="2:16" x14ac:dyDescent="0.35">
      <c r="B2341" t="s">
        <v>10</v>
      </c>
      <c r="D2341" t="s">
        <v>19</v>
      </c>
      <c r="E2341" t="s">
        <v>32</v>
      </c>
      <c r="F2341" t="s">
        <v>751</v>
      </c>
      <c r="G2341" t="s">
        <v>752</v>
      </c>
      <c r="H2341">
        <v>4014</v>
      </c>
      <c r="I2341" t="s">
        <v>750</v>
      </c>
      <c r="J2341">
        <v>63300056</v>
      </c>
      <c r="K2341" t="s">
        <v>1536</v>
      </c>
      <c r="L2341" s="3">
        <v>856574.33904426603</v>
      </c>
      <c r="M2341" s="3">
        <v>886554.44091081526</v>
      </c>
      <c r="N2341" s="3">
        <v>917583.84634269378</v>
      </c>
      <c r="O2341" s="3">
        <v>949699.28096468793</v>
      </c>
      <c r="P2341" s="3">
        <v>982938.75579845195</v>
      </c>
    </row>
    <row r="2342" spans="2:16" x14ac:dyDescent="0.35">
      <c r="B2342" t="s">
        <v>10</v>
      </c>
      <c r="D2342" t="s">
        <v>11</v>
      </c>
      <c r="E2342" t="s">
        <v>32</v>
      </c>
      <c r="F2342" t="s">
        <v>751</v>
      </c>
      <c r="G2342" t="s">
        <v>752</v>
      </c>
      <c r="H2342">
        <v>4014</v>
      </c>
      <c r="I2342" t="s">
        <v>750</v>
      </c>
      <c r="J2342">
        <v>63300100</v>
      </c>
      <c r="K2342" t="s">
        <v>1869</v>
      </c>
      <c r="L2342" s="3">
        <v>78804.839192072468</v>
      </c>
      <c r="M2342" s="3">
        <v>81563.008563794996</v>
      </c>
      <c r="N2342" s="3">
        <v>84417.713863527824</v>
      </c>
      <c r="O2342" s="3">
        <v>87372.333848751281</v>
      </c>
      <c r="P2342" s="3">
        <v>90430.365533457574</v>
      </c>
    </row>
    <row r="2343" spans="2:16" x14ac:dyDescent="0.35">
      <c r="B2343" t="s">
        <v>10</v>
      </c>
      <c r="D2343" t="s">
        <v>11</v>
      </c>
      <c r="E2343" t="s">
        <v>32</v>
      </c>
      <c r="F2343" t="s">
        <v>751</v>
      </c>
      <c r="G2343" t="s">
        <v>752</v>
      </c>
      <c r="H2343">
        <v>4014</v>
      </c>
      <c r="I2343" t="s">
        <v>750</v>
      </c>
      <c r="J2343">
        <v>63300170</v>
      </c>
      <c r="K2343" t="s">
        <v>1873</v>
      </c>
      <c r="L2343" s="3">
        <v>136195.31990803831</v>
      </c>
      <c r="M2343" s="3">
        <v>140962.15610481962</v>
      </c>
      <c r="N2343" s="3">
        <v>145895.83156848833</v>
      </c>
      <c r="O2343" s="3">
        <v>151002.18567338539</v>
      </c>
      <c r="P2343" s="3">
        <v>156287.26217195386</v>
      </c>
    </row>
    <row r="2344" spans="2:16" x14ac:dyDescent="0.35">
      <c r="B2344" t="s">
        <v>10</v>
      </c>
      <c r="D2344" t="s">
        <v>11</v>
      </c>
      <c r="E2344" t="s">
        <v>32</v>
      </c>
      <c r="F2344" t="s">
        <v>753</v>
      </c>
      <c r="G2344" t="s">
        <v>754</v>
      </c>
      <c r="H2344">
        <v>4014</v>
      </c>
      <c r="I2344" t="s">
        <v>750</v>
      </c>
      <c r="J2344">
        <v>63300080</v>
      </c>
      <c r="K2344" t="s">
        <v>91</v>
      </c>
      <c r="L2344" s="3">
        <v>105604.31709719401</v>
      </c>
      <c r="M2344" s="3">
        <v>109300.46819559579</v>
      </c>
      <c r="N2344" s="3">
        <v>113125.98458244163</v>
      </c>
      <c r="O2344" s="3">
        <v>117085.39404282709</v>
      </c>
      <c r="P2344" s="3">
        <v>121183.38283432601</v>
      </c>
    </row>
    <row r="2345" spans="2:16" x14ac:dyDescent="0.35">
      <c r="B2345" t="s">
        <v>10</v>
      </c>
      <c r="D2345" t="s">
        <v>19</v>
      </c>
      <c r="E2345" t="s">
        <v>32</v>
      </c>
      <c r="F2345" t="s">
        <v>753</v>
      </c>
      <c r="G2345" t="s">
        <v>754</v>
      </c>
      <c r="H2345">
        <v>4014</v>
      </c>
      <c r="I2345" t="s">
        <v>750</v>
      </c>
      <c r="J2345">
        <v>63300075</v>
      </c>
      <c r="K2345" t="s">
        <v>1480</v>
      </c>
      <c r="L2345" s="3">
        <v>3653.9999999999995</v>
      </c>
      <c r="M2345" s="3">
        <v>3708.809999999999</v>
      </c>
      <c r="N2345" s="3">
        <v>3764.4421499999985</v>
      </c>
      <c r="O2345" s="3">
        <v>3820.9087822499982</v>
      </c>
      <c r="P2345" s="3">
        <v>3878.2224139837476</v>
      </c>
    </row>
    <row r="2346" spans="2:16" x14ac:dyDescent="0.35">
      <c r="B2346" t="s">
        <v>10</v>
      </c>
      <c r="D2346" t="s">
        <v>19</v>
      </c>
      <c r="E2346" t="s">
        <v>32</v>
      </c>
      <c r="F2346" t="s">
        <v>753</v>
      </c>
      <c r="G2346" t="s">
        <v>754</v>
      </c>
      <c r="H2346">
        <v>4014</v>
      </c>
      <c r="I2346" t="s">
        <v>750</v>
      </c>
      <c r="J2346">
        <v>63300030</v>
      </c>
      <c r="K2346" t="s">
        <v>1488</v>
      </c>
      <c r="L2346" s="3">
        <v>27603</v>
      </c>
      <c r="M2346" s="3">
        <v>27603</v>
      </c>
      <c r="N2346" s="3">
        <v>27603</v>
      </c>
      <c r="O2346" s="3">
        <v>27603</v>
      </c>
      <c r="P2346" s="3">
        <v>27603</v>
      </c>
    </row>
    <row r="2347" spans="2:16" x14ac:dyDescent="0.35">
      <c r="B2347" t="s">
        <v>10</v>
      </c>
      <c r="D2347" t="s">
        <v>11</v>
      </c>
      <c r="E2347" t="s">
        <v>32</v>
      </c>
      <c r="F2347" t="s">
        <v>753</v>
      </c>
      <c r="G2347" t="s">
        <v>754</v>
      </c>
      <c r="H2347">
        <v>4014</v>
      </c>
      <c r="I2347" t="s">
        <v>750</v>
      </c>
      <c r="J2347">
        <v>63300040</v>
      </c>
      <c r="K2347" t="s">
        <v>1515</v>
      </c>
      <c r="L2347" s="3">
        <v>36475.175313175561</v>
      </c>
      <c r="M2347" s="3">
        <v>37751.806449136704</v>
      </c>
      <c r="N2347" s="3">
        <v>39073.119674856483</v>
      </c>
      <c r="O2347" s="3">
        <v>40440.67886347646</v>
      </c>
      <c r="P2347" s="3">
        <v>41856.102623698127</v>
      </c>
    </row>
    <row r="2348" spans="2:16" x14ac:dyDescent="0.35">
      <c r="B2348" t="s">
        <v>10</v>
      </c>
      <c r="D2348" t="s">
        <v>19</v>
      </c>
      <c r="E2348" t="s">
        <v>32</v>
      </c>
      <c r="F2348" t="s">
        <v>753</v>
      </c>
      <c r="G2348" t="s">
        <v>754</v>
      </c>
      <c r="H2348">
        <v>4014</v>
      </c>
      <c r="I2348" t="s">
        <v>750</v>
      </c>
      <c r="J2348">
        <v>63300056</v>
      </c>
      <c r="K2348" t="s">
        <v>1536</v>
      </c>
      <c r="L2348" s="3">
        <v>551382.62203024351</v>
      </c>
      <c r="M2348" s="3">
        <v>570681.01380130195</v>
      </c>
      <c r="N2348" s="3">
        <v>590654.84928434738</v>
      </c>
      <c r="O2348" s="3">
        <v>611327.76900929958</v>
      </c>
      <c r="P2348" s="3">
        <v>632724.24092462496</v>
      </c>
    </row>
    <row r="2349" spans="2:16" x14ac:dyDescent="0.35">
      <c r="B2349" t="s">
        <v>10</v>
      </c>
      <c r="D2349" t="s">
        <v>19</v>
      </c>
      <c r="E2349" t="s">
        <v>32</v>
      </c>
      <c r="F2349" t="s">
        <v>753</v>
      </c>
      <c r="G2349" t="s">
        <v>754</v>
      </c>
      <c r="H2349">
        <v>4014</v>
      </c>
      <c r="I2349" t="s">
        <v>750</v>
      </c>
      <c r="J2349">
        <v>63300033</v>
      </c>
      <c r="K2349" t="s">
        <v>1661</v>
      </c>
      <c r="L2349" s="3">
        <v>1</v>
      </c>
      <c r="M2349" s="3">
        <v>1</v>
      </c>
      <c r="N2349" s="3">
        <v>1</v>
      </c>
      <c r="O2349" s="3">
        <v>1</v>
      </c>
      <c r="P2349" s="3">
        <v>1</v>
      </c>
    </row>
    <row r="2350" spans="2:16" x14ac:dyDescent="0.35">
      <c r="B2350" t="s">
        <v>10</v>
      </c>
      <c r="D2350" t="s">
        <v>11</v>
      </c>
      <c r="E2350" t="s">
        <v>32</v>
      </c>
      <c r="F2350" t="s">
        <v>753</v>
      </c>
      <c r="G2350" t="s">
        <v>754</v>
      </c>
      <c r="H2350">
        <v>4014</v>
      </c>
      <c r="I2350" t="s">
        <v>750</v>
      </c>
      <c r="J2350">
        <v>63300100</v>
      </c>
      <c r="K2350" t="s">
        <v>1869</v>
      </c>
      <c r="L2350" s="3">
        <v>31959.201226782396</v>
      </c>
      <c r="M2350" s="3">
        <v>33077.773269719779</v>
      </c>
      <c r="N2350" s="3">
        <v>34235.495334159968</v>
      </c>
      <c r="O2350" s="3">
        <v>35433.737670855568</v>
      </c>
      <c r="P2350" s="3">
        <v>36673.918489335505</v>
      </c>
    </row>
    <row r="2351" spans="2:16" x14ac:dyDescent="0.35">
      <c r="B2351" t="s">
        <v>10</v>
      </c>
      <c r="D2351" t="s">
        <v>11</v>
      </c>
      <c r="E2351" t="s">
        <v>32</v>
      </c>
      <c r="F2351" t="s">
        <v>753</v>
      </c>
      <c r="G2351" t="s">
        <v>754</v>
      </c>
      <c r="H2351">
        <v>4014</v>
      </c>
      <c r="I2351" t="s">
        <v>750</v>
      </c>
      <c r="J2351">
        <v>63300170</v>
      </c>
      <c r="K2351" t="s">
        <v>1873</v>
      </c>
      <c r="L2351" s="3">
        <v>55233.836902808711</v>
      </c>
      <c r="M2351" s="3">
        <v>57167.021194407011</v>
      </c>
      <c r="N2351" s="3">
        <v>59167.866936211249</v>
      </c>
      <c r="O2351" s="3">
        <v>61238.742278978636</v>
      </c>
      <c r="P2351" s="3">
        <v>63382.098258742888</v>
      </c>
    </row>
    <row r="2352" spans="2:16" x14ac:dyDescent="0.35">
      <c r="B2352" t="s">
        <v>10</v>
      </c>
      <c r="D2352" t="s">
        <v>11</v>
      </c>
      <c r="E2352" t="s">
        <v>103</v>
      </c>
      <c r="F2352" t="s">
        <v>739</v>
      </c>
      <c r="G2352" t="s">
        <v>740</v>
      </c>
      <c r="H2352">
        <v>4019</v>
      </c>
      <c r="I2352" t="s">
        <v>741</v>
      </c>
      <c r="J2352">
        <v>63300080</v>
      </c>
      <c r="K2352" t="s">
        <v>91</v>
      </c>
      <c r="L2352" s="3">
        <v>206743.72760141967</v>
      </c>
      <c r="M2352" s="3">
        <v>213979.75806746932</v>
      </c>
      <c r="N2352" s="3">
        <v>221469.04959983076</v>
      </c>
      <c r="O2352" s="3">
        <v>229220.46633582481</v>
      </c>
      <c r="P2352" s="3">
        <v>237243.18265757867</v>
      </c>
    </row>
    <row r="2353" spans="2:16" x14ac:dyDescent="0.35">
      <c r="B2353" t="s">
        <v>10</v>
      </c>
      <c r="D2353" t="s">
        <v>11</v>
      </c>
      <c r="E2353" t="s">
        <v>103</v>
      </c>
      <c r="F2353" t="s">
        <v>739</v>
      </c>
      <c r="G2353" t="s">
        <v>740</v>
      </c>
      <c r="H2353">
        <v>4019</v>
      </c>
      <c r="I2353" t="s">
        <v>741</v>
      </c>
      <c r="J2353">
        <v>63300040</v>
      </c>
      <c r="K2353" t="s">
        <v>1515</v>
      </c>
      <c r="L2353" s="3">
        <v>71408.195388648237</v>
      </c>
      <c r="M2353" s="3">
        <v>73907.482227250919</v>
      </c>
      <c r="N2353" s="3">
        <v>76494.244105204692</v>
      </c>
      <c r="O2353" s="3">
        <v>79171.542648886854</v>
      </c>
      <c r="P2353" s="3">
        <v>81942.546641597888</v>
      </c>
    </row>
    <row r="2354" spans="2:16" x14ac:dyDescent="0.35">
      <c r="B2354" t="s">
        <v>10</v>
      </c>
      <c r="D2354" t="s">
        <v>19</v>
      </c>
      <c r="E2354" t="s">
        <v>103</v>
      </c>
      <c r="F2354" t="s">
        <v>739</v>
      </c>
      <c r="G2354" t="s">
        <v>740</v>
      </c>
      <c r="H2354">
        <v>4019</v>
      </c>
      <c r="I2354" t="s">
        <v>741</v>
      </c>
      <c r="J2354">
        <v>63300056</v>
      </c>
      <c r="K2354" t="s">
        <v>1536</v>
      </c>
      <c r="L2354" s="3">
        <v>680078.05132045946</v>
      </c>
      <c r="M2354" s="3">
        <v>703880.78311667545</v>
      </c>
      <c r="N2354" s="3">
        <v>728516.61052575905</v>
      </c>
      <c r="O2354" s="3">
        <v>754014.69189416058</v>
      </c>
      <c r="P2354" s="3">
        <v>780405.20611045614</v>
      </c>
    </row>
    <row r="2355" spans="2:16" x14ac:dyDescent="0.35">
      <c r="B2355" t="s">
        <v>10</v>
      </c>
      <c r="D2355" t="s">
        <v>11</v>
      </c>
      <c r="E2355" t="s">
        <v>103</v>
      </c>
      <c r="F2355" t="s">
        <v>739</v>
      </c>
      <c r="G2355" t="s">
        <v>740</v>
      </c>
      <c r="H2355">
        <v>4019</v>
      </c>
      <c r="I2355" t="s">
        <v>741</v>
      </c>
      <c r="J2355">
        <v>63300100</v>
      </c>
      <c r="K2355" t="s">
        <v>1869</v>
      </c>
      <c r="L2355" s="3">
        <v>62567.180721482269</v>
      </c>
      <c r="M2355" s="3">
        <v>64757.032046734137</v>
      </c>
      <c r="N2355" s="3">
        <v>67023.528168369827</v>
      </c>
      <c r="O2355" s="3">
        <v>69369.351654262777</v>
      </c>
      <c r="P2355" s="3">
        <v>71797.278962161959</v>
      </c>
    </row>
    <row r="2356" spans="2:16" x14ac:dyDescent="0.35">
      <c r="B2356" t="s">
        <v>10</v>
      </c>
      <c r="D2356" t="s">
        <v>11</v>
      </c>
      <c r="E2356" t="s">
        <v>103</v>
      </c>
      <c r="F2356" t="s">
        <v>739</v>
      </c>
      <c r="G2356" t="s">
        <v>740</v>
      </c>
      <c r="H2356">
        <v>4019</v>
      </c>
      <c r="I2356" t="s">
        <v>741</v>
      </c>
      <c r="J2356">
        <v>63300170</v>
      </c>
      <c r="K2356" t="s">
        <v>1873</v>
      </c>
      <c r="L2356" s="3">
        <v>108132.41015995305</v>
      </c>
      <c r="M2356" s="3">
        <v>111917.0445155514</v>
      </c>
      <c r="N2356" s="3">
        <v>115834.14107359569</v>
      </c>
      <c r="O2356" s="3">
        <v>119888.33601117153</v>
      </c>
      <c r="P2356" s="3">
        <v>124084.42777156254</v>
      </c>
    </row>
    <row r="2357" spans="2:16" x14ac:dyDescent="0.35">
      <c r="B2357" t="s">
        <v>10</v>
      </c>
      <c r="D2357" t="s">
        <v>11</v>
      </c>
      <c r="E2357" t="s">
        <v>103</v>
      </c>
      <c r="F2357" t="s">
        <v>742</v>
      </c>
      <c r="G2357" t="s">
        <v>743</v>
      </c>
      <c r="H2357">
        <v>4019</v>
      </c>
      <c r="I2357" t="s">
        <v>741</v>
      </c>
      <c r="J2357">
        <v>63300080</v>
      </c>
      <c r="K2357" t="s">
        <v>91</v>
      </c>
      <c r="L2357" s="3">
        <v>114676.95307796251</v>
      </c>
      <c r="M2357" s="3">
        <v>118690.64643569117</v>
      </c>
      <c r="N2357" s="3">
        <v>122844.81906094037</v>
      </c>
      <c r="O2357" s="3">
        <v>127144.38772807327</v>
      </c>
      <c r="P2357" s="3">
        <v>131594.44129855584</v>
      </c>
    </row>
    <row r="2358" spans="2:16" x14ac:dyDescent="0.35">
      <c r="B2358" t="s">
        <v>10</v>
      </c>
      <c r="D2358" t="s">
        <v>11</v>
      </c>
      <c r="E2358" t="s">
        <v>103</v>
      </c>
      <c r="F2358" t="s">
        <v>742</v>
      </c>
      <c r="G2358" t="s">
        <v>743</v>
      </c>
      <c r="H2358">
        <v>4019</v>
      </c>
      <c r="I2358" t="s">
        <v>741</v>
      </c>
      <c r="J2358">
        <v>63300040</v>
      </c>
      <c r="K2358" t="s">
        <v>1515</v>
      </c>
      <c r="L2358" s="3">
        <v>39608.816030217313</v>
      </c>
      <c r="M2358" s="3">
        <v>40995.124591274915</v>
      </c>
      <c r="N2358" s="3">
        <v>42429.953951969532</v>
      </c>
      <c r="O2358" s="3">
        <v>43915.002340288469</v>
      </c>
      <c r="P2358" s="3">
        <v>45452.02742219856</v>
      </c>
    </row>
    <row r="2359" spans="2:16" x14ac:dyDescent="0.35">
      <c r="B2359" t="s">
        <v>10</v>
      </c>
      <c r="D2359" t="s">
        <v>19</v>
      </c>
      <c r="E2359" t="s">
        <v>103</v>
      </c>
      <c r="F2359" t="s">
        <v>742</v>
      </c>
      <c r="G2359" t="s">
        <v>743</v>
      </c>
      <c r="H2359">
        <v>4019</v>
      </c>
      <c r="I2359" t="s">
        <v>741</v>
      </c>
      <c r="J2359">
        <v>63300056</v>
      </c>
      <c r="K2359" t="s">
        <v>1536</v>
      </c>
      <c r="L2359" s="3">
        <v>377226.81933540298</v>
      </c>
      <c r="M2359" s="3">
        <v>390429.75801214203</v>
      </c>
      <c r="N2359" s="3">
        <v>404094.79954256699</v>
      </c>
      <c r="O2359" s="3">
        <v>418238.11752655683</v>
      </c>
      <c r="P2359" s="3">
        <v>432876.45163998631</v>
      </c>
    </row>
    <row r="2360" spans="2:16" x14ac:dyDescent="0.35">
      <c r="B2360" t="s">
        <v>10</v>
      </c>
      <c r="D2360" t="s">
        <v>19</v>
      </c>
      <c r="E2360" t="s">
        <v>103</v>
      </c>
      <c r="F2360" t="s">
        <v>742</v>
      </c>
      <c r="G2360" t="s">
        <v>743</v>
      </c>
      <c r="H2360">
        <v>4019</v>
      </c>
      <c r="I2360" t="s">
        <v>741</v>
      </c>
      <c r="J2360">
        <v>63300033</v>
      </c>
      <c r="K2360" t="s">
        <v>1661</v>
      </c>
      <c r="L2360" s="3">
        <v>2400</v>
      </c>
      <c r="M2360" s="3">
        <v>2400</v>
      </c>
      <c r="N2360" s="3">
        <v>2400</v>
      </c>
      <c r="O2360" s="3">
        <v>2400</v>
      </c>
      <c r="P2360" s="3">
        <v>2400</v>
      </c>
    </row>
    <row r="2361" spans="2:16" x14ac:dyDescent="0.35">
      <c r="B2361" t="s">
        <v>10</v>
      </c>
      <c r="D2361" t="s">
        <v>11</v>
      </c>
      <c r="E2361" t="s">
        <v>103</v>
      </c>
      <c r="F2361" t="s">
        <v>742</v>
      </c>
      <c r="G2361" t="s">
        <v>743</v>
      </c>
      <c r="H2361">
        <v>4019</v>
      </c>
      <c r="I2361" t="s">
        <v>741</v>
      </c>
      <c r="J2361">
        <v>63300100</v>
      </c>
      <c r="K2361" t="s">
        <v>1869</v>
      </c>
      <c r="L2361" s="3">
        <v>34704.867378857074</v>
      </c>
      <c r="M2361" s="3">
        <v>35919.537737117069</v>
      </c>
      <c r="N2361" s="3">
        <v>37176.721557916164</v>
      </c>
      <c r="O2361" s="3">
        <v>38477.906812443231</v>
      </c>
      <c r="P2361" s="3">
        <v>39824.633550878738</v>
      </c>
    </row>
    <row r="2362" spans="2:16" x14ac:dyDescent="0.35">
      <c r="B2362" t="s">
        <v>10</v>
      </c>
      <c r="D2362" t="s">
        <v>11</v>
      </c>
      <c r="E2362" t="s">
        <v>103</v>
      </c>
      <c r="F2362" t="s">
        <v>742</v>
      </c>
      <c r="G2362" t="s">
        <v>743</v>
      </c>
      <c r="H2362">
        <v>4019</v>
      </c>
      <c r="I2362" t="s">
        <v>741</v>
      </c>
      <c r="J2362">
        <v>63300170</v>
      </c>
      <c r="K2362" t="s">
        <v>1873</v>
      </c>
      <c r="L2362" s="3">
        <v>59979.064274329074</v>
      </c>
      <c r="M2362" s="3">
        <v>62078.331523930581</v>
      </c>
      <c r="N2362" s="3">
        <v>64251.073127268151</v>
      </c>
      <c r="O2362" s="3">
        <v>66499.860686722532</v>
      </c>
      <c r="P2362" s="3">
        <v>68827.355810757828</v>
      </c>
    </row>
    <row r="2363" spans="2:16" x14ac:dyDescent="0.35">
      <c r="B2363" t="s">
        <v>10</v>
      </c>
      <c r="D2363" t="s">
        <v>11</v>
      </c>
      <c r="E2363" t="s">
        <v>103</v>
      </c>
      <c r="F2363" t="s">
        <v>744</v>
      </c>
      <c r="G2363" t="s">
        <v>745</v>
      </c>
      <c r="H2363">
        <v>4019</v>
      </c>
      <c r="I2363" t="s">
        <v>741</v>
      </c>
      <c r="J2363">
        <v>63300080</v>
      </c>
      <c r="K2363" t="s">
        <v>91</v>
      </c>
      <c r="L2363" s="3">
        <v>127965.76328818877</v>
      </c>
      <c r="M2363" s="3">
        <v>132444.56500327535</v>
      </c>
      <c r="N2363" s="3">
        <v>137080.12477838999</v>
      </c>
      <c r="O2363" s="3">
        <v>141877.92914563362</v>
      </c>
      <c r="P2363" s="3">
        <v>146843.65666573078</v>
      </c>
    </row>
    <row r="2364" spans="2:16" x14ac:dyDescent="0.35">
      <c r="B2364" t="s">
        <v>10</v>
      </c>
      <c r="D2364" t="s">
        <v>19</v>
      </c>
      <c r="E2364" t="s">
        <v>103</v>
      </c>
      <c r="F2364" t="s">
        <v>744</v>
      </c>
      <c r="G2364" t="s">
        <v>745</v>
      </c>
      <c r="H2364">
        <v>4019</v>
      </c>
      <c r="I2364" t="s">
        <v>741</v>
      </c>
      <c r="J2364">
        <v>63300030</v>
      </c>
      <c r="K2364" t="s">
        <v>1488</v>
      </c>
      <c r="L2364" s="3">
        <v>18999.999999600001</v>
      </c>
      <c r="M2364" s="3">
        <v>18999.999999600001</v>
      </c>
      <c r="N2364" s="3">
        <v>18999.999999600001</v>
      </c>
      <c r="O2364" s="3">
        <v>18999.999999600001</v>
      </c>
      <c r="P2364" s="3">
        <v>18999.999999600001</v>
      </c>
    </row>
    <row r="2365" spans="2:16" x14ac:dyDescent="0.35">
      <c r="B2365" t="s">
        <v>10</v>
      </c>
      <c r="D2365" t="s">
        <v>11</v>
      </c>
      <c r="E2365" t="s">
        <v>103</v>
      </c>
      <c r="F2365" t="s">
        <v>744</v>
      </c>
      <c r="G2365" t="s">
        <v>745</v>
      </c>
      <c r="H2365">
        <v>4019</v>
      </c>
      <c r="I2365" t="s">
        <v>741</v>
      </c>
      <c r="J2365">
        <v>63300040</v>
      </c>
      <c r="K2365" t="s">
        <v>1515</v>
      </c>
      <c r="L2365" s="3">
        <v>44198.701135723095</v>
      </c>
      <c r="M2365" s="3">
        <v>45745.655675473397</v>
      </c>
      <c r="N2365" s="3">
        <v>47346.753624114957</v>
      </c>
      <c r="O2365" s="3">
        <v>49003.890000958978</v>
      </c>
      <c r="P2365" s="3">
        <v>50719.02615099254</v>
      </c>
    </row>
    <row r="2366" spans="2:16" x14ac:dyDescent="0.35">
      <c r="B2366" t="s">
        <v>10</v>
      </c>
      <c r="D2366" t="s">
        <v>19</v>
      </c>
      <c r="E2366" t="s">
        <v>103</v>
      </c>
      <c r="F2366" t="s">
        <v>744</v>
      </c>
      <c r="G2366" t="s">
        <v>745</v>
      </c>
      <c r="H2366">
        <v>4019</v>
      </c>
      <c r="I2366" t="s">
        <v>741</v>
      </c>
      <c r="J2366">
        <v>63300056</v>
      </c>
      <c r="K2366" t="s">
        <v>1536</v>
      </c>
      <c r="L2366" s="3">
        <v>216940.01081641042</v>
      </c>
      <c r="M2366" s="3">
        <v>224532.91119498477</v>
      </c>
      <c r="N2366" s="3">
        <v>232391.56308680918</v>
      </c>
      <c r="O2366" s="3">
        <v>240525.26779484752</v>
      </c>
      <c r="P2366" s="3">
        <v>248943.65216766717</v>
      </c>
    </row>
    <row r="2367" spans="2:16" x14ac:dyDescent="0.35">
      <c r="B2367" t="s">
        <v>10</v>
      </c>
      <c r="D2367" t="s">
        <v>19</v>
      </c>
      <c r="E2367" t="s">
        <v>103</v>
      </c>
      <c r="F2367" t="s">
        <v>744</v>
      </c>
      <c r="G2367" t="s">
        <v>745</v>
      </c>
      <c r="H2367">
        <v>4019</v>
      </c>
      <c r="I2367" t="s">
        <v>741</v>
      </c>
      <c r="J2367">
        <v>63300065</v>
      </c>
      <c r="K2367" t="s">
        <v>1627</v>
      </c>
      <c r="L2367" s="3">
        <v>3500.0000003999999</v>
      </c>
      <c r="M2367" s="3">
        <v>3500.0000003999999</v>
      </c>
      <c r="N2367" s="3">
        <v>3500.0000003999999</v>
      </c>
      <c r="O2367" s="3">
        <v>3500.0000003999999</v>
      </c>
      <c r="P2367" s="3">
        <v>3500.0000003999999</v>
      </c>
    </row>
    <row r="2368" spans="2:16" x14ac:dyDescent="0.35">
      <c r="B2368" t="s">
        <v>10</v>
      </c>
      <c r="D2368" t="s">
        <v>19</v>
      </c>
      <c r="E2368" t="s">
        <v>103</v>
      </c>
      <c r="F2368" t="s">
        <v>744</v>
      </c>
      <c r="G2368" t="s">
        <v>745</v>
      </c>
      <c r="H2368">
        <v>4019</v>
      </c>
      <c r="I2368" t="s">
        <v>741</v>
      </c>
      <c r="J2368">
        <v>63300033</v>
      </c>
      <c r="K2368" t="s">
        <v>1661</v>
      </c>
      <c r="L2368" s="3">
        <v>55280.000000400003</v>
      </c>
      <c r="M2368" s="3">
        <v>55280.000000400003</v>
      </c>
      <c r="N2368" s="3">
        <v>55280.000000400003</v>
      </c>
      <c r="O2368" s="3">
        <v>55280.000000400003</v>
      </c>
      <c r="P2368" s="3">
        <v>55280.000000400003</v>
      </c>
    </row>
    <row r="2369" spans="2:16" x14ac:dyDescent="0.35">
      <c r="B2369" t="s">
        <v>10</v>
      </c>
      <c r="D2369" t="s">
        <v>19</v>
      </c>
      <c r="E2369" t="s">
        <v>103</v>
      </c>
      <c r="F2369" t="s">
        <v>744</v>
      </c>
      <c r="G2369" t="s">
        <v>745</v>
      </c>
      <c r="H2369">
        <v>4019</v>
      </c>
      <c r="I2369" t="s">
        <v>741</v>
      </c>
      <c r="J2369">
        <v>63300150</v>
      </c>
      <c r="K2369" t="s">
        <v>1680</v>
      </c>
      <c r="L2369" s="3">
        <v>27540</v>
      </c>
      <c r="M2369" s="3">
        <v>28090.799999999999</v>
      </c>
      <c r="N2369" s="3">
        <v>28652.615999999998</v>
      </c>
      <c r="O2369" s="3">
        <v>29225.668319999997</v>
      </c>
      <c r="P2369" s="3">
        <v>29810.181686399999</v>
      </c>
    </row>
    <row r="2370" spans="2:16" x14ac:dyDescent="0.35">
      <c r="B2370" t="s">
        <v>10</v>
      </c>
      <c r="D2370" t="s">
        <v>11</v>
      </c>
      <c r="E2370" t="s">
        <v>103</v>
      </c>
      <c r="F2370" t="s">
        <v>744</v>
      </c>
      <c r="G2370" t="s">
        <v>745</v>
      </c>
      <c r="H2370">
        <v>4019</v>
      </c>
      <c r="I2370" t="s">
        <v>741</v>
      </c>
      <c r="J2370">
        <v>63300110</v>
      </c>
      <c r="K2370" t="s">
        <v>1866</v>
      </c>
      <c r="L2370" s="3">
        <v>140.000000016</v>
      </c>
      <c r="M2370" s="3">
        <v>140.000000016</v>
      </c>
      <c r="N2370" s="3">
        <v>140.000000016</v>
      </c>
      <c r="O2370" s="3">
        <v>140.000000016</v>
      </c>
      <c r="P2370" s="3">
        <v>140.000000016</v>
      </c>
    </row>
    <row r="2371" spans="2:16" x14ac:dyDescent="0.35">
      <c r="B2371" t="s">
        <v>10</v>
      </c>
      <c r="D2371" t="s">
        <v>11</v>
      </c>
      <c r="E2371" t="s">
        <v>103</v>
      </c>
      <c r="F2371" t="s">
        <v>744</v>
      </c>
      <c r="G2371" t="s">
        <v>745</v>
      </c>
      <c r="H2371">
        <v>4019</v>
      </c>
      <c r="I2371" t="s">
        <v>741</v>
      </c>
      <c r="J2371">
        <v>63300100</v>
      </c>
      <c r="K2371" t="s">
        <v>1869</v>
      </c>
      <c r="L2371" s="3">
        <v>38726.480995109756</v>
      </c>
      <c r="M2371" s="3">
        <v>40081.907829938595</v>
      </c>
      <c r="N2371" s="3">
        <v>41484.774603986443</v>
      </c>
      <c r="O2371" s="3">
        <v>42936.741715125965</v>
      </c>
      <c r="P2371" s="3">
        <v>44439.527675155368</v>
      </c>
    </row>
    <row r="2372" spans="2:16" x14ac:dyDescent="0.35">
      <c r="B2372" t="s">
        <v>10</v>
      </c>
      <c r="D2372" t="s">
        <v>11</v>
      </c>
      <c r="E2372" t="s">
        <v>103</v>
      </c>
      <c r="F2372" t="s">
        <v>744</v>
      </c>
      <c r="G2372" t="s">
        <v>745</v>
      </c>
      <c r="H2372">
        <v>4019</v>
      </c>
      <c r="I2372" t="s">
        <v>741</v>
      </c>
      <c r="J2372">
        <v>63300170</v>
      </c>
      <c r="K2372" t="s">
        <v>1873</v>
      </c>
      <c r="L2372" s="3">
        <v>66929.46171980926</v>
      </c>
      <c r="M2372" s="3">
        <v>69271.992880002581</v>
      </c>
      <c r="N2372" s="3">
        <v>71696.512630802652</v>
      </c>
      <c r="O2372" s="3">
        <v>74205.890572880744</v>
      </c>
      <c r="P2372" s="3">
        <v>76803.096742931564</v>
      </c>
    </row>
    <row r="2373" spans="2:16" x14ac:dyDescent="0.35">
      <c r="B2373" t="s">
        <v>10</v>
      </c>
      <c r="D2373" t="s">
        <v>19</v>
      </c>
      <c r="E2373" t="s">
        <v>103</v>
      </c>
      <c r="F2373" t="s">
        <v>1842</v>
      </c>
      <c r="G2373" t="s">
        <v>1843</v>
      </c>
      <c r="H2373">
        <v>4019</v>
      </c>
      <c r="I2373" t="s">
        <v>741</v>
      </c>
      <c r="J2373">
        <v>63300152</v>
      </c>
      <c r="K2373" t="s">
        <v>1741</v>
      </c>
      <c r="L2373" s="3">
        <v>561000</v>
      </c>
      <c r="M2373" s="3">
        <v>572220</v>
      </c>
      <c r="N2373" s="3">
        <v>583664.4</v>
      </c>
      <c r="O2373" s="3">
        <v>595337.68800000008</v>
      </c>
      <c r="P2373" s="3">
        <v>607244.44176000007</v>
      </c>
    </row>
    <row r="2374" spans="2:16" x14ac:dyDescent="0.35">
      <c r="B2374" t="s">
        <v>10</v>
      </c>
      <c r="D2374" t="s">
        <v>11</v>
      </c>
      <c r="E2374" t="s">
        <v>103</v>
      </c>
      <c r="F2374" t="s">
        <v>1867</v>
      </c>
      <c r="G2374" t="s">
        <v>1868</v>
      </c>
      <c r="H2374">
        <v>4019</v>
      </c>
      <c r="I2374" t="s">
        <v>741</v>
      </c>
      <c r="J2374">
        <v>63300110</v>
      </c>
      <c r="K2374" t="s">
        <v>1866</v>
      </c>
      <c r="L2374" s="3">
        <v>94183.562092307999</v>
      </c>
      <c r="M2374" s="3">
        <v>105690.402092308</v>
      </c>
      <c r="N2374" s="3">
        <v>105690.402092308</v>
      </c>
      <c r="O2374" s="3">
        <v>105690.402092308</v>
      </c>
      <c r="P2374" s="3">
        <v>105690.402092308</v>
      </c>
    </row>
    <row r="2375" spans="2:16" x14ac:dyDescent="0.35">
      <c r="B2375" t="s">
        <v>10</v>
      </c>
      <c r="D2375" t="s">
        <v>11</v>
      </c>
      <c r="E2375" t="s">
        <v>103</v>
      </c>
      <c r="F2375" t="s">
        <v>746</v>
      </c>
      <c r="G2375" t="s">
        <v>747</v>
      </c>
      <c r="H2375">
        <v>4019</v>
      </c>
      <c r="I2375" t="s">
        <v>741</v>
      </c>
      <c r="J2375">
        <v>63300080</v>
      </c>
      <c r="K2375" t="s">
        <v>91</v>
      </c>
      <c r="L2375" s="3">
        <v>45414.633881245238</v>
      </c>
      <c r="M2375" s="3">
        <v>47004.146067088819</v>
      </c>
      <c r="N2375" s="3">
        <v>48649.291179436921</v>
      </c>
      <c r="O2375" s="3">
        <v>50352.016370717211</v>
      </c>
      <c r="P2375" s="3">
        <v>52114.336943692309</v>
      </c>
    </row>
    <row r="2376" spans="2:16" x14ac:dyDescent="0.35">
      <c r="B2376" t="s">
        <v>10</v>
      </c>
      <c r="D2376" t="s">
        <v>11</v>
      </c>
      <c r="E2376" t="s">
        <v>103</v>
      </c>
      <c r="F2376" t="s">
        <v>746</v>
      </c>
      <c r="G2376" t="s">
        <v>747</v>
      </c>
      <c r="H2376">
        <v>4019</v>
      </c>
      <c r="I2376" t="s">
        <v>741</v>
      </c>
      <c r="J2376">
        <v>63300040</v>
      </c>
      <c r="K2376" t="s">
        <v>1515</v>
      </c>
      <c r="L2376" s="3">
        <v>15685.975518193258</v>
      </c>
      <c r="M2376" s="3">
        <v>16234.98466133002</v>
      </c>
      <c r="N2376" s="3">
        <v>16803.209124476569</v>
      </c>
      <c r="O2376" s="3">
        <v>17391.321443833247</v>
      </c>
      <c r="P2376" s="3">
        <v>18000.017694367409</v>
      </c>
    </row>
    <row r="2377" spans="2:16" x14ac:dyDescent="0.35">
      <c r="B2377" t="s">
        <v>10</v>
      </c>
      <c r="D2377" t="s">
        <v>19</v>
      </c>
      <c r="E2377" t="s">
        <v>103</v>
      </c>
      <c r="F2377" t="s">
        <v>746</v>
      </c>
      <c r="G2377" t="s">
        <v>747</v>
      </c>
      <c r="H2377">
        <v>4019</v>
      </c>
      <c r="I2377" t="s">
        <v>741</v>
      </c>
      <c r="J2377">
        <v>63300056</v>
      </c>
      <c r="K2377" t="s">
        <v>1536</v>
      </c>
      <c r="L2377" s="3">
        <v>149390.24303041198</v>
      </c>
      <c r="M2377" s="3">
        <v>154618.90153647639</v>
      </c>
      <c r="N2377" s="3">
        <v>160030.56309025304</v>
      </c>
      <c r="O2377" s="3">
        <v>165631.63279841188</v>
      </c>
      <c r="P2377" s="3">
        <v>171428.73994635628</v>
      </c>
    </row>
    <row r="2378" spans="2:16" x14ac:dyDescent="0.35">
      <c r="B2378" t="s">
        <v>10</v>
      </c>
      <c r="D2378" t="s">
        <v>19</v>
      </c>
      <c r="E2378" t="s">
        <v>103</v>
      </c>
      <c r="F2378" t="s">
        <v>746</v>
      </c>
      <c r="G2378" t="s">
        <v>747</v>
      </c>
      <c r="H2378">
        <v>4019</v>
      </c>
      <c r="I2378" t="s">
        <v>741</v>
      </c>
      <c r="J2378">
        <v>63300152</v>
      </c>
      <c r="K2378" t="s">
        <v>1741</v>
      </c>
      <c r="L2378" s="3">
        <v>16457324.835674761</v>
      </c>
      <c r="M2378" s="3">
        <v>16786471.332388256</v>
      </c>
      <c r="N2378" s="3">
        <v>17122200.759036019</v>
      </c>
      <c r="O2378" s="3">
        <v>17464644.774216741</v>
      </c>
      <c r="P2378" s="3">
        <v>17813937.669701077</v>
      </c>
    </row>
    <row r="2379" spans="2:16" x14ac:dyDescent="0.35">
      <c r="B2379" t="s">
        <v>10</v>
      </c>
      <c r="D2379" t="s">
        <v>11</v>
      </c>
      <c r="E2379" t="s">
        <v>103</v>
      </c>
      <c r="F2379" t="s">
        <v>746</v>
      </c>
      <c r="G2379" t="s">
        <v>747</v>
      </c>
      <c r="H2379">
        <v>4019</v>
      </c>
      <c r="I2379" t="s">
        <v>741</v>
      </c>
      <c r="J2379">
        <v>63300100</v>
      </c>
      <c r="K2379" t="s">
        <v>1869</v>
      </c>
      <c r="L2379" s="3">
        <v>13743.902358797901</v>
      </c>
      <c r="M2379" s="3">
        <v>14224.938941355827</v>
      </c>
      <c r="N2379" s="3">
        <v>14722.811804303279</v>
      </c>
      <c r="O2379" s="3">
        <v>15238.110217453894</v>
      </c>
      <c r="P2379" s="3">
        <v>15771.444075064777</v>
      </c>
    </row>
    <row r="2380" spans="2:16" x14ac:dyDescent="0.35">
      <c r="B2380" t="s">
        <v>10</v>
      </c>
      <c r="D2380" t="s">
        <v>11</v>
      </c>
      <c r="E2380" t="s">
        <v>103</v>
      </c>
      <c r="F2380" t="s">
        <v>746</v>
      </c>
      <c r="G2380" t="s">
        <v>747</v>
      </c>
      <c r="H2380">
        <v>4019</v>
      </c>
      <c r="I2380" t="s">
        <v>741</v>
      </c>
      <c r="J2380">
        <v>63300170</v>
      </c>
      <c r="K2380" t="s">
        <v>1873</v>
      </c>
      <c r="L2380" s="3">
        <v>23753.048641835503</v>
      </c>
      <c r="M2380" s="3">
        <v>24584.405344299747</v>
      </c>
      <c r="N2380" s="3">
        <v>25444.859531350234</v>
      </c>
      <c r="O2380" s="3">
        <v>26335.42961494749</v>
      </c>
      <c r="P2380" s="3">
        <v>27257.169651470649</v>
      </c>
    </row>
    <row r="2381" spans="2:16" x14ac:dyDescent="0.35">
      <c r="B2381" t="s">
        <v>10</v>
      </c>
      <c r="D2381" t="s">
        <v>11</v>
      </c>
      <c r="E2381" t="s">
        <v>103</v>
      </c>
      <c r="F2381" t="s">
        <v>746</v>
      </c>
      <c r="G2381" t="s">
        <v>747</v>
      </c>
      <c r="H2381">
        <v>4019</v>
      </c>
      <c r="I2381" t="s">
        <v>741</v>
      </c>
      <c r="J2381">
        <v>63300130</v>
      </c>
      <c r="K2381" t="s">
        <v>1896</v>
      </c>
      <c r="L2381" s="3">
        <v>7469.5121515205992</v>
      </c>
      <c r="M2381" s="3">
        <v>7730.9450768238203</v>
      </c>
      <c r="N2381" s="3">
        <v>8001.5281545126527</v>
      </c>
      <c r="O2381" s="3">
        <v>8281.5816399205942</v>
      </c>
      <c r="P2381" s="3">
        <v>8571.4369973178145</v>
      </c>
    </row>
    <row r="2382" spans="2:16" x14ac:dyDescent="0.35">
      <c r="B2382" t="s">
        <v>10</v>
      </c>
      <c r="D2382" t="s">
        <v>19</v>
      </c>
      <c r="E2382" t="s">
        <v>44</v>
      </c>
      <c r="F2382" t="s">
        <v>1723</v>
      </c>
      <c r="G2382" t="s">
        <v>1724</v>
      </c>
      <c r="H2382">
        <v>4022</v>
      </c>
      <c r="I2382" t="s">
        <v>728</v>
      </c>
      <c r="J2382">
        <v>63300150</v>
      </c>
      <c r="K2382" t="s">
        <v>1680</v>
      </c>
      <c r="L2382" s="3">
        <v>20400</v>
      </c>
      <c r="M2382" s="3">
        <v>20808</v>
      </c>
      <c r="N2382" s="3">
        <v>21224.16</v>
      </c>
      <c r="O2382" s="3">
        <v>21648.643199999999</v>
      </c>
      <c r="P2382" s="3">
        <v>22081.616063999998</v>
      </c>
    </row>
    <row r="2383" spans="2:16" x14ac:dyDescent="0.35">
      <c r="B2383" t="s">
        <v>10</v>
      </c>
      <c r="D2383" t="s">
        <v>19</v>
      </c>
      <c r="E2383" t="s">
        <v>44</v>
      </c>
      <c r="F2383" t="s">
        <v>1725</v>
      </c>
      <c r="G2383" t="s">
        <v>1726</v>
      </c>
      <c r="H2383">
        <v>4022</v>
      </c>
      <c r="I2383" t="s">
        <v>728</v>
      </c>
      <c r="J2383">
        <v>63300150</v>
      </c>
      <c r="K2383" t="s">
        <v>1680</v>
      </c>
      <c r="L2383" s="3">
        <v>18763.920000000002</v>
      </c>
      <c r="M2383" s="3">
        <v>19139.198400000001</v>
      </c>
      <c r="N2383" s="3">
        <v>19521.982368000001</v>
      </c>
      <c r="O2383" s="3">
        <v>19912.42201536</v>
      </c>
      <c r="P2383" s="3">
        <v>20310.670455667201</v>
      </c>
    </row>
    <row r="2384" spans="2:16" x14ac:dyDescent="0.35">
      <c r="B2384" t="s">
        <v>10</v>
      </c>
      <c r="D2384" t="s">
        <v>19</v>
      </c>
      <c r="E2384" t="s">
        <v>44</v>
      </c>
      <c r="F2384" t="s">
        <v>1828</v>
      </c>
      <c r="G2384" t="s">
        <v>1829</v>
      </c>
      <c r="H2384">
        <v>4022</v>
      </c>
      <c r="I2384" t="s">
        <v>728</v>
      </c>
      <c r="J2384">
        <v>63300152</v>
      </c>
      <c r="K2384" t="s">
        <v>1741</v>
      </c>
      <c r="L2384" s="3">
        <v>61200</v>
      </c>
      <c r="M2384" s="3">
        <v>62424</v>
      </c>
      <c r="N2384" s="3">
        <v>63672.480000000003</v>
      </c>
      <c r="O2384" s="3">
        <v>64945.929600000003</v>
      </c>
      <c r="P2384" s="3">
        <v>66244.848192000005</v>
      </c>
    </row>
    <row r="2385" spans="2:16" x14ac:dyDescent="0.35">
      <c r="B2385" t="s">
        <v>10</v>
      </c>
      <c r="D2385" t="s">
        <v>11</v>
      </c>
      <c r="E2385" t="s">
        <v>44</v>
      </c>
      <c r="F2385" t="s">
        <v>726</v>
      </c>
      <c r="G2385" t="s">
        <v>727</v>
      </c>
      <c r="H2385">
        <v>4022</v>
      </c>
      <c r="I2385" t="s">
        <v>728</v>
      </c>
      <c r="J2385">
        <v>63300080</v>
      </c>
      <c r="K2385" t="s">
        <v>91</v>
      </c>
      <c r="L2385" s="3">
        <v>6292.8</v>
      </c>
      <c r="M2385" s="3">
        <v>6513.0479999999998</v>
      </c>
      <c r="N2385" s="3">
        <v>6741.0046799999991</v>
      </c>
      <c r="O2385" s="3">
        <v>6976.9398437999989</v>
      </c>
      <c r="P2385" s="3">
        <v>7221.1327383329981</v>
      </c>
    </row>
    <row r="2386" spans="2:16" x14ac:dyDescent="0.35">
      <c r="B2386" t="s">
        <v>10</v>
      </c>
      <c r="D2386" t="s">
        <v>11</v>
      </c>
      <c r="E2386" t="s">
        <v>44</v>
      </c>
      <c r="F2386" t="s">
        <v>726</v>
      </c>
      <c r="G2386" t="s">
        <v>727</v>
      </c>
      <c r="H2386">
        <v>4022</v>
      </c>
      <c r="I2386" t="s">
        <v>728</v>
      </c>
      <c r="J2386">
        <v>63300040</v>
      </c>
      <c r="K2386" t="s">
        <v>1515</v>
      </c>
      <c r="L2386" s="3">
        <v>2173.5</v>
      </c>
      <c r="M2386" s="3">
        <v>2249.5724999999998</v>
      </c>
      <c r="N2386" s="3">
        <v>2328.3075374999999</v>
      </c>
      <c r="O2386" s="3">
        <v>2409.7983013124995</v>
      </c>
      <c r="P2386" s="3">
        <v>2494.1412418584368</v>
      </c>
    </row>
    <row r="2387" spans="2:16" x14ac:dyDescent="0.35">
      <c r="B2387" t="s">
        <v>10</v>
      </c>
      <c r="D2387" t="s">
        <v>19</v>
      </c>
      <c r="E2387" t="s">
        <v>44</v>
      </c>
      <c r="F2387" t="s">
        <v>726</v>
      </c>
      <c r="G2387" t="s">
        <v>727</v>
      </c>
      <c r="H2387">
        <v>4022</v>
      </c>
      <c r="I2387" t="s">
        <v>728</v>
      </c>
      <c r="J2387">
        <v>63300046</v>
      </c>
      <c r="K2387" t="s">
        <v>1542</v>
      </c>
      <c r="L2387" s="3">
        <v>20700</v>
      </c>
      <c r="M2387" s="3">
        <v>21424.5</v>
      </c>
      <c r="N2387" s="3">
        <v>22174.357499999998</v>
      </c>
      <c r="O2387" s="3">
        <v>22950.460012499996</v>
      </c>
      <c r="P2387" s="3">
        <v>23753.726112937493</v>
      </c>
    </row>
    <row r="2388" spans="2:16" x14ac:dyDescent="0.35">
      <c r="B2388" t="s">
        <v>10</v>
      </c>
      <c r="D2388" t="s">
        <v>11</v>
      </c>
      <c r="E2388" t="s">
        <v>44</v>
      </c>
      <c r="F2388" t="s">
        <v>726</v>
      </c>
      <c r="G2388" t="s">
        <v>727</v>
      </c>
      <c r="H2388">
        <v>4022</v>
      </c>
      <c r="I2388" t="s">
        <v>728</v>
      </c>
      <c r="J2388">
        <v>63300100</v>
      </c>
      <c r="K2388" t="s">
        <v>1869</v>
      </c>
      <c r="L2388" s="3">
        <v>1904.3999999999999</v>
      </c>
      <c r="M2388" s="3">
        <v>1971.0539999999999</v>
      </c>
      <c r="N2388" s="3">
        <v>2040.0408899999998</v>
      </c>
      <c r="O2388" s="3">
        <v>2111.4423211499998</v>
      </c>
      <c r="P2388" s="3">
        <v>2185.3428023902493</v>
      </c>
    </row>
    <row r="2389" spans="2:16" x14ac:dyDescent="0.35">
      <c r="B2389" t="s">
        <v>10</v>
      </c>
      <c r="D2389" t="s">
        <v>11</v>
      </c>
      <c r="E2389" t="s">
        <v>44</v>
      </c>
      <c r="F2389" t="s">
        <v>726</v>
      </c>
      <c r="G2389" t="s">
        <v>727</v>
      </c>
      <c r="H2389">
        <v>4022</v>
      </c>
      <c r="I2389" t="s">
        <v>728</v>
      </c>
      <c r="J2389">
        <v>63300170</v>
      </c>
      <c r="K2389" t="s">
        <v>1873</v>
      </c>
      <c r="L2389" s="3">
        <v>3291.3</v>
      </c>
      <c r="M2389" s="3">
        <v>3406.4955</v>
      </c>
      <c r="N2389" s="3">
        <v>3525.7228424999998</v>
      </c>
      <c r="O2389" s="3">
        <v>3649.1231419874994</v>
      </c>
      <c r="P2389" s="3">
        <v>3776.8424519570613</v>
      </c>
    </row>
    <row r="2390" spans="2:16" x14ac:dyDescent="0.35">
      <c r="B2390" t="s">
        <v>10</v>
      </c>
      <c r="D2390" t="s">
        <v>11</v>
      </c>
      <c r="E2390" t="s">
        <v>44</v>
      </c>
      <c r="F2390" t="s">
        <v>726</v>
      </c>
      <c r="G2390" t="s">
        <v>727</v>
      </c>
      <c r="H2390">
        <v>4022</v>
      </c>
      <c r="I2390" t="s">
        <v>728</v>
      </c>
      <c r="J2390">
        <v>63300130</v>
      </c>
      <c r="K2390" t="s">
        <v>1896</v>
      </c>
      <c r="L2390" s="3">
        <v>2070</v>
      </c>
      <c r="M2390" s="3">
        <v>2142.4500000000003</v>
      </c>
      <c r="N2390" s="3">
        <v>2217.4357500000001</v>
      </c>
      <c r="O2390" s="3">
        <v>2295.0460012499998</v>
      </c>
      <c r="P2390" s="3">
        <v>2375.3726112937493</v>
      </c>
    </row>
    <row r="2391" spans="2:16" x14ac:dyDescent="0.35">
      <c r="B2391" t="s">
        <v>10</v>
      </c>
      <c r="D2391" t="s">
        <v>19</v>
      </c>
      <c r="E2391" t="s">
        <v>44</v>
      </c>
      <c r="F2391" t="s">
        <v>1830</v>
      </c>
      <c r="G2391" t="s">
        <v>1831</v>
      </c>
      <c r="H2391">
        <v>4022</v>
      </c>
      <c r="I2391" t="s">
        <v>728</v>
      </c>
      <c r="J2391">
        <v>63300152</v>
      </c>
      <c r="K2391" t="s">
        <v>1741</v>
      </c>
      <c r="L2391" s="3">
        <v>122400</v>
      </c>
      <c r="M2391" s="3">
        <v>124848</v>
      </c>
      <c r="N2391" s="3">
        <v>127344.96000000001</v>
      </c>
      <c r="O2391" s="3">
        <v>129891.85920000001</v>
      </c>
      <c r="P2391" s="3">
        <v>132489.69638400001</v>
      </c>
    </row>
    <row r="2392" spans="2:16" x14ac:dyDescent="0.35">
      <c r="B2392" t="s">
        <v>10</v>
      </c>
      <c r="D2392" t="s">
        <v>19</v>
      </c>
      <c r="E2392" t="s">
        <v>44</v>
      </c>
      <c r="F2392" t="s">
        <v>1727</v>
      </c>
      <c r="G2392" t="s">
        <v>1728</v>
      </c>
      <c r="H2392">
        <v>4022</v>
      </c>
      <c r="I2392" t="s">
        <v>728</v>
      </c>
      <c r="J2392">
        <v>63300150</v>
      </c>
      <c r="K2392" t="s">
        <v>1680</v>
      </c>
      <c r="L2392" s="3">
        <v>26010</v>
      </c>
      <c r="M2392" s="3">
        <v>26530.2</v>
      </c>
      <c r="N2392" s="3">
        <v>27060.804</v>
      </c>
      <c r="O2392" s="3">
        <v>27602.020080000002</v>
      </c>
      <c r="P2392" s="3">
        <v>28154.060481600001</v>
      </c>
    </row>
    <row r="2393" spans="2:16" x14ac:dyDescent="0.35">
      <c r="B2393" t="s">
        <v>10</v>
      </c>
      <c r="D2393" t="s">
        <v>19</v>
      </c>
      <c r="E2393" t="s">
        <v>44</v>
      </c>
      <c r="F2393" t="s">
        <v>1832</v>
      </c>
      <c r="G2393" t="s">
        <v>1833</v>
      </c>
      <c r="H2393">
        <v>4022</v>
      </c>
      <c r="I2393" t="s">
        <v>728</v>
      </c>
      <c r="J2393">
        <v>63300152</v>
      </c>
      <c r="K2393" t="s">
        <v>1741</v>
      </c>
      <c r="L2393" s="3">
        <v>23502.268799999998</v>
      </c>
      <c r="M2393" s="3">
        <v>23972.314176</v>
      </c>
      <c r="N2393" s="3">
        <v>24451.760459519999</v>
      </c>
      <c r="O2393" s="3">
        <v>24940.795668710398</v>
      </c>
      <c r="P2393" s="3">
        <v>25439.611582084606</v>
      </c>
    </row>
    <row r="2394" spans="2:16" x14ac:dyDescent="0.35">
      <c r="B2394" t="s">
        <v>10</v>
      </c>
      <c r="D2394" t="s">
        <v>19</v>
      </c>
      <c r="E2394" t="s">
        <v>44</v>
      </c>
      <c r="F2394" t="s">
        <v>1834</v>
      </c>
      <c r="G2394" t="s">
        <v>1835</v>
      </c>
      <c r="H2394">
        <v>4022</v>
      </c>
      <c r="I2394" t="s">
        <v>728</v>
      </c>
      <c r="J2394">
        <v>63300152</v>
      </c>
      <c r="K2394" t="s">
        <v>1741</v>
      </c>
      <c r="L2394" s="3">
        <v>38250</v>
      </c>
      <c r="M2394" s="3">
        <v>39015</v>
      </c>
      <c r="N2394" s="3">
        <v>39795.300000000003</v>
      </c>
      <c r="O2394" s="3">
        <v>40591.206000000006</v>
      </c>
      <c r="P2394" s="3">
        <v>41403.030120000003</v>
      </c>
    </row>
    <row r="2395" spans="2:16" x14ac:dyDescent="0.35">
      <c r="B2395" t="s">
        <v>10</v>
      </c>
      <c r="D2395" t="s">
        <v>19</v>
      </c>
      <c r="E2395" t="s">
        <v>44</v>
      </c>
      <c r="F2395" t="s">
        <v>1836</v>
      </c>
      <c r="G2395" t="s">
        <v>1837</v>
      </c>
      <c r="H2395">
        <v>4022</v>
      </c>
      <c r="I2395" t="s">
        <v>728</v>
      </c>
      <c r="J2395">
        <v>63300152</v>
      </c>
      <c r="K2395" t="s">
        <v>1741</v>
      </c>
      <c r="L2395" s="3">
        <v>51000</v>
      </c>
      <c r="M2395" s="3">
        <v>52020</v>
      </c>
      <c r="N2395" s="3">
        <v>53060.4</v>
      </c>
      <c r="O2395" s="3">
        <v>54121.608</v>
      </c>
      <c r="P2395" s="3">
        <v>55204.040160000004</v>
      </c>
    </row>
    <row r="2396" spans="2:16" x14ac:dyDescent="0.35">
      <c r="B2396" t="s">
        <v>10</v>
      </c>
      <c r="D2396" t="s">
        <v>19</v>
      </c>
      <c r="E2396" t="s">
        <v>44</v>
      </c>
      <c r="F2396" t="s">
        <v>1838</v>
      </c>
      <c r="G2396" t="s">
        <v>1839</v>
      </c>
      <c r="H2396">
        <v>4022</v>
      </c>
      <c r="I2396" t="s">
        <v>728</v>
      </c>
      <c r="J2396">
        <v>63300152</v>
      </c>
      <c r="K2396" t="s">
        <v>1741</v>
      </c>
      <c r="L2396" s="3">
        <v>40800</v>
      </c>
      <c r="M2396" s="3">
        <v>41616</v>
      </c>
      <c r="N2396" s="3">
        <v>42448.32</v>
      </c>
      <c r="O2396" s="3">
        <v>43297.286399999997</v>
      </c>
      <c r="P2396" s="3">
        <v>44163.232127999996</v>
      </c>
    </row>
    <row r="2397" spans="2:16" x14ac:dyDescent="0.35">
      <c r="B2397" t="s">
        <v>10</v>
      </c>
      <c r="D2397" t="s">
        <v>11</v>
      </c>
      <c r="E2397" t="s">
        <v>44</v>
      </c>
      <c r="F2397" t="s">
        <v>729</v>
      </c>
      <c r="G2397" t="s">
        <v>730</v>
      </c>
      <c r="H2397">
        <v>4022</v>
      </c>
      <c r="I2397" t="s">
        <v>728</v>
      </c>
      <c r="J2397">
        <v>63300080</v>
      </c>
      <c r="K2397" t="s">
        <v>91</v>
      </c>
      <c r="L2397" s="3">
        <v>180708.21408180264</v>
      </c>
      <c r="M2397" s="3">
        <v>187033.00157466572</v>
      </c>
      <c r="N2397" s="3">
        <v>193579.156629779</v>
      </c>
      <c r="O2397" s="3">
        <v>200354.42711182125</v>
      </c>
      <c r="P2397" s="3">
        <v>207366.832060735</v>
      </c>
    </row>
    <row r="2398" spans="2:16" x14ac:dyDescent="0.35">
      <c r="B2398" t="s">
        <v>10</v>
      </c>
      <c r="D2398" t="s">
        <v>19</v>
      </c>
      <c r="E2398" t="s">
        <v>44</v>
      </c>
      <c r="F2398" t="s">
        <v>729</v>
      </c>
      <c r="G2398" t="s">
        <v>730</v>
      </c>
      <c r="H2398">
        <v>4022</v>
      </c>
      <c r="I2398" t="s">
        <v>728</v>
      </c>
      <c r="J2398">
        <v>63300030</v>
      </c>
      <c r="K2398" t="s">
        <v>1488</v>
      </c>
      <c r="L2398" s="3">
        <v>13800</v>
      </c>
      <c r="M2398" s="3">
        <v>13800</v>
      </c>
      <c r="N2398" s="3">
        <v>13800</v>
      </c>
      <c r="O2398" s="3">
        <v>13800</v>
      </c>
      <c r="P2398" s="3">
        <v>13800</v>
      </c>
    </row>
    <row r="2399" spans="2:16" x14ac:dyDescent="0.35">
      <c r="B2399" t="s">
        <v>10</v>
      </c>
      <c r="D2399" t="s">
        <v>11</v>
      </c>
      <c r="E2399" t="s">
        <v>44</v>
      </c>
      <c r="F2399" t="s">
        <v>729</v>
      </c>
      <c r="G2399" t="s">
        <v>730</v>
      </c>
      <c r="H2399">
        <v>4022</v>
      </c>
      <c r="I2399" t="s">
        <v>728</v>
      </c>
      <c r="J2399">
        <v>63300040</v>
      </c>
      <c r="K2399" t="s">
        <v>1515</v>
      </c>
      <c r="L2399" s="3">
        <v>62415.666047991042</v>
      </c>
      <c r="M2399" s="3">
        <v>64600.214359670725</v>
      </c>
      <c r="N2399" s="3">
        <v>66861.22186225919</v>
      </c>
      <c r="O2399" s="3">
        <v>69201.364627438263</v>
      </c>
      <c r="P2399" s="3">
        <v>71623.412389398596</v>
      </c>
    </row>
    <row r="2400" spans="2:16" x14ac:dyDescent="0.35">
      <c r="B2400" t="s">
        <v>10</v>
      </c>
      <c r="D2400" t="s">
        <v>19</v>
      </c>
      <c r="E2400" t="s">
        <v>44</v>
      </c>
      <c r="F2400" t="s">
        <v>729</v>
      </c>
      <c r="G2400" t="s">
        <v>730</v>
      </c>
      <c r="H2400">
        <v>4022</v>
      </c>
      <c r="I2400" t="s">
        <v>728</v>
      </c>
      <c r="J2400">
        <v>63300056</v>
      </c>
      <c r="K2400" t="s">
        <v>1536</v>
      </c>
      <c r="L2400" s="3">
        <v>594434.91474277189</v>
      </c>
      <c r="M2400" s="3">
        <v>615240.13675876881</v>
      </c>
      <c r="N2400" s="3">
        <v>636773.54154532566</v>
      </c>
      <c r="O2400" s="3">
        <v>659060.61549941206</v>
      </c>
      <c r="P2400" s="3">
        <v>682127.73704189144</v>
      </c>
    </row>
    <row r="2401" spans="2:16" x14ac:dyDescent="0.35">
      <c r="B2401" t="s">
        <v>10</v>
      </c>
      <c r="D2401" t="s">
        <v>19</v>
      </c>
      <c r="E2401" t="s">
        <v>44</v>
      </c>
      <c r="F2401" t="s">
        <v>729</v>
      </c>
      <c r="G2401" t="s">
        <v>730</v>
      </c>
      <c r="H2401">
        <v>4022</v>
      </c>
      <c r="I2401" t="s">
        <v>728</v>
      </c>
      <c r="J2401">
        <v>63300060</v>
      </c>
      <c r="K2401" t="s">
        <v>1546</v>
      </c>
      <c r="L2401" s="3">
        <v>500</v>
      </c>
      <c r="M2401" s="3">
        <v>500</v>
      </c>
      <c r="N2401" s="3">
        <v>500</v>
      </c>
      <c r="O2401" s="3">
        <v>500</v>
      </c>
      <c r="P2401" s="3">
        <v>500</v>
      </c>
    </row>
    <row r="2402" spans="2:16" x14ac:dyDescent="0.35">
      <c r="B2402" t="s">
        <v>10</v>
      </c>
      <c r="D2402" t="s">
        <v>19</v>
      </c>
      <c r="E2402" t="s">
        <v>44</v>
      </c>
      <c r="F2402" t="s">
        <v>729</v>
      </c>
      <c r="G2402" t="s">
        <v>730</v>
      </c>
      <c r="H2402">
        <v>4022</v>
      </c>
      <c r="I2402" t="s">
        <v>728</v>
      </c>
      <c r="J2402">
        <v>63300033</v>
      </c>
      <c r="K2402" t="s">
        <v>1661</v>
      </c>
      <c r="L2402" s="3">
        <v>25200</v>
      </c>
      <c r="M2402" s="3">
        <v>25200</v>
      </c>
      <c r="N2402" s="3">
        <v>25200</v>
      </c>
      <c r="O2402" s="3">
        <v>25200</v>
      </c>
      <c r="P2402" s="3">
        <v>25200</v>
      </c>
    </row>
    <row r="2403" spans="2:16" x14ac:dyDescent="0.35">
      <c r="B2403" t="s">
        <v>10</v>
      </c>
      <c r="D2403" t="s">
        <v>19</v>
      </c>
      <c r="E2403" t="s">
        <v>44</v>
      </c>
      <c r="F2403" t="s">
        <v>729</v>
      </c>
      <c r="G2403" t="s">
        <v>730</v>
      </c>
      <c r="H2403">
        <v>4022</v>
      </c>
      <c r="I2403" t="s">
        <v>728</v>
      </c>
      <c r="J2403">
        <v>63300150</v>
      </c>
      <c r="K2403" t="s">
        <v>1680</v>
      </c>
      <c r="L2403" s="3">
        <v>12484.800000000001</v>
      </c>
      <c r="M2403" s="3">
        <v>12734.496000000001</v>
      </c>
      <c r="N2403" s="3">
        <v>12989.185920000002</v>
      </c>
      <c r="O2403" s="3">
        <v>13248.969638400002</v>
      </c>
      <c r="P2403" s="3">
        <v>13513.949031168002</v>
      </c>
    </row>
    <row r="2404" spans="2:16" x14ac:dyDescent="0.35">
      <c r="B2404" t="s">
        <v>10</v>
      </c>
      <c r="D2404" t="s">
        <v>11</v>
      </c>
      <c r="E2404" t="s">
        <v>44</v>
      </c>
      <c r="F2404" t="s">
        <v>729</v>
      </c>
      <c r="G2404" t="s">
        <v>730</v>
      </c>
      <c r="H2404">
        <v>4022</v>
      </c>
      <c r="I2404" t="s">
        <v>728</v>
      </c>
      <c r="J2404">
        <v>63300100</v>
      </c>
      <c r="K2404" t="s">
        <v>1869</v>
      </c>
      <c r="L2404" s="3">
        <v>54688.012156335011</v>
      </c>
      <c r="M2404" s="3">
        <v>56602.092581806734</v>
      </c>
      <c r="N2404" s="3">
        <v>58583.165822169962</v>
      </c>
      <c r="O2404" s="3">
        <v>60633.576625945905</v>
      </c>
      <c r="P2404" s="3">
        <v>62755.751807854009</v>
      </c>
    </row>
    <row r="2405" spans="2:16" x14ac:dyDescent="0.35">
      <c r="B2405" t="s">
        <v>10</v>
      </c>
      <c r="D2405" t="s">
        <v>11</v>
      </c>
      <c r="E2405" t="s">
        <v>44</v>
      </c>
      <c r="F2405" t="s">
        <v>729</v>
      </c>
      <c r="G2405" t="s">
        <v>730</v>
      </c>
      <c r="H2405">
        <v>4022</v>
      </c>
      <c r="I2405" t="s">
        <v>728</v>
      </c>
      <c r="J2405">
        <v>63300170</v>
      </c>
      <c r="K2405" t="s">
        <v>1873</v>
      </c>
      <c r="L2405" s="3">
        <v>94515.151444100731</v>
      </c>
      <c r="M2405" s="3">
        <v>97823.181744644244</v>
      </c>
      <c r="N2405" s="3">
        <v>101246.99310570679</v>
      </c>
      <c r="O2405" s="3">
        <v>104790.63786440653</v>
      </c>
      <c r="P2405" s="3">
        <v>108458.31018966074</v>
      </c>
    </row>
    <row r="2406" spans="2:16" x14ac:dyDescent="0.35">
      <c r="B2406" t="s">
        <v>10</v>
      </c>
      <c r="D2406" t="s">
        <v>11</v>
      </c>
      <c r="E2406" t="s">
        <v>44</v>
      </c>
      <c r="F2406" t="s">
        <v>729</v>
      </c>
      <c r="G2406" t="s">
        <v>730</v>
      </c>
      <c r="H2406">
        <v>4022</v>
      </c>
      <c r="I2406" t="s">
        <v>728</v>
      </c>
      <c r="J2406">
        <v>63300130</v>
      </c>
      <c r="K2406" t="s">
        <v>1896</v>
      </c>
      <c r="L2406" s="3">
        <v>29721.745737138597</v>
      </c>
      <c r="M2406" s="3">
        <v>30762.006837938443</v>
      </c>
      <c r="N2406" s="3">
        <v>31838.677077266286</v>
      </c>
      <c r="O2406" s="3">
        <v>32953.030774970604</v>
      </c>
      <c r="P2406" s="3">
        <v>34106.386852094576</v>
      </c>
    </row>
    <row r="2407" spans="2:16" x14ac:dyDescent="0.35">
      <c r="B2407" t="s">
        <v>10</v>
      </c>
      <c r="D2407" t="s">
        <v>11</v>
      </c>
      <c r="E2407" t="s">
        <v>44</v>
      </c>
      <c r="F2407" t="s">
        <v>731</v>
      </c>
      <c r="G2407" t="s">
        <v>732</v>
      </c>
      <c r="H2407">
        <v>4022</v>
      </c>
      <c r="I2407" t="s">
        <v>728</v>
      </c>
      <c r="J2407">
        <v>63300080</v>
      </c>
      <c r="K2407" t="s">
        <v>91</v>
      </c>
      <c r="L2407" s="3">
        <v>0.13103674367256463</v>
      </c>
      <c r="M2407" s="3">
        <v>118179.86896325632</v>
      </c>
      <c r="N2407" s="3">
        <v>118179.86896325632</v>
      </c>
      <c r="O2407" s="3">
        <v>118179.86896325632</v>
      </c>
      <c r="P2407" s="3">
        <v>118179.86896325632</v>
      </c>
    </row>
    <row r="2408" spans="2:16" x14ac:dyDescent="0.35">
      <c r="B2408" t="s">
        <v>10</v>
      </c>
      <c r="D2408" t="s">
        <v>11</v>
      </c>
      <c r="E2408" t="s">
        <v>44</v>
      </c>
      <c r="F2408" t="s">
        <v>731</v>
      </c>
      <c r="G2408" t="s">
        <v>732</v>
      </c>
      <c r="H2408">
        <v>4022</v>
      </c>
      <c r="I2408" t="s">
        <v>728</v>
      </c>
      <c r="J2408">
        <v>63300040</v>
      </c>
      <c r="K2408" t="s">
        <v>1515</v>
      </c>
      <c r="L2408" s="3">
        <v>4.5259401597431859E-2</v>
      </c>
      <c r="M2408" s="3">
        <v>40818.704740598398</v>
      </c>
      <c r="N2408" s="3">
        <v>40818.704740598398</v>
      </c>
      <c r="O2408" s="3">
        <v>40818.704740598398</v>
      </c>
      <c r="P2408" s="3">
        <v>40818.704740598398</v>
      </c>
    </row>
    <row r="2409" spans="2:16" x14ac:dyDescent="0.35">
      <c r="B2409" t="s">
        <v>10</v>
      </c>
      <c r="D2409" t="s">
        <v>19</v>
      </c>
      <c r="E2409" t="s">
        <v>44</v>
      </c>
      <c r="F2409" t="s">
        <v>731</v>
      </c>
      <c r="G2409" t="s">
        <v>732</v>
      </c>
      <c r="H2409">
        <v>4022</v>
      </c>
      <c r="I2409" t="s">
        <v>728</v>
      </c>
      <c r="J2409">
        <v>63300056</v>
      </c>
      <c r="K2409" t="s">
        <v>1536</v>
      </c>
      <c r="L2409" s="3">
        <v>0.43104191997554153</v>
      </c>
      <c r="M2409" s="3">
        <v>388749.56895808002</v>
      </c>
      <c r="N2409" s="3">
        <v>388749.56895808002</v>
      </c>
      <c r="O2409" s="3">
        <v>388749.56895808002</v>
      </c>
      <c r="P2409" s="3">
        <v>388749.56895808002</v>
      </c>
    </row>
    <row r="2410" spans="2:16" x14ac:dyDescent="0.35">
      <c r="B2410" t="s">
        <v>10</v>
      </c>
      <c r="D2410" t="s">
        <v>11</v>
      </c>
      <c r="E2410" t="s">
        <v>44</v>
      </c>
      <c r="F2410" t="s">
        <v>731</v>
      </c>
      <c r="G2410" t="s">
        <v>732</v>
      </c>
      <c r="H2410">
        <v>4022</v>
      </c>
      <c r="I2410" t="s">
        <v>728</v>
      </c>
      <c r="J2410">
        <v>63300100</v>
      </c>
      <c r="K2410" t="s">
        <v>1869</v>
      </c>
      <c r="L2410" s="3">
        <v>3.9655856637749821E-2</v>
      </c>
      <c r="M2410" s="3">
        <v>35764.960344143365</v>
      </c>
      <c r="N2410" s="3">
        <v>35764.960344143365</v>
      </c>
      <c r="O2410" s="3">
        <v>35764.960344143365</v>
      </c>
      <c r="P2410" s="3">
        <v>35764.960344143365</v>
      </c>
    </row>
    <row r="2411" spans="2:16" x14ac:dyDescent="0.35">
      <c r="B2411" t="s">
        <v>10</v>
      </c>
      <c r="D2411" t="s">
        <v>11</v>
      </c>
      <c r="E2411" t="s">
        <v>44</v>
      </c>
      <c r="F2411" t="s">
        <v>731</v>
      </c>
      <c r="G2411" t="s">
        <v>732</v>
      </c>
      <c r="H2411">
        <v>4022</v>
      </c>
      <c r="I2411" t="s">
        <v>728</v>
      </c>
      <c r="J2411">
        <v>63300170</v>
      </c>
      <c r="K2411" t="s">
        <v>1873</v>
      </c>
      <c r="L2411" s="3">
        <v>6.8535665276111102E-2</v>
      </c>
      <c r="M2411" s="3">
        <v>61811.181464334724</v>
      </c>
      <c r="N2411" s="3">
        <v>61811.181464334724</v>
      </c>
      <c r="O2411" s="3">
        <v>61811.181464334724</v>
      </c>
      <c r="P2411" s="3">
        <v>61811.181464334724</v>
      </c>
    </row>
    <row r="2412" spans="2:16" x14ac:dyDescent="0.35">
      <c r="B2412" t="s">
        <v>10</v>
      </c>
      <c r="D2412" t="s">
        <v>11</v>
      </c>
      <c r="E2412" t="s">
        <v>44</v>
      </c>
      <c r="F2412" t="s">
        <v>731</v>
      </c>
      <c r="G2412" t="s">
        <v>732</v>
      </c>
      <c r="H2412">
        <v>4022</v>
      </c>
      <c r="I2412" t="s">
        <v>728</v>
      </c>
      <c r="J2412">
        <v>63300130</v>
      </c>
      <c r="K2412" t="s">
        <v>1896</v>
      </c>
      <c r="L2412" s="3">
        <v>5.1725030397064983E-2</v>
      </c>
      <c r="M2412" s="3">
        <v>46649.948274969604</v>
      </c>
      <c r="N2412" s="3">
        <v>46649.948274969604</v>
      </c>
      <c r="O2412" s="3">
        <v>46649.948274969604</v>
      </c>
      <c r="P2412" s="3">
        <v>46649.948274969604</v>
      </c>
    </row>
    <row r="2413" spans="2:16" x14ac:dyDescent="0.35">
      <c r="B2413" t="s">
        <v>10</v>
      </c>
      <c r="D2413" t="s">
        <v>11</v>
      </c>
      <c r="E2413" t="s">
        <v>44</v>
      </c>
      <c r="F2413" t="s">
        <v>733</v>
      </c>
      <c r="G2413" t="s">
        <v>734</v>
      </c>
      <c r="H2413">
        <v>4022</v>
      </c>
      <c r="I2413" t="s">
        <v>728</v>
      </c>
      <c r="J2413">
        <v>63300080</v>
      </c>
      <c r="K2413" t="s">
        <v>91</v>
      </c>
      <c r="L2413" s="3">
        <v>3099.273169010256</v>
      </c>
      <c r="M2413" s="3">
        <v>3207.7477299256143</v>
      </c>
      <c r="N2413" s="3">
        <v>3320.0189004730109</v>
      </c>
      <c r="O2413" s="3">
        <v>3436.2195619895656</v>
      </c>
      <c r="P2413" s="3">
        <v>3556.4872466592005</v>
      </c>
    </row>
    <row r="2414" spans="2:16" x14ac:dyDescent="0.35">
      <c r="B2414" t="s">
        <v>10</v>
      </c>
      <c r="D2414" t="s">
        <v>11</v>
      </c>
      <c r="E2414" t="s">
        <v>44</v>
      </c>
      <c r="F2414" t="s">
        <v>733</v>
      </c>
      <c r="G2414" t="s">
        <v>734</v>
      </c>
      <c r="H2414">
        <v>4022</v>
      </c>
      <c r="I2414" t="s">
        <v>728</v>
      </c>
      <c r="J2414">
        <v>63300040</v>
      </c>
      <c r="K2414" t="s">
        <v>1515</v>
      </c>
      <c r="L2414" s="3">
        <v>1070.4726406120949</v>
      </c>
      <c r="M2414" s="3">
        <v>1107.939183033518</v>
      </c>
      <c r="N2414" s="3">
        <v>1146.7170544396913</v>
      </c>
      <c r="O2414" s="3">
        <v>1186.8521513450803</v>
      </c>
      <c r="P2414" s="3">
        <v>1228.3919766421582</v>
      </c>
    </row>
    <row r="2415" spans="2:16" x14ac:dyDescent="0.35">
      <c r="B2415" t="s">
        <v>10</v>
      </c>
      <c r="D2415" t="s">
        <v>19</v>
      </c>
      <c r="E2415" t="s">
        <v>44</v>
      </c>
      <c r="F2415" t="s">
        <v>733</v>
      </c>
      <c r="G2415" t="s">
        <v>734</v>
      </c>
      <c r="H2415">
        <v>4022</v>
      </c>
      <c r="I2415" t="s">
        <v>728</v>
      </c>
      <c r="J2415">
        <v>63300056</v>
      </c>
      <c r="K2415" t="s">
        <v>1536</v>
      </c>
      <c r="L2415" s="3">
        <v>1914.9775296389998</v>
      </c>
      <c r="M2415" s="3">
        <v>1982.0017431763647</v>
      </c>
      <c r="N2415" s="3">
        <v>2051.3718041875372</v>
      </c>
      <c r="O2415" s="3">
        <v>2123.169817334101</v>
      </c>
      <c r="P2415" s="3">
        <v>2197.4807609407944</v>
      </c>
    </row>
    <row r="2416" spans="2:16" x14ac:dyDescent="0.35">
      <c r="B2416" t="s">
        <v>10</v>
      </c>
      <c r="D2416" t="s">
        <v>19</v>
      </c>
      <c r="E2416" t="s">
        <v>44</v>
      </c>
      <c r="F2416" t="s">
        <v>733</v>
      </c>
      <c r="G2416" t="s">
        <v>734</v>
      </c>
      <c r="H2416">
        <v>4022</v>
      </c>
      <c r="I2416" t="s">
        <v>728</v>
      </c>
      <c r="J2416">
        <v>63300046</v>
      </c>
      <c r="K2416" t="s">
        <v>1542</v>
      </c>
      <c r="L2416" s="3">
        <v>8280</v>
      </c>
      <c r="M2416" s="3">
        <v>8569.7999999999993</v>
      </c>
      <c r="N2416" s="3">
        <v>8869.7429999999986</v>
      </c>
      <c r="O2416" s="3">
        <v>9180.1840049999973</v>
      </c>
      <c r="P2416" s="3">
        <v>9501.4904451749971</v>
      </c>
    </row>
    <row r="2417" spans="2:16" x14ac:dyDescent="0.35">
      <c r="B2417" t="s">
        <v>10</v>
      </c>
      <c r="D2417" t="s">
        <v>19</v>
      </c>
      <c r="E2417" t="s">
        <v>44</v>
      </c>
      <c r="F2417" t="s">
        <v>733</v>
      </c>
      <c r="G2417" t="s">
        <v>734</v>
      </c>
      <c r="H2417">
        <v>4022</v>
      </c>
      <c r="I2417" t="s">
        <v>728</v>
      </c>
      <c r="J2417">
        <v>63300152</v>
      </c>
      <c r="K2417" t="s">
        <v>1741</v>
      </c>
      <c r="L2417" s="3">
        <v>86700</v>
      </c>
      <c r="M2417" s="3">
        <v>88434</v>
      </c>
      <c r="N2417" s="3">
        <v>90202.680000000008</v>
      </c>
      <c r="O2417" s="3">
        <v>92006.733600000007</v>
      </c>
      <c r="P2417" s="3">
        <v>93846.868272000007</v>
      </c>
    </row>
    <row r="2418" spans="2:16" x14ac:dyDescent="0.35">
      <c r="B2418" t="s">
        <v>10</v>
      </c>
      <c r="D2418" t="s">
        <v>11</v>
      </c>
      <c r="E2418" t="s">
        <v>44</v>
      </c>
      <c r="F2418" t="s">
        <v>733</v>
      </c>
      <c r="G2418" t="s">
        <v>734</v>
      </c>
      <c r="H2418">
        <v>4022</v>
      </c>
      <c r="I2418" t="s">
        <v>728</v>
      </c>
      <c r="J2418">
        <v>63300100</v>
      </c>
      <c r="K2418" t="s">
        <v>1869</v>
      </c>
      <c r="L2418" s="3">
        <v>937.93793272678795</v>
      </c>
      <c r="M2418" s="3">
        <v>970.76576037222549</v>
      </c>
      <c r="N2418" s="3">
        <v>1004.7425619852532</v>
      </c>
      <c r="O2418" s="3">
        <v>1039.908551654737</v>
      </c>
      <c r="P2418" s="3">
        <v>1076.3053509626527</v>
      </c>
    </row>
    <row r="2419" spans="2:16" x14ac:dyDescent="0.35">
      <c r="B2419" t="s">
        <v>10</v>
      </c>
      <c r="D2419" t="s">
        <v>11</v>
      </c>
      <c r="E2419" t="s">
        <v>44</v>
      </c>
      <c r="F2419" t="s">
        <v>733</v>
      </c>
      <c r="G2419" t="s">
        <v>734</v>
      </c>
      <c r="H2419">
        <v>4022</v>
      </c>
      <c r="I2419" t="s">
        <v>728</v>
      </c>
      <c r="J2419">
        <v>63300170</v>
      </c>
      <c r="K2419" t="s">
        <v>1873</v>
      </c>
      <c r="L2419" s="3">
        <v>1621.0014272126009</v>
      </c>
      <c r="M2419" s="3">
        <v>1677.7364771650418</v>
      </c>
      <c r="N2419" s="3">
        <v>1736.4572538658181</v>
      </c>
      <c r="O2419" s="3">
        <v>1797.2332577511218</v>
      </c>
      <c r="P2419" s="3">
        <v>1860.1364217724108</v>
      </c>
    </row>
    <row r="2420" spans="2:16" x14ac:dyDescent="0.35">
      <c r="B2420" t="s">
        <v>10</v>
      </c>
      <c r="D2420" t="s">
        <v>11</v>
      </c>
      <c r="E2420" t="s">
        <v>44</v>
      </c>
      <c r="F2420" t="s">
        <v>733</v>
      </c>
      <c r="G2420" t="s">
        <v>734</v>
      </c>
      <c r="H2420">
        <v>4022</v>
      </c>
      <c r="I2420" t="s">
        <v>728</v>
      </c>
      <c r="J2420">
        <v>63300130</v>
      </c>
      <c r="K2420" t="s">
        <v>1896</v>
      </c>
      <c r="L2420" s="3">
        <v>1223.3973035566798</v>
      </c>
      <c r="M2420" s="3">
        <v>1266.2162091811638</v>
      </c>
      <c r="N2420" s="3">
        <v>1310.5337765025042</v>
      </c>
      <c r="O2420" s="3">
        <v>1356.4024586800917</v>
      </c>
      <c r="P2420" s="3">
        <v>1403.8765447338949</v>
      </c>
    </row>
    <row r="2421" spans="2:16" x14ac:dyDescent="0.35">
      <c r="B2421" t="s">
        <v>10</v>
      </c>
      <c r="D2421" t="s">
        <v>11</v>
      </c>
      <c r="E2421" t="s">
        <v>44</v>
      </c>
      <c r="F2421" t="s">
        <v>735</v>
      </c>
      <c r="G2421" t="s">
        <v>736</v>
      </c>
      <c r="H2421">
        <v>4022</v>
      </c>
      <c r="I2421" t="s">
        <v>728</v>
      </c>
      <c r="J2421">
        <v>63300080</v>
      </c>
      <c r="K2421" t="s">
        <v>91</v>
      </c>
      <c r="L2421" s="3">
        <v>7.3981303200014281E-2</v>
      </c>
      <c r="M2421" s="3">
        <v>7.6570648812008812E-2</v>
      </c>
      <c r="N2421" s="3">
        <v>7.9250621520429831E-2</v>
      </c>
      <c r="O2421" s="3">
        <v>8.2024393273627538E-2</v>
      </c>
      <c r="P2421" s="3">
        <v>8.4895247038218713E-2</v>
      </c>
    </row>
    <row r="2422" spans="2:16" x14ac:dyDescent="0.35">
      <c r="B2422" t="s">
        <v>10</v>
      </c>
      <c r="D2422" t="s">
        <v>11</v>
      </c>
      <c r="E2422" t="s">
        <v>44</v>
      </c>
      <c r="F2422" t="s">
        <v>735</v>
      </c>
      <c r="G2422" t="s">
        <v>736</v>
      </c>
      <c r="H2422">
        <v>4022</v>
      </c>
      <c r="I2422" t="s">
        <v>728</v>
      </c>
      <c r="J2422">
        <v>63300040</v>
      </c>
      <c r="K2422" t="s">
        <v>1515</v>
      </c>
      <c r="L2422" s="3">
        <v>2.5552752750002128E-2</v>
      </c>
      <c r="M2422" s="3">
        <v>2.6447099096259308E-2</v>
      </c>
      <c r="N2422" s="3">
        <v>2.7372747564619715E-2</v>
      </c>
      <c r="O2422" s="3">
        <v>2.8330793729381298E-2</v>
      </c>
      <c r="P2422" s="3">
        <v>2.9322371509913125E-2</v>
      </c>
    </row>
    <row r="2423" spans="2:16" x14ac:dyDescent="0.35">
      <c r="B2423" t="s">
        <v>10</v>
      </c>
      <c r="D2423" t="s">
        <v>19</v>
      </c>
      <c r="E2423" t="s">
        <v>44</v>
      </c>
      <c r="F2423" t="s">
        <v>735</v>
      </c>
      <c r="G2423" t="s">
        <v>736</v>
      </c>
      <c r="H2423">
        <v>4022</v>
      </c>
      <c r="I2423" t="s">
        <v>728</v>
      </c>
      <c r="J2423">
        <v>63300056</v>
      </c>
      <c r="K2423" t="s">
        <v>1536</v>
      </c>
      <c r="L2423" s="3">
        <v>376.98335954999999</v>
      </c>
      <c r="M2423" s="3">
        <v>390.17777713424994</v>
      </c>
      <c r="N2423" s="3">
        <v>403.83399933394867</v>
      </c>
      <c r="O2423" s="3">
        <v>417.96818931063683</v>
      </c>
      <c r="P2423" s="3">
        <v>432.5970759365091</v>
      </c>
    </row>
    <row r="2424" spans="2:16" x14ac:dyDescent="0.35">
      <c r="B2424" t="s">
        <v>10</v>
      </c>
      <c r="D2424" t="s">
        <v>19</v>
      </c>
      <c r="E2424" t="s">
        <v>44</v>
      </c>
      <c r="F2424" t="s">
        <v>735</v>
      </c>
      <c r="G2424" t="s">
        <v>736</v>
      </c>
      <c r="H2424">
        <v>4022</v>
      </c>
      <c r="I2424" t="s">
        <v>728</v>
      </c>
      <c r="J2424">
        <v>63300046</v>
      </c>
      <c r="K2424" t="s">
        <v>1542</v>
      </c>
      <c r="L2424" s="3">
        <v>-376.73999999999995</v>
      </c>
      <c r="M2424" s="3">
        <v>-389.9258999999999</v>
      </c>
      <c r="N2424" s="3">
        <v>-403.57330649999989</v>
      </c>
      <c r="O2424" s="3">
        <v>-417.69837222749987</v>
      </c>
      <c r="P2424" s="3">
        <v>-432.31781525546234</v>
      </c>
    </row>
    <row r="2425" spans="2:16" x14ac:dyDescent="0.35">
      <c r="B2425" t="s">
        <v>10</v>
      </c>
      <c r="D2425" t="s">
        <v>19</v>
      </c>
      <c r="E2425" t="s">
        <v>44</v>
      </c>
      <c r="F2425" t="s">
        <v>735</v>
      </c>
      <c r="G2425" t="s">
        <v>736</v>
      </c>
      <c r="H2425">
        <v>4022</v>
      </c>
      <c r="I2425" t="s">
        <v>728</v>
      </c>
      <c r="J2425">
        <v>63300150</v>
      </c>
      <c r="K2425" t="s">
        <v>1680</v>
      </c>
      <c r="L2425" s="3">
        <v>619246.07999999996</v>
      </c>
      <c r="M2425" s="3">
        <v>631631.00159999996</v>
      </c>
      <c r="N2425" s="3">
        <v>644263.62163199997</v>
      </c>
      <c r="O2425" s="3">
        <v>657148.89406463993</v>
      </c>
      <c r="P2425" s="3">
        <v>670291.87194593274</v>
      </c>
    </row>
    <row r="2426" spans="2:16" x14ac:dyDescent="0.35">
      <c r="B2426" t="s">
        <v>10</v>
      </c>
      <c r="D2426" t="s">
        <v>11</v>
      </c>
      <c r="E2426" t="s">
        <v>44</v>
      </c>
      <c r="F2426" t="s">
        <v>735</v>
      </c>
      <c r="G2426" t="s">
        <v>736</v>
      </c>
      <c r="H2426">
        <v>4022</v>
      </c>
      <c r="I2426" t="s">
        <v>728</v>
      </c>
      <c r="J2426">
        <v>63300100</v>
      </c>
      <c r="K2426" t="s">
        <v>1869</v>
      </c>
      <c r="L2426" s="3">
        <v>2.238907860000694E-2</v>
      </c>
      <c r="M2426" s="3">
        <v>2.3172696351004163E-2</v>
      </c>
      <c r="N2426" s="3">
        <v>2.3983740723288349E-2</v>
      </c>
      <c r="O2426" s="3">
        <v>2.482317164859893E-2</v>
      </c>
      <c r="P2426" s="3">
        <v>2.5691982656304901E-2</v>
      </c>
    </row>
    <row r="2427" spans="2:16" x14ac:dyDescent="0.35">
      <c r="B2427" t="s">
        <v>10</v>
      </c>
      <c r="D2427" t="s">
        <v>11</v>
      </c>
      <c r="E2427" t="s">
        <v>44</v>
      </c>
      <c r="F2427" t="s">
        <v>735</v>
      </c>
      <c r="G2427" t="s">
        <v>736</v>
      </c>
      <c r="H2427">
        <v>4022</v>
      </c>
      <c r="I2427" t="s">
        <v>728</v>
      </c>
      <c r="J2427">
        <v>63300170</v>
      </c>
      <c r="K2427" t="s">
        <v>1873</v>
      </c>
      <c r="L2427" s="3">
        <v>3.8694168450007282E-2</v>
      </c>
      <c r="M2427" s="3">
        <v>4.0048464345751711E-2</v>
      </c>
      <c r="N2427" s="3">
        <v>4.145016059784723E-2</v>
      </c>
      <c r="O2427" s="3">
        <v>4.2900916218783891E-2</v>
      </c>
      <c r="P2427" s="3">
        <v>4.4402448286433582E-2</v>
      </c>
    </row>
    <row r="2428" spans="2:16" x14ac:dyDescent="0.35">
      <c r="B2428" t="s">
        <v>10</v>
      </c>
      <c r="D2428" t="s">
        <v>11</v>
      </c>
      <c r="E2428" t="s">
        <v>44</v>
      </c>
      <c r="F2428" t="s">
        <v>735</v>
      </c>
      <c r="G2428" t="s">
        <v>736</v>
      </c>
      <c r="H2428">
        <v>4022</v>
      </c>
      <c r="I2428" t="s">
        <v>728</v>
      </c>
      <c r="J2428">
        <v>63300130</v>
      </c>
      <c r="K2428" t="s">
        <v>1896</v>
      </c>
      <c r="L2428" s="3">
        <v>2.4335954999997966E-2</v>
      </c>
      <c r="M2428" s="3">
        <v>2.5187713425005143E-2</v>
      </c>
      <c r="N2428" s="3">
        <v>2.6069283394875242E-2</v>
      </c>
      <c r="O2428" s="3">
        <v>2.6981708313691399E-2</v>
      </c>
      <c r="P2428" s="3">
        <v>2.792606810467646E-2</v>
      </c>
    </row>
    <row r="2429" spans="2:16" x14ac:dyDescent="0.35">
      <c r="B2429" t="s">
        <v>10</v>
      </c>
      <c r="D2429" t="s">
        <v>11</v>
      </c>
      <c r="E2429" t="s">
        <v>44</v>
      </c>
      <c r="F2429" t="s">
        <v>737</v>
      </c>
      <c r="G2429" t="s">
        <v>738</v>
      </c>
      <c r="H2429">
        <v>4022</v>
      </c>
      <c r="I2429" t="s">
        <v>728</v>
      </c>
      <c r="J2429">
        <v>63300080</v>
      </c>
      <c r="K2429" t="s">
        <v>91</v>
      </c>
      <c r="L2429" s="3">
        <v>681.38485721856</v>
      </c>
      <c r="M2429" s="3">
        <v>705.23332722120949</v>
      </c>
      <c r="N2429" s="3">
        <v>729.91649367395178</v>
      </c>
      <c r="O2429" s="3">
        <v>755.46357095254007</v>
      </c>
      <c r="P2429" s="3">
        <v>781.90479593587884</v>
      </c>
    </row>
    <row r="2430" spans="2:16" x14ac:dyDescent="0.35">
      <c r="B2430" t="s">
        <v>10</v>
      </c>
      <c r="D2430" t="s">
        <v>11</v>
      </c>
      <c r="E2430" t="s">
        <v>44</v>
      </c>
      <c r="F2430" t="s">
        <v>737</v>
      </c>
      <c r="G2430" t="s">
        <v>738</v>
      </c>
      <c r="H2430">
        <v>4022</v>
      </c>
      <c r="I2430" t="s">
        <v>728</v>
      </c>
      <c r="J2430">
        <v>63300040</v>
      </c>
      <c r="K2430" t="s">
        <v>1515</v>
      </c>
      <c r="L2430" s="3">
        <v>235.3467434472</v>
      </c>
      <c r="M2430" s="3">
        <v>243.58387946785194</v>
      </c>
      <c r="N2430" s="3">
        <v>252.10931524922677</v>
      </c>
      <c r="O2430" s="3">
        <v>260.93314128294969</v>
      </c>
      <c r="P2430" s="3">
        <v>270.06580122785289</v>
      </c>
    </row>
    <row r="2431" spans="2:16" x14ac:dyDescent="0.35">
      <c r="B2431" t="s">
        <v>10</v>
      </c>
      <c r="D2431" t="s">
        <v>19</v>
      </c>
      <c r="E2431" t="s">
        <v>44</v>
      </c>
      <c r="F2431" t="s">
        <v>737</v>
      </c>
      <c r="G2431" t="s">
        <v>738</v>
      </c>
      <c r="H2431">
        <v>4022</v>
      </c>
      <c r="I2431" t="s">
        <v>728</v>
      </c>
      <c r="J2431">
        <v>63300056</v>
      </c>
      <c r="K2431" t="s">
        <v>1536</v>
      </c>
      <c r="L2431" s="3">
        <v>2241.3975566399999</v>
      </c>
      <c r="M2431" s="3">
        <v>2319.8464711223996</v>
      </c>
      <c r="N2431" s="3">
        <v>2401.0410976116837</v>
      </c>
      <c r="O2431" s="3">
        <v>2485.0775360280923</v>
      </c>
      <c r="P2431" s="3">
        <v>2572.0552497890753</v>
      </c>
    </row>
    <row r="2432" spans="2:16" x14ac:dyDescent="0.35">
      <c r="B2432" t="s">
        <v>10</v>
      </c>
      <c r="D2432" t="s">
        <v>19</v>
      </c>
      <c r="E2432" t="s">
        <v>44</v>
      </c>
      <c r="F2432" t="s">
        <v>737</v>
      </c>
      <c r="G2432" t="s">
        <v>738</v>
      </c>
      <c r="H2432">
        <v>4022</v>
      </c>
      <c r="I2432" t="s">
        <v>728</v>
      </c>
      <c r="J2432">
        <v>63300150</v>
      </c>
      <c r="K2432" t="s">
        <v>1680</v>
      </c>
      <c r="L2432" s="3">
        <v>101995.92</v>
      </c>
      <c r="M2432" s="3">
        <v>104035.83839999999</v>
      </c>
      <c r="N2432" s="3">
        <v>106116.55516799999</v>
      </c>
      <c r="O2432" s="3">
        <v>108238.88627136</v>
      </c>
      <c r="P2432" s="3">
        <v>110403.6639967872</v>
      </c>
    </row>
    <row r="2433" spans="2:16" x14ac:dyDescent="0.35">
      <c r="B2433" t="s">
        <v>10</v>
      </c>
      <c r="D2433" t="s">
        <v>19</v>
      </c>
      <c r="E2433" t="s">
        <v>44</v>
      </c>
      <c r="F2433" t="s">
        <v>737</v>
      </c>
      <c r="G2433" t="s">
        <v>738</v>
      </c>
      <c r="H2433">
        <v>4022</v>
      </c>
      <c r="I2433" t="s">
        <v>728</v>
      </c>
      <c r="J2433">
        <v>63300152</v>
      </c>
      <c r="K2433" t="s">
        <v>1741</v>
      </c>
      <c r="L2433" s="3">
        <v>101995.92</v>
      </c>
      <c r="M2433" s="3">
        <v>104035.83839999999</v>
      </c>
      <c r="N2433" s="3">
        <v>106116.55516799999</v>
      </c>
      <c r="O2433" s="3">
        <v>108238.88627136</v>
      </c>
      <c r="P2433" s="3">
        <v>110403.6639967872</v>
      </c>
    </row>
    <row r="2434" spans="2:16" x14ac:dyDescent="0.35">
      <c r="B2434" t="s">
        <v>10</v>
      </c>
      <c r="D2434" t="s">
        <v>11</v>
      </c>
      <c r="E2434" t="s">
        <v>44</v>
      </c>
      <c r="F2434" t="s">
        <v>737</v>
      </c>
      <c r="G2434" t="s">
        <v>738</v>
      </c>
      <c r="H2434">
        <v>4022</v>
      </c>
      <c r="I2434" t="s">
        <v>728</v>
      </c>
      <c r="J2434">
        <v>63300100</v>
      </c>
      <c r="K2434" t="s">
        <v>1869</v>
      </c>
      <c r="L2434" s="3">
        <v>206.20857521087999</v>
      </c>
      <c r="M2434" s="3">
        <v>213.42587534326077</v>
      </c>
      <c r="N2434" s="3">
        <v>220.89578098027488</v>
      </c>
      <c r="O2434" s="3">
        <v>228.62713331458448</v>
      </c>
      <c r="P2434" s="3">
        <v>236.62908298059492</v>
      </c>
    </row>
    <row r="2435" spans="2:16" x14ac:dyDescent="0.35">
      <c r="B2435" t="s">
        <v>10</v>
      </c>
      <c r="D2435" t="s">
        <v>11</v>
      </c>
      <c r="E2435" t="s">
        <v>44</v>
      </c>
      <c r="F2435" t="s">
        <v>737</v>
      </c>
      <c r="G2435" t="s">
        <v>738</v>
      </c>
      <c r="H2435">
        <v>4022</v>
      </c>
      <c r="I2435" t="s">
        <v>728</v>
      </c>
      <c r="J2435">
        <v>63300170</v>
      </c>
      <c r="K2435" t="s">
        <v>1873</v>
      </c>
      <c r="L2435" s="3">
        <v>356.38221150575998</v>
      </c>
      <c r="M2435" s="3">
        <v>368.85558890846153</v>
      </c>
      <c r="N2435" s="3">
        <v>381.76553452025769</v>
      </c>
      <c r="O2435" s="3">
        <v>395.12732822846669</v>
      </c>
      <c r="P2435" s="3">
        <v>408.95678471646301</v>
      </c>
    </row>
    <row r="2436" spans="2:16" x14ac:dyDescent="0.35">
      <c r="B2436" t="s">
        <v>10</v>
      </c>
      <c r="D2436" t="s">
        <v>19</v>
      </c>
      <c r="E2436" t="s">
        <v>44</v>
      </c>
      <c r="F2436" t="s">
        <v>737</v>
      </c>
      <c r="G2436" t="s">
        <v>738</v>
      </c>
      <c r="H2436">
        <v>4022</v>
      </c>
      <c r="I2436" t="s">
        <v>728</v>
      </c>
      <c r="J2436">
        <v>63300155</v>
      </c>
      <c r="K2436" t="s">
        <v>1877</v>
      </c>
      <c r="L2436" s="3">
        <v>99996</v>
      </c>
      <c r="M2436" s="3">
        <v>99996</v>
      </c>
      <c r="N2436" s="3">
        <v>99996</v>
      </c>
      <c r="O2436" s="3">
        <v>99996</v>
      </c>
      <c r="P2436" s="3">
        <v>99996</v>
      </c>
    </row>
    <row r="2437" spans="2:16" x14ac:dyDescent="0.35">
      <c r="B2437" t="s">
        <v>10</v>
      </c>
      <c r="D2437" t="s">
        <v>11</v>
      </c>
      <c r="E2437" t="s">
        <v>44</v>
      </c>
      <c r="F2437" t="s">
        <v>737</v>
      </c>
      <c r="G2437" t="s">
        <v>738</v>
      </c>
      <c r="H2437">
        <v>4022</v>
      </c>
      <c r="I2437" t="s">
        <v>728</v>
      </c>
      <c r="J2437">
        <v>63300130</v>
      </c>
      <c r="K2437" t="s">
        <v>1896</v>
      </c>
      <c r="L2437" s="3">
        <v>224.13975566400001</v>
      </c>
      <c r="M2437" s="3">
        <v>231.98464711223997</v>
      </c>
      <c r="N2437" s="3">
        <v>240.10410976116839</v>
      </c>
      <c r="O2437" s="3">
        <v>248.50775360280923</v>
      </c>
      <c r="P2437" s="3">
        <v>257.20552497890753</v>
      </c>
    </row>
    <row r="2438" spans="2:16" x14ac:dyDescent="0.35">
      <c r="B2438" t="s">
        <v>10</v>
      </c>
      <c r="D2438" t="s">
        <v>19</v>
      </c>
      <c r="E2438" t="s">
        <v>44</v>
      </c>
      <c r="F2438" t="s">
        <v>1840</v>
      </c>
      <c r="G2438" t="s">
        <v>1841</v>
      </c>
      <c r="H2438">
        <v>4022</v>
      </c>
      <c r="I2438" t="s">
        <v>728</v>
      </c>
      <c r="J2438">
        <v>63300152</v>
      </c>
      <c r="K2438" t="s">
        <v>1741</v>
      </c>
      <c r="L2438" s="3">
        <v>412537.98</v>
      </c>
      <c r="M2438" s="3">
        <v>420788.73959999997</v>
      </c>
      <c r="N2438" s="3">
        <v>429204.51439199998</v>
      </c>
      <c r="O2438" s="3">
        <v>437788.60467983998</v>
      </c>
      <c r="P2438" s="3">
        <v>446544.37677343679</v>
      </c>
    </row>
    <row r="2439" spans="2:16" x14ac:dyDescent="0.35">
      <c r="B2439" t="s">
        <v>10</v>
      </c>
      <c r="D2439" t="s">
        <v>19</v>
      </c>
      <c r="E2439" t="s">
        <v>28</v>
      </c>
      <c r="F2439" t="s">
        <v>36</v>
      </c>
      <c r="G2439" t="s">
        <v>37</v>
      </c>
      <c r="H2439">
        <v>4043</v>
      </c>
      <c r="I2439" t="s">
        <v>38</v>
      </c>
      <c r="J2439">
        <v>63300031</v>
      </c>
      <c r="K2439" t="s">
        <v>16</v>
      </c>
      <c r="L2439" s="3">
        <v>399999.9999996</v>
      </c>
      <c r="M2439" s="3">
        <v>399999.9999996</v>
      </c>
      <c r="N2439" s="3">
        <v>399999.9999996</v>
      </c>
      <c r="O2439" s="3">
        <v>399999.9999996</v>
      </c>
      <c r="P2439" s="3">
        <v>399999.9999996</v>
      </c>
    </row>
    <row r="2440" spans="2:16" x14ac:dyDescent="0.35">
      <c r="B2440" t="s">
        <v>10</v>
      </c>
      <c r="D2440" t="s">
        <v>11</v>
      </c>
      <c r="E2440" t="s">
        <v>28</v>
      </c>
      <c r="F2440" t="s">
        <v>36</v>
      </c>
      <c r="G2440" t="s">
        <v>37</v>
      </c>
      <c r="H2440">
        <v>4043</v>
      </c>
      <c r="I2440" t="s">
        <v>38</v>
      </c>
      <c r="J2440">
        <v>63300080</v>
      </c>
      <c r="K2440" t="s">
        <v>91</v>
      </c>
      <c r="L2440" s="3">
        <v>150641.46986621234</v>
      </c>
      <c r="M2440" s="3">
        <v>155913.92131152976</v>
      </c>
      <c r="N2440" s="3">
        <v>161370.90855743329</v>
      </c>
      <c r="O2440" s="3">
        <v>167018.89035694342</v>
      </c>
      <c r="P2440" s="3">
        <v>172864.55151943644</v>
      </c>
    </row>
    <row r="2441" spans="2:16" x14ac:dyDescent="0.35">
      <c r="B2441" t="s">
        <v>10</v>
      </c>
      <c r="D2441" t="s">
        <v>19</v>
      </c>
      <c r="E2441" t="s">
        <v>28</v>
      </c>
      <c r="F2441" t="s">
        <v>36</v>
      </c>
      <c r="G2441" t="s">
        <v>37</v>
      </c>
      <c r="H2441">
        <v>4043</v>
      </c>
      <c r="I2441" t="s">
        <v>38</v>
      </c>
      <c r="J2441">
        <v>63300030</v>
      </c>
      <c r="K2441" t="s">
        <v>1488</v>
      </c>
      <c r="L2441" s="3">
        <v>8000</v>
      </c>
      <c r="M2441" s="3">
        <v>8000</v>
      </c>
      <c r="N2441" s="3">
        <v>8000</v>
      </c>
      <c r="O2441" s="3">
        <v>8000</v>
      </c>
      <c r="P2441" s="3">
        <v>8000</v>
      </c>
    </row>
    <row r="2442" spans="2:16" x14ac:dyDescent="0.35">
      <c r="B2442" t="s">
        <v>10</v>
      </c>
      <c r="D2442" t="s">
        <v>11</v>
      </c>
      <c r="E2442" t="s">
        <v>28</v>
      </c>
      <c r="F2442" t="s">
        <v>36</v>
      </c>
      <c r="G2442" t="s">
        <v>37</v>
      </c>
      <c r="H2442">
        <v>4043</v>
      </c>
      <c r="I2442" t="s">
        <v>38</v>
      </c>
      <c r="J2442">
        <v>63300040</v>
      </c>
      <c r="K2442" t="s">
        <v>1515</v>
      </c>
      <c r="L2442" s="3">
        <v>52030.770841948339</v>
      </c>
      <c r="M2442" s="3">
        <v>53851.84782141653</v>
      </c>
      <c r="N2442" s="3">
        <v>55736.6624951661</v>
      </c>
      <c r="O2442" s="3">
        <v>57687.445682496909</v>
      </c>
      <c r="P2442" s="3">
        <v>59706.506281384296</v>
      </c>
    </row>
    <row r="2443" spans="2:16" x14ac:dyDescent="0.35">
      <c r="B2443" t="s">
        <v>10</v>
      </c>
      <c r="D2443" t="s">
        <v>19</v>
      </c>
      <c r="E2443" t="s">
        <v>28</v>
      </c>
      <c r="F2443" t="s">
        <v>36</v>
      </c>
      <c r="G2443" t="s">
        <v>37</v>
      </c>
      <c r="H2443">
        <v>4043</v>
      </c>
      <c r="I2443" t="s">
        <v>38</v>
      </c>
      <c r="J2443">
        <v>63300056</v>
      </c>
      <c r="K2443" t="s">
        <v>1536</v>
      </c>
      <c r="L2443" s="3">
        <v>495531.15087569848</v>
      </c>
      <c r="M2443" s="3">
        <v>512874.74115634791</v>
      </c>
      <c r="N2443" s="3">
        <v>530825.35709682002</v>
      </c>
      <c r="O2443" s="3">
        <v>549404.24459520867</v>
      </c>
      <c r="P2443" s="3">
        <v>568633.39315604093</v>
      </c>
    </row>
    <row r="2444" spans="2:16" x14ac:dyDescent="0.35">
      <c r="B2444" t="s">
        <v>10</v>
      </c>
      <c r="D2444" t="s">
        <v>19</v>
      </c>
      <c r="E2444" t="s">
        <v>28</v>
      </c>
      <c r="F2444" t="s">
        <v>36</v>
      </c>
      <c r="G2444" t="s">
        <v>37</v>
      </c>
      <c r="H2444">
        <v>4043</v>
      </c>
      <c r="I2444" t="s">
        <v>38</v>
      </c>
      <c r="J2444">
        <v>63300153</v>
      </c>
      <c r="K2444" t="s">
        <v>1675</v>
      </c>
      <c r="L2444" s="3">
        <v>94974.240000204009</v>
      </c>
      <c r="M2444" s="3">
        <v>96873.724800208089</v>
      </c>
      <c r="N2444" s="3">
        <v>98811.199296212246</v>
      </c>
      <c r="O2444" s="3">
        <v>100787.42328213649</v>
      </c>
      <c r="P2444" s="3">
        <v>102803.17174777921</v>
      </c>
    </row>
    <row r="2445" spans="2:16" x14ac:dyDescent="0.35">
      <c r="B2445" t="s">
        <v>10</v>
      </c>
      <c r="D2445" t="s">
        <v>19</v>
      </c>
      <c r="E2445" t="s">
        <v>28</v>
      </c>
      <c r="F2445" t="s">
        <v>36</v>
      </c>
      <c r="G2445" t="s">
        <v>37</v>
      </c>
      <c r="H2445">
        <v>4043</v>
      </c>
      <c r="I2445" t="s">
        <v>38</v>
      </c>
      <c r="J2445">
        <v>63300150</v>
      </c>
      <c r="K2445" t="s">
        <v>1680</v>
      </c>
      <c r="L2445" s="3">
        <v>19379.999999694002</v>
      </c>
      <c r="M2445" s="3">
        <v>19767.599999687882</v>
      </c>
      <c r="N2445" s="3">
        <v>20162.951999681638</v>
      </c>
      <c r="O2445" s="3">
        <v>20566.211039675272</v>
      </c>
      <c r="P2445" s="3">
        <v>20977.53526046878</v>
      </c>
    </row>
    <row r="2446" spans="2:16" x14ac:dyDescent="0.35">
      <c r="B2446" t="s">
        <v>10</v>
      </c>
      <c r="D2446" t="s">
        <v>11</v>
      </c>
      <c r="E2446" t="s">
        <v>28</v>
      </c>
      <c r="F2446" t="s">
        <v>36</v>
      </c>
      <c r="G2446" t="s">
        <v>37</v>
      </c>
      <c r="H2446">
        <v>4043</v>
      </c>
      <c r="I2446" t="s">
        <v>38</v>
      </c>
      <c r="J2446">
        <v>63300100</v>
      </c>
      <c r="K2446" t="s">
        <v>1869</v>
      </c>
      <c r="L2446" s="3">
        <v>45588.865880564263</v>
      </c>
      <c r="M2446" s="3">
        <v>47184.47618638401</v>
      </c>
      <c r="N2446" s="3">
        <v>48835.932852907441</v>
      </c>
      <c r="O2446" s="3">
        <v>50545.1905027592</v>
      </c>
      <c r="P2446" s="3">
        <v>52314.272170355762</v>
      </c>
    </row>
    <row r="2447" spans="2:16" x14ac:dyDescent="0.35">
      <c r="B2447" t="s">
        <v>10</v>
      </c>
      <c r="D2447" t="s">
        <v>11</v>
      </c>
      <c r="E2447" t="s">
        <v>28</v>
      </c>
      <c r="F2447" t="s">
        <v>36</v>
      </c>
      <c r="G2447" t="s">
        <v>37</v>
      </c>
      <c r="H2447">
        <v>4043</v>
      </c>
      <c r="I2447" t="s">
        <v>38</v>
      </c>
      <c r="J2447">
        <v>63300170</v>
      </c>
      <c r="K2447" t="s">
        <v>1873</v>
      </c>
      <c r="L2447" s="3">
        <v>78789.452989236059</v>
      </c>
      <c r="M2447" s="3">
        <v>81547.08384385932</v>
      </c>
      <c r="N2447" s="3">
        <v>84401.231778394387</v>
      </c>
      <c r="O2447" s="3">
        <v>87355.274890638175</v>
      </c>
      <c r="P2447" s="3">
        <v>90412.709511810506</v>
      </c>
    </row>
    <row r="2448" spans="2:16" x14ac:dyDescent="0.35">
      <c r="B2448" t="s">
        <v>10</v>
      </c>
      <c r="D2448" t="s">
        <v>11</v>
      </c>
      <c r="E2448" t="s">
        <v>28</v>
      </c>
      <c r="F2448" t="s">
        <v>723</v>
      </c>
      <c r="G2448" t="s">
        <v>724</v>
      </c>
      <c r="H2448">
        <v>4044</v>
      </c>
      <c r="I2448" t="s">
        <v>725</v>
      </c>
      <c r="J2448">
        <v>63300080</v>
      </c>
      <c r="K2448" t="s">
        <v>91</v>
      </c>
      <c r="L2448" s="3">
        <v>105128.060661344</v>
      </c>
      <c r="M2448" s="3">
        <v>108807.54278449103</v>
      </c>
      <c r="N2448" s="3">
        <v>112615.80678194821</v>
      </c>
      <c r="O2448" s="3">
        <v>116557.36001931639</v>
      </c>
      <c r="P2448" s="3">
        <v>120636.86761999247</v>
      </c>
    </row>
    <row r="2449" spans="2:16" x14ac:dyDescent="0.35">
      <c r="B2449" t="s">
        <v>10</v>
      </c>
      <c r="D2449" t="s">
        <v>11</v>
      </c>
      <c r="E2449" t="s">
        <v>28</v>
      </c>
      <c r="F2449" t="s">
        <v>723</v>
      </c>
      <c r="G2449" t="s">
        <v>724</v>
      </c>
      <c r="H2449">
        <v>4044</v>
      </c>
      <c r="I2449" t="s">
        <v>725</v>
      </c>
      <c r="J2449">
        <v>63300040</v>
      </c>
      <c r="K2449" t="s">
        <v>1515</v>
      </c>
      <c r="L2449" s="3">
        <v>36310.678846845789</v>
      </c>
      <c r="M2449" s="3">
        <v>37581.552606485384</v>
      </c>
      <c r="N2449" s="3">
        <v>38896.906947712378</v>
      </c>
      <c r="O2449" s="3">
        <v>40258.298690882308</v>
      </c>
      <c r="P2449" s="3">
        <v>41667.339145063183</v>
      </c>
    </row>
    <row r="2450" spans="2:16" x14ac:dyDescent="0.35">
      <c r="B2450" t="s">
        <v>10</v>
      </c>
      <c r="D2450" t="s">
        <v>19</v>
      </c>
      <c r="E2450" t="s">
        <v>28</v>
      </c>
      <c r="F2450" t="s">
        <v>723</v>
      </c>
      <c r="G2450" t="s">
        <v>724</v>
      </c>
      <c r="H2450">
        <v>4044</v>
      </c>
      <c r="I2450" t="s">
        <v>725</v>
      </c>
      <c r="J2450">
        <v>63300056</v>
      </c>
      <c r="K2450" t="s">
        <v>1536</v>
      </c>
      <c r="L2450" s="3">
        <v>345815.98901757895</v>
      </c>
      <c r="M2450" s="3">
        <v>357919.54863319418</v>
      </c>
      <c r="N2450" s="3">
        <v>370446.73283535597</v>
      </c>
      <c r="O2450" s="3">
        <v>383412.3684845934</v>
      </c>
      <c r="P2450" s="3">
        <v>396831.80138155416</v>
      </c>
    </row>
    <row r="2451" spans="2:16" x14ac:dyDescent="0.35">
      <c r="B2451" t="s">
        <v>10</v>
      </c>
      <c r="D2451" t="s">
        <v>11</v>
      </c>
      <c r="E2451" t="s">
        <v>28</v>
      </c>
      <c r="F2451" t="s">
        <v>723</v>
      </c>
      <c r="G2451" t="s">
        <v>724</v>
      </c>
      <c r="H2451">
        <v>4044</v>
      </c>
      <c r="I2451" t="s">
        <v>725</v>
      </c>
      <c r="J2451">
        <v>63300100</v>
      </c>
      <c r="K2451" t="s">
        <v>1869</v>
      </c>
      <c r="L2451" s="3">
        <v>31815.070989617263</v>
      </c>
      <c r="M2451" s="3">
        <v>32928.598474253864</v>
      </c>
      <c r="N2451" s="3">
        <v>34081.099420852748</v>
      </c>
      <c r="O2451" s="3">
        <v>35273.93790058259</v>
      </c>
      <c r="P2451" s="3">
        <v>36508.525727102984</v>
      </c>
    </row>
    <row r="2452" spans="2:16" x14ac:dyDescent="0.35">
      <c r="B2452" t="s">
        <v>10</v>
      </c>
      <c r="D2452" t="s">
        <v>11</v>
      </c>
      <c r="E2452" t="s">
        <v>28</v>
      </c>
      <c r="F2452" t="s">
        <v>723</v>
      </c>
      <c r="G2452" t="s">
        <v>724</v>
      </c>
      <c r="H2452">
        <v>4044</v>
      </c>
      <c r="I2452" t="s">
        <v>725</v>
      </c>
      <c r="J2452">
        <v>63300170</v>
      </c>
      <c r="K2452" t="s">
        <v>1873</v>
      </c>
      <c r="L2452" s="3">
        <v>54984.742253795055</v>
      </c>
      <c r="M2452" s="3">
        <v>56909.208232677876</v>
      </c>
      <c r="N2452" s="3">
        <v>58901.030520821601</v>
      </c>
      <c r="O2452" s="3">
        <v>60962.566589050351</v>
      </c>
      <c r="P2452" s="3">
        <v>63096.256419667116</v>
      </c>
    </row>
    <row r="2453" spans="2:16" x14ac:dyDescent="0.35">
      <c r="B2453" t="s">
        <v>10</v>
      </c>
      <c r="D2453" t="s">
        <v>19</v>
      </c>
      <c r="E2453" t="s">
        <v>28</v>
      </c>
      <c r="F2453" t="s">
        <v>723</v>
      </c>
      <c r="G2453" t="s">
        <v>724</v>
      </c>
      <c r="H2453">
        <v>4044</v>
      </c>
      <c r="I2453" t="s">
        <v>725</v>
      </c>
      <c r="J2453">
        <v>63300035</v>
      </c>
      <c r="K2453" t="s">
        <v>1886</v>
      </c>
      <c r="L2453" s="3">
        <v>367.2</v>
      </c>
      <c r="M2453" s="3">
        <v>374.54399999999998</v>
      </c>
      <c r="N2453" s="3">
        <v>382.03487999999999</v>
      </c>
      <c r="O2453" s="3">
        <v>389.6755776</v>
      </c>
      <c r="P2453" s="3">
        <v>397.46908915199998</v>
      </c>
    </row>
    <row r="2454" spans="2:16" x14ac:dyDescent="0.35">
      <c r="B2454" t="s">
        <v>10</v>
      </c>
      <c r="D2454" t="s">
        <v>19</v>
      </c>
      <c r="E2454" t="s">
        <v>44</v>
      </c>
      <c r="F2454" t="s">
        <v>1638</v>
      </c>
      <c r="G2454" t="s">
        <v>1639</v>
      </c>
      <c r="H2454">
        <v>4050</v>
      </c>
      <c r="I2454" t="s">
        <v>670</v>
      </c>
      <c r="J2454">
        <v>63300065</v>
      </c>
      <c r="K2454" t="s">
        <v>1627</v>
      </c>
      <c r="L2454" s="3">
        <v>11854.901465999999</v>
      </c>
      <c r="M2454" s="3">
        <v>11854.901465999999</v>
      </c>
      <c r="N2454" s="3">
        <v>11854.901465999999</v>
      </c>
      <c r="O2454" s="3">
        <v>11854.901465999999</v>
      </c>
      <c r="P2454" s="3">
        <v>11854.901465999999</v>
      </c>
    </row>
    <row r="2455" spans="2:16" x14ac:dyDescent="0.35">
      <c r="B2455" t="s">
        <v>10</v>
      </c>
      <c r="D2455" t="s">
        <v>19</v>
      </c>
      <c r="E2455" t="s">
        <v>44</v>
      </c>
      <c r="F2455" t="s">
        <v>1638</v>
      </c>
      <c r="G2455" t="s">
        <v>1639</v>
      </c>
      <c r="H2455">
        <v>4050</v>
      </c>
      <c r="I2455" t="s">
        <v>670</v>
      </c>
      <c r="J2455">
        <v>63300152</v>
      </c>
      <c r="K2455" t="s">
        <v>1741</v>
      </c>
      <c r="L2455" s="3">
        <v>20371.540504680001</v>
      </c>
      <c r="M2455" s="3">
        <v>20778.9713147736</v>
      </c>
      <c r="N2455" s="3">
        <v>21194.550741069073</v>
      </c>
      <c r="O2455" s="3">
        <v>21618.441755890457</v>
      </c>
      <c r="P2455" s="3">
        <v>22050.810591008267</v>
      </c>
    </row>
    <row r="2456" spans="2:16" x14ac:dyDescent="0.35">
      <c r="B2456" t="s">
        <v>10</v>
      </c>
      <c r="D2456" t="s">
        <v>11</v>
      </c>
      <c r="E2456" t="s">
        <v>44</v>
      </c>
      <c r="F2456" t="s">
        <v>1638</v>
      </c>
      <c r="G2456" t="s">
        <v>1639</v>
      </c>
      <c r="H2456">
        <v>4050</v>
      </c>
      <c r="I2456" t="s">
        <v>670</v>
      </c>
      <c r="J2456">
        <v>63300110</v>
      </c>
      <c r="K2456" t="s">
        <v>1866</v>
      </c>
      <c r="L2456" s="3">
        <v>474.19605863999999</v>
      </c>
      <c r="M2456" s="3">
        <v>474.19605863999999</v>
      </c>
      <c r="N2456" s="3">
        <v>474.19605863999999</v>
      </c>
      <c r="O2456" s="3">
        <v>474.19605863999999</v>
      </c>
      <c r="P2456" s="3">
        <v>474.19605863999999</v>
      </c>
    </row>
    <row r="2457" spans="2:16" x14ac:dyDescent="0.35">
      <c r="B2457" t="s">
        <v>10</v>
      </c>
      <c r="D2457" t="s">
        <v>19</v>
      </c>
      <c r="E2457" t="s">
        <v>44</v>
      </c>
      <c r="F2457" t="s">
        <v>1640</v>
      </c>
      <c r="G2457" t="s">
        <v>1641</v>
      </c>
      <c r="H2457">
        <v>4050</v>
      </c>
      <c r="I2457" t="s">
        <v>670</v>
      </c>
      <c r="J2457">
        <v>63300065</v>
      </c>
      <c r="K2457" t="s">
        <v>1627</v>
      </c>
      <c r="L2457" s="3">
        <v>3951.6338219999998</v>
      </c>
      <c r="M2457" s="3">
        <v>3951.6338219999998</v>
      </c>
      <c r="N2457" s="3">
        <v>3951.6338219999998</v>
      </c>
      <c r="O2457" s="3">
        <v>3951.6338219999998</v>
      </c>
      <c r="P2457" s="3">
        <v>3951.6338219999998</v>
      </c>
    </row>
    <row r="2458" spans="2:16" x14ac:dyDescent="0.35">
      <c r="B2458" t="s">
        <v>10</v>
      </c>
      <c r="D2458" t="s">
        <v>19</v>
      </c>
      <c r="E2458" t="s">
        <v>44</v>
      </c>
      <c r="F2458" t="s">
        <v>1640</v>
      </c>
      <c r="G2458" t="s">
        <v>1641</v>
      </c>
      <c r="H2458">
        <v>4050</v>
      </c>
      <c r="I2458" t="s">
        <v>670</v>
      </c>
      <c r="J2458">
        <v>63300152</v>
      </c>
      <c r="K2458" t="s">
        <v>1741</v>
      </c>
      <c r="L2458" s="3">
        <v>6790.5135011519997</v>
      </c>
      <c r="M2458" s="3">
        <v>6926.3237711750398</v>
      </c>
      <c r="N2458" s="3">
        <v>7064.8502465985412</v>
      </c>
      <c r="O2458" s="3">
        <v>7206.1472515305122</v>
      </c>
      <c r="P2458" s="3">
        <v>7350.2701965611222</v>
      </c>
    </row>
    <row r="2459" spans="2:16" x14ac:dyDescent="0.35">
      <c r="B2459" t="s">
        <v>10</v>
      </c>
      <c r="D2459" t="s">
        <v>11</v>
      </c>
      <c r="E2459" t="s">
        <v>44</v>
      </c>
      <c r="F2459" t="s">
        <v>1640</v>
      </c>
      <c r="G2459" t="s">
        <v>1641</v>
      </c>
      <c r="H2459">
        <v>4050</v>
      </c>
      <c r="I2459" t="s">
        <v>670</v>
      </c>
      <c r="J2459">
        <v>63300110</v>
      </c>
      <c r="K2459" t="s">
        <v>1866</v>
      </c>
      <c r="L2459" s="3">
        <v>158.06535288000001</v>
      </c>
      <c r="M2459" s="3">
        <v>158.06535288000001</v>
      </c>
      <c r="N2459" s="3">
        <v>158.06535288000001</v>
      </c>
      <c r="O2459" s="3">
        <v>158.06535288000001</v>
      </c>
      <c r="P2459" s="3">
        <v>158.06535288000001</v>
      </c>
    </row>
    <row r="2460" spans="2:16" x14ac:dyDescent="0.35">
      <c r="B2460" t="s">
        <v>10</v>
      </c>
      <c r="D2460" t="s">
        <v>11</v>
      </c>
      <c r="E2460" t="s">
        <v>44</v>
      </c>
      <c r="F2460" t="s">
        <v>668</v>
      </c>
      <c r="G2460" t="s">
        <v>669</v>
      </c>
      <c r="H2460">
        <v>4050</v>
      </c>
      <c r="I2460" t="s">
        <v>670</v>
      </c>
      <c r="J2460">
        <v>63300080</v>
      </c>
      <c r="K2460" t="s">
        <v>91</v>
      </c>
      <c r="L2460" s="3">
        <v>76462.58948977993</v>
      </c>
      <c r="M2460" s="3">
        <v>79138.780121922231</v>
      </c>
      <c r="N2460" s="3">
        <v>81908.637426189496</v>
      </c>
      <c r="O2460" s="3">
        <v>84775.439736106127</v>
      </c>
      <c r="P2460" s="3">
        <v>87742.580126869827</v>
      </c>
    </row>
    <row r="2461" spans="2:16" x14ac:dyDescent="0.35">
      <c r="B2461" t="s">
        <v>10</v>
      </c>
      <c r="D2461" t="s">
        <v>19</v>
      </c>
      <c r="E2461" t="s">
        <v>44</v>
      </c>
      <c r="F2461" t="s">
        <v>668</v>
      </c>
      <c r="G2461" t="s">
        <v>669</v>
      </c>
      <c r="H2461">
        <v>4050</v>
      </c>
      <c r="I2461" t="s">
        <v>670</v>
      </c>
      <c r="J2461">
        <v>63300030</v>
      </c>
      <c r="K2461" t="s">
        <v>1488</v>
      </c>
      <c r="L2461" s="3">
        <v>47880</v>
      </c>
      <c r="M2461" s="3">
        <v>47880</v>
      </c>
      <c r="N2461" s="3">
        <v>47880</v>
      </c>
      <c r="O2461" s="3">
        <v>47880</v>
      </c>
      <c r="P2461" s="3">
        <v>47880</v>
      </c>
    </row>
    <row r="2462" spans="2:16" x14ac:dyDescent="0.35">
      <c r="B2462" t="s">
        <v>10</v>
      </c>
      <c r="D2462" t="s">
        <v>11</v>
      </c>
      <c r="E2462" t="s">
        <v>44</v>
      </c>
      <c r="F2462" t="s">
        <v>668</v>
      </c>
      <c r="G2462" t="s">
        <v>669</v>
      </c>
      <c r="H2462">
        <v>4050</v>
      </c>
      <c r="I2462" t="s">
        <v>670</v>
      </c>
      <c r="J2462">
        <v>63300040</v>
      </c>
      <c r="K2462" t="s">
        <v>1515</v>
      </c>
      <c r="L2462" s="3">
        <v>24088.964010691543</v>
      </c>
      <c r="M2462" s="3">
        <v>24932.077751065743</v>
      </c>
      <c r="N2462" s="3">
        <v>25804.700472353044</v>
      </c>
      <c r="O2462" s="3">
        <v>26707.864988885398</v>
      </c>
      <c r="P2462" s="3">
        <v>27642.640263496385</v>
      </c>
    </row>
    <row r="2463" spans="2:16" x14ac:dyDescent="0.35">
      <c r="B2463" t="s">
        <v>10</v>
      </c>
      <c r="D2463" t="s">
        <v>19</v>
      </c>
      <c r="E2463" t="s">
        <v>44</v>
      </c>
      <c r="F2463" t="s">
        <v>668</v>
      </c>
      <c r="G2463" t="s">
        <v>669</v>
      </c>
      <c r="H2463">
        <v>4050</v>
      </c>
      <c r="I2463" t="s">
        <v>670</v>
      </c>
      <c r="J2463">
        <v>63300158</v>
      </c>
      <c r="K2463" t="s">
        <v>1516</v>
      </c>
      <c r="L2463" s="3">
        <v>29844</v>
      </c>
      <c r="M2463" s="3">
        <v>29844</v>
      </c>
      <c r="N2463" s="3">
        <v>29844</v>
      </c>
      <c r="O2463" s="3">
        <v>29844</v>
      </c>
      <c r="P2463" s="3">
        <v>29844</v>
      </c>
    </row>
    <row r="2464" spans="2:16" x14ac:dyDescent="0.35">
      <c r="B2464" t="s">
        <v>10</v>
      </c>
      <c r="D2464" t="s">
        <v>19</v>
      </c>
      <c r="E2464" t="s">
        <v>44</v>
      </c>
      <c r="F2464" t="s">
        <v>668</v>
      </c>
      <c r="G2464" t="s">
        <v>669</v>
      </c>
      <c r="H2464">
        <v>4050</v>
      </c>
      <c r="I2464" t="s">
        <v>670</v>
      </c>
      <c r="J2464">
        <v>63300056</v>
      </c>
      <c r="K2464" t="s">
        <v>1536</v>
      </c>
      <c r="L2464" s="3">
        <v>229418.70486372898</v>
      </c>
      <c r="M2464" s="3">
        <v>237448.35953395948</v>
      </c>
      <c r="N2464" s="3">
        <v>245759.05211764804</v>
      </c>
      <c r="O2464" s="3">
        <v>254360.61894176572</v>
      </c>
      <c r="P2464" s="3">
        <v>263263.24060472747</v>
      </c>
    </row>
    <row r="2465" spans="2:16" x14ac:dyDescent="0.35">
      <c r="B2465" t="s">
        <v>10</v>
      </c>
      <c r="D2465" t="s">
        <v>19</v>
      </c>
      <c r="E2465" t="s">
        <v>44</v>
      </c>
      <c r="F2465" t="s">
        <v>668</v>
      </c>
      <c r="G2465" t="s">
        <v>669</v>
      </c>
      <c r="H2465">
        <v>4050</v>
      </c>
      <c r="I2465" t="s">
        <v>670</v>
      </c>
      <c r="J2465">
        <v>63300052</v>
      </c>
      <c r="K2465" t="s">
        <v>1541</v>
      </c>
      <c r="L2465" s="3">
        <v>22102.971089494498</v>
      </c>
      <c r="M2465" s="3">
        <v>22876.575077626803</v>
      </c>
      <c r="N2465" s="3">
        <v>23677.255205343739</v>
      </c>
      <c r="O2465" s="3">
        <v>24505.959137530768</v>
      </c>
      <c r="P2465" s="3">
        <v>25363.667707344342</v>
      </c>
    </row>
    <row r="2466" spans="2:16" x14ac:dyDescent="0.35">
      <c r="B2466" t="s">
        <v>10</v>
      </c>
      <c r="D2466" t="s">
        <v>19</v>
      </c>
      <c r="E2466" t="s">
        <v>44</v>
      </c>
      <c r="F2466" t="s">
        <v>668</v>
      </c>
      <c r="G2466" t="s">
        <v>669</v>
      </c>
      <c r="H2466">
        <v>4050</v>
      </c>
      <c r="I2466" t="s">
        <v>670</v>
      </c>
      <c r="J2466">
        <v>63300060</v>
      </c>
      <c r="K2466" t="s">
        <v>1546</v>
      </c>
      <c r="L2466" s="3">
        <v>520551</v>
      </c>
      <c r="M2466" s="3">
        <v>520551</v>
      </c>
      <c r="N2466" s="3">
        <v>520551</v>
      </c>
      <c r="O2466" s="3">
        <v>520551</v>
      </c>
      <c r="P2466" s="3">
        <v>520551</v>
      </c>
    </row>
    <row r="2467" spans="2:16" x14ac:dyDescent="0.35">
      <c r="B2467" t="s">
        <v>10</v>
      </c>
      <c r="D2467" t="s">
        <v>19</v>
      </c>
      <c r="E2467" t="s">
        <v>44</v>
      </c>
      <c r="F2467" t="s">
        <v>668</v>
      </c>
      <c r="G2467" t="s">
        <v>669</v>
      </c>
      <c r="H2467">
        <v>4050</v>
      </c>
      <c r="I2467" t="s">
        <v>670</v>
      </c>
      <c r="J2467">
        <v>63300065</v>
      </c>
      <c r="K2467" t="s">
        <v>1627</v>
      </c>
      <c r="L2467" s="3">
        <v>364563.9999996</v>
      </c>
      <c r="M2467" s="3">
        <v>364563.9999996</v>
      </c>
      <c r="N2467" s="3">
        <v>364563.9999996</v>
      </c>
      <c r="O2467" s="3">
        <v>364563.9999996</v>
      </c>
      <c r="P2467" s="3">
        <v>364563.9999996</v>
      </c>
    </row>
    <row r="2468" spans="2:16" x14ac:dyDescent="0.35">
      <c r="B2468" t="s">
        <v>10</v>
      </c>
      <c r="D2468" t="s">
        <v>19</v>
      </c>
      <c r="E2468" t="s">
        <v>44</v>
      </c>
      <c r="F2468" t="s">
        <v>668</v>
      </c>
      <c r="G2468" t="s">
        <v>669</v>
      </c>
      <c r="H2468">
        <v>4050</v>
      </c>
      <c r="I2468" t="s">
        <v>670</v>
      </c>
      <c r="J2468">
        <v>63300033</v>
      </c>
      <c r="K2468" t="s">
        <v>1661</v>
      </c>
      <c r="L2468" s="3">
        <v>55617.333309599999</v>
      </c>
      <c r="M2468" s="3">
        <v>55617.333309599999</v>
      </c>
      <c r="N2468" s="3">
        <v>55617.333309599999</v>
      </c>
      <c r="O2468" s="3">
        <v>55617.333309599999</v>
      </c>
      <c r="P2468" s="3">
        <v>55617.333309599999</v>
      </c>
    </row>
    <row r="2469" spans="2:16" x14ac:dyDescent="0.35">
      <c r="B2469" t="s">
        <v>10</v>
      </c>
      <c r="D2469" t="s">
        <v>19</v>
      </c>
      <c r="E2469" t="s">
        <v>44</v>
      </c>
      <c r="F2469" t="s">
        <v>668</v>
      </c>
      <c r="G2469" t="s">
        <v>669</v>
      </c>
      <c r="H2469">
        <v>4050</v>
      </c>
      <c r="I2469" t="s">
        <v>670</v>
      </c>
      <c r="J2469">
        <v>63300150</v>
      </c>
      <c r="K2469" t="s">
        <v>1680</v>
      </c>
      <c r="L2469" s="3">
        <v>344341.53479959199</v>
      </c>
      <c r="M2469" s="3">
        <v>351228.36549558386</v>
      </c>
      <c r="N2469" s="3">
        <v>358252.93280549557</v>
      </c>
      <c r="O2469" s="3">
        <v>365417.99146160547</v>
      </c>
      <c r="P2469" s="3">
        <v>372726.35129083757</v>
      </c>
    </row>
    <row r="2470" spans="2:16" x14ac:dyDescent="0.35">
      <c r="B2470" t="s">
        <v>10</v>
      </c>
      <c r="D2470" t="s">
        <v>11</v>
      </c>
      <c r="E2470" t="s">
        <v>44</v>
      </c>
      <c r="F2470" t="s">
        <v>668</v>
      </c>
      <c r="G2470" t="s">
        <v>669</v>
      </c>
      <c r="H2470">
        <v>4050</v>
      </c>
      <c r="I2470" t="s">
        <v>670</v>
      </c>
      <c r="J2470">
        <v>63300110</v>
      </c>
      <c r="K2470" t="s">
        <v>1866</v>
      </c>
      <c r="L2470" s="3">
        <v>14582.559999984</v>
      </c>
      <c r="M2470" s="3">
        <v>14582.559999984</v>
      </c>
      <c r="N2470" s="3">
        <v>14582.559999984</v>
      </c>
      <c r="O2470" s="3">
        <v>14582.559999984</v>
      </c>
      <c r="P2470" s="3">
        <v>14582.559999984</v>
      </c>
    </row>
    <row r="2471" spans="2:16" x14ac:dyDescent="0.35">
      <c r="B2471" t="s">
        <v>10</v>
      </c>
      <c r="D2471" t="s">
        <v>11</v>
      </c>
      <c r="E2471" t="s">
        <v>44</v>
      </c>
      <c r="F2471" t="s">
        <v>668</v>
      </c>
      <c r="G2471" t="s">
        <v>669</v>
      </c>
      <c r="H2471">
        <v>4050</v>
      </c>
      <c r="I2471" t="s">
        <v>670</v>
      </c>
      <c r="J2471">
        <v>63300100</v>
      </c>
      <c r="K2471" t="s">
        <v>1869</v>
      </c>
      <c r="L2471" s="3">
        <v>23139.99418769656</v>
      </c>
      <c r="M2471" s="3">
        <v>23949.893984265935</v>
      </c>
      <c r="N2471" s="3">
        <v>24788.140273715242</v>
      </c>
      <c r="O2471" s="3">
        <v>25655.725183295279</v>
      </c>
      <c r="P2471" s="3">
        <v>26553.675564710607</v>
      </c>
    </row>
    <row r="2472" spans="2:16" x14ac:dyDescent="0.35">
      <c r="B2472" t="s">
        <v>10</v>
      </c>
      <c r="D2472" t="s">
        <v>11</v>
      </c>
      <c r="E2472" t="s">
        <v>44</v>
      </c>
      <c r="F2472" t="s">
        <v>668</v>
      </c>
      <c r="G2472" t="s">
        <v>669</v>
      </c>
      <c r="H2472">
        <v>4050</v>
      </c>
      <c r="I2472" t="s">
        <v>670</v>
      </c>
      <c r="J2472">
        <v>63300170</v>
      </c>
      <c r="K2472" t="s">
        <v>1873</v>
      </c>
      <c r="L2472" s="3">
        <v>36477.574073332908</v>
      </c>
      <c r="M2472" s="3">
        <v>37754.289165899558</v>
      </c>
      <c r="N2472" s="3">
        <v>39075.689286706038</v>
      </c>
      <c r="O2472" s="3">
        <v>40443.338411740748</v>
      </c>
      <c r="P2472" s="3">
        <v>41858.85525615167</v>
      </c>
    </row>
    <row r="2473" spans="2:16" x14ac:dyDescent="0.35">
      <c r="B2473" t="s">
        <v>10</v>
      </c>
      <c r="D2473" t="s">
        <v>19</v>
      </c>
      <c r="E2473" t="s">
        <v>44</v>
      </c>
      <c r="F2473" t="s">
        <v>668</v>
      </c>
      <c r="G2473" t="s">
        <v>669</v>
      </c>
      <c r="H2473">
        <v>4050</v>
      </c>
      <c r="I2473" t="s">
        <v>670</v>
      </c>
      <c r="J2473">
        <v>63300155</v>
      </c>
      <c r="K2473" t="s">
        <v>1877</v>
      </c>
      <c r="L2473" s="3">
        <v>5919</v>
      </c>
      <c r="M2473" s="3">
        <v>5919</v>
      </c>
      <c r="N2473" s="3">
        <v>5919</v>
      </c>
      <c r="O2473" s="3">
        <v>5919</v>
      </c>
      <c r="P2473" s="3">
        <v>5919</v>
      </c>
    </row>
    <row r="2474" spans="2:16" x14ac:dyDescent="0.35">
      <c r="B2474" t="s">
        <v>10</v>
      </c>
      <c r="D2474" t="s">
        <v>19</v>
      </c>
      <c r="E2474" t="s">
        <v>44</v>
      </c>
      <c r="F2474" t="s">
        <v>668</v>
      </c>
      <c r="G2474" t="s">
        <v>669</v>
      </c>
      <c r="H2474">
        <v>4050</v>
      </c>
      <c r="I2474" t="s">
        <v>670</v>
      </c>
      <c r="J2474">
        <v>63300160</v>
      </c>
      <c r="K2474" t="s">
        <v>1878</v>
      </c>
      <c r="L2474" s="3">
        <v>194532</v>
      </c>
      <c r="M2474" s="3">
        <v>194532</v>
      </c>
      <c r="N2474" s="3">
        <v>194532</v>
      </c>
      <c r="O2474" s="3">
        <v>194532</v>
      </c>
      <c r="P2474" s="3">
        <v>194532</v>
      </c>
    </row>
    <row r="2475" spans="2:16" x14ac:dyDescent="0.35">
      <c r="B2475" t="s">
        <v>10</v>
      </c>
      <c r="D2475" t="s">
        <v>11</v>
      </c>
      <c r="E2475" t="s">
        <v>44</v>
      </c>
      <c r="F2475" t="s">
        <v>668</v>
      </c>
      <c r="G2475" t="s">
        <v>669</v>
      </c>
      <c r="H2475">
        <v>4050</v>
      </c>
      <c r="I2475" t="s">
        <v>670</v>
      </c>
      <c r="J2475">
        <v>63300130</v>
      </c>
      <c r="K2475" t="s">
        <v>1896</v>
      </c>
      <c r="L2475" s="3">
        <v>25152.167595322349</v>
      </c>
      <c r="M2475" s="3">
        <v>26032.493461158629</v>
      </c>
      <c r="N2475" s="3">
        <v>26943.630732299182</v>
      </c>
      <c r="O2475" s="3">
        <v>27886.657807929649</v>
      </c>
      <c r="P2475" s="3">
        <v>28862.690831207183</v>
      </c>
    </row>
    <row r="2476" spans="2:16" x14ac:dyDescent="0.35">
      <c r="B2476" t="s">
        <v>10</v>
      </c>
      <c r="D2476" t="s">
        <v>11</v>
      </c>
      <c r="E2476" t="s">
        <v>44</v>
      </c>
      <c r="F2476" t="s">
        <v>671</v>
      </c>
      <c r="G2476" t="s">
        <v>672</v>
      </c>
      <c r="H2476">
        <v>4050</v>
      </c>
      <c r="I2476" t="s">
        <v>670</v>
      </c>
      <c r="J2476">
        <v>63300080</v>
      </c>
      <c r="K2476" t="s">
        <v>91</v>
      </c>
      <c r="L2476" s="3">
        <v>85853.548226092302</v>
      </c>
      <c r="M2476" s="3">
        <v>88858.422414005545</v>
      </c>
      <c r="N2476" s="3">
        <v>91968.467198495709</v>
      </c>
      <c r="O2476" s="3">
        <v>95187.363550443057</v>
      </c>
      <c r="P2476" s="3">
        <v>98518.921274708555</v>
      </c>
    </row>
    <row r="2477" spans="2:16" x14ac:dyDescent="0.35">
      <c r="B2477" t="s">
        <v>10</v>
      </c>
      <c r="D2477" t="s">
        <v>11</v>
      </c>
      <c r="E2477" t="s">
        <v>44</v>
      </c>
      <c r="F2477" t="s">
        <v>671</v>
      </c>
      <c r="G2477" t="s">
        <v>672</v>
      </c>
      <c r="H2477">
        <v>4050</v>
      </c>
      <c r="I2477" t="s">
        <v>670</v>
      </c>
      <c r="J2477">
        <v>63300040</v>
      </c>
      <c r="K2477" t="s">
        <v>1515</v>
      </c>
      <c r="L2477" s="3">
        <v>26687.177441869768</v>
      </c>
      <c r="M2477" s="3">
        <v>27621.228652335209</v>
      </c>
      <c r="N2477" s="3">
        <v>28587.971655166937</v>
      </c>
      <c r="O2477" s="3">
        <v>29588.550663097776</v>
      </c>
      <c r="P2477" s="3">
        <v>30624.149936306196</v>
      </c>
    </row>
    <row r="2478" spans="2:16" x14ac:dyDescent="0.35">
      <c r="B2478" t="s">
        <v>10</v>
      </c>
      <c r="D2478" t="s">
        <v>19</v>
      </c>
      <c r="E2478" t="s">
        <v>44</v>
      </c>
      <c r="F2478" t="s">
        <v>671</v>
      </c>
      <c r="G2478" t="s">
        <v>672</v>
      </c>
      <c r="H2478">
        <v>4050</v>
      </c>
      <c r="I2478" t="s">
        <v>670</v>
      </c>
      <c r="J2478">
        <v>63300056</v>
      </c>
      <c r="K2478" t="s">
        <v>1536</v>
      </c>
      <c r="L2478" s="3">
        <v>254163.594684474</v>
      </c>
      <c r="M2478" s="3">
        <v>263059.32049843058</v>
      </c>
      <c r="N2478" s="3">
        <v>272266.3967158756</v>
      </c>
      <c r="O2478" s="3">
        <v>281795.72060093121</v>
      </c>
      <c r="P2478" s="3">
        <v>291658.57082196377</v>
      </c>
    </row>
    <row r="2479" spans="2:16" x14ac:dyDescent="0.35">
      <c r="B2479" t="s">
        <v>10</v>
      </c>
      <c r="D2479" t="s">
        <v>19</v>
      </c>
      <c r="E2479" t="s">
        <v>44</v>
      </c>
      <c r="F2479" t="s">
        <v>671</v>
      </c>
      <c r="G2479" t="s">
        <v>672</v>
      </c>
      <c r="H2479">
        <v>4050</v>
      </c>
      <c r="I2479" t="s">
        <v>670</v>
      </c>
      <c r="J2479">
        <v>63300052</v>
      </c>
      <c r="K2479" t="s">
        <v>1541</v>
      </c>
      <c r="L2479" s="3">
        <v>28249.392901355997</v>
      </c>
      <c r="M2479" s="3">
        <v>29238.121652903454</v>
      </c>
      <c r="N2479" s="3">
        <v>30261.455910755074</v>
      </c>
      <c r="O2479" s="3">
        <v>31320.606867631501</v>
      </c>
      <c r="P2479" s="3">
        <v>32416.828107998601</v>
      </c>
    </row>
    <row r="2480" spans="2:16" x14ac:dyDescent="0.35">
      <c r="B2480" t="s">
        <v>10</v>
      </c>
      <c r="D2480" t="s">
        <v>19</v>
      </c>
      <c r="E2480" t="s">
        <v>44</v>
      </c>
      <c r="F2480" t="s">
        <v>671</v>
      </c>
      <c r="G2480" t="s">
        <v>672</v>
      </c>
      <c r="H2480">
        <v>4050</v>
      </c>
      <c r="I2480" t="s">
        <v>670</v>
      </c>
      <c r="J2480">
        <v>63300060</v>
      </c>
      <c r="K2480" t="s">
        <v>1546</v>
      </c>
      <c r="L2480" s="3">
        <v>2226.9999996000001</v>
      </c>
      <c r="M2480" s="3">
        <v>2226.9999996000001</v>
      </c>
      <c r="N2480" s="3">
        <v>2226.9999996000001</v>
      </c>
      <c r="O2480" s="3">
        <v>2226.9999996000001</v>
      </c>
      <c r="P2480" s="3">
        <v>2226.9999996000001</v>
      </c>
    </row>
    <row r="2481" spans="2:16" x14ac:dyDescent="0.35">
      <c r="B2481" t="s">
        <v>10</v>
      </c>
      <c r="D2481" t="s">
        <v>19</v>
      </c>
      <c r="E2481" t="s">
        <v>44</v>
      </c>
      <c r="F2481" t="s">
        <v>671</v>
      </c>
      <c r="G2481" t="s">
        <v>672</v>
      </c>
      <c r="H2481">
        <v>4050</v>
      </c>
      <c r="I2481" t="s">
        <v>670</v>
      </c>
      <c r="J2481">
        <v>63300065</v>
      </c>
      <c r="K2481" t="s">
        <v>1627</v>
      </c>
      <c r="L2481" s="3">
        <v>36300</v>
      </c>
      <c r="M2481" s="3">
        <v>36300</v>
      </c>
      <c r="N2481" s="3">
        <v>36300</v>
      </c>
      <c r="O2481" s="3">
        <v>36300</v>
      </c>
      <c r="P2481" s="3">
        <v>36300</v>
      </c>
    </row>
    <row r="2482" spans="2:16" x14ac:dyDescent="0.35">
      <c r="B2482" t="s">
        <v>10</v>
      </c>
      <c r="D2482" t="s">
        <v>19</v>
      </c>
      <c r="E2482" t="s">
        <v>44</v>
      </c>
      <c r="F2482" t="s">
        <v>671</v>
      </c>
      <c r="G2482" t="s">
        <v>672</v>
      </c>
      <c r="H2482">
        <v>4050</v>
      </c>
      <c r="I2482" t="s">
        <v>670</v>
      </c>
      <c r="J2482">
        <v>63300033</v>
      </c>
      <c r="K2482" t="s">
        <v>1661</v>
      </c>
      <c r="L2482" s="3">
        <v>129996</v>
      </c>
      <c r="M2482" s="3">
        <v>129996</v>
      </c>
      <c r="N2482" s="3">
        <v>129996</v>
      </c>
      <c r="O2482" s="3">
        <v>129996</v>
      </c>
      <c r="P2482" s="3">
        <v>129996</v>
      </c>
    </row>
    <row r="2483" spans="2:16" x14ac:dyDescent="0.35">
      <c r="B2483" t="s">
        <v>10</v>
      </c>
      <c r="D2483" t="s">
        <v>19</v>
      </c>
      <c r="E2483" t="s">
        <v>44</v>
      </c>
      <c r="F2483" t="s">
        <v>671</v>
      </c>
      <c r="G2483" t="s">
        <v>672</v>
      </c>
      <c r="H2483">
        <v>4050</v>
      </c>
      <c r="I2483" t="s">
        <v>670</v>
      </c>
      <c r="J2483">
        <v>63300150</v>
      </c>
      <c r="K2483" t="s">
        <v>1680</v>
      </c>
      <c r="L2483" s="3">
        <v>21810.660000407999</v>
      </c>
      <c r="M2483" s="3">
        <v>22246.873200416161</v>
      </c>
      <c r="N2483" s="3">
        <v>22691.810664424484</v>
      </c>
      <c r="O2483" s="3">
        <v>23145.646877712974</v>
      </c>
      <c r="P2483" s="3">
        <v>23608.559815267236</v>
      </c>
    </row>
    <row r="2484" spans="2:16" x14ac:dyDescent="0.35">
      <c r="B2484" t="s">
        <v>10</v>
      </c>
      <c r="D2484" t="s">
        <v>11</v>
      </c>
      <c r="E2484" t="s">
        <v>44</v>
      </c>
      <c r="F2484" t="s">
        <v>671</v>
      </c>
      <c r="G2484" t="s">
        <v>672</v>
      </c>
      <c r="H2484">
        <v>4050</v>
      </c>
      <c r="I2484" t="s">
        <v>670</v>
      </c>
      <c r="J2484">
        <v>63300110</v>
      </c>
      <c r="K2484" t="s">
        <v>1866</v>
      </c>
      <c r="L2484" s="3">
        <v>1452</v>
      </c>
      <c r="M2484" s="3">
        <v>1452</v>
      </c>
      <c r="N2484" s="3">
        <v>1452</v>
      </c>
      <c r="O2484" s="3">
        <v>1452</v>
      </c>
      <c r="P2484" s="3">
        <v>1452</v>
      </c>
    </row>
    <row r="2485" spans="2:16" x14ac:dyDescent="0.35">
      <c r="B2485" t="s">
        <v>10</v>
      </c>
      <c r="D2485" t="s">
        <v>11</v>
      </c>
      <c r="E2485" t="s">
        <v>44</v>
      </c>
      <c r="F2485" t="s">
        <v>671</v>
      </c>
      <c r="G2485" t="s">
        <v>672</v>
      </c>
      <c r="H2485">
        <v>4050</v>
      </c>
      <c r="I2485" t="s">
        <v>670</v>
      </c>
      <c r="J2485">
        <v>63300100</v>
      </c>
      <c r="K2485" t="s">
        <v>1869</v>
      </c>
      <c r="L2485" s="3">
        <v>25981.994857896356</v>
      </c>
      <c r="M2485" s="3">
        <v>26891.364677922727</v>
      </c>
      <c r="N2485" s="3">
        <v>27832.562441650021</v>
      </c>
      <c r="O2485" s="3">
        <v>28806.702127107768</v>
      </c>
      <c r="P2485" s="3">
        <v>29814.93670155654</v>
      </c>
    </row>
    <row r="2486" spans="2:16" x14ac:dyDescent="0.35">
      <c r="B2486" t="s">
        <v>10</v>
      </c>
      <c r="D2486" t="s">
        <v>11</v>
      </c>
      <c r="E2486" t="s">
        <v>44</v>
      </c>
      <c r="F2486" t="s">
        <v>671</v>
      </c>
      <c r="G2486" t="s">
        <v>672</v>
      </c>
      <c r="H2486">
        <v>4050</v>
      </c>
      <c r="I2486" t="s">
        <v>670</v>
      </c>
      <c r="J2486">
        <v>63300170</v>
      </c>
      <c r="K2486" t="s">
        <v>1873</v>
      </c>
      <c r="L2486" s="3">
        <v>40412.011554831362</v>
      </c>
      <c r="M2486" s="3">
        <v>41826.431959250462</v>
      </c>
      <c r="N2486" s="3">
        <v>43290.357077824221</v>
      </c>
      <c r="O2486" s="3">
        <v>44805.51957554806</v>
      </c>
      <c r="P2486" s="3">
        <v>46373.712760692244</v>
      </c>
    </row>
    <row r="2487" spans="2:16" x14ac:dyDescent="0.35">
      <c r="B2487" t="s">
        <v>10</v>
      </c>
      <c r="D2487" t="s">
        <v>19</v>
      </c>
      <c r="E2487" t="s">
        <v>44</v>
      </c>
      <c r="F2487" t="s">
        <v>671</v>
      </c>
      <c r="G2487" t="s">
        <v>672</v>
      </c>
      <c r="H2487">
        <v>4050</v>
      </c>
      <c r="I2487" t="s">
        <v>670</v>
      </c>
      <c r="J2487">
        <v>63300155</v>
      </c>
      <c r="K2487" t="s">
        <v>1877</v>
      </c>
      <c r="L2487" s="3">
        <v>2593.7300003999999</v>
      </c>
      <c r="M2487" s="3">
        <v>2593.7300003999999</v>
      </c>
      <c r="N2487" s="3">
        <v>2593.7300003999999</v>
      </c>
      <c r="O2487" s="3">
        <v>2593.7300003999999</v>
      </c>
      <c r="P2487" s="3">
        <v>2593.7300003999999</v>
      </c>
    </row>
    <row r="2488" spans="2:16" x14ac:dyDescent="0.35">
      <c r="B2488" t="s">
        <v>10</v>
      </c>
      <c r="D2488" t="s">
        <v>19</v>
      </c>
      <c r="E2488" t="s">
        <v>44</v>
      </c>
      <c r="F2488" t="s">
        <v>671</v>
      </c>
      <c r="G2488" t="s">
        <v>672</v>
      </c>
      <c r="H2488">
        <v>4050</v>
      </c>
      <c r="I2488" t="s">
        <v>670</v>
      </c>
      <c r="J2488">
        <v>63300160</v>
      </c>
      <c r="K2488" t="s">
        <v>1878</v>
      </c>
      <c r="L2488" s="3">
        <v>33813.999999599997</v>
      </c>
      <c r="M2488" s="3">
        <v>33813.999999599997</v>
      </c>
      <c r="N2488" s="3">
        <v>33813.999999599997</v>
      </c>
      <c r="O2488" s="3">
        <v>33813.999999599997</v>
      </c>
      <c r="P2488" s="3">
        <v>33813.999999599997</v>
      </c>
    </row>
    <row r="2489" spans="2:16" x14ac:dyDescent="0.35">
      <c r="B2489" t="s">
        <v>10</v>
      </c>
      <c r="D2489" t="s">
        <v>11</v>
      </c>
      <c r="E2489" t="s">
        <v>44</v>
      </c>
      <c r="F2489" t="s">
        <v>671</v>
      </c>
      <c r="G2489" t="s">
        <v>672</v>
      </c>
      <c r="H2489">
        <v>4050</v>
      </c>
      <c r="I2489" t="s">
        <v>670</v>
      </c>
      <c r="J2489">
        <v>63300130</v>
      </c>
      <c r="K2489" t="s">
        <v>1896</v>
      </c>
      <c r="L2489" s="3">
        <v>28241.298758583001</v>
      </c>
      <c r="M2489" s="3">
        <v>29229.744215133407</v>
      </c>
      <c r="N2489" s="3">
        <v>30252.785262663067</v>
      </c>
      <c r="O2489" s="3">
        <v>31311.632746856274</v>
      </c>
      <c r="P2489" s="3">
        <v>32407.539892996239</v>
      </c>
    </row>
    <row r="2490" spans="2:16" x14ac:dyDescent="0.35">
      <c r="B2490" t="s">
        <v>10</v>
      </c>
      <c r="D2490" t="s">
        <v>11</v>
      </c>
      <c r="E2490" t="s">
        <v>44</v>
      </c>
      <c r="F2490" t="s">
        <v>673</v>
      </c>
      <c r="G2490" t="s">
        <v>674</v>
      </c>
      <c r="H2490">
        <v>4050</v>
      </c>
      <c r="I2490" t="s">
        <v>670</v>
      </c>
      <c r="J2490">
        <v>63300080</v>
      </c>
      <c r="K2490" t="s">
        <v>91</v>
      </c>
      <c r="L2490" s="3">
        <v>135673.59032988912</v>
      </c>
      <c r="M2490" s="3">
        <v>140422.16599143523</v>
      </c>
      <c r="N2490" s="3">
        <v>145336.94180113543</v>
      </c>
      <c r="O2490" s="3">
        <v>150423.73476417514</v>
      </c>
      <c r="P2490" s="3">
        <v>155688.5654809213</v>
      </c>
    </row>
    <row r="2491" spans="2:16" x14ac:dyDescent="0.35">
      <c r="B2491" t="s">
        <v>10</v>
      </c>
      <c r="D2491" t="s">
        <v>11</v>
      </c>
      <c r="E2491" t="s">
        <v>44</v>
      </c>
      <c r="F2491" t="s">
        <v>673</v>
      </c>
      <c r="G2491" t="s">
        <v>674</v>
      </c>
      <c r="H2491">
        <v>4050</v>
      </c>
      <c r="I2491" t="s">
        <v>670</v>
      </c>
      <c r="J2491">
        <v>63300040</v>
      </c>
      <c r="K2491" t="s">
        <v>1515</v>
      </c>
      <c r="L2491" s="3">
        <v>26259.789582201258</v>
      </c>
      <c r="M2491" s="3">
        <v>27178.882217578299</v>
      </c>
      <c r="N2491" s="3">
        <v>28130.143095193536</v>
      </c>
      <c r="O2491" s="3">
        <v>29114.698103525308</v>
      </c>
      <c r="P2491" s="3">
        <v>30133.712537148695</v>
      </c>
    </row>
    <row r="2492" spans="2:16" x14ac:dyDescent="0.35">
      <c r="B2492" t="s">
        <v>10</v>
      </c>
      <c r="D2492" t="s">
        <v>19</v>
      </c>
      <c r="E2492" t="s">
        <v>44</v>
      </c>
      <c r="F2492" t="s">
        <v>673</v>
      </c>
      <c r="G2492" t="s">
        <v>674</v>
      </c>
      <c r="H2492">
        <v>4050</v>
      </c>
      <c r="I2492" t="s">
        <v>670</v>
      </c>
      <c r="J2492">
        <v>63300056</v>
      </c>
      <c r="K2492" t="s">
        <v>1536</v>
      </c>
      <c r="L2492" s="3">
        <v>250093.23411620248</v>
      </c>
      <c r="M2492" s="3">
        <v>258846.49731026954</v>
      </c>
      <c r="N2492" s="3">
        <v>267906.12471612892</v>
      </c>
      <c r="O2492" s="3">
        <v>277282.83908119344</v>
      </c>
      <c r="P2492" s="3">
        <v>286987.73844903521</v>
      </c>
    </row>
    <row r="2493" spans="2:16" x14ac:dyDescent="0.35">
      <c r="B2493" t="s">
        <v>10</v>
      </c>
      <c r="D2493" t="s">
        <v>19</v>
      </c>
      <c r="E2493" t="s">
        <v>44</v>
      </c>
      <c r="F2493" t="s">
        <v>673</v>
      </c>
      <c r="G2493" t="s">
        <v>674</v>
      </c>
      <c r="H2493">
        <v>4050</v>
      </c>
      <c r="I2493" t="s">
        <v>670</v>
      </c>
      <c r="J2493">
        <v>63300052</v>
      </c>
      <c r="K2493" t="s">
        <v>1541</v>
      </c>
      <c r="L2493" s="3">
        <v>196201.4709163275</v>
      </c>
      <c r="M2493" s="3">
        <v>203068.52239839896</v>
      </c>
      <c r="N2493" s="3">
        <v>210175.9206823429</v>
      </c>
      <c r="O2493" s="3">
        <v>217532.07790622488</v>
      </c>
      <c r="P2493" s="3">
        <v>225145.70063294272</v>
      </c>
    </row>
    <row r="2494" spans="2:16" x14ac:dyDescent="0.35">
      <c r="B2494" t="s">
        <v>10</v>
      </c>
      <c r="D2494" t="s">
        <v>19</v>
      </c>
      <c r="E2494" t="s">
        <v>44</v>
      </c>
      <c r="F2494" t="s">
        <v>673</v>
      </c>
      <c r="G2494" t="s">
        <v>674</v>
      </c>
      <c r="H2494">
        <v>4050</v>
      </c>
      <c r="I2494" t="s">
        <v>670</v>
      </c>
      <c r="J2494">
        <v>63300060</v>
      </c>
      <c r="K2494" t="s">
        <v>1546</v>
      </c>
      <c r="L2494" s="3">
        <v>84999.999999599997</v>
      </c>
      <c r="M2494" s="3">
        <v>84999.999999599997</v>
      </c>
      <c r="N2494" s="3">
        <v>84999.999999599997</v>
      </c>
      <c r="O2494" s="3">
        <v>84999.999999599997</v>
      </c>
      <c r="P2494" s="3">
        <v>84999.999999599997</v>
      </c>
    </row>
    <row r="2495" spans="2:16" x14ac:dyDescent="0.35">
      <c r="B2495" t="s">
        <v>10</v>
      </c>
      <c r="D2495" t="s">
        <v>19</v>
      </c>
      <c r="E2495" t="s">
        <v>44</v>
      </c>
      <c r="F2495" t="s">
        <v>673</v>
      </c>
      <c r="G2495" t="s">
        <v>674</v>
      </c>
      <c r="H2495">
        <v>4050</v>
      </c>
      <c r="I2495" t="s">
        <v>670</v>
      </c>
      <c r="J2495">
        <v>63300065</v>
      </c>
      <c r="K2495" t="s">
        <v>1627</v>
      </c>
      <c r="L2495" s="3">
        <v>84999.999999599997</v>
      </c>
      <c r="M2495" s="3">
        <v>84999.999999599997</v>
      </c>
      <c r="N2495" s="3">
        <v>84999.999999599997</v>
      </c>
      <c r="O2495" s="3">
        <v>84999.999999599997</v>
      </c>
      <c r="P2495" s="3">
        <v>84999.999999599997</v>
      </c>
    </row>
    <row r="2496" spans="2:16" x14ac:dyDescent="0.35">
      <c r="B2496" t="s">
        <v>10</v>
      </c>
      <c r="D2496" t="s">
        <v>19</v>
      </c>
      <c r="E2496" t="s">
        <v>44</v>
      </c>
      <c r="F2496" t="s">
        <v>673</v>
      </c>
      <c r="G2496" t="s">
        <v>674</v>
      </c>
      <c r="H2496">
        <v>4050</v>
      </c>
      <c r="I2496" t="s">
        <v>670</v>
      </c>
      <c r="J2496">
        <v>63300033</v>
      </c>
      <c r="K2496" t="s">
        <v>1661</v>
      </c>
      <c r="L2496" s="3">
        <v>1074</v>
      </c>
      <c r="M2496" s="3">
        <v>1074</v>
      </c>
      <c r="N2496" s="3">
        <v>1074</v>
      </c>
      <c r="O2496" s="3">
        <v>1074</v>
      </c>
      <c r="P2496" s="3">
        <v>1074</v>
      </c>
    </row>
    <row r="2497" spans="2:16" x14ac:dyDescent="0.35">
      <c r="B2497" t="s">
        <v>10</v>
      </c>
      <c r="D2497" t="s">
        <v>19</v>
      </c>
      <c r="E2497" t="s">
        <v>44</v>
      </c>
      <c r="F2497" t="s">
        <v>673</v>
      </c>
      <c r="G2497" t="s">
        <v>674</v>
      </c>
      <c r="H2497">
        <v>4050</v>
      </c>
      <c r="I2497" t="s">
        <v>670</v>
      </c>
      <c r="J2497">
        <v>63300150</v>
      </c>
      <c r="K2497" t="s">
        <v>1680</v>
      </c>
      <c r="L2497" s="3">
        <v>85312.8</v>
      </c>
      <c r="M2497" s="3">
        <v>87019.056000000011</v>
      </c>
      <c r="N2497" s="3">
        <v>88759.437120000017</v>
      </c>
      <c r="O2497" s="3">
        <v>90534.625862400018</v>
      </c>
      <c r="P2497" s="3">
        <v>92345.318379648015</v>
      </c>
    </row>
    <row r="2498" spans="2:16" x14ac:dyDescent="0.35">
      <c r="B2498" t="s">
        <v>10</v>
      </c>
      <c r="D2498" t="s">
        <v>19</v>
      </c>
      <c r="E2498" t="s">
        <v>44</v>
      </c>
      <c r="F2498" t="s">
        <v>673</v>
      </c>
      <c r="G2498" t="s">
        <v>674</v>
      </c>
      <c r="H2498">
        <v>4050</v>
      </c>
      <c r="I2498" t="s">
        <v>670</v>
      </c>
      <c r="J2498">
        <v>63300152</v>
      </c>
      <c r="K2498" t="s">
        <v>1741</v>
      </c>
      <c r="L2498" s="3">
        <v>9271.7742959999996</v>
      </c>
      <c r="M2498" s="3">
        <v>9457.2097819199989</v>
      </c>
      <c r="N2498" s="3">
        <v>9646.3539775583995</v>
      </c>
      <c r="O2498" s="3">
        <v>9839.281057109567</v>
      </c>
      <c r="P2498" s="3">
        <v>10036.066678251758</v>
      </c>
    </row>
    <row r="2499" spans="2:16" x14ac:dyDescent="0.35">
      <c r="B2499" t="s">
        <v>10</v>
      </c>
      <c r="D2499" t="s">
        <v>11</v>
      </c>
      <c r="E2499" t="s">
        <v>44</v>
      </c>
      <c r="F2499" t="s">
        <v>673</v>
      </c>
      <c r="G2499" t="s">
        <v>674</v>
      </c>
      <c r="H2499">
        <v>4050</v>
      </c>
      <c r="I2499" t="s">
        <v>670</v>
      </c>
      <c r="J2499">
        <v>63300110</v>
      </c>
      <c r="K2499" t="s">
        <v>1866</v>
      </c>
      <c r="L2499" s="3">
        <v>3399.9999999840002</v>
      </c>
      <c r="M2499" s="3">
        <v>3399.9999999840002</v>
      </c>
      <c r="N2499" s="3">
        <v>3399.9999999840002</v>
      </c>
      <c r="O2499" s="3">
        <v>3399.9999999840002</v>
      </c>
      <c r="P2499" s="3">
        <v>3399.9999999840002</v>
      </c>
    </row>
    <row r="2500" spans="2:16" x14ac:dyDescent="0.35">
      <c r="B2500" t="s">
        <v>10</v>
      </c>
      <c r="D2500" t="s">
        <v>11</v>
      </c>
      <c r="E2500" t="s">
        <v>44</v>
      </c>
      <c r="F2500" t="s">
        <v>673</v>
      </c>
      <c r="G2500" t="s">
        <v>674</v>
      </c>
      <c r="H2500">
        <v>4050</v>
      </c>
      <c r="I2500" t="s">
        <v>670</v>
      </c>
      <c r="J2500">
        <v>63300100</v>
      </c>
      <c r="K2500" t="s">
        <v>1869</v>
      </c>
      <c r="L2500" s="3">
        <v>41059.112862992755</v>
      </c>
      <c r="M2500" s="3">
        <v>42496.181813197501</v>
      </c>
      <c r="N2500" s="3">
        <v>43983.548176659402</v>
      </c>
      <c r="O2500" s="3">
        <v>45522.972362842484</v>
      </c>
      <c r="P2500" s="3">
        <v>47116.276395541965</v>
      </c>
    </row>
    <row r="2501" spans="2:16" x14ac:dyDescent="0.35">
      <c r="B2501" t="s">
        <v>10</v>
      </c>
      <c r="D2501" t="s">
        <v>11</v>
      </c>
      <c r="E2501" t="s">
        <v>44</v>
      </c>
      <c r="F2501" t="s">
        <v>673</v>
      </c>
      <c r="G2501" t="s">
        <v>674</v>
      </c>
      <c r="H2501">
        <v>4050</v>
      </c>
      <c r="I2501" t="s">
        <v>670</v>
      </c>
      <c r="J2501">
        <v>63300170</v>
      </c>
      <c r="K2501" t="s">
        <v>1873</v>
      </c>
      <c r="L2501" s="3">
        <v>39764.824224476193</v>
      </c>
      <c r="M2501" s="3">
        <v>41156.593072332857</v>
      </c>
      <c r="N2501" s="3">
        <v>42597.073829864501</v>
      </c>
      <c r="O2501" s="3">
        <v>44087.971413909756</v>
      </c>
      <c r="P2501" s="3">
        <v>45631.050413396602</v>
      </c>
    </row>
    <row r="2502" spans="2:16" x14ac:dyDescent="0.35">
      <c r="B2502" t="s">
        <v>10</v>
      </c>
      <c r="D2502" t="s">
        <v>19</v>
      </c>
      <c r="E2502" t="s">
        <v>44</v>
      </c>
      <c r="F2502" t="s">
        <v>673</v>
      </c>
      <c r="G2502" t="s">
        <v>674</v>
      </c>
      <c r="H2502">
        <v>4050</v>
      </c>
      <c r="I2502" t="s">
        <v>670</v>
      </c>
      <c r="J2502">
        <v>63300160</v>
      </c>
      <c r="K2502" t="s">
        <v>1878</v>
      </c>
      <c r="L2502" s="3">
        <v>9993</v>
      </c>
      <c r="M2502" s="3">
        <v>9993</v>
      </c>
      <c r="N2502" s="3">
        <v>9993</v>
      </c>
      <c r="O2502" s="3">
        <v>9993</v>
      </c>
      <c r="P2502" s="3">
        <v>9993</v>
      </c>
    </row>
    <row r="2503" spans="2:16" x14ac:dyDescent="0.35">
      <c r="B2503" t="s">
        <v>10</v>
      </c>
      <c r="D2503" t="s">
        <v>11</v>
      </c>
      <c r="E2503" t="s">
        <v>44</v>
      </c>
      <c r="F2503" t="s">
        <v>673</v>
      </c>
      <c r="G2503" t="s">
        <v>674</v>
      </c>
      <c r="H2503">
        <v>4050</v>
      </c>
      <c r="I2503" t="s">
        <v>670</v>
      </c>
      <c r="J2503">
        <v>63300130</v>
      </c>
      <c r="K2503" t="s">
        <v>1896</v>
      </c>
      <c r="L2503" s="3">
        <v>44629.470503253004</v>
      </c>
      <c r="M2503" s="3">
        <v>46191.501970866855</v>
      </c>
      <c r="N2503" s="3">
        <v>47808.204539847182</v>
      </c>
      <c r="O2503" s="3">
        <v>49481.491698741833</v>
      </c>
      <c r="P2503" s="3">
        <v>51213.343908197799</v>
      </c>
    </row>
    <row r="2504" spans="2:16" x14ac:dyDescent="0.35">
      <c r="B2504" t="s">
        <v>10</v>
      </c>
      <c r="D2504" t="s">
        <v>11</v>
      </c>
      <c r="E2504" t="s">
        <v>44</v>
      </c>
      <c r="F2504" t="s">
        <v>675</v>
      </c>
      <c r="G2504" t="s">
        <v>676</v>
      </c>
      <c r="H2504">
        <v>4050</v>
      </c>
      <c r="I2504" t="s">
        <v>670</v>
      </c>
      <c r="J2504">
        <v>63300080</v>
      </c>
      <c r="K2504" t="s">
        <v>91</v>
      </c>
      <c r="L2504" s="3">
        <v>116501.60967608483</v>
      </c>
      <c r="M2504" s="3">
        <v>120579.16601474778</v>
      </c>
      <c r="N2504" s="3">
        <v>124799.43682526395</v>
      </c>
      <c r="O2504" s="3">
        <v>129167.41711414819</v>
      </c>
      <c r="P2504" s="3">
        <v>133688.27671314336</v>
      </c>
    </row>
    <row r="2505" spans="2:16" x14ac:dyDescent="0.35">
      <c r="B2505" t="s">
        <v>10</v>
      </c>
      <c r="D2505" t="s">
        <v>11</v>
      </c>
      <c r="E2505" t="s">
        <v>44</v>
      </c>
      <c r="F2505" t="s">
        <v>675</v>
      </c>
      <c r="G2505" t="s">
        <v>676</v>
      </c>
      <c r="H2505">
        <v>4050</v>
      </c>
      <c r="I2505" t="s">
        <v>670</v>
      </c>
      <c r="J2505">
        <v>63300040</v>
      </c>
      <c r="K2505" t="s">
        <v>1515</v>
      </c>
      <c r="L2505" s="3">
        <v>38136.523648179755</v>
      </c>
      <c r="M2505" s="3">
        <v>39471.301975866045</v>
      </c>
      <c r="N2505" s="3">
        <v>40852.797545021349</v>
      </c>
      <c r="O2505" s="3">
        <v>42282.645459097097</v>
      </c>
      <c r="P2505" s="3">
        <v>43762.538050165494</v>
      </c>
    </row>
    <row r="2506" spans="2:16" x14ac:dyDescent="0.35">
      <c r="B2506" t="s">
        <v>10</v>
      </c>
      <c r="D2506" t="s">
        <v>19</v>
      </c>
      <c r="E2506" t="s">
        <v>44</v>
      </c>
      <c r="F2506" t="s">
        <v>675</v>
      </c>
      <c r="G2506" t="s">
        <v>676</v>
      </c>
      <c r="H2506">
        <v>4050</v>
      </c>
      <c r="I2506" t="s">
        <v>670</v>
      </c>
      <c r="J2506">
        <v>63300056</v>
      </c>
      <c r="K2506" t="s">
        <v>1536</v>
      </c>
      <c r="L2506" s="3">
        <v>363204.98712552147</v>
      </c>
      <c r="M2506" s="3">
        <v>375917.16167491471</v>
      </c>
      <c r="N2506" s="3">
        <v>389074.2623335367</v>
      </c>
      <c r="O2506" s="3">
        <v>402691.86151521048</v>
      </c>
      <c r="P2506" s="3">
        <v>416786.07666824281</v>
      </c>
    </row>
    <row r="2507" spans="2:16" x14ac:dyDescent="0.35">
      <c r="B2507" t="s">
        <v>10</v>
      </c>
      <c r="D2507" t="s">
        <v>19</v>
      </c>
      <c r="E2507" t="s">
        <v>44</v>
      </c>
      <c r="F2507" t="s">
        <v>675</v>
      </c>
      <c r="G2507" t="s">
        <v>676</v>
      </c>
      <c r="H2507">
        <v>4050</v>
      </c>
      <c r="I2507" t="s">
        <v>670</v>
      </c>
      <c r="J2507">
        <v>63300052</v>
      </c>
      <c r="K2507" t="s">
        <v>1541</v>
      </c>
      <c r="L2507" s="3">
        <v>20023.992072125999</v>
      </c>
      <c r="M2507" s="3">
        <v>20724.831794650407</v>
      </c>
      <c r="N2507" s="3">
        <v>21450.200907463168</v>
      </c>
      <c r="O2507" s="3">
        <v>22200.957939224376</v>
      </c>
      <c r="P2507" s="3">
        <v>22977.991467097228</v>
      </c>
    </row>
    <row r="2508" spans="2:16" x14ac:dyDescent="0.35">
      <c r="B2508" t="s">
        <v>10</v>
      </c>
      <c r="D2508" t="s">
        <v>11</v>
      </c>
      <c r="E2508" t="s">
        <v>44</v>
      </c>
      <c r="F2508" t="s">
        <v>675</v>
      </c>
      <c r="G2508" t="s">
        <v>676</v>
      </c>
      <c r="H2508">
        <v>4050</v>
      </c>
      <c r="I2508" t="s">
        <v>670</v>
      </c>
      <c r="J2508">
        <v>63300100</v>
      </c>
      <c r="K2508" t="s">
        <v>1869</v>
      </c>
      <c r="L2508" s="3">
        <v>35257.066086183564</v>
      </c>
      <c r="M2508" s="3">
        <v>36491.063399199986</v>
      </c>
      <c r="N2508" s="3">
        <v>37768.250618171987</v>
      </c>
      <c r="O2508" s="3">
        <v>39090.139389808006</v>
      </c>
      <c r="P2508" s="3">
        <v>40458.294268451282</v>
      </c>
    </row>
    <row r="2509" spans="2:16" x14ac:dyDescent="0.35">
      <c r="B2509" t="s">
        <v>10</v>
      </c>
      <c r="D2509" t="s">
        <v>11</v>
      </c>
      <c r="E2509" t="s">
        <v>44</v>
      </c>
      <c r="F2509" t="s">
        <v>675</v>
      </c>
      <c r="G2509" t="s">
        <v>676</v>
      </c>
      <c r="H2509">
        <v>4050</v>
      </c>
      <c r="I2509" t="s">
        <v>670</v>
      </c>
      <c r="J2509">
        <v>63300170</v>
      </c>
      <c r="K2509" t="s">
        <v>1873</v>
      </c>
      <c r="L2509" s="3">
        <v>57749.592952957915</v>
      </c>
      <c r="M2509" s="3">
        <v>59770.82870631144</v>
      </c>
      <c r="N2509" s="3">
        <v>61862.807711032336</v>
      </c>
      <c r="O2509" s="3">
        <v>64028.005980918468</v>
      </c>
      <c r="P2509" s="3">
        <v>66268.986190250609</v>
      </c>
    </row>
    <row r="2510" spans="2:16" x14ac:dyDescent="0.35">
      <c r="B2510" t="s">
        <v>10</v>
      </c>
      <c r="D2510" t="s">
        <v>11</v>
      </c>
      <c r="E2510" t="s">
        <v>44</v>
      </c>
      <c r="F2510" t="s">
        <v>675</v>
      </c>
      <c r="G2510" t="s">
        <v>676</v>
      </c>
      <c r="H2510">
        <v>4050</v>
      </c>
      <c r="I2510" t="s">
        <v>670</v>
      </c>
      <c r="J2510">
        <v>63300130</v>
      </c>
      <c r="K2510" t="s">
        <v>1896</v>
      </c>
      <c r="L2510" s="3">
        <v>38322.89791976475</v>
      </c>
      <c r="M2510" s="3">
        <v>39664.199346956513</v>
      </c>
      <c r="N2510" s="3">
        <v>41052.446324099983</v>
      </c>
      <c r="O2510" s="3">
        <v>42489.281945443487</v>
      </c>
      <c r="P2510" s="3">
        <v>43976.406813534006</v>
      </c>
    </row>
    <row r="2511" spans="2:16" x14ac:dyDescent="0.35">
      <c r="B2511" t="s">
        <v>10</v>
      </c>
      <c r="D2511" t="s">
        <v>11</v>
      </c>
      <c r="E2511" t="s">
        <v>44</v>
      </c>
      <c r="F2511" t="s">
        <v>677</v>
      </c>
      <c r="G2511" t="s">
        <v>678</v>
      </c>
      <c r="H2511">
        <v>4050</v>
      </c>
      <c r="I2511" t="s">
        <v>670</v>
      </c>
      <c r="J2511">
        <v>63300080</v>
      </c>
      <c r="K2511" t="s">
        <v>91</v>
      </c>
      <c r="L2511" s="3">
        <v>13593.987492459481</v>
      </c>
      <c r="M2511" s="3">
        <v>14069.777054695562</v>
      </c>
      <c r="N2511" s="3">
        <v>14562.219251609904</v>
      </c>
      <c r="O2511" s="3">
        <v>15071.896925416249</v>
      </c>
      <c r="P2511" s="3">
        <v>15599.413317805818</v>
      </c>
    </row>
    <row r="2512" spans="2:16" x14ac:dyDescent="0.35">
      <c r="B2512" t="s">
        <v>10</v>
      </c>
      <c r="D2512" t="s">
        <v>11</v>
      </c>
      <c r="E2512" t="s">
        <v>44</v>
      </c>
      <c r="F2512" t="s">
        <v>677</v>
      </c>
      <c r="G2512" t="s">
        <v>678</v>
      </c>
      <c r="H2512">
        <v>4050</v>
      </c>
      <c r="I2512" t="s">
        <v>670</v>
      </c>
      <c r="J2512">
        <v>63300040</v>
      </c>
      <c r="K2512" t="s">
        <v>1515</v>
      </c>
      <c r="L2512" s="3">
        <v>3275.7762748058776</v>
      </c>
      <c r="M2512" s="3">
        <v>3390.428444424083</v>
      </c>
      <c r="N2512" s="3">
        <v>3509.0934399789257</v>
      </c>
      <c r="O2512" s="3">
        <v>3631.9117103781873</v>
      </c>
      <c r="P2512" s="3">
        <v>3759.0286202414236</v>
      </c>
    </row>
    <row r="2513" spans="2:16" x14ac:dyDescent="0.35">
      <c r="B2513" t="s">
        <v>10</v>
      </c>
      <c r="D2513" t="s">
        <v>19</v>
      </c>
      <c r="E2513" t="s">
        <v>44</v>
      </c>
      <c r="F2513" t="s">
        <v>677</v>
      </c>
      <c r="G2513" t="s">
        <v>678</v>
      </c>
      <c r="H2513">
        <v>4050</v>
      </c>
      <c r="I2513" t="s">
        <v>670</v>
      </c>
      <c r="J2513">
        <v>63300056</v>
      </c>
      <c r="K2513" t="s">
        <v>1536</v>
      </c>
      <c r="L2513" s="3">
        <v>31197.869283865501</v>
      </c>
      <c r="M2513" s="3">
        <v>32289.79470880079</v>
      </c>
      <c r="N2513" s="3">
        <v>33419.937523608816</v>
      </c>
      <c r="O2513" s="3">
        <v>34589.63533693512</v>
      </c>
      <c r="P2513" s="3">
        <v>35800.272573727845</v>
      </c>
    </row>
    <row r="2514" spans="2:16" x14ac:dyDescent="0.35">
      <c r="B2514" t="s">
        <v>10</v>
      </c>
      <c r="D2514" t="s">
        <v>19</v>
      </c>
      <c r="E2514" t="s">
        <v>44</v>
      </c>
      <c r="F2514" t="s">
        <v>677</v>
      </c>
      <c r="G2514" t="s">
        <v>678</v>
      </c>
      <c r="H2514">
        <v>4050</v>
      </c>
      <c r="I2514" t="s">
        <v>670</v>
      </c>
      <c r="J2514">
        <v>63300052</v>
      </c>
      <c r="K2514" t="s">
        <v>1541</v>
      </c>
      <c r="L2514" s="3">
        <v>13519.194836066999</v>
      </c>
      <c r="M2514" s="3">
        <v>13992.366655329344</v>
      </c>
      <c r="N2514" s="3">
        <v>14482.099488265871</v>
      </c>
      <c r="O2514" s="3">
        <v>14988.972970355175</v>
      </c>
      <c r="P2514" s="3">
        <v>15513.587024317605</v>
      </c>
    </row>
    <row r="2515" spans="2:16" x14ac:dyDescent="0.35">
      <c r="B2515" t="s">
        <v>10</v>
      </c>
      <c r="D2515" t="s">
        <v>19</v>
      </c>
      <c r="E2515" t="s">
        <v>44</v>
      </c>
      <c r="F2515" t="s">
        <v>677</v>
      </c>
      <c r="G2515" t="s">
        <v>678</v>
      </c>
      <c r="H2515">
        <v>4050</v>
      </c>
      <c r="I2515" t="s">
        <v>670</v>
      </c>
      <c r="J2515">
        <v>63300060</v>
      </c>
      <c r="K2515" t="s">
        <v>1546</v>
      </c>
      <c r="L2515" s="3">
        <v>17801.397828000001</v>
      </c>
      <c r="M2515" s="3">
        <v>17801.397828000001</v>
      </c>
      <c r="N2515" s="3">
        <v>17801.397828000001</v>
      </c>
      <c r="O2515" s="3">
        <v>17801.397828000001</v>
      </c>
      <c r="P2515" s="3">
        <v>17801.397828000001</v>
      </c>
    </row>
    <row r="2516" spans="2:16" x14ac:dyDescent="0.35">
      <c r="B2516" t="s">
        <v>10</v>
      </c>
      <c r="D2516" t="s">
        <v>19</v>
      </c>
      <c r="E2516" t="s">
        <v>44</v>
      </c>
      <c r="F2516" t="s">
        <v>677</v>
      </c>
      <c r="G2516" t="s">
        <v>678</v>
      </c>
      <c r="H2516">
        <v>4050</v>
      </c>
      <c r="I2516" t="s">
        <v>670</v>
      </c>
      <c r="J2516">
        <v>63300065</v>
      </c>
      <c r="K2516" t="s">
        <v>1627</v>
      </c>
      <c r="L2516" s="3">
        <v>4760.0000004000003</v>
      </c>
      <c r="M2516" s="3">
        <v>4760.0000004000003</v>
      </c>
      <c r="N2516" s="3">
        <v>4760.0000004000003</v>
      </c>
      <c r="O2516" s="3">
        <v>4760.0000004000003</v>
      </c>
      <c r="P2516" s="3">
        <v>4760.0000004000003</v>
      </c>
    </row>
    <row r="2517" spans="2:16" x14ac:dyDescent="0.35">
      <c r="B2517" t="s">
        <v>10</v>
      </c>
      <c r="D2517" t="s">
        <v>19</v>
      </c>
      <c r="E2517" t="s">
        <v>44</v>
      </c>
      <c r="F2517" t="s">
        <v>677</v>
      </c>
      <c r="G2517" t="s">
        <v>678</v>
      </c>
      <c r="H2517">
        <v>4050</v>
      </c>
      <c r="I2517" t="s">
        <v>670</v>
      </c>
      <c r="J2517">
        <v>63300150</v>
      </c>
      <c r="K2517" t="s">
        <v>1680</v>
      </c>
      <c r="L2517" s="3">
        <v>6254.64</v>
      </c>
      <c r="M2517" s="3">
        <v>6379.7328000000007</v>
      </c>
      <c r="N2517" s="3">
        <v>6507.3274560000009</v>
      </c>
      <c r="O2517" s="3">
        <v>6637.4740051200006</v>
      </c>
      <c r="P2517" s="3">
        <v>6770.223485222401</v>
      </c>
    </row>
    <row r="2518" spans="2:16" x14ac:dyDescent="0.35">
      <c r="B2518" t="s">
        <v>10</v>
      </c>
      <c r="D2518" t="s">
        <v>11</v>
      </c>
      <c r="E2518" t="s">
        <v>44</v>
      </c>
      <c r="F2518" t="s">
        <v>677</v>
      </c>
      <c r="G2518" t="s">
        <v>678</v>
      </c>
      <c r="H2518">
        <v>4050</v>
      </c>
      <c r="I2518" t="s">
        <v>670</v>
      </c>
      <c r="J2518">
        <v>63300110</v>
      </c>
      <c r="K2518" t="s">
        <v>1866</v>
      </c>
      <c r="L2518" s="3">
        <v>190.40000001600001</v>
      </c>
      <c r="M2518" s="3">
        <v>190.40000001600001</v>
      </c>
      <c r="N2518" s="3">
        <v>190.40000001600001</v>
      </c>
      <c r="O2518" s="3">
        <v>190.40000001600001</v>
      </c>
      <c r="P2518" s="3">
        <v>190.40000001600001</v>
      </c>
    </row>
    <row r="2519" spans="2:16" x14ac:dyDescent="0.35">
      <c r="B2519" t="s">
        <v>10</v>
      </c>
      <c r="D2519" t="s">
        <v>11</v>
      </c>
      <c r="E2519" t="s">
        <v>44</v>
      </c>
      <c r="F2519" t="s">
        <v>677</v>
      </c>
      <c r="G2519" t="s">
        <v>678</v>
      </c>
      <c r="H2519">
        <v>4050</v>
      </c>
      <c r="I2519" t="s">
        <v>670</v>
      </c>
      <c r="J2519">
        <v>63300100</v>
      </c>
      <c r="K2519" t="s">
        <v>1869</v>
      </c>
      <c r="L2519" s="3">
        <v>4113.9698990337893</v>
      </c>
      <c r="M2519" s="3">
        <v>4257.9588454999721</v>
      </c>
      <c r="N2519" s="3">
        <v>4406.9874050924718</v>
      </c>
      <c r="O2519" s="3">
        <v>4561.2319642707071</v>
      </c>
      <c r="P2519" s="3">
        <v>4720.8750830201807</v>
      </c>
    </row>
    <row r="2520" spans="2:16" x14ac:dyDescent="0.35">
      <c r="B2520" t="s">
        <v>10</v>
      </c>
      <c r="D2520" t="s">
        <v>11</v>
      </c>
      <c r="E2520" t="s">
        <v>44</v>
      </c>
      <c r="F2520" t="s">
        <v>677</v>
      </c>
      <c r="G2520" t="s">
        <v>678</v>
      </c>
      <c r="H2520">
        <v>4050</v>
      </c>
      <c r="I2520" t="s">
        <v>670</v>
      </c>
      <c r="J2520">
        <v>63300170</v>
      </c>
      <c r="K2520" t="s">
        <v>1873</v>
      </c>
      <c r="L2520" s="3">
        <v>4960.4612161346149</v>
      </c>
      <c r="M2520" s="3">
        <v>5134.0773586993255</v>
      </c>
      <c r="N2520" s="3">
        <v>5313.7700662538018</v>
      </c>
      <c r="O2520" s="3">
        <v>5499.7520185726844</v>
      </c>
      <c r="P2520" s="3">
        <v>5692.2433392227276</v>
      </c>
    </row>
    <row r="2521" spans="2:16" x14ac:dyDescent="0.35">
      <c r="B2521" t="s">
        <v>10</v>
      </c>
      <c r="D2521" t="s">
        <v>11</v>
      </c>
      <c r="E2521" t="s">
        <v>44</v>
      </c>
      <c r="F2521" t="s">
        <v>677</v>
      </c>
      <c r="G2521" t="s">
        <v>678</v>
      </c>
      <c r="H2521">
        <v>4050</v>
      </c>
      <c r="I2521" t="s">
        <v>670</v>
      </c>
      <c r="J2521">
        <v>63300130</v>
      </c>
      <c r="K2521" t="s">
        <v>1896</v>
      </c>
      <c r="L2521" s="3">
        <v>4471.7064119932502</v>
      </c>
      <c r="M2521" s="3">
        <v>4628.2161364130134</v>
      </c>
      <c r="N2521" s="3">
        <v>4790.2037011874691</v>
      </c>
      <c r="O2521" s="3">
        <v>4957.8608307290297</v>
      </c>
      <c r="P2521" s="3">
        <v>5131.3859598045456</v>
      </c>
    </row>
    <row r="2522" spans="2:16" x14ac:dyDescent="0.35">
      <c r="B2522" t="s">
        <v>10</v>
      </c>
      <c r="D2522" t="s">
        <v>11</v>
      </c>
      <c r="E2522" t="s">
        <v>44</v>
      </c>
      <c r="F2522" t="s">
        <v>679</v>
      </c>
      <c r="G2522" t="s">
        <v>680</v>
      </c>
      <c r="H2522">
        <v>4050</v>
      </c>
      <c r="I2522" t="s">
        <v>670</v>
      </c>
      <c r="J2522">
        <v>63300080</v>
      </c>
      <c r="K2522" t="s">
        <v>91</v>
      </c>
      <c r="L2522" s="3">
        <v>44110.719289096771</v>
      </c>
      <c r="M2522" s="3">
        <v>45654.594464215159</v>
      </c>
      <c r="N2522" s="3">
        <v>47252.505270462687</v>
      </c>
      <c r="O2522" s="3">
        <v>48906.342954928878</v>
      </c>
      <c r="P2522" s="3">
        <v>50618.064958351388</v>
      </c>
    </row>
    <row r="2523" spans="2:16" x14ac:dyDescent="0.35">
      <c r="B2523" t="s">
        <v>10</v>
      </c>
      <c r="D2523" t="s">
        <v>11</v>
      </c>
      <c r="E2523" t="s">
        <v>44</v>
      </c>
      <c r="F2523" t="s">
        <v>679</v>
      </c>
      <c r="G2523" t="s">
        <v>680</v>
      </c>
      <c r="H2523">
        <v>4050</v>
      </c>
      <c r="I2523" t="s">
        <v>670</v>
      </c>
      <c r="J2523">
        <v>63300040</v>
      </c>
      <c r="K2523" t="s">
        <v>1515</v>
      </c>
      <c r="L2523" s="3">
        <v>863.86139280708744</v>
      </c>
      <c r="M2523" s="3">
        <v>894.09654155533542</v>
      </c>
      <c r="N2523" s="3">
        <v>925.38992050977208</v>
      </c>
      <c r="O2523" s="3">
        <v>957.77856772761402</v>
      </c>
      <c r="P2523" s="3">
        <v>991.30081759808036</v>
      </c>
    </row>
    <row r="2524" spans="2:16" x14ac:dyDescent="0.35">
      <c r="B2524" t="s">
        <v>10</v>
      </c>
      <c r="D2524" t="s">
        <v>19</v>
      </c>
      <c r="E2524" t="s">
        <v>44</v>
      </c>
      <c r="F2524" t="s">
        <v>679</v>
      </c>
      <c r="G2524" t="s">
        <v>680</v>
      </c>
      <c r="H2524">
        <v>4050</v>
      </c>
      <c r="I2524" t="s">
        <v>670</v>
      </c>
      <c r="J2524">
        <v>63300056</v>
      </c>
      <c r="K2524" t="s">
        <v>1536</v>
      </c>
      <c r="L2524" s="3">
        <v>8227.2513600674993</v>
      </c>
      <c r="M2524" s="3">
        <v>8515.2051576698614</v>
      </c>
      <c r="N2524" s="3">
        <v>8813.2373381883062</v>
      </c>
      <c r="O2524" s="3">
        <v>9121.7006450248955</v>
      </c>
      <c r="P2524" s="3">
        <v>9440.960167600766</v>
      </c>
    </row>
    <row r="2525" spans="2:16" x14ac:dyDescent="0.35">
      <c r="B2525" t="s">
        <v>10</v>
      </c>
      <c r="D2525" t="s">
        <v>19</v>
      </c>
      <c r="E2525" t="s">
        <v>44</v>
      </c>
      <c r="F2525" t="s">
        <v>679</v>
      </c>
      <c r="G2525" t="s">
        <v>680</v>
      </c>
      <c r="H2525">
        <v>4050</v>
      </c>
      <c r="I2525" t="s">
        <v>670</v>
      </c>
      <c r="J2525">
        <v>63300052</v>
      </c>
      <c r="K2525" t="s">
        <v>1541</v>
      </c>
      <c r="L2525" s="3">
        <v>136873.79893301398</v>
      </c>
      <c r="M2525" s="3">
        <v>141664.38189566947</v>
      </c>
      <c r="N2525" s="3">
        <v>146622.6352620179</v>
      </c>
      <c r="O2525" s="3">
        <v>151754.42749618852</v>
      </c>
      <c r="P2525" s="3">
        <v>157065.83245855512</v>
      </c>
    </row>
    <row r="2526" spans="2:16" x14ac:dyDescent="0.35">
      <c r="B2526" t="s">
        <v>10</v>
      </c>
      <c r="D2526" t="s">
        <v>11</v>
      </c>
      <c r="E2526" t="s">
        <v>44</v>
      </c>
      <c r="F2526" t="s">
        <v>679</v>
      </c>
      <c r="G2526" t="s">
        <v>680</v>
      </c>
      <c r="H2526">
        <v>4050</v>
      </c>
      <c r="I2526" t="s">
        <v>670</v>
      </c>
      <c r="J2526">
        <v>63300100</v>
      </c>
      <c r="K2526" t="s">
        <v>1869</v>
      </c>
      <c r="L2526" s="3">
        <v>13349.296626963496</v>
      </c>
      <c r="M2526" s="3">
        <v>13816.522008907217</v>
      </c>
      <c r="N2526" s="3">
        <v>14300.10027921897</v>
      </c>
      <c r="O2526" s="3">
        <v>14800.603788991635</v>
      </c>
      <c r="P2526" s="3">
        <v>15318.624921606341</v>
      </c>
    </row>
    <row r="2527" spans="2:16" x14ac:dyDescent="0.35">
      <c r="B2527" t="s">
        <v>10</v>
      </c>
      <c r="D2527" t="s">
        <v>11</v>
      </c>
      <c r="E2527" t="s">
        <v>44</v>
      </c>
      <c r="F2527" t="s">
        <v>679</v>
      </c>
      <c r="G2527" t="s">
        <v>680</v>
      </c>
      <c r="H2527">
        <v>4050</v>
      </c>
      <c r="I2527" t="s">
        <v>670</v>
      </c>
      <c r="J2527">
        <v>63300170</v>
      </c>
      <c r="K2527" t="s">
        <v>1873</v>
      </c>
      <c r="L2527" s="3">
        <v>1308.1329662507324</v>
      </c>
      <c r="M2527" s="3">
        <v>1353.9176200695081</v>
      </c>
      <c r="N2527" s="3">
        <v>1401.3047367719407</v>
      </c>
      <c r="O2527" s="3">
        <v>1450.3504025589584</v>
      </c>
      <c r="P2527" s="3">
        <v>1501.1126666485218</v>
      </c>
    </row>
    <row r="2528" spans="2:16" x14ac:dyDescent="0.35">
      <c r="B2528" t="s">
        <v>10</v>
      </c>
      <c r="D2528" t="s">
        <v>11</v>
      </c>
      <c r="E2528" t="s">
        <v>44</v>
      </c>
      <c r="F2528" t="s">
        <v>679</v>
      </c>
      <c r="G2528" t="s">
        <v>680</v>
      </c>
      <c r="H2528">
        <v>4050</v>
      </c>
      <c r="I2528" t="s">
        <v>670</v>
      </c>
      <c r="J2528">
        <v>63300130</v>
      </c>
      <c r="K2528" t="s">
        <v>1896</v>
      </c>
      <c r="L2528" s="3">
        <v>14510.105029308148</v>
      </c>
      <c r="M2528" s="3">
        <v>15017.958705333935</v>
      </c>
      <c r="N2528" s="3">
        <v>15543.58726002062</v>
      </c>
      <c r="O2528" s="3">
        <v>16087.612814121343</v>
      </c>
      <c r="P2528" s="3">
        <v>16650.679262615588</v>
      </c>
    </row>
    <row r="2529" spans="2:16" x14ac:dyDescent="0.35">
      <c r="B2529" t="s">
        <v>10</v>
      </c>
      <c r="D2529" t="s">
        <v>11</v>
      </c>
      <c r="E2529" t="s">
        <v>44</v>
      </c>
      <c r="F2529" t="s">
        <v>681</v>
      </c>
      <c r="G2529" t="s">
        <v>682</v>
      </c>
      <c r="H2529">
        <v>4050</v>
      </c>
      <c r="I2529" t="s">
        <v>670</v>
      </c>
      <c r="J2529">
        <v>63300080</v>
      </c>
      <c r="K2529" t="s">
        <v>91</v>
      </c>
      <c r="L2529" s="3">
        <v>150311.12533626656</v>
      </c>
      <c r="M2529" s="3">
        <v>155572.01472303586</v>
      </c>
      <c r="N2529" s="3">
        <v>161017.03523834213</v>
      </c>
      <c r="O2529" s="3">
        <v>166652.63147168409</v>
      </c>
      <c r="P2529" s="3">
        <v>172485.47357319301</v>
      </c>
    </row>
    <row r="2530" spans="2:16" x14ac:dyDescent="0.35">
      <c r="B2530" t="s">
        <v>10</v>
      </c>
      <c r="D2530" t="s">
        <v>11</v>
      </c>
      <c r="E2530" t="s">
        <v>44</v>
      </c>
      <c r="F2530" t="s">
        <v>681</v>
      </c>
      <c r="G2530" t="s">
        <v>682</v>
      </c>
      <c r="H2530">
        <v>4050</v>
      </c>
      <c r="I2530" t="s">
        <v>670</v>
      </c>
      <c r="J2530">
        <v>63300040</v>
      </c>
      <c r="K2530" t="s">
        <v>1515</v>
      </c>
      <c r="L2530" s="3">
        <v>45653.73944659195</v>
      </c>
      <c r="M2530" s="3">
        <v>47251.620327222663</v>
      </c>
      <c r="N2530" s="3">
        <v>48905.427038675458</v>
      </c>
      <c r="O2530" s="3">
        <v>50617.11698502909</v>
      </c>
      <c r="P2530" s="3">
        <v>52388.716079505102</v>
      </c>
    </row>
    <row r="2531" spans="2:16" x14ac:dyDescent="0.35">
      <c r="B2531" t="s">
        <v>10</v>
      </c>
      <c r="D2531" t="s">
        <v>19</v>
      </c>
      <c r="E2531" t="s">
        <v>44</v>
      </c>
      <c r="F2531" t="s">
        <v>681</v>
      </c>
      <c r="G2531" t="s">
        <v>682</v>
      </c>
      <c r="H2531">
        <v>4050</v>
      </c>
      <c r="I2531" t="s">
        <v>670</v>
      </c>
      <c r="J2531">
        <v>63300056</v>
      </c>
      <c r="K2531" t="s">
        <v>1536</v>
      </c>
      <c r="L2531" s="3">
        <v>434797.51853897097</v>
      </c>
      <c r="M2531" s="3">
        <v>450015.43168783491</v>
      </c>
      <c r="N2531" s="3">
        <v>465765.97179690911</v>
      </c>
      <c r="O2531" s="3">
        <v>482067.7808098009</v>
      </c>
      <c r="P2531" s="3">
        <v>498940.15313814388</v>
      </c>
    </row>
    <row r="2532" spans="2:16" x14ac:dyDescent="0.35">
      <c r="B2532" t="s">
        <v>10</v>
      </c>
      <c r="D2532" t="s">
        <v>19</v>
      </c>
      <c r="E2532" t="s">
        <v>44</v>
      </c>
      <c r="F2532" t="s">
        <v>681</v>
      </c>
      <c r="G2532" t="s">
        <v>682</v>
      </c>
      <c r="H2532">
        <v>4050</v>
      </c>
      <c r="I2532" t="s">
        <v>670</v>
      </c>
      <c r="J2532">
        <v>63300052</v>
      </c>
      <c r="K2532" t="s">
        <v>1541</v>
      </c>
      <c r="L2532" s="3">
        <v>59646.972698747995</v>
      </c>
      <c r="M2532" s="3">
        <v>61734.616743204169</v>
      </c>
      <c r="N2532" s="3">
        <v>63895.328329216311</v>
      </c>
      <c r="O2532" s="3">
        <v>66131.664820738879</v>
      </c>
      <c r="P2532" s="3">
        <v>68446.273089464739</v>
      </c>
    </row>
    <row r="2533" spans="2:16" x14ac:dyDescent="0.35">
      <c r="B2533" t="s">
        <v>10</v>
      </c>
      <c r="D2533" t="s">
        <v>19</v>
      </c>
      <c r="E2533" t="s">
        <v>44</v>
      </c>
      <c r="F2533" t="s">
        <v>681</v>
      </c>
      <c r="G2533" t="s">
        <v>682</v>
      </c>
      <c r="H2533">
        <v>4050</v>
      </c>
      <c r="I2533" t="s">
        <v>670</v>
      </c>
      <c r="J2533">
        <v>63300065</v>
      </c>
      <c r="K2533" t="s">
        <v>1627</v>
      </c>
      <c r="L2533" s="3">
        <v>37037.846153999999</v>
      </c>
      <c r="M2533" s="3">
        <v>37037.846153999999</v>
      </c>
      <c r="N2533" s="3">
        <v>37037.846153999999</v>
      </c>
      <c r="O2533" s="3">
        <v>37037.846153999999</v>
      </c>
      <c r="P2533" s="3">
        <v>37037.846153999999</v>
      </c>
    </row>
    <row r="2534" spans="2:16" x14ac:dyDescent="0.35">
      <c r="B2534" t="s">
        <v>10</v>
      </c>
      <c r="D2534" t="s">
        <v>19</v>
      </c>
      <c r="E2534" t="s">
        <v>44</v>
      </c>
      <c r="F2534" t="s">
        <v>681</v>
      </c>
      <c r="G2534" t="s">
        <v>682</v>
      </c>
      <c r="H2534">
        <v>4050</v>
      </c>
      <c r="I2534" t="s">
        <v>670</v>
      </c>
      <c r="J2534">
        <v>63300033</v>
      </c>
      <c r="K2534" t="s">
        <v>1661</v>
      </c>
      <c r="L2534" s="3">
        <v>21984</v>
      </c>
      <c r="M2534" s="3">
        <v>21984</v>
      </c>
      <c r="N2534" s="3">
        <v>21984</v>
      </c>
      <c r="O2534" s="3">
        <v>21984</v>
      </c>
      <c r="P2534" s="3">
        <v>21984</v>
      </c>
    </row>
    <row r="2535" spans="2:16" x14ac:dyDescent="0.35">
      <c r="B2535" t="s">
        <v>10</v>
      </c>
      <c r="D2535" t="s">
        <v>19</v>
      </c>
      <c r="E2535" t="s">
        <v>44</v>
      </c>
      <c r="F2535" t="s">
        <v>681</v>
      </c>
      <c r="G2535" t="s">
        <v>682</v>
      </c>
      <c r="H2535">
        <v>4050</v>
      </c>
      <c r="I2535" t="s">
        <v>670</v>
      </c>
      <c r="J2535">
        <v>63300150</v>
      </c>
      <c r="K2535" t="s">
        <v>1680</v>
      </c>
      <c r="L2535" s="3">
        <v>99743.76</v>
      </c>
      <c r="M2535" s="3">
        <v>101738.63519999999</v>
      </c>
      <c r="N2535" s="3">
        <v>103773.40790399999</v>
      </c>
      <c r="O2535" s="3">
        <v>105848.87606207999</v>
      </c>
      <c r="P2535" s="3">
        <v>107965.85358332159</v>
      </c>
    </row>
    <row r="2536" spans="2:16" x14ac:dyDescent="0.35">
      <c r="B2536" t="s">
        <v>10</v>
      </c>
      <c r="D2536" t="s">
        <v>19</v>
      </c>
      <c r="E2536" t="s">
        <v>44</v>
      </c>
      <c r="F2536" t="s">
        <v>681</v>
      </c>
      <c r="G2536" t="s">
        <v>682</v>
      </c>
      <c r="H2536">
        <v>4050</v>
      </c>
      <c r="I2536" t="s">
        <v>670</v>
      </c>
      <c r="J2536">
        <v>63300152</v>
      </c>
      <c r="K2536" t="s">
        <v>1741</v>
      </c>
      <c r="L2536" s="3">
        <v>-491676.8</v>
      </c>
      <c r="M2536" s="3">
        <v>-491510.33600000001</v>
      </c>
      <c r="N2536" s="3">
        <v>-491340.54272000003</v>
      </c>
      <c r="O2536" s="3">
        <v>-491167.35357440001</v>
      </c>
      <c r="P2536" s="3">
        <v>-490990.70064588799</v>
      </c>
    </row>
    <row r="2537" spans="2:16" x14ac:dyDescent="0.35">
      <c r="B2537" t="s">
        <v>10</v>
      </c>
      <c r="D2537" t="s">
        <v>11</v>
      </c>
      <c r="E2537" t="s">
        <v>44</v>
      </c>
      <c r="F2537" t="s">
        <v>681</v>
      </c>
      <c r="G2537" t="s">
        <v>682</v>
      </c>
      <c r="H2537">
        <v>4050</v>
      </c>
      <c r="I2537" t="s">
        <v>670</v>
      </c>
      <c r="J2537">
        <v>63300110</v>
      </c>
      <c r="K2537" t="s">
        <v>1866</v>
      </c>
      <c r="L2537" s="3">
        <v>1481.51384616</v>
      </c>
      <c r="M2537" s="3">
        <v>1481.51384616</v>
      </c>
      <c r="N2537" s="3">
        <v>1481.51384616</v>
      </c>
      <c r="O2537" s="3">
        <v>1481.51384616</v>
      </c>
      <c r="P2537" s="3">
        <v>1481.51384616</v>
      </c>
    </row>
    <row r="2538" spans="2:16" x14ac:dyDescent="0.35">
      <c r="B2538" t="s">
        <v>10</v>
      </c>
      <c r="D2538" t="s">
        <v>11</v>
      </c>
      <c r="E2538" t="s">
        <v>44</v>
      </c>
      <c r="F2538" t="s">
        <v>681</v>
      </c>
      <c r="G2538" t="s">
        <v>682</v>
      </c>
      <c r="H2538">
        <v>4050</v>
      </c>
      <c r="I2538" t="s">
        <v>670</v>
      </c>
      <c r="J2538">
        <v>63300100</v>
      </c>
      <c r="K2538" t="s">
        <v>1869</v>
      </c>
      <c r="L2538" s="3">
        <v>45488.893193870143</v>
      </c>
      <c r="M2538" s="3">
        <v>47081.004455655595</v>
      </c>
      <c r="N2538" s="3">
        <v>48728.839611603536</v>
      </c>
      <c r="O2538" s="3">
        <v>50434.348998009664</v>
      </c>
      <c r="P2538" s="3">
        <v>52199.551212939994</v>
      </c>
    </row>
    <row r="2539" spans="2:16" x14ac:dyDescent="0.35">
      <c r="B2539" t="s">
        <v>10</v>
      </c>
      <c r="D2539" t="s">
        <v>11</v>
      </c>
      <c r="E2539" t="s">
        <v>44</v>
      </c>
      <c r="F2539" t="s">
        <v>681</v>
      </c>
      <c r="G2539" t="s">
        <v>682</v>
      </c>
      <c r="H2539">
        <v>4050</v>
      </c>
      <c r="I2539" t="s">
        <v>670</v>
      </c>
      <c r="J2539">
        <v>63300170</v>
      </c>
      <c r="K2539" t="s">
        <v>1873</v>
      </c>
      <c r="L2539" s="3">
        <v>69132.805447696388</v>
      </c>
      <c r="M2539" s="3">
        <v>71552.453638365754</v>
      </c>
      <c r="N2539" s="3">
        <v>74056.789515708544</v>
      </c>
      <c r="O2539" s="3">
        <v>76648.777148758338</v>
      </c>
      <c r="P2539" s="3">
        <v>79331.484348964877</v>
      </c>
    </row>
    <row r="2540" spans="2:16" x14ac:dyDescent="0.35">
      <c r="B2540" t="s">
        <v>10</v>
      </c>
      <c r="D2540" t="s">
        <v>19</v>
      </c>
      <c r="E2540" t="s">
        <v>44</v>
      </c>
      <c r="F2540" t="s">
        <v>681</v>
      </c>
      <c r="G2540" t="s">
        <v>682</v>
      </c>
      <c r="H2540">
        <v>4050</v>
      </c>
      <c r="I2540" t="s">
        <v>670</v>
      </c>
      <c r="J2540">
        <v>63300160</v>
      </c>
      <c r="K2540" t="s">
        <v>1878</v>
      </c>
      <c r="L2540" s="3">
        <v>1092</v>
      </c>
      <c r="M2540" s="3">
        <v>1092</v>
      </c>
      <c r="N2540" s="3">
        <v>1092</v>
      </c>
      <c r="O2540" s="3">
        <v>1092</v>
      </c>
      <c r="P2540" s="3">
        <v>1092</v>
      </c>
    </row>
    <row r="2541" spans="2:16" x14ac:dyDescent="0.35">
      <c r="B2541" t="s">
        <v>10</v>
      </c>
      <c r="D2541" t="s">
        <v>11</v>
      </c>
      <c r="E2541" t="s">
        <v>44</v>
      </c>
      <c r="F2541" t="s">
        <v>681</v>
      </c>
      <c r="G2541" t="s">
        <v>682</v>
      </c>
      <c r="H2541">
        <v>4050</v>
      </c>
      <c r="I2541" t="s">
        <v>670</v>
      </c>
      <c r="J2541">
        <v>63300130</v>
      </c>
      <c r="K2541" t="s">
        <v>1896</v>
      </c>
      <c r="L2541" s="3">
        <v>49444.449123771898</v>
      </c>
      <c r="M2541" s="3">
        <v>51175.00484310391</v>
      </c>
      <c r="N2541" s="3">
        <v>52966.130012612542</v>
      </c>
      <c r="O2541" s="3">
        <v>54819.944563053978</v>
      </c>
      <c r="P2541" s="3">
        <v>56738.642622760868</v>
      </c>
    </row>
    <row r="2542" spans="2:16" x14ac:dyDescent="0.35">
      <c r="B2542" t="s">
        <v>10</v>
      </c>
      <c r="D2542" t="s">
        <v>11</v>
      </c>
      <c r="E2542" t="s">
        <v>44</v>
      </c>
      <c r="F2542" t="s">
        <v>683</v>
      </c>
      <c r="G2542" t="s">
        <v>684</v>
      </c>
      <c r="H2542">
        <v>4050</v>
      </c>
      <c r="I2542" t="s">
        <v>670</v>
      </c>
      <c r="J2542">
        <v>63300080</v>
      </c>
      <c r="K2542" t="s">
        <v>91</v>
      </c>
      <c r="L2542" s="3">
        <v>44468.149173455517</v>
      </c>
      <c r="M2542" s="3">
        <v>46024.534394526461</v>
      </c>
      <c r="N2542" s="3">
        <v>47635.393098334884</v>
      </c>
      <c r="O2542" s="3">
        <v>49302.631856776607</v>
      </c>
      <c r="P2542" s="3">
        <v>51028.223971763779</v>
      </c>
    </row>
    <row r="2543" spans="2:16" x14ac:dyDescent="0.35">
      <c r="B2543" t="s">
        <v>10</v>
      </c>
      <c r="D2543" t="s">
        <v>11</v>
      </c>
      <c r="E2543" t="s">
        <v>44</v>
      </c>
      <c r="F2543" t="s">
        <v>683</v>
      </c>
      <c r="G2543" t="s">
        <v>684</v>
      </c>
      <c r="H2543">
        <v>4050</v>
      </c>
      <c r="I2543" t="s">
        <v>670</v>
      </c>
      <c r="J2543">
        <v>63300040</v>
      </c>
      <c r="K2543" t="s">
        <v>1515</v>
      </c>
      <c r="L2543" s="3">
        <v>603.25292819468245</v>
      </c>
      <c r="M2543" s="3">
        <v>624.36678068149627</v>
      </c>
      <c r="N2543" s="3">
        <v>646.21961800534848</v>
      </c>
      <c r="O2543" s="3">
        <v>668.8373046355357</v>
      </c>
      <c r="P2543" s="3">
        <v>692.2466102977794</v>
      </c>
    </row>
    <row r="2544" spans="2:16" x14ac:dyDescent="0.35">
      <c r="B2544" t="s">
        <v>10</v>
      </c>
      <c r="D2544" t="s">
        <v>19</v>
      </c>
      <c r="E2544" t="s">
        <v>44</v>
      </c>
      <c r="F2544" t="s">
        <v>683</v>
      </c>
      <c r="G2544" t="s">
        <v>684</v>
      </c>
      <c r="H2544">
        <v>4050</v>
      </c>
      <c r="I2544" t="s">
        <v>670</v>
      </c>
      <c r="J2544">
        <v>63300056</v>
      </c>
      <c r="K2544" t="s">
        <v>1536</v>
      </c>
      <c r="L2544" s="3">
        <v>5745.2659828064998</v>
      </c>
      <c r="M2544" s="3">
        <v>5946.3502922047264</v>
      </c>
      <c r="N2544" s="3">
        <v>6154.472552431891</v>
      </c>
      <c r="O2544" s="3">
        <v>6369.8790917670067</v>
      </c>
      <c r="P2544" s="3">
        <v>6592.8248599788512</v>
      </c>
    </row>
    <row r="2545" spans="2:16" x14ac:dyDescent="0.35">
      <c r="B2545" t="s">
        <v>10</v>
      </c>
      <c r="D2545" t="s">
        <v>19</v>
      </c>
      <c r="E2545" t="s">
        <v>44</v>
      </c>
      <c r="F2545" t="s">
        <v>683</v>
      </c>
      <c r="G2545" t="s">
        <v>684</v>
      </c>
      <c r="H2545">
        <v>4050</v>
      </c>
      <c r="I2545" t="s">
        <v>670</v>
      </c>
      <c r="J2545">
        <v>63300052</v>
      </c>
      <c r="K2545" t="s">
        <v>1541</v>
      </c>
      <c r="L2545" s="3">
        <v>140531.5405088235</v>
      </c>
      <c r="M2545" s="3">
        <v>145450.14442663232</v>
      </c>
      <c r="N2545" s="3">
        <v>150540.89948156444</v>
      </c>
      <c r="O2545" s="3">
        <v>155809.8309634192</v>
      </c>
      <c r="P2545" s="3">
        <v>161263.17504713885</v>
      </c>
    </row>
    <row r="2546" spans="2:16" x14ac:dyDescent="0.35">
      <c r="B2546" t="s">
        <v>10</v>
      </c>
      <c r="D2546" t="s">
        <v>11</v>
      </c>
      <c r="E2546" t="s">
        <v>44</v>
      </c>
      <c r="F2546" t="s">
        <v>683</v>
      </c>
      <c r="G2546" t="s">
        <v>684</v>
      </c>
      <c r="H2546">
        <v>4050</v>
      </c>
      <c r="I2546" t="s">
        <v>670</v>
      </c>
      <c r="J2546">
        <v>63300100</v>
      </c>
      <c r="K2546" t="s">
        <v>1869</v>
      </c>
      <c r="L2546" s="3">
        <v>13457.46619722996</v>
      </c>
      <c r="M2546" s="3">
        <v>13928.477514133008</v>
      </c>
      <c r="N2546" s="3">
        <v>14415.974227127663</v>
      </c>
      <c r="O2546" s="3">
        <v>14920.533325077129</v>
      </c>
      <c r="P2546" s="3">
        <v>15442.751991454828</v>
      </c>
    </row>
    <row r="2547" spans="2:16" x14ac:dyDescent="0.35">
      <c r="B2547" t="s">
        <v>10</v>
      </c>
      <c r="D2547" t="s">
        <v>11</v>
      </c>
      <c r="E2547" t="s">
        <v>44</v>
      </c>
      <c r="F2547" t="s">
        <v>683</v>
      </c>
      <c r="G2547" t="s">
        <v>684</v>
      </c>
      <c r="H2547">
        <v>4050</v>
      </c>
      <c r="I2547" t="s">
        <v>670</v>
      </c>
      <c r="J2547">
        <v>63300170</v>
      </c>
      <c r="K2547" t="s">
        <v>1873</v>
      </c>
      <c r="L2547" s="3">
        <v>913.49729126623345</v>
      </c>
      <c r="M2547" s="3">
        <v>945.46969646055152</v>
      </c>
      <c r="N2547" s="3">
        <v>978.5611358366707</v>
      </c>
      <c r="O2547" s="3">
        <v>1012.8107755909541</v>
      </c>
      <c r="P2547" s="3">
        <v>1048.2591527366374</v>
      </c>
    </row>
    <row r="2548" spans="2:16" x14ac:dyDescent="0.35">
      <c r="B2548" t="s">
        <v>10</v>
      </c>
      <c r="D2548" t="s">
        <v>11</v>
      </c>
      <c r="E2548" t="s">
        <v>44</v>
      </c>
      <c r="F2548" t="s">
        <v>683</v>
      </c>
      <c r="G2548" t="s">
        <v>684</v>
      </c>
      <c r="H2548">
        <v>4050</v>
      </c>
      <c r="I2548" t="s">
        <v>670</v>
      </c>
      <c r="J2548">
        <v>63300130</v>
      </c>
      <c r="K2548" t="s">
        <v>1896</v>
      </c>
      <c r="L2548" s="3">
        <v>14627.680649163001</v>
      </c>
      <c r="M2548" s="3">
        <v>15139.649471883706</v>
      </c>
      <c r="N2548" s="3">
        <v>15669.537203399634</v>
      </c>
      <c r="O2548" s="3">
        <v>16217.971005518622</v>
      </c>
      <c r="P2548" s="3">
        <v>16785.599990711773</v>
      </c>
    </row>
    <row r="2549" spans="2:16" x14ac:dyDescent="0.35">
      <c r="B2549" t="s">
        <v>10</v>
      </c>
      <c r="D2549" t="s">
        <v>11</v>
      </c>
      <c r="E2549" t="s">
        <v>44</v>
      </c>
      <c r="F2549" t="s">
        <v>685</v>
      </c>
      <c r="G2549" t="s">
        <v>686</v>
      </c>
      <c r="H2549">
        <v>4050</v>
      </c>
      <c r="I2549" t="s">
        <v>670</v>
      </c>
      <c r="J2549">
        <v>63300080</v>
      </c>
      <c r="K2549" t="s">
        <v>91</v>
      </c>
      <c r="L2549" s="3">
        <v>84182.202332269342</v>
      </c>
      <c r="M2549" s="3">
        <v>87128.579413898755</v>
      </c>
      <c r="N2549" s="3">
        <v>90178.079693385196</v>
      </c>
      <c r="O2549" s="3">
        <v>93334.31248265368</v>
      </c>
      <c r="P2549" s="3">
        <v>96601.013419546536</v>
      </c>
    </row>
    <row r="2550" spans="2:16" x14ac:dyDescent="0.35">
      <c r="B2550" t="s">
        <v>10</v>
      </c>
      <c r="D2550" t="s">
        <v>11</v>
      </c>
      <c r="E2550" t="s">
        <v>44</v>
      </c>
      <c r="F2550" t="s">
        <v>685</v>
      </c>
      <c r="G2550" t="s">
        <v>686</v>
      </c>
      <c r="H2550">
        <v>4050</v>
      </c>
      <c r="I2550" t="s">
        <v>670</v>
      </c>
      <c r="J2550">
        <v>63300040</v>
      </c>
      <c r="K2550" t="s">
        <v>1515</v>
      </c>
      <c r="L2550" s="3">
        <v>16751.294704093474</v>
      </c>
      <c r="M2550" s="3">
        <v>17337.590018736744</v>
      </c>
      <c r="N2550" s="3">
        <v>17944.405669392527</v>
      </c>
      <c r="O2550" s="3">
        <v>18572.459867821264</v>
      </c>
      <c r="P2550" s="3">
        <v>19222.495963195008</v>
      </c>
    </row>
    <row r="2551" spans="2:16" x14ac:dyDescent="0.35">
      <c r="B2551" t="s">
        <v>10</v>
      </c>
      <c r="D2551" t="s">
        <v>19</v>
      </c>
      <c r="E2551" t="s">
        <v>44</v>
      </c>
      <c r="F2551" t="s">
        <v>685</v>
      </c>
      <c r="G2551" t="s">
        <v>686</v>
      </c>
      <c r="H2551">
        <v>4050</v>
      </c>
      <c r="I2551" t="s">
        <v>670</v>
      </c>
      <c r="J2551">
        <v>63300056</v>
      </c>
      <c r="K2551" t="s">
        <v>1536</v>
      </c>
      <c r="L2551" s="3">
        <v>159536.14003898547</v>
      </c>
      <c r="M2551" s="3">
        <v>165119.90494034995</v>
      </c>
      <c r="N2551" s="3">
        <v>170899.10161326217</v>
      </c>
      <c r="O2551" s="3">
        <v>176880.57016972633</v>
      </c>
      <c r="P2551" s="3">
        <v>183071.39012566675</v>
      </c>
    </row>
    <row r="2552" spans="2:16" x14ac:dyDescent="0.35">
      <c r="B2552" t="s">
        <v>10</v>
      </c>
      <c r="D2552" t="s">
        <v>19</v>
      </c>
      <c r="E2552" t="s">
        <v>44</v>
      </c>
      <c r="F2552" t="s">
        <v>685</v>
      </c>
      <c r="G2552" t="s">
        <v>686</v>
      </c>
      <c r="H2552">
        <v>4050</v>
      </c>
      <c r="I2552" t="s">
        <v>670</v>
      </c>
      <c r="J2552">
        <v>63300052</v>
      </c>
      <c r="K2552" t="s">
        <v>1541</v>
      </c>
      <c r="L2552" s="3">
        <v>117378.9992119005</v>
      </c>
      <c r="M2552" s="3">
        <v>121487.26418431701</v>
      </c>
      <c r="N2552" s="3">
        <v>125739.31843076809</v>
      </c>
      <c r="O2552" s="3">
        <v>130140.19457584497</v>
      </c>
      <c r="P2552" s="3">
        <v>134695.10138599953</v>
      </c>
    </row>
    <row r="2553" spans="2:16" x14ac:dyDescent="0.35">
      <c r="B2553" t="s">
        <v>10</v>
      </c>
      <c r="D2553" t="s">
        <v>19</v>
      </c>
      <c r="E2553" t="s">
        <v>44</v>
      </c>
      <c r="F2553" t="s">
        <v>685</v>
      </c>
      <c r="G2553" t="s">
        <v>686</v>
      </c>
      <c r="H2553">
        <v>4050</v>
      </c>
      <c r="I2553" t="s">
        <v>670</v>
      </c>
      <c r="J2553">
        <v>63300060</v>
      </c>
      <c r="K2553" t="s">
        <v>1546</v>
      </c>
      <c r="L2553" s="3">
        <v>40061.000000400003</v>
      </c>
      <c r="M2553" s="3">
        <v>40061.000000400003</v>
      </c>
      <c r="N2553" s="3">
        <v>40061.000000400003</v>
      </c>
      <c r="O2553" s="3">
        <v>40061.000000400003</v>
      </c>
      <c r="P2553" s="3">
        <v>40061.000000400003</v>
      </c>
    </row>
    <row r="2554" spans="2:16" x14ac:dyDescent="0.35">
      <c r="B2554" t="s">
        <v>10</v>
      </c>
      <c r="D2554" t="s">
        <v>19</v>
      </c>
      <c r="E2554" t="s">
        <v>44</v>
      </c>
      <c r="F2554" t="s">
        <v>685</v>
      </c>
      <c r="G2554" t="s">
        <v>686</v>
      </c>
      <c r="H2554">
        <v>4050</v>
      </c>
      <c r="I2554" t="s">
        <v>670</v>
      </c>
      <c r="J2554">
        <v>63300065</v>
      </c>
      <c r="K2554" t="s">
        <v>1627</v>
      </c>
      <c r="L2554" s="3">
        <v>73763.000000400003</v>
      </c>
      <c r="M2554" s="3">
        <v>73763.000000400003</v>
      </c>
      <c r="N2554" s="3">
        <v>73763.000000400003</v>
      </c>
      <c r="O2554" s="3">
        <v>73763.000000400003</v>
      </c>
      <c r="P2554" s="3">
        <v>73763.000000400003</v>
      </c>
    </row>
    <row r="2555" spans="2:16" x14ac:dyDescent="0.35">
      <c r="B2555" t="s">
        <v>10</v>
      </c>
      <c r="D2555" t="s">
        <v>19</v>
      </c>
      <c r="E2555" t="s">
        <v>44</v>
      </c>
      <c r="F2555" t="s">
        <v>685</v>
      </c>
      <c r="G2555" t="s">
        <v>686</v>
      </c>
      <c r="H2555">
        <v>4050</v>
      </c>
      <c r="I2555" t="s">
        <v>670</v>
      </c>
      <c r="J2555">
        <v>63300150</v>
      </c>
      <c r="K2555" t="s">
        <v>1680</v>
      </c>
      <c r="L2555" s="3">
        <v>181180.17240040799</v>
      </c>
      <c r="M2555" s="3">
        <v>184803.77584841615</v>
      </c>
      <c r="N2555" s="3">
        <v>188499.85136538447</v>
      </c>
      <c r="O2555" s="3">
        <v>192269.84839269216</v>
      </c>
      <c r="P2555" s="3">
        <v>196115.24536054602</v>
      </c>
    </row>
    <row r="2556" spans="2:16" x14ac:dyDescent="0.35">
      <c r="B2556" t="s">
        <v>10</v>
      </c>
      <c r="D2556" t="s">
        <v>11</v>
      </c>
      <c r="E2556" t="s">
        <v>44</v>
      </c>
      <c r="F2556" t="s">
        <v>685</v>
      </c>
      <c r="G2556" t="s">
        <v>686</v>
      </c>
      <c r="H2556">
        <v>4050</v>
      </c>
      <c r="I2556" t="s">
        <v>670</v>
      </c>
      <c r="J2556">
        <v>63300110</v>
      </c>
      <c r="K2556" t="s">
        <v>1866</v>
      </c>
      <c r="L2556" s="3">
        <v>2950.5200000160003</v>
      </c>
      <c r="M2556" s="3">
        <v>2950.5200000160003</v>
      </c>
      <c r="N2556" s="3">
        <v>2950.5200000160003</v>
      </c>
      <c r="O2556" s="3">
        <v>2950.5200000160003</v>
      </c>
      <c r="P2556" s="3">
        <v>2950.5200000160003</v>
      </c>
    </row>
    <row r="2557" spans="2:16" x14ac:dyDescent="0.35">
      <c r="B2557" t="s">
        <v>10</v>
      </c>
      <c r="D2557" t="s">
        <v>11</v>
      </c>
      <c r="E2557" t="s">
        <v>44</v>
      </c>
      <c r="F2557" t="s">
        <v>685</v>
      </c>
      <c r="G2557" t="s">
        <v>686</v>
      </c>
      <c r="H2557">
        <v>4050</v>
      </c>
      <c r="I2557" t="s">
        <v>670</v>
      </c>
      <c r="J2557">
        <v>63300100</v>
      </c>
      <c r="K2557" t="s">
        <v>1869</v>
      </c>
      <c r="L2557" s="3">
        <v>25476.19281108151</v>
      </c>
      <c r="M2557" s="3">
        <v>26367.859559469362</v>
      </c>
      <c r="N2557" s="3">
        <v>27290.734644050783</v>
      </c>
      <c r="O2557" s="3">
        <v>28245.910356592562</v>
      </c>
      <c r="P2557" s="3">
        <v>29234.517219073296</v>
      </c>
    </row>
    <row r="2558" spans="2:16" x14ac:dyDescent="0.35">
      <c r="B2558" t="s">
        <v>10</v>
      </c>
      <c r="D2558" t="s">
        <v>11</v>
      </c>
      <c r="E2558" t="s">
        <v>44</v>
      </c>
      <c r="F2558" t="s">
        <v>685</v>
      </c>
      <c r="G2558" t="s">
        <v>686</v>
      </c>
      <c r="H2558">
        <v>4050</v>
      </c>
      <c r="I2558" t="s">
        <v>670</v>
      </c>
      <c r="J2558">
        <v>63300170</v>
      </c>
      <c r="K2558" t="s">
        <v>1873</v>
      </c>
      <c r="L2558" s="3">
        <v>25366.24626619869</v>
      </c>
      <c r="M2558" s="3">
        <v>26254.064885515643</v>
      </c>
      <c r="N2558" s="3">
        <v>27172.957156508684</v>
      </c>
      <c r="O2558" s="3">
        <v>28124.010656986487</v>
      </c>
      <c r="P2558" s="3">
        <v>29108.351029981011</v>
      </c>
    </row>
    <row r="2559" spans="2:16" x14ac:dyDescent="0.35">
      <c r="B2559" t="s">
        <v>10</v>
      </c>
      <c r="D2559" t="s">
        <v>19</v>
      </c>
      <c r="E2559" t="s">
        <v>44</v>
      </c>
      <c r="F2559" t="s">
        <v>685</v>
      </c>
      <c r="G2559" t="s">
        <v>686</v>
      </c>
      <c r="H2559">
        <v>4050</v>
      </c>
      <c r="I2559" t="s">
        <v>670</v>
      </c>
      <c r="J2559">
        <v>63300160</v>
      </c>
      <c r="K2559" t="s">
        <v>1878</v>
      </c>
      <c r="L2559" s="3">
        <v>20412</v>
      </c>
      <c r="M2559" s="3">
        <v>20412</v>
      </c>
      <c r="N2559" s="3">
        <v>20412</v>
      </c>
      <c r="O2559" s="3">
        <v>20412</v>
      </c>
      <c r="P2559" s="3">
        <v>20412</v>
      </c>
    </row>
    <row r="2560" spans="2:16" x14ac:dyDescent="0.35">
      <c r="B2560" t="s">
        <v>10</v>
      </c>
      <c r="D2560" t="s">
        <v>11</v>
      </c>
      <c r="E2560" t="s">
        <v>44</v>
      </c>
      <c r="F2560" t="s">
        <v>685</v>
      </c>
      <c r="G2560" t="s">
        <v>686</v>
      </c>
      <c r="H2560">
        <v>4050</v>
      </c>
      <c r="I2560" t="s">
        <v>670</v>
      </c>
      <c r="J2560">
        <v>63300130</v>
      </c>
      <c r="K2560" t="s">
        <v>1896</v>
      </c>
      <c r="L2560" s="3">
        <v>27691.513925088599</v>
      </c>
      <c r="M2560" s="3">
        <v>28660.716912466698</v>
      </c>
      <c r="N2560" s="3">
        <v>29663.842004403028</v>
      </c>
      <c r="O2560" s="3">
        <v>30702.076474557132</v>
      </c>
      <c r="P2560" s="3">
        <v>31776.649151166632</v>
      </c>
    </row>
    <row r="2561" spans="2:16" x14ac:dyDescent="0.35">
      <c r="B2561" t="s">
        <v>10</v>
      </c>
      <c r="D2561" t="s">
        <v>11</v>
      </c>
      <c r="E2561" t="s">
        <v>44</v>
      </c>
      <c r="F2561" t="s">
        <v>687</v>
      </c>
      <c r="G2561" t="s">
        <v>688</v>
      </c>
      <c r="H2561">
        <v>4050</v>
      </c>
      <c r="I2561" t="s">
        <v>670</v>
      </c>
      <c r="J2561">
        <v>63300080</v>
      </c>
      <c r="K2561" t="s">
        <v>91</v>
      </c>
      <c r="L2561" s="3">
        <v>99333.32278888303</v>
      </c>
      <c r="M2561" s="3">
        <v>102809.98908649394</v>
      </c>
      <c r="N2561" s="3">
        <v>106408.3387045212</v>
      </c>
      <c r="O2561" s="3">
        <v>110132.63055917944</v>
      </c>
      <c r="P2561" s="3">
        <v>113987.27262875071</v>
      </c>
    </row>
    <row r="2562" spans="2:16" x14ac:dyDescent="0.35">
      <c r="B2562" t="s">
        <v>10</v>
      </c>
      <c r="D2562" t="s">
        <v>11</v>
      </c>
      <c r="E2562" t="s">
        <v>44</v>
      </c>
      <c r="F2562" t="s">
        <v>687</v>
      </c>
      <c r="G2562" t="s">
        <v>688</v>
      </c>
      <c r="H2562">
        <v>4050</v>
      </c>
      <c r="I2562" t="s">
        <v>670</v>
      </c>
      <c r="J2562">
        <v>63300040</v>
      </c>
      <c r="K2562" t="s">
        <v>1515</v>
      </c>
      <c r="L2562" s="3">
        <v>31851.596223134729</v>
      </c>
      <c r="M2562" s="3">
        <v>32966.402090944444</v>
      </c>
      <c r="N2562" s="3">
        <v>34120.226164127496</v>
      </c>
      <c r="O2562" s="3">
        <v>35314.43407987195</v>
      </c>
      <c r="P2562" s="3">
        <v>36550.439272667471</v>
      </c>
    </row>
    <row r="2563" spans="2:16" x14ac:dyDescent="0.35">
      <c r="B2563" t="s">
        <v>10</v>
      </c>
      <c r="D2563" t="s">
        <v>19</v>
      </c>
      <c r="E2563" t="s">
        <v>44</v>
      </c>
      <c r="F2563" t="s">
        <v>687</v>
      </c>
      <c r="G2563" t="s">
        <v>688</v>
      </c>
      <c r="H2563">
        <v>4050</v>
      </c>
      <c r="I2563" t="s">
        <v>670</v>
      </c>
      <c r="J2563">
        <v>63300056</v>
      </c>
      <c r="K2563" t="s">
        <v>1536</v>
      </c>
      <c r="L2563" s="3">
        <v>303348.53545842599</v>
      </c>
      <c r="M2563" s="3">
        <v>313965.7341994709</v>
      </c>
      <c r="N2563" s="3">
        <v>324954.53489645233</v>
      </c>
      <c r="O2563" s="3">
        <v>336327.94361782813</v>
      </c>
      <c r="P2563" s="3">
        <v>348099.42164445209</v>
      </c>
    </row>
    <row r="2564" spans="2:16" x14ac:dyDescent="0.35">
      <c r="B2564" t="s">
        <v>10</v>
      </c>
      <c r="D2564" t="s">
        <v>19</v>
      </c>
      <c r="E2564" t="s">
        <v>44</v>
      </c>
      <c r="F2564" t="s">
        <v>687</v>
      </c>
      <c r="G2564" t="s">
        <v>688</v>
      </c>
      <c r="H2564">
        <v>4050</v>
      </c>
      <c r="I2564" t="s">
        <v>670</v>
      </c>
      <c r="J2564">
        <v>63300052</v>
      </c>
      <c r="K2564" t="s">
        <v>1541</v>
      </c>
      <c r="L2564" s="3">
        <v>23405.815820794498</v>
      </c>
      <c r="M2564" s="3">
        <v>24225.019374522304</v>
      </c>
      <c r="N2564" s="3">
        <v>25072.895052630582</v>
      </c>
      <c r="O2564" s="3">
        <v>25950.446379472651</v>
      </c>
      <c r="P2564" s="3">
        <v>26858.712002754193</v>
      </c>
    </row>
    <row r="2565" spans="2:16" x14ac:dyDescent="0.35">
      <c r="B2565" t="s">
        <v>10</v>
      </c>
      <c r="D2565" t="s">
        <v>11</v>
      </c>
      <c r="E2565" t="s">
        <v>44</v>
      </c>
      <c r="F2565" t="s">
        <v>687</v>
      </c>
      <c r="G2565" t="s">
        <v>688</v>
      </c>
      <c r="H2565">
        <v>4050</v>
      </c>
      <c r="I2565" t="s">
        <v>670</v>
      </c>
      <c r="J2565">
        <v>63300100</v>
      </c>
      <c r="K2565" t="s">
        <v>1869</v>
      </c>
      <c r="L2565" s="3">
        <v>30061.400317688283</v>
      </c>
      <c r="M2565" s="3">
        <v>31113.549328807374</v>
      </c>
      <c r="N2565" s="3">
        <v>32202.523555315627</v>
      </c>
      <c r="O2565" s="3">
        <v>33329.611879751668</v>
      </c>
      <c r="P2565" s="3">
        <v>34496.148295542975</v>
      </c>
    </row>
    <row r="2566" spans="2:16" x14ac:dyDescent="0.35">
      <c r="B2566" t="s">
        <v>10</v>
      </c>
      <c r="D2566" t="s">
        <v>11</v>
      </c>
      <c r="E2566" t="s">
        <v>44</v>
      </c>
      <c r="F2566" t="s">
        <v>687</v>
      </c>
      <c r="G2566" t="s">
        <v>688</v>
      </c>
      <c r="H2566">
        <v>4050</v>
      </c>
      <c r="I2566" t="s">
        <v>670</v>
      </c>
      <c r="J2566">
        <v>63300170</v>
      </c>
      <c r="K2566" t="s">
        <v>1873</v>
      </c>
      <c r="L2566" s="3">
        <v>48232.41713788973</v>
      </c>
      <c r="M2566" s="3">
        <v>49920.551737715876</v>
      </c>
      <c r="N2566" s="3">
        <v>51667.77104853592</v>
      </c>
      <c r="O2566" s="3">
        <v>53476.143035234672</v>
      </c>
      <c r="P2566" s="3">
        <v>55347.808041467884</v>
      </c>
    </row>
    <row r="2567" spans="2:16" x14ac:dyDescent="0.35">
      <c r="B2567" t="s">
        <v>10</v>
      </c>
      <c r="D2567" t="s">
        <v>11</v>
      </c>
      <c r="E2567" t="s">
        <v>44</v>
      </c>
      <c r="F2567" t="s">
        <v>687</v>
      </c>
      <c r="G2567" t="s">
        <v>688</v>
      </c>
      <c r="H2567">
        <v>4050</v>
      </c>
      <c r="I2567" t="s">
        <v>670</v>
      </c>
      <c r="J2567">
        <v>63300130</v>
      </c>
      <c r="K2567" t="s">
        <v>1896</v>
      </c>
      <c r="L2567" s="3">
        <v>32675.43512792205</v>
      </c>
      <c r="M2567" s="3">
        <v>33819.075357399321</v>
      </c>
      <c r="N2567" s="3">
        <v>35002.742994908294</v>
      </c>
      <c r="O2567" s="3">
        <v>36227.838999730076</v>
      </c>
      <c r="P2567" s="3">
        <v>37495.813364720627</v>
      </c>
    </row>
    <row r="2568" spans="2:16" x14ac:dyDescent="0.35">
      <c r="B2568" t="s">
        <v>10</v>
      </c>
      <c r="D2568" t="s">
        <v>11</v>
      </c>
      <c r="E2568" t="s">
        <v>44</v>
      </c>
      <c r="F2568" t="s">
        <v>689</v>
      </c>
      <c r="G2568" t="s">
        <v>690</v>
      </c>
      <c r="H2568">
        <v>4050</v>
      </c>
      <c r="I2568" t="s">
        <v>670</v>
      </c>
      <c r="J2568">
        <v>63300080</v>
      </c>
      <c r="K2568" t="s">
        <v>91</v>
      </c>
      <c r="L2568" s="3">
        <v>15458.750229431087</v>
      </c>
      <c r="M2568" s="3">
        <v>15999.806487461174</v>
      </c>
      <c r="N2568" s="3">
        <v>16559.799714522313</v>
      </c>
      <c r="O2568" s="3">
        <v>17139.392704530594</v>
      </c>
      <c r="P2568" s="3">
        <v>17739.27144918916</v>
      </c>
    </row>
    <row r="2569" spans="2:16" x14ac:dyDescent="0.35">
      <c r="B2569" t="s">
        <v>10</v>
      </c>
      <c r="D2569" t="s">
        <v>11</v>
      </c>
      <c r="E2569" t="s">
        <v>44</v>
      </c>
      <c r="F2569" t="s">
        <v>689</v>
      </c>
      <c r="G2569" t="s">
        <v>690</v>
      </c>
      <c r="H2569">
        <v>4050</v>
      </c>
      <c r="I2569" t="s">
        <v>670</v>
      </c>
      <c r="J2569">
        <v>63300040</v>
      </c>
      <c r="K2569" t="s">
        <v>1515</v>
      </c>
      <c r="L2569" s="3">
        <v>3878.0435209353072</v>
      </c>
      <c r="M2569" s="3">
        <v>4013.7750441680423</v>
      </c>
      <c r="N2569" s="3">
        <v>4154.2571707139232</v>
      </c>
      <c r="O2569" s="3">
        <v>4299.65617168891</v>
      </c>
      <c r="P2569" s="3">
        <v>4450.144137698022</v>
      </c>
    </row>
    <row r="2570" spans="2:16" x14ac:dyDescent="0.35">
      <c r="B2570" t="s">
        <v>10</v>
      </c>
      <c r="D2570" t="s">
        <v>19</v>
      </c>
      <c r="E2570" t="s">
        <v>44</v>
      </c>
      <c r="F2570" t="s">
        <v>689</v>
      </c>
      <c r="G2570" t="s">
        <v>690</v>
      </c>
      <c r="H2570">
        <v>4050</v>
      </c>
      <c r="I2570" t="s">
        <v>670</v>
      </c>
      <c r="J2570">
        <v>63300056</v>
      </c>
      <c r="K2570" t="s">
        <v>1536</v>
      </c>
      <c r="L2570" s="3">
        <v>36933.747818431497</v>
      </c>
      <c r="M2570" s="3">
        <v>38226.428992076595</v>
      </c>
      <c r="N2570" s="3">
        <v>39564.354006799273</v>
      </c>
      <c r="O2570" s="3">
        <v>40949.106397037242</v>
      </c>
      <c r="P2570" s="3">
        <v>42382.325120933543</v>
      </c>
    </row>
    <row r="2571" spans="2:16" x14ac:dyDescent="0.35">
      <c r="B2571" t="s">
        <v>10</v>
      </c>
      <c r="D2571" t="s">
        <v>19</v>
      </c>
      <c r="E2571" t="s">
        <v>44</v>
      </c>
      <c r="F2571" t="s">
        <v>689</v>
      </c>
      <c r="G2571" t="s">
        <v>690</v>
      </c>
      <c r="H2571">
        <v>4050</v>
      </c>
      <c r="I2571" t="s">
        <v>670</v>
      </c>
      <c r="J2571">
        <v>63300052</v>
      </c>
      <c r="K2571" t="s">
        <v>1541</v>
      </c>
      <c r="L2571" s="3">
        <v>13917.4042520655</v>
      </c>
      <c r="M2571" s="3">
        <v>14404.513400887792</v>
      </c>
      <c r="N2571" s="3">
        <v>14908.671369918864</v>
      </c>
      <c r="O2571" s="3">
        <v>15430.474867866023</v>
      </c>
      <c r="P2571" s="3">
        <v>15970.541488241333</v>
      </c>
    </row>
    <row r="2572" spans="2:16" x14ac:dyDescent="0.35">
      <c r="B2572" t="s">
        <v>10</v>
      </c>
      <c r="D2572" t="s">
        <v>19</v>
      </c>
      <c r="E2572" t="s">
        <v>44</v>
      </c>
      <c r="F2572" t="s">
        <v>689</v>
      </c>
      <c r="G2572" t="s">
        <v>690</v>
      </c>
      <c r="H2572">
        <v>4050</v>
      </c>
      <c r="I2572" t="s">
        <v>670</v>
      </c>
      <c r="J2572">
        <v>63300060</v>
      </c>
      <c r="K2572" t="s">
        <v>1546</v>
      </c>
      <c r="L2572" s="3">
        <v>7314.1460544000001</v>
      </c>
      <c r="M2572" s="3">
        <v>7314.1460544000001</v>
      </c>
      <c r="N2572" s="3">
        <v>7314.1460544000001</v>
      </c>
      <c r="O2572" s="3">
        <v>7314.1460544000001</v>
      </c>
      <c r="P2572" s="3">
        <v>7314.1460544000001</v>
      </c>
    </row>
    <row r="2573" spans="2:16" x14ac:dyDescent="0.35">
      <c r="B2573" t="s">
        <v>10</v>
      </c>
      <c r="D2573" t="s">
        <v>19</v>
      </c>
      <c r="E2573" t="s">
        <v>44</v>
      </c>
      <c r="F2573" t="s">
        <v>689</v>
      </c>
      <c r="G2573" t="s">
        <v>690</v>
      </c>
      <c r="H2573">
        <v>4050</v>
      </c>
      <c r="I2573" t="s">
        <v>670</v>
      </c>
      <c r="J2573">
        <v>63300065</v>
      </c>
      <c r="K2573" t="s">
        <v>1627</v>
      </c>
      <c r="L2573" s="3">
        <v>38319.999999599997</v>
      </c>
      <c r="M2573" s="3">
        <v>38319.999999599997</v>
      </c>
      <c r="N2573" s="3">
        <v>38319.999999599997</v>
      </c>
      <c r="O2573" s="3">
        <v>38319.999999599997</v>
      </c>
      <c r="P2573" s="3">
        <v>38319.999999599997</v>
      </c>
    </row>
    <row r="2574" spans="2:16" x14ac:dyDescent="0.35">
      <c r="B2574" t="s">
        <v>10</v>
      </c>
      <c r="D2574" t="s">
        <v>11</v>
      </c>
      <c r="E2574" t="s">
        <v>44</v>
      </c>
      <c r="F2574" t="s">
        <v>689</v>
      </c>
      <c r="G2574" t="s">
        <v>690</v>
      </c>
      <c r="H2574">
        <v>4050</v>
      </c>
      <c r="I2574" t="s">
        <v>670</v>
      </c>
      <c r="J2574">
        <v>63300110</v>
      </c>
      <c r="K2574" t="s">
        <v>1866</v>
      </c>
      <c r="L2574" s="3">
        <v>1532.7999999839999</v>
      </c>
      <c r="M2574" s="3">
        <v>1532.7999999839999</v>
      </c>
      <c r="N2574" s="3">
        <v>1532.7999999839999</v>
      </c>
      <c r="O2574" s="3">
        <v>1532.7999999839999</v>
      </c>
      <c r="P2574" s="3">
        <v>1532.7999999839999</v>
      </c>
    </row>
    <row r="2575" spans="2:16" x14ac:dyDescent="0.35">
      <c r="B2575" t="s">
        <v>10</v>
      </c>
      <c r="D2575" t="s">
        <v>11</v>
      </c>
      <c r="E2575" t="s">
        <v>44</v>
      </c>
      <c r="F2575" t="s">
        <v>689</v>
      </c>
      <c r="G2575" t="s">
        <v>690</v>
      </c>
      <c r="H2575">
        <v>4050</v>
      </c>
      <c r="I2575" t="s">
        <v>670</v>
      </c>
      <c r="J2575">
        <v>63300100</v>
      </c>
      <c r="K2575" t="s">
        <v>1869</v>
      </c>
      <c r="L2575" s="3">
        <v>4678.3059904857237</v>
      </c>
      <c r="M2575" s="3">
        <v>4842.0467001527231</v>
      </c>
      <c r="N2575" s="3">
        <v>5011.5183346580689</v>
      </c>
      <c r="O2575" s="3">
        <v>5186.9214763711007</v>
      </c>
      <c r="P2575" s="3">
        <v>5368.4637280440884</v>
      </c>
    </row>
    <row r="2576" spans="2:16" x14ac:dyDescent="0.35">
      <c r="B2576" t="s">
        <v>10</v>
      </c>
      <c r="D2576" t="s">
        <v>11</v>
      </c>
      <c r="E2576" t="s">
        <v>44</v>
      </c>
      <c r="F2576" t="s">
        <v>689</v>
      </c>
      <c r="G2576" t="s">
        <v>690</v>
      </c>
      <c r="H2576">
        <v>4050</v>
      </c>
      <c r="I2576" t="s">
        <v>670</v>
      </c>
      <c r="J2576">
        <v>63300170</v>
      </c>
      <c r="K2576" t="s">
        <v>1873</v>
      </c>
      <c r="L2576" s="3">
        <v>5872.4659031306082</v>
      </c>
      <c r="M2576" s="3">
        <v>6078.0022097401788</v>
      </c>
      <c r="N2576" s="3">
        <v>6290.732287081084</v>
      </c>
      <c r="O2576" s="3">
        <v>6510.9079171289213</v>
      </c>
      <c r="P2576" s="3">
        <v>6738.7896942284333</v>
      </c>
    </row>
    <row r="2577" spans="2:16" x14ac:dyDescent="0.35">
      <c r="B2577" t="s">
        <v>10</v>
      </c>
      <c r="D2577" t="s">
        <v>11</v>
      </c>
      <c r="E2577" t="s">
        <v>44</v>
      </c>
      <c r="F2577" t="s">
        <v>689</v>
      </c>
      <c r="G2577" t="s">
        <v>690</v>
      </c>
      <c r="H2577">
        <v>4050</v>
      </c>
      <c r="I2577" t="s">
        <v>670</v>
      </c>
      <c r="J2577">
        <v>63300130</v>
      </c>
      <c r="K2577" t="s">
        <v>1896</v>
      </c>
      <c r="L2577" s="3">
        <v>5085.1152070497001</v>
      </c>
      <c r="M2577" s="3">
        <v>5263.0942392964389</v>
      </c>
      <c r="N2577" s="3">
        <v>5447.3025376718142</v>
      </c>
      <c r="O2577" s="3">
        <v>5637.9581264903263</v>
      </c>
      <c r="P2577" s="3">
        <v>5835.286660917488</v>
      </c>
    </row>
    <row r="2578" spans="2:16" x14ac:dyDescent="0.35">
      <c r="B2578" t="s">
        <v>10</v>
      </c>
      <c r="D2578" t="s">
        <v>11</v>
      </c>
      <c r="E2578" t="s">
        <v>44</v>
      </c>
      <c r="F2578" t="s">
        <v>691</v>
      </c>
      <c r="G2578" t="s">
        <v>692</v>
      </c>
      <c r="H2578">
        <v>4050</v>
      </c>
      <c r="I2578" t="s">
        <v>670</v>
      </c>
      <c r="J2578">
        <v>63300080</v>
      </c>
      <c r="K2578" t="s">
        <v>91</v>
      </c>
      <c r="L2578" s="3">
        <v>88620.860175112568</v>
      </c>
      <c r="M2578" s="3">
        <v>91722.590281241515</v>
      </c>
      <c r="N2578" s="3">
        <v>94932.88094108495</v>
      </c>
      <c r="O2578" s="3">
        <v>98255.531774022937</v>
      </c>
      <c r="P2578" s="3">
        <v>101694.47538611371</v>
      </c>
    </row>
    <row r="2579" spans="2:16" x14ac:dyDescent="0.35">
      <c r="B2579" t="s">
        <v>10</v>
      </c>
      <c r="D2579" t="s">
        <v>11</v>
      </c>
      <c r="E2579" t="s">
        <v>44</v>
      </c>
      <c r="F2579" t="s">
        <v>691</v>
      </c>
      <c r="G2579" t="s">
        <v>692</v>
      </c>
      <c r="H2579">
        <v>4050</v>
      </c>
      <c r="I2579" t="s">
        <v>670</v>
      </c>
      <c r="J2579">
        <v>63300040</v>
      </c>
      <c r="K2579" t="s">
        <v>1515</v>
      </c>
      <c r="L2579" s="3">
        <v>25365.965836366573</v>
      </c>
      <c r="M2579" s="3">
        <v>26253.7746406394</v>
      </c>
      <c r="N2579" s="3">
        <v>27172.656753061776</v>
      </c>
      <c r="O2579" s="3">
        <v>28123.699739418938</v>
      </c>
      <c r="P2579" s="3">
        <v>29108.029230298598</v>
      </c>
    </row>
    <row r="2580" spans="2:16" x14ac:dyDescent="0.35">
      <c r="B2580" t="s">
        <v>10</v>
      </c>
      <c r="D2580" t="s">
        <v>19</v>
      </c>
      <c r="E2580" t="s">
        <v>44</v>
      </c>
      <c r="F2580" t="s">
        <v>691</v>
      </c>
      <c r="G2580" t="s">
        <v>692</v>
      </c>
      <c r="H2580">
        <v>4050</v>
      </c>
      <c r="I2580" t="s">
        <v>670</v>
      </c>
      <c r="J2580">
        <v>63300056</v>
      </c>
      <c r="K2580" t="s">
        <v>1536</v>
      </c>
      <c r="L2580" s="3">
        <v>241580.62701301498</v>
      </c>
      <c r="M2580" s="3">
        <v>250035.94895847049</v>
      </c>
      <c r="N2580" s="3">
        <v>258787.20717201693</v>
      </c>
      <c r="O2580" s="3">
        <v>267844.75942303753</v>
      </c>
      <c r="P2580" s="3">
        <v>277219.32600284379</v>
      </c>
    </row>
    <row r="2581" spans="2:16" x14ac:dyDescent="0.35">
      <c r="B2581" t="s">
        <v>10</v>
      </c>
      <c r="D2581" t="s">
        <v>19</v>
      </c>
      <c r="E2581" t="s">
        <v>44</v>
      </c>
      <c r="F2581" t="s">
        <v>691</v>
      </c>
      <c r="G2581" t="s">
        <v>692</v>
      </c>
      <c r="H2581">
        <v>4050</v>
      </c>
      <c r="I2581" t="s">
        <v>670</v>
      </c>
      <c r="J2581">
        <v>63300052</v>
      </c>
      <c r="K2581" t="s">
        <v>1541</v>
      </c>
      <c r="L2581" s="3">
        <v>49935.360405118496</v>
      </c>
      <c r="M2581" s="3">
        <v>51683.098019297642</v>
      </c>
      <c r="N2581" s="3">
        <v>53492.006449973058</v>
      </c>
      <c r="O2581" s="3">
        <v>55364.226675722108</v>
      </c>
      <c r="P2581" s="3">
        <v>57301.974609372381</v>
      </c>
    </row>
    <row r="2582" spans="2:16" x14ac:dyDescent="0.35">
      <c r="B2582" t="s">
        <v>10</v>
      </c>
      <c r="D2582" t="s">
        <v>19</v>
      </c>
      <c r="E2582" t="s">
        <v>44</v>
      </c>
      <c r="F2582" t="s">
        <v>691</v>
      </c>
      <c r="G2582" t="s">
        <v>692</v>
      </c>
      <c r="H2582">
        <v>4050</v>
      </c>
      <c r="I2582" t="s">
        <v>670</v>
      </c>
      <c r="J2582">
        <v>63300060</v>
      </c>
      <c r="K2582" t="s">
        <v>1546</v>
      </c>
      <c r="L2582" s="3">
        <v>4503.9999995999997</v>
      </c>
      <c r="M2582" s="3">
        <v>4503.9999995999997</v>
      </c>
      <c r="N2582" s="3">
        <v>4503.9999995999997</v>
      </c>
      <c r="O2582" s="3">
        <v>4503.9999995999997</v>
      </c>
      <c r="P2582" s="3">
        <v>4503.9999995999997</v>
      </c>
    </row>
    <row r="2583" spans="2:16" x14ac:dyDescent="0.35">
      <c r="B2583" t="s">
        <v>10</v>
      </c>
      <c r="D2583" t="s">
        <v>19</v>
      </c>
      <c r="E2583" t="s">
        <v>44</v>
      </c>
      <c r="F2583" t="s">
        <v>691</v>
      </c>
      <c r="G2583" t="s">
        <v>692</v>
      </c>
      <c r="H2583">
        <v>4050</v>
      </c>
      <c r="I2583" t="s">
        <v>670</v>
      </c>
      <c r="J2583">
        <v>63300065</v>
      </c>
      <c r="K2583" t="s">
        <v>1627</v>
      </c>
      <c r="L2583" s="3">
        <v>10509</v>
      </c>
      <c r="M2583" s="3">
        <v>10509</v>
      </c>
      <c r="N2583" s="3">
        <v>10509</v>
      </c>
      <c r="O2583" s="3">
        <v>10509</v>
      </c>
      <c r="P2583" s="3">
        <v>10509</v>
      </c>
    </row>
    <row r="2584" spans="2:16" x14ac:dyDescent="0.35">
      <c r="B2584" t="s">
        <v>10</v>
      </c>
      <c r="D2584" t="s">
        <v>19</v>
      </c>
      <c r="E2584" t="s">
        <v>44</v>
      </c>
      <c r="F2584" t="s">
        <v>691</v>
      </c>
      <c r="G2584" t="s">
        <v>692</v>
      </c>
      <c r="H2584">
        <v>4050</v>
      </c>
      <c r="I2584" t="s">
        <v>670</v>
      </c>
      <c r="J2584">
        <v>63300033</v>
      </c>
      <c r="K2584" t="s">
        <v>1661</v>
      </c>
      <c r="L2584" s="3">
        <v>140000.0000004</v>
      </c>
      <c r="M2584" s="3">
        <v>140000.0000004</v>
      </c>
      <c r="N2584" s="3">
        <v>140000.0000004</v>
      </c>
      <c r="O2584" s="3">
        <v>140000.0000004</v>
      </c>
      <c r="P2584" s="3">
        <v>140000.0000004</v>
      </c>
    </row>
    <row r="2585" spans="2:16" x14ac:dyDescent="0.35">
      <c r="B2585" t="s">
        <v>10</v>
      </c>
      <c r="D2585" t="s">
        <v>19</v>
      </c>
      <c r="E2585" t="s">
        <v>44</v>
      </c>
      <c r="F2585" t="s">
        <v>691</v>
      </c>
      <c r="G2585" t="s">
        <v>692</v>
      </c>
      <c r="H2585">
        <v>4050</v>
      </c>
      <c r="I2585" t="s">
        <v>670</v>
      </c>
      <c r="J2585">
        <v>63300150</v>
      </c>
      <c r="K2585" t="s">
        <v>1680</v>
      </c>
      <c r="L2585" s="3">
        <v>113363.259000408</v>
      </c>
      <c r="M2585" s="3">
        <v>115630.52418041616</v>
      </c>
      <c r="N2585" s="3">
        <v>117943.13466402449</v>
      </c>
      <c r="O2585" s="3">
        <v>120301.99735730498</v>
      </c>
      <c r="P2585" s="3">
        <v>122708.03730445108</v>
      </c>
    </row>
    <row r="2586" spans="2:16" x14ac:dyDescent="0.35">
      <c r="B2586" t="s">
        <v>10</v>
      </c>
      <c r="D2586" t="s">
        <v>19</v>
      </c>
      <c r="E2586" t="s">
        <v>44</v>
      </c>
      <c r="F2586" t="s">
        <v>691</v>
      </c>
      <c r="G2586" t="s">
        <v>692</v>
      </c>
      <c r="H2586">
        <v>4050</v>
      </c>
      <c r="I2586" t="s">
        <v>670</v>
      </c>
      <c r="J2586">
        <v>63300152</v>
      </c>
      <c r="K2586" t="s">
        <v>1741</v>
      </c>
      <c r="L2586" s="3">
        <v>15728.4</v>
      </c>
      <c r="M2586" s="3">
        <v>16042.968000000001</v>
      </c>
      <c r="N2586" s="3">
        <v>16363.827360000001</v>
      </c>
      <c r="O2586" s="3">
        <v>16691.103907200002</v>
      </c>
      <c r="P2586" s="3">
        <v>17024.925985344002</v>
      </c>
    </row>
    <row r="2587" spans="2:16" x14ac:dyDescent="0.35">
      <c r="B2587" t="s">
        <v>10</v>
      </c>
      <c r="D2587" t="s">
        <v>11</v>
      </c>
      <c r="E2587" t="s">
        <v>44</v>
      </c>
      <c r="F2587" t="s">
        <v>691</v>
      </c>
      <c r="G2587" t="s">
        <v>692</v>
      </c>
      <c r="H2587">
        <v>4050</v>
      </c>
      <c r="I2587" t="s">
        <v>670</v>
      </c>
      <c r="J2587">
        <v>63300110</v>
      </c>
      <c r="K2587" t="s">
        <v>1866</v>
      </c>
      <c r="L2587" s="3">
        <v>420.36</v>
      </c>
      <c r="M2587" s="3">
        <v>420.36</v>
      </c>
      <c r="N2587" s="3">
        <v>420.36</v>
      </c>
      <c r="O2587" s="3">
        <v>420.36</v>
      </c>
      <c r="P2587" s="3">
        <v>420.36</v>
      </c>
    </row>
    <row r="2588" spans="2:16" x14ac:dyDescent="0.35">
      <c r="B2588" t="s">
        <v>10</v>
      </c>
      <c r="D2588" t="s">
        <v>11</v>
      </c>
      <c r="E2588" t="s">
        <v>44</v>
      </c>
      <c r="F2588" t="s">
        <v>691</v>
      </c>
      <c r="G2588" t="s">
        <v>692</v>
      </c>
      <c r="H2588">
        <v>4050</v>
      </c>
      <c r="I2588" t="s">
        <v>670</v>
      </c>
      <c r="J2588">
        <v>63300100</v>
      </c>
      <c r="K2588" t="s">
        <v>1869</v>
      </c>
      <c r="L2588" s="3">
        <v>26819.470842468279</v>
      </c>
      <c r="M2588" s="3">
        <v>27758.152321954669</v>
      </c>
      <c r="N2588" s="3">
        <v>28729.687653223078</v>
      </c>
      <c r="O2588" s="3">
        <v>29735.226721085884</v>
      </c>
      <c r="P2588" s="3">
        <v>30775.959656323888</v>
      </c>
    </row>
    <row r="2589" spans="2:16" x14ac:dyDescent="0.35">
      <c r="B2589" t="s">
        <v>10</v>
      </c>
      <c r="D2589" t="s">
        <v>11</v>
      </c>
      <c r="E2589" t="s">
        <v>44</v>
      </c>
      <c r="F2589" t="s">
        <v>691</v>
      </c>
      <c r="G2589" t="s">
        <v>692</v>
      </c>
      <c r="H2589">
        <v>4050</v>
      </c>
      <c r="I2589" t="s">
        <v>670</v>
      </c>
      <c r="J2589">
        <v>63300170</v>
      </c>
      <c r="K2589" t="s">
        <v>1873</v>
      </c>
      <c r="L2589" s="3">
        <v>38411.319695069382</v>
      </c>
      <c r="M2589" s="3">
        <v>39755.715884396806</v>
      </c>
      <c r="N2589" s="3">
        <v>41147.165940350693</v>
      </c>
      <c r="O2589" s="3">
        <v>42587.316748262965</v>
      </c>
      <c r="P2589" s="3">
        <v>44077.872834452166</v>
      </c>
    </row>
    <row r="2590" spans="2:16" x14ac:dyDescent="0.35">
      <c r="B2590" t="s">
        <v>10</v>
      </c>
      <c r="D2590" t="s">
        <v>19</v>
      </c>
      <c r="E2590" t="s">
        <v>44</v>
      </c>
      <c r="F2590" t="s">
        <v>691</v>
      </c>
      <c r="G2590" t="s">
        <v>692</v>
      </c>
      <c r="H2590">
        <v>4050</v>
      </c>
      <c r="I2590" t="s">
        <v>670</v>
      </c>
      <c r="J2590">
        <v>63300160</v>
      </c>
      <c r="K2590" t="s">
        <v>1878</v>
      </c>
      <c r="L2590" s="3">
        <v>29754.999999600001</v>
      </c>
      <c r="M2590" s="3">
        <v>29754.999999600001</v>
      </c>
      <c r="N2590" s="3">
        <v>29754.999999600001</v>
      </c>
      <c r="O2590" s="3">
        <v>29754.999999600001</v>
      </c>
      <c r="P2590" s="3">
        <v>29754.999999600001</v>
      </c>
    </row>
    <row r="2591" spans="2:16" x14ac:dyDescent="0.35">
      <c r="B2591" t="s">
        <v>10</v>
      </c>
      <c r="D2591" t="s">
        <v>11</v>
      </c>
      <c r="E2591" t="s">
        <v>44</v>
      </c>
      <c r="F2591" t="s">
        <v>691</v>
      </c>
      <c r="G2591" t="s">
        <v>692</v>
      </c>
      <c r="H2591">
        <v>4050</v>
      </c>
      <c r="I2591" t="s">
        <v>670</v>
      </c>
      <c r="J2591">
        <v>63300130</v>
      </c>
      <c r="K2591" t="s">
        <v>1896</v>
      </c>
      <c r="L2591" s="3">
        <v>29151.598741813352</v>
      </c>
      <c r="M2591" s="3">
        <v>30171.904697776816</v>
      </c>
      <c r="N2591" s="3">
        <v>31227.921362198998</v>
      </c>
      <c r="O2591" s="3">
        <v>32320.898609875963</v>
      </c>
      <c r="P2591" s="3">
        <v>33452.130061221622</v>
      </c>
    </row>
    <row r="2592" spans="2:16" x14ac:dyDescent="0.35">
      <c r="B2592" t="s">
        <v>10</v>
      </c>
      <c r="D2592" t="s">
        <v>11</v>
      </c>
      <c r="E2592" t="s">
        <v>44</v>
      </c>
      <c r="F2592" t="s">
        <v>693</v>
      </c>
      <c r="G2592" t="s">
        <v>694</v>
      </c>
      <c r="H2592">
        <v>4050</v>
      </c>
      <c r="I2592" t="s">
        <v>670</v>
      </c>
      <c r="J2592">
        <v>63300080</v>
      </c>
      <c r="K2592" t="s">
        <v>91</v>
      </c>
      <c r="L2592" s="3">
        <v>92817.158054337851</v>
      </c>
      <c r="M2592" s="3">
        <v>96065.758586239666</v>
      </c>
      <c r="N2592" s="3">
        <v>99428.060136758053</v>
      </c>
      <c r="O2592" s="3">
        <v>102908.04224154458</v>
      </c>
      <c r="P2592" s="3">
        <v>106509.82371999863</v>
      </c>
    </row>
    <row r="2593" spans="2:16" x14ac:dyDescent="0.35">
      <c r="B2593" t="s">
        <v>10</v>
      </c>
      <c r="D2593" t="s">
        <v>11</v>
      </c>
      <c r="E2593" t="s">
        <v>44</v>
      </c>
      <c r="F2593" t="s">
        <v>693</v>
      </c>
      <c r="G2593" t="s">
        <v>694</v>
      </c>
      <c r="H2593">
        <v>4050</v>
      </c>
      <c r="I2593" t="s">
        <v>670</v>
      </c>
      <c r="J2593">
        <v>63300040</v>
      </c>
      <c r="K2593" t="s">
        <v>1515</v>
      </c>
      <c r="L2593" s="3">
        <v>24997.35657734815</v>
      </c>
      <c r="M2593" s="3">
        <v>25872.264057555334</v>
      </c>
      <c r="N2593" s="3">
        <v>26777.793299569767</v>
      </c>
      <c r="O2593" s="3">
        <v>27715.016065054711</v>
      </c>
      <c r="P2593" s="3">
        <v>28685.041627331626</v>
      </c>
    </row>
    <row r="2594" spans="2:16" x14ac:dyDescent="0.35">
      <c r="B2594" t="s">
        <v>10</v>
      </c>
      <c r="D2594" t="s">
        <v>19</v>
      </c>
      <c r="E2594" t="s">
        <v>44</v>
      </c>
      <c r="F2594" t="s">
        <v>693</v>
      </c>
      <c r="G2594" t="s">
        <v>694</v>
      </c>
      <c r="H2594">
        <v>4050</v>
      </c>
      <c r="I2594" t="s">
        <v>670</v>
      </c>
      <c r="J2594">
        <v>63300056</v>
      </c>
      <c r="K2594" t="s">
        <v>1536</v>
      </c>
      <c r="L2594" s="3">
        <v>238070.06264141097</v>
      </c>
      <c r="M2594" s="3">
        <v>246402.51483386033</v>
      </c>
      <c r="N2594" s="3">
        <v>255026.60285304542</v>
      </c>
      <c r="O2594" s="3">
        <v>263952.53395290201</v>
      </c>
      <c r="P2594" s="3">
        <v>273190.87264125358</v>
      </c>
    </row>
    <row r="2595" spans="2:16" x14ac:dyDescent="0.35">
      <c r="B2595" t="s">
        <v>10</v>
      </c>
      <c r="D2595" t="s">
        <v>19</v>
      </c>
      <c r="E2595" t="s">
        <v>44</v>
      </c>
      <c r="F2595" t="s">
        <v>693</v>
      </c>
      <c r="G2595" t="s">
        <v>694</v>
      </c>
      <c r="H2595">
        <v>4050</v>
      </c>
      <c r="I2595" t="s">
        <v>670</v>
      </c>
      <c r="J2595">
        <v>63300052</v>
      </c>
      <c r="K2595" t="s">
        <v>1541</v>
      </c>
      <c r="L2595" s="3">
        <v>67249.536221542498</v>
      </c>
      <c r="M2595" s="3">
        <v>69603.269989296474</v>
      </c>
      <c r="N2595" s="3">
        <v>72039.384438921843</v>
      </c>
      <c r="O2595" s="3">
        <v>74560.762894284097</v>
      </c>
      <c r="P2595" s="3">
        <v>77170.389595584027</v>
      </c>
    </row>
    <row r="2596" spans="2:16" x14ac:dyDescent="0.35">
      <c r="B2596" t="s">
        <v>10</v>
      </c>
      <c r="D2596" t="s">
        <v>19</v>
      </c>
      <c r="E2596" t="s">
        <v>44</v>
      </c>
      <c r="F2596" t="s">
        <v>693</v>
      </c>
      <c r="G2596" t="s">
        <v>694</v>
      </c>
      <c r="H2596">
        <v>4050</v>
      </c>
      <c r="I2596" t="s">
        <v>670</v>
      </c>
      <c r="J2596">
        <v>63300065</v>
      </c>
      <c r="K2596" t="s">
        <v>1627</v>
      </c>
      <c r="L2596" s="3">
        <v>14423.076922800001</v>
      </c>
      <c r="M2596" s="3">
        <v>14423.076922800001</v>
      </c>
      <c r="N2596" s="3">
        <v>14423.076922800001</v>
      </c>
      <c r="O2596" s="3">
        <v>14423.076922800001</v>
      </c>
      <c r="P2596" s="3">
        <v>14423.076922800001</v>
      </c>
    </row>
    <row r="2597" spans="2:16" x14ac:dyDescent="0.35">
      <c r="B2597" t="s">
        <v>10</v>
      </c>
      <c r="D2597" t="s">
        <v>19</v>
      </c>
      <c r="E2597" t="s">
        <v>44</v>
      </c>
      <c r="F2597" t="s">
        <v>693</v>
      </c>
      <c r="G2597" t="s">
        <v>694</v>
      </c>
      <c r="H2597">
        <v>4050</v>
      </c>
      <c r="I2597" t="s">
        <v>670</v>
      </c>
      <c r="J2597">
        <v>63300033</v>
      </c>
      <c r="K2597" t="s">
        <v>1661</v>
      </c>
      <c r="L2597" s="3">
        <v>4062</v>
      </c>
      <c r="M2597" s="3">
        <v>4062</v>
      </c>
      <c r="N2597" s="3">
        <v>4062</v>
      </c>
      <c r="O2597" s="3">
        <v>4062</v>
      </c>
      <c r="P2597" s="3">
        <v>4062</v>
      </c>
    </row>
    <row r="2598" spans="2:16" x14ac:dyDescent="0.35">
      <c r="B2598" t="s">
        <v>10</v>
      </c>
      <c r="D2598" t="s">
        <v>19</v>
      </c>
      <c r="E2598" t="s">
        <v>44</v>
      </c>
      <c r="F2598" t="s">
        <v>693</v>
      </c>
      <c r="G2598" t="s">
        <v>694</v>
      </c>
      <c r="H2598">
        <v>4050</v>
      </c>
      <c r="I2598" t="s">
        <v>670</v>
      </c>
      <c r="J2598">
        <v>63300150</v>
      </c>
      <c r="K2598" t="s">
        <v>1680</v>
      </c>
      <c r="L2598" s="3">
        <v>74361.549599999998</v>
      </c>
      <c r="M2598" s="3">
        <v>75848.780591999996</v>
      </c>
      <c r="N2598" s="3">
        <v>77365.756203839992</v>
      </c>
      <c r="O2598" s="3">
        <v>78913.071327916798</v>
      </c>
      <c r="P2598" s="3">
        <v>80491.332754475137</v>
      </c>
    </row>
    <row r="2599" spans="2:16" x14ac:dyDescent="0.35">
      <c r="B2599" t="s">
        <v>10</v>
      </c>
      <c r="D2599" t="s">
        <v>11</v>
      </c>
      <c r="E2599" t="s">
        <v>44</v>
      </c>
      <c r="F2599" t="s">
        <v>693</v>
      </c>
      <c r="G2599" t="s">
        <v>694</v>
      </c>
      <c r="H2599">
        <v>4050</v>
      </c>
      <c r="I2599" t="s">
        <v>670</v>
      </c>
      <c r="J2599">
        <v>63300110</v>
      </c>
      <c r="K2599" t="s">
        <v>1866</v>
      </c>
      <c r="L2599" s="3">
        <v>576.92307691200006</v>
      </c>
      <c r="M2599" s="3">
        <v>576.92307691200006</v>
      </c>
      <c r="N2599" s="3">
        <v>576.92307691200006</v>
      </c>
      <c r="O2599" s="3">
        <v>576.92307691200006</v>
      </c>
      <c r="P2599" s="3">
        <v>576.92307691200006</v>
      </c>
    </row>
    <row r="2600" spans="2:16" x14ac:dyDescent="0.35">
      <c r="B2600" t="s">
        <v>10</v>
      </c>
      <c r="D2600" t="s">
        <v>11</v>
      </c>
      <c r="E2600" t="s">
        <v>44</v>
      </c>
      <c r="F2600" t="s">
        <v>693</v>
      </c>
      <c r="G2600" t="s">
        <v>694</v>
      </c>
      <c r="H2600">
        <v>4050</v>
      </c>
      <c r="I2600" t="s">
        <v>670</v>
      </c>
      <c r="J2600">
        <v>63300100</v>
      </c>
      <c r="K2600" t="s">
        <v>1869</v>
      </c>
      <c r="L2600" s="3">
        <v>28089.403095391717</v>
      </c>
      <c r="M2600" s="3">
        <v>29072.532203730425</v>
      </c>
      <c r="N2600" s="3">
        <v>30090.070830860986</v>
      </c>
      <c r="O2600" s="3">
        <v>31143.223309941121</v>
      </c>
      <c r="P2600" s="3">
        <v>32233.236125789059</v>
      </c>
    </row>
    <row r="2601" spans="2:16" x14ac:dyDescent="0.35">
      <c r="B2601" t="s">
        <v>10</v>
      </c>
      <c r="D2601" t="s">
        <v>11</v>
      </c>
      <c r="E2601" t="s">
        <v>44</v>
      </c>
      <c r="F2601" t="s">
        <v>693</v>
      </c>
      <c r="G2601" t="s">
        <v>694</v>
      </c>
      <c r="H2601">
        <v>4050</v>
      </c>
      <c r="I2601" t="s">
        <v>670</v>
      </c>
      <c r="J2601">
        <v>63300170</v>
      </c>
      <c r="K2601" t="s">
        <v>1873</v>
      </c>
      <c r="L2601" s="3">
        <v>37853.139959984343</v>
      </c>
      <c r="M2601" s="3">
        <v>39177.999858583797</v>
      </c>
      <c r="N2601" s="3">
        <v>40549.22985363422</v>
      </c>
      <c r="O2601" s="3">
        <v>41968.452898511423</v>
      </c>
      <c r="P2601" s="3">
        <v>43437.348749959318</v>
      </c>
    </row>
    <row r="2602" spans="2:16" x14ac:dyDescent="0.35">
      <c r="B2602" t="s">
        <v>10</v>
      </c>
      <c r="D2602" t="s">
        <v>19</v>
      </c>
      <c r="E2602" t="s">
        <v>44</v>
      </c>
      <c r="F2602" t="s">
        <v>693</v>
      </c>
      <c r="G2602" t="s">
        <v>694</v>
      </c>
      <c r="H2602">
        <v>4050</v>
      </c>
      <c r="I2602" t="s">
        <v>670</v>
      </c>
      <c r="J2602">
        <v>63300160</v>
      </c>
      <c r="K2602" t="s">
        <v>1878</v>
      </c>
      <c r="L2602" s="3">
        <v>1104</v>
      </c>
      <c r="M2602" s="3">
        <v>1104</v>
      </c>
      <c r="N2602" s="3">
        <v>1104</v>
      </c>
      <c r="O2602" s="3">
        <v>1104</v>
      </c>
      <c r="P2602" s="3">
        <v>1104</v>
      </c>
    </row>
    <row r="2603" spans="2:16" x14ac:dyDescent="0.35">
      <c r="B2603" t="s">
        <v>10</v>
      </c>
      <c r="D2603" t="s">
        <v>11</v>
      </c>
      <c r="E2603" t="s">
        <v>44</v>
      </c>
      <c r="F2603" t="s">
        <v>693</v>
      </c>
      <c r="G2603" t="s">
        <v>694</v>
      </c>
      <c r="H2603">
        <v>4050</v>
      </c>
      <c r="I2603" t="s">
        <v>670</v>
      </c>
      <c r="J2603">
        <v>63300130</v>
      </c>
      <c r="K2603" t="s">
        <v>1896</v>
      </c>
      <c r="L2603" s="3">
        <v>30531.95988629535</v>
      </c>
      <c r="M2603" s="3">
        <v>31600.578482315679</v>
      </c>
      <c r="N2603" s="3">
        <v>32706.598729196729</v>
      </c>
      <c r="O2603" s="3">
        <v>33851.329684718614</v>
      </c>
      <c r="P2603" s="3">
        <v>35036.126223683765</v>
      </c>
    </row>
    <row r="2604" spans="2:16" x14ac:dyDescent="0.35">
      <c r="B2604" t="s">
        <v>10</v>
      </c>
      <c r="D2604" t="s">
        <v>11</v>
      </c>
      <c r="E2604" t="s">
        <v>44</v>
      </c>
      <c r="F2604" t="s">
        <v>695</v>
      </c>
      <c r="G2604" t="s">
        <v>696</v>
      </c>
      <c r="H2604">
        <v>4050</v>
      </c>
      <c r="I2604" t="s">
        <v>670</v>
      </c>
      <c r="J2604">
        <v>63300080</v>
      </c>
      <c r="K2604" t="s">
        <v>91</v>
      </c>
      <c r="L2604" s="3">
        <v>297416.63616947475</v>
      </c>
      <c r="M2604" s="3">
        <v>307826.21843540639</v>
      </c>
      <c r="N2604" s="3">
        <v>318600.13608064561</v>
      </c>
      <c r="O2604" s="3">
        <v>329751.14084346814</v>
      </c>
      <c r="P2604" s="3">
        <v>341292.43077298958</v>
      </c>
    </row>
    <row r="2605" spans="2:16" x14ac:dyDescent="0.35">
      <c r="B2605" t="s">
        <v>10</v>
      </c>
      <c r="D2605" t="s">
        <v>11</v>
      </c>
      <c r="E2605" t="s">
        <v>44</v>
      </c>
      <c r="F2605" t="s">
        <v>695</v>
      </c>
      <c r="G2605" t="s">
        <v>696</v>
      </c>
      <c r="H2605">
        <v>4050</v>
      </c>
      <c r="I2605" t="s">
        <v>670</v>
      </c>
      <c r="J2605">
        <v>63300040</v>
      </c>
      <c r="K2605" t="s">
        <v>1515</v>
      </c>
      <c r="L2605" s="3">
        <v>99502.938839142706</v>
      </c>
      <c r="M2605" s="3">
        <v>102985.54169851269</v>
      </c>
      <c r="N2605" s="3">
        <v>106590.03565796063</v>
      </c>
      <c r="O2605" s="3">
        <v>110320.68690598926</v>
      </c>
      <c r="P2605" s="3">
        <v>114181.91094769888</v>
      </c>
    </row>
    <row r="2606" spans="2:16" x14ac:dyDescent="0.35">
      <c r="B2606" t="s">
        <v>10</v>
      </c>
      <c r="D2606" t="s">
        <v>19</v>
      </c>
      <c r="E2606" t="s">
        <v>44</v>
      </c>
      <c r="F2606" t="s">
        <v>695</v>
      </c>
      <c r="G2606" t="s">
        <v>696</v>
      </c>
      <c r="H2606">
        <v>4050</v>
      </c>
      <c r="I2606" t="s">
        <v>670</v>
      </c>
      <c r="J2606">
        <v>63300056</v>
      </c>
      <c r="K2606" t="s">
        <v>1536</v>
      </c>
      <c r="L2606" s="3">
        <v>947647.03656326386</v>
      </c>
      <c r="M2606" s="3">
        <v>980814.68284297804</v>
      </c>
      <c r="N2606" s="3">
        <v>1015143.1967424823</v>
      </c>
      <c r="O2606" s="3">
        <v>1050673.2086284691</v>
      </c>
      <c r="P2606" s="3">
        <v>1087446.7709304655</v>
      </c>
    </row>
    <row r="2607" spans="2:16" x14ac:dyDescent="0.35">
      <c r="B2607" t="s">
        <v>10</v>
      </c>
      <c r="D2607" t="s">
        <v>19</v>
      </c>
      <c r="E2607" t="s">
        <v>44</v>
      </c>
      <c r="F2607" t="s">
        <v>695</v>
      </c>
      <c r="G2607" t="s">
        <v>696</v>
      </c>
      <c r="H2607">
        <v>4050</v>
      </c>
      <c r="I2607" t="s">
        <v>670</v>
      </c>
      <c r="J2607">
        <v>63300052</v>
      </c>
      <c r="K2607" t="s">
        <v>1541</v>
      </c>
      <c r="L2607" s="3">
        <v>30697.161362639996</v>
      </c>
      <c r="M2607" s="3">
        <v>31771.562010332393</v>
      </c>
      <c r="N2607" s="3">
        <v>32883.566680694021</v>
      </c>
      <c r="O2607" s="3">
        <v>34034.491514518311</v>
      </c>
      <c r="P2607" s="3">
        <v>35225.698717526451</v>
      </c>
    </row>
    <row r="2608" spans="2:16" x14ac:dyDescent="0.35">
      <c r="B2608" t="s">
        <v>10</v>
      </c>
      <c r="D2608" t="s">
        <v>11</v>
      </c>
      <c r="E2608" t="s">
        <v>44</v>
      </c>
      <c r="F2608" t="s">
        <v>695</v>
      </c>
      <c r="G2608" t="s">
        <v>696</v>
      </c>
      <c r="H2608">
        <v>4050</v>
      </c>
      <c r="I2608" t="s">
        <v>670</v>
      </c>
      <c r="J2608">
        <v>63300100</v>
      </c>
      <c r="K2608" t="s">
        <v>1869</v>
      </c>
      <c r="L2608" s="3">
        <v>90007.666209183153</v>
      </c>
      <c r="M2608" s="3">
        <v>93157.934526504556</v>
      </c>
      <c r="N2608" s="3">
        <v>96418.462234932202</v>
      </c>
      <c r="O2608" s="3">
        <v>99793.108413154841</v>
      </c>
      <c r="P2608" s="3">
        <v>103285.86720761526</v>
      </c>
    </row>
    <row r="2609" spans="2:16" x14ac:dyDescent="0.35">
      <c r="B2609" t="s">
        <v>10</v>
      </c>
      <c r="D2609" t="s">
        <v>11</v>
      </c>
      <c r="E2609" t="s">
        <v>44</v>
      </c>
      <c r="F2609" t="s">
        <v>695</v>
      </c>
      <c r="G2609" t="s">
        <v>696</v>
      </c>
      <c r="H2609">
        <v>4050</v>
      </c>
      <c r="I2609" t="s">
        <v>670</v>
      </c>
      <c r="J2609">
        <v>63300170</v>
      </c>
      <c r="K2609" t="s">
        <v>1873</v>
      </c>
      <c r="L2609" s="3">
        <v>150675.87881355896</v>
      </c>
      <c r="M2609" s="3">
        <v>155949.5345720335</v>
      </c>
      <c r="N2609" s="3">
        <v>161407.76828205469</v>
      </c>
      <c r="O2609" s="3">
        <v>167057.04017192661</v>
      </c>
      <c r="P2609" s="3">
        <v>172904.03657794403</v>
      </c>
    </row>
    <row r="2610" spans="2:16" x14ac:dyDescent="0.35">
      <c r="B2610" t="s">
        <v>10</v>
      </c>
      <c r="D2610" t="s">
        <v>11</v>
      </c>
      <c r="E2610" t="s">
        <v>44</v>
      </c>
      <c r="F2610" t="s">
        <v>695</v>
      </c>
      <c r="G2610" t="s">
        <v>696</v>
      </c>
      <c r="H2610">
        <v>4050</v>
      </c>
      <c r="I2610" t="s">
        <v>670</v>
      </c>
      <c r="J2610">
        <v>63300130</v>
      </c>
      <c r="K2610" t="s">
        <v>1896</v>
      </c>
      <c r="L2610" s="3">
        <v>97834.419792590401</v>
      </c>
      <c r="M2610" s="3">
        <v>101258.62448533105</v>
      </c>
      <c r="N2610" s="3">
        <v>104802.67634231763</v>
      </c>
      <c r="O2610" s="3">
        <v>108470.77001429875</v>
      </c>
      <c r="P2610" s="3">
        <v>112267.2469647992</v>
      </c>
    </row>
    <row r="2611" spans="2:16" x14ac:dyDescent="0.35">
      <c r="B2611" t="s">
        <v>10</v>
      </c>
      <c r="D2611" t="s">
        <v>11</v>
      </c>
      <c r="E2611" t="s">
        <v>44</v>
      </c>
      <c r="F2611" t="s">
        <v>697</v>
      </c>
      <c r="G2611" t="s">
        <v>698</v>
      </c>
      <c r="H2611">
        <v>4050</v>
      </c>
      <c r="I2611" t="s">
        <v>670</v>
      </c>
      <c r="J2611">
        <v>63300080</v>
      </c>
      <c r="K2611" t="s">
        <v>91</v>
      </c>
      <c r="L2611" s="3">
        <v>3737.2945342087432</v>
      </c>
      <c r="M2611" s="3">
        <v>3868.0998429060496</v>
      </c>
      <c r="N2611" s="3">
        <v>4003.4833374077607</v>
      </c>
      <c r="O2611" s="3">
        <v>4143.6052542170319</v>
      </c>
      <c r="P2611" s="3">
        <v>4288.6314381146276</v>
      </c>
    </row>
    <row r="2612" spans="2:16" x14ac:dyDescent="0.35">
      <c r="B2612" t="s">
        <v>10</v>
      </c>
      <c r="D2612" t="s">
        <v>11</v>
      </c>
      <c r="E2612" t="s">
        <v>44</v>
      </c>
      <c r="F2612" t="s">
        <v>697</v>
      </c>
      <c r="G2612" t="s">
        <v>698</v>
      </c>
      <c r="H2612">
        <v>4050</v>
      </c>
      <c r="I2612" t="s">
        <v>670</v>
      </c>
      <c r="J2612">
        <v>63300040</v>
      </c>
      <c r="K2612" t="s">
        <v>1515</v>
      </c>
      <c r="L2612" s="3">
        <v>1290.8418621444673</v>
      </c>
      <c r="M2612" s="3">
        <v>1336.0213273195236</v>
      </c>
      <c r="N2612" s="3">
        <v>1382.7820737757067</v>
      </c>
      <c r="O2612" s="3">
        <v>1431.1794463578565</v>
      </c>
      <c r="P2612" s="3">
        <v>1481.2707269803814</v>
      </c>
    </row>
    <row r="2613" spans="2:16" x14ac:dyDescent="0.35">
      <c r="B2613" t="s">
        <v>10</v>
      </c>
      <c r="D2613" t="s">
        <v>19</v>
      </c>
      <c r="E2613" t="s">
        <v>44</v>
      </c>
      <c r="F2613" t="s">
        <v>697</v>
      </c>
      <c r="G2613" t="s">
        <v>698</v>
      </c>
      <c r="H2613">
        <v>4050</v>
      </c>
      <c r="I2613" t="s">
        <v>670</v>
      </c>
      <c r="J2613">
        <v>63300056</v>
      </c>
      <c r="K2613" t="s">
        <v>1536</v>
      </c>
      <c r="L2613" s="3">
        <v>12293.732020423498</v>
      </c>
      <c r="M2613" s="3">
        <v>12724.012641138321</v>
      </c>
      <c r="N2613" s="3">
        <v>13169.35308357816</v>
      </c>
      <c r="O2613" s="3">
        <v>13630.280441503395</v>
      </c>
      <c r="P2613" s="3">
        <v>14107.340256956013</v>
      </c>
    </row>
    <row r="2614" spans="2:16" x14ac:dyDescent="0.35">
      <c r="B2614" t="s">
        <v>10</v>
      </c>
      <c r="D2614" t="s">
        <v>11</v>
      </c>
      <c r="E2614" t="s">
        <v>44</v>
      </c>
      <c r="F2614" t="s">
        <v>697</v>
      </c>
      <c r="G2614" t="s">
        <v>698</v>
      </c>
      <c r="H2614">
        <v>4050</v>
      </c>
      <c r="I2614" t="s">
        <v>670</v>
      </c>
      <c r="J2614">
        <v>63300100</v>
      </c>
      <c r="K2614" t="s">
        <v>1869</v>
      </c>
      <c r="L2614" s="3">
        <v>1131.0233458789619</v>
      </c>
      <c r="M2614" s="3">
        <v>1170.6091629847256</v>
      </c>
      <c r="N2614" s="3">
        <v>1211.5804836891907</v>
      </c>
      <c r="O2614" s="3">
        <v>1253.9858006183124</v>
      </c>
      <c r="P2614" s="3">
        <v>1297.8753036399532</v>
      </c>
    </row>
    <row r="2615" spans="2:16" x14ac:dyDescent="0.35">
      <c r="B2615" t="s">
        <v>10</v>
      </c>
      <c r="D2615" t="s">
        <v>11</v>
      </c>
      <c r="E2615" t="s">
        <v>44</v>
      </c>
      <c r="F2615" t="s">
        <v>697</v>
      </c>
      <c r="G2615" t="s">
        <v>698</v>
      </c>
      <c r="H2615">
        <v>4050</v>
      </c>
      <c r="I2615" t="s">
        <v>670</v>
      </c>
      <c r="J2615">
        <v>63300170</v>
      </c>
      <c r="K2615" t="s">
        <v>1873</v>
      </c>
      <c r="L2615" s="3">
        <v>1954.7033912473362</v>
      </c>
      <c r="M2615" s="3">
        <v>2023.118009940993</v>
      </c>
      <c r="N2615" s="3">
        <v>2093.9271402889276</v>
      </c>
      <c r="O2615" s="3">
        <v>2167.2145901990398</v>
      </c>
      <c r="P2615" s="3">
        <v>2243.0671008560062</v>
      </c>
    </row>
    <row r="2616" spans="2:16" x14ac:dyDescent="0.35">
      <c r="B2616" t="s">
        <v>10</v>
      </c>
      <c r="D2616" t="s">
        <v>11</v>
      </c>
      <c r="E2616" t="s">
        <v>44</v>
      </c>
      <c r="F2616" t="s">
        <v>697</v>
      </c>
      <c r="G2616" t="s">
        <v>698</v>
      </c>
      <c r="H2616">
        <v>4050</v>
      </c>
      <c r="I2616" t="s">
        <v>670</v>
      </c>
      <c r="J2616">
        <v>63300130</v>
      </c>
      <c r="K2616" t="s">
        <v>1896</v>
      </c>
      <c r="L2616" s="3">
        <v>1229.3732020423499</v>
      </c>
      <c r="M2616" s="3">
        <v>1272.4012641138322</v>
      </c>
      <c r="N2616" s="3">
        <v>1316.9353083578162</v>
      </c>
      <c r="O2616" s="3">
        <v>1363.0280441503396</v>
      </c>
      <c r="P2616" s="3">
        <v>1410.7340256956013</v>
      </c>
    </row>
    <row r="2617" spans="2:16" x14ac:dyDescent="0.35">
      <c r="B2617" t="s">
        <v>10</v>
      </c>
      <c r="D2617" t="s">
        <v>11</v>
      </c>
      <c r="E2617" t="s">
        <v>44</v>
      </c>
      <c r="F2617" t="s">
        <v>699</v>
      </c>
      <c r="G2617" t="s">
        <v>700</v>
      </c>
      <c r="H2617">
        <v>4050</v>
      </c>
      <c r="I2617" t="s">
        <v>670</v>
      </c>
      <c r="J2617">
        <v>63300080</v>
      </c>
      <c r="K2617" t="s">
        <v>91</v>
      </c>
      <c r="L2617" s="3">
        <v>194123.94531756279</v>
      </c>
      <c r="M2617" s="3">
        <v>200918.28340367746</v>
      </c>
      <c r="N2617" s="3">
        <v>207950.42332280616</v>
      </c>
      <c r="O2617" s="3">
        <v>215228.68813910434</v>
      </c>
      <c r="P2617" s="3">
        <v>222761.69222397299</v>
      </c>
    </row>
    <row r="2618" spans="2:16" x14ac:dyDescent="0.35">
      <c r="B2618" t="s">
        <v>10</v>
      </c>
      <c r="D2618" t="s">
        <v>19</v>
      </c>
      <c r="E2618" t="s">
        <v>44</v>
      </c>
      <c r="F2618" t="s">
        <v>699</v>
      </c>
      <c r="G2618" t="s">
        <v>700</v>
      </c>
      <c r="H2618">
        <v>4050</v>
      </c>
      <c r="I2618" t="s">
        <v>670</v>
      </c>
      <c r="J2618">
        <v>63300030</v>
      </c>
      <c r="K2618" t="s">
        <v>1488</v>
      </c>
      <c r="L2618" s="3">
        <v>71736</v>
      </c>
      <c r="M2618" s="3">
        <v>71736</v>
      </c>
      <c r="N2618" s="3">
        <v>71736</v>
      </c>
      <c r="O2618" s="3">
        <v>71736</v>
      </c>
      <c r="P2618" s="3">
        <v>71736</v>
      </c>
    </row>
    <row r="2619" spans="2:16" x14ac:dyDescent="0.35">
      <c r="B2619" t="s">
        <v>10</v>
      </c>
      <c r="D2619" t="s">
        <v>11</v>
      </c>
      <c r="E2619" t="s">
        <v>44</v>
      </c>
      <c r="F2619" t="s">
        <v>699</v>
      </c>
      <c r="G2619" t="s">
        <v>700</v>
      </c>
      <c r="H2619">
        <v>4050</v>
      </c>
      <c r="I2619" t="s">
        <v>670</v>
      </c>
      <c r="J2619">
        <v>63300040</v>
      </c>
      <c r="K2619" t="s">
        <v>1515</v>
      </c>
      <c r="L2619" s="3">
        <v>53527.671808694526</v>
      </c>
      <c r="M2619" s="3">
        <v>55401.140321998835</v>
      </c>
      <c r="N2619" s="3">
        <v>57340.180233268788</v>
      </c>
      <c r="O2619" s="3">
        <v>59347.086541433193</v>
      </c>
      <c r="P2619" s="3">
        <v>61424.234570383349</v>
      </c>
    </row>
    <row r="2620" spans="2:16" x14ac:dyDescent="0.35">
      <c r="B2620" t="s">
        <v>10</v>
      </c>
      <c r="D2620" t="s">
        <v>19</v>
      </c>
      <c r="E2620" t="s">
        <v>44</v>
      </c>
      <c r="F2620" t="s">
        <v>699</v>
      </c>
      <c r="G2620" t="s">
        <v>700</v>
      </c>
      <c r="H2620">
        <v>4050</v>
      </c>
      <c r="I2620" t="s">
        <v>670</v>
      </c>
      <c r="J2620">
        <v>63300056</v>
      </c>
      <c r="K2620" t="s">
        <v>1536</v>
      </c>
      <c r="L2620" s="3">
        <v>509787.3505589955</v>
      </c>
      <c r="M2620" s="3">
        <v>527629.90782856033</v>
      </c>
      <c r="N2620" s="3">
        <v>546096.95460255991</v>
      </c>
      <c r="O2620" s="3">
        <v>565210.34801364946</v>
      </c>
      <c r="P2620" s="3">
        <v>584992.71019412717</v>
      </c>
    </row>
    <row r="2621" spans="2:16" x14ac:dyDescent="0.35">
      <c r="B2621" t="s">
        <v>10</v>
      </c>
      <c r="D2621" t="s">
        <v>19</v>
      </c>
      <c r="E2621" t="s">
        <v>44</v>
      </c>
      <c r="F2621" t="s">
        <v>699</v>
      </c>
      <c r="G2621" t="s">
        <v>700</v>
      </c>
      <c r="H2621">
        <v>4050</v>
      </c>
      <c r="I2621" t="s">
        <v>670</v>
      </c>
      <c r="J2621">
        <v>63300052</v>
      </c>
      <c r="K2621" t="s">
        <v>1541</v>
      </c>
      <c r="L2621" s="3">
        <v>128778.25903825049</v>
      </c>
      <c r="M2621" s="3">
        <v>133285.49810458923</v>
      </c>
      <c r="N2621" s="3">
        <v>137950.49053824984</v>
      </c>
      <c r="O2621" s="3">
        <v>142778.75770708857</v>
      </c>
      <c r="P2621" s="3">
        <v>147776.01422683668</v>
      </c>
    </row>
    <row r="2622" spans="2:16" x14ac:dyDescent="0.35">
      <c r="B2622" t="s">
        <v>10</v>
      </c>
      <c r="D2622" t="s">
        <v>19</v>
      </c>
      <c r="E2622" t="s">
        <v>44</v>
      </c>
      <c r="F2622" t="s">
        <v>699</v>
      </c>
      <c r="G2622" t="s">
        <v>700</v>
      </c>
      <c r="H2622">
        <v>4050</v>
      </c>
      <c r="I2622" t="s">
        <v>670</v>
      </c>
      <c r="J2622">
        <v>63300060</v>
      </c>
      <c r="K2622" t="s">
        <v>1546</v>
      </c>
      <c r="L2622" s="3">
        <v>3000</v>
      </c>
      <c r="M2622" s="3">
        <v>3000</v>
      </c>
      <c r="N2622" s="3">
        <v>3000</v>
      </c>
      <c r="O2622" s="3">
        <v>3000</v>
      </c>
      <c r="P2622" s="3">
        <v>3000</v>
      </c>
    </row>
    <row r="2623" spans="2:16" x14ac:dyDescent="0.35">
      <c r="B2623" t="s">
        <v>10</v>
      </c>
      <c r="D2623" t="s">
        <v>19</v>
      </c>
      <c r="E2623" t="s">
        <v>44</v>
      </c>
      <c r="F2623" t="s">
        <v>699</v>
      </c>
      <c r="G2623" t="s">
        <v>700</v>
      </c>
      <c r="H2623">
        <v>4050</v>
      </c>
      <c r="I2623" t="s">
        <v>670</v>
      </c>
      <c r="J2623">
        <v>63300065</v>
      </c>
      <c r="K2623" t="s">
        <v>1627</v>
      </c>
      <c r="L2623" s="3">
        <v>999.99999960000002</v>
      </c>
      <c r="M2623" s="3">
        <v>999.99999960000002</v>
      </c>
      <c r="N2623" s="3">
        <v>999.99999960000002</v>
      </c>
      <c r="O2623" s="3">
        <v>999.99999960000002</v>
      </c>
      <c r="P2623" s="3">
        <v>999.99999960000002</v>
      </c>
    </row>
    <row r="2624" spans="2:16" x14ac:dyDescent="0.35">
      <c r="B2624" t="s">
        <v>10</v>
      </c>
      <c r="D2624" t="s">
        <v>19</v>
      </c>
      <c r="E2624" t="s">
        <v>44</v>
      </c>
      <c r="F2624" t="s">
        <v>699</v>
      </c>
      <c r="G2624" t="s">
        <v>700</v>
      </c>
      <c r="H2624">
        <v>4050</v>
      </c>
      <c r="I2624" t="s">
        <v>670</v>
      </c>
      <c r="J2624">
        <v>63300150</v>
      </c>
      <c r="K2624" t="s">
        <v>1680</v>
      </c>
      <c r="L2624" s="3">
        <v>30991.68</v>
      </c>
      <c r="M2624" s="3">
        <v>31611.513600000002</v>
      </c>
      <c r="N2624" s="3">
        <v>32243.743872000003</v>
      </c>
      <c r="O2624" s="3">
        <v>32888.61874944</v>
      </c>
      <c r="P2624" s="3">
        <v>33546.391124428803</v>
      </c>
    </row>
    <row r="2625" spans="2:16" x14ac:dyDescent="0.35">
      <c r="B2625" t="s">
        <v>10</v>
      </c>
      <c r="D2625" t="s">
        <v>11</v>
      </c>
      <c r="E2625" t="s">
        <v>44</v>
      </c>
      <c r="F2625" t="s">
        <v>699</v>
      </c>
      <c r="G2625" t="s">
        <v>700</v>
      </c>
      <c r="H2625">
        <v>4050</v>
      </c>
      <c r="I2625" t="s">
        <v>670</v>
      </c>
      <c r="J2625">
        <v>63300110</v>
      </c>
      <c r="K2625" t="s">
        <v>1866</v>
      </c>
      <c r="L2625" s="3">
        <v>39.999999983999999</v>
      </c>
      <c r="M2625" s="3">
        <v>39.999999983999999</v>
      </c>
      <c r="N2625" s="3">
        <v>39.999999983999999</v>
      </c>
      <c r="O2625" s="3">
        <v>39.999999983999999</v>
      </c>
      <c r="P2625" s="3">
        <v>39.999999983999999</v>
      </c>
    </row>
    <row r="2626" spans="2:16" x14ac:dyDescent="0.35">
      <c r="B2626" t="s">
        <v>10</v>
      </c>
      <c r="D2626" t="s">
        <v>11</v>
      </c>
      <c r="E2626" t="s">
        <v>44</v>
      </c>
      <c r="F2626" t="s">
        <v>699</v>
      </c>
      <c r="G2626" t="s">
        <v>700</v>
      </c>
      <c r="H2626">
        <v>4050</v>
      </c>
      <c r="I2626" t="s">
        <v>670</v>
      </c>
      <c r="J2626">
        <v>63300100</v>
      </c>
      <c r="K2626" t="s">
        <v>1869</v>
      </c>
      <c r="L2626" s="3">
        <v>58748.03608294663</v>
      </c>
      <c r="M2626" s="3">
        <v>60804.217345849756</v>
      </c>
      <c r="N2626" s="3">
        <v>62932.3649529545</v>
      </c>
      <c r="O2626" s="3">
        <v>65134.997726307898</v>
      </c>
      <c r="P2626" s="3">
        <v>67414.722646728682</v>
      </c>
    </row>
    <row r="2627" spans="2:16" x14ac:dyDescent="0.35">
      <c r="B2627" t="s">
        <v>10</v>
      </c>
      <c r="D2627" t="s">
        <v>11</v>
      </c>
      <c r="E2627" t="s">
        <v>44</v>
      </c>
      <c r="F2627" t="s">
        <v>699</v>
      </c>
      <c r="G2627" t="s">
        <v>700</v>
      </c>
      <c r="H2627">
        <v>4050</v>
      </c>
      <c r="I2627" t="s">
        <v>670</v>
      </c>
      <c r="J2627">
        <v>63300170</v>
      </c>
      <c r="K2627" t="s">
        <v>1873</v>
      </c>
      <c r="L2627" s="3">
        <v>81056.188738880286</v>
      </c>
      <c r="M2627" s="3">
        <v>83893.155344741099</v>
      </c>
      <c r="N2627" s="3">
        <v>86829.415781807023</v>
      </c>
      <c r="O2627" s="3">
        <v>89868.445334170261</v>
      </c>
      <c r="P2627" s="3">
        <v>93013.84092086622</v>
      </c>
    </row>
    <row r="2628" spans="2:16" x14ac:dyDescent="0.35">
      <c r="B2628" t="s">
        <v>10</v>
      </c>
      <c r="D2628" t="s">
        <v>19</v>
      </c>
      <c r="E2628" t="s">
        <v>44</v>
      </c>
      <c r="F2628" t="s">
        <v>699</v>
      </c>
      <c r="G2628" t="s">
        <v>700</v>
      </c>
      <c r="H2628">
        <v>4050</v>
      </c>
      <c r="I2628" t="s">
        <v>670</v>
      </c>
      <c r="J2628">
        <v>63300160</v>
      </c>
      <c r="K2628" t="s">
        <v>1878</v>
      </c>
      <c r="L2628" s="3">
        <v>6000</v>
      </c>
      <c r="M2628" s="3">
        <v>6000</v>
      </c>
      <c r="N2628" s="3">
        <v>6000</v>
      </c>
      <c r="O2628" s="3">
        <v>6000</v>
      </c>
      <c r="P2628" s="3">
        <v>6000</v>
      </c>
    </row>
    <row r="2629" spans="2:16" x14ac:dyDescent="0.35">
      <c r="B2629" t="s">
        <v>10</v>
      </c>
      <c r="D2629" t="s">
        <v>11</v>
      </c>
      <c r="E2629" t="s">
        <v>44</v>
      </c>
      <c r="F2629" t="s">
        <v>699</v>
      </c>
      <c r="G2629" t="s">
        <v>700</v>
      </c>
      <c r="H2629">
        <v>4050</v>
      </c>
      <c r="I2629" t="s">
        <v>670</v>
      </c>
      <c r="J2629">
        <v>63300130</v>
      </c>
      <c r="K2629" t="s">
        <v>1896</v>
      </c>
      <c r="L2629" s="3">
        <v>63856.5609597246</v>
      </c>
      <c r="M2629" s="3">
        <v>66091.54059331496</v>
      </c>
      <c r="N2629" s="3">
        <v>68404.744514080972</v>
      </c>
      <c r="O2629" s="3">
        <v>70798.910572073801</v>
      </c>
      <c r="P2629" s="3">
        <v>73276.872442096384</v>
      </c>
    </row>
    <row r="2630" spans="2:16" x14ac:dyDescent="0.35">
      <c r="B2630" t="s">
        <v>10</v>
      </c>
      <c r="D2630" t="s">
        <v>11</v>
      </c>
      <c r="E2630" t="s">
        <v>44</v>
      </c>
      <c r="F2630" t="s">
        <v>701</v>
      </c>
      <c r="G2630" t="s">
        <v>702</v>
      </c>
      <c r="H2630">
        <v>4050</v>
      </c>
      <c r="I2630" t="s">
        <v>670</v>
      </c>
      <c r="J2630">
        <v>63300080</v>
      </c>
      <c r="K2630" t="s">
        <v>91</v>
      </c>
      <c r="L2630" s="3">
        <v>2946.1779797387039</v>
      </c>
      <c r="M2630" s="3">
        <v>3049.2942090295583</v>
      </c>
      <c r="N2630" s="3">
        <v>3156.0195063455922</v>
      </c>
      <c r="O2630" s="3">
        <v>3266.4801890676877</v>
      </c>
      <c r="P2630" s="3">
        <v>3380.8069956850568</v>
      </c>
    </row>
    <row r="2631" spans="2:16" x14ac:dyDescent="0.35">
      <c r="B2631" t="s">
        <v>10</v>
      </c>
      <c r="D2631" t="s">
        <v>11</v>
      </c>
      <c r="E2631" t="s">
        <v>44</v>
      </c>
      <c r="F2631" t="s">
        <v>701</v>
      </c>
      <c r="G2631" t="s">
        <v>702</v>
      </c>
      <c r="H2631">
        <v>4050</v>
      </c>
      <c r="I2631" t="s">
        <v>670</v>
      </c>
      <c r="J2631">
        <v>63300040</v>
      </c>
      <c r="K2631" t="s">
        <v>1515</v>
      </c>
      <c r="L2631" s="3">
        <v>536.10156754087495</v>
      </c>
      <c r="M2631" s="3">
        <v>554.86512240480556</v>
      </c>
      <c r="N2631" s="3">
        <v>574.28540168897359</v>
      </c>
      <c r="O2631" s="3">
        <v>594.38539074808762</v>
      </c>
      <c r="P2631" s="3">
        <v>615.18887942427057</v>
      </c>
    </row>
    <row r="2632" spans="2:16" x14ac:dyDescent="0.35">
      <c r="B2632" t="s">
        <v>10</v>
      </c>
      <c r="D2632" t="s">
        <v>19</v>
      </c>
      <c r="E2632" t="s">
        <v>44</v>
      </c>
      <c r="F2632" t="s">
        <v>701</v>
      </c>
      <c r="G2632" t="s">
        <v>702</v>
      </c>
      <c r="H2632">
        <v>4050</v>
      </c>
      <c r="I2632" t="s">
        <v>670</v>
      </c>
      <c r="J2632">
        <v>63300056</v>
      </c>
      <c r="K2632" t="s">
        <v>1536</v>
      </c>
      <c r="L2632" s="3">
        <v>5105.7292146749996</v>
      </c>
      <c r="M2632" s="3">
        <v>5284.4297371886241</v>
      </c>
      <c r="N2632" s="3">
        <v>5469.3847779902253</v>
      </c>
      <c r="O2632" s="3">
        <v>5660.8132452198824</v>
      </c>
      <c r="P2632" s="3">
        <v>5858.9417088025775</v>
      </c>
    </row>
    <row r="2633" spans="2:16" x14ac:dyDescent="0.35">
      <c r="B2633" t="s">
        <v>10</v>
      </c>
      <c r="D2633" t="s">
        <v>19</v>
      </c>
      <c r="E2633" t="s">
        <v>44</v>
      </c>
      <c r="F2633" t="s">
        <v>701</v>
      </c>
      <c r="G2633" t="s">
        <v>702</v>
      </c>
      <c r="H2633">
        <v>4050</v>
      </c>
      <c r="I2633" t="s">
        <v>670</v>
      </c>
      <c r="J2633">
        <v>63300052</v>
      </c>
      <c r="K2633" t="s">
        <v>1541</v>
      </c>
      <c r="L2633" s="3">
        <v>4585.6457186759999</v>
      </c>
      <c r="M2633" s="3">
        <v>4746.1433188296596</v>
      </c>
      <c r="N2633" s="3">
        <v>4912.2583349886972</v>
      </c>
      <c r="O2633" s="3">
        <v>5084.1873767133011</v>
      </c>
      <c r="P2633" s="3">
        <v>5262.1339348982665</v>
      </c>
    </row>
    <row r="2634" spans="2:16" x14ac:dyDescent="0.35">
      <c r="B2634" t="s">
        <v>10</v>
      </c>
      <c r="D2634" t="s">
        <v>11</v>
      </c>
      <c r="E2634" t="s">
        <v>44</v>
      </c>
      <c r="F2634" t="s">
        <v>701</v>
      </c>
      <c r="G2634" t="s">
        <v>702</v>
      </c>
      <c r="H2634">
        <v>4050</v>
      </c>
      <c r="I2634" t="s">
        <v>670</v>
      </c>
      <c r="J2634">
        <v>63300100</v>
      </c>
      <c r="K2634" t="s">
        <v>1869</v>
      </c>
      <c r="L2634" s="3">
        <v>891.60649386829186</v>
      </c>
      <c r="M2634" s="3">
        <v>922.81272115368211</v>
      </c>
      <c r="N2634" s="3">
        <v>955.11116639406089</v>
      </c>
      <c r="O2634" s="3">
        <v>988.54005721785279</v>
      </c>
      <c r="P2634" s="3">
        <v>1023.1389592204777</v>
      </c>
    </row>
    <row r="2635" spans="2:16" x14ac:dyDescent="0.35">
      <c r="B2635" t="s">
        <v>10</v>
      </c>
      <c r="D2635" t="s">
        <v>11</v>
      </c>
      <c r="E2635" t="s">
        <v>44</v>
      </c>
      <c r="F2635" t="s">
        <v>701</v>
      </c>
      <c r="G2635" t="s">
        <v>702</v>
      </c>
      <c r="H2635">
        <v>4050</v>
      </c>
      <c r="I2635" t="s">
        <v>670</v>
      </c>
      <c r="J2635">
        <v>63300170</v>
      </c>
      <c r="K2635" t="s">
        <v>1873</v>
      </c>
      <c r="L2635" s="3">
        <v>811.81094513332494</v>
      </c>
      <c r="M2635" s="3">
        <v>840.22432821299128</v>
      </c>
      <c r="N2635" s="3">
        <v>869.63217970044582</v>
      </c>
      <c r="O2635" s="3">
        <v>900.06930598996132</v>
      </c>
      <c r="P2635" s="3">
        <v>931.57173169960981</v>
      </c>
    </row>
    <row r="2636" spans="2:16" x14ac:dyDescent="0.35">
      <c r="B2636" t="s">
        <v>10</v>
      </c>
      <c r="D2636" t="s">
        <v>11</v>
      </c>
      <c r="E2636" t="s">
        <v>44</v>
      </c>
      <c r="F2636" t="s">
        <v>701</v>
      </c>
      <c r="G2636" t="s">
        <v>702</v>
      </c>
      <c r="H2636">
        <v>4050</v>
      </c>
      <c r="I2636" t="s">
        <v>670</v>
      </c>
      <c r="J2636">
        <v>63300130</v>
      </c>
      <c r="K2636" t="s">
        <v>1896</v>
      </c>
      <c r="L2636" s="3">
        <v>969.13749333510009</v>
      </c>
      <c r="M2636" s="3">
        <v>1003.0573056018284</v>
      </c>
      <c r="N2636" s="3">
        <v>1038.1643112978923</v>
      </c>
      <c r="O2636" s="3">
        <v>1074.5000621933184</v>
      </c>
      <c r="P2636" s="3">
        <v>1112.1075643700844</v>
      </c>
    </row>
    <row r="2637" spans="2:16" x14ac:dyDescent="0.35">
      <c r="B2637" t="s">
        <v>10</v>
      </c>
      <c r="D2637" t="s">
        <v>11</v>
      </c>
      <c r="E2637" t="s">
        <v>44</v>
      </c>
      <c r="F2637" t="s">
        <v>703</v>
      </c>
      <c r="G2637" t="s">
        <v>704</v>
      </c>
      <c r="H2637">
        <v>4050</v>
      </c>
      <c r="I2637" t="s">
        <v>670</v>
      </c>
      <c r="J2637">
        <v>63300080</v>
      </c>
      <c r="K2637" t="s">
        <v>91</v>
      </c>
      <c r="L2637" s="3">
        <v>29089.001802082967</v>
      </c>
      <c r="M2637" s="3">
        <v>30107.116865155866</v>
      </c>
      <c r="N2637" s="3">
        <v>31160.865955436318</v>
      </c>
      <c r="O2637" s="3">
        <v>32251.49626387659</v>
      </c>
      <c r="P2637" s="3">
        <v>33380.298633112267</v>
      </c>
    </row>
    <row r="2638" spans="2:16" x14ac:dyDescent="0.35">
      <c r="B2638" t="s">
        <v>10</v>
      </c>
      <c r="D2638" t="s">
        <v>19</v>
      </c>
      <c r="E2638" t="s">
        <v>44</v>
      </c>
      <c r="F2638" t="s">
        <v>703</v>
      </c>
      <c r="G2638" t="s">
        <v>704</v>
      </c>
      <c r="H2638">
        <v>4050</v>
      </c>
      <c r="I2638" t="s">
        <v>670</v>
      </c>
      <c r="J2638">
        <v>63300030</v>
      </c>
      <c r="K2638" t="s">
        <v>1488</v>
      </c>
      <c r="L2638" s="3">
        <v>22104</v>
      </c>
      <c r="M2638" s="3">
        <v>22104</v>
      </c>
      <c r="N2638" s="3">
        <v>22104</v>
      </c>
      <c r="O2638" s="3">
        <v>22104</v>
      </c>
      <c r="P2638" s="3">
        <v>22104</v>
      </c>
    </row>
    <row r="2639" spans="2:16" x14ac:dyDescent="0.35">
      <c r="B2639" t="s">
        <v>10</v>
      </c>
      <c r="D2639" t="s">
        <v>11</v>
      </c>
      <c r="E2639" t="s">
        <v>44</v>
      </c>
      <c r="F2639" t="s">
        <v>703</v>
      </c>
      <c r="G2639" t="s">
        <v>704</v>
      </c>
      <c r="H2639">
        <v>4050</v>
      </c>
      <c r="I2639" t="s">
        <v>670</v>
      </c>
      <c r="J2639">
        <v>63300040</v>
      </c>
      <c r="K2639" t="s">
        <v>1515</v>
      </c>
      <c r="L2639" s="3">
        <v>7697.7134687180687</v>
      </c>
      <c r="M2639" s="3">
        <v>7967.1334401232007</v>
      </c>
      <c r="N2639" s="3">
        <v>8245.9831105275134</v>
      </c>
      <c r="O2639" s="3">
        <v>8534.5925193959756</v>
      </c>
      <c r="P2639" s="3">
        <v>8833.303257574833</v>
      </c>
    </row>
    <row r="2640" spans="2:16" x14ac:dyDescent="0.35">
      <c r="B2640" t="s">
        <v>10</v>
      </c>
      <c r="D2640" t="s">
        <v>19</v>
      </c>
      <c r="E2640" t="s">
        <v>44</v>
      </c>
      <c r="F2640" t="s">
        <v>703</v>
      </c>
      <c r="G2640" t="s">
        <v>704</v>
      </c>
      <c r="H2640">
        <v>4050</v>
      </c>
      <c r="I2640" t="s">
        <v>670</v>
      </c>
      <c r="J2640">
        <v>63300056</v>
      </c>
      <c r="K2640" t="s">
        <v>1536</v>
      </c>
      <c r="L2640" s="3">
        <v>73311.556844933992</v>
      </c>
      <c r="M2640" s="3">
        <v>75877.461334506675</v>
      </c>
      <c r="N2640" s="3">
        <v>78533.172481214409</v>
      </c>
      <c r="O2640" s="3">
        <v>81281.833518056912</v>
      </c>
      <c r="P2640" s="3">
        <v>84126.697691188892</v>
      </c>
    </row>
    <row r="2641" spans="2:16" x14ac:dyDescent="0.35">
      <c r="B2641" t="s">
        <v>10</v>
      </c>
      <c r="D2641" t="s">
        <v>19</v>
      </c>
      <c r="E2641" t="s">
        <v>44</v>
      </c>
      <c r="F2641" t="s">
        <v>703</v>
      </c>
      <c r="G2641" t="s">
        <v>704</v>
      </c>
      <c r="H2641">
        <v>4050</v>
      </c>
      <c r="I2641" t="s">
        <v>670</v>
      </c>
      <c r="J2641">
        <v>63300052</v>
      </c>
      <c r="K2641" t="s">
        <v>1541</v>
      </c>
      <c r="L2641" s="3">
        <v>22375.949082970499</v>
      </c>
      <c r="M2641" s="3">
        <v>23159.107300874464</v>
      </c>
      <c r="N2641" s="3">
        <v>23969.676056405067</v>
      </c>
      <c r="O2641" s="3">
        <v>24808.614718379242</v>
      </c>
      <c r="P2641" s="3">
        <v>25676.916233522512</v>
      </c>
    </row>
    <row r="2642" spans="2:16" x14ac:dyDescent="0.35">
      <c r="B2642" t="s">
        <v>10</v>
      </c>
      <c r="D2642" t="s">
        <v>19</v>
      </c>
      <c r="E2642" t="s">
        <v>44</v>
      </c>
      <c r="F2642" t="s">
        <v>703</v>
      </c>
      <c r="G2642" t="s">
        <v>704</v>
      </c>
      <c r="H2642">
        <v>4050</v>
      </c>
      <c r="I2642" t="s">
        <v>670</v>
      </c>
      <c r="J2642">
        <v>63300060</v>
      </c>
      <c r="K2642" t="s">
        <v>1546</v>
      </c>
      <c r="L2642" s="3">
        <v>18461.000000399999</v>
      </c>
      <c r="M2642" s="3">
        <v>18461.000000399999</v>
      </c>
      <c r="N2642" s="3">
        <v>18461.000000399999</v>
      </c>
      <c r="O2642" s="3">
        <v>18461.000000399999</v>
      </c>
      <c r="P2642" s="3">
        <v>18461.000000399999</v>
      </c>
    </row>
    <row r="2643" spans="2:16" x14ac:dyDescent="0.35">
      <c r="B2643" t="s">
        <v>10</v>
      </c>
      <c r="D2643" t="s">
        <v>19</v>
      </c>
      <c r="E2643" t="s">
        <v>44</v>
      </c>
      <c r="F2643" t="s">
        <v>703</v>
      </c>
      <c r="G2643" t="s">
        <v>704</v>
      </c>
      <c r="H2643">
        <v>4050</v>
      </c>
      <c r="I2643" t="s">
        <v>670</v>
      </c>
      <c r="J2643">
        <v>63300065</v>
      </c>
      <c r="K2643" t="s">
        <v>1627</v>
      </c>
      <c r="L2643" s="3">
        <v>11940</v>
      </c>
      <c r="M2643" s="3">
        <v>11940</v>
      </c>
      <c r="N2643" s="3">
        <v>11940</v>
      </c>
      <c r="O2643" s="3">
        <v>11940</v>
      </c>
      <c r="P2643" s="3">
        <v>11940</v>
      </c>
    </row>
    <row r="2644" spans="2:16" x14ac:dyDescent="0.35">
      <c r="B2644" t="s">
        <v>10</v>
      </c>
      <c r="D2644" t="s">
        <v>19</v>
      </c>
      <c r="E2644" t="s">
        <v>44</v>
      </c>
      <c r="F2644" t="s">
        <v>703</v>
      </c>
      <c r="G2644" t="s">
        <v>704</v>
      </c>
      <c r="H2644">
        <v>4050</v>
      </c>
      <c r="I2644" t="s">
        <v>670</v>
      </c>
      <c r="J2644">
        <v>63300033</v>
      </c>
      <c r="K2644" t="s">
        <v>1661</v>
      </c>
      <c r="L2644" s="3">
        <v>4680</v>
      </c>
      <c r="M2644" s="3">
        <v>4680</v>
      </c>
      <c r="N2644" s="3">
        <v>4680</v>
      </c>
      <c r="O2644" s="3">
        <v>4680</v>
      </c>
      <c r="P2644" s="3">
        <v>4680</v>
      </c>
    </row>
    <row r="2645" spans="2:16" x14ac:dyDescent="0.35">
      <c r="B2645" t="s">
        <v>10</v>
      </c>
      <c r="D2645" t="s">
        <v>19</v>
      </c>
      <c r="E2645" t="s">
        <v>44</v>
      </c>
      <c r="F2645" t="s">
        <v>703</v>
      </c>
      <c r="G2645" t="s">
        <v>704</v>
      </c>
      <c r="H2645">
        <v>4050</v>
      </c>
      <c r="I2645" t="s">
        <v>670</v>
      </c>
      <c r="J2645">
        <v>63300150</v>
      </c>
      <c r="K2645" t="s">
        <v>1680</v>
      </c>
      <c r="L2645" s="3">
        <v>27760.32</v>
      </c>
      <c r="M2645" s="3">
        <v>28315.526399999999</v>
      </c>
      <c r="N2645" s="3">
        <v>28881.836928000001</v>
      </c>
      <c r="O2645" s="3">
        <v>29459.473666559999</v>
      </c>
      <c r="P2645" s="3">
        <v>30048.6631398912</v>
      </c>
    </row>
    <row r="2646" spans="2:16" x14ac:dyDescent="0.35">
      <c r="B2646" t="s">
        <v>10</v>
      </c>
      <c r="D2646" t="s">
        <v>11</v>
      </c>
      <c r="E2646" t="s">
        <v>44</v>
      </c>
      <c r="F2646" t="s">
        <v>703</v>
      </c>
      <c r="G2646" t="s">
        <v>704</v>
      </c>
      <c r="H2646">
        <v>4050</v>
      </c>
      <c r="I2646" t="s">
        <v>670</v>
      </c>
      <c r="J2646">
        <v>63300110</v>
      </c>
      <c r="K2646" t="s">
        <v>1866</v>
      </c>
      <c r="L2646" s="3">
        <v>477.6</v>
      </c>
      <c r="M2646" s="3">
        <v>477.6</v>
      </c>
      <c r="N2646" s="3">
        <v>477.6</v>
      </c>
      <c r="O2646" s="3">
        <v>477.6</v>
      </c>
      <c r="P2646" s="3">
        <v>477.6</v>
      </c>
    </row>
    <row r="2647" spans="2:16" x14ac:dyDescent="0.35">
      <c r="B2647" t="s">
        <v>10</v>
      </c>
      <c r="D2647" t="s">
        <v>11</v>
      </c>
      <c r="E2647" t="s">
        <v>44</v>
      </c>
      <c r="F2647" t="s">
        <v>703</v>
      </c>
      <c r="G2647" t="s">
        <v>704</v>
      </c>
      <c r="H2647">
        <v>4050</v>
      </c>
      <c r="I2647" t="s">
        <v>670</v>
      </c>
      <c r="J2647">
        <v>63300100</v>
      </c>
      <c r="K2647" t="s">
        <v>1869</v>
      </c>
      <c r="L2647" s="3">
        <v>8803.2505453672129</v>
      </c>
      <c r="M2647" s="3">
        <v>9111.3643144550642</v>
      </c>
      <c r="N2647" s="3">
        <v>9430.2620654609927</v>
      </c>
      <c r="O2647" s="3">
        <v>9760.3212377521268</v>
      </c>
      <c r="P2647" s="3">
        <v>10101.932481073449</v>
      </c>
    </row>
    <row r="2648" spans="2:16" x14ac:dyDescent="0.35">
      <c r="B2648" t="s">
        <v>10</v>
      </c>
      <c r="D2648" t="s">
        <v>11</v>
      </c>
      <c r="E2648" t="s">
        <v>44</v>
      </c>
      <c r="F2648" t="s">
        <v>703</v>
      </c>
      <c r="G2648" t="s">
        <v>704</v>
      </c>
      <c r="H2648">
        <v>4050</v>
      </c>
      <c r="I2648" t="s">
        <v>670</v>
      </c>
      <c r="J2648">
        <v>63300170</v>
      </c>
      <c r="K2648" t="s">
        <v>1873</v>
      </c>
      <c r="L2648" s="3">
        <v>11656.537538344504</v>
      </c>
      <c r="M2648" s="3">
        <v>12064.516352186562</v>
      </c>
      <c r="N2648" s="3">
        <v>12486.774424513091</v>
      </c>
      <c r="O2648" s="3">
        <v>12923.811529371049</v>
      </c>
      <c r="P2648" s="3">
        <v>13376.144932899035</v>
      </c>
    </row>
    <row r="2649" spans="2:16" x14ac:dyDescent="0.35">
      <c r="B2649" t="s">
        <v>10</v>
      </c>
      <c r="D2649" t="s">
        <v>11</v>
      </c>
      <c r="E2649" t="s">
        <v>44</v>
      </c>
      <c r="F2649" t="s">
        <v>703</v>
      </c>
      <c r="G2649" t="s">
        <v>704</v>
      </c>
      <c r="H2649">
        <v>4050</v>
      </c>
      <c r="I2649" t="s">
        <v>670</v>
      </c>
      <c r="J2649">
        <v>63300130</v>
      </c>
      <c r="K2649" t="s">
        <v>1896</v>
      </c>
      <c r="L2649" s="3">
        <v>9568.7505927904494</v>
      </c>
      <c r="M2649" s="3">
        <v>9903.6568635381154</v>
      </c>
      <c r="N2649" s="3">
        <v>10250.284853761948</v>
      </c>
      <c r="O2649" s="3">
        <v>10609.044823643617</v>
      </c>
      <c r="P2649" s="3">
        <v>10980.361392471141</v>
      </c>
    </row>
    <row r="2650" spans="2:16" x14ac:dyDescent="0.35">
      <c r="B2650" t="s">
        <v>10</v>
      </c>
      <c r="D2650" t="s">
        <v>11</v>
      </c>
      <c r="E2650" t="s">
        <v>44</v>
      </c>
      <c r="F2650" t="s">
        <v>705</v>
      </c>
      <c r="G2650" t="s">
        <v>706</v>
      </c>
      <c r="H2650">
        <v>4050</v>
      </c>
      <c r="I2650" t="s">
        <v>670</v>
      </c>
      <c r="J2650">
        <v>63300080</v>
      </c>
      <c r="K2650" t="s">
        <v>91</v>
      </c>
      <c r="L2650" s="3">
        <v>712.68940150516801</v>
      </c>
      <c r="M2650" s="3">
        <v>737.63353055784876</v>
      </c>
      <c r="N2650" s="3">
        <v>763.45070412737346</v>
      </c>
      <c r="O2650" s="3">
        <v>790.17147877183152</v>
      </c>
      <c r="P2650" s="3">
        <v>817.82748052884551</v>
      </c>
    </row>
    <row r="2651" spans="2:16" x14ac:dyDescent="0.35">
      <c r="B2651" t="s">
        <v>10</v>
      </c>
      <c r="D2651" t="s">
        <v>19</v>
      </c>
      <c r="E2651" t="s">
        <v>44</v>
      </c>
      <c r="F2651" t="s">
        <v>705</v>
      </c>
      <c r="G2651" t="s">
        <v>706</v>
      </c>
      <c r="H2651">
        <v>4050</v>
      </c>
      <c r="I2651" t="s">
        <v>670</v>
      </c>
      <c r="J2651">
        <v>63300052</v>
      </c>
      <c r="K2651" t="s">
        <v>1541</v>
      </c>
      <c r="L2651" s="3">
        <v>2344.373031267</v>
      </c>
      <c r="M2651" s="3">
        <v>2426.4260873613448</v>
      </c>
      <c r="N2651" s="3">
        <v>2511.3510004189916</v>
      </c>
      <c r="O2651" s="3">
        <v>2599.2482854336563</v>
      </c>
      <c r="P2651" s="3">
        <v>2690.221975423834</v>
      </c>
    </row>
    <row r="2652" spans="2:16" x14ac:dyDescent="0.35">
      <c r="B2652" t="s">
        <v>10</v>
      </c>
      <c r="D2652" t="s">
        <v>11</v>
      </c>
      <c r="E2652" t="s">
        <v>44</v>
      </c>
      <c r="F2652" t="s">
        <v>705</v>
      </c>
      <c r="G2652" t="s">
        <v>706</v>
      </c>
      <c r="H2652">
        <v>4050</v>
      </c>
      <c r="I2652" t="s">
        <v>670</v>
      </c>
      <c r="J2652">
        <v>63300100</v>
      </c>
      <c r="K2652" t="s">
        <v>1869</v>
      </c>
      <c r="L2652" s="3">
        <v>215.68231887656398</v>
      </c>
      <c r="M2652" s="3">
        <v>223.23120003724372</v>
      </c>
      <c r="N2652" s="3">
        <v>231.04429203854721</v>
      </c>
      <c r="O2652" s="3">
        <v>239.13084225989638</v>
      </c>
      <c r="P2652" s="3">
        <v>247.50042173899271</v>
      </c>
    </row>
    <row r="2653" spans="2:16" x14ac:dyDescent="0.35">
      <c r="B2653" t="s">
        <v>10</v>
      </c>
      <c r="D2653" t="s">
        <v>11</v>
      </c>
      <c r="E2653" t="s">
        <v>44</v>
      </c>
      <c r="F2653" t="s">
        <v>705</v>
      </c>
      <c r="G2653" t="s">
        <v>706</v>
      </c>
      <c r="H2653">
        <v>4050</v>
      </c>
      <c r="I2653" t="s">
        <v>670</v>
      </c>
      <c r="J2653">
        <v>63300130</v>
      </c>
      <c r="K2653" t="s">
        <v>1896</v>
      </c>
      <c r="L2653" s="3">
        <v>234.43730312670002</v>
      </c>
      <c r="M2653" s="3">
        <v>242.64260873613449</v>
      </c>
      <c r="N2653" s="3">
        <v>251.13510004189916</v>
      </c>
      <c r="O2653" s="3">
        <v>259.92482854336566</v>
      </c>
      <c r="P2653" s="3">
        <v>269.02219754238342</v>
      </c>
    </row>
    <row r="2654" spans="2:16" x14ac:dyDescent="0.35">
      <c r="B2654" t="s">
        <v>10</v>
      </c>
      <c r="D2654" t="s">
        <v>11</v>
      </c>
      <c r="E2654" t="s">
        <v>44</v>
      </c>
      <c r="F2654" t="s">
        <v>707</v>
      </c>
      <c r="G2654" t="s">
        <v>708</v>
      </c>
      <c r="H2654">
        <v>4050</v>
      </c>
      <c r="I2654" t="s">
        <v>670</v>
      </c>
      <c r="J2654">
        <v>63300080</v>
      </c>
      <c r="K2654" t="s">
        <v>91</v>
      </c>
      <c r="L2654" s="3">
        <v>578.37491201426394</v>
      </c>
      <c r="M2654" s="3">
        <v>598.61803393476316</v>
      </c>
      <c r="N2654" s="3">
        <v>619.56966512247971</v>
      </c>
      <c r="O2654" s="3">
        <v>641.25460340176653</v>
      </c>
      <c r="P2654" s="3">
        <v>663.69851452082833</v>
      </c>
    </row>
    <row r="2655" spans="2:16" x14ac:dyDescent="0.35">
      <c r="B2655" t="s">
        <v>10</v>
      </c>
      <c r="D2655" t="s">
        <v>11</v>
      </c>
      <c r="E2655" t="s">
        <v>44</v>
      </c>
      <c r="F2655" t="s">
        <v>707</v>
      </c>
      <c r="G2655" t="s">
        <v>708</v>
      </c>
      <c r="H2655">
        <v>4050</v>
      </c>
      <c r="I2655" t="s">
        <v>670</v>
      </c>
      <c r="J2655">
        <v>63300040</v>
      </c>
      <c r="K2655" t="s">
        <v>1515</v>
      </c>
      <c r="L2655" s="3">
        <v>199.76765053124245</v>
      </c>
      <c r="M2655" s="3">
        <v>206.75951829983595</v>
      </c>
      <c r="N2655" s="3">
        <v>213.99610144033016</v>
      </c>
      <c r="O2655" s="3">
        <v>221.48596499074173</v>
      </c>
      <c r="P2655" s="3">
        <v>229.23797376541768</v>
      </c>
    </row>
    <row r="2656" spans="2:16" x14ac:dyDescent="0.35">
      <c r="B2656" t="s">
        <v>10</v>
      </c>
      <c r="D2656" t="s">
        <v>19</v>
      </c>
      <c r="E2656" t="s">
        <v>44</v>
      </c>
      <c r="F2656" t="s">
        <v>707</v>
      </c>
      <c r="G2656" t="s">
        <v>708</v>
      </c>
      <c r="H2656">
        <v>4050</v>
      </c>
      <c r="I2656" t="s">
        <v>670</v>
      </c>
      <c r="J2656">
        <v>63300056</v>
      </c>
      <c r="K2656" t="s">
        <v>1536</v>
      </c>
      <c r="L2656" s="3">
        <v>1902.5490526784997</v>
      </c>
      <c r="M2656" s="3">
        <v>1969.1382695222471</v>
      </c>
      <c r="N2656" s="3">
        <v>2038.0581089555255</v>
      </c>
      <c r="O2656" s="3">
        <v>2109.3901427689689</v>
      </c>
      <c r="P2656" s="3">
        <v>2183.2187977658828</v>
      </c>
    </row>
    <row r="2657" spans="2:16" x14ac:dyDescent="0.35">
      <c r="B2657" t="s">
        <v>10</v>
      </c>
      <c r="D2657" t="s">
        <v>11</v>
      </c>
      <c r="E2657" t="s">
        <v>44</v>
      </c>
      <c r="F2657" t="s">
        <v>707</v>
      </c>
      <c r="G2657" t="s">
        <v>708</v>
      </c>
      <c r="H2657">
        <v>4050</v>
      </c>
      <c r="I2657" t="s">
        <v>670</v>
      </c>
      <c r="J2657">
        <v>63300100</v>
      </c>
      <c r="K2657" t="s">
        <v>1869</v>
      </c>
      <c r="L2657" s="3">
        <v>175.03451284642196</v>
      </c>
      <c r="M2657" s="3">
        <v>181.16072079604675</v>
      </c>
      <c r="N2657" s="3">
        <v>187.50134602390835</v>
      </c>
      <c r="O2657" s="3">
        <v>194.06389313474514</v>
      </c>
      <c r="P2657" s="3">
        <v>200.85612939446122</v>
      </c>
    </row>
    <row r="2658" spans="2:16" x14ac:dyDescent="0.35">
      <c r="B2658" t="s">
        <v>10</v>
      </c>
      <c r="D2658" t="s">
        <v>11</v>
      </c>
      <c r="E2658" t="s">
        <v>44</v>
      </c>
      <c r="F2658" t="s">
        <v>707</v>
      </c>
      <c r="G2658" t="s">
        <v>708</v>
      </c>
      <c r="H2658">
        <v>4050</v>
      </c>
      <c r="I2658" t="s">
        <v>670</v>
      </c>
      <c r="J2658">
        <v>63300170</v>
      </c>
      <c r="K2658" t="s">
        <v>1873</v>
      </c>
      <c r="L2658" s="3">
        <v>302.50529937588146</v>
      </c>
      <c r="M2658" s="3">
        <v>313.0929848540373</v>
      </c>
      <c r="N2658" s="3">
        <v>324.05123932392854</v>
      </c>
      <c r="O2658" s="3">
        <v>335.39303270026608</v>
      </c>
      <c r="P2658" s="3">
        <v>347.13178884477537</v>
      </c>
    </row>
    <row r="2659" spans="2:16" x14ac:dyDescent="0.35">
      <c r="B2659" t="s">
        <v>10</v>
      </c>
      <c r="D2659" t="s">
        <v>11</v>
      </c>
      <c r="E2659" t="s">
        <v>44</v>
      </c>
      <c r="F2659" t="s">
        <v>707</v>
      </c>
      <c r="G2659" t="s">
        <v>708</v>
      </c>
      <c r="H2659">
        <v>4050</v>
      </c>
      <c r="I2659" t="s">
        <v>670</v>
      </c>
      <c r="J2659">
        <v>63300130</v>
      </c>
      <c r="K2659" t="s">
        <v>1896</v>
      </c>
      <c r="L2659" s="3">
        <v>190.25490526784998</v>
      </c>
      <c r="M2659" s="3">
        <v>196.91382695222472</v>
      </c>
      <c r="N2659" s="3">
        <v>203.80581089555255</v>
      </c>
      <c r="O2659" s="3">
        <v>210.9390142768969</v>
      </c>
      <c r="P2659" s="3">
        <v>218.32187977658828</v>
      </c>
    </row>
    <row r="2660" spans="2:16" x14ac:dyDescent="0.35">
      <c r="B2660" t="s">
        <v>10</v>
      </c>
      <c r="D2660" t="s">
        <v>11</v>
      </c>
      <c r="E2660" t="s">
        <v>44</v>
      </c>
      <c r="F2660" t="s">
        <v>709</v>
      </c>
      <c r="G2660" t="s">
        <v>710</v>
      </c>
      <c r="H2660">
        <v>4050</v>
      </c>
      <c r="I2660" t="s">
        <v>670</v>
      </c>
      <c r="J2660">
        <v>63300080</v>
      </c>
      <c r="K2660" t="s">
        <v>91</v>
      </c>
      <c r="L2660" s="3">
        <v>26701.275335629245</v>
      </c>
      <c r="M2660" s="3">
        <v>27635.819972376266</v>
      </c>
      <c r="N2660" s="3">
        <v>28603.073671409435</v>
      </c>
      <c r="O2660" s="3">
        <v>29604.181249908761</v>
      </c>
      <c r="P2660" s="3">
        <v>30640.327593655562</v>
      </c>
    </row>
    <row r="2661" spans="2:16" x14ac:dyDescent="0.35">
      <c r="B2661" t="s">
        <v>10</v>
      </c>
      <c r="D2661" t="s">
        <v>19</v>
      </c>
      <c r="E2661" t="s">
        <v>44</v>
      </c>
      <c r="F2661" t="s">
        <v>709</v>
      </c>
      <c r="G2661" t="s">
        <v>710</v>
      </c>
      <c r="H2661">
        <v>4050</v>
      </c>
      <c r="I2661" t="s">
        <v>670</v>
      </c>
      <c r="J2661">
        <v>63300030</v>
      </c>
      <c r="K2661" t="s">
        <v>1488</v>
      </c>
      <c r="L2661" s="3">
        <v>5508</v>
      </c>
      <c r="M2661" s="3">
        <v>5508</v>
      </c>
      <c r="N2661" s="3">
        <v>5508</v>
      </c>
      <c r="O2661" s="3">
        <v>5508</v>
      </c>
      <c r="P2661" s="3">
        <v>5508</v>
      </c>
    </row>
    <row r="2662" spans="2:16" x14ac:dyDescent="0.35">
      <c r="B2662" t="s">
        <v>10</v>
      </c>
      <c r="D2662" t="s">
        <v>11</v>
      </c>
      <c r="E2662" t="s">
        <v>44</v>
      </c>
      <c r="F2662" t="s">
        <v>709</v>
      </c>
      <c r="G2662" t="s">
        <v>710</v>
      </c>
      <c r="H2662">
        <v>4050</v>
      </c>
      <c r="I2662" t="s">
        <v>670</v>
      </c>
      <c r="J2662">
        <v>63300040</v>
      </c>
      <c r="K2662" t="s">
        <v>1515</v>
      </c>
      <c r="L2662" s="3">
        <v>3802.2442815711374</v>
      </c>
      <c r="M2662" s="3">
        <v>3935.3228314261269</v>
      </c>
      <c r="N2662" s="3">
        <v>4073.0591305260405</v>
      </c>
      <c r="O2662" s="3">
        <v>4215.6162000944514</v>
      </c>
      <c r="P2662" s="3">
        <v>4363.1627670977568</v>
      </c>
    </row>
    <row r="2663" spans="2:16" x14ac:dyDescent="0.35">
      <c r="B2663" t="s">
        <v>10</v>
      </c>
      <c r="D2663" t="s">
        <v>19</v>
      </c>
      <c r="E2663" t="s">
        <v>44</v>
      </c>
      <c r="F2663" t="s">
        <v>709</v>
      </c>
      <c r="G2663" t="s">
        <v>710</v>
      </c>
      <c r="H2663">
        <v>4050</v>
      </c>
      <c r="I2663" t="s">
        <v>670</v>
      </c>
      <c r="J2663">
        <v>63300056</v>
      </c>
      <c r="K2663" t="s">
        <v>1536</v>
      </c>
      <c r="L2663" s="3">
        <v>36211.850300677499</v>
      </c>
      <c r="M2663" s="3">
        <v>37479.265061201208</v>
      </c>
      <c r="N2663" s="3">
        <v>38791.039338343246</v>
      </c>
      <c r="O2663" s="3">
        <v>40148.725715185254</v>
      </c>
      <c r="P2663" s="3">
        <v>41553.931115216736</v>
      </c>
    </row>
    <row r="2664" spans="2:16" x14ac:dyDescent="0.35">
      <c r="B2664" t="s">
        <v>10</v>
      </c>
      <c r="D2664" t="s">
        <v>19</v>
      </c>
      <c r="E2664" t="s">
        <v>44</v>
      </c>
      <c r="F2664" t="s">
        <v>709</v>
      </c>
      <c r="G2664" t="s">
        <v>710</v>
      </c>
      <c r="H2664">
        <v>4050</v>
      </c>
      <c r="I2664" t="s">
        <v>670</v>
      </c>
      <c r="J2664">
        <v>63300052</v>
      </c>
      <c r="K2664" t="s">
        <v>1541</v>
      </c>
      <c r="L2664" s="3">
        <v>51621.292250734492</v>
      </c>
      <c r="M2664" s="3">
        <v>53428.037479510196</v>
      </c>
      <c r="N2664" s="3">
        <v>55298.018791293049</v>
      </c>
      <c r="O2664" s="3">
        <v>57233.4494489883</v>
      </c>
      <c r="P2664" s="3">
        <v>59236.620179702884</v>
      </c>
    </row>
    <row r="2665" spans="2:16" x14ac:dyDescent="0.35">
      <c r="B2665" t="s">
        <v>10</v>
      </c>
      <c r="D2665" t="s">
        <v>11</v>
      </c>
      <c r="E2665" t="s">
        <v>44</v>
      </c>
      <c r="F2665" t="s">
        <v>709</v>
      </c>
      <c r="G2665" t="s">
        <v>710</v>
      </c>
      <c r="H2665">
        <v>4050</v>
      </c>
      <c r="I2665" t="s">
        <v>670</v>
      </c>
      <c r="J2665">
        <v>63300100</v>
      </c>
      <c r="K2665" t="s">
        <v>1869</v>
      </c>
      <c r="L2665" s="3">
        <v>8080.649114729903</v>
      </c>
      <c r="M2665" s="3">
        <v>8363.4718337454487</v>
      </c>
      <c r="N2665" s="3">
        <v>8656.193347926539</v>
      </c>
      <c r="O2665" s="3">
        <v>8959.1601151039667</v>
      </c>
      <c r="P2665" s="3">
        <v>9272.7307191326054</v>
      </c>
    </row>
    <row r="2666" spans="2:16" x14ac:dyDescent="0.35">
      <c r="B2666" t="s">
        <v>10</v>
      </c>
      <c r="D2666" t="s">
        <v>11</v>
      </c>
      <c r="E2666" t="s">
        <v>44</v>
      </c>
      <c r="F2666" t="s">
        <v>709</v>
      </c>
      <c r="G2666" t="s">
        <v>710</v>
      </c>
      <c r="H2666">
        <v>4050</v>
      </c>
      <c r="I2666" t="s">
        <v>670</v>
      </c>
      <c r="J2666">
        <v>63300170</v>
      </c>
      <c r="K2666" t="s">
        <v>1873</v>
      </c>
      <c r="L2666" s="3">
        <v>5757.6841978077227</v>
      </c>
      <c r="M2666" s="3">
        <v>5959.2031447309919</v>
      </c>
      <c r="N2666" s="3">
        <v>6167.7752547965765</v>
      </c>
      <c r="O2666" s="3">
        <v>6383.6473887144557</v>
      </c>
      <c r="P2666" s="3">
        <v>6607.0750473194612</v>
      </c>
    </row>
    <row r="2667" spans="2:16" x14ac:dyDescent="0.35">
      <c r="B2667" t="s">
        <v>10</v>
      </c>
      <c r="D2667" t="s">
        <v>11</v>
      </c>
      <c r="E2667" t="s">
        <v>44</v>
      </c>
      <c r="F2667" t="s">
        <v>709</v>
      </c>
      <c r="G2667" t="s">
        <v>710</v>
      </c>
      <c r="H2667">
        <v>4050</v>
      </c>
      <c r="I2667" t="s">
        <v>670</v>
      </c>
      <c r="J2667">
        <v>63300130</v>
      </c>
      <c r="K2667" t="s">
        <v>1896</v>
      </c>
      <c r="L2667" s="3">
        <v>8783.3142551412002</v>
      </c>
      <c r="M2667" s="3">
        <v>9090.7302540711407</v>
      </c>
      <c r="N2667" s="3">
        <v>9408.9058129636305</v>
      </c>
      <c r="O2667" s="3">
        <v>9738.2175164173568</v>
      </c>
      <c r="P2667" s="3">
        <v>10079.055129491962</v>
      </c>
    </row>
    <row r="2668" spans="2:16" x14ac:dyDescent="0.35">
      <c r="B2668" t="s">
        <v>10</v>
      </c>
      <c r="D2668" t="s">
        <v>11</v>
      </c>
      <c r="E2668" t="s">
        <v>44</v>
      </c>
      <c r="F2668" t="s">
        <v>711</v>
      </c>
      <c r="G2668" t="s">
        <v>712</v>
      </c>
      <c r="H2668">
        <v>4050</v>
      </c>
      <c r="I2668" t="s">
        <v>670</v>
      </c>
      <c r="J2668">
        <v>63300080</v>
      </c>
      <c r="K2668" t="s">
        <v>91</v>
      </c>
      <c r="L2668" s="3">
        <v>21030.78356362159</v>
      </c>
      <c r="M2668" s="3">
        <v>21766.860988348344</v>
      </c>
      <c r="N2668" s="3">
        <v>22528.701122940536</v>
      </c>
      <c r="O2668" s="3">
        <v>23317.205662243454</v>
      </c>
      <c r="P2668" s="3">
        <v>24133.30786042197</v>
      </c>
    </row>
    <row r="2669" spans="2:16" x14ac:dyDescent="0.35">
      <c r="B2669" t="s">
        <v>10</v>
      </c>
      <c r="D2669" t="s">
        <v>11</v>
      </c>
      <c r="E2669" t="s">
        <v>44</v>
      </c>
      <c r="F2669" t="s">
        <v>711</v>
      </c>
      <c r="G2669" t="s">
        <v>712</v>
      </c>
      <c r="H2669">
        <v>4050</v>
      </c>
      <c r="I2669" t="s">
        <v>670</v>
      </c>
      <c r="J2669">
        <v>63300040</v>
      </c>
      <c r="K2669" t="s">
        <v>1515</v>
      </c>
      <c r="L2669" s="3">
        <v>4116.4166097893467</v>
      </c>
      <c r="M2669" s="3">
        <v>4260.4911911319741</v>
      </c>
      <c r="N2669" s="3">
        <v>4409.6083828215933</v>
      </c>
      <c r="O2669" s="3">
        <v>4563.9446762203488</v>
      </c>
      <c r="P2669" s="3">
        <v>4723.6827398880605</v>
      </c>
    </row>
    <row r="2670" spans="2:16" x14ac:dyDescent="0.35">
      <c r="B2670" t="s">
        <v>10</v>
      </c>
      <c r="D2670" t="s">
        <v>19</v>
      </c>
      <c r="E2670" t="s">
        <v>44</v>
      </c>
      <c r="F2670" t="s">
        <v>711</v>
      </c>
      <c r="G2670" t="s">
        <v>712</v>
      </c>
      <c r="H2670">
        <v>4050</v>
      </c>
      <c r="I2670" t="s">
        <v>670</v>
      </c>
      <c r="J2670">
        <v>63300056</v>
      </c>
      <c r="K2670" t="s">
        <v>1536</v>
      </c>
      <c r="L2670" s="3">
        <v>39203.967712279496</v>
      </c>
      <c r="M2670" s="3">
        <v>40576.106582209279</v>
      </c>
      <c r="N2670" s="3">
        <v>41996.270312586603</v>
      </c>
      <c r="O2670" s="3">
        <v>43466.139773527131</v>
      </c>
      <c r="P2670" s="3">
        <v>44987.454665600577</v>
      </c>
    </row>
    <row r="2671" spans="2:16" x14ac:dyDescent="0.35">
      <c r="B2671" t="s">
        <v>10</v>
      </c>
      <c r="D2671" t="s">
        <v>19</v>
      </c>
      <c r="E2671" t="s">
        <v>44</v>
      </c>
      <c r="F2671" t="s">
        <v>711</v>
      </c>
      <c r="G2671" t="s">
        <v>712</v>
      </c>
      <c r="H2671">
        <v>4050</v>
      </c>
      <c r="I2671" t="s">
        <v>670</v>
      </c>
      <c r="J2671">
        <v>63300052</v>
      </c>
      <c r="K2671" t="s">
        <v>1541</v>
      </c>
      <c r="L2671" s="3">
        <v>29976.241378580999</v>
      </c>
      <c r="M2671" s="3">
        <v>31025.409826831332</v>
      </c>
      <c r="N2671" s="3">
        <v>32111.299170770428</v>
      </c>
      <c r="O2671" s="3">
        <v>33235.194641747388</v>
      </c>
      <c r="P2671" s="3">
        <v>34398.426454208544</v>
      </c>
    </row>
    <row r="2672" spans="2:16" x14ac:dyDescent="0.35">
      <c r="B2672" t="s">
        <v>10</v>
      </c>
      <c r="D2672" t="s">
        <v>19</v>
      </c>
      <c r="E2672" t="s">
        <v>44</v>
      </c>
      <c r="F2672" t="s">
        <v>711</v>
      </c>
      <c r="G2672" t="s">
        <v>712</v>
      </c>
      <c r="H2672">
        <v>4050</v>
      </c>
      <c r="I2672" t="s">
        <v>670</v>
      </c>
      <c r="J2672">
        <v>63300060</v>
      </c>
      <c r="K2672" t="s">
        <v>1546</v>
      </c>
      <c r="L2672" s="3">
        <v>5637.9999995999997</v>
      </c>
      <c r="M2672" s="3">
        <v>5637.9999995999997</v>
      </c>
      <c r="N2672" s="3">
        <v>5637.9999995999997</v>
      </c>
      <c r="O2672" s="3">
        <v>5637.9999995999997</v>
      </c>
      <c r="P2672" s="3">
        <v>5637.9999995999997</v>
      </c>
    </row>
    <row r="2673" spans="2:16" x14ac:dyDescent="0.35">
      <c r="B2673" t="s">
        <v>10</v>
      </c>
      <c r="D2673" t="s">
        <v>19</v>
      </c>
      <c r="E2673" t="s">
        <v>44</v>
      </c>
      <c r="F2673" t="s">
        <v>711</v>
      </c>
      <c r="G2673" t="s">
        <v>712</v>
      </c>
      <c r="H2673">
        <v>4050</v>
      </c>
      <c r="I2673" t="s">
        <v>670</v>
      </c>
      <c r="J2673">
        <v>63300065</v>
      </c>
      <c r="K2673" t="s">
        <v>1627</v>
      </c>
      <c r="L2673" s="3">
        <v>19902.999999600001</v>
      </c>
      <c r="M2673" s="3">
        <v>19902.999999600001</v>
      </c>
      <c r="N2673" s="3">
        <v>19902.999999600001</v>
      </c>
      <c r="O2673" s="3">
        <v>19902.999999600001</v>
      </c>
      <c r="P2673" s="3">
        <v>19902.999999600001</v>
      </c>
    </row>
    <row r="2674" spans="2:16" x14ac:dyDescent="0.35">
      <c r="B2674" t="s">
        <v>10</v>
      </c>
      <c r="D2674" t="s">
        <v>11</v>
      </c>
      <c r="E2674" t="s">
        <v>44</v>
      </c>
      <c r="F2674" t="s">
        <v>711</v>
      </c>
      <c r="G2674" t="s">
        <v>712</v>
      </c>
      <c r="H2674">
        <v>4050</v>
      </c>
      <c r="I2674" t="s">
        <v>670</v>
      </c>
      <c r="J2674">
        <v>63300110</v>
      </c>
      <c r="K2674" t="s">
        <v>1866</v>
      </c>
      <c r="L2674" s="3">
        <v>796.11999998400006</v>
      </c>
      <c r="M2674" s="3">
        <v>796.11999998400006</v>
      </c>
      <c r="N2674" s="3">
        <v>796.11999998400006</v>
      </c>
      <c r="O2674" s="3">
        <v>796.11999998400006</v>
      </c>
      <c r="P2674" s="3">
        <v>796.11999998400006</v>
      </c>
    </row>
    <row r="2675" spans="2:16" x14ac:dyDescent="0.35">
      <c r="B2675" t="s">
        <v>10</v>
      </c>
      <c r="D2675" t="s">
        <v>11</v>
      </c>
      <c r="E2675" t="s">
        <v>44</v>
      </c>
      <c r="F2675" t="s">
        <v>711</v>
      </c>
      <c r="G2675" t="s">
        <v>712</v>
      </c>
      <c r="H2675">
        <v>4050</v>
      </c>
      <c r="I2675" t="s">
        <v>670</v>
      </c>
      <c r="J2675">
        <v>63300100</v>
      </c>
      <c r="K2675" t="s">
        <v>1869</v>
      </c>
      <c r="L2675" s="3">
        <v>6364.5792363591654</v>
      </c>
      <c r="M2675" s="3">
        <v>6587.3395096317363</v>
      </c>
      <c r="N2675" s="3">
        <v>6817.8963924688469</v>
      </c>
      <c r="O2675" s="3">
        <v>7056.5227662052557</v>
      </c>
      <c r="P2675" s="3">
        <v>7303.5010630224388</v>
      </c>
    </row>
    <row r="2676" spans="2:16" x14ac:dyDescent="0.35">
      <c r="B2676" t="s">
        <v>10</v>
      </c>
      <c r="D2676" t="s">
        <v>11</v>
      </c>
      <c r="E2676" t="s">
        <v>44</v>
      </c>
      <c r="F2676" t="s">
        <v>711</v>
      </c>
      <c r="G2676" t="s">
        <v>712</v>
      </c>
      <c r="H2676">
        <v>4050</v>
      </c>
      <c r="I2676" t="s">
        <v>670</v>
      </c>
      <c r="J2676">
        <v>63300170</v>
      </c>
      <c r="K2676" t="s">
        <v>1873</v>
      </c>
      <c r="L2676" s="3">
        <v>6233.43086625244</v>
      </c>
      <c r="M2676" s="3">
        <v>6451.600946571275</v>
      </c>
      <c r="N2676" s="3">
        <v>6677.4069797012698</v>
      </c>
      <c r="O2676" s="3">
        <v>6911.1162239908135</v>
      </c>
      <c r="P2676" s="3">
        <v>7153.0052918304918</v>
      </c>
    </row>
    <row r="2677" spans="2:16" x14ac:dyDescent="0.35">
      <c r="B2677" t="s">
        <v>10</v>
      </c>
      <c r="D2677" t="s">
        <v>11</v>
      </c>
      <c r="E2677" t="s">
        <v>44</v>
      </c>
      <c r="F2677" t="s">
        <v>711</v>
      </c>
      <c r="G2677" t="s">
        <v>712</v>
      </c>
      <c r="H2677">
        <v>4050</v>
      </c>
      <c r="I2677" t="s">
        <v>670</v>
      </c>
      <c r="J2677">
        <v>63300130</v>
      </c>
      <c r="K2677" t="s">
        <v>1896</v>
      </c>
      <c r="L2677" s="3">
        <v>6918.0209090860499</v>
      </c>
      <c r="M2677" s="3">
        <v>7160.1516409040614</v>
      </c>
      <c r="N2677" s="3">
        <v>7410.7569483357038</v>
      </c>
      <c r="O2677" s="3">
        <v>7670.1334415274523</v>
      </c>
      <c r="P2677" s="3">
        <v>7938.5881119809128</v>
      </c>
    </row>
    <row r="2678" spans="2:16" x14ac:dyDescent="0.35">
      <c r="B2678" t="s">
        <v>10</v>
      </c>
      <c r="D2678" t="s">
        <v>11</v>
      </c>
      <c r="E2678" t="s">
        <v>44</v>
      </c>
      <c r="F2678" t="s">
        <v>713</v>
      </c>
      <c r="G2678" t="s">
        <v>714</v>
      </c>
      <c r="H2678">
        <v>4050</v>
      </c>
      <c r="I2678" t="s">
        <v>670</v>
      </c>
      <c r="J2678">
        <v>63300080</v>
      </c>
      <c r="K2678" t="s">
        <v>91</v>
      </c>
      <c r="L2678" s="3">
        <v>3168.4864835358717</v>
      </c>
      <c r="M2678" s="3">
        <v>3279.3835104596274</v>
      </c>
      <c r="N2678" s="3">
        <v>3394.161933325714</v>
      </c>
      <c r="O2678" s="3">
        <v>3512.9576009921134</v>
      </c>
      <c r="P2678" s="3">
        <v>3635.911117026837</v>
      </c>
    </row>
    <row r="2679" spans="2:16" x14ac:dyDescent="0.35">
      <c r="B2679" t="s">
        <v>10</v>
      </c>
      <c r="D2679" t="s">
        <v>11</v>
      </c>
      <c r="E2679" t="s">
        <v>44</v>
      </c>
      <c r="F2679" t="s">
        <v>713</v>
      </c>
      <c r="G2679" t="s">
        <v>714</v>
      </c>
      <c r="H2679">
        <v>4050</v>
      </c>
      <c r="I2679" t="s">
        <v>670</v>
      </c>
      <c r="J2679">
        <v>63300040</v>
      </c>
      <c r="K2679" t="s">
        <v>1515</v>
      </c>
      <c r="L2679" s="3">
        <v>865.65981893249239</v>
      </c>
      <c r="M2679" s="3">
        <v>895.95791259512953</v>
      </c>
      <c r="N2679" s="3">
        <v>927.31643953595903</v>
      </c>
      <c r="O2679" s="3">
        <v>959.77251491971754</v>
      </c>
      <c r="P2679" s="3">
        <v>993.3645529419075</v>
      </c>
    </row>
    <row r="2680" spans="2:16" x14ac:dyDescent="0.35">
      <c r="B2680" t="s">
        <v>10</v>
      </c>
      <c r="D2680" t="s">
        <v>19</v>
      </c>
      <c r="E2680" t="s">
        <v>44</v>
      </c>
      <c r="F2680" t="s">
        <v>713</v>
      </c>
      <c r="G2680" t="s">
        <v>714</v>
      </c>
      <c r="H2680">
        <v>4050</v>
      </c>
      <c r="I2680" t="s">
        <v>670</v>
      </c>
      <c r="J2680">
        <v>63300056</v>
      </c>
      <c r="K2680" t="s">
        <v>1536</v>
      </c>
      <c r="L2680" s="3">
        <v>8244.3792279284989</v>
      </c>
      <c r="M2680" s="3">
        <v>8532.9325009059958</v>
      </c>
      <c r="N2680" s="3">
        <v>8831.5851384377056</v>
      </c>
      <c r="O2680" s="3">
        <v>9140.6906182830244</v>
      </c>
      <c r="P2680" s="3">
        <v>9460.614789922929</v>
      </c>
    </row>
    <row r="2681" spans="2:16" x14ac:dyDescent="0.35">
      <c r="B2681" t="s">
        <v>10</v>
      </c>
      <c r="D2681" t="s">
        <v>19</v>
      </c>
      <c r="E2681" t="s">
        <v>44</v>
      </c>
      <c r="F2681" t="s">
        <v>713</v>
      </c>
      <c r="G2681" t="s">
        <v>714</v>
      </c>
      <c r="H2681">
        <v>4050</v>
      </c>
      <c r="I2681" t="s">
        <v>670</v>
      </c>
      <c r="J2681">
        <v>63300052</v>
      </c>
      <c r="K2681" t="s">
        <v>1541</v>
      </c>
      <c r="L2681" s="3">
        <v>2178.2736784395001</v>
      </c>
      <c r="M2681" s="3">
        <v>2254.5132571848826</v>
      </c>
      <c r="N2681" s="3">
        <v>2333.4212211863533</v>
      </c>
      <c r="O2681" s="3">
        <v>2415.0909639278752</v>
      </c>
      <c r="P2681" s="3">
        <v>2499.6191476653507</v>
      </c>
    </row>
    <row r="2682" spans="2:16" x14ac:dyDescent="0.35">
      <c r="B2682" t="s">
        <v>10</v>
      </c>
      <c r="D2682" t="s">
        <v>19</v>
      </c>
      <c r="E2682" t="s">
        <v>44</v>
      </c>
      <c r="F2682" t="s">
        <v>713</v>
      </c>
      <c r="G2682" t="s">
        <v>714</v>
      </c>
      <c r="H2682">
        <v>4050</v>
      </c>
      <c r="I2682" t="s">
        <v>670</v>
      </c>
      <c r="J2682">
        <v>63300065</v>
      </c>
      <c r="K2682" t="s">
        <v>1627</v>
      </c>
      <c r="L2682" s="3">
        <v>25302.999999600001</v>
      </c>
      <c r="M2682" s="3">
        <v>25302.999999600001</v>
      </c>
      <c r="N2682" s="3">
        <v>25302.999999600001</v>
      </c>
      <c r="O2682" s="3">
        <v>25302.999999600001</v>
      </c>
      <c r="P2682" s="3">
        <v>25302.999999600001</v>
      </c>
    </row>
    <row r="2683" spans="2:16" x14ac:dyDescent="0.35">
      <c r="B2683" t="s">
        <v>10</v>
      </c>
      <c r="D2683" t="s">
        <v>11</v>
      </c>
      <c r="E2683" t="s">
        <v>44</v>
      </c>
      <c r="F2683" t="s">
        <v>713</v>
      </c>
      <c r="G2683" t="s">
        <v>714</v>
      </c>
      <c r="H2683">
        <v>4050</v>
      </c>
      <c r="I2683" t="s">
        <v>670</v>
      </c>
      <c r="J2683">
        <v>63300110</v>
      </c>
      <c r="K2683" t="s">
        <v>1866</v>
      </c>
      <c r="L2683" s="3">
        <v>1012.1199999840001</v>
      </c>
      <c r="M2683" s="3">
        <v>1012.1199999840001</v>
      </c>
      <c r="N2683" s="3">
        <v>1012.1199999840001</v>
      </c>
      <c r="O2683" s="3">
        <v>1012.1199999840001</v>
      </c>
      <c r="P2683" s="3">
        <v>1012.1199999840001</v>
      </c>
    </row>
    <row r="2684" spans="2:16" x14ac:dyDescent="0.35">
      <c r="B2684" t="s">
        <v>10</v>
      </c>
      <c r="D2684" t="s">
        <v>11</v>
      </c>
      <c r="E2684" t="s">
        <v>44</v>
      </c>
      <c r="F2684" t="s">
        <v>713</v>
      </c>
      <c r="G2684" t="s">
        <v>714</v>
      </c>
      <c r="H2684">
        <v>4050</v>
      </c>
      <c r="I2684" t="s">
        <v>670</v>
      </c>
      <c r="J2684">
        <v>63300100</v>
      </c>
      <c r="K2684" t="s">
        <v>1869</v>
      </c>
      <c r="L2684" s="3">
        <v>958.88406738585593</v>
      </c>
      <c r="M2684" s="3">
        <v>992.44500974436073</v>
      </c>
      <c r="N2684" s="3">
        <v>1027.1805850854134</v>
      </c>
      <c r="O2684" s="3">
        <v>1063.1319055634026</v>
      </c>
      <c r="P2684" s="3">
        <v>1100.3415222581218</v>
      </c>
    </row>
    <row r="2685" spans="2:16" x14ac:dyDescent="0.35">
      <c r="B2685" t="s">
        <v>10</v>
      </c>
      <c r="D2685" t="s">
        <v>11</v>
      </c>
      <c r="E2685" t="s">
        <v>44</v>
      </c>
      <c r="F2685" t="s">
        <v>713</v>
      </c>
      <c r="G2685" t="s">
        <v>714</v>
      </c>
      <c r="H2685">
        <v>4050</v>
      </c>
      <c r="I2685" t="s">
        <v>670</v>
      </c>
      <c r="J2685">
        <v>63300170</v>
      </c>
      <c r="K2685" t="s">
        <v>1873</v>
      </c>
      <c r="L2685" s="3">
        <v>1310.8562972406314</v>
      </c>
      <c r="M2685" s="3">
        <v>1356.7362676440534</v>
      </c>
      <c r="N2685" s="3">
        <v>1404.2220370115951</v>
      </c>
      <c r="O2685" s="3">
        <v>1453.369808307001</v>
      </c>
      <c r="P2685" s="3">
        <v>1504.2377515977457</v>
      </c>
    </row>
    <row r="2686" spans="2:16" x14ac:dyDescent="0.35">
      <c r="B2686" t="s">
        <v>10</v>
      </c>
      <c r="D2686" t="s">
        <v>11</v>
      </c>
      <c r="E2686" t="s">
        <v>44</v>
      </c>
      <c r="F2686" t="s">
        <v>713</v>
      </c>
      <c r="G2686" t="s">
        <v>714</v>
      </c>
      <c r="H2686">
        <v>4050</v>
      </c>
      <c r="I2686" t="s">
        <v>670</v>
      </c>
      <c r="J2686">
        <v>63300130</v>
      </c>
      <c r="K2686" t="s">
        <v>1896</v>
      </c>
      <c r="L2686" s="3">
        <v>1042.2652906367998</v>
      </c>
      <c r="M2686" s="3">
        <v>1078.7445758090878</v>
      </c>
      <c r="N2686" s="3">
        <v>1116.500635962406</v>
      </c>
      <c r="O2686" s="3">
        <v>1155.57815822109</v>
      </c>
      <c r="P2686" s="3">
        <v>1196.023393758828</v>
      </c>
    </row>
    <row r="2687" spans="2:16" x14ac:dyDescent="0.35">
      <c r="B2687" t="s">
        <v>10</v>
      </c>
      <c r="D2687" t="s">
        <v>11</v>
      </c>
      <c r="E2687" t="s">
        <v>44</v>
      </c>
      <c r="F2687" t="s">
        <v>715</v>
      </c>
      <c r="G2687" t="s">
        <v>716</v>
      </c>
      <c r="H2687">
        <v>4050</v>
      </c>
      <c r="I2687" t="s">
        <v>670</v>
      </c>
      <c r="J2687">
        <v>63300080</v>
      </c>
      <c r="K2687" t="s">
        <v>91</v>
      </c>
      <c r="L2687" s="3">
        <v>12303.519679618992</v>
      </c>
      <c r="M2687" s="3">
        <v>12734.142868405655</v>
      </c>
      <c r="N2687" s="3">
        <v>13179.837868799854</v>
      </c>
      <c r="O2687" s="3">
        <v>13641.132194207848</v>
      </c>
      <c r="P2687" s="3">
        <v>14118.571821005122</v>
      </c>
    </row>
    <row r="2688" spans="2:16" x14ac:dyDescent="0.35">
      <c r="B2688" t="s">
        <v>10</v>
      </c>
      <c r="D2688" t="s">
        <v>11</v>
      </c>
      <c r="E2688" t="s">
        <v>44</v>
      </c>
      <c r="F2688" t="s">
        <v>715</v>
      </c>
      <c r="G2688" t="s">
        <v>716</v>
      </c>
      <c r="H2688">
        <v>4050</v>
      </c>
      <c r="I2688" t="s">
        <v>670</v>
      </c>
      <c r="J2688">
        <v>63300040</v>
      </c>
      <c r="K2688" t="s">
        <v>1515</v>
      </c>
      <c r="L2688" s="3">
        <v>3490.381284431422</v>
      </c>
      <c r="M2688" s="3">
        <v>3612.544629386522</v>
      </c>
      <c r="N2688" s="3">
        <v>3738.9836914150505</v>
      </c>
      <c r="O2688" s="3">
        <v>3869.8481206145771</v>
      </c>
      <c r="P2688" s="3">
        <v>4005.2928048360868</v>
      </c>
    </row>
    <row r="2689" spans="2:16" x14ac:dyDescent="0.35">
      <c r="B2689" t="s">
        <v>10</v>
      </c>
      <c r="D2689" t="s">
        <v>19</v>
      </c>
      <c r="E2689" t="s">
        <v>44</v>
      </c>
      <c r="F2689" t="s">
        <v>715</v>
      </c>
      <c r="G2689" t="s">
        <v>716</v>
      </c>
      <c r="H2689">
        <v>4050</v>
      </c>
      <c r="I2689" t="s">
        <v>670</v>
      </c>
      <c r="J2689">
        <v>63300056</v>
      </c>
      <c r="K2689" t="s">
        <v>1536</v>
      </c>
      <c r="L2689" s="3">
        <v>33241.726518394498</v>
      </c>
      <c r="M2689" s="3">
        <v>34405.186946538306</v>
      </c>
      <c r="N2689" s="3">
        <v>35609.368489667148</v>
      </c>
      <c r="O2689" s="3">
        <v>36855.696386805495</v>
      </c>
      <c r="P2689" s="3">
        <v>38145.645760343687</v>
      </c>
    </row>
    <row r="2690" spans="2:16" x14ac:dyDescent="0.35">
      <c r="B2690" t="s">
        <v>10</v>
      </c>
      <c r="D2690" t="s">
        <v>19</v>
      </c>
      <c r="E2690" t="s">
        <v>44</v>
      </c>
      <c r="F2690" t="s">
        <v>715</v>
      </c>
      <c r="G2690" t="s">
        <v>716</v>
      </c>
      <c r="H2690">
        <v>4050</v>
      </c>
      <c r="I2690" t="s">
        <v>670</v>
      </c>
      <c r="J2690">
        <v>63300052</v>
      </c>
      <c r="K2690" t="s">
        <v>1541</v>
      </c>
      <c r="L2690" s="3">
        <v>7230.3776908784994</v>
      </c>
      <c r="M2690" s="3">
        <v>7483.4409100592466</v>
      </c>
      <c r="N2690" s="3">
        <v>7745.3613419113199</v>
      </c>
      <c r="O2690" s="3">
        <v>8016.4489888782155</v>
      </c>
      <c r="P2690" s="3">
        <v>8297.0247034889526</v>
      </c>
    </row>
    <row r="2691" spans="2:16" x14ac:dyDescent="0.35">
      <c r="B2691" t="s">
        <v>10</v>
      </c>
      <c r="D2691" t="s">
        <v>19</v>
      </c>
      <c r="E2691" t="s">
        <v>44</v>
      </c>
      <c r="F2691" t="s">
        <v>715</v>
      </c>
      <c r="G2691" t="s">
        <v>716</v>
      </c>
      <c r="H2691">
        <v>4050</v>
      </c>
      <c r="I2691" t="s">
        <v>670</v>
      </c>
      <c r="J2691">
        <v>63300065</v>
      </c>
      <c r="K2691" t="s">
        <v>1627</v>
      </c>
      <c r="L2691" s="3">
        <v>2430.9999996000001</v>
      </c>
      <c r="M2691" s="3">
        <v>2430.9999996000001</v>
      </c>
      <c r="N2691" s="3">
        <v>2430.9999996000001</v>
      </c>
      <c r="O2691" s="3">
        <v>2430.9999996000001</v>
      </c>
      <c r="P2691" s="3">
        <v>2430.9999996000001</v>
      </c>
    </row>
    <row r="2692" spans="2:16" x14ac:dyDescent="0.35">
      <c r="B2692" t="s">
        <v>10</v>
      </c>
      <c r="D2692" t="s">
        <v>11</v>
      </c>
      <c r="E2692" t="s">
        <v>44</v>
      </c>
      <c r="F2692" t="s">
        <v>715</v>
      </c>
      <c r="G2692" t="s">
        <v>716</v>
      </c>
      <c r="H2692">
        <v>4050</v>
      </c>
      <c r="I2692" t="s">
        <v>670</v>
      </c>
      <c r="J2692">
        <v>63300110</v>
      </c>
      <c r="K2692" t="s">
        <v>1866</v>
      </c>
      <c r="L2692" s="3">
        <v>97.239999984000008</v>
      </c>
      <c r="M2692" s="3">
        <v>97.239999984000008</v>
      </c>
      <c r="N2692" s="3">
        <v>97.239999984000008</v>
      </c>
      <c r="O2692" s="3">
        <v>97.239999984000008</v>
      </c>
      <c r="P2692" s="3">
        <v>97.239999984000008</v>
      </c>
    </row>
    <row r="2693" spans="2:16" x14ac:dyDescent="0.35">
      <c r="B2693" t="s">
        <v>10</v>
      </c>
      <c r="D2693" t="s">
        <v>11</v>
      </c>
      <c r="E2693" t="s">
        <v>44</v>
      </c>
      <c r="F2693" t="s">
        <v>715</v>
      </c>
      <c r="G2693" t="s">
        <v>716</v>
      </c>
      <c r="H2693">
        <v>4050</v>
      </c>
      <c r="I2693" t="s">
        <v>670</v>
      </c>
      <c r="J2693">
        <v>63300100</v>
      </c>
      <c r="K2693" t="s">
        <v>1869</v>
      </c>
      <c r="L2693" s="3">
        <v>3723.4335872531155</v>
      </c>
      <c r="M2693" s="3">
        <v>3853.7537628069749</v>
      </c>
      <c r="N2693" s="3">
        <v>3988.6351445052187</v>
      </c>
      <c r="O2693" s="3">
        <v>4128.2373745629011</v>
      </c>
      <c r="P2693" s="3">
        <v>4272.7256826726025</v>
      </c>
    </row>
    <row r="2694" spans="2:16" x14ac:dyDescent="0.35">
      <c r="B2694" t="s">
        <v>10</v>
      </c>
      <c r="D2694" t="s">
        <v>11</v>
      </c>
      <c r="E2694" t="s">
        <v>44</v>
      </c>
      <c r="F2694" t="s">
        <v>715</v>
      </c>
      <c r="G2694" t="s">
        <v>716</v>
      </c>
      <c r="H2694">
        <v>4050</v>
      </c>
      <c r="I2694" t="s">
        <v>670</v>
      </c>
      <c r="J2694">
        <v>63300170</v>
      </c>
      <c r="K2694" t="s">
        <v>1873</v>
      </c>
      <c r="L2694" s="3">
        <v>5285.4345164247252</v>
      </c>
      <c r="M2694" s="3">
        <v>5470.4247244995904</v>
      </c>
      <c r="N2694" s="3">
        <v>5661.8895898570763</v>
      </c>
      <c r="O2694" s="3">
        <v>5860.055725502074</v>
      </c>
      <c r="P2694" s="3">
        <v>6065.1576758946467</v>
      </c>
    </row>
    <row r="2695" spans="2:16" x14ac:dyDescent="0.35">
      <c r="B2695" t="s">
        <v>10</v>
      </c>
      <c r="D2695" t="s">
        <v>11</v>
      </c>
      <c r="E2695" t="s">
        <v>44</v>
      </c>
      <c r="F2695" t="s">
        <v>717</v>
      </c>
      <c r="G2695" t="s">
        <v>718</v>
      </c>
      <c r="H2695">
        <v>4050</v>
      </c>
      <c r="I2695" t="s">
        <v>670</v>
      </c>
      <c r="J2695">
        <v>63300080</v>
      </c>
      <c r="K2695" t="s">
        <v>91</v>
      </c>
      <c r="L2695" s="3">
        <v>66017.15642609747</v>
      </c>
      <c r="M2695" s="3">
        <v>68327.756901010885</v>
      </c>
      <c r="N2695" s="3">
        <v>70719.228392546269</v>
      </c>
      <c r="O2695" s="3">
        <v>73194.401386285375</v>
      </c>
      <c r="P2695" s="3">
        <v>75756.20543480535</v>
      </c>
    </row>
    <row r="2696" spans="2:16" x14ac:dyDescent="0.35">
      <c r="B2696" t="s">
        <v>10</v>
      </c>
      <c r="D2696" t="s">
        <v>11</v>
      </c>
      <c r="E2696" t="s">
        <v>44</v>
      </c>
      <c r="F2696" t="s">
        <v>717</v>
      </c>
      <c r="G2696" t="s">
        <v>718</v>
      </c>
      <c r="H2696">
        <v>4050</v>
      </c>
      <c r="I2696" t="s">
        <v>670</v>
      </c>
      <c r="J2696">
        <v>63300040</v>
      </c>
      <c r="K2696" t="s">
        <v>1515</v>
      </c>
      <c r="L2696" s="3">
        <v>14210.138874345592</v>
      </c>
      <c r="M2696" s="3">
        <v>14707.493734947686</v>
      </c>
      <c r="N2696" s="3">
        <v>15222.256015670855</v>
      </c>
      <c r="O2696" s="3">
        <v>15755.034976219335</v>
      </c>
      <c r="P2696" s="3">
        <v>16306.461200387008</v>
      </c>
    </row>
    <row r="2697" spans="2:16" x14ac:dyDescent="0.35">
      <c r="B2697" t="s">
        <v>10</v>
      </c>
      <c r="D2697" t="s">
        <v>19</v>
      </c>
      <c r="E2697" t="s">
        <v>44</v>
      </c>
      <c r="F2697" t="s">
        <v>717</v>
      </c>
      <c r="G2697" t="s">
        <v>718</v>
      </c>
      <c r="H2697">
        <v>4050</v>
      </c>
      <c r="I2697" t="s">
        <v>670</v>
      </c>
      <c r="J2697">
        <v>63300056</v>
      </c>
      <c r="K2697" t="s">
        <v>1536</v>
      </c>
      <c r="L2697" s="3">
        <v>135334.6559461485</v>
      </c>
      <c r="M2697" s="3">
        <v>140071.36890426368</v>
      </c>
      <c r="N2697" s="3">
        <v>144973.86681591292</v>
      </c>
      <c r="O2697" s="3">
        <v>150047.95215446985</v>
      </c>
      <c r="P2697" s="3">
        <v>155299.63047987627</v>
      </c>
    </row>
    <row r="2698" spans="2:16" x14ac:dyDescent="0.35">
      <c r="B2698" t="s">
        <v>10</v>
      </c>
      <c r="D2698" t="s">
        <v>19</v>
      </c>
      <c r="E2698" t="s">
        <v>44</v>
      </c>
      <c r="F2698" t="s">
        <v>717</v>
      </c>
      <c r="G2698" t="s">
        <v>718</v>
      </c>
      <c r="H2698">
        <v>4050</v>
      </c>
      <c r="I2698" t="s">
        <v>670</v>
      </c>
      <c r="J2698">
        <v>63300052</v>
      </c>
      <c r="K2698" t="s">
        <v>1541</v>
      </c>
      <c r="L2698" s="3">
        <v>81827.042823908982</v>
      </c>
      <c r="M2698" s="3">
        <v>84690.989322745794</v>
      </c>
      <c r="N2698" s="3">
        <v>87655.173949041884</v>
      </c>
      <c r="O2698" s="3">
        <v>90723.105037258341</v>
      </c>
      <c r="P2698" s="3">
        <v>93898.413713562375</v>
      </c>
    </row>
    <row r="2699" spans="2:16" x14ac:dyDescent="0.35">
      <c r="B2699" t="s">
        <v>10</v>
      </c>
      <c r="D2699" t="s">
        <v>19</v>
      </c>
      <c r="E2699" t="s">
        <v>44</v>
      </c>
      <c r="F2699" t="s">
        <v>717</v>
      </c>
      <c r="G2699" t="s">
        <v>718</v>
      </c>
      <c r="H2699">
        <v>4050</v>
      </c>
      <c r="I2699" t="s">
        <v>670</v>
      </c>
      <c r="J2699">
        <v>63300065</v>
      </c>
      <c r="K2699" t="s">
        <v>1627</v>
      </c>
      <c r="L2699" s="3">
        <v>17129.000000399999</v>
      </c>
      <c r="M2699" s="3">
        <v>17129.000000399999</v>
      </c>
      <c r="N2699" s="3">
        <v>17129.000000399999</v>
      </c>
      <c r="O2699" s="3">
        <v>17129.000000399999</v>
      </c>
      <c r="P2699" s="3">
        <v>17129.000000399999</v>
      </c>
    </row>
    <row r="2700" spans="2:16" x14ac:dyDescent="0.35">
      <c r="B2700" t="s">
        <v>10</v>
      </c>
      <c r="D2700" t="s">
        <v>11</v>
      </c>
      <c r="E2700" t="s">
        <v>44</v>
      </c>
      <c r="F2700" t="s">
        <v>717</v>
      </c>
      <c r="G2700" t="s">
        <v>718</v>
      </c>
      <c r="H2700">
        <v>4050</v>
      </c>
      <c r="I2700" t="s">
        <v>670</v>
      </c>
      <c r="J2700">
        <v>63300110</v>
      </c>
      <c r="K2700" t="s">
        <v>1866</v>
      </c>
      <c r="L2700" s="3">
        <v>685.16000001600003</v>
      </c>
      <c r="M2700" s="3">
        <v>685.16000001600003</v>
      </c>
      <c r="N2700" s="3">
        <v>685.16000001600003</v>
      </c>
      <c r="O2700" s="3">
        <v>685.16000001600003</v>
      </c>
      <c r="P2700" s="3">
        <v>685.16000001600003</v>
      </c>
    </row>
    <row r="2701" spans="2:16" x14ac:dyDescent="0.35">
      <c r="B2701" t="s">
        <v>10</v>
      </c>
      <c r="D2701" t="s">
        <v>11</v>
      </c>
      <c r="E2701" t="s">
        <v>44</v>
      </c>
      <c r="F2701" t="s">
        <v>717</v>
      </c>
      <c r="G2701" t="s">
        <v>718</v>
      </c>
      <c r="H2701">
        <v>4050</v>
      </c>
      <c r="I2701" t="s">
        <v>670</v>
      </c>
      <c r="J2701">
        <v>63300100</v>
      </c>
      <c r="K2701" t="s">
        <v>1869</v>
      </c>
      <c r="L2701" s="3">
        <v>19978.876286845287</v>
      </c>
      <c r="M2701" s="3">
        <v>20678.136956884871</v>
      </c>
      <c r="N2701" s="3">
        <v>21401.871750375842</v>
      </c>
      <c r="O2701" s="3">
        <v>22150.937261638992</v>
      </c>
      <c r="P2701" s="3">
        <v>22926.220065796355</v>
      </c>
    </row>
    <row r="2702" spans="2:16" x14ac:dyDescent="0.35">
      <c r="B2702" t="s">
        <v>10</v>
      </c>
      <c r="D2702" t="s">
        <v>11</v>
      </c>
      <c r="E2702" t="s">
        <v>44</v>
      </c>
      <c r="F2702" t="s">
        <v>717</v>
      </c>
      <c r="G2702" t="s">
        <v>718</v>
      </c>
      <c r="H2702">
        <v>4050</v>
      </c>
      <c r="I2702" t="s">
        <v>670</v>
      </c>
      <c r="J2702">
        <v>63300170</v>
      </c>
      <c r="K2702" t="s">
        <v>1873</v>
      </c>
      <c r="L2702" s="3">
        <v>21518.210295437613</v>
      </c>
      <c r="M2702" s="3">
        <v>22271.347655777925</v>
      </c>
      <c r="N2702" s="3">
        <v>23050.844823730153</v>
      </c>
      <c r="O2702" s="3">
        <v>23857.624392560705</v>
      </c>
      <c r="P2702" s="3">
        <v>24692.641246300329</v>
      </c>
    </row>
    <row r="2703" spans="2:16" x14ac:dyDescent="0.35">
      <c r="B2703" t="s">
        <v>10</v>
      </c>
      <c r="D2703" t="s">
        <v>11</v>
      </c>
      <c r="E2703" t="s">
        <v>44</v>
      </c>
      <c r="F2703" t="s">
        <v>717</v>
      </c>
      <c r="G2703" t="s">
        <v>718</v>
      </c>
      <c r="H2703">
        <v>4050</v>
      </c>
      <c r="I2703" t="s">
        <v>670</v>
      </c>
      <c r="J2703">
        <v>63300130</v>
      </c>
      <c r="K2703" t="s">
        <v>1896</v>
      </c>
      <c r="L2703" s="3">
        <v>21716.169877005748</v>
      </c>
      <c r="M2703" s="3">
        <v>22476.235822700946</v>
      </c>
      <c r="N2703" s="3">
        <v>23262.904076495481</v>
      </c>
      <c r="O2703" s="3">
        <v>24077.105719172818</v>
      </c>
      <c r="P2703" s="3">
        <v>24919.804419343869</v>
      </c>
    </row>
    <row r="2704" spans="2:16" x14ac:dyDescent="0.35">
      <c r="B2704" t="s">
        <v>10</v>
      </c>
      <c r="D2704" t="s">
        <v>11</v>
      </c>
      <c r="E2704" t="s">
        <v>44</v>
      </c>
      <c r="F2704" t="s">
        <v>719</v>
      </c>
      <c r="G2704" t="s">
        <v>720</v>
      </c>
      <c r="H2704">
        <v>4050</v>
      </c>
      <c r="I2704" t="s">
        <v>670</v>
      </c>
      <c r="J2704">
        <v>63300080</v>
      </c>
      <c r="K2704" t="s">
        <v>91</v>
      </c>
      <c r="L2704" s="3">
        <v>75967.767873865218</v>
      </c>
      <c r="M2704" s="3">
        <v>78626.639749450493</v>
      </c>
      <c r="N2704" s="3">
        <v>81378.572140681252</v>
      </c>
      <c r="O2704" s="3">
        <v>84226.822165605088</v>
      </c>
      <c r="P2704" s="3">
        <v>87174.76094140127</v>
      </c>
    </row>
    <row r="2705" spans="2:16" x14ac:dyDescent="0.35">
      <c r="B2705" t="s">
        <v>10</v>
      </c>
      <c r="D2705" t="s">
        <v>19</v>
      </c>
      <c r="E2705" t="s">
        <v>44</v>
      </c>
      <c r="F2705" t="s">
        <v>719</v>
      </c>
      <c r="G2705" t="s">
        <v>720</v>
      </c>
      <c r="H2705">
        <v>4050</v>
      </c>
      <c r="I2705" t="s">
        <v>670</v>
      </c>
      <c r="J2705">
        <v>63300030</v>
      </c>
      <c r="K2705" t="s">
        <v>1488</v>
      </c>
      <c r="L2705" s="3">
        <v>1599.9999995999999</v>
      </c>
      <c r="M2705" s="3">
        <v>1599.9999995999999</v>
      </c>
      <c r="N2705" s="3">
        <v>1599.9999995999999</v>
      </c>
      <c r="O2705" s="3">
        <v>1599.9999995999999</v>
      </c>
      <c r="P2705" s="3">
        <v>1599.9999995999999</v>
      </c>
    </row>
    <row r="2706" spans="2:16" x14ac:dyDescent="0.35">
      <c r="B2706" t="s">
        <v>10</v>
      </c>
      <c r="D2706" t="s">
        <v>11</v>
      </c>
      <c r="E2706" t="s">
        <v>44</v>
      </c>
      <c r="F2706" t="s">
        <v>719</v>
      </c>
      <c r="G2706" t="s">
        <v>720</v>
      </c>
      <c r="H2706">
        <v>4050</v>
      </c>
      <c r="I2706" t="s">
        <v>670</v>
      </c>
      <c r="J2706">
        <v>63300040</v>
      </c>
      <c r="K2706" t="s">
        <v>1515</v>
      </c>
      <c r="L2706" s="3">
        <v>17156.141346689728</v>
      </c>
      <c r="M2706" s="3">
        <v>17756.606293823868</v>
      </c>
      <c r="N2706" s="3">
        <v>18378.087514107701</v>
      </c>
      <c r="O2706" s="3">
        <v>19021.320577101469</v>
      </c>
      <c r="P2706" s="3">
        <v>19687.06679730002</v>
      </c>
    </row>
    <row r="2707" spans="2:16" x14ac:dyDescent="0.35">
      <c r="B2707" t="s">
        <v>10</v>
      </c>
      <c r="D2707" t="s">
        <v>19</v>
      </c>
      <c r="E2707" t="s">
        <v>44</v>
      </c>
      <c r="F2707" t="s">
        <v>719</v>
      </c>
      <c r="G2707" t="s">
        <v>720</v>
      </c>
      <c r="H2707">
        <v>4050</v>
      </c>
      <c r="I2707" t="s">
        <v>670</v>
      </c>
      <c r="J2707">
        <v>63300056</v>
      </c>
      <c r="K2707" t="s">
        <v>1536</v>
      </c>
      <c r="L2707" s="3">
        <v>163391.82234942599</v>
      </c>
      <c r="M2707" s="3">
        <v>169110.53613165588</v>
      </c>
      <c r="N2707" s="3">
        <v>175029.40489626382</v>
      </c>
      <c r="O2707" s="3">
        <v>181155.43406763303</v>
      </c>
      <c r="P2707" s="3">
        <v>187495.87426000019</v>
      </c>
    </row>
    <row r="2708" spans="2:16" x14ac:dyDescent="0.35">
      <c r="B2708" t="s">
        <v>10</v>
      </c>
      <c r="D2708" t="s">
        <v>19</v>
      </c>
      <c r="E2708" t="s">
        <v>44</v>
      </c>
      <c r="F2708" t="s">
        <v>719</v>
      </c>
      <c r="G2708" t="s">
        <v>720</v>
      </c>
      <c r="H2708">
        <v>4050</v>
      </c>
      <c r="I2708" t="s">
        <v>670</v>
      </c>
      <c r="J2708">
        <v>63300052</v>
      </c>
      <c r="K2708" t="s">
        <v>1541</v>
      </c>
      <c r="L2708" s="3">
        <v>86502.150919867505</v>
      </c>
      <c r="M2708" s="3">
        <v>89529.726202062855</v>
      </c>
      <c r="N2708" s="3">
        <v>92663.266619135044</v>
      </c>
      <c r="O2708" s="3">
        <v>95906.480950804762</v>
      </c>
      <c r="P2708" s="3">
        <v>99263.207784082915</v>
      </c>
    </row>
    <row r="2709" spans="2:16" x14ac:dyDescent="0.35">
      <c r="B2709" t="s">
        <v>10</v>
      </c>
      <c r="D2709" t="s">
        <v>19</v>
      </c>
      <c r="E2709" t="s">
        <v>44</v>
      </c>
      <c r="F2709" t="s">
        <v>719</v>
      </c>
      <c r="G2709" t="s">
        <v>720</v>
      </c>
      <c r="H2709">
        <v>4050</v>
      </c>
      <c r="I2709" t="s">
        <v>670</v>
      </c>
      <c r="J2709">
        <v>63300065</v>
      </c>
      <c r="K2709" t="s">
        <v>1627</v>
      </c>
      <c r="L2709" s="3">
        <v>6374.0000004000003</v>
      </c>
      <c r="M2709" s="3">
        <v>6374.0000004000003</v>
      </c>
      <c r="N2709" s="3">
        <v>6374.0000004000003</v>
      </c>
      <c r="O2709" s="3">
        <v>6374.0000004000003</v>
      </c>
      <c r="P2709" s="3">
        <v>6374.0000004000003</v>
      </c>
    </row>
    <row r="2710" spans="2:16" x14ac:dyDescent="0.35">
      <c r="B2710" t="s">
        <v>10</v>
      </c>
      <c r="D2710" t="s">
        <v>19</v>
      </c>
      <c r="E2710" t="s">
        <v>44</v>
      </c>
      <c r="F2710" t="s">
        <v>719</v>
      </c>
      <c r="G2710" t="s">
        <v>720</v>
      </c>
      <c r="H2710">
        <v>4050</v>
      </c>
      <c r="I2710" t="s">
        <v>670</v>
      </c>
      <c r="J2710">
        <v>63300150</v>
      </c>
      <c r="K2710" t="s">
        <v>1680</v>
      </c>
      <c r="L2710" s="3">
        <v>8333.6664240000009</v>
      </c>
      <c r="M2710" s="3">
        <v>8500.3397524800002</v>
      </c>
      <c r="N2710" s="3">
        <v>8670.3465475295998</v>
      </c>
      <c r="O2710" s="3">
        <v>8843.7534784801919</v>
      </c>
      <c r="P2710" s="3">
        <v>9020.6285480497954</v>
      </c>
    </row>
    <row r="2711" spans="2:16" x14ac:dyDescent="0.35">
      <c r="B2711" t="s">
        <v>10</v>
      </c>
      <c r="D2711" t="s">
        <v>11</v>
      </c>
      <c r="E2711" t="s">
        <v>44</v>
      </c>
      <c r="F2711" t="s">
        <v>719</v>
      </c>
      <c r="G2711" t="s">
        <v>720</v>
      </c>
      <c r="H2711">
        <v>4050</v>
      </c>
      <c r="I2711" t="s">
        <v>670</v>
      </c>
      <c r="J2711">
        <v>63300110</v>
      </c>
      <c r="K2711" t="s">
        <v>1866</v>
      </c>
      <c r="L2711" s="3">
        <v>254.96000001600001</v>
      </c>
      <c r="M2711" s="3">
        <v>254.96000001600001</v>
      </c>
      <c r="N2711" s="3">
        <v>254.96000001600001</v>
      </c>
      <c r="O2711" s="3">
        <v>254.96000001600001</v>
      </c>
      <c r="P2711" s="3">
        <v>254.96000001600001</v>
      </c>
    </row>
    <row r="2712" spans="2:16" x14ac:dyDescent="0.35">
      <c r="B2712" t="s">
        <v>10</v>
      </c>
      <c r="D2712" t="s">
        <v>11</v>
      </c>
      <c r="E2712" t="s">
        <v>44</v>
      </c>
      <c r="F2712" t="s">
        <v>719</v>
      </c>
      <c r="G2712" t="s">
        <v>720</v>
      </c>
      <c r="H2712">
        <v>4050</v>
      </c>
      <c r="I2712" t="s">
        <v>670</v>
      </c>
      <c r="J2712">
        <v>63300100</v>
      </c>
      <c r="K2712" t="s">
        <v>1869</v>
      </c>
      <c r="L2712" s="3">
        <v>22990.245540775002</v>
      </c>
      <c r="M2712" s="3">
        <v>23794.904134702123</v>
      </c>
      <c r="N2712" s="3">
        <v>24627.725779416694</v>
      </c>
      <c r="O2712" s="3">
        <v>25489.696181696279</v>
      </c>
      <c r="P2712" s="3">
        <v>26381.835548055642</v>
      </c>
    </row>
    <row r="2713" spans="2:16" x14ac:dyDescent="0.35">
      <c r="B2713" t="s">
        <v>10</v>
      </c>
      <c r="D2713" t="s">
        <v>11</v>
      </c>
      <c r="E2713" t="s">
        <v>44</v>
      </c>
      <c r="F2713" t="s">
        <v>719</v>
      </c>
      <c r="G2713" t="s">
        <v>720</v>
      </c>
      <c r="H2713">
        <v>4050</v>
      </c>
      <c r="I2713" t="s">
        <v>670</v>
      </c>
      <c r="J2713">
        <v>63300170</v>
      </c>
      <c r="K2713" t="s">
        <v>1873</v>
      </c>
      <c r="L2713" s="3">
        <v>25979.299753558731</v>
      </c>
      <c r="M2713" s="3">
        <v>26888.575244933287</v>
      </c>
      <c r="N2713" s="3">
        <v>27829.675378505948</v>
      </c>
      <c r="O2713" s="3">
        <v>28803.714016753653</v>
      </c>
      <c r="P2713" s="3">
        <v>29811.844007340031</v>
      </c>
    </row>
    <row r="2714" spans="2:16" x14ac:dyDescent="0.35">
      <c r="B2714" t="s">
        <v>10</v>
      </c>
      <c r="D2714" t="s">
        <v>11</v>
      </c>
      <c r="E2714" t="s">
        <v>44</v>
      </c>
      <c r="F2714" t="s">
        <v>719</v>
      </c>
      <c r="G2714" t="s">
        <v>720</v>
      </c>
      <c r="H2714">
        <v>4050</v>
      </c>
      <c r="I2714" t="s">
        <v>670</v>
      </c>
      <c r="J2714">
        <v>63300130</v>
      </c>
      <c r="K2714" t="s">
        <v>1896</v>
      </c>
      <c r="L2714" s="3">
        <v>24989.397326929349</v>
      </c>
      <c r="M2714" s="3">
        <v>25864.026233371878</v>
      </c>
      <c r="N2714" s="3">
        <v>26769.267151539891</v>
      </c>
      <c r="O2714" s="3">
        <v>27706.191501843779</v>
      </c>
      <c r="P2714" s="3">
        <v>28675.908204408312</v>
      </c>
    </row>
    <row r="2715" spans="2:16" x14ac:dyDescent="0.35">
      <c r="B2715" t="s">
        <v>10</v>
      </c>
      <c r="D2715" t="s">
        <v>11</v>
      </c>
      <c r="E2715" t="s">
        <v>44</v>
      </c>
      <c r="F2715" t="s">
        <v>721</v>
      </c>
      <c r="G2715" t="s">
        <v>722</v>
      </c>
      <c r="H2715">
        <v>4050</v>
      </c>
      <c r="I2715" t="s">
        <v>670</v>
      </c>
      <c r="J2715">
        <v>63300080</v>
      </c>
      <c r="K2715" t="s">
        <v>91</v>
      </c>
      <c r="L2715" s="3">
        <v>118915.92216506497</v>
      </c>
      <c r="M2715" s="3">
        <v>123077.97944084223</v>
      </c>
      <c r="N2715" s="3">
        <v>127385.7087212717</v>
      </c>
      <c r="O2715" s="3">
        <v>131844.20852651622</v>
      </c>
      <c r="P2715" s="3">
        <v>136458.75582494427</v>
      </c>
    </row>
    <row r="2716" spans="2:16" x14ac:dyDescent="0.35">
      <c r="B2716" t="s">
        <v>10</v>
      </c>
      <c r="D2716" t="s">
        <v>19</v>
      </c>
      <c r="E2716" t="s">
        <v>44</v>
      </c>
      <c r="F2716" t="s">
        <v>721</v>
      </c>
      <c r="G2716" t="s">
        <v>722</v>
      </c>
      <c r="H2716">
        <v>4050</v>
      </c>
      <c r="I2716" t="s">
        <v>670</v>
      </c>
      <c r="J2716">
        <v>63300030</v>
      </c>
      <c r="K2716" t="s">
        <v>1488</v>
      </c>
      <c r="L2716" s="3">
        <v>44144.000000400003</v>
      </c>
      <c r="M2716" s="3">
        <v>44144.000000400003</v>
      </c>
      <c r="N2716" s="3">
        <v>44144.000000400003</v>
      </c>
      <c r="O2716" s="3">
        <v>44144.000000400003</v>
      </c>
      <c r="P2716" s="3">
        <v>44144.000000400003</v>
      </c>
    </row>
    <row r="2717" spans="2:16" x14ac:dyDescent="0.35">
      <c r="B2717" t="s">
        <v>10</v>
      </c>
      <c r="D2717" t="s">
        <v>11</v>
      </c>
      <c r="E2717" t="s">
        <v>44</v>
      </c>
      <c r="F2717" t="s">
        <v>721</v>
      </c>
      <c r="G2717" t="s">
        <v>722</v>
      </c>
      <c r="H2717">
        <v>4050</v>
      </c>
      <c r="I2717" t="s">
        <v>670</v>
      </c>
      <c r="J2717">
        <v>63300040</v>
      </c>
      <c r="K2717" t="s">
        <v>1515</v>
      </c>
      <c r="L2717" s="3">
        <v>23692.443351727339</v>
      </c>
      <c r="M2717" s="3">
        <v>24521.678869037794</v>
      </c>
      <c r="N2717" s="3">
        <v>25379.937629454114</v>
      </c>
      <c r="O2717" s="3">
        <v>26268.23544648501</v>
      </c>
      <c r="P2717" s="3">
        <v>27187.623687111984</v>
      </c>
    </row>
    <row r="2718" spans="2:16" x14ac:dyDescent="0.35">
      <c r="B2718" t="s">
        <v>10</v>
      </c>
      <c r="D2718" t="s">
        <v>19</v>
      </c>
      <c r="E2718" t="s">
        <v>44</v>
      </c>
      <c r="F2718" t="s">
        <v>721</v>
      </c>
      <c r="G2718" t="s">
        <v>722</v>
      </c>
      <c r="H2718">
        <v>4050</v>
      </c>
      <c r="I2718" t="s">
        <v>670</v>
      </c>
      <c r="J2718">
        <v>63300056</v>
      </c>
      <c r="K2718" t="s">
        <v>1536</v>
      </c>
      <c r="L2718" s="3">
        <v>225642.31763549848</v>
      </c>
      <c r="M2718" s="3">
        <v>233539.7987527409</v>
      </c>
      <c r="N2718" s="3">
        <v>241713.69170908682</v>
      </c>
      <c r="O2718" s="3">
        <v>250173.67091890486</v>
      </c>
      <c r="P2718" s="3">
        <v>258929.74940106651</v>
      </c>
    </row>
    <row r="2719" spans="2:16" x14ac:dyDescent="0.35">
      <c r="B2719" t="s">
        <v>10</v>
      </c>
      <c r="D2719" t="s">
        <v>19</v>
      </c>
      <c r="E2719" t="s">
        <v>44</v>
      </c>
      <c r="F2719" t="s">
        <v>721</v>
      </c>
      <c r="G2719" t="s">
        <v>722</v>
      </c>
      <c r="H2719">
        <v>4050</v>
      </c>
      <c r="I2719" t="s">
        <v>670</v>
      </c>
      <c r="J2719">
        <v>63300052</v>
      </c>
      <c r="K2719" t="s">
        <v>1541</v>
      </c>
      <c r="L2719" s="3">
        <v>165528.47896010999</v>
      </c>
      <c r="M2719" s="3">
        <v>171321.97572371384</v>
      </c>
      <c r="N2719" s="3">
        <v>177318.2448740438</v>
      </c>
      <c r="O2719" s="3">
        <v>183524.38344463531</v>
      </c>
      <c r="P2719" s="3">
        <v>189947.73686519754</v>
      </c>
    </row>
    <row r="2720" spans="2:16" x14ac:dyDescent="0.35">
      <c r="B2720" t="s">
        <v>10</v>
      </c>
      <c r="D2720" t="s">
        <v>11</v>
      </c>
      <c r="E2720" t="s">
        <v>44</v>
      </c>
      <c r="F2720" t="s">
        <v>721</v>
      </c>
      <c r="G2720" t="s">
        <v>722</v>
      </c>
      <c r="H2720">
        <v>4050</v>
      </c>
      <c r="I2720" t="s">
        <v>670</v>
      </c>
      <c r="J2720">
        <v>63300100</v>
      </c>
      <c r="K2720" t="s">
        <v>1869</v>
      </c>
      <c r="L2720" s="3">
        <v>35987.713286795981</v>
      </c>
      <c r="M2720" s="3">
        <v>37247.28325183384</v>
      </c>
      <c r="N2720" s="3">
        <v>38550.938165648018</v>
      </c>
      <c r="O2720" s="3">
        <v>39900.221001445694</v>
      </c>
      <c r="P2720" s="3">
        <v>41296.72873649629</v>
      </c>
    </row>
    <row r="2721" spans="2:16" x14ac:dyDescent="0.35">
      <c r="B2721" t="s">
        <v>10</v>
      </c>
      <c r="D2721" t="s">
        <v>11</v>
      </c>
      <c r="E2721" t="s">
        <v>44</v>
      </c>
      <c r="F2721" t="s">
        <v>721</v>
      </c>
      <c r="G2721" t="s">
        <v>722</v>
      </c>
      <c r="H2721">
        <v>4050</v>
      </c>
      <c r="I2721" t="s">
        <v>670</v>
      </c>
      <c r="J2721">
        <v>63300170</v>
      </c>
      <c r="K2721" t="s">
        <v>1873</v>
      </c>
      <c r="L2721" s="3">
        <v>35877.12850404426</v>
      </c>
      <c r="M2721" s="3">
        <v>37132.828001685804</v>
      </c>
      <c r="N2721" s="3">
        <v>38432.476981744803</v>
      </c>
      <c r="O2721" s="3">
        <v>39777.613676105873</v>
      </c>
      <c r="P2721" s="3">
        <v>41169.830154769574</v>
      </c>
    </row>
    <row r="2722" spans="2:16" x14ac:dyDescent="0.35">
      <c r="B2722" t="s">
        <v>10</v>
      </c>
      <c r="D2722" t="s">
        <v>11</v>
      </c>
      <c r="E2722" t="s">
        <v>44</v>
      </c>
      <c r="F2722" t="s">
        <v>651</v>
      </c>
      <c r="G2722" t="s">
        <v>652</v>
      </c>
      <c r="H2722">
        <v>4059</v>
      </c>
      <c r="I2722" t="s">
        <v>653</v>
      </c>
      <c r="J2722">
        <v>63300080</v>
      </c>
      <c r="K2722" t="s">
        <v>91</v>
      </c>
      <c r="L2722" s="3">
        <v>155984.75074638144</v>
      </c>
      <c r="M2722" s="3">
        <v>161444.21702250477</v>
      </c>
      <c r="N2722" s="3">
        <v>167094.76461829242</v>
      </c>
      <c r="O2722" s="3">
        <v>172943.08137993264</v>
      </c>
      <c r="P2722" s="3">
        <v>178996.08922823024</v>
      </c>
    </row>
    <row r="2723" spans="2:16" x14ac:dyDescent="0.35">
      <c r="B2723" t="s">
        <v>10</v>
      </c>
      <c r="D2723" t="s">
        <v>11</v>
      </c>
      <c r="E2723" t="s">
        <v>44</v>
      </c>
      <c r="F2723" t="s">
        <v>651</v>
      </c>
      <c r="G2723" t="s">
        <v>652</v>
      </c>
      <c r="H2723">
        <v>4059</v>
      </c>
      <c r="I2723" t="s">
        <v>653</v>
      </c>
      <c r="J2723">
        <v>63300040</v>
      </c>
      <c r="K2723" t="s">
        <v>1515</v>
      </c>
      <c r="L2723" s="3">
        <v>46316.977682749195</v>
      </c>
      <c r="M2723" s="3">
        <v>47938.07190164541</v>
      </c>
      <c r="N2723" s="3">
        <v>49615.904418202997</v>
      </c>
      <c r="O2723" s="3">
        <v>51352.461072840095</v>
      </c>
      <c r="P2723" s="3">
        <v>53149.797210389494</v>
      </c>
    </row>
    <row r="2724" spans="2:16" x14ac:dyDescent="0.35">
      <c r="B2724" t="s">
        <v>10</v>
      </c>
      <c r="D2724" t="s">
        <v>19</v>
      </c>
      <c r="E2724" t="s">
        <v>44</v>
      </c>
      <c r="F2724" t="s">
        <v>651</v>
      </c>
      <c r="G2724" t="s">
        <v>652</v>
      </c>
      <c r="H2724">
        <v>4059</v>
      </c>
      <c r="I2724" t="s">
        <v>653</v>
      </c>
      <c r="J2724">
        <v>63300056</v>
      </c>
      <c r="K2724" t="s">
        <v>1536</v>
      </c>
      <c r="L2724" s="3">
        <v>441114.07316903997</v>
      </c>
      <c r="M2724" s="3">
        <v>456553.06572995632</v>
      </c>
      <c r="N2724" s="3">
        <v>472532.42303050472</v>
      </c>
      <c r="O2724" s="3">
        <v>489071.05783657235</v>
      </c>
      <c r="P2724" s="3">
        <v>506188.54486085236</v>
      </c>
    </row>
    <row r="2725" spans="2:16" x14ac:dyDescent="0.35">
      <c r="B2725" t="s">
        <v>10</v>
      </c>
      <c r="D2725" t="s">
        <v>19</v>
      </c>
      <c r="E2725" t="s">
        <v>44</v>
      </c>
      <c r="F2725" t="s">
        <v>651</v>
      </c>
      <c r="G2725" t="s">
        <v>652</v>
      </c>
      <c r="H2725">
        <v>4059</v>
      </c>
      <c r="I2725" t="s">
        <v>653</v>
      </c>
      <c r="J2725">
        <v>63300052</v>
      </c>
      <c r="K2725" t="s">
        <v>1541</v>
      </c>
      <c r="L2725" s="3">
        <v>71993.65954932</v>
      </c>
      <c r="M2725" s="3">
        <v>74513.4376335462</v>
      </c>
      <c r="N2725" s="3">
        <v>77121.407950720313</v>
      </c>
      <c r="O2725" s="3">
        <v>79820.657228995522</v>
      </c>
      <c r="P2725" s="3">
        <v>82614.380232010357</v>
      </c>
    </row>
    <row r="2726" spans="2:16" x14ac:dyDescent="0.35">
      <c r="B2726" t="s">
        <v>10</v>
      </c>
      <c r="D2726" t="s">
        <v>11</v>
      </c>
      <c r="E2726" t="s">
        <v>44</v>
      </c>
      <c r="F2726" t="s">
        <v>651</v>
      </c>
      <c r="G2726" t="s">
        <v>652</v>
      </c>
      <c r="H2726">
        <v>4059</v>
      </c>
      <c r="I2726" t="s">
        <v>653</v>
      </c>
      <c r="J2726">
        <v>63300100</v>
      </c>
      <c r="K2726" t="s">
        <v>1869</v>
      </c>
      <c r="L2726" s="3">
        <v>47205.911410089117</v>
      </c>
      <c r="M2726" s="3">
        <v>48858.11830944223</v>
      </c>
      <c r="N2726" s="3">
        <v>50568.152450272697</v>
      </c>
      <c r="O2726" s="3">
        <v>52338.037786032248</v>
      </c>
      <c r="P2726" s="3">
        <v>54169.869108543375</v>
      </c>
    </row>
    <row r="2727" spans="2:16" x14ac:dyDescent="0.35">
      <c r="B2727" t="s">
        <v>10</v>
      </c>
      <c r="D2727" t="s">
        <v>11</v>
      </c>
      <c r="E2727" t="s">
        <v>44</v>
      </c>
      <c r="F2727" t="s">
        <v>651</v>
      </c>
      <c r="G2727" t="s">
        <v>652</v>
      </c>
      <c r="H2727">
        <v>4059</v>
      </c>
      <c r="I2727" t="s">
        <v>653</v>
      </c>
      <c r="J2727">
        <v>63300170</v>
      </c>
      <c r="K2727" t="s">
        <v>1873</v>
      </c>
      <c r="L2727" s="3">
        <v>70137.137633877355</v>
      </c>
      <c r="M2727" s="3">
        <v>72591.937451063059</v>
      </c>
      <c r="N2727" s="3">
        <v>75132.655261850246</v>
      </c>
      <c r="O2727" s="3">
        <v>77762.298196015006</v>
      </c>
      <c r="P2727" s="3">
        <v>80483.978632875529</v>
      </c>
    </row>
    <row r="2728" spans="2:16" x14ac:dyDescent="0.35">
      <c r="B2728" t="s">
        <v>10</v>
      </c>
      <c r="D2728" t="s">
        <v>11</v>
      </c>
      <c r="E2728" t="s">
        <v>44</v>
      </c>
      <c r="F2728" t="s">
        <v>651</v>
      </c>
      <c r="G2728" t="s">
        <v>652</v>
      </c>
      <c r="H2728">
        <v>4059</v>
      </c>
      <c r="I2728" t="s">
        <v>653</v>
      </c>
      <c r="J2728">
        <v>63300130</v>
      </c>
      <c r="K2728" t="s">
        <v>1896</v>
      </c>
      <c r="L2728" s="3">
        <v>51310.773271835998</v>
      </c>
      <c r="M2728" s="3">
        <v>53106.650336350256</v>
      </c>
      <c r="N2728" s="3">
        <v>54965.383098122504</v>
      </c>
      <c r="O2728" s="3">
        <v>56889.171506556791</v>
      </c>
      <c r="P2728" s="3">
        <v>58880.292509286279</v>
      </c>
    </row>
    <row r="2729" spans="2:16" x14ac:dyDescent="0.35">
      <c r="B2729" t="s">
        <v>10</v>
      </c>
      <c r="D2729" t="s">
        <v>11</v>
      </c>
      <c r="E2729" t="s">
        <v>44</v>
      </c>
      <c r="F2729" t="s">
        <v>654</v>
      </c>
      <c r="G2729" t="s">
        <v>655</v>
      </c>
      <c r="H2729">
        <v>4059</v>
      </c>
      <c r="I2729" t="s">
        <v>653</v>
      </c>
      <c r="J2729">
        <v>63300080</v>
      </c>
      <c r="K2729" t="s">
        <v>91</v>
      </c>
      <c r="L2729" s="3">
        <v>68676.497128845775</v>
      </c>
      <c r="M2729" s="3">
        <v>71080.174528355361</v>
      </c>
      <c r="N2729" s="3">
        <v>73567.980636847817</v>
      </c>
      <c r="O2729" s="3">
        <v>76142.859959137466</v>
      </c>
      <c r="P2729" s="3">
        <v>78807.860057707265</v>
      </c>
    </row>
    <row r="2730" spans="2:16" x14ac:dyDescent="0.35">
      <c r="B2730" t="s">
        <v>10</v>
      </c>
      <c r="D2730" t="s">
        <v>11</v>
      </c>
      <c r="E2730" t="s">
        <v>44</v>
      </c>
      <c r="F2730" t="s">
        <v>654</v>
      </c>
      <c r="G2730" t="s">
        <v>655</v>
      </c>
      <c r="H2730">
        <v>4059</v>
      </c>
      <c r="I2730" t="s">
        <v>653</v>
      </c>
      <c r="J2730">
        <v>63300040</v>
      </c>
      <c r="K2730" t="s">
        <v>1515</v>
      </c>
      <c r="L2730" s="3">
        <v>16061.701475999336</v>
      </c>
      <c r="M2730" s="3">
        <v>16623.861027659306</v>
      </c>
      <c r="N2730" s="3">
        <v>17205.696163627381</v>
      </c>
      <c r="O2730" s="3">
        <v>17807.895529354337</v>
      </c>
      <c r="P2730" s="3">
        <v>18431.171872881732</v>
      </c>
    </row>
    <row r="2731" spans="2:16" x14ac:dyDescent="0.35">
      <c r="B2731" t="s">
        <v>10</v>
      </c>
      <c r="D2731" t="s">
        <v>19</v>
      </c>
      <c r="E2731" t="s">
        <v>44</v>
      </c>
      <c r="F2731" t="s">
        <v>654</v>
      </c>
      <c r="G2731" t="s">
        <v>655</v>
      </c>
      <c r="H2731">
        <v>4059</v>
      </c>
      <c r="I2731" t="s">
        <v>653</v>
      </c>
      <c r="J2731">
        <v>63300056</v>
      </c>
      <c r="K2731" t="s">
        <v>1536</v>
      </c>
      <c r="L2731" s="3">
        <v>317815.88173570792</v>
      </c>
      <c r="M2731" s="3">
        <v>328939.43759645766</v>
      </c>
      <c r="N2731" s="3">
        <v>340452.31791233364</v>
      </c>
      <c r="O2731" s="3">
        <v>352368.14903926529</v>
      </c>
      <c r="P2731" s="3">
        <v>364701.03425563953</v>
      </c>
    </row>
    <row r="2732" spans="2:16" x14ac:dyDescent="0.35">
      <c r="B2732" t="s">
        <v>10</v>
      </c>
      <c r="D2732" t="s">
        <v>19</v>
      </c>
      <c r="E2732" t="s">
        <v>44</v>
      </c>
      <c r="F2732" t="s">
        <v>654</v>
      </c>
      <c r="G2732" t="s">
        <v>655</v>
      </c>
      <c r="H2732">
        <v>4059</v>
      </c>
      <c r="I2732" t="s">
        <v>653</v>
      </c>
      <c r="J2732">
        <v>63300052</v>
      </c>
      <c r="K2732" t="s">
        <v>1541</v>
      </c>
      <c r="L2732" s="3">
        <v>72940.944543389996</v>
      </c>
      <c r="M2732" s="3">
        <v>75493.87760240864</v>
      </c>
      <c r="N2732" s="3">
        <v>78136.163318492938</v>
      </c>
      <c r="O2732" s="3">
        <v>80870.929034640183</v>
      </c>
      <c r="P2732" s="3">
        <v>83701.411550852587</v>
      </c>
    </row>
    <row r="2733" spans="2:16" x14ac:dyDescent="0.35">
      <c r="B2733" t="s">
        <v>10</v>
      </c>
      <c r="D2733" t="s">
        <v>19</v>
      </c>
      <c r="E2733" t="s">
        <v>44</v>
      </c>
      <c r="F2733" t="s">
        <v>654</v>
      </c>
      <c r="G2733" t="s">
        <v>655</v>
      </c>
      <c r="H2733">
        <v>4059</v>
      </c>
      <c r="I2733" t="s">
        <v>653</v>
      </c>
      <c r="J2733">
        <v>63300046</v>
      </c>
      <c r="K2733" t="s">
        <v>1542</v>
      </c>
      <c r="L2733" s="3">
        <v>-164847.29624999998</v>
      </c>
      <c r="M2733" s="3">
        <v>-170616.95161874997</v>
      </c>
      <c r="N2733" s="3">
        <v>-176588.5449254062</v>
      </c>
      <c r="O2733" s="3">
        <v>-182769.14399779541</v>
      </c>
      <c r="P2733" s="3">
        <v>-189166.06403771823</v>
      </c>
    </row>
    <row r="2734" spans="2:16" x14ac:dyDescent="0.35">
      <c r="B2734" t="s">
        <v>10</v>
      </c>
      <c r="D2734" t="s">
        <v>19</v>
      </c>
      <c r="E2734" t="s">
        <v>44</v>
      </c>
      <c r="F2734" t="s">
        <v>654</v>
      </c>
      <c r="G2734" t="s">
        <v>655</v>
      </c>
      <c r="H2734">
        <v>4059</v>
      </c>
      <c r="I2734" t="s">
        <v>653</v>
      </c>
      <c r="J2734">
        <v>63300060</v>
      </c>
      <c r="K2734" t="s">
        <v>1546</v>
      </c>
      <c r="L2734" s="3">
        <v>5700</v>
      </c>
      <c r="M2734" s="3">
        <v>5700</v>
      </c>
      <c r="N2734" s="3">
        <v>5700</v>
      </c>
      <c r="O2734" s="3">
        <v>5700</v>
      </c>
      <c r="P2734" s="3">
        <v>5700</v>
      </c>
    </row>
    <row r="2735" spans="2:16" x14ac:dyDescent="0.35">
      <c r="B2735" t="s">
        <v>10</v>
      </c>
      <c r="D2735" t="s">
        <v>19</v>
      </c>
      <c r="E2735" t="s">
        <v>44</v>
      </c>
      <c r="F2735" t="s">
        <v>654</v>
      </c>
      <c r="G2735" t="s">
        <v>655</v>
      </c>
      <c r="H2735">
        <v>4059</v>
      </c>
      <c r="I2735" t="s">
        <v>653</v>
      </c>
      <c r="J2735">
        <v>63300065</v>
      </c>
      <c r="K2735" t="s">
        <v>1627</v>
      </c>
      <c r="L2735" s="3">
        <v>117434.0000004</v>
      </c>
      <c r="M2735" s="3">
        <v>117434.0000004</v>
      </c>
      <c r="N2735" s="3">
        <v>117434.0000004</v>
      </c>
      <c r="O2735" s="3">
        <v>117434.0000004</v>
      </c>
      <c r="P2735" s="3">
        <v>117434.0000004</v>
      </c>
    </row>
    <row r="2736" spans="2:16" x14ac:dyDescent="0.35">
      <c r="B2736" t="s">
        <v>10</v>
      </c>
      <c r="D2736" t="s">
        <v>11</v>
      </c>
      <c r="E2736" t="s">
        <v>44</v>
      </c>
      <c r="F2736" t="s">
        <v>654</v>
      </c>
      <c r="G2736" t="s">
        <v>655</v>
      </c>
      <c r="H2736">
        <v>4059</v>
      </c>
      <c r="I2736" t="s">
        <v>653</v>
      </c>
      <c r="J2736">
        <v>63300110</v>
      </c>
      <c r="K2736" t="s">
        <v>1866</v>
      </c>
      <c r="L2736" s="3">
        <v>4697.3600000160004</v>
      </c>
      <c r="M2736" s="3">
        <v>4697.3600000160004</v>
      </c>
      <c r="N2736" s="3">
        <v>4697.3600000160004</v>
      </c>
      <c r="O2736" s="3">
        <v>4697.3600000160004</v>
      </c>
      <c r="P2736" s="3">
        <v>4697.3600000160004</v>
      </c>
    </row>
    <row r="2737" spans="2:16" x14ac:dyDescent="0.35">
      <c r="B2737" t="s">
        <v>10</v>
      </c>
      <c r="D2737" t="s">
        <v>11</v>
      </c>
      <c r="E2737" t="s">
        <v>44</v>
      </c>
      <c r="F2737" t="s">
        <v>654</v>
      </c>
      <c r="G2737" t="s">
        <v>655</v>
      </c>
      <c r="H2737">
        <v>4059</v>
      </c>
      <c r="I2737" t="s">
        <v>653</v>
      </c>
      <c r="J2737">
        <v>63300100</v>
      </c>
      <c r="K2737" t="s">
        <v>1869</v>
      </c>
      <c r="L2737" s="3">
        <v>20783.676762677009</v>
      </c>
      <c r="M2737" s="3">
        <v>21511.105449370705</v>
      </c>
      <c r="N2737" s="3">
        <v>22263.994140098672</v>
      </c>
      <c r="O2737" s="3">
        <v>23043.233935002128</v>
      </c>
      <c r="P2737" s="3">
        <v>23849.747122727196</v>
      </c>
    </row>
    <row r="2738" spans="2:16" x14ac:dyDescent="0.35">
      <c r="B2738" t="s">
        <v>10</v>
      </c>
      <c r="D2738" t="s">
        <v>11</v>
      </c>
      <c r="E2738" t="s">
        <v>44</v>
      </c>
      <c r="F2738" t="s">
        <v>654</v>
      </c>
      <c r="G2738" t="s">
        <v>655</v>
      </c>
      <c r="H2738">
        <v>4059</v>
      </c>
      <c r="I2738" t="s">
        <v>653</v>
      </c>
      <c r="J2738">
        <v>63300170</v>
      </c>
      <c r="K2738" t="s">
        <v>1873</v>
      </c>
      <c r="L2738" s="3">
        <v>24322.005092227562</v>
      </c>
      <c r="M2738" s="3">
        <v>25173.275270455521</v>
      </c>
      <c r="N2738" s="3">
        <v>26054.33990492146</v>
      </c>
      <c r="O2738" s="3">
        <v>26966.241801593711</v>
      </c>
      <c r="P2738" s="3">
        <v>27910.060264649488</v>
      </c>
    </row>
    <row r="2739" spans="2:16" x14ac:dyDescent="0.35">
      <c r="B2739" t="s">
        <v>10</v>
      </c>
      <c r="D2739" t="s">
        <v>11</v>
      </c>
      <c r="E2739" t="s">
        <v>44</v>
      </c>
      <c r="F2739" t="s">
        <v>654</v>
      </c>
      <c r="G2739" t="s">
        <v>655</v>
      </c>
      <c r="H2739">
        <v>4059</v>
      </c>
      <c r="I2739" t="s">
        <v>653</v>
      </c>
      <c r="J2739">
        <v>63300130</v>
      </c>
      <c r="K2739" t="s">
        <v>1896</v>
      </c>
      <c r="L2739" s="3">
        <v>22590.953002909795</v>
      </c>
      <c r="M2739" s="3">
        <v>23381.636358011634</v>
      </c>
      <c r="N2739" s="3">
        <v>24199.993630542038</v>
      </c>
      <c r="O2739" s="3">
        <v>25046.993407611011</v>
      </c>
      <c r="P2739" s="3">
        <v>25923.638176877386</v>
      </c>
    </row>
    <row r="2740" spans="2:16" x14ac:dyDescent="0.35">
      <c r="B2740" t="s">
        <v>10</v>
      </c>
      <c r="D2740" t="s">
        <v>11</v>
      </c>
      <c r="E2740" t="s">
        <v>44</v>
      </c>
      <c r="F2740" t="s">
        <v>656</v>
      </c>
      <c r="G2740" t="s">
        <v>657</v>
      </c>
      <c r="H2740">
        <v>4059</v>
      </c>
      <c r="I2740" t="s">
        <v>653</v>
      </c>
      <c r="J2740">
        <v>63300080</v>
      </c>
      <c r="K2740" t="s">
        <v>91</v>
      </c>
      <c r="L2740" s="3">
        <v>107026.7874966377</v>
      </c>
      <c r="M2740" s="3">
        <v>110772.72505902001</v>
      </c>
      <c r="N2740" s="3">
        <v>114649.7704360857</v>
      </c>
      <c r="O2740" s="3">
        <v>118662.51240134871</v>
      </c>
      <c r="P2740" s="3">
        <v>122815.70033539589</v>
      </c>
    </row>
    <row r="2741" spans="2:16" x14ac:dyDescent="0.35">
      <c r="B2741" t="s">
        <v>10</v>
      </c>
      <c r="D2741" t="s">
        <v>11</v>
      </c>
      <c r="E2741" t="s">
        <v>44</v>
      </c>
      <c r="F2741" t="s">
        <v>656</v>
      </c>
      <c r="G2741" t="s">
        <v>657</v>
      </c>
      <c r="H2741">
        <v>4059</v>
      </c>
      <c r="I2741" t="s">
        <v>653</v>
      </c>
      <c r="J2741">
        <v>63300040</v>
      </c>
      <c r="K2741" t="s">
        <v>1515</v>
      </c>
      <c r="L2741" s="3">
        <v>34877.725690532752</v>
      </c>
      <c r="M2741" s="3">
        <v>36098.446089701392</v>
      </c>
      <c r="N2741" s="3">
        <v>37361.891702840941</v>
      </c>
      <c r="O2741" s="3">
        <v>38669.557912440374</v>
      </c>
      <c r="P2741" s="3">
        <v>40022.992439375776</v>
      </c>
    </row>
    <row r="2742" spans="2:16" x14ac:dyDescent="0.35">
      <c r="B2742" t="s">
        <v>10</v>
      </c>
      <c r="D2742" t="s">
        <v>19</v>
      </c>
      <c r="E2742" t="s">
        <v>44</v>
      </c>
      <c r="F2742" t="s">
        <v>656</v>
      </c>
      <c r="G2742" t="s">
        <v>657</v>
      </c>
      <c r="H2742">
        <v>4059</v>
      </c>
      <c r="I2742" t="s">
        <v>653</v>
      </c>
      <c r="J2742">
        <v>63300056</v>
      </c>
      <c r="K2742" t="s">
        <v>1536</v>
      </c>
      <c r="L2742" s="3">
        <v>332168.81610031193</v>
      </c>
      <c r="M2742" s="3">
        <v>343794.7246638228</v>
      </c>
      <c r="N2742" s="3">
        <v>355827.54002705659</v>
      </c>
      <c r="O2742" s="3">
        <v>368281.50392800354</v>
      </c>
      <c r="P2742" s="3">
        <v>381171.35656548361</v>
      </c>
    </row>
    <row r="2743" spans="2:16" x14ac:dyDescent="0.35">
      <c r="B2743" t="s">
        <v>10</v>
      </c>
      <c r="D2743" t="s">
        <v>19</v>
      </c>
      <c r="E2743" t="s">
        <v>44</v>
      </c>
      <c r="F2743" t="s">
        <v>656</v>
      </c>
      <c r="G2743" t="s">
        <v>657</v>
      </c>
      <c r="H2743">
        <v>4059</v>
      </c>
      <c r="I2743" t="s">
        <v>653</v>
      </c>
      <c r="J2743">
        <v>63300052</v>
      </c>
      <c r="K2743" t="s">
        <v>1541</v>
      </c>
      <c r="L2743" s="3">
        <v>19892.98487547</v>
      </c>
      <c r="M2743" s="3">
        <v>20589.239346111448</v>
      </c>
      <c r="N2743" s="3">
        <v>21309.862723225346</v>
      </c>
      <c r="O2743" s="3">
        <v>22055.707918538232</v>
      </c>
      <c r="P2743" s="3">
        <v>22827.657695687067</v>
      </c>
    </row>
    <row r="2744" spans="2:16" x14ac:dyDescent="0.35">
      <c r="B2744" t="s">
        <v>10</v>
      </c>
      <c r="D2744" t="s">
        <v>19</v>
      </c>
      <c r="E2744" t="s">
        <v>44</v>
      </c>
      <c r="F2744" t="s">
        <v>656</v>
      </c>
      <c r="G2744" t="s">
        <v>657</v>
      </c>
      <c r="H2744">
        <v>4059</v>
      </c>
      <c r="I2744" t="s">
        <v>653</v>
      </c>
      <c r="J2744">
        <v>63300065</v>
      </c>
      <c r="K2744" t="s">
        <v>1627</v>
      </c>
      <c r="L2744" s="3">
        <v>26000.000000399999</v>
      </c>
      <c r="M2744" s="3">
        <v>26000.000000399999</v>
      </c>
      <c r="N2744" s="3">
        <v>26000.000000399999</v>
      </c>
      <c r="O2744" s="3">
        <v>26000.000000399999</v>
      </c>
      <c r="P2744" s="3">
        <v>26000.000000399999</v>
      </c>
    </row>
    <row r="2745" spans="2:16" x14ac:dyDescent="0.35">
      <c r="B2745" t="s">
        <v>10</v>
      </c>
      <c r="D2745" t="s">
        <v>11</v>
      </c>
      <c r="E2745" t="s">
        <v>44</v>
      </c>
      <c r="F2745" t="s">
        <v>656</v>
      </c>
      <c r="G2745" t="s">
        <v>657</v>
      </c>
      <c r="H2745">
        <v>4059</v>
      </c>
      <c r="I2745" t="s">
        <v>653</v>
      </c>
      <c r="J2745">
        <v>63300110</v>
      </c>
      <c r="K2745" t="s">
        <v>1866</v>
      </c>
      <c r="L2745" s="3">
        <v>1040.0000000160001</v>
      </c>
      <c r="M2745" s="3">
        <v>1040.0000000160001</v>
      </c>
      <c r="N2745" s="3">
        <v>1040.0000000160001</v>
      </c>
      <c r="O2745" s="3">
        <v>1040.0000000160001</v>
      </c>
      <c r="P2745" s="3">
        <v>1040.0000000160001</v>
      </c>
    </row>
    <row r="2746" spans="2:16" x14ac:dyDescent="0.35">
      <c r="B2746" t="s">
        <v>10</v>
      </c>
      <c r="D2746" t="s">
        <v>11</v>
      </c>
      <c r="E2746" t="s">
        <v>44</v>
      </c>
      <c r="F2746" t="s">
        <v>656</v>
      </c>
      <c r="G2746" t="s">
        <v>657</v>
      </c>
      <c r="H2746">
        <v>4059</v>
      </c>
      <c r="I2746" t="s">
        <v>653</v>
      </c>
      <c r="J2746">
        <v>63300100</v>
      </c>
      <c r="K2746" t="s">
        <v>1869</v>
      </c>
      <c r="L2746" s="3">
        <v>32389.685689771937</v>
      </c>
      <c r="M2746" s="3">
        <v>33523.324688913948</v>
      </c>
      <c r="N2746" s="3">
        <v>34696.641053025938</v>
      </c>
      <c r="O2746" s="3">
        <v>35911.023489881845</v>
      </c>
      <c r="P2746" s="3">
        <v>37167.909312027696</v>
      </c>
    </row>
    <row r="2747" spans="2:16" x14ac:dyDescent="0.35">
      <c r="B2747" t="s">
        <v>10</v>
      </c>
      <c r="D2747" t="s">
        <v>11</v>
      </c>
      <c r="E2747" t="s">
        <v>44</v>
      </c>
      <c r="F2747" t="s">
        <v>656</v>
      </c>
      <c r="G2747" t="s">
        <v>657</v>
      </c>
      <c r="H2747">
        <v>4059</v>
      </c>
      <c r="I2747" t="s">
        <v>653</v>
      </c>
      <c r="J2747">
        <v>63300170</v>
      </c>
      <c r="K2747" t="s">
        <v>1873</v>
      </c>
      <c r="L2747" s="3">
        <v>52814.841759949595</v>
      </c>
      <c r="M2747" s="3">
        <v>54663.361221547828</v>
      </c>
      <c r="N2747" s="3">
        <v>56576.578864301999</v>
      </c>
      <c r="O2747" s="3">
        <v>58556.759124552562</v>
      </c>
      <c r="P2747" s="3">
        <v>60606.245693911893</v>
      </c>
    </row>
    <row r="2748" spans="2:16" x14ac:dyDescent="0.35">
      <c r="B2748" t="s">
        <v>10</v>
      </c>
      <c r="D2748" t="s">
        <v>11</v>
      </c>
      <c r="E2748" t="s">
        <v>44</v>
      </c>
      <c r="F2748" t="s">
        <v>656</v>
      </c>
      <c r="G2748" t="s">
        <v>657</v>
      </c>
      <c r="H2748">
        <v>4059</v>
      </c>
      <c r="I2748" t="s">
        <v>653</v>
      </c>
      <c r="J2748">
        <v>63300130</v>
      </c>
      <c r="K2748" t="s">
        <v>1896</v>
      </c>
      <c r="L2748" s="3">
        <v>35206.180097578195</v>
      </c>
      <c r="M2748" s="3">
        <v>36438.396400993421</v>
      </c>
      <c r="N2748" s="3">
        <v>37713.740275028198</v>
      </c>
      <c r="O2748" s="3">
        <v>39033.721184654183</v>
      </c>
      <c r="P2748" s="3">
        <v>40399.901426117074</v>
      </c>
    </row>
    <row r="2749" spans="2:16" x14ac:dyDescent="0.35">
      <c r="B2749" t="s">
        <v>10</v>
      </c>
      <c r="D2749" t="s">
        <v>11</v>
      </c>
      <c r="E2749" t="s">
        <v>44</v>
      </c>
      <c r="F2749" t="s">
        <v>658</v>
      </c>
      <c r="G2749" t="s">
        <v>659</v>
      </c>
      <c r="H2749">
        <v>4059</v>
      </c>
      <c r="I2749" t="s">
        <v>653</v>
      </c>
      <c r="J2749">
        <v>63300080</v>
      </c>
      <c r="K2749" t="s">
        <v>91</v>
      </c>
      <c r="L2749" s="3">
        <v>63557.454502364533</v>
      </c>
      <c r="M2749" s="3">
        <v>65781.965409947283</v>
      </c>
      <c r="N2749" s="3">
        <v>68084.334199295437</v>
      </c>
      <c r="O2749" s="3">
        <v>70467.285896270769</v>
      </c>
      <c r="P2749" s="3">
        <v>72933.640902640254</v>
      </c>
    </row>
    <row r="2750" spans="2:16" x14ac:dyDescent="0.35">
      <c r="B2750" t="s">
        <v>10</v>
      </c>
      <c r="D2750" t="s">
        <v>19</v>
      </c>
      <c r="E2750" t="s">
        <v>44</v>
      </c>
      <c r="F2750" t="s">
        <v>658</v>
      </c>
      <c r="G2750" t="s">
        <v>659</v>
      </c>
      <c r="H2750">
        <v>4059</v>
      </c>
      <c r="I2750" t="s">
        <v>653</v>
      </c>
      <c r="J2750">
        <v>63300030</v>
      </c>
      <c r="K2750" t="s">
        <v>1488</v>
      </c>
      <c r="L2750" s="3">
        <v>76028.000000400003</v>
      </c>
      <c r="M2750" s="3">
        <v>86028.000000400003</v>
      </c>
      <c r="N2750" s="3">
        <v>86028.000000400003</v>
      </c>
      <c r="O2750" s="3">
        <v>86028.000000400003</v>
      </c>
      <c r="P2750" s="3">
        <v>86028.000000400003</v>
      </c>
    </row>
    <row r="2751" spans="2:16" x14ac:dyDescent="0.35">
      <c r="B2751" t="s">
        <v>10</v>
      </c>
      <c r="D2751" t="s">
        <v>11</v>
      </c>
      <c r="E2751" t="s">
        <v>44</v>
      </c>
      <c r="F2751" t="s">
        <v>658</v>
      </c>
      <c r="G2751" t="s">
        <v>659</v>
      </c>
      <c r="H2751">
        <v>4059</v>
      </c>
      <c r="I2751" t="s">
        <v>653</v>
      </c>
      <c r="J2751">
        <v>63300040</v>
      </c>
      <c r="K2751" t="s">
        <v>1515</v>
      </c>
      <c r="L2751" s="3">
        <v>21952.410272198278</v>
      </c>
      <c r="M2751" s="3">
        <v>22720.744631725214</v>
      </c>
      <c r="N2751" s="3">
        <v>23515.970693835596</v>
      </c>
      <c r="O2751" s="3">
        <v>24339.029668119842</v>
      </c>
      <c r="P2751" s="3">
        <v>25190.895706504034</v>
      </c>
    </row>
    <row r="2752" spans="2:16" x14ac:dyDescent="0.35">
      <c r="B2752" t="s">
        <v>10</v>
      </c>
      <c r="D2752" t="s">
        <v>19</v>
      </c>
      <c r="E2752" t="s">
        <v>44</v>
      </c>
      <c r="F2752" t="s">
        <v>658</v>
      </c>
      <c r="G2752" t="s">
        <v>659</v>
      </c>
      <c r="H2752">
        <v>4059</v>
      </c>
      <c r="I2752" t="s">
        <v>653</v>
      </c>
      <c r="J2752">
        <v>63300056</v>
      </c>
      <c r="K2752" t="s">
        <v>1536</v>
      </c>
      <c r="L2752" s="3">
        <v>209070.57402093598</v>
      </c>
      <c r="M2752" s="3">
        <v>216388.04411166871</v>
      </c>
      <c r="N2752" s="3">
        <v>223961.62565557711</v>
      </c>
      <c r="O2752" s="3">
        <v>231800.28255352229</v>
      </c>
      <c r="P2752" s="3">
        <v>239913.29244289556</v>
      </c>
    </row>
    <row r="2753" spans="2:16" x14ac:dyDescent="0.35">
      <c r="B2753" t="s">
        <v>10</v>
      </c>
      <c r="D2753" t="s">
        <v>19</v>
      </c>
      <c r="E2753" t="s">
        <v>44</v>
      </c>
      <c r="F2753" t="s">
        <v>658</v>
      </c>
      <c r="G2753" t="s">
        <v>659</v>
      </c>
      <c r="H2753">
        <v>4059</v>
      </c>
      <c r="I2753" t="s">
        <v>653</v>
      </c>
      <c r="J2753">
        <v>63300060</v>
      </c>
      <c r="K2753" t="s">
        <v>1546</v>
      </c>
      <c r="L2753" s="3">
        <v>20000.000000399999</v>
      </c>
      <c r="M2753" s="3">
        <v>20000.000000399999</v>
      </c>
      <c r="N2753" s="3">
        <v>20000.000000399999</v>
      </c>
      <c r="O2753" s="3">
        <v>20000.000000399999</v>
      </c>
      <c r="P2753" s="3">
        <v>20000.000000399999</v>
      </c>
    </row>
    <row r="2754" spans="2:16" x14ac:dyDescent="0.35">
      <c r="B2754" t="s">
        <v>10</v>
      </c>
      <c r="D2754" t="s">
        <v>19</v>
      </c>
      <c r="E2754" t="s">
        <v>44</v>
      </c>
      <c r="F2754" t="s">
        <v>658</v>
      </c>
      <c r="G2754" t="s">
        <v>659</v>
      </c>
      <c r="H2754">
        <v>4059</v>
      </c>
      <c r="I2754" t="s">
        <v>653</v>
      </c>
      <c r="J2754">
        <v>63300065</v>
      </c>
      <c r="K2754" t="s">
        <v>1627</v>
      </c>
      <c r="L2754" s="3">
        <v>42000</v>
      </c>
      <c r="M2754" s="3">
        <v>42000</v>
      </c>
      <c r="N2754" s="3">
        <v>42000</v>
      </c>
      <c r="O2754" s="3">
        <v>42000</v>
      </c>
      <c r="P2754" s="3">
        <v>42000</v>
      </c>
    </row>
    <row r="2755" spans="2:16" x14ac:dyDescent="0.35">
      <c r="B2755" t="s">
        <v>10</v>
      </c>
      <c r="D2755" t="s">
        <v>19</v>
      </c>
      <c r="E2755" t="s">
        <v>44</v>
      </c>
      <c r="F2755" t="s">
        <v>658</v>
      </c>
      <c r="G2755" t="s">
        <v>659</v>
      </c>
      <c r="H2755">
        <v>4059</v>
      </c>
      <c r="I2755" t="s">
        <v>653</v>
      </c>
      <c r="J2755">
        <v>63300033</v>
      </c>
      <c r="K2755" t="s">
        <v>1661</v>
      </c>
      <c r="L2755" s="3">
        <v>17000.000000399999</v>
      </c>
      <c r="M2755" s="3">
        <v>17000.000000399999</v>
      </c>
      <c r="N2755" s="3">
        <v>17000.000000399999</v>
      </c>
      <c r="O2755" s="3">
        <v>17000.000000399999</v>
      </c>
      <c r="P2755" s="3">
        <v>17000.000000399999</v>
      </c>
    </row>
    <row r="2756" spans="2:16" x14ac:dyDescent="0.35">
      <c r="B2756" t="s">
        <v>10</v>
      </c>
      <c r="D2756" t="s">
        <v>19</v>
      </c>
      <c r="E2756" t="s">
        <v>44</v>
      </c>
      <c r="F2756" t="s">
        <v>658</v>
      </c>
      <c r="G2756" t="s">
        <v>659</v>
      </c>
      <c r="H2756">
        <v>4059</v>
      </c>
      <c r="I2756" t="s">
        <v>653</v>
      </c>
      <c r="J2756">
        <v>63300150</v>
      </c>
      <c r="K2756" t="s">
        <v>1680</v>
      </c>
      <c r="L2756" s="3">
        <v>120686.40000000001</v>
      </c>
      <c r="M2756" s="3">
        <v>123100.12800000001</v>
      </c>
      <c r="N2756" s="3">
        <v>125562.13056000002</v>
      </c>
      <c r="O2756" s="3">
        <v>128073.37317120002</v>
      </c>
      <c r="P2756" s="3">
        <v>130634.84063462402</v>
      </c>
    </row>
    <row r="2757" spans="2:16" x14ac:dyDescent="0.35">
      <c r="B2757" t="s">
        <v>10</v>
      </c>
      <c r="D2757" t="s">
        <v>11</v>
      </c>
      <c r="E2757" t="s">
        <v>44</v>
      </c>
      <c r="F2757" t="s">
        <v>658</v>
      </c>
      <c r="G2757" t="s">
        <v>659</v>
      </c>
      <c r="H2757">
        <v>4059</v>
      </c>
      <c r="I2757" t="s">
        <v>653</v>
      </c>
      <c r="J2757">
        <v>63300110</v>
      </c>
      <c r="K2757" t="s">
        <v>1866</v>
      </c>
      <c r="L2757" s="3">
        <v>1680</v>
      </c>
      <c r="M2757" s="3">
        <v>1680</v>
      </c>
      <c r="N2757" s="3">
        <v>1680</v>
      </c>
      <c r="O2757" s="3">
        <v>1680</v>
      </c>
      <c r="P2757" s="3">
        <v>1680</v>
      </c>
    </row>
    <row r="2758" spans="2:16" x14ac:dyDescent="0.35">
      <c r="B2758" t="s">
        <v>10</v>
      </c>
      <c r="D2758" t="s">
        <v>11</v>
      </c>
      <c r="E2758" t="s">
        <v>44</v>
      </c>
      <c r="F2758" t="s">
        <v>658</v>
      </c>
      <c r="G2758" t="s">
        <v>659</v>
      </c>
      <c r="H2758">
        <v>4059</v>
      </c>
      <c r="I2758" t="s">
        <v>653</v>
      </c>
      <c r="J2758">
        <v>63300100</v>
      </c>
      <c r="K2758" t="s">
        <v>1869</v>
      </c>
      <c r="L2758" s="3">
        <v>19234.492809926109</v>
      </c>
      <c r="M2758" s="3">
        <v>19907.70005827352</v>
      </c>
      <c r="N2758" s="3">
        <v>20604.469560313093</v>
      </c>
      <c r="O2758" s="3">
        <v>21325.625994924052</v>
      </c>
      <c r="P2758" s="3">
        <v>22072.022904746391</v>
      </c>
    </row>
    <row r="2759" spans="2:16" x14ac:dyDescent="0.35">
      <c r="B2759" t="s">
        <v>10</v>
      </c>
      <c r="D2759" t="s">
        <v>11</v>
      </c>
      <c r="E2759" t="s">
        <v>44</v>
      </c>
      <c r="F2759" t="s">
        <v>658</v>
      </c>
      <c r="G2759" t="s">
        <v>659</v>
      </c>
      <c r="H2759">
        <v>4059</v>
      </c>
      <c r="I2759" t="s">
        <v>653</v>
      </c>
      <c r="J2759">
        <v>63300170</v>
      </c>
      <c r="K2759" t="s">
        <v>1873</v>
      </c>
      <c r="L2759" s="3">
        <v>33242.221269328824</v>
      </c>
      <c r="M2759" s="3">
        <v>34405.699013755329</v>
      </c>
      <c r="N2759" s="3">
        <v>35609.898479236763</v>
      </c>
      <c r="O2759" s="3">
        <v>36856.244926010047</v>
      </c>
      <c r="P2759" s="3">
        <v>38146.213498420395</v>
      </c>
    </row>
    <row r="2760" spans="2:16" x14ac:dyDescent="0.35">
      <c r="B2760" t="s">
        <v>10</v>
      </c>
      <c r="D2760" t="s">
        <v>11</v>
      </c>
      <c r="E2760" t="s">
        <v>44</v>
      </c>
      <c r="F2760" t="s">
        <v>658</v>
      </c>
      <c r="G2760" t="s">
        <v>659</v>
      </c>
      <c r="H2760">
        <v>4059</v>
      </c>
      <c r="I2760" t="s">
        <v>653</v>
      </c>
      <c r="J2760">
        <v>63300130</v>
      </c>
      <c r="K2760" t="s">
        <v>1896</v>
      </c>
      <c r="L2760" s="3">
        <v>20907.0574020936</v>
      </c>
      <c r="M2760" s="3">
        <v>21638.804411166871</v>
      </c>
      <c r="N2760" s="3">
        <v>22396.162565557712</v>
      </c>
      <c r="O2760" s="3">
        <v>23180.02825535223</v>
      </c>
      <c r="P2760" s="3">
        <v>23991.329244289558</v>
      </c>
    </row>
    <row r="2761" spans="2:16" x14ac:dyDescent="0.35">
      <c r="B2761" t="s">
        <v>10</v>
      </c>
      <c r="D2761" t="s">
        <v>11</v>
      </c>
      <c r="E2761" t="s">
        <v>44</v>
      </c>
      <c r="F2761" t="s">
        <v>660</v>
      </c>
      <c r="G2761" t="s">
        <v>661</v>
      </c>
      <c r="H2761">
        <v>4059</v>
      </c>
      <c r="I2761" t="s">
        <v>653</v>
      </c>
      <c r="J2761">
        <v>63300080</v>
      </c>
      <c r="K2761" t="s">
        <v>91</v>
      </c>
      <c r="L2761" s="3">
        <v>674851.35109066102</v>
      </c>
      <c r="M2761" s="3">
        <v>698471.14837883413</v>
      </c>
      <c r="N2761" s="3">
        <v>722917.63857209322</v>
      </c>
      <c r="O2761" s="3">
        <v>748219.75592211634</v>
      </c>
      <c r="P2761" s="3">
        <v>774407.44737939048</v>
      </c>
    </row>
    <row r="2762" spans="2:16" x14ac:dyDescent="0.35">
      <c r="B2762" t="s">
        <v>10</v>
      </c>
      <c r="D2762" t="s">
        <v>11</v>
      </c>
      <c r="E2762" t="s">
        <v>44</v>
      </c>
      <c r="F2762" t="s">
        <v>660</v>
      </c>
      <c r="G2762" t="s">
        <v>661</v>
      </c>
      <c r="H2762">
        <v>4059</v>
      </c>
      <c r="I2762" t="s">
        <v>653</v>
      </c>
      <c r="J2762">
        <v>63300040</v>
      </c>
      <c r="K2762" t="s">
        <v>1515</v>
      </c>
      <c r="L2762" s="3">
        <v>192349.27179253547</v>
      </c>
      <c r="M2762" s="3">
        <v>199081.4963052742</v>
      </c>
      <c r="N2762" s="3">
        <v>206049.34867595878</v>
      </c>
      <c r="O2762" s="3">
        <v>213261.07587961733</v>
      </c>
      <c r="P2762" s="3">
        <v>220725.21353540392</v>
      </c>
    </row>
    <row r="2763" spans="2:16" x14ac:dyDescent="0.35">
      <c r="B2763" t="s">
        <v>10</v>
      </c>
      <c r="D2763" t="s">
        <v>19</v>
      </c>
      <c r="E2763" t="s">
        <v>44</v>
      </c>
      <c r="F2763" t="s">
        <v>660</v>
      </c>
      <c r="G2763" t="s">
        <v>661</v>
      </c>
      <c r="H2763">
        <v>4059</v>
      </c>
      <c r="I2763" t="s">
        <v>653</v>
      </c>
      <c r="J2763">
        <v>63300056</v>
      </c>
      <c r="K2763" t="s">
        <v>1536</v>
      </c>
      <c r="L2763" s="3">
        <v>1831897.826595576</v>
      </c>
      <c r="M2763" s="3">
        <v>1896014.250526421</v>
      </c>
      <c r="N2763" s="3">
        <v>1962374.7492948456</v>
      </c>
      <c r="O2763" s="3">
        <v>2031057.8655201651</v>
      </c>
      <c r="P2763" s="3">
        <v>2102144.8908133707</v>
      </c>
    </row>
    <row r="2764" spans="2:16" x14ac:dyDescent="0.35">
      <c r="B2764" t="s">
        <v>10</v>
      </c>
      <c r="D2764" t="s">
        <v>19</v>
      </c>
      <c r="E2764" t="s">
        <v>44</v>
      </c>
      <c r="F2764" t="s">
        <v>660</v>
      </c>
      <c r="G2764" t="s">
        <v>661</v>
      </c>
      <c r="H2764">
        <v>4059</v>
      </c>
      <c r="I2764" t="s">
        <v>653</v>
      </c>
      <c r="J2764">
        <v>63300052</v>
      </c>
      <c r="K2764" t="s">
        <v>1541</v>
      </c>
      <c r="L2764" s="3">
        <v>388007.933571072</v>
      </c>
      <c r="M2764" s="3">
        <v>401588.21124605951</v>
      </c>
      <c r="N2764" s="3">
        <v>415643.79863967159</v>
      </c>
      <c r="O2764" s="3">
        <v>430191.33159206004</v>
      </c>
      <c r="P2764" s="3">
        <v>445248.02819778211</v>
      </c>
    </row>
    <row r="2765" spans="2:16" x14ac:dyDescent="0.35">
      <c r="B2765" t="s">
        <v>10</v>
      </c>
      <c r="D2765" t="s">
        <v>11</v>
      </c>
      <c r="E2765" t="s">
        <v>44</v>
      </c>
      <c r="F2765" t="s">
        <v>660</v>
      </c>
      <c r="G2765" t="s">
        <v>661</v>
      </c>
      <c r="H2765">
        <v>4059</v>
      </c>
      <c r="I2765" t="s">
        <v>653</v>
      </c>
      <c r="J2765">
        <v>63300100</v>
      </c>
      <c r="K2765" t="s">
        <v>1869</v>
      </c>
      <c r="L2765" s="3">
        <v>204231.32993533163</v>
      </c>
      <c r="M2765" s="3">
        <v>211379.42648306821</v>
      </c>
      <c r="N2765" s="3">
        <v>218777.7064099756</v>
      </c>
      <c r="O2765" s="3">
        <v>226434.92613432472</v>
      </c>
      <c r="P2765" s="3">
        <v>234360.14854902605</v>
      </c>
    </row>
    <row r="2766" spans="2:16" x14ac:dyDescent="0.35">
      <c r="B2766" t="s">
        <v>10</v>
      </c>
      <c r="D2766" t="s">
        <v>11</v>
      </c>
      <c r="E2766" t="s">
        <v>44</v>
      </c>
      <c r="F2766" t="s">
        <v>660</v>
      </c>
      <c r="G2766" t="s">
        <v>661</v>
      </c>
      <c r="H2766">
        <v>4059</v>
      </c>
      <c r="I2766" t="s">
        <v>653</v>
      </c>
      <c r="J2766">
        <v>63300170</v>
      </c>
      <c r="K2766" t="s">
        <v>1873</v>
      </c>
      <c r="L2766" s="3">
        <v>291271.75442869659</v>
      </c>
      <c r="M2766" s="3">
        <v>301466.26583370095</v>
      </c>
      <c r="N2766" s="3">
        <v>312017.58513788047</v>
      </c>
      <c r="O2766" s="3">
        <v>322938.20061770623</v>
      </c>
      <c r="P2766" s="3">
        <v>334241.03763932595</v>
      </c>
    </row>
    <row r="2767" spans="2:16" x14ac:dyDescent="0.35">
      <c r="B2767" t="s">
        <v>10</v>
      </c>
      <c r="D2767" t="s">
        <v>11</v>
      </c>
      <c r="E2767" t="s">
        <v>44</v>
      </c>
      <c r="F2767" t="s">
        <v>660</v>
      </c>
      <c r="G2767" t="s">
        <v>661</v>
      </c>
      <c r="H2767">
        <v>4059</v>
      </c>
      <c r="I2767" t="s">
        <v>653</v>
      </c>
      <c r="J2767">
        <v>63300130</v>
      </c>
      <c r="K2767" t="s">
        <v>1896</v>
      </c>
      <c r="L2767" s="3">
        <v>221990.57601666483</v>
      </c>
      <c r="M2767" s="3">
        <v>229760.24617724807</v>
      </c>
      <c r="N2767" s="3">
        <v>237801.85479345173</v>
      </c>
      <c r="O2767" s="3">
        <v>246124.91971122252</v>
      </c>
      <c r="P2767" s="3">
        <v>254739.2919011153</v>
      </c>
    </row>
    <row r="2768" spans="2:16" x14ac:dyDescent="0.35">
      <c r="B2768" t="s">
        <v>10</v>
      </c>
      <c r="D2768" t="s">
        <v>11</v>
      </c>
      <c r="E2768" t="s">
        <v>44</v>
      </c>
      <c r="F2768" t="s">
        <v>662</v>
      </c>
      <c r="G2768" t="s">
        <v>663</v>
      </c>
      <c r="H2768">
        <v>4059</v>
      </c>
      <c r="I2768" t="s">
        <v>653</v>
      </c>
      <c r="J2768">
        <v>63300080</v>
      </c>
      <c r="K2768" t="s">
        <v>91</v>
      </c>
      <c r="L2768" s="3">
        <v>3359.7041123015997</v>
      </c>
      <c r="M2768" s="3">
        <v>3477.2937562321549</v>
      </c>
      <c r="N2768" s="3">
        <v>3598.9990377002805</v>
      </c>
      <c r="O2768" s="3">
        <v>3724.9640040197901</v>
      </c>
      <c r="P2768" s="3">
        <v>3855.3377441604825</v>
      </c>
    </row>
    <row r="2769" spans="2:16" x14ac:dyDescent="0.35">
      <c r="B2769" t="s">
        <v>10</v>
      </c>
      <c r="D2769" t="s">
        <v>19</v>
      </c>
      <c r="E2769" t="s">
        <v>44</v>
      </c>
      <c r="F2769" t="s">
        <v>662</v>
      </c>
      <c r="G2769" t="s">
        <v>663</v>
      </c>
      <c r="H2769">
        <v>4059</v>
      </c>
      <c r="I2769" t="s">
        <v>653</v>
      </c>
      <c r="J2769">
        <v>63300052</v>
      </c>
      <c r="K2769" t="s">
        <v>1541</v>
      </c>
      <c r="L2769" s="3">
        <v>11051.658264149999</v>
      </c>
      <c r="M2769" s="3">
        <v>11438.466303395247</v>
      </c>
      <c r="N2769" s="3">
        <v>11838.812624014081</v>
      </c>
      <c r="O2769" s="3">
        <v>12253.171065854573</v>
      </c>
      <c r="P2769" s="3">
        <v>12682.032053159483</v>
      </c>
    </row>
    <row r="2770" spans="2:16" x14ac:dyDescent="0.35">
      <c r="B2770" t="s">
        <v>10</v>
      </c>
      <c r="D2770" t="s">
        <v>11</v>
      </c>
      <c r="E2770" t="s">
        <v>44</v>
      </c>
      <c r="F2770" t="s">
        <v>662</v>
      </c>
      <c r="G2770" t="s">
        <v>663</v>
      </c>
      <c r="H2770">
        <v>4059</v>
      </c>
      <c r="I2770" t="s">
        <v>653</v>
      </c>
      <c r="J2770">
        <v>63300100</v>
      </c>
      <c r="K2770" t="s">
        <v>1869</v>
      </c>
      <c r="L2770" s="3">
        <v>1016.7525603017999</v>
      </c>
      <c r="M2770" s="3">
        <v>1052.3388999123626</v>
      </c>
      <c r="N2770" s="3">
        <v>1089.1707614092954</v>
      </c>
      <c r="O2770" s="3">
        <v>1127.2917380586207</v>
      </c>
      <c r="P2770" s="3">
        <v>1166.7469488906725</v>
      </c>
    </row>
    <row r="2771" spans="2:16" x14ac:dyDescent="0.35">
      <c r="B2771" t="s">
        <v>10</v>
      </c>
      <c r="D2771" t="s">
        <v>11</v>
      </c>
      <c r="E2771" t="s">
        <v>44</v>
      </c>
      <c r="F2771" t="s">
        <v>662</v>
      </c>
      <c r="G2771" t="s">
        <v>663</v>
      </c>
      <c r="H2771">
        <v>4059</v>
      </c>
      <c r="I2771" t="s">
        <v>653</v>
      </c>
      <c r="J2771">
        <v>63300130</v>
      </c>
      <c r="K2771" t="s">
        <v>1896</v>
      </c>
      <c r="L2771" s="3">
        <v>1105.1658264149999</v>
      </c>
      <c r="M2771" s="3">
        <v>1143.8466303395248</v>
      </c>
      <c r="N2771" s="3">
        <v>1183.8812624014081</v>
      </c>
      <c r="O2771" s="3">
        <v>1225.3171065854574</v>
      </c>
      <c r="P2771" s="3">
        <v>1268.2032053159483</v>
      </c>
    </row>
    <row r="2772" spans="2:16" x14ac:dyDescent="0.35">
      <c r="B2772" t="s">
        <v>10</v>
      </c>
      <c r="D2772" t="s">
        <v>11</v>
      </c>
      <c r="E2772" t="s">
        <v>44</v>
      </c>
      <c r="F2772" t="s">
        <v>664</v>
      </c>
      <c r="G2772" t="s">
        <v>665</v>
      </c>
      <c r="H2772">
        <v>4059</v>
      </c>
      <c r="I2772" t="s">
        <v>653</v>
      </c>
      <c r="J2772">
        <v>63300080</v>
      </c>
      <c r="K2772" t="s">
        <v>91</v>
      </c>
      <c r="L2772" s="3">
        <v>68589.946137368141</v>
      </c>
      <c r="M2772" s="3">
        <v>70990.59425217603</v>
      </c>
      <c r="N2772" s="3">
        <v>73475.265051002178</v>
      </c>
      <c r="O2772" s="3">
        <v>76046.899327787251</v>
      </c>
      <c r="P2772" s="3">
        <v>78708.540804259799</v>
      </c>
    </row>
    <row r="2773" spans="2:16" x14ac:dyDescent="0.35">
      <c r="B2773" t="s">
        <v>10</v>
      </c>
      <c r="D2773" t="s">
        <v>11</v>
      </c>
      <c r="E2773" t="s">
        <v>44</v>
      </c>
      <c r="F2773" t="s">
        <v>664</v>
      </c>
      <c r="G2773" t="s">
        <v>665</v>
      </c>
      <c r="H2773">
        <v>4059</v>
      </c>
      <c r="I2773" t="s">
        <v>653</v>
      </c>
      <c r="J2773">
        <v>63300040</v>
      </c>
      <c r="K2773" t="s">
        <v>1515</v>
      </c>
      <c r="L2773" s="3">
        <v>23226.436749036147</v>
      </c>
      <c r="M2773" s="3">
        <v>24039.362035252409</v>
      </c>
      <c r="N2773" s="3">
        <v>24880.739706486242</v>
      </c>
      <c r="O2773" s="3">
        <v>25751.565596213255</v>
      </c>
      <c r="P2773" s="3">
        <v>26652.870392080717</v>
      </c>
    </row>
    <row r="2774" spans="2:16" x14ac:dyDescent="0.35">
      <c r="B2774" t="s">
        <v>10</v>
      </c>
      <c r="D2774" t="s">
        <v>19</v>
      </c>
      <c r="E2774" t="s">
        <v>44</v>
      </c>
      <c r="F2774" t="s">
        <v>664</v>
      </c>
      <c r="G2774" t="s">
        <v>665</v>
      </c>
      <c r="H2774">
        <v>4059</v>
      </c>
      <c r="I2774" t="s">
        <v>653</v>
      </c>
      <c r="J2774">
        <v>63300056</v>
      </c>
      <c r="K2774" t="s">
        <v>1536</v>
      </c>
      <c r="L2774" s="3">
        <v>221204.15951462998</v>
      </c>
      <c r="M2774" s="3">
        <v>228946.30509764201</v>
      </c>
      <c r="N2774" s="3">
        <v>236959.42577605945</v>
      </c>
      <c r="O2774" s="3">
        <v>245253.0056782215</v>
      </c>
      <c r="P2774" s="3">
        <v>253836.86087695922</v>
      </c>
    </row>
    <row r="2775" spans="2:16" x14ac:dyDescent="0.35">
      <c r="B2775" t="s">
        <v>10</v>
      </c>
      <c r="D2775" t="s">
        <v>19</v>
      </c>
      <c r="E2775" t="s">
        <v>44</v>
      </c>
      <c r="F2775" t="s">
        <v>664</v>
      </c>
      <c r="G2775" t="s">
        <v>665</v>
      </c>
      <c r="H2775">
        <v>4059</v>
      </c>
      <c r="I2775" t="s">
        <v>653</v>
      </c>
      <c r="J2775">
        <v>63300052</v>
      </c>
      <c r="K2775" t="s">
        <v>1541</v>
      </c>
      <c r="L2775" s="3">
        <v>4420.6633056600003</v>
      </c>
      <c r="M2775" s="3">
        <v>4575.3865213581003</v>
      </c>
      <c r="N2775" s="3">
        <v>4735.5250496056333</v>
      </c>
      <c r="O2775" s="3">
        <v>4901.2684263418305</v>
      </c>
      <c r="P2775" s="3">
        <v>5072.8128212637939</v>
      </c>
    </row>
    <row r="2776" spans="2:16" x14ac:dyDescent="0.35">
      <c r="B2776" t="s">
        <v>10</v>
      </c>
      <c r="D2776" t="s">
        <v>11</v>
      </c>
      <c r="E2776" t="s">
        <v>44</v>
      </c>
      <c r="F2776" t="s">
        <v>664</v>
      </c>
      <c r="G2776" t="s">
        <v>665</v>
      </c>
      <c r="H2776">
        <v>4059</v>
      </c>
      <c r="I2776" t="s">
        <v>653</v>
      </c>
      <c r="J2776">
        <v>63300100</v>
      </c>
      <c r="K2776" t="s">
        <v>1869</v>
      </c>
      <c r="L2776" s="3">
        <v>20757.48369946668</v>
      </c>
      <c r="M2776" s="3">
        <v>21483.995628948011</v>
      </c>
      <c r="N2776" s="3">
        <v>22235.935475961189</v>
      </c>
      <c r="O2776" s="3">
        <v>23014.193217619824</v>
      </c>
      <c r="P2776" s="3">
        <v>23819.689980236515</v>
      </c>
    </row>
    <row r="2777" spans="2:16" x14ac:dyDescent="0.35">
      <c r="B2777" t="s">
        <v>10</v>
      </c>
      <c r="D2777" t="s">
        <v>11</v>
      </c>
      <c r="E2777" t="s">
        <v>44</v>
      </c>
      <c r="F2777" t="s">
        <v>664</v>
      </c>
      <c r="G2777" t="s">
        <v>665</v>
      </c>
      <c r="H2777">
        <v>4059</v>
      </c>
      <c r="I2777" t="s">
        <v>653</v>
      </c>
      <c r="J2777">
        <v>63300170</v>
      </c>
      <c r="K2777" t="s">
        <v>1873</v>
      </c>
      <c r="L2777" s="3">
        <v>35171.461362826165</v>
      </c>
      <c r="M2777" s="3">
        <v>36402.462510525082</v>
      </c>
      <c r="N2777" s="3">
        <v>37676.548698393453</v>
      </c>
      <c r="O2777" s="3">
        <v>38995.227902837221</v>
      </c>
      <c r="P2777" s="3">
        <v>40360.060879436518</v>
      </c>
    </row>
    <row r="2778" spans="2:16" x14ac:dyDescent="0.35">
      <c r="B2778" t="s">
        <v>10</v>
      </c>
      <c r="D2778" t="s">
        <v>11</v>
      </c>
      <c r="E2778" t="s">
        <v>44</v>
      </c>
      <c r="F2778" t="s">
        <v>664</v>
      </c>
      <c r="G2778" t="s">
        <v>665</v>
      </c>
      <c r="H2778">
        <v>4059</v>
      </c>
      <c r="I2778" t="s">
        <v>653</v>
      </c>
      <c r="J2778">
        <v>63300130</v>
      </c>
      <c r="K2778" t="s">
        <v>1896</v>
      </c>
      <c r="L2778" s="3">
        <v>22562.482282028999</v>
      </c>
      <c r="M2778" s="3">
        <v>23352.169161900012</v>
      </c>
      <c r="N2778" s="3">
        <v>24169.495082566511</v>
      </c>
      <c r="O2778" s="3">
        <v>25015.427410456337</v>
      </c>
      <c r="P2778" s="3">
        <v>25890.967369822305</v>
      </c>
    </row>
    <row r="2779" spans="2:16" x14ac:dyDescent="0.35">
      <c r="B2779" t="s">
        <v>10</v>
      </c>
      <c r="D2779" t="s">
        <v>11</v>
      </c>
      <c r="E2779" t="s">
        <v>44</v>
      </c>
      <c r="F2779" t="s">
        <v>666</v>
      </c>
      <c r="G2779" t="s">
        <v>667</v>
      </c>
      <c r="H2779">
        <v>4059</v>
      </c>
      <c r="I2779" t="s">
        <v>653</v>
      </c>
      <c r="J2779">
        <v>63300080</v>
      </c>
      <c r="K2779" t="s">
        <v>91</v>
      </c>
      <c r="L2779" s="3">
        <v>58480.566186340788</v>
      </c>
      <c r="M2779" s="3">
        <v>60527.38600286271</v>
      </c>
      <c r="N2779" s="3">
        <v>62645.844512962904</v>
      </c>
      <c r="O2779" s="3">
        <v>64838.449070916598</v>
      </c>
      <c r="P2779" s="3">
        <v>67107.794788398678</v>
      </c>
    </row>
    <row r="2780" spans="2:16" x14ac:dyDescent="0.35">
      <c r="B2780" t="s">
        <v>10</v>
      </c>
      <c r="D2780" t="s">
        <v>19</v>
      </c>
      <c r="E2780" t="s">
        <v>44</v>
      </c>
      <c r="F2780" t="s">
        <v>666</v>
      </c>
      <c r="G2780" t="s">
        <v>667</v>
      </c>
      <c r="H2780">
        <v>4059</v>
      </c>
      <c r="I2780" t="s">
        <v>653</v>
      </c>
      <c r="J2780">
        <v>63300030</v>
      </c>
      <c r="K2780" t="s">
        <v>1488</v>
      </c>
      <c r="L2780" s="3">
        <v>9219.9999996000006</v>
      </c>
      <c r="M2780" s="3">
        <v>9219.9999996000006</v>
      </c>
      <c r="N2780" s="3">
        <v>9219.9999996000006</v>
      </c>
      <c r="O2780" s="3">
        <v>9219.9999996000006</v>
      </c>
      <c r="P2780" s="3">
        <v>9219.9999996000006</v>
      </c>
    </row>
    <row r="2781" spans="2:16" x14ac:dyDescent="0.35">
      <c r="B2781" t="s">
        <v>10</v>
      </c>
      <c r="D2781" t="s">
        <v>11</v>
      </c>
      <c r="E2781" t="s">
        <v>44</v>
      </c>
      <c r="F2781" t="s">
        <v>666</v>
      </c>
      <c r="G2781" t="s">
        <v>667</v>
      </c>
      <c r="H2781">
        <v>4059</v>
      </c>
      <c r="I2781" t="s">
        <v>653</v>
      </c>
      <c r="J2781">
        <v>63300040</v>
      </c>
      <c r="K2781" t="s">
        <v>1515</v>
      </c>
      <c r="L2781" s="3">
        <v>20198.879768308496</v>
      </c>
      <c r="M2781" s="3">
        <v>20905.840560199293</v>
      </c>
      <c r="N2781" s="3">
        <v>21637.544979806265</v>
      </c>
      <c r="O2781" s="3">
        <v>22394.859054099485</v>
      </c>
      <c r="P2781" s="3">
        <v>23178.679120992965</v>
      </c>
    </row>
    <row r="2782" spans="2:16" x14ac:dyDescent="0.35">
      <c r="B2782" t="s">
        <v>10</v>
      </c>
      <c r="D2782" t="s">
        <v>19</v>
      </c>
      <c r="E2782" t="s">
        <v>44</v>
      </c>
      <c r="F2782" t="s">
        <v>666</v>
      </c>
      <c r="G2782" t="s">
        <v>667</v>
      </c>
      <c r="H2782">
        <v>4059</v>
      </c>
      <c r="I2782" t="s">
        <v>653</v>
      </c>
      <c r="J2782">
        <v>63300056</v>
      </c>
      <c r="K2782" t="s">
        <v>1536</v>
      </c>
      <c r="L2782" s="3">
        <v>192370.28350769996</v>
      </c>
      <c r="M2782" s="3">
        <v>199103.24343046945</v>
      </c>
      <c r="N2782" s="3">
        <v>206071.85695053588</v>
      </c>
      <c r="O2782" s="3">
        <v>213284.37194380461</v>
      </c>
      <c r="P2782" s="3">
        <v>220749.32496183776</v>
      </c>
    </row>
    <row r="2783" spans="2:16" x14ac:dyDescent="0.35">
      <c r="B2783" t="s">
        <v>10</v>
      </c>
      <c r="D2783" t="s">
        <v>11</v>
      </c>
      <c r="E2783" t="s">
        <v>44</v>
      </c>
      <c r="F2783" t="s">
        <v>666</v>
      </c>
      <c r="G2783" t="s">
        <v>667</v>
      </c>
      <c r="H2783">
        <v>4059</v>
      </c>
      <c r="I2783" t="s">
        <v>653</v>
      </c>
      <c r="J2783">
        <v>63300100</v>
      </c>
      <c r="K2783" t="s">
        <v>1869</v>
      </c>
      <c r="L2783" s="3">
        <v>17698.066082708396</v>
      </c>
      <c r="M2783" s="3">
        <v>18317.49839560319</v>
      </c>
      <c r="N2783" s="3">
        <v>18958.610839449299</v>
      </c>
      <c r="O2783" s="3">
        <v>19622.162218830024</v>
      </c>
      <c r="P2783" s="3">
        <v>20308.937896489075</v>
      </c>
    </row>
    <row r="2784" spans="2:16" x14ac:dyDescent="0.35">
      <c r="B2784" t="s">
        <v>10</v>
      </c>
      <c r="D2784" t="s">
        <v>11</v>
      </c>
      <c r="E2784" t="s">
        <v>44</v>
      </c>
      <c r="F2784" t="s">
        <v>666</v>
      </c>
      <c r="G2784" t="s">
        <v>667</v>
      </c>
      <c r="H2784">
        <v>4059</v>
      </c>
      <c r="I2784" t="s">
        <v>653</v>
      </c>
      <c r="J2784">
        <v>63300170</v>
      </c>
      <c r="K2784" t="s">
        <v>1873</v>
      </c>
      <c r="L2784" s="3">
        <v>30586.875077724293</v>
      </c>
      <c r="M2784" s="3">
        <v>31657.415705444644</v>
      </c>
      <c r="N2784" s="3">
        <v>32765.425255135204</v>
      </c>
      <c r="O2784" s="3">
        <v>33912.215139064931</v>
      </c>
      <c r="P2784" s="3">
        <v>35099.142668932203</v>
      </c>
    </row>
    <row r="2785" spans="2:16" x14ac:dyDescent="0.35">
      <c r="B2785" t="s">
        <v>10</v>
      </c>
      <c r="D2785" t="s">
        <v>19</v>
      </c>
      <c r="E2785" t="s">
        <v>44</v>
      </c>
      <c r="F2785" t="s">
        <v>82</v>
      </c>
      <c r="G2785" t="s">
        <v>83</v>
      </c>
      <c r="H2785">
        <v>4100</v>
      </c>
      <c r="I2785" t="s">
        <v>84</v>
      </c>
      <c r="J2785">
        <v>63300192</v>
      </c>
      <c r="K2785" t="s">
        <v>85</v>
      </c>
      <c r="L2785" s="3">
        <v>-2915.02</v>
      </c>
      <c r="M2785" s="3">
        <v>-2915.02</v>
      </c>
      <c r="N2785" s="3">
        <v>-2915.02</v>
      </c>
      <c r="O2785" s="3">
        <v>-2915.02</v>
      </c>
      <c r="P2785" s="3">
        <v>-2915.02</v>
      </c>
    </row>
    <row r="2786" spans="2:16" x14ac:dyDescent="0.35">
      <c r="B2786" t="s">
        <v>10</v>
      </c>
      <c r="D2786" t="s">
        <v>11</v>
      </c>
      <c r="E2786" t="s">
        <v>44</v>
      </c>
      <c r="F2786" t="s">
        <v>82</v>
      </c>
      <c r="G2786" t="s">
        <v>83</v>
      </c>
      <c r="H2786">
        <v>4100</v>
      </c>
      <c r="I2786" t="s">
        <v>84</v>
      </c>
      <c r="J2786">
        <v>63300080</v>
      </c>
      <c r="K2786" t="s">
        <v>91</v>
      </c>
      <c r="L2786" s="3">
        <v>378965.92349787446</v>
      </c>
      <c r="M2786" s="3">
        <v>392229.7308203</v>
      </c>
      <c r="N2786" s="3">
        <v>405957.7713990105</v>
      </c>
      <c r="O2786" s="3">
        <v>420166.29339797579</v>
      </c>
      <c r="P2786" s="3">
        <v>434872.11366690492</v>
      </c>
    </row>
    <row r="2787" spans="2:16" x14ac:dyDescent="0.35">
      <c r="B2787" t="s">
        <v>10</v>
      </c>
      <c r="D2787" t="s">
        <v>11</v>
      </c>
      <c r="E2787" t="s">
        <v>44</v>
      </c>
      <c r="F2787" t="s">
        <v>82</v>
      </c>
      <c r="G2787" t="s">
        <v>83</v>
      </c>
      <c r="H2787">
        <v>4100</v>
      </c>
      <c r="I2787" t="s">
        <v>84</v>
      </c>
      <c r="J2787">
        <v>63300040</v>
      </c>
      <c r="K2787" t="s">
        <v>1515</v>
      </c>
      <c r="L2787" s="3">
        <v>130892.83541867374</v>
      </c>
      <c r="M2787" s="3">
        <v>135474.08465832731</v>
      </c>
      <c r="N2787" s="3">
        <v>140215.67762136876</v>
      </c>
      <c r="O2787" s="3">
        <v>145123.22633811666</v>
      </c>
      <c r="P2787" s="3">
        <v>150202.53925995072</v>
      </c>
    </row>
    <row r="2788" spans="2:16" x14ac:dyDescent="0.35">
      <c r="B2788" t="s">
        <v>10</v>
      </c>
      <c r="D2788" t="s">
        <v>19</v>
      </c>
      <c r="E2788" t="s">
        <v>44</v>
      </c>
      <c r="F2788" t="s">
        <v>82</v>
      </c>
      <c r="G2788" t="s">
        <v>83</v>
      </c>
      <c r="H2788">
        <v>4100</v>
      </c>
      <c r="I2788" t="s">
        <v>84</v>
      </c>
      <c r="J2788">
        <v>63300056</v>
      </c>
      <c r="K2788" t="s">
        <v>1536</v>
      </c>
      <c r="L2788" s="3">
        <v>1246598.4325587975</v>
      </c>
      <c r="M2788" s="3">
        <v>1290229.3776983554</v>
      </c>
      <c r="N2788" s="3">
        <v>1335387.4059177977</v>
      </c>
      <c r="O2788" s="3">
        <v>1382125.9651249205</v>
      </c>
      <c r="P2788" s="3">
        <v>1430500.3739042925</v>
      </c>
    </row>
    <row r="2789" spans="2:16" x14ac:dyDescent="0.35">
      <c r="B2789" t="s">
        <v>10</v>
      </c>
      <c r="D2789" t="s">
        <v>19</v>
      </c>
      <c r="E2789" t="s">
        <v>44</v>
      </c>
      <c r="F2789" t="s">
        <v>82</v>
      </c>
      <c r="G2789" t="s">
        <v>83</v>
      </c>
      <c r="H2789">
        <v>4100</v>
      </c>
      <c r="I2789" t="s">
        <v>84</v>
      </c>
      <c r="J2789">
        <v>63300060</v>
      </c>
      <c r="K2789" t="s">
        <v>1546</v>
      </c>
      <c r="L2789" s="3">
        <v>8117.5300002000004</v>
      </c>
      <c r="M2789" s="3">
        <v>8117.5300002000004</v>
      </c>
      <c r="N2789" s="3">
        <v>8117.5300002000004</v>
      </c>
      <c r="O2789" s="3">
        <v>8117.5300002000004</v>
      </c>
      <c r="P2789" s="3">
        <v>8117.5300002000004</v>
      </c>
    </row>
    <row r="2790" spans="2:16" x14ac:dyDescent="0.35">
      <c r="B2790" t="s">
        <v>10</v>
      </c>
      <c r="D2790" t="s">
        <v>19</v>
      </c>
      <c r="E2790" t="s">
        <v>44</v>
      </c>
      <c r="F2790" t="s">
        <v>82</v>
      </c>
      <c r="G2790" t="s">
        <v>83</v>
      </c>
      <c r="H2790">
        <v>4100</v>
      </c>
      <c r="I2790" t="s">
        <v>84</v>
      </c>
      <c r="J2790">
        <v>63300065</v>
      </c>
      <c r="K2790" t="s">
        <v>1627</v>
      </c>
      <c r="L2790" s="3">
        <v>14875.829999899999</v>
      </c>
      <c r="M2790" s="3">
        <v>14875.829999899999</v>
      </c>
      <c r="N2790" s="3">
        <v>14875.829999899999</v>
      </c>
      <c r="O2790" s="3">
        <v>14875.829999899999</v>
      </c>
      <c r="P2790" s="3">
        <v>14875.829999899999</v>
      </c>
    </row>
    <row r="2791" spans="2:16" x14ac:dyDescent="0.35">
      <c r="B2791" t="s">
        <v>10</v>
      </c>
      <c r="D2791" t="s">
        <v>19</v>
      </c>
      <c r="E2791" t="s">
        <v>44</v>
      </c>
      <c r="F2791" t="s">
        <v>82</v>
      </c>
      <c r="G2791" t="s">
        <v>83</v>
      </c>
      <c r="H2791">
        <v>4100</v>
      </c>
      <c r="I2791" t="s">
        <v>84</v>
      </c>
      <c r="J2791">
        <v>63300033</v>
      </c>
      <c r="K2791" t="s">
        <v>1661</v>
      </c>
      <c r="L2791" s="3">
        <v>27789.090000100001</v>
      </c>
      <c r="M2791" s="3">
        <v>27789.090000100001</v>
      </c>
      <c r="N2791" s="3">
        <v>27789.090000100001</v>
      </c>
      <c r="O2791" s="3">
        <v>27789.090000100001</v>
      </c>
      <c r="P2791" s="3">
        <v>27789.090000100001</v>
      </c>
    </row>
    <row r="2792" spans="2:16" x14ac:dyDescent="0.35">
      <c r="B2792" t="s">
        <v>10</v>
      </c>
      <c r="D2792" t="s">
        <v>19</v>
      </c>
      <c r="E2792" t="s">
        <v>44</v>
      </c>
      <c r="F2792" t="s">
        <v>82</v>
      </c>
      <c r="G2792" t="s">
        <v>83</v>
      </c>
      <c r="H2792">
        <v>4100</v>
      </c>
      <c r="I2792" t="s">
        <v>84</v>
      </c>
      <c r="J2792">
        <v>63300150</v>
      </c>
      <c r="K2792" t="s">
        <v>1680</v>
      </c>
      <c r="L2792" s="3">
        <v>151200.87430131598</v>
      </c>
      <c r="M2792" s="3">
        <v>154224.89178734232</v>
      </c>
      <c r="N2792" s="3">
        <v>157309.38962308917</v>
      </c>
      <c r="O2792" s="3">
        <v>160455.57741555094</v>
      </c>
      <c r="P2792" s="3">
        <v>163664.68896386196</v>
      </c>
    </row>
    <row r="2793" spans="2:16" x14ac:dyDescent="0.35">
      <c r="B2793" t="s">
        <v>10</v>
      </c>
      <c r="D2793" t="s">
        <v>19</v>
      </c>
      <c r="E2793" t="s">
        <v>44</v>
      </c>
      <c r="F2793" t="s">
        <v>82</v>
      </c>
      <c r="G2793" t="s">
        <v>83</v>
      </c>
      <c r="H2793">
        <v>4100</v>
      </c>
      <c r="I2793" t="s">
        <v>84</v>
      </c>
      <c r="J2793">
        <v>63300152</v>
      </c>
      <c r="K2793" t="s">
        <v>1741</v>
      </c>
      <c r="L2793" s="3">
        <v>111054.00006075601</v>
      </c>
      <c r="M2793" s="3">
        <v>113275.08006197112</v>
      </c>
      <c r="N2793" s="3">
        <v>115540.58166321054</v>
      </c>
      <c r="O2793" s="3">
        <v>117851.39329647475</v>
      </c>
      <c r="P2793" s="3">
        <v>120208.42116240425</v>
      </c>
    </row>
    <row r="2794" spans="2:16" x14ac:dyDescent="0.35">
      <c r="B2794" t="s">
        <v>10</v>
      </c>
      <c r="D2794" t="s">
        <v>11</v>
      </c>
      <c r="E2794" t="s">
        <v>44</v>
      </c>
      <c r="F2794" t="s">
        <v>82</v>
      </c>
      <c r="G2794" t="s">
        <v>83</v>
      </c>
      <c r="H2794">
        <v>4100</v>
      </c>
      <c r="I2794" t="s">
        <v>84</v>
      </c>
      <c r="J2794">
        <v>63300110</v>
      </c>
      <c r="K2794" t="s">
        <v>1866</v>
      </c>
      <c r="L2794" s="3">
        <v>595.03319999600001</v>
      </c>
      <c r="M2794" s="3">
        <v>595.03319999600001</v>
      </c>
      <c r="N2794" s="3">
        <v>595.03319999600001</v>
      </c>
      <c r="O2794" s="3">
        <v>595.03319999600001</v>
      </c>
      <c r="P2794" s="3">
        <v>595.03319999600001</v>
      </c>
    </row>
    <row r="2795" spans="2:16" x14ac:dyDescent="0.35">
      <c r="B2795" t="s">
        <v>10</v>
      </c>
      <c r="D2795" t="s">
        <v>11</v>
      </c>
      <c r="E2795" t="s">
        <v>44</v>
      </c>
      <c r="F2795" t="s">
        <v>82</v>
      </c>
      <c r="G2795" t="s">
        <v>83</v>
      </c>
      <c r="H2795">
        <v>4100</v>
      </c>
      <c r="I2795" t="s">
        <v>84</v>
      </c>
      <c r="J2795">
        <v>63300100</v>
      </c>
      <c r="K2795" t="s">
        <v>1869</v>
      </c>
      <c r="L2795" s="3">
        <v>114687.05579540937</v>
      </c>
      <c r="M2795" s="3">
        <v>118701.1027482487</v>
      </c>
      <c r="N2795" s="3">
        <v>122855.64134443739</v>
      </c>
      <c r="O2795" s="3">
        <v>127155.58879149269</v>
      </c>
      <c r="P2795" s="3">
        <v>131606.0343991949</v>
      </c>
    </row>
    <row r="2796" spans="2:16" x14ac:dyDescent="0.35">
      <c r="B2796" t="s">
        <v>10</v>
      </c>
      <c r="D2796" t="s">
        <v>11</v>
      </c>
      <c r="E2796" t="s">
        <v>44</v>
      </c>
      <c r="F2796" t="s">
        <v>82</v>
      </c>
      <c r="G2796" t="s">
        <v>83</v>
      </c>
      <c r="H2796">
        <v>4100</v>
      </c>
      <c r="I2796" t="s">
        <v>84</v>
      </c>
      <c r="J2796">
        <v>63300170</v>
      </c>
      <c r="K2796" t="s">
        <v>1873</v>
      </c>
      <c r="L2796" s="3">
        <v>198209.15077684881</v>
      </c>
      <c r="M2796" s="3">
        <v>205146.4710540385</v>
      </c>
      <c r="N2796" s="3">
        <v>212326.59754092983</v>
      </c>
      <c r="O2796" s="3">
        <v>219758.02845486236</v>
      </c>
      <c r="P2796" s="3">
        <v>227449.55945078252</v>
      </c>
    </row>
    <row r="2797" spans="2:16" x14ac:dyDescent="0.35">
      <c r="B2797" t="s">
        <v>10</v>
      </c>
      <c r="D2797" t="s">
        <v>19</v>
      </c>
      <c r="E2797" t="s">
        <v>44</v>
      </c>
      <c r="F2797" t="s">
        <v>82</v>
      </c>
      <c r="G2797" t="s">
        <v>83</v>
      </c>
      <c r="H2797">
        <v>4100</v>
      </c>
      <c r="I2797" t="s">
        <v>84</v>
      </c>
      <c r="J2797">
        <v>63300155</v>
      </c>
      <c r="K2797" t="s">
        <v>1877</v>
      </c>
      <c r="L2797" s="3">
        <v>55941.524060999996</v>
      </c>
      <c r="M2797" s="3">
        <v>55941.524060999996</v>
      </c>
      <c r="N2797" s="3">
        <v>55941.524060999996</v>
      </c>
      <c r="O2797" s="3">
        <v>55941.524060999996</v>
      </c>
      <c r="P2797" s="3">
        <v>55941.524060999996</v>
      </c>
    </row>
    <row r="2798" spans="2:16" x14ac:dyDescent="0.35">
      <c r="B2798" t="s">
        <v>10</v>
      </c>
      <c r="D2798" t="s">
        <v>11</v>
      </c>
      <c r="E2798" t="s">
        <v>44</v>
      </c>
      <c r="F2798" t="s">
        <v>82</v>
      </c>
      <c r="G2798" t="s">
        <v>83</v>
      </c>
      <c r="H2798">
        <v>4100</v>
      </c>
      <c r="I2798" t="s">
        <v>84</v>
      </c>
      <c r="J2798">
        <v>63300130</v>
      </c>
      <c r="K2798" t="s">
        <v>1896</v>
      </c>
      <c r="L2798" s="3">
        <v>149591.8119070557</v>
      </c>
      <c r="M2798" s="3">
        <v>154827.52532380263</v>
      </c>
      <c r="N2798" s="3">
        <v>160246.48871013572</v>
      </c>
      <c r="O2798" s="3">
        <v>165855.11581499045</v>
      </c>
      <c r="P2798" s="3">
        <v>171660.04486851508</v>
      </c>
    </row>
    <row r="2799" spans="2:16" x14ac:dyDescent="0.35">
      <c r="B2799" t="s">
        <v>10</v>
      </c>
      <c r="D2799" t="s">
        <v>11</v>
      </c>
      <c r="E2799" t="s">
        <v>44</v>
      </c>
      <c r="F2799" t="s">
        <v>631</v>
      </c>
      <c r="G2799" t="s">
        <v>632</v>
      </c>
      <c r="H2799">
        <v>4100</v>
      </c>
      <c r="I2799" t="s">
        <v>84</v>
      </c>
      <c r="J2799">
        <v>63300080</v>
      </c>
      <c r="K2799" t="s">
        <v>91</v>
      </c>
      <c r="L2799" s="3">
        <v>97544.223201467583</v>
      </c>
      <c r="M2799" s="3">
        <v>100958.27101351894</v>
      </c>
      <c r="N2799" s="3">
        <v>104491.8104989921</v>
      </c>
      <c r="O2799" s="3">
        <v>108149.0238664568</v>
      </c>
      <c r="P2799" s="3">
        <v>111934.23970178279</v>
      </c>
    </row>
    <row r="2800" spans="2:16" x14ac:dyDescent="0.35">
      <c r="B2800" t="s">
        <v>10</v>
      </c>
      <c r="D2800" t="s">
        <v>11</v>
      </c>
      <c r="E2800" t="s">
        <v>44</v>
      </c>
      <c r="F2800" t="s">
        <v>631</v>
      </c>
      <c r="G2800" t="s">
        <v>632</v>
      </c>
      <c r="H2800">
        <v>4100</v>
      </c>
      <c r="I2800" t="s">
        <v>84</v>
      </c>
      <c r="J2800">
        <v>63300040</v>
      </c>
      <c r="K2800" t="s">
        <v>1515</v>
      </c>
      <c r="L2800" s="3">
        <v>33691.261303138475</v>
      </c>
      <c r="M2800" s="3">
        <v>34870.455448748318</v>
      </c>
      <c r="N2800" s="3">
        <v>36090.92138945451</v>
      </c>
      <c r="O2800" s="3">
        <v>37354.103638085413</v>
      </c>
      <c r="P2800" s="3">
        <v>38661.497265418395</v>
      </c>
    </row>
    <row r="2801" spans="2:16" x14ac:dyDescent="0.35">
      <c r="B2801" t="s">
        <v>10</v>
      </c>
      <c r="D2801" t="s">
        <v>19</v>
      </c>
      <c r="E2801" t="s">
        <v>44</v>
      </c>
      <c r="F2801" t="s">
        <v>631</v>
      </c>
      <c r="G2801" t="s">
        <v>632</v>
      </c>
      <c r="H2801">
        <v>4100</v>
      </c>
      <c r="I2801" t="s">
        <v>84</v>
      </c>
      <c r="J2801">
        <v>63300056</v>
      </c>
      <c r="K2801" t="s">
        <v>1536</v>
      </c>
      <c r="L2801" s="3">
        <v>320869.15526798548</v>
      </c>
      <c r="M2801" s="3">
        <v>332099.57570236496</v>
      </c>
      <c r="N2801" s="3">
        <v>343723.0608519477</v>
      </c>
      <c r="O2801" s="3">
        <v>355753.36798176583</v>
      </c>
      <c r="P2801" s="3">
        <v>368204.73586112761</v>
      </c>
    </row>
    <row r="2802" spans="2:16" x14ac:dyDescent="0.35">
      <c r="B2802" t="s">
        <v>10</v>
      </c>
      <c r="D2802" t="s">
        <v>19</v>
      </c>
      <c r="E2802" t="s">
        <v>44</v>
      </c>
      <c r="F2802" t="s">
        <v>631</v>
      </c>
      <c r="G2802" t="s">
        <v>632</v>
      </c>
      <c r="H2802">
        <v>4100</v>
      </c>
      <c r="I2802" t="s">
        <v>84</v>
      </c>
      <c r="J2802">
        <v>63300065</v>
      </c>
      <c r="K2802" t="s">
        <v>1627</v>
      </c>
      <c r="L2802" s="3">
        <v>9556.2099999000002</v>
      </c>
      <c r="M2802" s="3">
        <v>9556.2099999000002</v>
      </c>
      <c r="N2802" s="3">
        <v>9556.2099999000002</v>
      </c>
      <c r="O2802" s="3">
        <v>9556.2099999000002</v>
      </c>
      <c r="P2802" s="3">
        <v>9556.2099999000002</v>
      </c>
    </row>
    <row r="2803" spans="2:16" x14ac:dyDescent="0.35">
      <c r="B2803" t="s">
        <v>10</v>
      </c>
      <c r="D2803" t="s">
        <v>19</v>
      </c>
      <c r="E2803" t="s">
        <v>44</v>
      </c>
      <c r="F2803" t="s">
        <v>631</v>
      </c>
      <c r="G2803" t="s">
        <v>632</v>
      </c>
      <c r="H2803">
        <v>4100</v>
      </c>
      <c r="I2803" t="s">
        <v>84</v>
      </c>
      <c r="J2803">
        <v>63300152</v>
      </c>
      <c r="K2803" t="s">
        <v>1741</v>
      </c>
      <c r="L2803" s="3">
        <v>133262.75861893801</v>
      </c>
      <c r="M2803" s="3">
        <v>135928.01379131677</v>
      </c>
      <c r="N2803" s="3">
        <v>138646.57406714311</v>
      </c>
      <c r="O2803" s="3">
        <v>141419.50554848599</v>
      </c>
      <c r="P2803" s="3">
        <v>144247.89565945571</v>
      </c>
    </row>
    <row r="2804" spans="2:16" x14ac:dyDescent="0.35">
      <c r="B2804" t="s">
        <v>10</v>
      </c>
      <c r="D2804" t="s">
        <v>11</v>
      </c>
      <c r="E2804" t="s">
        <v>44</v>
      </c>
      <c r="F2804" t="s">
        <v>631</v>
      </c>
      <c r="G2804" t="s">
        <v>632</v>
      </c>
      <c r="H2804">
        <v>4100</v>
      </c>
      <c r="I2804" t="s">
        <v>84</v>
      </c>
      <c r="J2804">
        <v>63300110</v>
      </c>
      <c r="K2804" t="s">
        <v>1866</v>
      </c>
      <c r="L2804" s="3">
        <v>382.24839999599999</v>
      </c>
      <c r="M2804" s="3">
        <v>382.24839999599999</v>
      </c>
      <c r="N2804" s="3">
        <v>382.24839999599999</v>
      </c>
      <c r="O2804" s="3">
        <v>382.24839999599999</v>
      </c>
      <c r="P2804" s="3">
        <v>382.24839999599999</v>
      </c>
    </row>
    <row r="2805" spans="2:16" x14ac:dyDescent="0.35">
      <c r="B2805" t="s">
        <v>10</v>
      </c>
      <c r="D2805" t="s">
        <v>11</v>
      </c>
      <c r="E2805" t="s">
        <v>44</v>
      </c>
      <c r="F2805" t="s">
        <v>631</v>
      </c>
      <c r="G2805" t="s">
        <v>632</v>
      </c>
      <c r="H2805">
        <v>4100</v>
      </c>
      <c r="I2805" t="s">
        <v>84</v>
      </c>
      <c r="J2805">
        <v>63300100</v>
      </c>
      <c r="K2805" t="s">
        <v>1869</v>
      </c>
      <c r="L2805" s="3">
        <v>29519.962284654663</v>
      </c>
      <c r="M2805" s="3">
        <v>30553.160964617575</v>
      </c>
      <c r="N2805" s="3">
        <v>31622.521598379186</v>
      </c>
      <c r="O2805" s="3">
        <v>32729.309854322455</v>
      </c>
      <c r="P2805" s="3">
        <v>33874.835699223739</v>
      </c>
    </row>
    <row r="2806" spans="2:16" x14ac:dyDescent="0.35">
      <c r="B2806" t="s">
        <v>10</v>
      </c>
      <c r="D2806" t="s">
        <v>11</v>
      </c>
      <c r="E2806" t="s">
        <v>44</v>
      </c>
      <c r="F2806" t="s">
        <v>631</v>
      </c>
      <c r="G2806" t="s">
        <v>632</v>
      </c>
      <c r="H2806">
        <v>4100</v>
      </c>
      <c r="I2806" t="s">
        <v>84</v>
      </c>
      <c r="J2806">
        <v>63300170</v>
      </c>
      <c r="K2806" t="s">
        <v>1873</v>
      </c>
      <c r="L2806" s="3">
        <v>51018.195687609696</v>
      </c>
      <c r="M2806" s="3">
        <v>52803.832536676033</v>
      </c>
      <c r="N2806" s="3">
        <v>54651.966675459684</v>
      </c>
      <c r="O2806" s="3">
        <v>56564.785509100766</v>
      </c>
      <c r="P2806" s="3">
        <v>58544.553001919288</v>
      </c>
    </row>
    <row r="2807" spans="2:16" x14ac:dyDescent="0.35">
      <c r="B2807" t="s">
        <v>10</v>
      </c>
      <c r="D2807" t="s">
        <v>19</v>
      </c>
      <c r="E2807" t="s">
        <v>44</v>
      </c>
      <c r="F2807" t="s">
        <v>631</v>
      </c>
      <c r="G2807" t="s">
        <v>632</v>
      </c>
      <c r="H2807">
        <v>4100</v>
      </c>
      <c r="I2807" t="s">
        <v>84</v>
      </c>
      <c r="J2807">
        <v>63300155</v>
      </c>
      <c r="K2807" t="s">
        <v>1877</v>
      </c>
      <c r="L2807" s="3">
        <v>14940</v>
      </c>
      <c r="M2807" s="3">
        <v>14940</v>
      </c>
      <c r="N2807" s="3">
        <v>14940</v>
      </c>
      <c r="O2807" s="3">
        <v>14940</v>
      </c>
      <c r="P2807" s="3">
        <v>14940</v>
      </c>
    </row>
    <row r="2808" spans="2:16" x14ac:dyDescent="0.35">
      <c r="B2808" t="s">
        <v>10</v>
      </c>
      <c r="D2808" t="s">
        <v>11</v>
      </c>
      <c r="E2808" t="s">
        <v>44</v>
      </c>
      <c r="F2808" t="s">
        <v>631</v>
      </c>
      <c r="G2808" t="s">
        <v>632</v>
      </c>
      <c r="H2808">
        <v>4100</v>
      </c>
      <c r="I2808" t="s">
        <v>84</v>
      </c>
      <c r="J2808">
        <v>63300130</v>
      </c>
      <c r="K2808" t="s">
        <v>1896</v>
      </c>
      <c r="L2808" s="3">
        <v>38504.298632158258</v>
      </c>
      <c r="M2808" s="3">
        <v>39851.949084283791</v>
      </c>
      <c r="N2808" s="3">
        <v>41246.767302233719</v>
      </c>
      <c r="O2808" s="3">
        <v>42690.404157811899</v>
      </c>
      <c r="P2808" s="3">
        <v>44184.568303335313</v>
      </c>
    </row>
    <row r="2809" spans="2:16" x14ac:dyDescent="0.35">
      <c r="B2809" t="s">
        <v>10</v>
      </c>
      <c r="D2809" t="s">
        <v>11</v>
      </c>
      <c r="E2809" t="s">
        <v>44</v>
      </c>
      <c r="F2809" t="s">
        <v>633</v>
      </c>
      <c r="G2809" t="s">
        <v>634</v>
      </c>
      <c r="H2809">
        <v>4100</v>
      </c>
      <c r="I2809" t="s">
        <v>84</v>
      </c>
      <c r="J2809">
        <v>63300080</v>
      </c>
      <c r="K2809" t="s">
        <v>91</v>
      </c>
      <c r="L2809" s="3">
        <v>92341.958017096287</v>
      </c>
      <c r="M2809" s="3">
        <v>95573.926547694646</v>
      </c>
      <c r="N2809" s="3">
        <v>98919.013976863949</v>
      </c>
      <c r="O2809" s="3">
        <v>102381.17946605418</v>
      </c>
      <c r="P2809" s="3">
        <v>105964.52074736607</v>
      </c>
    </row>
    <row r="2810" spans="2:16" x14ac:dyDescent="0.35">
      <c r="B2810" t="s">
        <v>10</v>
      </c>
      <c r="D2810" t="s">
        <v>19</v>
      </c>
      <c r="E2810" t="s">
        <v>44</v>
      </c>
      <c r="F2810" t="s">
        <v>633</v>
      </c>
      <c r="G2810" t="s">
        <v>634</v>
      </c>
      <c r="H2810">
        <v>4100</v>
      </c>
      <c r="I2810" t="s">
        <v>84</v>
      </c>
      <c r="J2810">
        <v>63300030</v>
      </c>
      <c r="K2810" t="s">
        <v>1488</v>
      </c>
      <c r="L2810" s="3">
        <v>16060</v>
      </c>
      <c r="M2810" s="3">
        <v>16060</v>
      </c>
      <c r="N2810" s="3">
        <v>16060</v>
      </c>
      <c r="O2810" s="3">
        <v>16060</v>
      </c>
      <c r="P2810" s="3">
        <v>16060</v>
      </c>
    </row>
    <row r="2811" spans="2:16" x14ac:dyDescent="0.35">
      <c r="B2811" t="s">
        <v>10</v>
      </c>
      <c r="D2811" t="s">
        <v>11</v>
      </c>
      <c r="E2811" t="s">
        <v>44</v>
      </c>
      <c r="F2811" t="s">
        <v>633</v>
      </c>
      <c r="G2811" t="s">
        <v>634</v>
      </c>
      <c r="H2811">
        <v>4100</v>
      </c>
      <c r="I2811" t="s">
        <v>84</v>
      </c>
      <c r="J2811">
        <v>63300040</v>
      </c>
      <c r="K2811" t="s">
        <v>1515</v>
      </c>
      <c r="L2811" s="3">
        <v>16751.179997587507</v>
      </c>
      <c r="M2811" s="3">
        <v>17337.471297503067</v>
      </c>
      <c r="N2811" s="3">
        <v>17944.282792915674</v>
      </c>
      <c r="O2811" s="3">
        <v>18572.332690667721</v>
      </c>
      <c r="P2811" s="3">
        <v>19222.364334841088</v>
      </c>
    </row>
    <row r="2812" spans="2:16" x14ac:dyDescent="0.35">
      <c r="B2812" t="s">
        <v>10</v>
      </c>
      <c r="D2812" t="s">
        <v>19</v>
      </c>
      <c r="E2812" t="s">
        <v>44</v>
      </c>
      <c r="F2812" t="s">
        <v>633</v>
      </c>
      <c r="G2812" t="s">
        <v>634</v>
      </c>
      <c r="H2812">
        <v>4100</v>
      </c>
      <c r="I2812" t="s">
        <v>84</v>
      </c>
      <c r="J2812">
        <v>63300056</v>
      </c>
      <c r="K2812" t="s">
        <v>1536</v>
      </c>
      <c r="L2812" s="3">
        <v>159535.0475960715</v>
      </c>
      <c r="M2812" s="3">
        <v>165118.77426193398</v>
      </c>
      <c r="N2812" s="3">
        <v>170897.93136110166</v>
      </c>
      <c r="O2812" s="3">
        <v>176879.35895874019</v>
      </c>
      <c r="P2812" s="3">
        <v>183070.13652229609</v>
      </c>
    </row>
    <row r="2813" spans="2:16" x14ac:dyDescent="0.35">
      <c r="B2813" t="s">
        <v>10</v>
      </c>
      <c r="D2813" t="s">
        <v>19</v>
      </c>
      <c r="E2813" t="s">
        <v>44</v>
      </c>
      <c r="F2813" t="s">
        <v>633</v>
      </c>
      <c r="G2813" t="s">
        <v>634</v>
      </c>
      <c r="H2813">
        <v>4100</v>
      </c>
      <c r="I2813" t="s">
        <v>84</v>
      </c>
      <c r="J2813">
        <v>63300052</v>
      </c>
      <c r="K2813" t="s">
        <v>1541</v>
      </c>
      <c r="L2813" s="3">
        <v>144221.39324963998</v>
      </c>
      <c r="M2813" s="3">
        <v>149269.14201337736</v>
      </c>
      <c r="N2813" s="3">
        <v>154493.56198384555</v>
      </c>
      <c r="O2813" s="3">
        <v>159900.83665328013</v>
      </c>
      <c r="P2813" s="3">
        <v>165497.36593614492</v>
      </c>
    </row>
    <row r="2814" spans="2:16" x14ac:dyDescent="0.35">
      <c r="B2814" t="s">
        <v>10</v>
      </c>
      <c r="D2814" t="s">
        <v>19</v>
      </c>
      <c r="E2814" t="s">
        <v>44</v>
      </c>
      <c r="F2814" t="s">
        <v>633</v>
      </c>
      <c r="G2814" t="s">
        <v>634</v>
      </c>
      <c r="H2814">
        <v>4100</v>
      </c>
      <c r="I2814" t="s">
        <v>84</v>
      </c>
      <c r="J2814">
        <v>63300060</v>
      </c>
      <c r="K2814" t="s">
        <v>1546</v>
      </c>
      <c r="L2814" s="3">
        <v>8103.1499998999998</v>
      </c>
      <c r="M2814" s="3">
        <v>8103.1499998999998</v>
      </c>
      <c r="N2814" s="3">
        <v>8103.1499998999998</v>
      </c>
      <c r="O2814" s="3">
        <v>8103.1499998999998</v>
      </c>
      <c r="P2814" s="3">
        <v>8103.1499998999998</v>
      </c>
    </row>
    <row r="2815" spans="2:16" x14ac:dyDescent="0.35">
      <c r="B2815" t="s">
        <v>10</v>
      </c>
      <c r="D2815" t="s">
        <v>19</v>
      </c>
      <c r="E2815" t="s">
        <v>44</v>
      </c>
      <c r="F2815" t="s">
        <v>633</v>
      </c>
      <c r="G2815" t="s">
        <v>634</v>
      </c>
      <c r="H2815">
        <v>4100</v>
      </c>
      <c r="I2815" t="s">
        <v>84</v>
      </c>
      <c r="J2815">
        <v>63300065</v>
      </c>
      <c r="K2815" t="s">
        <v>1627</v>
      </c>
      <c r="L2815" s="3">
        <v>1878.5299998999999</v>
      </c>
      <c r="M2815" s="3">
        <v>1878.5299998999999</v>
      </c>
      <c r="N2815" s="3">
        <v>1878.5299998999999</v>
      </c>
      <c r="O2815" s="3">
        <v>1878.5299998999999</v>
      </c>
      <c r="P2815" s="3">
        <v>1878.5299998999999</v>
      </c>
    </row>
    <row r="2816" spans="2:16" x14ac:dyDescent="0.35">
      <c r="B2816" t="s">
        <v>10</v>
      </c>
      <c r="D2816" t="s">
        <v>19</v>
      </c>
      <c r="E2816" t="s">
        <v>44</v>
      </c>
      <c r="F2816" t="s">
        <v>633</v>
      </c>
      <c r="G2816" t="s">
        <v>634</v>
      </c>
      <c r="H2816">
        <v>4100</v>
      </c>
      <c r="I2816" t="s">
        <v>84</v>
      </c>
      <c r="J2816">
        <v>63300150</v>
      </c>
      <c r="K2816" t="s">
        <v>1680</v>
      </c>
      <c r="L2816" s="3">
        <v>491065.49453995796</v>
      </c>
      <c r="M2816" s="3">
        <v>500886.80443075713</v>
      </c>
      <c r="N2816" s="3">
        <v>510904.54051937227</v>
      </c>
      <c r="O2816" s="3">
        <v>521122.63132975972</v>
      </c>
      <c r="P2816" s="3">
        <v>531545.08395635488</v>
      </c>
    </row>
    <row r="2817" spans="2:16" x14ac:dyDescent="0.35">
      <c r="B2817" t="s">
        <v>10</v>
      </c>
      <c r="D2817" t="s">
        <v>11</v>
      </c>
      <c r="E2817" t="s">
        <v>44</v>
      </c>
      <c r="F2817" t="s">
        <v>633</v>
      </c>
      <c r="G2817" t="s">
        <v>634</v>
      </c>
      <c r="H2817">
        <v>4100</v>
      </c>
      <c r="I2817" t="s">
        <v>84</v>
      </c>
      <c r="J2817">
        <v>63300110</v>
      </c>
      <c r="K2817" t="s">
        <v>1866</v>
      </c>
      <c r="L2817" s="3">
        <v>75.141199995999997</v>
      </c>
      <c r="M2817" s="3">
        <v>75.141199995999997</v>
      </c>
      <c r="N2817" s="3">
        <v>75.141199995999997</v>
      </c>
      <c r="O2817" s="3">
        <v>75.141199995999997</v>
      </c>
      <c r="P2817" s="3">
        <v>75.141199995999997</v>
      </c>
    </row>
    <row r="2818" spans="2:16" x14ac:dyDescent="0.35">
      <c r="B2818" t="s">
        <v>10</v>
      </c>
      <c r="D2818" t="s">
        <v>11</v>
      </c>
      <c r="E2818" t="s">
        <v>44</v>
      </c>
      <c r="F2818" t="s">
        <v>633</v>
      </c>
      <c r="G2818" t="s">
        <v>634</v>
      </c>
      <c r="H2818">
        <v>4100</v>
      </c>
      <c r="I2818" t="s">
        <v>84</v>
      </c>
      <c r="J2818">
        <v>63300100</v>
      </c>
      <c r="K2818" t="s">
        <v>1869</v>
      </c>
      <c r="L2818" s="3">
        <v>27945.592557805452</v>
      </c>
      <c r="M2818" s="3">
        <v>28923.688297328645</v>
      </c>
      <c r="N2818" s="3">
        <v>29936.017387735141</v>
      </c>
      <c r="O2818" s="3">
        <v>30983.777996305871</v>
      </c>
      <c r="P2818" s="3">
        <v>32068.210226176572</v>
      </c>
    </row>
    <row r="2819" spans="2:16" x14ac:dyDescent="0.35">
      <c r="B2819" t="s">
        <v>10</v>
      </c>
      <c r="D2819" t="s">
        <v>11</v>
      </c>
      <c r="E2819" t="s">
        <v>44</v>
      </c>
      <c r="F2819" t="s">
        <v>633</v>
      </c>
      <c r="G2819" t="s">
        <v>634</v>
      </c>
      <c r="H2819">
        <v>4100</v>
      </c>
      <c r="I2819" t="s">
        <v>84</v>
      </c>
      <c r="J2819">
        <v>63300170</v>
      </c>
      <c r="K2819" t="s">
        <v>1873</v>
      </c>
      <c r="L2819" s="3">
        <v>25366.072567775369</v>
      </c>
      <c r="M2819" s="3">
        <v>26253.885107647504</v>
      </c>
      <c r="N2819" s="3">
        <v>27172.771086415163</v>
      </c>
      <c r="O2819" s="3">
        <v>28123.818074439692</v>
      </c>
      <c r="P2819" s="3">
        <v>29108.151707045079</v>
      </c>
    </row>
    <row r="2820" spans="2:16" x14ac:dyDescent="0.35">
      <c r="B2820" t="s">
        <v>10</v>
      </c>
      <c r="D2820" t="s">
        <v>11</v>
      </c>
      <c r="E2820" t="s">
        <v>44</v>
      </c>
      <c r="F2820" t="s">
        <v>633</v>
      </c>
      <c r="G2820" t="s">
        <v>634</v>
      </c>
      <c r="H2820">
        <v>4100</v>
      </c>
      <c r="I2820" t="s">
        <v>84</v>
      </c>
      <c r="J2820">
        <v>63300130</v>
      </c>
      <c r="K2820" t="s">
        <v>1896</v>
      </c>
      <c r="L2820" s="3">
        <v>36450.772901485376</v>
      </c>
      <c r="M2820" s="3">
        <v>37726.549953037364</v>
      </c>
      <c r="N2820" s="3">
        <v>39046.979201393668</v>
      </c>
      <c r="O2820" s="3">
        <v>40413.623473442436</v>
      </c>
      <c r="P2820" s="3">
        <v>41828.100295012919</v>
      </c>
    </row>
    <row r="2821" spans="2:16" x14ac:dyDescent="0.35">
      <c r="B2821" t="s">
        <v>10</v>
      </c>
      <c r="D2821" t="s">
        <v>11</v>
      </c>
      <c r="E2821" t="s">
        <v>44</v>
      </c>
      <c r="F2821" t="s">
        <v>635</v>
      </c>
      <c r="G2821" t="s">
        <v>636</v>
      </c>
      <c r="H2821">
        <v>4100</v>
      </c>
      <c r="I2821" t="s">
        <v>84</v>
      </c>
      <c r="J2821">
        <v>63300080</v>
      </c>
      <c r="K2821" t="s">
        <v>91</v>
      </c>
      <c r="L2821" s="3">
        <v>140269.86011973137</v>
      </c>
      <c r="M2821" s="3">
        <v>145179.30522392195</v>
      </c>
      <c r="N2821" s="3">
        <v>150260.58090675922</v>
      </c>
      <c r="O2821" s="3">
        <v>155519.70123849579</v>
      </c>
      <c r="P2821" s="3">
        <v>160962.89078184313</v>
      </c>
    </row>
    <row r="2822" spans="2:16" x14ac:dyDescent="0.35">
      <c r="B2822" t="s">
        <v>10</v>
      </c>
      <c r="D2822" t="s">
        <v>19</v>
      </c>
      <c r="E2822" t="s">
        <v>44</v>
      </c>
      <c r="F2822" t="s">
        <v>635</v>
      </c>
      <c r="G2822" t="s">
        <v>636</v>
      </c>
      <c r="H2822">
        <v>4100</v>
      </c>
      <c r="I2822" t="s">
        <v>84</v>
      </c>
      <c r="J2822">
        <v>63300030</v>
      </c>
      <c r="K2822" t="s">
        <v>1488</v>
      </c>
      <c r="L2822" s="3">
        <v>1851.7100000999999</v>
      </c>
      <c r="M2822" s="3">
        <v>1851.7100000999999</v>
      </c>
      <c r="N2822" s="3">
        <v>1851.7100000999999</v>
      </c>
      <c r="O2822" s="3">
        <v>1851.7100000999999</v>
      </c>
      <c r="P2822" s="3">
        <v>1851.7100000999999</v>
      </c>
    </row>
    <row r="2823" spans="2:16" x14ac:dyDescent="0.35">
      <c r="B2823" t="s">
        <v>10</v>
      </c>
      <c r="D2823" t="s">
        <v>11</v>
      </c>
      <c r="E2823" t="s">
        <v>44</v>
      </c>
      <c r="F2823" t="s">
        <v>635</v>
      </c>
      <c r="G2823" t="s">
        <v>636</v>
      </c>
      <c r="H2823">
        <v>4100</v>
      </c>
      <c r="I2823" t="s">
        <v>84</v>
      </c>
      <c r="J2823">
        <v>63300040</v>
      </c>
      <c r="K2823" t="s">
        <v>1515</v>
      </c>
      <c r="L2823" s="3">
        <v>48448.47142293353</v>
      </c>
      <c r="M2823" s="3">
        <v>50144.167922736204</v>
      </c>
      <c r="N2823" s="3">
        <v>51899.213800031968</v>
      </c>
      <c r="O2823" s="3">
        <v>53715.686283033087</v>
      </c>
      <c r="P2823" s="3">
        <v>55595.73530293924</v>
      </c>
    </row>
    <row r="2824" spans="2:16" x14ac:dyDescent="0.35">
      <c r="B2824" t="s">
        <v>10</v>
      </c>
      <c r="D2824" t="s">
        <v>19</v>
      </c>
      <c r="E2824" t="s">
        <v>44</v>
      </c>
      <c r="F2824" t="s">
        <v>635</v>
      </c>
      <c r="G2824" t="s">
        <v>636</v>
      </c>
      <c r="H2824">
        <v>4100</v>
      </c>
      <c r="I2824" t="s">
        <v>84</v>
      </c>
      <c r="J2824">
        <v>63300056</v>
      </c>
      <c r="K2824" t="s">
        <v>1536</v>
      </c>
      <c r="L2824" s="3">
        <v>461414.01355174795</v>
      </c>
      <c r="M2824" s="3">
        <v>477563.50402605912</v>
      </c>
      <c r="N2824" s="3">
        <v>494278.22666697117</v>
      </c>
      <c r="O2824" s="3">
        <v>511577.96460031514</v>
      </c>
      <c r="P2824" s="3">
        <v>529483.19336132612</v>
      </c>
    </row>
    <row r="2825" spans="2:16" x14ac:dyDescent="0.35">
      <c r="B2825" t="s">
        <v>10</v>
      </c>
      <c r="D2825" t="s">
        <v>19</v>
      </c>
      <c r="E2825" t="s">
        <v>44</v>
      </c>
      <c r="F2825" t="s">
        <v>635</v>
      </c>
      <c r="G2825" t="s">
        <v>636</v>
      </c>
      <c r="H2825">
        <v>4100</v>
      </c>
      <c r="I2825" t="s">
        <v>84</v>
      </c>
      <c r="J2825">
        <v>63300065</v>
      </c>
      <c r="K2825" t="s">
        <v>1627</v>
      </c>
      <c r="L2825" s="3">
        <v>60000</v>
      </c>
      <c r="M2825" s="3">
        <v>60000</v>
      </c>
      <c r="N2825" s="3">
        <v>60000</v>
      </c>
      <c r="O2825" s="3">
        <v>60000</v>
      </c>
      <c r="P2825" s="3">
        <v>60000</v>
      </c>
    </row>
    <row r="2826" spans="2:16" x14ac:dyDescent="0.35">
      <c r="B2826" t="s">
        <v>10</v>
      </c>
      <c r="D2826" t="s">
        <v>11</v>
      </c>
      <c r="E2826" t="s">
        <v>44</v>
      </c>
      <c r="F2826" t="s">
        <v>635</v>
      </c>
      <c r="G2826" t="s">
        <v>636</v>
      </c>
      <c r="H2826">
        <v>4100</v>
      </c>
      <c r="I2826" t="s">
        <v>84</v>
      </c>
      <c r="J2826">
        <v>63300110</v>
      </c>
      <c r="K2826" t="s">
        <v>1866</v>
      </c>
      <c r="L2826" s="3">
        <v>2400</v>
      </c>
      <c r="M2826" s="3">
        <v>2400</v>
      </c>
      <c r="N2826" s="3">
        <v>2400</v>
      </c>
      <c r="O2826" s="3">
        <v>2400</v>
      </c>
      <c r="P2826" s="3">
        <v>2400</v>
      </c>
    </row>
    <row r="2827" spans="2:16" x14ac:dyDescent="0.35">
      <c r="B2827" t="s">
        <v>10</v>
      </c>
      <c r="D2827" t="s">
        <v>11</v>
      </c>
      <c r="E2827" t="s">
        <v>44</v>
      </c>
      <c r="F2827" t="s">
        <v>635</v>
      </c>
      <c r="G2827" t="s">
        <v>636</v>
      </c>
      <c r="H2827">
        <v>4100</v>
      </c>
      <c r="I2827" t="s">
        <v>84</v>
      </c>
      <c r="J2827">
        <v>63300100</v>
      </c>
      <c r="K2827" t="s">
        <v>1869</v>
      </c>
      <c r="L2827" s="3">
        <v>42450.089246760814</v>
      </c>
      <c r="M2827" s="3">
        <v>43935.84237039744</v>
      </c>
      <c r="N2827" s="3">
        <v>45473.596853361349</v>
      </c>
      <c r="O2827" s="3">
        <v>47065.172743228992</v>
      </c>
      <c r="P2827" s="3">
        <v>48712.453789242005</v>
      </c>
    </row>
    <row r="2828" spans="2:16" x14ac:dyDescent="0.35">
      <c r="B2828" t="s">
        <v>10</v>
      </c>
      <c r="D2828" t="s">
        <v>11</v>
      </c>
      <c r="E2828" t="s">
        <v>44</v>
      </c>
      <c r="F2828" t="s">
        <v>635</v>
      </c>
      <c r="G2828" t="s">
        <v>636</v>
      </c>
      <c r="H2828">
        <v>4100</v>
      </c>
      <c r="I2828" t="s">
        <v>84</v>
      </c>
      <c r="J2828">
        <v>63300170</v>
      </c>
      <c r="K2828" t="s">
        <v>1873</v>
      </c>
      <c r="L2828" s="3">
        <v>73364.828154727918</v>
      </c>
      <c r="M2828" s="3">
        <v>75932.597140143407</v>
      </c>
      <c r="N2828" s="3">
        <v>78590.238040048411</v>
      </c>
      <c r="O2828" s="3">
        <v>81340.896371450115</v>
      </c>
      <c r="P2828" s="3">
        <v>84187.827744450857</v>
      </c>
    </row>
    <row r="2829" spans="2:16" x14ac:dyDescent="0.35">
      <c r="B2829" t="s">
        <v>10</v>
      </c>
      <c r="D2829" t="s">
        <v>11</v>
      </c>
      <c r="E2829" t="s">
        <v>44</v>
      </c>
      <c r="F2829" t="s">
        <v>635</v>
      </c>
      <c r="G2829" t="s">
        <v>636</v>
      </c>
      <c r="H2829">
        <v>4100</v>
      </c>
      <c r="I2829" t="s">
        <v>84</v>
      </c>
      <c r="J2829">
        <v>63300130</v>
      </c>
      <c r="K2829" t="s">
        <v>1896</v>
      </c>
      <c r="L2829" s="3">
        <v>55369.681626209749</v>
      </c>
      <c r="M2829" s="3">
        <v>57307.620483127095</v>
      </c>
      <c r="N2829" s="3">
        <v>59313.387200036537</v>
      </c>
      <c r="O2829" s="3">
        <v>61389.355752037816</v>
      </c>
      <c r="P2829" s="3">
        <v>63537.98320335913</v>
      </c>
    </row>
    <row r="2830" spans="2:16" x14ac:dyDescent="0.35">
      <c r="B2830" t="s">
        <v>10</v>
      </c>
      <c r="D2830" t="s">
        <v>11</v>
      </c>
      <c r="E2830" t="s">
        <v>44</v>
      </c>
      <c r="F2830" t="s">
        <v>637</v>
      </c>
      <c r="G2830" t="s">
        <v>638</v>
      </c>
      <c r="H2830">
        <v>4100</v>
      </c>
      <c r="I2830" t="s">
        <v>84</v>
      </c>
      <c r="J2830">
        <v>63300080</v>
      </c>
      <c r="K2830" t="s">
        <v>91</v>
      </c>
      <c r="L2830" s="3">
        <v>102709.30929841951</v>
      </c>
      <c r="M2830" s="3">
        <v>106304.13512386418</v>
      </c>
      <c r="N2830" s="3">
        <v>110024.77985319942</v>
      </c>
      <c r="O2830" s="3">
        <v>113875.64714806138</v>
      </c>
      <c r="P2830" s="3">
        <v>117861.29479824353</v>
      </c>
    </row>
    <row r="2831" spans="2:16" x14ac:dyDescent="0.35">
      <c r="B2831" t="s">
        <v>10</v>
      </c>
      <c r="D2831" t="s">
        <v>19</v>
      </c>
      <c r="E2831" t="s">
        <v>44</v>
      </c>
      <c r="F2831" t="s">
        <v>637</v>
      </c>
      <c r="G2831" t="s">
        <v>638</v>
      </c>
      <c r="H2831">
        <v>4100</v>
      </c>
      <c r="I2831" t="s">
        <v>84</v>
      </c>
      <c r="J2831">
        <v>63300030</v>
      </c>
      <c r="K2831" t="s">
        <v>1488</v>
      </c>
      <c r="L2831" s="3">
        <v>54831.270000199998</v>
      </c>
      <c r="M2831" s="3">
        <v>54831.270000199998</v>
      </c>
      <c r="N2831" s="3">
        <v>54831.270000199998</v>
      </c>
      <c r="O2831" s="3">
        <v>54831.270000199998</v>
      </c>
      <c r="P2831" s="3">
        <v>54831.270000199998</v>
      </c>
    </row>
    <row r="2832" spans="2:16" x14ac:dyDescent="0.35">
      <c r="B2832" t="s">
        <v>10</v>
      </c>
      <c r="D2832" t="s">
        <v>11</v>
      </c>
      <c r="E2832" t="s">
        <v>44</v>
      </c>
      <c r="F2832" t="s">
        <v>637</v>
      </c>
      <c r="G2832" t="s">
        <v>638</v>
      </c>
      <c r="H2832">
        <v>4100</v>
      </c>
      <c r="I2832" t="s">
        <v>84</v>
      </c>
      <c r="J2832">
        <v>63300040</v>
      </c>
      <c r="K2832" t="s">
        <v>1515</v>
      </c>
      <c r="L2832" s="3">
        <v>32013.941418370639</v>
      </c>
      <c r="M2832" s="3">
        <v>33134.429368013611</v>
      </c>
      <c r="N2832" s="3">
        <v>34294.134395894085</v>
      </c>
      <c r="O2832" s="3">
        <v>35494.42909975037</v>
      </c>
      <c r="P2832" s="3">
        <v>36736.734118241635</v>
      </c>
    </row>
    <row r="2833" spans="2:16" x14ac:dyDescent="0.35">
      <c r="B2833" t="s">
        <v>10</v>
      </c>
      <c r="D2833" t="s">
        <v>19</v>
      </c>
      <c r="E2833" t="s">
        <v>44</v>
      </c>
      <c r="F2833" t="s">
        <v>637</v>
      </c>
      <c r="G2833" t="s">
        <v>638</v>
      </c>
      <c r="H2833">
        <v>4100</v>
      </c>
      <c r="I2833" t="s">
        <v>84</v>
      </c>
      <c r="J2833">
        <v>63300056</v>
      </c>
      <c r="K2833" t="s">
        <v>1536</v>
      </c>
      <c r="L2833" s="3">
        <v>304894.68017495848</v>
      </c>
      <c r="M2833" s="3">
        <v>315565.99398108199</v>
      </c>
      <c r="N2833" s="3">
        <v>326610.80377041985</v>
      </c>
      <c r="O2833" s="3">
        <v>338042.1819023845</v>
      </c>
      <c r="P2833" s="3">
        <v>349873.65826896793</v>
      </c>
    </row>
    <row r="2834" spans="2:16" x14ac:dyDescent="0.35">
      <c r="B2834" t="s">
        <v>10</v>
      </c>
      <c r="D2834" t="s">
        <v>19</v>
      </c>
      <c r="E2834" t="s">
        <v>44</v>
      </c>
      <c r="F2834" t="s">
        <v>637</v>
      </c>
      <c r="G2834" t="s">
        <v>638</v>
      </c>
      <c r="H2834">
        <v>4100</v>
      </c>
      <c r="I2834" t="s">
        <v>84</v>
      </c>
      <c r="J2834">
        <v>63300052</v>
      </c>
      <c r="K2834" t="s">
        <v>1541</v>
      </c>
      <c r="L2834" s="3">
        <v>32964.889885632001</v>
      </c>
      <c r="M2834" s="3">
        <v>34118.661031629119</v>
      </c>
      <c r="N2834" s="3">
        <v>35312.814167736135</v>
      </c>
      <c r="O2834" s="3">
        <v>36548.762663606896</v>
      </c>
      <c r="P2834" s="3">
        <v>37827.969356833135</v>
      </c>
    </row>
    <row r="2835" spans="2:16" x14ac:dyDescent="0.35">
      <c r="B2835" t="s">
        <v>10</v>
      </c>
      <c r="D2835" t="s">
        <v>19</v>
      </c>
      <c r="E2835" t="s">
        <v>44</v>
      </c>
      <c r="F2835" t="s">
        <v>637</v>
      </c>
      <c r="G2835" t="s">
        <v>638</v>
      </c>
      <c r="H2835">
        <v>4100</v>
      </c>
      <c r="I2835" t="s">
        <v>84</v>
      </c>
      <c r="J2835">
        <v>63300060</v>
      </c>
      <c r="K2835" t="s">
        <v>1546</v>
      </c>
      <c r="L2835" s="3">
        <v>68223.509999999995</v>
      </c>
      <c r="M2835" s="3">
        <v>68223.509999999995</v>
      </c>
      <c r="N2835" s="3">
        <v>68223.509999999995</v>
      </c>
      <c r="O2835" s="3">
        <v>68223.509999999995</v>
      </c>
      <c r="P2835" s="3">
        <v>68223.509999999995</v>
      </c>
    </row>
    <row r="2836" spans="2:16" x14ac:dyDescent="0.35">
      <c r="B2836" t="s">
        <v>10</v>
      </c>
      <c r="D2836" t="s">
        <v>19</v>
      </c>
      <c r="E2836" t="s">
        <v>44</v>
      </c>
      <c r="F2836" t="s">
        <v>637</v>
      </c>
      <c r="G2836" t="s">
        <v>638</v>
      </c>
      <c r="H2836">
        <v>4100</v>
      </c>
      <c r="I2836" t="s">
        <v>84</v>
      </c>
      <c r="J2836">
        <v>63300065</v>
      </c>
      <c r="K2836" t="s">
        <v>1627</v>
      </c>
      <c r="L2836" s="3">
        <v>3724.3899999</v>
      </c>
      <c r="M2836" s="3">
        <v>3724.3899999</v>
      </c>
      <c r="N2836" s="3">
        <v>3724.3899999</v>
      </c>
      <c r="O2836" s="3">
        <v>3724.3899999</v>
      </c>
      <c r="P2836" s="3">
        <v>3724.3899999</v>
      </c>
    </row>
    <row r="2837" spans="2:16" x14ac:dyDescent="0.35">
      <c r="B2837" t="s">
        <v>10</v>
      </c>
      <c r="D2837" t="s">
        <v>19</v>
      </c>
      <c r="E2837" t="s">
        <v>44</v>
      </c>
      <c r="F2837" t="s">
        <v>637</v>
      </c>
      <c r="G2837" t="s">
        <v>638</v>
      </c>
      <c r="H2837">
        <v>4100</v>
      </c>
      <c r="I2837" t="s">
        <v>84</v>
      </c>
      <c r="J2837">
        <v>63300033</v>
      </c>
      <c r="K2837" t="s">
        <v>1661</v>
      </c>
      <c r="L2837" s="3">
        <v>17384.97</v>
      </c>
      <c r="M2837" s="3">
        <v>17384.97</v>
      </c>
      <c r="N2837" s="3">
        <v>17384.97</v>
      </c>
      <c r="O2837" s="3">
        <v>17384.97</v>
      </c>
      <c r="P2837" s="3">
        <v>17384.97</v>
      </c>
    </row>
    <row r="2838" spans="2:16" x14ac:dyDescent="0.35">
      <c r="B2838" t="s">
        <v>10</v>
      </c>
      <c r="D2838" t="s">
        <v>19</v>
      </c>
      <c r="E2838" t="s">
        <v>44</v>
      </c>
      <c r="F2838" t="s">
        <v>637</v>
      </c>
      <c r="G2838" t="s">
        <v>638</v>
      </c>
      <c r="H2838">
        <v>4100</v>
      </c>
      <c r="I2838" t="s">
        <v>84</v>
      </c>
      <c r="J2838">
        <v>63300150</v>
      </c>
      <c r="K2838" t="s">
        <v>1680</v>
      </c>
      <c r="L2838" s="3">
        <v>67333.929456090002</v>
      </c>
      <c r="M2838" s="3">
        <v>68680.608045211804</v>
      </c>
      <c r="N2838" s="3">
        <v>70054.220206116035</v>
      </c>
      <c r="O2838" s="3">
        <v>71455.304610238352</v>
      </c>
      <c r="P2838" s="3">
        <v>72884.410702443114</v>
      </c>
    </row>
    <row r="2839" spans="2:16" x14ac:dyDescent="0.35">
      <c r="B2839" t="s">
        <v>10</v>
      </c>
      <c r="D2839" t="s">
        <v>19</v>
      </c>
      <c r="E2839" t="s">
        <v>44</v>
      </c>
      <c r="F2839" t="s">
        <v>637</v>
      </c>
      <c r="G2839" t="s">
        <v>638</v>
      </c>
      <c r="H2839">
        <v>4100</v>
      </c>
      <c r="I2839" t="s">
        <v>84</v>
      </c>
      <c r="J2839">
        <v>63300152</v>
      </c>
      <c r="K2839" t="s">
        <v>1741</v>
      </c>
      <c r="L2839" s="3">
        <v>1599.30434064</v>
      </c>
      <c r="M2839" s="3">
        <v>1631.2904274528</v>
      </c>
      <c r="N2839" s="3">
        <v>1663.9162360018561</v>
      </c>
      <c r="O2839" s="3">
        <v>1697.1945607218931</v>
      </c>
      <c r="P2839" s="3">
        <v>1731.138451936331</v>
      </c>
    </row>
    <row r="2840" spans="2:16" x14ac:dyDescent="0.35">
      <c r="B2840" t="s">
        <v>10</v>
      </c>
      <c r="D2840" t="s">
        <v>11</v>
      </c>
      <c r="E2840" t="s">
        <v>44</v>
      </c>
      <c r="F2840" t="s">
        <v>637</v>
      </c>
      <c r="G2840" t="s">
        <v>638</v>
      </c>
      <c r="H2840">
        <v>4100</v>
      </c>
      <c r="I2840" t="s">
        <v>84</v>
      </c>
      <c r="J2840">
        <v>63300110</v>
      </c>
      <c r="K2840" t="s">
        <v>1866</v>
      </c>
      <c r="L2840" s="3">
        <v>148.975599996</v>
      </c>
      <c r="M2840" s="3">
        <v>148.975599996</v>
      </c>
      <c r="N2840" s="3">
        <v>148.975599996</v>
      </c>
      <c r="O2840" s="3">
        <v>148.975599996</v>
      </c>
      <c r="P2840" s="3">
        <v>148.975599996</v>
      </c>
    </row>
    <row r="2841" spans="2:16" x14ac:dyDescent="0.35">
      <c r="B2841" t="s">
        <v>10</v>
      </c>
      <c r="D2841" t="s">
        <v>11</v>
      </c>
      <c r="E2841" t="s">
        <v>44</v>
      </c>
      <c r="F2841" t="s">
        <v>637</v>
      </c>
      <c r="G2841" t="s">
        <v>638</v>
      </c>
      <c r="H2841">
        <v>4100</v>
      </c>
      <c r="I2841" t="s">
        <v>84</v>
      </c>
      <c r="J2841">
        <v>63300100</v>
      </c>
      <c r="K2841" t="s">
        <v>1869</v>
      </c>
      <c r="L2841" s="3">
        <v>31083.080445574324</v>
      </c>
      <c r="M2841" s="3">
        <v>32170.988261169419</v>
      </c>
      <c r="N2841" s="3">
        <v>33296.972850310347</v>
      </c>
      <c r="O2841" s="3">
        <v>34462.366900071211</v>
      </c>
      <c r="P2841" s="3">
        <v>35668.549741573697</v>
      </c>
    </row>
    <row r="2842" spans="2:16" x14ac:dyDescent="0.35">
      <c r="B2842" t="s">
        <v>10</v>
      </c>
      <c r="D2842" t="s">
        <v>19</v>
      </c>
      <c r="E2842" t="s">
        <v>44</v>
      </c>
      <c r="F2842" t="s">
        <v>637</v>
      </c>
      <c r="G2842" t="s">
        <v>638</v>
      </c>
      <c r="H2842">
        <v>4100</v>
      </c>
      <c r="I2842" t="s">
        <v>84</v>
      </c>
      <c r="J2842">
        <v>63300034</v>
      </c>
      <c r="K2842" t="s">
        <v>1872</v>
      </c>
      <c r="L2842" s="3">
        <v>2736</v>
      </c>
      <c r="M2842" s="3">
        <v>2736</v>
      </c>
      <c r="N2842" s="3">
        <v>2736</v>
      </c>
      <c r="O2842" s="3">
        <v>2736</v>
      </c>
      <c r="P2842" s="3">
        <v>2736</v>
      </c>
    </row>
    <row r="2843" spans="2:16" x14ac:dyDescent="0.35">
      <c r="B2843" t="s">
        <v>10</v>
      </c>
      <c r="D2843" t="s">
        <v>11</v>
      </c>
      <c r="E2843" t="s">
        <v>44</v>
      </c>
      <c r="F2843" t="s">
        <v>637</v>
      </c>
      <c r="G2843" t="s">
        <v>638</v>
      </c>
      <c r="H2843">
        <v>4100</v>
      </c>
      <c r="I2843" t="s">
        <v>84</v>
      </c>
      <c r="J2843">
        <v>63300170</v>
      </c>
      <c r="K2843" t="s">
        <v>1873</v>
      </c>
      <c r="L2843" s="3">
        <v>48478.254147818399</v>
      </c>
      <c r="M2843" s="3">
        <v>50174.993042992035</v>
      </c>
      <c r="N2843" s="3">
        <v>51931.117799496758</v>
      </c>
      <c r="O2843" s="3">
        <v>53748.706922479134</v>
      </c>
      <c r="P2843" s="3">
        <v>55629.911664765903</v>
      </c>
    </row>
    <row r="2844" spans="2:16" x14ac:dyDescent="0.35">
      <c r="B2844" t="s">
        <v>10</v>
      </c>
      <c r="D2844" t="s">
        <v>19</v>
      </c>
      <c r="E2844" t="s">
        <v>44</v>
      </c>
      <c r="F2844" t="s">
        <v>637</v>
      </c>
      <c r="G2844" t="s">
        <v>638</v>
      </c>
      <c r="H2844">
        <v>4100</v>
      </c>
      <c r="I2844" t="s">
        <v>84</v>
      </c>
      <c r="J2844">
        <v>63300155</v>
      </c>
      <c r="K2844" t="s">
        <v>1877</v>
      </c>
      <c r="L2844" s="3">
        <v>8827.25</v>
      </c>
      <c r="M2844" s="3">
        <v>8827.25</v>
      </c>
      <c r="N2844" s="3">
        <v>8827.25</v>
      </c>
      <c r="O2844" s="3">
        <v>8827.25</v>
      </c>
      <c r="P2844" s="3">
        <v>8827.25</v>
      </c>
    </row>
    <row r="2845" spans="2:16" x14ac:dyDescent="0.35">
      <c r="B2845" t="s">
        <v>10</v>
      </c>
      <c r="D2845" t="s">
        <v>11</v>
      </c>
      <c r="E2845" t="s">
        <v>44</v>
      </c>
      <c r="F2845" t="s">
        <v>637</v>
      </c>
      <c r="G2845" t="s">
        <v>638</v>
      </c>
      <c r="H2845">
        <v>4100</v>
      </c>
      <c r="I2845" t="s">
        <v>84</v>
      </c>
      <c r="J2845">
        <v>63300130</v>
      </c>
      <c r="K2845" t="s">
        <v>1896</v>
      </c>
      <c r="L2845" s="3">
        <v>40543.148407270863</v>
      </c>
      <c r="M2845" s="3">
        <v>41962.158601525334</v>
      </c>
      <c r="N2845" s="3">
        <v>43430.834152578718</v>
      </c>
      <c r="O2845" s="3">
        <v>44950.91334791897</v>
      </c>
      <c r="P2845" s="3">
        <v>46524.195315096127</v>
      </c>
    </row>
    <row r="2846" spans="2:16" x14ac:dyDescent="0.35">
      <c r="B2846" t="s">
        <v>10</v>
      </c>
      <c r="D2846" t="s">
        <v>11</v>
      </c>
      <c r="E2846" t="s">
        <v>44</v>
      </c>
      <c r="F2846" t="s">
        <v>639</v>
      </c>
      <c r="G2846" t="s">
        <v>640</v>
      </c>
      <c r="H2846">
        <v>4100</v>
      </c>
      <c r="I2846" t="s">
        <v>84</v>
      </c>
      <c r="J2846">
        <v>63300080</v>
      </c>
      <c r="K2846" t="s">
        <v>91</v>
      </c>
      <c r="L2846" s="3">
        <v>153269.34018293279</v>
      </c>
      <c r="M2846" s="3">
        <v>158633.76708933545</v>
      </c>
      <c r="N2846" s="3">
        <v>164185.94893746218</v>
      </c>
      <c r="O2846" s="3">
        <v>169932.45715027335</v>
      </c>
      <c r="P2846" s="3">
        <v>175880.09315053292</v>
      </c>
    </row>
    <row r="2847" spans="2:16" x14ac:dyDescent="0.35">
      <c r="B2847" t="s">
        <v>10</v>
      </c>
      <c r="D2847" t="s">
        <v>19</v>
      </c>
      <c r="E2847" t="s">
        <v>44</v>
      </c>
      <c r="F2847" t="s">
        <v>639</v>
      </c>
      <c r="G2847" t="s">
        <v>640</v>
      </c>
      <c r="H2847">
        <v>4100</v>
      </c>
      <c r="I2847" t="s">
        <v>84</v>
      </c>
      <c r="J2847">
        <v>63300030</v>
      </c>
      <c r="K2847" t="s">
        <v>1488</v>
      </c>
      <c r="L2847" s="3">
        <v>300</v>
      </c>
      <c r="M2847" s="3">
        <v>300</v>
      </c>
      <c r="N2847" s="3">
        <v>300</v>
      </c>
      <c r="O2847" s="3">
        <v>300</v>
      </c>
      <c r="P2847" s="3">
        <v>300</v>
      </c>
    </row>
    <row r="2848" spans="2:16" x14ac:dyDescent="0.35">
      <c r="B2848" t="s">
        <v>10</v>
      </c>
      <c r="D2848" t="s">
        <v>11</v>
      </c>
      <c r="E2848" t="s">
        <v>44</v>
      </c>
      <c r="F2848" t="s">
        <v>639</v>
      </c>
      <c r="G2848" t="s">
        <v>640</v>
      </c>
      <c r="H2848">
        <v>4100</v>
      </c>
      <c r="I2848" t="s">
        <v>84</v>
      </c>
      <c r="J2848">
        <v>63300040</v>
      </c>
      <c r="K2848" t="s">
        <v>1515</v>
      </c>
      <c r="L2848" s="3">
        <v>47530.121171585684</v>
      </c>
      <c r="M2848" s="3">
        <v>49193.675412591183</v>
      </c>
      <c r="N2848" s="3">
        <v>50915.454052031877</v>
      </c>
      <c r="O2848" s="3">
        <v>52697.494943852987</v>
      </c>
      <c r="P2848" s="3">
        <v>54541.907266887843</v>
      </c>
    </row>
    <row r="2849" spans="2:16" x14ac:dyDescent="0.35">
      <c r="B2849" t="s">
        <v>10</v>
      </c>
      <c r="D2849" t="s">
        <v>19</v>
      </c>
      <c r="E2849" t="s">
        <v>44</v>
      </c>
      <c r="F2849" t="s">
        <v>639</v>
      </c>
      <c r="G2849" t="s">
        <v>640</v>
      </c>
      <c r="H2849">
        <v>4100</v>
      </c>
      <c r="I2849" t="s">
        <v>84</v>
      </c>
      <c r="J2849">
        <v>63300056</v>
      </c>
      <c r="K2849" t="s">
        <v>1536</v>
      </c>
      <c r="L2849" s="3">
        <v>452667.82068176847</v>
      </c>
      <c r="M2849" s="3">
        <v>468511.19440563035</v>
      </c>
      <c r="N2849" s="3">
        <v>484909.08620982739</v>
      </c>
      <c r="O2849" s="3">
        <v>501880.90422717133</v>
      </c>
      <c r="P2849" s="3">
        <v>519446.73587512231</v>
      </c>
    </row>
    <row r="2850" spans="2:16" x14ac:dyDescent="0.35">
      <c r="B2850" t="s">
        <v>10</v>
      </c>
      <c r="D2850" t="s">
        <v>19</v>
      </c>
      <c r="E2850" t="s">
        <v>44</v>
      </c>
      <c r="F2850" t="s">
        <v>639</v>
      </c>
      <c r="G2850" t="s">
        <v>640</v>
      </c>
      <c r="H2850">
        <v>4100</v>
      </c>
      <c r="I2850" t="s">
        <v>84</v>
      </c>
      <c r="J2850">
        <v>63300052</v>
      </c>
      <c r="K2850" t="s">
        <v>1541</v>
      </c>
      <c r="L2850" s="3">
        <v>51507.640446299993</v>
      </c>
      <c r="M2850" s="3">
        <v>53310.407861920488</v>
      </c>
      <c r="N2850" s="3">
        <v>55176.272137087704</v>
      </c>
      <c r="O2850" s="3">
        <v>57107.441661885772</v>
      </c>
      <c r="P2850" s="3">
        <v>59106.20212005177</v>
      </c>
    </row>
    <row r="2851" spans="2:16" x14ac:dyDescent="0.35">
      <c r="B2851" t="s">
        <v>10</v>
      </c>
      <c r="D2851" t="s">
        <v>19</v>
      </c>
      <c r="E2851" t="s">
        <v>44</v>
      </c>
      <c r="F2851" t="s">
        <v>639</v>
      </c>
      <c r="G2851" t="s">
        <v>640</v>
      </c>
      <c r="H2851">
        <v>4100</v>
      </c>
      <c r="I2851" t="s">
        <v>84</v>
      </c>
      <c r="J2851">
        <v>63300060</v>
      </c>
      <c r="K2851" t="s">
        <v>1546</v>
      </c>
      <c r="L2851" s="3">
        <v>3247.4699998000001</v>
      </c>
      <c r="M2851" s="3">
        <v>3247.4699998000001</v>
      </c>
      <c r="N2851" s="3">
        <v>3247.4699998000001</v>
      </c>
      <c r="O2851" s="3">
        <v>3247.4699998000001</v>
      </c>
      <c r="P2851" s="3">
        <v>3247.4699998000001</v>
      </c>
    </row>
    <row r="2852" spans="2:16" x14ac:dyDescent="0.35">
      <c r="B2852" t="s">
        <v>10</v>
      </c>
      <c r="D2852" t="s">
        <v>19</v>
      </c>
      <c r="E2852" t="s">
        <v>44</v>
      </c>
      <c r="F2852" t="s">
        <v>639</v>
      </c>
      <c r="G2852" t="s">
        <v>640</v>
      </c>
      <c r="H2852">
        <v>4100</v>
      </c>
      <c r="I2852" t="s">
        <v>84</v>
      </c>
      <c r="J2852">
        <v>63300065</v>
      </c>
      <c r="K2852" t="s">
        <v>1627</v>
      </c>
      <c r="L2852" s="3">
        <v>13089.7200001</v>
      </c>
      <c r="M2852" s="3">
        <v>13089.7200001</v>
      </c>
      <c r="N2852" s="3">
        <v>13089.7200001</v>
      </c>
      <c r="O2852" s="3">
        <v>13089.7200001</v>
      </c>
      <c r="P2852" s="3">
        <v>13089.7200001</v>
      </c>
    </row>
    <row r="2853" spans="2:16" x14ac:dyDescent="0.35">
      <c r="B2853" t="s">
        <v>10</v>
      </c>
      <c r="D2853" t="s">
        <v>19</v>
      </c>
      <c r="E2853" t="s">
        <v>44</v>
      </c>
      <c r="F2853" t="s">
        <v>639</v>
      </c>
      <c r="G2853" t="s">
        <v>640</v>
      </c>
      <c r="H2853">
        <v>4100</v>
      </c>
      <c r="I2853" t="s">
        <v>84</v>
      </c>
      <c r="J2853">
        <v>63300152</v>
      </c>
      <c r="K2853" t="s">
        <v>1741</v>
      </c>
      <c r="L2853" s="3">
        <v>24969.600000000002</v>
      </c>
      <c r="M2853" s="3">
        <v>25468.992000000002</v>
      </c>
      <c r="N2853" s="3">
        <v>25978.371840000003</v>
      </c>
      <c r="O2853" s="3">
        <v>26497.939276800003</v>
      </c>
      <c r="P2853" s="3">
        <v>27027.898062336004</v>
      </c>
    </row>
    <row r="2854" spans="2:16" x14ac:dyDescent="0.35">
      <c r="B2854" t="s">
        <v>10</v>
      </c>
      <c r="D2854" t="s">
        <v>11</v>
      </c>
      <c r="E2854" t="s">
        <v>44</v>
      </c>
      <c r="F2854" t="s">
        <v>639</v>
      </c>
      <c r="G2854" t="s">
        <v>640</v>
      </c>
      <c r="H2854">
        <v>4100</v>
      </c>
      <c r="I2854" t="s">
        <v>84</v>
      </c>
      <c r="J2854">
        <v>63300110</v>
      </c>
      <c r="K2854" t="s">
        <v>1866</v>
      </c>
      <c r="L2854" s="3">
        <v>523.58880000400006</v>
      </c>
      <c r="M2854" s="3">
        <v>523.58880000400006</v>
      </c>
      <c r="N2854" s="3">
        <v>523.58880000400006</v>
      </c>
      <c r="O2854" s="3">
        <v>523.58880000400006</v>
      </c>
      <c r="P2854" s="3">
        <v>523.58880000400006</v>
      </c>
    </row>
    <row r="2855" spans="2:16" x14ac:dyDescent="0.35">
      <c r="B2855" t="s">
        <v>10</v>
      </c>
      <c r="D2855" t="s">
        <v>11</v>
      </c>
      <c r="E2855" t="s">
        <v>44</v>
      </c>
      <c r="F2855" t="s">
        <v>639</v>
      </c>
      <c r="G2855" t="s">
        <v>640</v>
      </c>
      <c r="H2855">
        <v>4100</v>
      </c>
      <c r="I2855" t="s">
        <v>84</v>
      </c>
      <c r="J2855">
        <v>63300100</v>
      </c>
      <c r="K2855" t="s">
        <v>1869</v>
      </c>
      <c r="L2855" s="3">
        <v>46384.142423782301</v>
      </c>
      <c r="M2855" s="3">
        <v>48007.58740861468</v>
      </c>
      <c r="N2855" s="3">
        <v>49687.852967916187</v>
      </c>
      <c r="O2855" s="3">
        <v>51426.927821793251</v>
      </c>
      <c r="P2855" s="3">
        <v>53226.870295556015</v>
      </c>
    </row>
    <row r="2856" spans="2:16" x14ac:dyDescent="0.35">
      <c r="B2856" t="s">
        <v>10</v>
      </c>
      <c r="D2856" t="s">
        <v>11</v>
      </c>
      <c r="E2856" t="s">
        <v>44</v>
      </c>
      <c r="F2856" t="s">
        <v>639</v>
      </c>
      <c r="G2856" t="s">
        <v>640</v>
      </c>
      <c r="H2856">
        <v>4100</v>
      </c>
      <c r="I2856" t="s">
        <v>84</v>
      </c>
      <c r="J2856">
        <v>63300170</v>
      </c>
      <c r="K2856" t="s">
        <v>1873</v>
      </c>
      <c r="L2856" s="3">
        <v>71974.183488401191</v>
      </c>
      <c r="M2856" s="3">
        <v>74493.279910495228</v>
      </c>
      <c r="N2856" s="3">
        <v>77100.544707362555</v>
      </c>
      <c r="O2856" s="3">
        <v>79799.063772120237</v>
      </c>
      <c r="P2856" s="3">
        <v>82592.031004144446</v>
      </c>
    </row>
    <row r="2857" spans="2:16" x14ac:dyDescent="0.35">
      <c r="B2857" t="s">
        <v>10</v>
      </c>
      <c r="D2857" t="s">
        <v>19</v>
      </c>
      <c r="E2857" t="s">
        <v>44</v>
      </c>
      <c r="F2857" t="s">
        <v>639</v>
      </c>
      <c r="G2857" t="s">
        <v>640</v>
      </c>
      <c r="H2857">
        <v>4100</v>
      </c>
      <c r="I2857" t="s">
        <v>84</v>
      </c>
      <c r="J2857">
        <v>63300155</v>
      </c>
      <c r="K2857" t="s">
        <v>1877</v>
      </c>
      <c r="L2857" s="3">
        <v>5140.66</v>
      </c>
      <c r="M2857" s="3">
        <v>5140.66</v>
      </c>
      <c r="N2857" s="3">
        <v>5140.66</v>
      </c>
      <c r="O2857" s="3">
        <v>5140.66</v>
      </c>
      <c r="P2857" s="3">
        <v>5140.66</v>
      </c>
    </row>
    <row r="2858" spans="2:16" x14ac:dyDescent="0.35">
      <c r="B2858" t="s">
        <v>10</v>
      </c>
      <c r="D2858" t="s">
        <v>11</v>
      </c>
      <c r="E2858" t="s">
        <v>44</v>
      </c>
      <c r="F2858" t="s">
        <v>639</v>
      </c>
      <c r="G2858" t="s">
        <v>640</v>
      </c>
      <c r="H2858">
        <v>4100</v>
      </c>
      <c r="I2858" t="s">
        <v>84</v>
      </c>
      <c r="J2858">
        <v>63300130</v>
      </c>
      <c r="K2858" t="s">
        <v>1896</v>
      </c>
      <c r="L2858" s="3">
        <v>60501.055335368219</v>
      </c>
      <c r="M2858" s="3">
        <v>62618.5922721061</v>
      </c>
      <c r="N2858" s="3">
        <v>64810.243001629809</v>
      </c>
      <c r="O2858" s="3">
        <v>67078.601506686842</v>
      </c>
      <c r="P2858" s="3">
        <v>69426.352559420891</v>
      </c>
    </row>
    <row r="2859" spans="2:16" x14ac:dyDescent="0.35">
      <c r="B2859" t="s">
        <v>10</v>
      </c>
      <c r="D2859" t="s">
        <v>11</v>
      </c>
      <c r="E2859" t="s">
        <v>44</v>
      </c>
      <c r="F2859" t="s">
        <v>641</v>
      </c>
      <c r="G2859" t="s">
        <v>642</v>
      </c>
      <c r="H2859">
        <v>4100</v>
      </c>
      <c r="I2859" t="s">
        <v>84</v>
      </c>
      <c r="J2859">
        <v>63300080</v>
      </c>
      <c r="K2859" t="s">
        <v>91</v>
      </c>
      <c r="L2859" s="3">
        <v>11293.8460510716</v>
      </c>
      <c r="M2859" s="3">
        <v>11689.130662859106</v>
      </c>
      <c r="N2859" s="3">
        <v>12098.250236059173</v>
      </c>
      <c r="O2859" s="3">
        <v>12521.688994321243</v>
      </c>
      <c r="P2859" s="3">
        <v>12959.948109122486</v>
      </c>
    </row>
    <row r="2860" spans="2:16" x14ac:dyDescent="0.35">
      <c r="B2860" t="s">
        <v>10</v>
      </c>
      <c r="D2860" t="s">
        <v>11</v>
      </c>
      <c r="E2860" t="s">
        <v>44</v>
      </c>
      <c r="F2860" t="s">
        <v>641</v>
      </c>
      <c r="G2860" t="s">
        <v>642</v>
      </c>
      <c r="H2860">
        <v>4100</v>
      </c>
      <c r="I2860" t="s">
        <v>84</v>
      </c>
      <c r="J2860">
        <v>63300040</v>
      </c>
      <c r="K2860" t="s">
        <v>1515</v>
      </c>
      <c r="L2860" s="3">
        <v>3900.834984745125</v>
      </c>
      <c r="M2860" s="3">
        <v>4037.3642092112041</v>
      </c>
      <c r="N2860" s="3">
        <v>4178.6719565335961</v>
      </c>
      <c r="O2860" s="3">
        <v>4324.9254750122718</v>
      </c>
      <c r="P2860" s="3">
        <v>4476.2978666377003</v>
      </c>
    </row>
    <row r="2861" spans="2:16" x14ac:dyDescent="0.35">
      <c r="B2861" t="s">
        <v>10</v>
      </c>
      <c r="D2861" t="s">
        <v>19</v>
      </c>
      <c r="E2861" t="s">
        <v>44</v>
      </c>
      <c r="F2861" t="s">
        <v>641</v>
      </c>
      <c r="G2861" t="s">
        <v>642</v>
      </c>
      <c r="H2861">
        <v>4100</v>
      </c>
      <c r="I2861" t="s">
        <v>84</v>
      </c>
      <c r="J2861">
        <v>63300056</v>
      </c>
      <c r="K2861" t="s">
        <v>1536</v>
      </c>
      <c r="L2861" s="3">
        <v>37150.809378525002</v>
      </c>
      <c r="M2861" s="3">
        <v>38451.087706773375</v>
      </c>
      <c r="N2861" s="3">
        <v>39796.875776510438</v>
      </c>
      <c r="O2861" s="3">
        <v>41189.766428688301</v>
      </c>
      <c r="P2861" s="3">
        <v>42631.408253692389</v>
      </c>
    </row>
    <row r="2862" spans="2:16" x14ac:dyDescent="0.35">
      <c r="B2862" t="s">
        <v>10</v>
      </c>
      <c r="D2862" t="s">
        <v>19</v>
      </c>
      <c r="E2862" t="s">
        <v>44</v>
      </c>
      <c r="F2862" t="s">
        <v>641</v>
      </c>
      <c r="G2862" t="s">
        <v>642</v>
      </c>
      <c r="H2862">
        <v>4100</v>
      </c>
      <c r="I2862" t="s">
        <v>84</v>
      </c>
      <c r="J2862">
        <v>63300060</v>
      </c>
      <c r="K2862" t="s">
        <v>1546</v>
      </c>
      <c r="L2862" s="3">
        <v>3694.3945751000001</v>
      </c>
      <c r="M2862" s="3">
        <v>3694.3945751000001</v>
      </c>
      <c r="N2862" s="3">
        <v>3694.3945751000001</v>
      </c>
      <c r="O2862" s="3">
        <v>3694.3945751000001</v>
      </c>
      <c r="P2862" s="3">
        <v>3694.3945751000001</v>
      </c>
    </row>
    <row r="2863" spans="2:16" x14ac:dyDescent="0.35">
      <c r="B2863" t="s">
        <v>10</v>
      </c>
      <c r="D2863" t="s">
        <v>19</v>
      </c>
      <c r="E2863" t="s">
        <v>44</v>
      </c>
      <c r="F2863" t="s">
        <v>641</v>
      </c>
      <c r="G2863" t="s">
        <v>642</v>
      </c>
      <c r="H2863">
        <v>4100</v>
      </c>
      <c r="I2863" t="s">
        <v>84</v>
      </c>
      <c r="J2863">
        <v>63300065</v>
      </c>
      <c r="K2863" t="s">
        <v>1627</v>
      </c>
      <c r="L2863" s="3">
        <v>2129.6299998999998</v>
      </c>
      <c r="M2863" s="3">
        <v>2129.6299998999998</v>
      </c>
      <c r="N2863" s="3">
        <v>2129.6299998999998</v>
      </c>
      <c r="O2863" s="3">
        <v>2129.6299998999998</v>
      </c>
      <c r="P2863" s="3">
        <v>2129.6299998999998</v>
      </c>
    </row>
    <row r="2864" spans="2:16" x14ac:dyDescent="0.35">
      <c r="B2864" t="s">
        <v>10</v>
      </c>
      <c r="D2864" t="s">
        <v>19</v>
      </c>
      <c r="E2864" t="s">
        <v>44</v>
      </c>
      <c r="F2864" t="s">
        <v>641</v>
      </c>
      <c r="G2864" t="s">
        <v>642</v>
      </c>
      <c r="H2864">
        <v>4100</v>
      </c>
      <c r="I2864" t="s">
        <v>84</v>
      </c>
      <c r="J2864">
        <v>63300033</v>
      </c>
      <c r="K2864" t="s">
        <v>1661</v>
      </c>
      <c r="L2864" s="3">
        <v>548.52</v>
      </c>
      <c r="M2864" s="3">
        <v>548.52</v>
      </c>
      <c r="N2864" s="3">
        <v>548.52</v>
      </c>
      <c r="O2864" s="3">
        <v>548.52</v>
      </c>
      <c r="P2864" s="3">
        <v>548.52</v>
      </c>
    </row>
    <row r="2865" spans="2:16" x14ac:dyDescent="0.35">
      <c r="B2865" t="s">
        <v>10</v>
      </c>
      <c r="D2865" t="s">
        <v>19</v>
      </c>
      <c r="E2865" t="s">
        <v>44</v>
      </c>
      <c r="F2865" t="s">
        <v>641</v>
      </c>
      <c r="G2865" t="s">
        <v>642</v>
      </c>
      <c r="H2865">
        <v>4100</v>
      </c>
      <c r="I2865" t="s">
        <v>84</v>
      </c>
      <c r="J2865">
        <v>63300152</v>
      </c>
      <c r="K2865" t="s">
        <v>1741</v>
      </c>
      <c r="L2865" s="3">
        <v>67113.438265920006</v>
      </c>
      <c r="M2865" s="3">
        <v>68455.707031238402</v>
      </c>
      <c r="N2865" s="3">
        <v>69824.821171863165</v>
      </c>
      <c r="O2865" s="3">
        <v>71221.317595300425</v>
      </c>
      <c r="P2865" s="3">
        <v>72645.743947206429</v>
      </c>
    </row>
    <row r="2866" spans="2:16" x14ac:dyDescent="0.35">
      <c r="B2866" t="s">
        <v>10</v>
      </c>
      <c r="D2866" t="s">
        <v>11</v>
      </c>
      <c r="E2866" t="s">
        <v>44</v>
      </c>
      <c r="F2866" t="s">
        <v>641</v>
      </c>
      <c r="G2866" t="s">
        <v>642</v>
      </c>
      <c r="H2866">
        <v>4100</v>
      </c>
      <c r="I2866" t="s">
        <v>84</v>
      </c>
      <c r="J2866">
        <v>63300110</v>
      </c>
      <c r="K2866" t="s">
        <v>1866</v>
      </c>
      <c r="L2866" s="3">
        <v>85.185199995999994</v>
      </c>
      <c r="M2866" s="3">
        <v>85.185199995999994</v>
      </c>
      <c r="N2866" s="3">
        <v>85.185199995999994</v>
      </c>
      <c r="O2866" s="3">
        <v>85.185199995999994</v>
      </c>
      <c r="P2866" s="3">
        <v>85.185199995999994</v>
      </c>
    </row>
    <row r="2867" spans="2:16" x14ac:dyDescent="0.35">
      <c r="B2867" t="s">
        <v>10</v>
      </c>
      <c r="D2867" t="s">
        <v>11</v>
      </c>
      <c r="E2867" t="s">
        <v>44</v>
      </c>
      <c r="F2867" t="s">
        <v>641</v>
      </c>
      <c r="G2867" t="s">
        <v>642</v>
      </c>
      <c r="H2867">
        <v>4100</v>
      </c>
      <c r="I2867" t="s">
        <v>84</v>
      </c>
      <c r="J2867">
        <v>63300100</v>
      </c>
      <c r="K2867" t="s">
        <v>1869</v>
      </c>
      <c r="L2867" s="3">
        <v>3417.8744628243003</v>
      </c>
      <c r="M2867" s="3">
        <v>3537.5000690231504</v>
      </c>
      <c r="N2867" s="3">
        <v>3661.3125714389603</v>
      </c>
      <c r="O2867" s="3">
        <v>3789.4585114393235</v>
      </c>
      <c r="P2867" s="3">
        <v>3922.0895593396999</v>
      </c>
    </row>
    <row r="2868" spans="2:16" x14ac:dyDescent="0.35">
      <c r="B2868" t="s">
        <v>10</v>
      </c>
      <c r="D2868" t="s">
        <v>11</v>
      </c>
      <c r="E2868" t="s">
        <v>44</v>
      </c>
      <c r="F2868" t="s">
        <v>641</v>
      </c>
      <c r="G2868" t="s">
        <v>642</v>
      </c>
      <c r="H2868">
        <v>4100</v>
      </c>
      <c r="I2868" t="s">
        <v>84</v>
      </c>
      <c r="J2868">
        <v>63300170</v>
      </c>
      <c r="K2868" t="s">
        <v>1873</v>
      </c>
      <c r="L2868" s="3">
        <v>5906.9786911854753</v>
      </c>
      <c r="M2868" s="3">
        <v>6113.7229453769669</v>
      </c>
      <c r="N2868" s="3">
        <v>6327.70324846516</v>
      </c>
      <c r="O2868" s="3">
        <v>6549.1728621614402</v>
      </c>
      <c r="P2868" s="3">
        <v>6778.3939123370901</v>
      </c>
    </row>
    <row r="2869" spans="2:16" x14ac:dyDescent="0.35">
      <c r="B2869" t="s">
        <v>10</v>
      </c>
      <c r="D2869" t="s">
        <v>11</v>
      </c>
      <c r="E2869" t="s">
        <v>44</v>
      </c>
      <c r="F2869" t="s">
        <v>641</v>
      </c>
      <c r="G2869" t="s">
        <v>642</v>
      </c>
      <c r="H2869">
        <v>4100</v>
      </c>
      <c r="I2869" t="s">
        <v>84</v>
      </c>
      <c r="J2869">
        <v>63300130</v>
      </c>
      <c r="K2869" t="s">
        <v>1896</v>
      </c>
      <c r="L2869" s="3">
        <v>4458.0971254229999</v>
      </c>
      <c r="M2869" s="3">
        <v>4614.1305248128047</v>
      </c>
      <c r="N2869" s="3">
        <v>4775.6250931812529</v>
      </c>
      <c r="O2869" s="3">
        <v>4942.7719714425957</v>
      </c>
      <c r="P2869" s="3">
        <v>5115.7689904430863</v>
      </c>
    </row>
    <row r="2870" spans="2:16" x14ac:dyDescent="0.35">
      <c r="B2870" t="s">
        <v>10</v>
      </c>
      <c r="D2870" t="s">
        <v>11</v>
      </c>
      <c r="E2870" t="s">
        <v>44</v>
      </c>
      <c r="F2870" t="s">
        <v>643</v>
      </c>
      <c r="G2870" t="s">
        <v>644</v>
      </c>
      <c r="H2870">
        <v>4100</v>
      </c>
      <c r="I2870" t="s">
        <v>84</v>
      </c>
      <c r="J2870">
        <v>63300080</v>
      </c>
      <c r="K2870" t="s">
        <v>91</v>
      </c>
      <c r="L2870" s="3">
        <v>26265.37884707484</v>
      </c>
      <c r="M2870" s="3">
        <v>27184.66710672246</v>
      </c>
      <c r="N2870" s="3">
        <v>28136.130455457744</v>
      </c>
      <c r="O2870" s="3">
        <v>29120.895021398763</v>
      </c>
      <c r="P2870" s="3">
        <v>30140.126347147718</v>
      </c>
    </row>
    <row r="2871" spans="2:16" x14ac:dyDescent="0.35">
      <c r="B2871" t="s">
        <v>10</v>
      </c>
      <c r="D2871" t="s">
        <v>11</v>
      </c>
      <c r="E2871" t="s">
        <v>44</v>
      </c>
      <c r="F2871" t="s">
        <v>643</v>
      </c>
      <c r="G2871" t="s">
        <v>644</v>
      </c>
      <c r="H2871">
        <v>4100</v>
      </c>
      <c r="I2871" t="s">
        <v>84</v>
      </c>
      <c r="J2871">
        <v>63300040</v>
      </c>
      <c r="K2871" t="s">
        <v>1515</v>
      </c>
      <c r="L2871" s="3">
        <v>5232.0290197371523</v>
      </c>
      <c r="M2871" s="3">
        <v>5415.1500354279524</v>
      </c>
      <c r="N2871" s="3">
        <v>5604.6802866679309</v>
      </c>
      <c r="O2871" s="3">
        <v>5800.8440967013075</v>
      </c>
      <c r="P2871" s="3">
        <v>6003.8736400858534</v>
      </c>
    </row>
    <row r="2872" spans="2:16" x14ac:dyDescent="0.35">
      <c r="B2872" t="s">
        <v>10</v>
      </c>
      <c r="D2872" t="s">
        <v>19</v>
      </c>
      <c r="E2872" t="s">
        <v>44</v>
      </c>
      <c r="F2872" t="s">
        <v>643</v>
      </c>
      <c r="G2872" t="s">
        <v>644</v>
      </c>
      <c r="H2872">
        <v>4100</v>
      </c>
      <c r="I2872" t="s">
        <v>84</v>
      </c>
      <c r="J2872">
        <v>63300056</v>
      </c>
      <c r="K2872" t="s">
        <v>1536</v>
      </c>
      <c r="L2872" s="3">
        <v>49828.847807020502</v>
      </c>
      <c r="M2872" s="3">
        <v>51572.857480266219</v>
      </c>
      <c r="N2872" s="3">
        <v>53377.90749207553</v>
      </c>
      <c r="O2872" s="3">
        <v>55246.134254298173</v>
      </c>
      <c r="P2872" s="3">
        <v>57179.748953198607</v>
      </c>
    </row>
    <row r="2873" spans="2:16" x14ac:dyDescent="0.35">
      <c r="B2873" t="s">
        <v>10</v>
      </c>
      <c r="D2873" t="s">
        <v>19</v>
      </c>
      <c r="E2873" t="s">
        <v>44</v>
      </c>
      <c r="F2873" t="s">
        <v>643</v>
      </c>
      <c r="G2873" t="s">
        <v>644</v>
      </c>
      <c r="H2873">
        <v>4100</v>
      </c>
      <c r="I2873" t="s">
        <v>84</v>
      </c>
      <c r="J2873">
        <v>63300052</v>
      </c>
      <c r="K2873" t="s">
        <v>1541</v>
      </c>
      <c r="L2873" s="3">
        <v>36570.424716252004</v>
      </c>
      <c r="M2873" s="3">
        <v>37850.389581320822</v>
      </c>
      <c r="N2873" s="3">
        <v>39175.153216667044</v>
      </c>
      <c r="O2873" s="3">
        <v>40546.28357925039</v>
      </c>
      <c r="P2873" s="3">
        <v>41965.403504524147</v>
      </c>
    </row>
    <row r="2874" spans="2:16" x14ac:dyDescent="0.35">
      <c r="B2874" t="s">
        <v>10</v>
      </c>
      <c r="D2874" t="s">
        <v>19</v>
      </c>
      <c r="E2874" t="s">
        <v>44</v>
      </c>
      <c r="F2874" t="s">
        <v>643</v>
      </c>
      <c r="G2874" t="s">
        <v>644</v>
      </c>
      <c r="H2874">
        <v>4100</v>
      </c>
      <c r="I2874" t="s">
        <v>84</v>
      </c>
      <c r="J2874">
        <v>63300060</v>
      </c>
      <c r="K2874" t="s">
        <v>1546</v>
      </c>
      <c r="L2874" s="3">
        <v>16221.720000200001</v>
      </c>
      <c r="M2874" s="3">
        <v>16221.720000200001</v>
      </c>
      <c r="N2874" s="3">
        <v>16221.720000200001</v>
      </c>
      <c r="O2874" s="3">
        <v>16221.720000200001</v>
      </c>
      <c r="P2874" s="3">
        <v>16221.720000200001</v>
      </c>
    </row>
    <row r="2875" spans="2:16" x14ac:dyDescent="0.35">
      <c r="B2875" t="s">
        <v>10</v>
      </c>
      <c r="D2875" t="s">
        <v>19</v>
      </c>
      <c r="E2875" t="s">
        <v>44</v>
      </c>
      <c r="F2875" t="s">
        <v>643</v>
      </c>
      <c r="G2875" t="s">
        <v>644</v>
      </c>
      <c r="H2875">
        <v>4100</v>
      </c>
      <c r="I2875" t="s">
        <v>84</v>
      </c>
      <c r="J2875">
        <v>63300065</v>
      </c>
      <c r="K2875" t="s">
        <v>1627</v>
      </c>
      <c r="L2875" s="3">
        <v>5351.8100001000003</v>
      </c>
      <c r="M2875" s="3">
        <v>5351.8100001000003</v>
      </c>
      <c r="N2875" s="3">
        <v>5351.8100001000003</v>
      </c>
      <c r="O2875" s="3">
        <v>5351.8100001000003</v>
      </c>
      <c r="P2875" s="3">
        <v>5351.8100001000003</v>
      </c>
    </row>
    <row r="2876" spans="2:16" x14ac:dyDescent="0.35">
      <c r="B2876" t="s">
        <v>10</v>
      </c>
      <c r="D2876" t="s">
        <v>19</v>
      </c>
      <c r="E2876" t="s">
        <v>44</v>
      </c>
      <c r="F2876" t="s">
        <v>643</v>
      </c>
      <c r="G2876" t="s">
        <v>644</v>
      </c>
      <c r="H2876">
        <v>4100</v>
      </c>
      <c r="I2876" t="s">
        <v>84</v>
      </c>
      <c r="J2876">
        <v>63300150</v>
      </c>
      <c r="K2876" t="s">
        <v>1680</v>
      </c>
      <c r="L2876" s="3">
        <v>4161.6000000000004</v>
      </c>
      <c r="M2876" s="3">
        <v>4244.8320000000003</v>
      </c>
      <c r="N2876" s="3">
        <v>4329.7286400000003</v>
      </c>
      <c r="O2876" s="3">
        <v>4416.3232128</v>
      </c>
      <c r="P2876" s="3">
        <v>4504.6496770559997</v>
      </c>
    </row>
    <row r="2877" spans="2:16" x14ac:dyDescent="0.35">
      <c r="B2877" t="s">
        <v>10</v>
      </c>
      <c r="D2877" t="s">
        <v>11</v>
      </c>
      <c r="E2877" t="s">
        <v>44</v>
      </c>
      <c r="F2877" t="s">
        <v>643</v>
      </c>
      <c r="G2877" t="s">
        <v>644</v>
      </c>
      <c r="H2877">
        <v>4100</v>
      </c>
      <c r="I2877" t="s">
        <v>84</v>
      </c>
      <c r="J2877">
        <v>63300110</v>
      </c>
      <c r="K2877" t="s">
        <v>1866</v>
      </c>
      <c r="L2877" s="3">
        <v>214.072400004</v>
      </c>
      <c r="M2877" s="3">
        <v>214.072400004</v>
      </c>
      <c r="N2877" s="3">
        <v>214.072400004</v>
      </c>
      <c r="O2877" s="3">
        <v>214.072400004</v>
      </c>
      <c r="P2877" s="3">
        <v>214.072400004</v>
      </c>
    </row>
    <row r="2878" spans="2:16" x14ac:dyDescent="0.35">
      <c r="B2878" t="s">
        <v>10</v>
      </c>
      <c r="D2878" t="s">
        <v>11</v>
      </c>
      <c r="E2878" t="s">
        <v>44</v>
      </c>
      <c r="F2878" t="s">
        <v>643</v>
      </c>
      <c r="G2878" t="s">
        <v>644</v>
      </c>
      <c r="H2878">
        <v>4100</v>
      </c>
      <c r="I2878" t="s">
        <v>84</v>
      </c>
      <c r="J2878">
        <v>63300100</v>
      </c>
      <c r="K2878" t="s">
        <v>1869</v>
      </c>
      <c r="L2878" s="3">
        <v>7948.7330721410699</v>
      </c>
      <c r="M2878" s="3">
        <v>8226.9387296660079</v>
      </c>
      <c r="N2878" s="3">
        <v>8514.8815852043153</v>
      </c>
      <c r="O2878" s="3">
        <v>8812.9024406864683</v>
      </c>
      <c r="P2878" s="3">
        <v>9121.3540261104936</v>
      </c>
    </row>
    <row r="2879" spans="2:16" x14ac:dyDescent="0.35">
      <c r="B2879" t="s">
        <v>10</v>
      </c>
      <c r="D2879" t="s">
        <v>11</v>
      </c>
      <c r="E2879" t="s">
        <v>44</v>
      </c>
      <c r="F2879" t="s">
        <v>643</v>
      </c>
      <c r="G2879" t="s">
        <v>644</v>
      </c>
      <c r="H2879">
        <v>4100</v>
      </c>
      <c r="I2879" t="s">
        <v>84</v>
      </c>
      <c r="J2879">
        <v>63300170</v>
      </c>
      <c r="K2879" t="s">
        <v>1873</v>
      </c>
      <c r="L2879" s="3">
        <v>7922.7868013162597</v>
      </c>
      <c r="M2879" s="3">
        <v>8200.084339362329</v>
      </c>
      <c r="N2879" s="3">
        <v>8487.08729124001</v>
      </c>
      <c r="O2879" s="3">
        <v>8784.1353464334097</v>
      </c>
      <c r="P2879" s="3">
        <v>9091.5800835585778</v>
      </c>
    </row>
    <row r="2880" spans="2:16" x14ac:dyDescent="0.35">
      <c r="B2880" t="s">
        <v>10</v>
      </c>
      <c r="D2880" t="s">
        <v>11</v>
      </c>
      <c r="E2880" t="s">
        <v>44</v>
      </c>
      <c r="F2880" t="s">
        <v>643</v>
      </c>
      <c r="G2880" t="s">
        <v>644</v>
      </c>
      <c r="H2880">
        <v>4100</v>
      </c>
      <c r="I2880" t="s">
        <v>84</v>
      </c>
      <c r="J2880">
        <v>63300130</v>
      </c>
      <c r="K2880" t="s">
        <v>1896</v>
      </c>
      <c r="L2880" s="3">
        <v>10367.912702792699</v>
      </c>
      <c r="M2880" s="3">
        <v>10730.789647390444</v>
      </c>
      <c r="N2880" s="3">
        <v>11106.367285049109</v>
      </c>
      <c r="O2880" s="3">
        <v>11495.090140025826</v>
      </c>
      <c r="P2880" s="3">
        <v>11897.418294926731</v>
      </c>
    </row>
    <row r="2881" spans="2:16" x14ac:dyDescent="0.35">
      <c r="B2881" t="s">
        <v>10</v>
      </c>
      <c r="D2881" t="s">
        <v>11</v>
      </c>
      <c r="E2881" t="s">
        <v>44</v>
      </c>
      <c r="F2881" t="s">
        <v>645</v>
      </c>
      <c r="G2881" t="s">
        <v>646</v>
      </c>
      <c r="H2881">
        <v>4100</v>
      </c>
      <c r="I2881" t="s">
        <v>84</v>
      </c>
      <c r="J2881">
        <v>63300080</v>
      </c>
      <c r="K2881" t="s">
        <v>91</v>
      </c>
      <c r="L2881" s="3">
        <v>475626.14359668153</v>
      </c>
      <c r="M2881" s="3">
        <v>492273.05862256535</v>
      </c>
      <c r="N2881" s="3">
        <v>509502.61567435507</v>
      </c>
      <c r="O2881" s="3">
        <v>527335.2072229574</v>
      </c>
      <c r="P2881" s="3">
        <v>545791.9394757608</v>
      </c>
    </row>
    <row r="2882" spans="2:16" x14ac:dyDescent="0.35">
      <c r="B2882" t="s">
        <v>10</v>
      </c>
      <c r="D2882" t="s">
        <v>19</v>
      </c>
      <c r="E2882" t="s">
        <v>44</v>
      </c>
      <c r="F2882" t="s">
        <v>645</v>
      </c>
      <c r="G2882" t="s">
        <v>646</v>
      </c>
      <c r="H2882">
        <v>4100</v>
      </c>
      <c r="I2882" t="s">
        <v>84</v>
      </c>
      <c r="J2882">
        <v>63300075</v>
      </c>
      <c r="K2882" t="s">
        <v>1480</v>
      </c>
      <c r="L2882" s="3">
        <v>1766.1</v>
      </c>
      <c r="M2882" s="3">
        <v>1792.5914999999998</v>
      </c>
      <c r="N2882" s="3">
        <v>1819.4803724999997</v>
      </c>
      <c r="O2882" s="3">
        <v>1846.7725780874996</v>
      </c>
      <c r="P2882" s="3">
        <v>1874.4741667588119</v>
      </c>
    </row>
    <row r="2883" spans="2:16" x14ac:dyDescent="0.35">
      <c r="B2883" t="s">
        <v>10</v>
      </c>
      <c r="D2883" t="s">
        <v>19</v>
      </c>
      <c r="E2883" t="s">
        <v>44</v>
      </c>
      <c r="F2883" t="s">
        <v>645</v>
      </c>
      <c r="G2883" t="s">
        <v>646</v>
      </c>
      <c r="H2883">
        <v>4100</v>
      </c>
      <c r="I2883" t="s">
        <v>84</v>
      </c>
      <c r="J2883">
        <v>63300030</v>
      </c>
      <c r="K2883" t="s">
        <v>1488</v>
      </c>
      <c r="L2883" s="3">
        <v>58958.530000500003</v>
      </c>
      <c r="M2883" s="3">
        <v>58958.530000500003</v>
      </c>
      <c r="N2883" s="3">
        <v>58958.530000500003</v>
      </c>
      <c r="O2883" s="3">
        <v>58958.530000500003</v>
      </c>
      <c r="P2883" s="3">
        <v>58958.530000500003</v>
      </c>
    </row>
    <row r="2884" spans="2:16" x14ac:dyDescent="0.35">
      <c r="B2884" t="s">
        <v>10</v>
      </c>
      <c r="D2884" t="s">
        <v>11</v>
      </c>
      <c r="E2884" t="s">
        <v>44</v>
      </c>
      <c r="F2884" t="s">
        <v>645</v>
      </c>
      <c r="G2884" t="s">
        <v>646</v>
      </c>
      <c r="H2884">
        <v>4100</v>
      </c>
      <c r="I2884" t="s">
        <v>84</v>
      </c>
      <c r="J2884">
        <v>63300040</v>
      </c>
      <c r="K2884" t="s">
        <v>1515</v>
      </c>
      <c r="L2884" s="3">
        <v>164278.76670280119</v>
      </c>
      <c r="M2884" s="3">
        <v>170028.52353739922</v>
      </c>
      <c r="N2884" s="3">
        <v>175979.52186120817</v>
      </c>
      <c r="O2884" s="3">
        <v>182138.80512635043</v>
      </c>
      <c r="P2884" s="3">
        <v>188513.66330577267</v>
      </c>
    </row>
    <row r="2885" spans="2:16" x14ac:dyDescent="0.35">
      <c r="B2885" t="s">
        <v>10</v>
      </c>
      <c r="D2885" t="s">
        <v>19</v>
      </c>
      <c r="E2885" t="s">
        <v>44</v>
      </c>
      <c r="F2885" t="s">
        <v>645</v>
      </c>
      <c r="G2885" t="s">
        <v>646</v>
      </c>
      <c r="H2885">
        <v>4100</v>
      </c>
      <c r="I2885" t="s">
        <v>84</v>
      </c>
      <c r="J2885">
        <v>63300056</v>
      </c>
      <c r="K2885" t="s">
        <v>1536</v>
      </c>
      <c r="L2885" s="3">
        <v>1564559.682883821</v>
      </c>
      <c r="M2885" s="3">
        <v>1619319.2717847545</v>
      </c>
      <c r="N2885" s="3">
        <v>1675995.4462972207</v>
      </c>
      <c r="O2885" s="3">
        <v>1734655.2869176231</v>
      </c>
      <c r="P2885" s="3">
        <v>1795368.2219597397</v>
      </c>
    </row>
    <row r="2886" spans="2:16" x14ac:dyDescent="0.35">
      <c r="B2886" t="s">
        <v>10</v>
      </c>
      <c r="D2886" t="s">
        <v>19</v>
      </c>
      <c r="E2886" t="s">
        <v>44</v>
      </c>
      <c r="F2886" t="s">
        <v>645</v>
      </c>
      <c r="G2886" t="s">
        <v>646</v>
      </c>
      <c r="H2886">
        <v>4100</v>
      </c>
      <c r="I2886" t="s">
        <v>84</v>
      </c>
      <c r="J2886">
        <v>63300060</v>
      </c>
      <c r="K2886" t="s">
        <v>1546</v>
      </c>
      <c r="L2886" s="3">
        <v>70305.000000100001</v>
      </c>
      <c r="M2886" s="3">
        <v>70305.000000100001</v>
      </c>
      <c r="N2886" s="3">
        <v>70305.000000100001</v>
      </c>
      <c r="O2886" s="3">
        <v>70305.000000100001</v>
      </c>
      <c r="P2886" s="3">
        <v>70305.000000100001</v>
      </c>
    </row>
    <row r="2887" spans="2:16" x14ac:dyDescent="0.35">
      <c r="B2887" t="s">
        <v>10</v>
      </c>
      <c r="D2887" t="s">
        <v>19</v>
      </c>
      <c r="E2887" t="s">
        <v>44</v>
      </c>
      <c r="F2887" t="s">
        <v>645</v>
      </c>
      <c r="G2887" t="s">
        <v>646</v>
      </c>
      <c r="H2887">
        <v>4100</v>
      </c>
      <c r="I2887" t="s">
        <v>84</v>
      </c>
      <c r="J2887">
        <v>63300065</v>
      </c>
      <c r="K2887" t="s">
        <v>1627</v>
      </c>
      <c r="L2887" s="3">
        <v>76641.116226600003</v>
      </c>
      <c r="M2887" s="3">
        <v>76641.116226600003</v>
      </c>
      <c r="N2887" s="3">
        <v>76641.116226600003</v>
      </c>
      <c r="O2887" s="3">
        <v>76641.116226600003</v>
      </c>
      <c r="P2887" s="3">
        <v>76641.116226600003</v>
      </c>
    </row>
    <row r="2888" spans="2:16" x14ac:dyDescent="0.35">
      <c r="B2888" t="s">
        <v>10</v>
      </c>
      <c r="D2888" t="s">
        <v>19</v>
      </c>
      <c r="E2888" t="s">
        <v>44</v>
      </c>
      <c r="F2888" t="s">
        <v>645</v>
      </c>
      <c r="G2888" t="s">
        <v>646</v>
      </c>
      <c r="H2888">
        <v>4100</v>
      </c>
      <c r="I2888" t="s">
        <v>84</v>
      </c>
      <c r="J2888">
        <v>63300033</v>
      </c>
      <c r="K2888" t="s">
        <v>1661</v>
      </c>
      <c r="L2888" s="3">
        <v>36384.999999899999</v>
      </c>
      <c r="M2888" s="3">
        <v>36384.999999899999</v>
      </c>
      <c r="N2888" s="3">
        <v>36384.999999899999</v>
      </c>
      <c r="O2888" s="3">
        <v>36384.999999899999</v>
      </c>
      <c r="P2888" s="3">
        <v>36384.999999899999</v>
      </c>
    </row>
    <row r="2889" spans="2:16" x14ac:dyDescent="0.35">
      <c r="B2889" t="s">
        <v>10</v>
      </c>
      <c r="D2889" t="s">
        <v>19</v>
      </c>
      <c r="E2889" t="s">
        <v>44</v>
      </c>
      <c r="F2889" t="s">
        <v>645</v>
      </c>
      <c r="G2889" t="s">
        <v>646</v>
      </c>
      <c r="H2889">
        <v>4100</v>
      </c>
      <c r="I2889" t="s">
        <v>84</v>
      </c>
      <c r="J2889">
        <v>63300152</v>
      </c>
      <c r="K2889" t="s">
        <v>1741</v>
      </c>
      <c r="L2889" s="3">
        <v>3201.7369102020002</v>
      </c>
      <c r="M2889" s="3">
        <v>3265.7716484060402</v>
      </c>
      <c r="N2889" s="3">
        <v>3331.0870813741612</v>
      </c>
      <c r="O2889" s="3">
        <v>3397.7088230016443</v>
      </c>
      <c r="P2889" s="3">
        <v>3465.6629994616774</v>
      </c>
    </row>
    <row r="2890" spans="2:16" x14ac:dyDescent="0.35">
      <c r="B2890" t="s">
        <v>10</v>
      </c>
      <c r="D2890" t="s">
        <v>11</v>
      </c>
      <c r="E2890" t="s">
        <v>44</v>
      </c>
      <c r="F2890" t="s">
        <v>645</v>
      </c>
      <c r="G2890" t="s">
        <v>646</v>
      </c>
      <c r="H2890">
        <v>4100</v>
      </c>
      <c r="I2890" t="s">
        <v>84</v>
      </c>
      <c r="J2890">
        <v>63300110</v>
      </c>
      <c r="K2890" t="s">
        <v>1866</v>
      </c>
      <c r="L2890" s="3">
        <v>3065.6446490640001</v>
      </c>
      <c r="M2890" s="3">
        <v>3065.6446490640001</v>
      </c>
      <c r="N2890" s="3">
        <v>3065.6446490640001</v>
      </c>
      <c r="O2890" s="3">
        <v>3065.6446490640001</v>
      </c>
      <c r="P2890" s="3">
        <v>3065.6446490640001</v>
      </c>
    </row>
    <row r="2891" spans="2:16" x14ac:dyDescent="0.35">
      <c r="B2891" t="s">
        <v>10</v>
      </c>
      <c r="D2891" t="s">
        <v>11</v>
      </c>
      <c r="E2891" t="s">
        <v>44</v>
      </c>
      <c r="F2891" t="s">
        <v>645</v>
      </c>
      <c r="G2891" t="s">
        <v>646</v>
      </c>
      <c r="H2891">
        <v>4100</v>
      </c>
      <c r="I2891" t="s">
        <v>84</v>
      </c>
      <c r="J2891">
        <v>63300100</v>
      </c>
      <c r="K2891" t="s">
        <v>1869</v>
      </c>
      <c r="L2891" s="3">
        <v>143939.49082531151</v>
      </c>
      <c r="M2891" s="3">
        <v>148977.3730041974</v>
      </c>
      <c r="N2891" s="3">
        <v>154191.58105934429</v>
      </c>
      <c r="O2891" s="3">
        <v>159588.28639642132</v>
      </c>
      <c r="P2891" s="3">
        <v>165173.87642029606</v>
      </c>
    </row>
    <row r="2892" spans="2:16" x14ac:dyDescent="0.35">
      <c r="B2892" t="s">
        <v>10</v>
      </c>
      <c r="D2892" t="s">
        <v>11</v>
      </c>
      <c r="E2892" t="s">
        <v>44</v>
      </c>
      <c r="F2892" t="s">
        <v>645</v>
      </c>
      <c r="G2892" t="s">
        <v>646</v>
      </c>
      <c r="H2892">
        <v>4100</v>
      </c>
      <c r="I2892" t="s">
        <v>84</v>
      </c>
      <c r="J2892">
        <v>63300170</v>
      </c>
      <c r="K2892" t="s">
        <v>1873</v>
      </c>
      <c r="L2892" s="3">
        <v>248764.98957852754</v>
      </c>
      <c r="M2892" s="3">
        <v>257471.76421377595</v>
      </c>
      <c r="N2892" s="3">
        <v>266483.2759612581</v>
      </c>
      <c r="O2892" s="3">
        <v>275810.1906199021</v>
      </c>
      <c r="P2892" s="3">
        <v>285463.54729159863</v>
      </c>
    </row>
    <row r="2893" spans="2:16" x14ac:dyDescent="0.35">
      <c r="B2893" t="s">
        <v>10</v>
      </c>
      <c r="D2893" t="s">
        <v>19</v>
      </c>
      <c r="E2893" t="s">
        <v>44</v>
      </c>
      <c r="F2893" t="s">
        <v>645</v>
      </c>
      <c r="G2893" t="s">
        <v>646</v>
      </c>
      <c r="H2893">
        <v>4100</v>
      </c>
      <c r="I2893" t="s">
        <v>84</v>
      </c>
      <c r="J2893">
        <v>63300160</v>
      </c>
      <c r="K2893" t="s">
        <v>1878</v>
      </c>
      <c r="L2893" s="3">
        <v>21299.208180000001</v>
      </c>
      <c r="M2893" s="3">
        <v>21299.208180000001</v>
      </c>
      <c r="N2893" s="3">
        <v>21299.208180000001</v>
      </c>
      <c r="O2893" s="3">
        <v>21299.208180000001</v>
      </c>
      <c r="P2893" s="3">
        <v>21299.208180000001</v>
      </c>
    </row>
    <row r="2894" spans="2:16" x14ac:dyDescent="0.35">
      <c r="B2894" t="s">
        <v>10</v>
      </c>
      <c r="D2894" t="s">
        <v>19</v>
      </c>
      <c r="E2894" t="s">
        <v>44</v>
      </c>
      <c r="F2894" t="s">
        <v>645</v>
      </c>
      <c r="G2894" t="s">
        <v>646</v>
      </c>
      <c r="H2894">
        <v>4100</v>
      </c>
      <c r="I2894" t="s">
        <v>84</v>
      </c>
      <c r="J2894">
        <v>63300135</v>
      </c>
      <c r="K2894" t="s">
        <v>1895</v>
      </c>
      <c r="L2894" s="3">
        <v>1589.51</v>
      </c>
      <c r="M2894" s="3">
        <v>1589.51</v>
      </c>
      <c r="N2894" s="3">
        <v>1589.51</v>
      </c>
      <c r="O2894" s="3">
        <v>1589.51</v>
      </c>
      <c r="P2894" s="3">
        <v>1589.51</v>
      </c>
    </row>
    <row r="2895" spans="2:16" x14ac:dyDescent="0.35">
      <c r="B2895" t="s">
        <v>10</v>
      </c>
      <c r="D2895" t="s">
        <v>11</v>
      </c>
      <c r="E2895" t="s">
        <v>44</v>
      </c>
      <c r="F2895" t="s">
        <v>645</v>
      </c>
      <c r="G2895" t="s">
        <v>646</v>
      </c>
      <c r="H2895">
        <v>4100</v>
      </c>
      <c r="I2895" t="s">
        <v>84</v>
      </c>
      <c r="J2895">
        <v>63300130</v>
      </c>
      <c r="K2895" t="s">
        <v>1896</v>
      </c>
      <c r="L2895" s="3">
        <v>187747.16194605851</v>
      </c>
      <c r="M2895" s="3">
        <v>194318.31261417054</v>
      </c>
      <c r="N2895" s="3">
        <v>201119.45355566646</v>
      </c>
      <c r="O2895" s="3">
        <v>208158.63443011476</v>
      </c>
      <c r="P2895" s="3">
        <v>215444.18663516876</v>
      </c>
    </row>
    <row r="2896" spans="2:16" x14ac:dyDescent="0.35">
      <c r="B2896" t="s">
        <v>10</v>
      </c>
      <c r="D2896" t="s">
        <v>11</v>
      </c>
      <c r="E2896" t="s">
        <v>44</v>
      </c>
      <c r="F2896" t="s">
        <v>647</v>
      </c>
      <c r="G2896" t="s">
        <v>648</v>
      </c>
      <c r="H2896">
        <v>4100</v>
      </c>
      <c r="I2896" t="s">
        <v>84</v>
      </c>
      <c r="J2896">
        <v>63300080</v>
      </c>
      <c r="K2896" t="s">
        <v>91</v>
      </c>
      <c r="L2896" s="3">
        <v>17253.675503246446</v>
      </c>
      <c r="M2896" s="3">
        <v>17857.554145860071</v>
      </c>
      <c r="N2896" s="3">
        <v>18482.568540965171</v>
      </c>
      <c r="O2896" s="3">
        <v>19129.45843989895</v>
      </c>
      <c r="P2896" s="3">
        <v>19798.989485295413</v>
      </c>
    </row>
    <row r="2897" spans="2:16" x14ac:dyDescent="0.35">
      <c r="B2897" t="s">
        <v>10</v>
      </c>
      <c r="D2897" t="s">
        <v>11</v>
      </c>
      <c r="E2897" t="s">
        <v>44</v>
      </c>
      <c r="F2897" t="s">
        <v>647</v>
      </c>
      <c r="G2897" t="s">
        <v>648</v>
      </c>
      <c r="H2897">
        <v>4100</v>
      </c>
      <c r="I2897" t="s">
        <v>84</v>
      </c>
      <c r="J2897">
        <v>63300040</v>
      </c>
      <c r="K2897" t="s">
        <v>1515</v>
      </c>
      <c r="L2897" s="3">
        <v>5959.3287100028847</v>
      </c>
      <c r="M2897" s="3">
        <v>6167.9052148529854</v>
      </c>
      <c r="N2897" s="3">
        <v>6383.781897372839</v>
      </c>
      <c r="O2897" s="3">
        <v>6607.2142637808874</v>
      </c>
      <c r="P2897" s="3">
        <v>6838.466763013219</v>
      </c>
    </row>
    <row r="2898" spans="2:16" x14ac:dyDescent="0.35">
      <c r="B2898" t="s">
        <v>10</v>
      </c>
      <c r="D2898" t="s">
        <v>19</v>
      </c>
      <c r="E2898" t="s">
        <v>44</v>
      </c>
      <c r="F2898" t="s">
        <v>647</v>
      </c>
      <c r="G2898" t="s">
        <v>648</v>
      </c>
      <c r="H2898">
        <v>4100</v>
      </c>
      <c r="I2898" t="s">
        <v>84</v>
      </c>
      <c r="J2898">
        <v>63300056</v>
      </c>
      <c r="K2898" t="s">
        <v>1536</v>
      </c>
      <c r="L2898" s="3">
        <v>56755.511523836998</v>
      </c>
      <c r="M2898" s="3">
        <v>58741.954427171288</v>
      </c>
      <c r="N2898" s="3">
        <v>60797.922832122276</v>
      </c>
      <c r="O2898" s="3">
        <v>62925.850131246552</v>
      </c>
      <c r="P2898" s="3">
        <v>65128.254885840179</v>
      </c>
    </row>
    <row r="2899" spans="2:16" x14ac:dyDescent="0.35">
      <c r="B2899" t="s">
        <v>10</v>
      </c>
      <c r="D2899" t="s">
        <v>19</v>
      </c>
      <c r="E2899" t="s">
        <v>44</v>
      </c>
      <c r="F2899" t="s">
        <v>647</v>
      </c>
      <c r="G2899" t="s">
        <v>648</v>
      </c>
      <c r="H2899">
        <v>4100</v>
      </c>
      <c r="I2899" t="s">
        <v>84</v>
      </c>
      <c r="J2899">
        <v>63300060</v>
      </c>
      <c r="K2899" t="s">
        <v>1546</v>
      </c>
      <c r="L2899" s="3">
        <v>307.9000001</v>
      </c>
      <c r="M2899" s="3">
        <v>307.9000001</v>
      </c>
      <c r="N2899" s="3">
        <v>307.9000001</v>
      </c>
      <c r="O2899" s="3">
        <v>307.9000001</v>
      </c>
      <c r="P2899" s="3">
        <v>307.9000001</v>
      </c>
    </row>
    <row r="2900" spans="2:16" x14ac:dyDescent="0.35">
      <c r="B2900" t="s">
        <v>10</v>
      </c>
      <c r="D2900" t="s">
        <v>19</v>
      </c>
      <c r="E2900" t="s">
        <v>44</v>
      </c>
      <c r="F2900" t="s">
        <v>647</v>
      </c>
      <c r="G2900" t="s">
        <v>648</v>
      </c>
      <c r="H2900">
        <v>4100</v>
      </c>
      <c r="I2900" t="s">
        <v>84</v>
      </c>
      <c r="J2900">
        <v>63300065</v>
      </c>
      <c r="K2900" t="s">
        <v>1627</v>
      </c>
      <c r="L2900" s="3">
        <v>4349.4800001000003</v>
      </c>
      <c r="M2900" s="3">
        <v>4349.4800001000003</v>
      </c>
      <c r="N2900" s="3">
        <v>4349.4800001000003</v>
      </c>
      <c r="O2900" s="3">
        <v>4349.4800001000003</v>
      </c>
      <c r="P2900" s="3">
        <v>4349.4800001000003</v>
      </c>
    </row>
    <row r="2901" spans="2:16" x14ac:dyDescent="0.35">
      <c r="B2901" t="s">
        <v>10</v>
      </c>
      <c r="D2901" t="s">
        <v>19</v>
      </c>
      <c r="E2901" t="s">
        <v>44</v>
      </c>
      <c r="F2901" t="s">
        <v>647</v>
      </c>
      <c r="G2901" t="s">
        <v>648</v>
      </c>
      <c r="H2901">
        <v>4100</v>
      </c>
      <c r="I2901" t="s">
        <v>84</v>
      </c>
      <c r="J2901">
        <v>63300152</v>
      </c>
      <c r="K2901" t="s">
        <v>1741</v>
      </c>
      <c r="L2901" s="3">
        <v>73444.71974298</v>
      </c>
      <c r="M2901" s="3">
        <v>74913.614137839599</v>
      </c>
      <c r="N2901" s="3">
        <v>76411.886420596391</v>
      </c>
      <c r="O2901" s="3">
        <v>77940.124149008319</v>
      </c>
      <c r="P2901" s="3">
        <v>79498.926631988492</v>
      </c>
    </row>
    <row r="2902" spans="2:16" x14ac:dyDescent="0.35">
      <c r="B2902" t="s">
        <v>10</v>
      </c>
      <c r="D2902" t="s">
        <v>11</v>
      </c>
      <c r="E2902" t="s">
        <v>44</v>
      </c>
      <c r="F2902" t="s">
        <v>647</v>
      </c>
      <c r="G2902" t="s">
        <v>648</v>
      </c>
      <c r="H2902">
        <v>4100</v>
      </c>
      <c r="I2902" t="s">
        <v>84</v>
      </c>
      <c r="J2902">
        <v>63300110</v>
      </c>
      <c r="K2902" t="s">
        <v>1866</v>
      </c>
      <c r="L2902" s="3">
        <v>173.97920000400001</v>
      </c>
      <c r="M2902" s="3">
        <v>173.97920000400001</v>
      </c>
      <c r="N2902" s="3">
        <v>173.97920000400001</v>
      </c>
      <c r="O2902" s="3">
        <v>173.97920000400001</v>
      </c>
      <c r="P2902" s="3">
        <v>173.97920000400001</v>
      </c>
    </row>
    <row r="2903" spans="2:16" x14ac:dyDescent="0.35">
      <c r="B2903" t="s">
        <v>10</v>
      </c>
      <c r="D2903" t="s">
        <v>11</v>
      </c>
      <c r="E2903" t="s">
        <v>44</v>
      </c>
      <c r="F2903" t="s">
        <v>647</v>
      </c>
      <c r="G2903" t="s">
        <v>648</v>
      </c>
      <c r="H2903">
        <v>4100</v>
      </c>
      <c r="I2903" t="s">
        <v>84</v>
      </c>
      <c r="J2903">
        <v>63300100</v>
      </c>
      <c r="K2903" t="s">
        <v>1869</v>
      </c>
      <c r="L2903" s="3">
        <v>5221.5070601930038</v>
      </c>
      <c r="M2903" s="3">
        <v>5404.259807299758</v>
      </c>
      <c r="N2903" s="3">
        <v>5593.4089005552496</v>
      </c>
      <c r="O2903" s="3">
        <v>5789.178212074683</v>
      </c>
      <c r="P2903" s="3">
        <v>5991.7994494972963</v>
      </c>
    </row>
    <row r="2904" spans="2:16" x14ac:dyDescent="0.35">
      <c r="B2904" t="s">
        <v>10</v>
      </c>
      <c r="D2904" t="s">
        <v>11</v>
      </c>
      <c r="E2904" t="s">
        <v>44</v>
      </c>
      <c r="F2904" t="s">
        <v>647</v>
      </c>
      <c r="G2904" t="s">
        <v>648</v>
      </c>
      <c r="H2904">
        <v>4100</v>
      </c>
      <c r="I2904" t="s">
        <v>84</v>
      </c>
      <c r="J2904">
        <v>63300170</v>
      </c>
      <c r="K2904" t="s">
        <v>1873</v>
      </c>
      <c r="L2904" s="3">
        <v>9024.1263322900832</v>
      </c>
      <c r="M2904" s="3">
        <v>9339.9707539202354</v>
      </c>
      <c r="N2904" s="3">
        <v>9666.8697303074423</v>
      </c>
      <c r="O2904" s="3">
        <v>10005.210170868202</v>
      </c>
      <c r="P2904" s="3">
        <v>10355.392526848589</v>
      </c>
    </row>
    <row r="2905" spans="2:16" x14ac:dyDescent="0.35">
      <c r="B2905" t="s">
        <v>10</v>
      </c>
      <c r="D2905" t="s">
        <v>19</v>
      </c>
      <c r="E2905" t="s">
        <v>44</v>
      </c>
      <c r="F2905" t="s">
        <v>647</v>
      </c>
      <c r="G2905" t="s">
        <v>648</v>
      </c>
      <c r="H2905">
        <v>4100</v>
      </c>
      <c r="I2905" t="s">
        <v>84</v>
      </c>
      <c r="J2905">
        <v>63300155</v>
      </c>
      <c r="K2905" t="s">
        <v>1877</v>
      </c>
      <c r="L2905" s="3">
        <v>12000</v>
      </c>
      <c r="M2905" s="3">
        <v>12000</v>
      </c>
      <c r="N2905" s="3">
        <v>12000</v>
      </c>
      <c r="O2905" s="3">
        <v>12000</v>
      </c>
      <c r="P2905" s="3">
        <v>12000</v>
      </c>
    </row>
    <row r="2906" spans="2:16" x14ac:dyDescent="0.35">
      <c r="B2906" t="s">
        <v>10</v>
      </c>
      <c r="D2906" t="s">
        <v>11</v>
      </c>
      <c r="E2906" t="s">
        <v>44</v>
      </c>
      <c r="F2906" t="s">
        <v>647</v>
      </c>
      <c r="G2906" t="s">
        <v>648</v>
      </c>
      <c r="H2906">
        <v>4100</v>
      </c>
      <c r="I2906" t="s">
        <v>84</v>
      </c>
      <c r="J2906">
        <v>63300130</v>
      </c>
      <c r="K2906" t="s">
        <v>1896</v>
      </c>
      <c r="L2906" s="3">
        <v>6810.6613828604395</v>
      </c>
      <c r="M2906" s="3">
        <v>7049.0345312605541</v>
      </c>
      <c r="N2906" s="3">
        <v>7295.7507398546732</v>
      </c>
      <c r="O2906" s="3">
        <v>7551.1020157495859</v>
      </c>
      <c r="P2906" s="3">
        <v>7815.3905863008213</v>
      </c>
    </row>
    <row r="2907" spans="2:16" x14ac:dyDescent="0.35">
      <c r="B2907" t="s">
        <v>10</v>
      </c>
      <c r="D2907" t="s">
        <v>11</v>
      </c>
      <c r="E2907" t="s">
        <v>44</v>
      </c>
      <c r="F2907" t="s">
        <v>649</v>
      </c>
      <c r="G2907" t="s">
        <v>650</v>
      </c>
      <c r="H2907">
        <v>4100</v>
      </c>
      <c r="I2907" t="s">
        <v>84</v>
      </c>
      <c r="J2907">
        <v>63300080</v>
      </c>
      <c r="K2907" t="s">
        <v>91</v>
      </c>
      <c r="L2907" s="3">
        <v>38839.065638953238</v>
      </c>
      <c r="M2907" s="3">
        <v>40198.432936316603</v>
      </c>
      <c r="N2907" s="3">
        <v>41605.378089087681</v>
      </c>
      <c r="O2907" s="3">
        <v>43061.566322205748</v>
      </c>
      <c r="P2907" s="3">
        <v>44568.721143482937</v>
      </c>
    </row>
    <row r="2908" spans="2:16" x14ac:dyDescent="0.35">
      <c r="B2908" t="s">
        <v>10</v>
      </c>
      <c r="D2908" t="s">
        <v>11</v>
      </c>
      <c r="E2908" t="s">
        <v>44</v>
      </c>
      <c r="F2908" t="s">
        <v>649</v>
      </c>
      <c r="G2908" t="s">
        <v>650</v>
      </c>
      <c r="H2908">
        <v>4100</v>
      </c>
      <c r="I2908" t="s">
        <v>84</v>
      </c>
      <c r="J2908">
        <v>63300040</v>
      </c>
      <c r="K2908" t="s">
        <v>1515</v>
      </c>
      <c r="L2908" s="3">
        <v>6167.6838447650989</v>
      </c>
      <c r="M2908" s="3">
        <v>6383.552779331877</v>
      </c>
      <c r="N2908" s="3">
        <v>6606.9771266084927</v>
      </c>
      <c r="O2908" s="3">
        <v>6838.2213260397893</v>
      </c>
      <c r="P2908" s="3">
        <v>7077.5590724511821</v>
      </c>
    </row>
    <row r="2909" spans="2:16" x14ac:dyDescent="0.35">
      <c r="B2909" t="s">
        <v>10</v>
      </c>
      <c r="D2909" t="s">
        <v>19</v>
      </c>
      <c r="E2909" t="s">
        <v>44</v>
      </c>
      <c r="F2909" t="s">
        <v>649</v>
      </c>
      <c r="G2909" t="s">
        <v>650</v>
      </c>
      <c r="H2909">
        <v>4100</v>
      </c>
      <c r="I2909" t="s">
        <v>84</v>
      </c>
      <c r="J2909">
        <v>63300056</v>
      </c>
      <c r="K2909" t="s">
        <v>1536</v>
      </c>
      <c r="L2909" s="3">
        <v>58739.846140619993</v>
      </c>
      <c r="M2909" s="3">
        <v>60795.740755541687</v>
      </c>
      <c r="N2909" s="3">
        <v>62923.591681985643</v>
      </c>
      <c r="O2909" s="3">
        <v>65125.917390855138</v>
      </c>
      <c r="P2909" s="3">
        <v>67405.324499535069</v>
      </c>
    </row>
    <row r="2910" spans="2:16" x14ac:dyDescent="0.35">
      <c r="B2910" t="s">
        <v>10</v>
      </c>
      <c r="D2910" t="s">
        <v>19</v>
      </c>
      <c r="E2910" t="s">
        <v>44</v>
      </c>
      <c r="F2910" t="s">
        <v>649</v>
      </c>
      <c r="G2910" t="s">
        <v>650</v>
      </c>
      <c r="H2910">
        <v>4100</v>
      </c>
      <c r="I2910" t="s">
        <v>84</v>
      </c>
      <c r="J2910">
        <v>63300052</v>
      </c>
      <c r="K2910" t="s">
        <v>1541</v>
      </c>
      <c r="L2910" s="3">
        <v>69020.238198041989</v>
      </c>
      <c r="M2910" s="3">
        <v>71435.946534973453</v>
      </c>
      <c r="N2910" s="3">
        <v>73936.204663697514</v>
      </c>
      <c r="O2910" s="3">
        <v>76523.971826926921</v>
      </c>
      <c r="P2910" s="3">
        <v>79202.310840869352</v>
      </c>
    </row>
    <row r="2911" spans="2:16" x14ac:dyDescent="0.35">
      <c r="B2911" t="s">
        <v>10</v>
      </c>
      <c r="D2911" t="s">
        <v>19</v>
      </c>
      <c r="E2911" t="s">
        <v>44</v>
      </c>
      <c r="F2911" t="s">
        <v>649</v>
      </c>
      <c r="G2911" t="s">
        <v>650</v>
      </c>
      <c r="H2911">
        <v>4100</v>
      </c>
      <c r="I2911" t="s">
        <v>84</v>
      </c>
      <c r="J2911">
        <v>63300065</v>
      </c>
      <c r="K2911" t="s">
        <v>1627</v>
      </c>
      <c r="L2911" s="3">
        <v>747.61</v>
      </c>
      <c r="M2911" s="3">
        <v>747.61</v>
      </c>
      <c r="N2911" s="3">
        <v>747.61</v>
      </c>
      <c r="O2911" s="3">
        <v>747.61</v>
      </c>
      <c r="P2911" s="3">
        <v>747.61</v>
      </c>
    </row>
    <row r="2912" spans="2:16" x14ac:dyDescent="0.35">
      <c r="B2912" t="s">
        <v>10</v>
      </c>
      <c r="D2912" t="s">
        <v>11</v>
      </c>
      <c r="E2912" t="s">
        <v>44</v>
      </c>
      <c r="F2912" t="s">
        <v>649</v>
      </c>
      <c r="G2912" t="s">
        <v>650</v>
      </c>
      <c r="H2912">
        <v>4100</v>
      </c>
      <c r="I2912" t="s">
        <v>84</v>
      </c>
      <c r="J2912">
        <v>63300110</v>
      </c>
      <c r="K2912" t="s">
        <v>1866</v>
      </c>
      <c r="L2912" s="3">
        <v>29.904400000000003</v>
      </c>
      <c r="M2912" s="3">
        <v>29.904400000000003</v>
      </c>
      <c r="N2912" s="3">
        <v>29.904400000000003</v>
      </c>
      <c r="O2912" s="3">
        <v>29.904400000000003</v>
      </c>
      <c r="P2912" s="3">
        <v>29.904400000000003</v>
      </c>
    </row>
    <row r="2913" spans="2:16" x14ac:dyDescent="0.35">
      <c r="B2913" t="s">
        <v>10</v>
      </c>
      <c r="D2913" t="s">
        <v>11</v>
      </c>
      <c r="E2913" t="s">
        <v>44</v>
      </c>
      <c r="F2913" t="s">
        <v>649</v>
      </c>
      <c r="G2913" t="s">
        <v>650</v>
      </c>
      <c r="H2913">
        <v>4100</v>
      </c>
      <c r="I2913" t="s">
        <v>84</v>
      </c>
      <c r="J2913">
        <v>63300100</v>
      </c>
      <c r="K2913" t="s">
        <v>1869</v>
      </c>
      <c r="L2913" s="3">
        <v>11753.927759156903</v>
      </c>
      <c r="M2913" s="3">
        <v>12165.315230727392</v>
      </c>
      <c r="N2913" s="3">
        <v>12591.10126380285</v>
      </c>
      <c r="O2913" s="3">
        <v>13031.789808035948</v>
      </c>
      <c r="P2913" s="3">
        <v>13487.902451317206</v>
      </c>
    </row>
    <row r="2914" spans="2:16" x14ac:dyDescent="0.35">
      <c r="B2914" t="s">
        <v>10</v>
      </c>
      <c r="D2914" t="s">
        <v>11</v>
      </c>
      <c r="E2914" t="s">
        <v>44</v>
      </c>
      <c r="F2914" t="s">
        <v>649</v>
      </c>
      <c r="G2914" t="s">
        <v>650</v>
      </c>
      <c r="H2914">
        <v>4100</v>
      </c>
      <c r="I2914" t="s">
        <v>84</v>
      </c>
      <c r="J2914">
        <v>63300170</v>
      </c>
      <c r="K2914" t="s">
        <v>1873</v>
      </c>
      <c r="L2914" s="3">
        <v>9339.635536358579</v>
      </c>
      <c r="M2914" s="3">
        <v>9666.5227801311285</v>
      </c>
      <c r="N2914" s="3">
        <v>10004.851077435718</v>
      </c>
      <c r="O2914" s="3">
        <v>10355.020865145967</v>
      </c>
      <c r="P2914" s="3">
        <v>10717.446595426076</v>
      </c>
    </row>
    <row r="2915" spans="2:16" x14ac:dyDescent="0.35">
      <c r="B2915" t="s">
        <v>10</v>
      </c>
      <c r="D2915" t="s">
        <v>11</v>
      </c>
      <c r="E2915" t="s">
        <v>44</v>
      </c>
      <c r="F2915" t="s">
        <v>649</v>
      </c>
      <c r="G2915" t="s">
        <v>650</v>
      </c>
      <c r="H2915">
        <v>4100</v>
      </c>
      <c r="I2915" t="s">
        <v>84</v>
      </c>
      <c r="J2915">
        <v>63300130</v>
      </c>
      <c r="K2915" t="s">
        <v>1896</v>
      </c>
      <c r="L2915" s="3">
        <v>15331.210120639436</v>
      </c>
      <c r="M2915" s="3">
        <v>15867.802474861815</v>
      </c>
      <c r="N2915" s="3">
        <v>16423.175561481978</v>
      </c>
      <c r="O2915" s="3">
        <v>16997.986706133845</v>
      </c>
      <c r="P2915" s="3">
        <v>17592.916240848528</v>
      </c>
    </row>
    <row r="2916" spans="2:16" x14ac:dyDescent="0.35">
      <c r="B2916" t="s">
        <v>10</v>
      </c>
      <c r="D2916" t="s">
        <v>11</v>
      </c>
      <c r="E2916" t="s">
        <v>44</v>
      </c>
      <c r="F2916" t="s">
        <v>612</v>
      </c>
      <c r="G2916" t="s">
        <v>613</v>
      </c>
      <c r="H2916">
        <v>4160</v>
      </c>
      <c r="I2916" t="s">
        <v>614</v>
      </c>
      <c r="J2916">
        <v>63300080</v>
      </c>
      <c r="K2916" t="s">
        <v>91</v>
      </c>
      <c r="L2916" s="3">
        <v>19382.469410365702</v>
      </c>
      <c r="M2916" s="3">
        <v>20060.855839728501</v>
      </c>
      <c r="N2916" s="3">
        <v>20762.985794118995</v>
      </c>
      <c r="O2916" s="3">
        <v>21489.690296913159</v>
      </c>
      <c r="P2916" s="3">
        <v>22241.829457305117</v>
      </c>
    </row>
    <row r="2917" spans="2:16" x14ac:dyDescent="0.35">
      <c r="B2917" t="s">
        <v>10</v>
      </c>
      <c r="D2917" t="s">
        <v>11</v>
      </c>
      <c r="E2917" t="s">
        <v>44</v>
      </c>
      <c r="F2917" t="s">
        <v>612</v>
      </c>
      <c r="G2917" t="s">
        <v>613</v>
      </c>
      <c r="H2917">
        <v>4160</v>
      </c>
      <c r="I2917" t="s">
        <v>614</v>
      </c>
      <c r="J2917">
        <v>63300040</v>
      </c>
      <c r="K2917" t="s">
        <v>1515</v>
      </c>
      <c r="L2917" s="3">
        <v>6694.6029213434167</v>
      </c>
      <c r="M2917" s="3">
        <v>6928.914023590436</v>
      </c>
      <c r="N2917" s="3">
        <v>7171.4260144160999</v>
      </c>
      <c r="O2917" s="3">
        <v>7422.4259249206634</v>
      </c>
      <c r="P2917" s="3">
        <v>7682.2108322928862</v>
      </c>
    </row>
    <row r="2918" spans="2:16" x14ac:dyDescent="0.35">
      <c r="B2918" t="s">
        <v>10</v>
      </c>
      <c r="D2918" t="s">
        <v>19</v>
      </c>
      <c r="E2918" t="s">
        <v>44</v>
      </c>
      <c r="F2918" t="s">
        <v>612</v>
      </c>
      <c r="G2918" t="s">
        <v>613</v>
      </c>
      <c r="H2918">
        <v>4160</v>
      </c>
      <c r="I2918" t="s">
        <v>614</v>
      </c>
      <c r="J2918">
        <v>63300056</v>
      </c>
      <c r="K2918" t="s">
        <v>1536</v>
      </c>
      <c r="L2918" s="3">
        <v>63758.123060413498</v>
      </c>
      <c r="M2918" s="3">
        <v>65989.657367527965</v>
      </c>
      <c r="N2918" s="3">
        <v>68299.295375391433</v>
      </c>
      <c r="O2918" s="3">
        <v>70689.770713530132</v>
      </c>
      <c r="P2918" s="3">
        <v>73163.912688503682</v>
      </c>
    </row>
    <row r="2919" spans="2:16" x14ac:dyDescent="0.35">
      <c r="B2919" t="s">
        <v>10</v>
      </c>
      <c r="D2919" t="s">
        <v>19</v>
      </c>
      <c r="E2919" t="s">
        <v>44</v>
      </c>
      <c r="F2919" t="s">
        <v>612</v>
      </c>
      <c r="G2919" t="s">
        <v>613</v>
      </c>
      <c r="H2919">
        <v>4160</v>
      </c>
      <c r="I2919" t="s">
        <v>614</v>
      </c>
      <c r="J2919">
        <v>63300152</v>
      </c>
      <c r="K2919" t="s">
        <v>1741</v>
      </c>
      <c r="L2919" s="3">
        <v>1415760</v>
      </c>
      <c r="M2919" s="3">
        <v>1444075.2</v>
      </c>
      <c r="N2919" s="3">
        <v>1472956.7039999999</v>
      </c>
      <c r="O2919" s="3">
        <v>1502415.8380799999</v>
      </c>
      <c r="P2919" s="3">
        <v>1532464.1548416</v>
      </c>
    </row>
    <row r="2920" spans="2:16" x14ac:dyDescent="0.35">
      <c r="B2920" t="s">
        <v>10</v>
      </c>
      <c r="D2920" t="s">
        <v>11</v>
      </c>
      <c r="E2920" t="s">
        <v>44</v>
      </c>
      <c r="F2920" t="s">
        <v>612</v>
      </c>
      <c r="G2920" t="s">
        <v>613</v>
      </c>
      <c r="H2920">
        <v>4160</v>
      </c>
      <c r="I2920" t="s">
        <v>614</v>
      </c>
      <c r="J2920">
        <v>63300100</v>
      </c>
      <c r="K2920" t="s">
        <v>1869</v>
      </c>
      <c r="L2920" s="3">
        <v>5865.7473215580421</v>
      </c>
      <c r="M2920" s="3">
        <v>6071.0484778125729</v>
      </c>
      <c r="N2920" s="3">
        <v>6283.5351745360122</v>
      </c>
      <c r="O2920" s="3">
        <v>6503.4589056447721</v>
      </c>
      <c r="P2920" s="3">
        <v>6731.0799673423389</v>
      </c>
    </row>
    <row r="2921" spans="2:16" x14ac:dyDescent="0.35">
      <c r="B2921" t="s">
        <v>10</v>
      </c>
      <c r="D2921" t="s">
        <v>11</v>
      </c>
      <c r="E2921" t="s">
        <v>44</v>
      </c>
      <c r="F2921" t="s">
        <v>612</v>
      </c>
      <c r="G2921" t="s">
        <v>613</v>
      </c>
      <c r="H2921">
        <v>4160</v>
      </c>
      <c r="I2921" t="s">
        <v>614</v>
      </c>
      <c r="J2921">
        <v>63300170</v>
      </c>
      <c r="K2921" t="s">
        <v>1873</v>
      </c>
      <c r="L2921" s="3">
        <v>10137.541566605747</v>
      </c>
      <c r="M2921" s="3">
        <v>10492.355521436946</v>
      </c>
      <c r="N2921" s="3">
        <v>10859.587964687238</v>
      </c>
      <c r="O2921" s="3">
        <v>11239.67354345129</v>
      </c>
      <c r="P2921" s="3">
        <v>11633.062117472085</v>
      </c>
    </row>
    <row r="2922" spans="2:16" x14ac:dyDescent="0.35">
      <c r="B2922" t="s">
        <v>10</v>
      </c>
      <c r="D2922" t="s">
        <v>19</v>
      </c>
      <c r="E2922" t="s">
        <v>44</v>
      </c>
      <c r="F2922" t="s">
        <v>1818</v>
      </c>
      <c r="G2922" t="s">
        <v>1819</v>
      </c>
      <c r="H2922">
        <v>4160</v>
      </c>
      <c r="I2922" t="s">
        <v>614</v>
      </c>
      <c r="J2922">
        <v>63300152</v>
      </c>
      <c r="K2922" t="s">
        <v>1741</v>
      </c>
      <c r="L2922" s="3">
        <v>44315.640414576003</v>
      </c>
      <c r="M2922" s="3">
        <v>45201.953222867523</v>
      </c>
      <c r="N2922" s="3">
        <v>46105.992287324872</v>
      </c>
      <c r="O2922" s="3">
        <v>47028.112133071372</v>
      </c>
      <c r="P2922" s="3">
        <v>47968.6743757328</v>
      </c>
    </row>
    <row r="2923" spans="2:16" x14ac:dyDescent="0.35">
      <c r="B2923" t="s">
        <v>10</v>
      </c>
      <c r="D2923" t="s">
        <v>11</v>
      </c>
      <c r="E2923" t="s">
        <v>44</v>
      </c>
      <c r="F2923" t="s">
        <v>615</v>
      </c>
      <c r="G2923" t="s">
        <v>616</v>
      </c>
      <c r="H2923">
        <v>4160</v>
      </c>
      <c r="I2923" t="s">
        <v>614</v>
      </c>
      <c r="J2923">
        <v>63300080</v>
      </c>
      <c r="K2923" t="s">
        <v>91</v>
      </c>
      <c r="L2923" s="3">
        <v>4308.4454023134722</v>
      </c>
      <c r="M2923" s="3">
        <v>4459.240991394443</v>
      </c>
      <c r="N2923" s="3">
        <v>4615.3144260932486</v>
      </c>
      <c r="O2923" s="3">
        <v>4776.8504310065118</v>
      </c>
      <c r="P2923" s="3">
        <v>4944.0401960917388</v>
      </c>
    </row>
    <row r="2924" spans="2:16" x14ac:dyDescent="0.35">
      <c r="B2924" t="s">
        <v>10</v>
      </c>
      <c r="D2924" t="s">
        <v>19</v>
      </c>
      <c r="E2924" t="s">
        <v>44</v>
      </c>
      <c r="F2924" t="s">
        <v>615</v>
      </c>
      <c r="G2924" t="s">
        <v>616</v>
      </c>
      <c r="H2924">
        <v>4160</v>
      </c>
      <c r="I2924" t="s">
        <v>614</v>
      </c>
      <c r="J2924">
        <v>63300030</v>
      </c>
      <c r="K2924" t="s">
        <v>1488</v>
      </c>
      <c r="L2924" s="3">
        <v>21767</v>
      </c>
      <c r="M2924" s="3">
        <v>35221.294490280001</v>
      </c>
      <c r="N2924" s="3">
        <v>35221.294490280001</v>
      </c>
      <c r="O2924" s="3">
        <v>35221.294490280001</v>
      </c>
      <c r="P2924" s="3">
        <v>35221.294490280001</v>
      </c>
    </row>
    <row r="2925" spans="2:16" x14ac:dyDescent="0.35">
      <c r="B2925" t="s">
        <v>10</v>
      </c>
      <c r="D2925" t="s">
        <v>11</v>
      </c>
      <c r="E2925" t="s">
        <v>44</v>
      </c>
      <c r="F2925" t="s">
        <v>615</v>
      </c>
      <c r="G2925" t="s">
        <v>616</v>
      </c>
      <c r="H2925">
        <v>4160</v>
      </c>
      <c r="I2925" t="s">
        <v>614</v>
      </c>
      <c r="J2925">
        <v>63300040</v>
      </c>
      <c r="K2925" t="s">
        <v>1515</v>
      </c>
      <c r="L2925" s="3">
        <v>1488.1143659306399</v>
      </c>
      <c r="M2925" s="3">
        <v>1540.1983687382121</v>
      </c>
      <c r="N2925" s="3">
        <v>1594.1053116440496</v>
      </c>
      <c r="O2925" s="3">
        <v>1649.898997551591</v>
      </c>
      <c r="P2925" s="3">
        <v>1707.6454624658966</v>
      </c>
    </row>
    <row r="2926" spans="2:16" x14ac:dyDescent="0.35">
      <c r="B2926" t="s">
        <v>10</v>
      </c>
      <c r="D2926" t="s">
        <v>19</v>
      </c>
      <c r="E2926" t="s">
        <v>44</v>
      </c>
      <c r="F2926" t="s">
        <v>615</v>
      </c>
      <c r="G2926" t="s">
        <v>616</v>
      </c>
      <c r="H2926">
        <v>4160</v>
      </c>
      <c r="I2926" t="s">
        <v>614</v>
      </c>
      <c r="J2926">
        <v>63300056</v>
      </c>
      <c r="K2926" t="s">
        <v>1536</v>
      </c>
      <c r="L2926" s="3">
        <v>14172.517770768</v>
      </c>
      <c r="M2926" s="3">
        <v>14668.555892744878</v>
      </c>
      <c r="N2926" s="3">
        <v>15181.955348990949</v>
      </c>
      <c r="O2926" s="3">
        <v>15713.32378620563</v>
      </c>
      <c r="P2926" s="3">
        <v>16263.290118722825</v>
      </c>
    </row>
    <row r="2927" spans="2:16" x14ac:dyDescent="0.35">
      <c r="B2927" t="s">
        <v>10</v>
      </c>
      <c r="D2927" t="s">
        <v>19</v>
      </c>
      <c r="E2927" t="s">
        <v>44</v>
      </c>
      <c r="F2927" t="s">
        <v>615</v>
      </c>
      <c r="G2927" t="s">
        <v>616</v>
      </c>
      <c r="H2927">
        <v>4160</v>
      </c>
      <c r="I2927" t="s">
        <v>614</v>
      </c>
      <c r="J2927">
        <v>63300060</v>
      </c>
      <c r="K2927" t="s">
        <v>1546</v>
      </c>
      <c r="L2927" s="3">
        <v>1585</v>
      </c>
      <c r="M2927" s="3">
        <v>1585</v>
      </c>
      <c r="N2927" s="3">
        <v>1585</v>
      </c>
      <c r="O2927" s="3">
        <v>1585</v>
      </c>
      <c r="P2927" s="3">
        <v>1585</v>
      </c>
    </row>
    <row r="2928" spans="2:16" x14ac:dyDescent="0.35">
      <c r="B2928" t="s">
        <v>10</v>
      </c>
      <c r="D2928" t="s">
        <v>19</v>
      </c>
      <c r="E2928" t="s">
        <v>44</v>
      </c>
      <c r="F2928" t="s">
        <v>615</v>
      </c>
      <c r="G2928" t="s">
        <v>616</v>
      </c>
      <c r="H2928">
        <v>4160</v>
      </c>
      <c r="I2928" t="s">
        <v>614</v>
      </c>
      <c r="J2928">
        <v>63300033</v>
      </c>
      <c r="K2928" t="s">
        <v>1661</v>
      </c>
      <c r="L2928" s="3">
        <v>18602</v>
      </c>
      <c r="M2928" s="3">
        <v>24602</v>
      </c>
      <c r="N2928" s="3">
        <v>24602</v>
      </c>
      <c r="O2928" s="3">
        <v>24602</v>
      </c>
      <c r="P2928" s="3">
        <v>24602</v>
      </c>
    </row>
    <row r="2929" spans="2:16" x14ac:dyDescent="0.35">
      <c r="B2929" t="s">
        <v>10</v>
      </c>
      <c r="D2929" t="s">
        <v>11</v>
      </c>
      <c r="E2929" t="s">
        <v>44</v>
      </c>
      <c r="F2929" t="s">
        <v>615</v>
      </c>
      <c r="G2929" t="s">
        <v>616</v>
      </c>
      <c r="H2929">
        <v>4160</v>
      </c>
      <c r="I2929" t="s">
        <v>614</v>
      </c>
      <c r="J2929">
        <v>63300100</v>
      </c>
      <c r="K2929" t="s">
        <v>1869</v>
      </c>
      <c r="L2929" s="3">
        <v>1303.871634910656</v>
      </c>
      <c r="M2929" s="3">
        <v>1349.5071421325288</v>
      </c>
      <c r="N2929" s="3">
        <v>1396.7398921071672</v>
      </c>
      <c r="O2929" s="3">
        <v>1445.6257883309179</v>
      </c>
      <c r="P2929" s="3">
        <v>1496.2226909224999</v>
      </c>
    </row>
    <row r="2930" spans="2:16" x14ac:dyDescent="0.35">
      <c r="B2930" t="s">
        <v>10</v>
      </c>
      <c r="D2930" t="s">
        <v>11</v>
      </c>
      <c r="E2930" t="s">
        <v>44</v>
      </c>
      <c r="F2930" t="s">
        <v>615</v>
      </c>
      <c r="G2930" t="s">
        <v>616</v>
      </c>
      <c r="H2930">
        <v>4160</v>
      </c>
      <c r="I2930" t="s">
        <v>614</v>
      </c>
      <c r="J2930">
        <v>63300170</v>
      </c>
      <c r="K2930" t="s">
        <v>1873</v>
      </c>
      <c r="L2930" s="3">
        <v>2253.4303255521118</v>
      </c>
      <c r="M2930" s="3">
        <v>2332.3003869464355</v>
      </c>
      <c r="N2930" s="3">
        <v>2413.9309004895608</v>
      </c>
      <c r="O2930" s="3">
        <v>2498.4184820066953</v>
      </c>
      <c r="P2930" s="3">
        <v>2585.8631288769293</v>
      </c>
    </row>
    <row r="2931" spans="2:16" x14ac:dyDescent="0.35">
      <c r="B2931" t="s">
        <v>10</v>
      </c>
      <c r="D2931" t="s">
        <v>11</v>
      </c>
      <c r="E2931" t="s">
        <v>44</v>
      </c>
      <c r="F2931" t="s">
        <v>617</v>
      </c>
      <c r="G2931" t="s">
        <v>618</v>
      </c>
      <c r="H2931">
        <v>4160</v>
      </c>
      <c r="I2931" t="s">
        <v>614</v>
      </c>
      <c r="J2931">
        <v>63300080</v>
      </c>
      <c r="K2931" t="s">
        <v>91</v>
      </c>
      <c r="L2931" s="3">
        <v>117290.23287336329</v>
      </c>
      <c r="M2931" s="3">
        <v>121395.39102393099</v>
      </c>
      <c r="N2931" s="3">
        <v>125644.22970976858</v>
      </c>
      <c r="O2931" s="3">
        <v>130041.77774961047</v>
      </c>
      <c r="P2931" s="3">
        <v>134593.23997084683</v>
      </c>
    </row>
    <row r="2932" spans="2:16" x14ac:dyDescent="0.35">
      <c r="B2932" t="s">
        <v>10</v>
      </c>
      <c r="D2932" t="s">
        <v>11</v>
      </c>
      <c r="E2932" t="s">
        <v>44</v>
      </c>
      <c r="F2932" t="s">
        <v>617</v>
      </c>
      <c r="G2932" t="s">
        <v>618</v>
      </c>
      <c r="H2932">
        <v>4160</v>
      </c>
      <c r="I2932" t="s">
        <v>614</v>
      </c>
      <c r="J2932">
        <v>63300040</v>
      </c>
      <c r="K2932" t="s">
        <v>1515</v>
      </c>
      <c r="L2932" s="3">
        <v>40511.429117444553</v>
      </c>
      <c r="M2932" s="3">
        <v>41929.329136555112</v>
      </c>
      <c r="N2932" s="3">
        <v>43396.855656334541</v>
      </c>
      <c r="O2932" s="3">
        <v>44915.745604306248</v>
      </c>
      <c r="P2932" s="3">
        <v>46487.796700456965</v>
      </c>
    </row>
    <row r="2933" spans="2:16" x14ac:dyDescent="0.35">
      <c r="B2933" t="s">
        <v>10</v>
      </c>
      <c r="D2933" t="s">
        <v>19</v>
      </c>
      <c r="E2933" t="s">
        <v>44</v>
      </c>
      <c r="F2933" t="s">
        <v>617</v>
      </c>
      <c r="G2933" t="s">
        <v>618</v>
      </c>
      <c r="H2933">
        <v>4160</v>
      </c>
      <c r="I2933" t="s">
        <v>614</v>
      </c>
      <c r="J2933">
        <v>63300056</v>
      </c>
      <c r="K2933" t="s">
        <v>1536</v>
      </c>
      <c r="L2933" s="3">
        <v>385823.13445185294</v>
      </c>
      <c r="M2933" s="3">
        <v>399326.94415766775</v>
      </c>
      <c r="N2933" s="3">
        <v>413303.38720318611</v>
      </c>
      <c r="O2933" s="3">
        <v>427769.00575529761</v>
      </c>
      <c r="P2933" s="3">
        <v>442740.920956733</v>
      </c>
    </row>
    <row r="2934" spans="2:16" x14ac:dyDescent="0.35">
      <c r="B2934" t="s">
        <v>10</v>
      </c>
      <c r="D2934" t="s">
        <v>11</v>
      </c>
      <c r="E2934" t="s">
        <v>44</v>
      </c>
      <c r="F2934" t="s">
        <v>617</v>
      </c>
      <c r="G2934" t="s">
        <v>618</v>
      </c>
      <c r="H2934">
        <v>4160</v>
      </c>
      <c r="I2934" t="s">
        <v>614</v>
      </c>
      <c r="J2934">
        <v>63300100</v>
      </c>
      <c r="K2934" t="s">
        <v>1869</v>
      </c>
      <c r="L2934" s="3">
        <v>35495.728369570468</v>
      </c>
      <c r="M2934" s="3">
        <v>36738.078862505434</v>
      </c>
      <c r="N2934" s="3">
        <v>38023.911622693122</v>
      </c>
      <c r="O2934" s="3">
        <v>39354.748529487377</v>
      </c>
      <c r="P2934" s="3">
        <v>40732.164728019437</v>
      </c>
    </row>
    <row r="2935" spans="2:16" x14ac:dyDescent="0.35">
      <c r="B2935" t="s">
        <v>10</v>
      </c>
      <c r="D2935" t="s">
        <v>11</v>
      </c>
      <c r="E2935" t="s">
        <v>44</v>
      </c>
      <c r="F2935" t="s">
        <v>617</v>
      </c>
      <c r="G2935" t="s">
        <v>618</v>
      </c>
      <c r="H2935">
        <v>4160</v>
      </c>
      <c r="I2935" t="s">
        <v>614</v>
      </c>
      <c r="J2935">
        <v>63300170</v>
      </c>
      <c r="K2935" t="s">
        <v>1873</v>
      </c>
      <c r="L2935" s="3">
        <v>61345.878377844616</v>
      </c>
      <c r="M2935" s="3">
        <v>63492.984121069174</v>
      </c>
      <c r="N2935" s="3">
        <v>65715.238565306587</v>
      </c>
      <c r="O2935" s="3">
        <v>68015.271915092322</v>
      </c>
      <c r="P2935" s="3">
        <v>70395.806432120546</v>
      </c>
    </row>
    <row r="2936" spans="2:16" x14ac:dyDescent="0.35">
      <c r="B2936" t="s">
        <v>10</v>
      </c>
      <c r="D2936" t="s">
        <v>11</v>
      </c>
      <c r="E2936" t="s">
        <v>44</v>
      </c>
      <c r="F2936" t="s">
        <v>619</v>
      </c>
      <c r="G2936" t="s">
        <v>620</v>
      </c>
      <c r="H2936">
        <v>4160</v>
      </c>
      <c r="I2936" t="s">
        <v>614</v>
      </c>
      <c r="J2936">
        <v>63300080</v>
      </c>
      <c r="K2936" t="s">
        <v>91</v>
      </c>
      <c r="L2936" s="3">
        <v>154753.67653469005</v>
      </c>
      <c r="M2936" s="3">
        <v>160170.05521340418</v>
      </c>
      <c r="N2936" s="3">
        <v>165776.00714587333</v>
      </c>
      <c r="O2936" s="3">
        <v>171578.16739597887</v>
      </c>
      <c r="P2936" s="3">
        <v>177583.40325483811</v>
      </c>
    </row>
    <row r="2937" spans="2:16" x14ac:dyDescent="0.35">
      <c r="B2937" t="s">
        <v>10</v>
      </c>
      <c r="D2937" t="s">
        <v>11</v>
      </c>
      <c r="E2937" t="s">
        <v>44</v>
      </c>
      <c r="F2937" t="s">
        <v>619</v>
      </c>
      <c r="G2937" t="s">
        <v>620</v>
      </c>
      <c r="H2937">
        <v>4160</v>
      </c>
      <c r="I2937" t="s">
        <v>614</v>
      </c>
      <c r="J2937">
        <v>63300040</v>
      </c>
      <c r="K2937" t="s">
        <v>1515</v>
      </c>
      <c r="L2937" s="3">
        <v>53451.10538204755</v>
      </c>
      <c r="M2937" s="3">
        <v>55321.894070419214</v>
      </c>
      <c r="N2937" s="3">
        <v>57258.160362883878</v>
      </c>
      <c r="O2937" s="3">
        <v>59262.195975584807</v>
      </c>
      <c r="P2937" s="3">
        <v>61336.372834730268</v>
      </c>
    </row>
    <row r="2938" spans="2:16" x14ac:dyDescent="0.35">
      <c r="B2938" t="s">
        <v>10</v>
      </c>
      <c r="D2938" t="s">
        <v>19</v>
      </c>
      <c r="E2938" t="s">
        <v>44</v>
      </c>
      <c r="F2938" t="s">
        <v>619</v>
      </c>
      <c r="G2938" t="s">
        <v>620</v>
      </c>
      <c r="H2938">
        <v>4160</v>
      </c>
      <c r="I2938" t="s">
        <v>614</v>
      </c>
      <c r="J2938">
        <v>63300056</v>
      </c>
      <c r="K2938" t="s">
        <v>1536</v>
      </c>
      <c r="L2938" s="3">
        <v>509058.14649569098</v>
      </c>
      <c r="M2938" s="3">
        <v>526875.18162304012</v>
      </c>
      <c r="N2938" s="3">
        <v>545315.81297984649</v>
      </c>
      <c r="O2938" s="3">
        <v>564401.86643414106</v>
      </c>
      <c r="P2938" s="3">
        <v>584155.93175933592</v>
      </c>
    </row>
    <row r="2939" spans="2:16" x14ac:dyDescent="0.35">
      <c r="B2939" t="s">
        <v>10</v>
      </c>
      <c r="D2939" t="s">
        <v>11</v>
      </c>
      <c r="E2939" t="s">
        <v>44</v>
      </c>
      <c r="F2939" t="s">
        <v>619</v>
      </c>
      <c r="G2939" t="s">
        <v>620</v>
      </c>
      <c r="H2939">
        <v>4160</v>
      </c>
      <c r="I2939" t="s">
        <v>614</v>
      </c>
      <c r="J2939">
        <v>63300100</v>
      </c>
      <c r="K2939" t="s">
        <v>1869</v>
      </c>
      <c r="L2939" s="3">
        <v>46833.349477603566</v>
      </c>
      <c r="M2939" s="3">
        <v>48472.516709319687</v>
      </c>
      <c r="N2939" s="3">
        <v>50169.054794145879</v>
      </c>
      <c r="O2939" s="3">
        <v>51924.971711940976</v>
      </c>
      <c r="P2939" s="3">
        <v>53742.345721858903</v>
      </c>
    </row>
    <row r="2940" spans="2:16" x14ac:dyDescent="0.35">
      <c r="B2940" t="s">
        <v>10</v>
      </c>
      <c r="D2940" t="s">
        <v>11</v>
      </c>
      <c r="E2940" t="s">
        <v>44</v>
      </c>
      <c r="F2940" t="s">
        <v>619</v>
      </c>
      <c r="G2940" t="s">
        <v>620</v>
      </c>
      <c r="H2940">
        <v>4160</v>
      </c>
      <c r="I2940" t="s">
        <v>614</v>
      </c>
      <c r="J2940">
        <v>63300170</v>
      </c>
      <c r="K2940" t="s">
        <v>1873</v>
      </c>
      <c r="L2940" s="3">
        <v>80940.24529281487</v>
      </c>
      <c r="M2940" s="3">
        <v>83773.153878063385</v>
      </c>
      <c r="N2940" s="3">
        <v>86705.214263795599</v>
      </c>
      <c r="O2940" s="3">
        <v>89739.896763028431</v>
      </c>
      <c r="P2940" s="3">
        <v>92880.793149734411</v>
      </c>
    </row>
    <row r="2941" spans="2:16" x14ac:dyDescent="0.35">
      <c r="B2941" t="s">
        <v>10</v>
      </c>
      <c r="D2941" t="s">
        <v>11</v>
      </c>
      <c r="E2941" t="s">
        <v>44</v>
      </c>
      <c r="F2941" t="s">
        <v>621</v>
      </c>
      <c r="G2941" t="s">
        <v>622</v>
      </c>
      <c r="H2941">
        <v>4160</v>
      </c>
      <c r="I2941" t="s">
        <v>614</v>
      </c>
      <c r="J2941">
        <v>63300080</v>
      </c>
      <c r="K2941" t="s">
        <v>91</v>
      </c>
      <c r="L2941" s="3">
        <v>112970.7180719372</v>
      </c>
      <c r="M2941" s="3">
        <v>116924.69320445498</v>
      </c>
      <c r="N2941" s="3">
        <v>121017.05746661089</v>
      </c>
      <c r="O2941" s="3">
        <v>125252.65447794225</v>
      </c>
      <c r="P2941" s="3">
        <v>129636.49738467022</v>
      </c>
    </row>
    <row r="2942" spans="2:16" x14ac:dyDescent="0.35">
      <c r="B2942" t="s">
        <v>10</v>
      </c>
      <c r="D2942" t="s">
        <v>19</v>
      </c>
      <c r="E2942" t="s">
        <v>44</v>
      </c>
      <c r="F2942" t="s">
        <v>621</v>
      </c>
      <c r="G2942" t="s">
        <v>622</v>
      </c>
      <c r="H2942">
        <v>4160</v>
      </c>
      <c r="I2942" t="s">
        <v>614</v>
      </c>
      <c r="J2942">
        <v>63300075</v>
      </c>
      <c r="K2942" t="s">
        <v>1480</v>
      </c>
      <c r="L2942" s="3">
        <v>3044.9999999999995</v>
      </c>
      <c r="M2942" s="3">
        <v>3090.6749999999993</v>
      </c>
      <c r="N2942" s="3">
        <v>3137.035124999999</v>
      </c>
      <c r="O2942" s="3">
        <v>3184.0906518749985</v>
      </c>
      <c r="P2942" s="3">
        <v>3231.8520116531231</v>
      </c>
    </row>
    <row r="2943" spans="2:16" x14ac:dyDescent="0.35">
      <c r="B2943" t="s">
        <v>10</v>
      </c>
      <c r="D2943" t="s">
        <v>11</v>
      </c>
      <c r="E2943" t="s">
        <v>44</v>
      </c>
      <c r="F2943" t="s">
        <v>621</v>
      </c>
      <c r="G2943" t="s">
        <v>622</v>
      </c>
      <c r="H2943">
        <v>4160</v>
      </c>
      <c r="I2943" t="s">
        <v>614</v>
      </c>
      <c r="J2943">
        <v>63300040</v>
      </c>
      <c r="K2943" t="s">
        <v>1515</v>
      </c>
      <c r="L2943" s="3">
        <v>39019.491439320409</v>
      </c>
      <c r="M2943" s="3">
        <v>40385.173639696623</v>
      </c>
      <c r="N2943" s="3">
        <v>41798.654717085999</v>
      </c>
      <c r="O2943" s="3">
        <v>43261.607632184001</v>
      </c>
      <c r="P2943" s="3">
        <v>44775.763899310434</v>
      </c>
    </row>
    <row r="2944" spans="2:16" x14ac:dyDescent="0.35">
      <c r="B2944" t="s">
        <v>10</v>
      </c>
      <c r="D2944" t="s">
        <v>19</v>
      </c>
      <c r="E2944" t="s">
        <v>44</v>
      </c>
      <c r="F2944" t="s">
        <v>621</v>
      </c>
      <c r="G2944" t="s">
        <v>622</v>
      </c>
      <c r="H2944">
        <v>4160</v>
      </c>
      <c r="I2944" t="s">
        <v>614</v>
      </c>
      <c r="J2944">
        <v>63300056</v>
      </c>
      <c r="K2944" t="s">
        <v>1536</v>
      </c>
      <c r="L2944" s="3">
        <v>371614.20418400393</v>
      </c>
      <c r="M2944" s="3">
        <v>384620.70133044402</v>
      </c>
      <c r="N2944" s="3">
        <v>398082.42587700952</v>
      </c>
      <c r="O2944" s="3">
        <v>412015.31078270479</v>
      </c>
      <c r="P2944" s="3">
        <v>426435.8466600994</v>
      </c>
    </row>
    <row r="2945" spans="2:16" x14ac:dyDescent="0.35">
      <c r="B2945" t="s">
        <v>10</v>
      </c>
      <c r="D2945" t="s">
        <v>11</v>
      </c>
      <c r="E2945" t="s">
        <v>44</v>
      </c>
      <c r="F2945" t="s">
        <v>621</v>
      </c>
      <c r="G2945" t="s">
        <v>622</v>
      </c>
      <c r="H2945">
        <v>4160</v>
      </c>
      <c r="I2945" t="s">
        <v>614</v>
      </c>
      <c r="J2945">
        <v>63300100</v>
      </c>
      <c r="K2945" t="s">
        <v>1869</v>
      </c>
      <c r="L2945" s="3">
        <v>34188.506784928359</v>
      </c>
      <c r="M2945" s="3">
        <v>35385.104522400849</v>
      </c>
      <c r="N2945" s="3">
        <v>36623.583180684873</v>
      </c>
      <c r="O2945" s="3">
        <v>37905.40859200884</v>
      </c>
      <c r="P2945" s="3">
        <v>39232.097892729143</v>
      </c>
    </row>
    <row r="2946" spans="2:16" x14ac:dyDescent="0.35">
      <c r="B2946" t="s">
        <v>10</v>
      </c>
      <c r="D2946" t="s">
        <v>11</v>
      </c>
      <c r="E2946" t="s">
        <v>44</v>
      </c>
      <c r="F2946" t="s">
        <v>621</v>
      </c>
      <c r="G2946" t="s">
        <v>622</v>
      </c>
      <c r="H2946">
        <v>4160</v>
      </c>
      <c r="I2946" t="s">
        <v>614</v>
      </c>
      <c r="J2946">
        <v>63300170</v>
      </c>
      <c r="K2946" t="s">
        <v>1873</v>
      </c>
      <c r="L2946" s="3">
        <v>59086.658465256623</v>
      </c>
      <c r="M2946" s="3">
        <v>61154.691511540601</v>
      </c>
      <c r="N2946" s="3">
        <v>63295.105714444515</v>
      </c>
      <c r="O2946" s="3">
        <v>65510.434414450065</v>
      </c>
      <c r="P2946" s="3">
        <v>67803.299618955803</v>
      </c>
    </row>
    <row r="2947" spans="2:16" x14ac:dyDescent="0.35">
      <c r="B2947" t="s">
        <v>10</v>
      </c>
      <c r="D2947" t="s">
        <v>11</v>
      </c>
      <c r="E2947" t="s">
        <v>44</v>
      </c>
      <c r="F2947" t="s">
        <v>623</v>
      </c>
      <c r="G2947" t="s">
        <v>624</v>
      </c>
      <c r="H2947">
        <v>4160</v>
      </c>
      <c r="I2947" t="s">
        <v>614</v>
      </c>
      <c r="J2947">
        <v>63300080</v>
      </c>
      <c r="K2947" t="s">
        <v>91</v>
      </c>
      <c r="L2947" s="3">
        <v>46211.87997030931</v>
      </c>
      <c r="M2947" s="3">
        <v>47829.295769270131</v>
      </c>
      <c r="N2947" s="3">
        <v>49503.321121194582</v>
      </c>
      <c r="O2947" s="3">
        <v>51235.937360436394</v>
      </c>
      <c r="P2947" s="3">
        <v>53029.195168051658</v>
      </c>
    </row>
    <row r="2948" spans="2:16" x14ac:dyDescent="0.35">
      <c r="B2948" t="s">
        <v>10</v>
      </c>
      <c r="D2948" t="s">
        <v>11</v>
      </c>
      <c r="E2948" t="s">
        <v>44</v>
      </c>
      <c r="F2948" t="s">
        <v>623</v>
      </c>
      <c r="G2948" t="s">
        <v>624</v>
      </c>
      <c r="H2948">
        <v>4160</v>
      </c>
      <c r="I2948" t="s">
        <v>614</v>
      </c>
      <c r="J2948">
        <v>63300040</v>
      </c>
      <c r="K2948" t="s">
        <v>1515</v>
      </c>
      <c r="L2948" s="3">
        <v>15961.340121323939</v>
      </c>
      <c r="M2948" s="3">
        <v>16519.987025570277</v>
      </c>
      <c r="N2948" s="3">
        <v>17098.186571465234</v>
      </c>
      <c r="O2948" s="3">
        <v>17696.623101466517</v>
      </c>
      <c r="P2948" s="3">
        <v>18316.00491001784</v>
      </c>
    </row>
    <row r="2949" spans="2:16" x14ac:dyDescent="0.35">
      <c r="B2949" t="s">
        <v>10</v>
      </c>
      <c r="D2949" t="s">
        <v>19</v>
      </c>
      <c r="E2949" t="s">
        <v>44</v>
      </c>
      <c r="F2949" t="s">
        <v>623</v>
      </c>
      <c r="G2949" t="s">
        <v>624</v>
      </c>
      <c r="H2949">
        <v>4160</v>
      </c>
      <c r="I2949" t="s">
        <v>614</v>
      </c>
      <c r="J2949">
        <v>63300056</v>
      </c>
      <c r="K2949" t="s">
        <v>1536</v>
      </c>
      <c r="L2949" s="3">
        <v>152012.763060228</v>
      </c>
      <c r="M2949" s="3">
        <v>157333.20976733597</v>
      </c>
      <c r="N2949" s="3">
        <v>162839.87210919271</v>
      </c>
      <c r="O2949" s="3">
        <v>168539.26763301445</v>
      </c>
      <c r="P2949" s="3">
        <v>174438.14200016993</v>
      </c>
    </row>
    <row r="2950" spans="2:16" x14ac:dyDescent="0.35">
      <c r="B2950" t="s">
        <v>10</v>
      </c>
      <c r="D2950" t="s">
        <v>11</v>
      </c>
      <c r="E2950" t="s">
        <v>44</v>
      </c>
      <c r="F2950" t="s">
        <v>623</v>
      </c>
      <c r="G2950" t="s">
        <v>624</v>
      </c>
      <c r="H2950">
        <v>4160</v>
      </c>
      <c r="I2950" t="s">
        <v>614</v>
      </c>
      <c r="J2950">
        <v>63300100</v>
      </c>
      <c r="K2950" t="s">
        <v>1869</v>
      </c>
      <c r="L2950" s="3">
        <v>13985.174201540976</v>
      </c>
      <c r="M2950" s="3">
        <v>14474.655298594909</v>
      </c>
      <c r="N2950" s="3">
        <v>14981.268234045729</v>
      </c>
      <c r="O2950" s="3">
        <v>15505.61262223733</v>
      </c>
      <c r="P2950" s="3">
        <v>16048.309064015633</v>
      </c>
    </row>
    <row r="2951" spans="2:16" x14ac:dyDescent="0.35">
      <c r="B2951" t="s">
        <v>10</v>
      </c>
      <c r="D2951" t="s">
        <v>11</v>
      </c>
      <c r="E2951" t="s">
        <v>44</v>
      </c>
      <c r="F2951" t="s">
        <v>623</v>
      </c>
      <c r="G2951" t="s">
        <v>624</v>
      </c>
      <c r="H2951">
        <v>4160</v>
      </c>
      <c r="I2951" t="s">
        <v>614</v>
      </c>
      <c r="J2951">
        <v>63300170</v>
      </c>
      <c r="K2951" t="s">
        <v>1873</v>
      </c>
      <c r="L2951" s="3">
        <v>24170.029326576252</v>
      </c>
      <c r="M2951" s="3">
        <v>25015.98035300642</v>
      </c>
      <c r="N2951" s="3">
        <v>25891.539665361641</v>
      </c>
      <c r="O2951" s="3">
        <v>26797.743553649296</v>
      </c>
      <c r="P2951" s="3">
        <v>27735.664578027019</v>
      </c>
    </row>
    <row r="2952" spans="2:16" x14ac:dyDescent="0.35">
      <c r="B2952" t="s">
        <v>10</v>
      </c>
      <c r="D2952" t="s">
        <v>11</v>
      </c>
      <c r="E2952" t="s">
        <v>44</v>
      </c>
      <c r="F2952" t="s">
        <v>625</v>
      </c>
      <c r="G2952" t="s">
        <v>626</v>
      </c>
      <c r="H2952">
        <v>4160</v>
      </c>
      <c r="I2952" t="s">
        <v>614</v>
      </c>
      <c r="J2952">
        <v>63300080</v>
      </c>
      <c r="K2952" t="s">
        <v>91</v>
      </c>
      <c r="L2952" s="3">
        <v>110498.04236793195</v>
      </c>
      <c r="M2952" s="3">
        <v>114365.47385080956</v>
      </c>
      <c r="N2952" s="3">
        <v>118368.26543558791</v>
      </c>
      <c r="O2952" s="3">
        <v>122511.15472583346</v>
      </c>
      <c r="P2952" s="3">
        <v>126799.04514123763</v>
      </c>
    </row>
    <row r="2953" spans="2:16" x14ac:dyDescent="0.35">
      <c r="B2953" t="s">
        <v>10</v>
      </c>
      <c r="D2953" t="s">
        <v>11</v>
      </c>
      <c r="E2953" t="s">
        <v>44</v>
      </c>
      <c r="F2953" t="s">
        <v>625</v>
      </c>
      <c r="G2953" t="s">
        <v>626</v>
      </c>
      <c r="H2953">
        <v>4160</v>
      </c>
      <c r="I2953" t="s">
        <v>614</v>
      </c>
      <c r="J2953">
        <v>63300040</v>
      </c>
      <c r="K2953" t="s">
        <v>1515</v>
      </c>
      <c r="L2953" s="3">
        <v>38165.442265239653</v>
      </c>
      <c r="M2953" s="3">
        <v>39501.23274452304</v>
      </c>
      <c r="N2953" s="3">
        <v>40883.775890581346</v>
      </c>
      <c r="O2953" s="3">
        <v>42314.708046751686</v>
      </c>
      <c r="P2953" s="3">
        <v>43795.722828387996</v>
      </c>
    </row>
    <row r="2954" spans="2:16" x14ac:dyDescent="0.35">
      <c r="B2954" t="s">
        <v>10</v>
      </c>
      <c r="D2954" t="s">
        <v>19</v>
      </c>
      <c r="E2954" t="s">
        <v>44</v>
      </c>
      <c r="F2954" t="s">
        <v>625</v>
      </c>
      <c r="G2954" t="s">
        <v>626</v>
      </c>
      <c r="H2954">
        <v>4160</v>
      </c>
      <c r="I2954" t="s">
        <v>614</v>
      </c>
      <c r="J2954">
        <v>63300056</v>
      </c>
      <c r="K2954" t="s">
        <v>1536</v>
      </c>
      <c r="L2954" s="3">
        <v>363480.40252609196</v>
      </c>
      <c r="M2954" s="3">
        <v>376202.21661450516</v>
      </c>
      <c r="N2954" s="3">
        <v>389369.29419601284</v>
      </c>
      <c r="O2954" s="3">
        <v>402997.21949287324</v>
      </c>
      <c r="P2954" s="3">
        <v>417102.12217512378</v>
      </c>
    </row>
    <row r="2955" spans="2:16" x14ac:dyDescent="0.35">
      <c r="B2955" t="s">
        <v>10</v>
      </c>
      <c r="D2955" t="s">
        <v>11</v>
      </c>
      <c r="E2955" t="s">
        <v>44</v>
      </c>
      <c r="F2955" t="s">
        <v>625</v>
      </c>
      <c r="G2955" t="s">
        <v>626</v>
      </c>
      <c r="H2955">
        <v>4160</v>
      </c>
      <c r="I2955" t="s">
        <v>614</v>
      </c>
      <c r="J2955">
        <v>63300100</v>
      </c>
      <c r="K2955" t="s">
        <v>1869</v>
      </c>
      <c r="L2955" s="3">
        <v>33440.197032400458</v>
      </c>
      <c r="M2955" s="3">
        <v>34610.603928534474</v>
      </c>
      <c r="N2955" s="3">
        <v>35821.975066033177</v>
      </c>
      <c r="O2955" s="3">
        <v>37075.744193344341</v>
      </c>
      <c r="P2955" s="3">
        <v>38373.395240111386</v>
      </c>
    </row>
    <row r="2956" spans="2:16" x14ac:dyDescent="0.35">
      <c r="B2956" t="s">
        <v>10</v>
      </c>
      <c r="D2956" t="s">
        <v>11</v>
      </c>
      <c r="E2956" t="s">
        <v>44</v>
      </c>
      <c r="F2956" t="s">
        <v>625</v>
      </c>
      <c r="G2956" t="s">
        <v>626</v>
      </c>
      <c r="H2956">
        <v>4160</v>
      </c>
      <c r="I2956" t="s">
        <v>614</v>
      </c>
      <c r="J2956">
        <v>63300170</v>
      </c>
      <c r="K2956" t="s">
        <v>1873</v>
      </c>
      <c r="L2956" s="3">
        <v>57793.384001648621</v>
      </c>
      <c r="M2956" s="3">
        <v>59816.152441706319</v>
      </c>
      <c r="N2956" s="3">
        <v>61909.717777166043</v>
      </c>
      <c r="O2956" s="3">
        <v>64076.557899366846</v>
      </c>
      <c r="P2956" s="3">
        <v>66319.23742584468</v>
      </c>
    </row>
    <row r="2957" spans="2:16" x14ac:dyDescent="0.35">
      <c r="B2957" t="s">
        <v>10</v>
      </c>
      <c r="D2957" t="s">
        <v>19</v>
      </c>
      <c r="E2957" t="s">
        <v>44</v>
      </c>
      <c r="F2957" t="s">
        <v>1820</v>
      </c>
      <c r="G2957" t="s">
        <v>1821</v>
      </c>
      <c r="H2957">
        <v>4160</v>
      </c>
      <c r="I2957" t="s">
        <v>614</v>
      </c>
      <c r="J2957">
        <v>63300152</v>
      </c>
      <c r="K2957" t="s">
        <v>1741</v>
      </c>
      <c r="L2957" s="3">
        <v>18987.3</v>
      </c>
      <c r="M2957" s="3">
        <v>19367.045999999998</v>
      </c>
      <c r="N2957" s="3">
        <v>19754.386919999997</v>
      </c>
      <c r="O2957" s="3">
        <v>20149.474658399999</v>
      </c>
      <c r="P2957" s="3">
        <v>20552.464151567998</v>
      </c>
    </row>
    <row r="2958" spans="2:16" x14ac:dyDescent="0.35">
      <c r="B2958" t="s">
        <v>10</v>
      </c>
      <c r="D2958" t="s">
        <v>19</v>
      </c>
      <c r="E2958" t="s">
        <v>44</v>
      </c>
      <c r="F2958" t="s">
        <v>1820</v>
      </c>
      <c r="G2958" t="s">
        <v>1821</v>
      </c>
      <c r="H2958">
        <v>4160</v>
      </c>
      <c r="I2958" t="s">
        <v>614</v>
      </c>
      <c r="J2958">
        <v>63300155</v>
      </c>
      <c r="K2958" t="s">
        <v>1877</v>
      </c>
      <c r="L2958" s="3">
        <v>5966</v>
      </c>
      <c r="M2958" s="3">
        <v>5966</v>
      </c>
      <c r="N2958" s="3">
        <v>5966</v>
      </c>
      <c r="O2958" s="3">
        <v>5966</v>
      </c>
      <c r="P2958" s="3">
        <v>5966</v>
      </c>
    </row>
    <row r="2959" spans="2:16" x14ac:dyDescent="0.35">
      <c r="B2959" t="s">
        <v>10</v>
      </c>
      <c r="D2959" t="s">
        <v>19</v>
      </c>
      <c r="E2959" t="s">
        <v>44</v>
      </c>
      <c r="F2959" t="s">
        <v>1822</v>
      </c>
      <c r="G2959" t="s">
        <v>1823</v>
      </c>
      <c r="H2959">
        <v>4160</v>
      </c>
      <c r="I2959" t="s">
        <v>614</v>
      </c>
      <c r="J2959">
        <v>63300152</v>
      </c>
      <c r="K2959" t="s">
        <v>1741</v>
      </c>
      <c r="L2959" s="3">
        <v>132963.12</v>
      </c>
      <c r="M2959" s="3">
        <v>135622.3824</v>
      </c>
      <c r="N2959" s="3">
        <v>138334.830048</v>
      </c>
      <c r="O2959" s="3">
        <v>141101.52664896002</v>
      </c>
      <c r="P2959" s="3">
        <v>143923.55718193922</v>
      </c>
    </row>
    <row r="2960" spans="2:16" x14ac:dyDescent="0.35">
      <c r="B2960" t="s">
        <v>10</v>
      </c>
      <c r="D2960" t="s">
        <v>19</v>
      </c>
      <c r="E2960" t="s">
        <v>44</v>
      </c>
      <c r="F2960" t="s">
        <v>1824</v>
      </c>
      <c r="G2960" t="s">
        <v>1825</v>
      </c>
      <c r="H2960">
        <v>4160</v>
      </c>
      <c r="I2960" t="s">
        <v>614</v>
      </c>
      <c r="J2960">
        <v>63300152</v>
      </c>
      <c r="K2960" t="s">
        <v>1741</v>
      </c>
      <c r="L2960" s="3">
        <v>151540.5024</v>
      </c>
      <c r="M2960" s="3">
        <v>154571.31244800001</v>
      </c>
      <c r="N2960" s="3">
        <v>157662.73869696</v>
      </c>
      <c r="O2960" s="3">
        <v>160815.99347089921</v>
      </c>
      <c r="P2960" s="3">
        <v>164032.3133403172</v>
      </c>
    </row>
    <row r="2961" spans="2:16" x14ac:dyDescent="0.35">
      <c r="B2961" t="s">
        <v>10</v>
      </c>
      <c r="D2961" t="s">
        <v>11</v>
      </c>
      <c r="E2961" t="s">
        <v>44</v>
      </c>
      <c r="F2961" t="s">
        <v>627</v>
      </c>
      <c r="G2961" t="s">
        <v>628</v>
      </c>
      <c r="H2961">
        <v>4160</v>
      </c>
      <c r="I2961" t="s">
        <v>614</v>
      </c>
      <c r="J2961">
        <v>63300080</v>
      </c>
      <c r="K2961" t="s">
        <v>91</v>
      </c>
      <c r="L2961" s="3">
        <v>154.31353094843999</v>
      </c>
      <c r="M2961" s="3">
        <v>159.71450453163538</v>
      </c>
      <c r="N2961" s="3">
        <v>165.3045121902426</v>
      </c>
      <c r="O2961" s="3">
        <v>171.09017011690108</v>
      </c>
      <c r="P2961" s="3">
        <v>177.07832607099263</v>
      </c>
    </row>
    <row r="2962" spans="2:16" x14ac:dyDescent="0.35">
      <c r="B2962" t="s">
        <v>10</v>
      </c>
      <c r="D2962" t="s">
        <v>11</v>
      </c>
      <c r="E2962" t="s">
        <v>44</v>
      </c>
      <c r="F2962" t="s">
        <v>627</v>
      </c>
      <c r="G2962" t="s">
        <v>628</v>
      </c>
      <c r="H2962">
        <v>4160</v>
      </c>
      <c r="I2962" t="s">
        <v>614</v>
      </c>
      <c r="J2962">
        <v>63300040</v>
      </c>
      <c r="K2962" t="s">
        <v>1515</v>
      </c>
      <c r="L2962" s="3">
        <v>53.299081413112489</v>
      </c>
      <c r="M2962" s="3">
        <v>55.164549262571427</v>
      </c>
      <c r="N2962" s="3">
        <v>57.095308486761425</v>
      </c>
      <c r="O2962" s="3">
        <v>59.093644283798071</v>
      </c>
      <c r="P2962" s="3">
        <v>61.161921833731</v>
      </c>
    </row>
    <row r="2963" spans="2:16" x14ac:dyDescent="0.35">
      <c r="B2963" t="s">
        <v>10</v>
      </c>
      <c r="D2963" t="s">
        <v>19</v>
      </c>
      <c r="E2963" t="s">
        <v>44</v>
      </c>
      <c r="F2963" t="s">
        <v>627</v>
      </c>
      <c r="G2963" t="s">
        <v>628</v>
      </c>
      <c r="H2963">
        <v>4160</v>
      </c>
      <c r="I2963" t="s">
        <v>614</v>
      </c>
      <c r="J2963">
        <v>63300056</v>
      </c>
      <c r="K2963" t="s">
        <v>1536</v>
      </c>
      <c r="L2963" s="3">
        <v>507.61029917249994</v>
      </c>
      <c r="M2963" s="3">
        <v>525.37665964353744</v>
      </c>
      <c r="N2963" s="3">
        <v>543.76484273106121</v>
      </c>
      <c r="O2963" s="3">
        <v>562.79661222664834</v>
      </c>
      <c r="P2963" s="3">
        <v>582.49449365458099</v>
      </c>
    </row>
    <row r="2964" spans="2:16" x14ac:dyDescent="0.35">
      <c r="B2964" t="s">
        <v>10</v>
      </c>
      <c r="D2964" t="s">
        <v>19</v>
      </c>
      <c r="E2964" t="s">
        <v>44</v>
      </c>
      <c r="F2964" t="s">
        <v>627</v>
      </c>
      <c r="G2964" t="s">
        <v>628</v>
      </c>
      <c r="H2964">
        <v>4160</v>
      </c>
      <c r="I2964" t="s">
        <v>614</v>
      </c>
      <c r="J2964">
        <v>63300152</v>
      </c>
      <c r="K2964" t="s">
        <v>1741</v>
      </c>
      <c r="L2964" s="3">
        <v>168048.52919999999</v>
      </c>
      <c r="M2964" s="3">
        <v>171409.49978399999</v>
      </c>
      <c r="N2964" s="3">
        <v>174837.68977967999</v>
      </c>
      <c r="O2964" s="3">
        <v>178334.44357527359</v>
      </c>
      <c r="P2964" s="3">
        <v>181901.13244677905</v>
      </c>
    </row>
    <row r="2965" spans="2:16" x14ac:dyDescent="0.35">
      <c r="B2965" t="s">
        <v>10</v>
      </c>
      <c r="D2965" t="s">
        <v>11</v>
      </c>
      <c r="E2965" t="s">
        <v>44</v>
      </c>
      <c r="F2965" t="s">
        <v>627</v>
      </c>
      <c r="G2965" t="s">
        <v>628</v>
      </c>
      <c r="H2965">
        <v>4160</v>
      </c>
      <c r="I2965" t="s">
        <v>614</v>
      </c>
      <c r="J2965">
        <v>63300100</v>
      </c>
      <c r="K2965" t="s">
        <v>1869</v>
      </c>
      <c r="L2965" s="3">
        <v>46.700147523869994</v>
      </c>
      <c r="M2965" s="3">
        <v>48.334652687205441</v>
      </c>
      <c r="N2965" s="3">
        <v>50.026365531257632</v>
      </c>
      <c r="O2965" s="3">
        <v>51.777288324851646</v>
      </c>
      <c r="P2965" s="3">
        <v>53.589493416221451</v>
      </c>
    </row>
    <row r="2966" spans="2:16" x14ac:dyDescent="0.35">
      <c r="B2966" t="s">
        <v>10</v>
      </c>
      <c r="D2966" t="s">
        <v>11</v>
      </c>
      <c r="E2966" t="s">
        <v>44</v>
      </c>
      <c r="F2966" t="s">
        <v>627</v>
      </c>
      <c r="G2966" t="s">
        <v>628</v>
      </c>
      <c r="H2966">
        <v>4160</v>
      </c>
      <c r="I2966" t="s">
        <v>614</v>
      </c>
      <c r="J2966">
        <v>63300170</v>
      </c>
      <c r="K2966" t="s">
        <v>1873</v>
      </c>
      <c r="L2966" s="3">
        <v>80.710037568427495</v>
      </c>
      <c r="M2966" s="3">
        <v>83.534888883322452</v>
      </c>
      <c r="N2966" s="3">
        <v>86.458609994238728</v>
      </c>
      <c r="O2966" s="3">
        <v>89.484661344037093</v>
      </c>
      <c r="P2966" s="3">
        <v>92.616624491078383</v>
      </c>
    </row>
    <row r="2967" spans="2:16" x14ac:dyDescent="0.35">
      <c r="B2967" t="s">
        <v>10</v>
      </c>
      <c r="D2967" t="s">
        <v>19</v>
      </c>
      <c r="E2967" t="s">
        <v>44</v>
      </c>
      <c r="F2967" t="s">
        <v>1826</v>
      </c>
      <c r="G2967" t="s">
        <v>1827</v>
      </c>
      <c r="H2967">
        <v>4160</v>
      </c>
      <c r="I2967" t="s">
        <v>614</v>
      </c>
      <c r="J2967">
        <v>63300152</v>
      </c>
      <c r="K2967" t="s">
        <v>1741</v>
      </c>
      <c r="L2967" s="3">
        <v>8489.6640000000007</v>
      </c>
      <c r="M2967" s="3">
        <v>8659.4572800000005</v>
      </c>
      <c r="N2967" s="3">
        <v>8832.6464255999999</v>
      </c>
      <c r="O2967" s="3">
        <v>9009.2993541119995</v>
      </c>
      <c r="P2967" s="3">
        <v>9189.4853411942404</v>
      </c>
    </row>
    <row r="2968" spans="2:16" x14ac:dyDescent="0.35">
      <c r="B2968" t="s">
        <v>10</v>
      </c>
      <c r="D2968" t="s">
        <v>11</v>
      </c>
      <c r="E2968" t="s">
        <v>44</v>
      </c>
      <c r="F2968" t="s">
        <v>629</v>
      </c>
      <c r="G2968" t="s">
        <v>630</v>
      </c>
      <c r="H2968">
        <v>4160</v>
      </c>
      <c r="I2968" t="s">
        <v>614</v>
      </c>
      <c r="J2968">
        <v>63300080</v>
      </c>
      <c r="K2968" t="s">
        <v>91</v>
      </c>
      <c r="L2968" s="3">
        <v>30266.346905051611</v>
      </c>
      <c r="M2968" s="3">
        <v>31325.669046728413</v>
      </c>
      <c r="N2968" s="3">
        <v>32422.067463363903</v>
      </c>
      <c r="O2968" s="3">
        <v>33556.839824581642</v>
      </c>
      <c r="P2968" s="3">
        <v>34731.329218441992</v>
      </c>
    </row>
    <row r="2969" spans="2:16" x14ac:dyDescent="0.35">
      <c r="B2969" t="s">
        <v>10</v>
      </c>
      <c r="D2969" t="s">
        <v>11</v>
      </c>
      <c r="E2969" t="s">
        <v>44</v>
      </c>
      <c r="F2969" t="s">
        <v>629</v>
      </c>
      <c r="G2969" t="s">
        <v>630</v>
      </c>
      <c r="H2969">
        <v>4160</v>
      </c>
      <c r="I2969" t="s">
        <v>614</v>
      </c>
      <c r="J2969">
        <v>63300040</v>
      </c>
      <c r="K2969" t="s">
        <v>1515</v>
      </c>
      <c r="L2969" s="3">
        <v>10453.836924442168</v>
      </c>
      <c r="M2969" s="3">
        <v>10819.721216797643</v>
      </c>
      <c r="N2969" s="3">
        <v>11198.411459385559</v>
      </c>
      <c r="O2969" s="3">
        <v>11590.355860464053</v>
      </c>
      <c r="P2969" s="3">
        <v>11996.018315580293</v>
      </c>
    </row>
    <row r="2970" spans="2:16" x14ac:dyDescent="0.35">
      <c r="B2970" t="s">
        <v>10</v>
      </c>
      <c r="D2970" t="s">
        <v>19</v>
      </c>
      <c r="E2970" t="s">
        <v>44</v>
      </c>
      <c r="F2970" t="s">
        <v>629</v>
      </c>
      <c r="G2970" t="s">
        <v>630</v>
      </c>
      <c r="H2970">
        <v>4160</v>
      </c>
      <c r="I2970" t="s">
        <v>614</v>
      </c>
      <c r="J2970">
        <v>63300056</v>
      </c>
      <c r="K2970" t="s">
        <v>1536</v>
      </c>
      <c r="L2970" s="3">
        <v>99560.351661353983</v>
      </c>
      <c r="M2970" s="3">
        <v>103044.96396950136</v>
      </c>
      <c r="N2970" s="3">
        <v>106651.5377084339</v>
      </c>
      <c r="O2970" s="3">
        <v>110384.34152822908</v>
      </c>
      <c r="P2970" s="3">
        <v>114247.79348171709</v>
      </c>
    </row>
    <row r="2971" spans="2:16" x14ac:dyDescent="0.35">
      <c r="B2971" t="s">
        <v>10</v>
      </c>
      <c r="D2971" t="s">
        <v>11</v>
      </c>
      <c r="E2971" t="s">
        <v>44</v>
      </c>
      <c r="F2971" t="s">
        <v>629</v>
      </c>
      <c r="G2971" t="s">
        <v>630</v>
      </c>
      <c r="H2971">
        <v>4160</v>
      </c>
      <c r="I2971" t="s">
        <v>614</v>
      </c>
      <c r="J2971">
        <v>63300100</v>
      </c>
      <c r="K2971" t="s">
        <v>1869</v>
      </c>
      <c r="L2971" s="3">
        <v>9159.5523528445665</v>
      </c>
      <c r="M2971" s="3">
        <v>9480.1366851941257</v>
      </c>
      <c r="N2971" s="3">
        <v>9811.9414691759193</v>
      </c>
      <c r="O2971" s="3">
        <v>10155.359420597075</v>
      </c>
      <c r="P2971" s="3">
        <v>10510.797000317973</v>
      </c>
    </row>
    <row r="2972" spans="2:16" x14ac:dyDescent="0.35">
      <c r="B2972" t="s">
        <v>10</v>
      </c>
      <c r="D2972" t="s">
        <v>11</v>
      </c>
      <c r="E2972" t="s">
        <v>44</v>
      </c>
      <c r="F2972" t="s">
        <v>629</v>
      </c>
      <c r="G2972" t="s">
        <v>630</v>
      </c>
      <c r="H2972">
        <v>4160</v>
      </c>
      <c r="I2972" t="s">
        <v>614</v>
      </c>
      <c r="J2972">
        <v>63300170</v>
      </c>
      <c r="K2972" t="s">
        <v>1873</v>
      </c>
      <c r="L2972" s="3">
        <v>15830.095914155283</v>
      </c>
      <c r="M2972" s="3">
        <v>16384.149271150716</v>
      </c>
      <c r="N2972" s="3">
        <v>16957.594495640991</v>
      </c>
      <c r="O2972" s="3">
        <v>17551.110302988425</v>
      </c>
      <c r="P2972" s="3">
        <v>18165.399163593018</v>
      </c>
    </row>
    <row r="2973" spans="2:16" x14ac:dyDescent="0.35">
      <c r="B2973" t="s">
        <v>10</v>
      </c>
      <c r="D2973" t="s">
        <v>19</v>
      </c>
      <c r="E2973" t="s">
        <v>44</v>
      </c>
      <c r="F2973" t="s">
        <v>1721</v>
      </c>
      <c r="G2973" t="s">
        <v>1722</v>
      </c>
      <c r="H2973">
        <v>4160</v>
      </c>
      <c r="I2973" t="s">
        <v>614</v>
      </c>
      <c r="J2973">
        <v>63300150</v>
      </c>
      <c r="K2973" t="s">
        <v>1680</v>
      </c>
      <c r="L2973" s="3">
        <v>153000.00001019999</v>
      </c>
      <c r="M2973" s="3">
        <v>156060.00001040398</v>
      </c>
      <c r="N2973" s="3">
        <v>159181.20001061205</v>
      </c>
      <c r="O2973" s="3">
        <v>162364.82401082429</v>
      </c>
      <c r="P2973" s="3">
        <v>165612.12049104078</v>
      </c>
    </row>
    <row r="2974" spans="2:16" x14ac:dyDescent="0.35">
      <c r="B2974" t="s">
        <v>10</v>
      </c>
      <c r="D2974" t="s">
        <v>19</v>
      </c>
      <c r="E2974" t="s">
        <v>44</v>
      </c>
      <c r="F2974" t="s">
        <v>1721</v>
      </c>
      <c r="G2974" t="s">
        <v>1722</v>
      </c>
      <c r="H2974">
        <v>4160</v>
      </c>
      <c r="I2974" t="s">
        <v>614</v>
      </c>
      <c r="J2974">
        <v>63300152</v>
      </c>
      <c r="K2974" t="s">
        <v>1741</v>
      </c>
      <c r="L2974" s="3">
        <v>510110.87402039999</v>
      </c>
      <c r="M2974" s="3">
        <v>520313.09150080802</v>
      </c>
      <c r="N2974" s="3">
        <v>530719.35333082417</v>
      </c>
      <c r="O2974" s="3">
        <v>541333.74039744062</v>
      </c>
      <c r="P2974" s="3">
        <v>552160.41520538949</v>
      </c>
    </row>
    <row r="2975" spans="2:16" x14ac:dyDescent="0.35">
      <c r="B2975" t="s">
        <v>10</v>
      </c>
      <c r="D2975" t="s">
        <v>11</v>
      </c>
      <c r="E2975" t="s">
        <v>115</v>
      </c>
      <c r="F2975" t="s">
        <v>607</v>
      </c>
      <c r="G2975" t="s">
        <v>608</v>
      </c>
      <c r="H2975">
        <v>4201</v>
      </c>
      <c r="I2975" t="s">
        <v>609</v>
      </c>
      <c r="J2975">
        <v>63300080</v>
      </c>
      <c r="K2975" t="s">
        <v>91</v>
      </c>
      <c r="L2975" s="3">
        <v>51145.315727616427</v>
      </c>
      <c r="M2975" s="3">
        <v>52935.401778082996</v>
      </c>
      <c r="N2975" s="3">
        <v>54788.1408403159</v>
      </c>
      <c r="O2975" s="3">
        <v>56705.725769726952</v>
      </c>
      <c r="P2975" s="3">
        <v>58690.426171667394</v>
      </c>
    </row>
    <row r="2976" spans="2:16" x14ac:dyDescent="0.35">
      <c r="B2976" t="s">
        <v>10</v>
      </c>
      <c r="D2976" t="s">
        <v>19</v>
      </c>
      <c r="E2976" t="s">
        <v>115</v>
      </c>
      <c r="F2976" t="s">
        <v>607</v>
      </c>
      <c r="G2976" t="s">
        <v>608</v>
      </c>
      <c r="H2976">
        <v>4201</v>
      </c>
      <c r="I2976" t="s">
        <v>609</v>
      </c>
      <c r="J2976">
        <v>63300075</v>
      </c>
      <c r="K2976" t="s">
        <v>1480</v>
      </c>
      <c r="L2976" s="3">
        <v>2111.1999999999998</v>
      </c>
      <c r="M2976" s="3">
        <v>2142.8679999999995</v>
      </c>
      <c r="N2976" s="3">
        <v>2175.0110199999995</v>
      </c>
      <c r="O2976" s="3">
        <v>2207.6361852999994</v>
      </c>
      <c r="P2976" s="3">
        <v>2240.7507280794994</v>
      </c>
    </row>
    <row r="2977" spans="2:16" x14ac:dyDescent="0.35">
      <c r="B2977" t="s">
        <v>10</v>
      </c>
      <c r="D2977" t="s">
        <v>11</v>
      </c>
      <c r="E2977" t="s">
        <v>115</v>
      </c>
      <c r="F2977" t="s">
        <v>607</v>
      </c>
      <c r="G2977" t="s">
        <v>608</v>
      </c>
      <c r="H2977">
        <v>4201</v>
      </c>
      <c r="I2977" t="s">
        <v>609</v>
      </c>
      <c r="J2977">
        <v>63300040</v>
      </c>
      <c r="K2977" t="s">
        <v>1515</v>
      </c>
      <c r="L2977" s="3">
        <v>17665.322866446462</v>
      </c>
      <c r="M2977" s="3">
        <v>18283.609166772087</v>
      </c>
      <c r="N2977" s="3">
        <v>18923.535487609108</v>
      </c>
      <c r="O2977" s="3">
        <v>19585.859229675429</v>
      </c>
      <c r="P2977" s="3">
        <v>20271.364302714068</v>
      </c>
    </row>
    <row r="2978" spans="2:16" x14ac:dyDescent="0.35">
      <c r="B2978" t="s">
        <v>10</v>
      </c>
      <c r="D2978" t="s">
        <v>19</v>
      </c>
      <c r="E2978" t="s">
        <v>115</v>
      </c>
      <c r="F2978" t="s">
        <v>607</v>
      </c>
      <c r="G2978" t="s">
        <v>608</v>
      </c>
      <c r="H2978">
        <v>4201</v>
      </c>
      <c r="I2978" t="s">
        <v>609</v>
      </c>
      <c r="J2978">
        <v>63300056</v>
      </c>
      <c r="K2978" t="s">
        <v>1536</v>
      </c>
      <c r="L2978" s="3">
        <v>168241.17015663299</v>
      </c>
      <c r="M2978" s="3">
        <v>174129.61111211512</v>
      </c>
      <c r="N2978" s="3">
        <v>180224.14750103914</v>
      </c>
      <c r="O2978" s="3">
        <v>186531.99266357551</v>
      </c>
      <c r="P2978" s="3">
        <v>193060.61240680065</v>
      </c>
    </row>
    <row r="2979" spans="2:16" x14ac:dyDescent="0.35">
      <c r="B2979" t="s">
        <v>10</v>
      </c>
      <c r="D2979" t="s">
        <v>19</v>
      </c>
      <c r="E2979" t="s">
        <v>115</v>
      </c>
      <c r="F2979" t="s">
        <v>607</v>
      </c>
      <c r="G2979" t="s">
        <v>608</v>
      </c>
      <c r="H2979">
        <v>4201</v>
      </c>
      <c r="I2979" t="s">
        <v>609</v>
      </c>
      <c r="J2979">
        <v>63300033</v>
      </c>
      <c r="K2979" t="s">
        <v>1661</v>
      </c>
      <c r="L2979" s="3">
        <v>2025.49</v>
      </c>
      <c r="M2979" s="3">
        <v>2025.49</v>
      </c>
      <c r="N2979" s="3">
        <v>2025.49</v>
      </c>
      <c r="O2979" s="3">
        <v>2025.49</v>
      </c>
      <c r="P2979" s="3">
        <v>2025.49</v>
      </c>
    </row>
    <row r="2980" spans="2:16" x14ac:dyDescent="0.35">
      <c r="B2980" t="s">
        <v>10</v>
      </c>
      <c r="D2980" t="s">
        <v>11</v>
      </c>
      <c r="E2980" t="s">
        <v>115</v>
      </c>
      <c r="F2980" t="s">
        <v>607</v>
      </c>
      <c r="G2980" t="s">
        <v>608</v>
      </c>
      <c r="H2980">
        <v>4201</v>
      </c>
      <c r="I2980" t="s">
        <v>609</v>
      </c>
      <c r="J2980">
        <v>63300100</v>
      </c>
      <c r="K2980" t="s">
        <v>1869</v>
      </c>
      <c r="L2980" s="3">
        <v>15478.187654410234</v>
      </c>
      <c r="M2980" s="3">
        <v>16019.92422231459</v>
      </c>
      <c r="N2980" s="3">
        <v>16580.621570095602</v>
      </c>
      <c r="O2980" s="3">
        <v>17160.943325048946</v>
      </c>
      <c r="P2980" s="3">
        <v>17761.576341425658</v>
      </c>
    </row>
    <row r="2981" spans="2:16" x14ac:dyDescent="0.35">
      <c r="B2981" t="s">
        <v>10</v>
      </c>
      <c r="D2981" t="s">
        <v>11</v>
      </c>
      <c r="E2981" t="s">
        <v>115</v>
      </c>
      <c r="F2981" t="s">
        <v>607</v>
      </c>
      <c r="G2981" t="s">
        <v>608</v>
      </c>
      <c r="H2981">
        <v>4201</v>
      </c>
      <c r="I2981" t="s">
        <v>609</v>
      </c>
      <c r="J2981">
        <v>63300170</v>
      </c>
      <c r="K2981" t="s">
        <v>1873</v>
      </c>
      <c r="L2981" s="3">
        <v>26750.346054904647</v>
      </c>
      <c r="M2981" s="3">
        <v>27686.608166826303</v>
      </c>
      <c r="N2981" s="3">
        <v>28655.639452665226</v>
      </c>
      <c r="O2981" s="3">
        <v>29658.586833508507</v>
      </c>
      <c r="P2981" s="3">
        <v>30696.637372681304</v>
      </c>
    </row>
    <row r="2982" spans="2:16" x14ac:dyDescent="0.35">
      <c r="B2982" t="s">
        <v>10</v>
      </c>
      <c r="D2982" t="s">
        <v>11</v>
      </c>
      <c r="E2982" t="s">
        <v>115</v>
      </c>
      <c r="F2982" t="s">
        <v>610</v>
      </c>
      <c r="G2982" t="s">
        <v>611</v>
      </c>
      <c r="H2982">
        <v>4201</v>
      </c>
      <c r="I2982" t="s">
        <v>609</v>
      </c>
      <c r="J2982">
        <v>63300080</v>
      </c>
      <c r="K2982" t="s">
        <v>91</v>
      </c>
      <c r="L2982" s="3">
        <v>141324.9269255485</v>
      </c>
      <c r="M2982" s="3">
        <v>146271.29936794267</v>
      </c>
      <c r="N2982" s="3">
        <v>151390.79484582064</v>
      </c>
      <c r="O2982" s="3">
        <v>156689.47266542434</v>
      </c>
      <c r="P2982" s="3">
        <v>162173.60420871418</v>
      </c>
    </row>
    <row r="2983" spans="2:16" x14ac:dyDescent="0.35">
      <c r="B2983" t="s">
        <v>10</v>
      </c>
      <c r="D2983" t="s">
        <v>19</v>
      </c>
      <c r="E2983" t="s">
        <v>115</v>
      </c>
      <c r="F2983" t="s">
        <v>610</v>
      </c>
      <c r="G2983" t="s">
        <v>611</v>
      </c>
      <c r="H2983">
        <v>4201</v>
      </c>
      <c r="I2983" t="s">
        <v>609</v>
      </c>
      <c r="J2983">
        <v>63300030</v>
      </c>
      <c r="K2983" t="s">
        <v>1488</v>
      </c>
      <c r="L2983" s="3">
        <v>22495.000000799999</v>
      </c>
      <c r="M2983" s="3">
        <v>22495.000000799999</v>
      </c>
      <c r="N2983" s="3">
        <v>22495.000000799999</v>
      </c>
      <c r="O2983" s="3">
        <v>22495.000000799999</v>
      </c>
      <c r="P2983" s="3">
        <v>22495.000000799999</v>
      </c>
    </row>
    <row r="2984" spans="2:16" x14ac:dyDescent="0.35">
      <c r="B2984" t="s">
        <v>10</v>
      </c>
      <c r="D2984" t="s">
        <v>11</v>
      </c>
      <c r="E2984" t="s">
        <v>115</v>
      </c>
      <c r="F2984" t="s">
        <v>610</v>
      </c>
      <c r="G2984" t="s">
        <v>611</v>
      </c>
      <c r="H2984">
        <v>4201</v>
      </c>
      <c r="I2984" t="s">
        <v>609</v>
      </c>
      <c r="J2984">
        <v>63300040</v>
      </c>
      <c r="K2984" t="s">
        <v>1515</v>
      </c>
      <c r="L2984" s="3">
        <v>48812.885944679576</v>
      </c>
      <c r="M2984" s="3">
        <v>50521.336952743361</v>
      </c>
      <c r="N2984" s="3">
        <v>52289.583746089367</v>
      </c>
      <c r="O2984" s="3">
        <v>54119.719177202489</v>
      </c>
      <c r="P2984" s="3">
        <v>56013.909348404573</v>
      </c>
    </row>
    <row r="2985" spans="2:16" x14ac:dyDescent="0.35">
      <c r="B2985" t="s">
        <v>10</v>
      </c>
      <c r="D2985" t="s">
        <v>19</v>
      </c>
      <c r="E2985" t="s">
        <v>115</v>
      </c>
      <c r="F2985" t="s">
        <v>610</v>
      </c>
      <c r="G2985" t="s">
        <v>611</v>
      </c>
      <c r="H2985">
        <v>4201</v>
      </c>
      <c r="I2985" t="s">
        <v>609</v>
      </c>
      <c r="J2985">
        <v>63300056</v>
      </c>
      <c r="K2985" t="s">
        <v>1536</v>
      </c>
      <c r="L2985" s="3">
        <v>464884.62804456742</v>
      </c>
      <c r="M2985" s="3">
        <v>481155.59002612723</v>
      </c>
      <c r="N2985" s="3">
        <v>497996.03567704163</v>
      </c>
      <c r="O2985" s="3">
        <v>515425.89692573802</v>
      </c>
      <c r="P2985" s="3">
        <v>533465.80331813882</v>
      </c>
    </row>
    <row r="2986" spans="2:16" x14ac:dyDescent="0.35">
      <c r="B2986" t="s">
        <v>10</v>
      </c>
      <c r="D2986" t="s">
        <v>19</v>
      </c>
      <c r="E2986" t="s">
        <v>115</v>
      </c>
      <c r="F2986" t="s">
        <v>610</v>
      </c>
      <c r="G2986" t="s">
        <v>611</v>
      </c>
      <c r="H2986">
        <v>4201</v>
      </c>
      <c r="I2986" t="s">
        <v>609</v>
      </c>
      <c r="J2986">
        <v>63300150</v>
      </c>
      <c r="K2986" t="s">
        <v>1680</v>
      </c>
      <c r="L2986" s="3">
        <v>38948.699999999997</v>
      </c>
      <c r="M2986" s="3">
        <v>39727.673999999999</v>
      </c>
      <c r="N2986" s="3">
        <v>40522.227480000001</v>
      </c>
      <c r="O2986" s="3">
        <v>41332.672029599998</v>
      </c>
      <c r="P2986" s="3">
        <v>42159.325470192001</v>
      </c>
    </row>
    <row r="2987" spans="2:16" x14ac:dyDescent="0.35">
      <c r="B2987" t="s">
        <v>10</v>
      </c>
      <c r="D2987" t="s">
        <v>11</v>
      </c>
      <c r="E2987" t="s">
        <v>115</v>
      </c>
      <c r="F2987" t="s">
        <v>610</v>
      </c>
      <c r="G2987" t="s">
        <v>611</v>
      </c>
      <c r="H2987">
        <v>4201</v>
      </c>
      <c r="I2987" t="s">
        <v>609</v>
      </c>
      <c r="J2987">
        <v>63300100</v>
      </c>
      <c r="K2987" t="s">
        <v>1869</v>
      </c>
      <c r="L2987" s="3">
        <v>42769.385780100201</v>
      </c>
      <c r="M2987" s="3">
        <v>44266.314282403706</v>
      </c>
      <c r="N2987" s="3">
        <v>45815.635282287825</v>
      </c>
      <c r="O2987" s="3">
        <v>47419.182517167894</v>
      </c>
      <c r="P2987" s="3">
        <v>49078.85390526877</v>
      </c>
    </row>
    <row r="2988" spans="2:16" x14ac:dyDescent="0.35">
      <c r="B2988" t="s">
        <v>10</v>
      </c>
      <c r="D2988" t="s">
        <v>11</v>
      </c>
      <c r="E2988" t="s">
        <v>115</v>
      </c>
      <c r="F2988" t="s">
        <v>610</v>
      </c>
      <c r="G2988" t="s">
        <v>611</v>
      </c>
      <c r="H2988">
        <v>4201</v>
      </c>
      <c r="I2988" t="s">
        <v>609</v>
      </c>
      <c r="J2988">
        <v>63300170</v>
      </c>
      <c r="K2988" t="s">
        <v>1873</v>
      </c>
      <c r="L2988" s="3">
        <v>73916.655859086226</v>
      </c>
      <c r="M2988" s="3">
        <v>76503.738814154232</v>
      </c>
      <c r="N2988" s="3">
        <v>79181.369672649613</v>
      </c>
      <c r="O2988" s="3">
        <v>81952.717611192347</v>
      </c>
      <c r="P2988" s="3">
        <v>84821.062727584067</v>
      </c>
    </row>
    <row r="2989" spans="2:16" x14ac:dyDescent="0.35">
      <c r="B2989" t="s">
        <v>10</v>
      </c>
      <c r="D2989" t="s">
        <v>11</v>
      </c>
      <c r="E2989" t="s">
        <v>44</v>
      </c>
      <c r="F2989" t="s">
        <v>602</v>
      </c>
      <c r="G2989" t="s">
        <v>603</v>
      </c>
      <c r="H2989">
        <v>4204</v>
      </c>
      <c r="I2989" t="s">
        <v>604</v>
      </c>
      <c r="J2989">
        <v>63300080</v>
      </c>
      <c r="K2989" t="s">
        <v>91</v>
      </c>
      <c r="L2989" s="3">
        <v>465155.03734684095</v>
      </c>
      <c r="M2989" s="3">
        <v>481435.46365398035</v>
      </c>
      <c r="N2989" s="3">
        <v>498285.70488186961</v>
      </c>
      <c r="O2989" s="3">
        <v>515725.70455273503</v>
      </c>
      <c r="P2989" s="3">
        <v>533776.10421208071</v>
      </c>
    </row>
    <row r="2990" spans="2:16" x14ac:dyDescent="0.35">
      <c r="B2990" t="s">
        <v>10</v>
      </c>
      <c r="D2990" t="s">
        <v>11</v>
      </c>
      <c r="E2990" t="s">
        <v>44</v>
      </c>
      <c r="F2990" t="s">
        <v>602</v>
      </c>
      <c r="G2990" t="s">
        <v>603</v>
      </c>
      <c r="H2990">
        <v>4204</v>
      </c>
      <c r="I2990" t="s">
        <v>604</v>
      </c>
      <c r="J2990">
        <v>63300040</v>
      </c>
      <c r="K2990" t="s">
        <v>1515</v>
      </c>
      <c r="L2990" s="3">
        <v>160662.10171519176</v>
      </c>
      <c r="M2990" s="3">
        <v>166285.27527522345</v>
      </c>
      <c r="N2990" s="3">
        <v>172105.25990985628</v>
      </c>
      <c r="O2990" s="3">
        <v>178128.94400670123</v>
      </c>
      <c r="P2990" s="3">
        <v>184363.45704693577</v>
      </c>
    </row>
    <row r="2991" spans="2:16" x14ac:dyDescent="0.35">
      <c r="B2991" t="s">
        <v>10</v>
      </c>
      <c r="D2991" t="s">
        <v>19</v>
      </c>
      <c r="E2991" t="s">
        <v>44</v>
      </c>
      <c r="F2991" t="s">
        <v>602</v>
      </c>
      <c r="G2991" t="s">
        <v>603</v>
      </c>
      <c r="H2991">
        <v>4204</v>
      </c>
      <c r="I2991" t="s">
        <v>604</v>
      </c>
      <c r="J2991">
        <v>63300056</v>
      </c>
      <c r="K2991" t="s">
        <v>1536</v>
      </c>
      <c r="L2991" s="3">
        <v>1530115.2544303979</v>
      </c>
      <c r="M2991" s="3">
        <v>1583669.2883354616</v>
      </c>
      <c r="N2991" s="3">
        <v>1639097.7134272028</v>
      </c>
      <c r="O2991" s="3">
        <v>1696466.1333971547</v>
      </c>
      <c r="P2991" s="3">
        <v>1755842.4480660551</v>
      </c>
    </row>
    <row r="2992" spans="2:16" x14ac:dyDescent="0.35">
      <c r="B2992" t="s">
        <v>10</v>
      </c>
      <c r="D2992" t="s">
        <v>19</v>
      </c>
      <c r="E2992" t="s">
        <v>44</v>
      </c>
      <c r="F2992" t="s">
        <v>602</v>
      </c>
      <c r="G2992" t="s">
        <v>603</v>
      </c>
      <c r="H2992">
        <v>4204</v>
      </c>
      <c r="I2992" t="s">
        <v>604</v>
      </c>
      <c r="J2992">
        <v>63300150</v>
      </c>
      <c r="K2992" t="s">
        <v>1680</v>
      </c>
      <c r="L2992" s="3">
        <v>27748.080000000002</v>
      </c>
      <c r="M2992" s="3">
        <v>28303.0416</v>
      </c>
      <c r="N2992" s="3">
        <v>28869.102432</v>
      </c>
      <c r="O2992" s="3">
        <v>29446.48448064</v>
      </c>
      <c r="P2992" s="3">
        <v>30035.4141702528</v>
      </c>
    </row>
    <row r="2993" spans="2:16" x14ac:dyDescent="0.35">
      <c r="B2993" t="s">
        <v>10</v>
      </c>
      <c r="D2993" t="s">
        <v>11</v>
      </c>
      <c r="E2993" t="s">
        <v>44</v>
      </c>
      <c r="F2993" t="s">
        <v>602</v>
      </c>
      <c r="G2993" t="s">
        <v>603</v>
      </c>
      <c r="H2993">
        <v>4204</v>
      </c>
      <c r="I2993" t="s">
        <v>604</v>
      </c>
      <c r="J2993">
        <v>63300100</v>
      </c>
      <c r="K2993" t="s">
        <v>1869</v>
      </c>
      <c r="L2993" s="3">
        <v>140770.60340759662</v>
      </c>
      <c r="M2993" s="3">
        <v>145697.57452686247</v>
      </c>
      <c r="N2993" s="3">
        <v>150796.98963530266</v>
      </c>
      <c r="O2993" s="3">
        <v>156074.88427253824</v>
      </c>
      <c r="P2993" s="3">
        <v>161537.50522207707</v>
      </c>
    </row>
    <row r="2994" spans="2:16" x14ac:dyDescent="0.35">
      <c r="B2994" t="s">
        <v>10</v>
      </c>
      <c r="D2994" t="s">
        <v>11</v>
      </c>
      <c r="E2994" t="s">
        <v>44</v>
      </c>
      <c r="F2994" t="s">
        <v>602</v>
      </c>
      <c r="G2994" t="s">
        <v>603</v>
      </c>
      <c r="H2994">
        <v>4204</v>
      </c>
      <c r="I2994" t="s">
        <v>604</v>
      </c>
      <c r="J2994">
        <v>63300170</v>
      </c>
      <c r="K2994" t="s">
        <v>1873</v>
      </c>
      <c r="L2994" s="3">
        <v>243288.32545443327</v>
      </c>
      <c r="M2994" s="3">
        <v>251803.41684533839</v>
      </c>
      <c r="N2994" s="3">
        <v>260616.53643492525</v>
      </c>
      <c r="O2994" s="3">
        <v>269738.11521014763</v>
      </c>
      <c r="P2994" s="3">
        <v>279178.94924250274</v>
      </c>
    </row>
    <row r="2995" spans="2:16" x14ac:dyDescent="0.35">
      <c r="B2995" t="s">
        <v>10</v>
      </c>
      <c r="D2995" t="s">
        <v>11</v>
      </c>
      <c r="E2995" t="s">
        <v>44</v>
      </c>
      <c r="F2995" t="s">
        <v>605</v>
      </c>
      <c r="G2995" t="s">
        <v>606</v>
      </c>
      <c r="H2995">
        <v>4204</v>
      </c>
      <c r="I2995" t="s">
        <v>604</v>
      </c>
      <c r="J2995">
        <v>63300080</v>
      </c>
      <c r="K2995" t="s">
        <v>91</v>
      </c>
      <c r="L2995" s="3">
        <v>55844.547343792401</v>
      </c>
      <c r="M2995" s="3">
        <v>57799.106500825132</v>
      </c>
      <c r="N2995" s="3">
        <v>59822.075228353999</v>
      </c>
      <c r="O2995" s="3">
        <v>61915.847861346389</v>
      </c>
      <c r="P2995" s="3">
        <v>64082.902536493508</v>
      </c>
    </row>
    <row r="2996" spans="2:16" x14ac:dyDescent="0.35">
      <c r="B2996" t="s">
        <v>10</v>
      </c>
      <c r="D2996" t="s">
        <v>19</v>
      </c>
      <c r="E2996" t="s">
        <v>44</v>
      </c>
      <c r="F2996" t="s">
        <v>605</v>
      </c>
      <c r="G2996" t="s">
        <v>606</v>
      </c>
      <c r="H2996">
        <v>4204</v>
      </c>
      <c r="I2996" t="s">
        <v>604</v>
      </c>
      <c r="J2996">
        <v>63300030</v>
      </c>
      <c r="K2996" t="s">
        <v>1488</v>
      </c>
      <c r="L2996" s="3">
        <v>13280.000000399999</v>
      </c>
      <c r="M2996" s="3">
        <v>13280.000000399999</v>
      </c>
      <c r="N2996" s="3">
        <v>13280.000000399999</v>
      </c>
      <c r="O2996" s="3">
        <v>13280.000000399999</v>
      </c>
      <c r="P2996" s="3">
        <v>13280.000000399999</v>
      </c>
    </row>
    <row r="2997" spans="2:16" x14ac:dyDescent="0.35">
      <c r="B2997" t="s">
        <v>10</v>
      </c>
      <c r="D2997" t="s">
        <v>11</v>
      </c>
      <c r="E2997" t="s">
        <v>44</v>
      </c>
      <c r="F2997" t="s">
        <v>605</v>
      </c>
      <c r="G2997" t="s">
        <v>606</v>
      </c>
      <c r="H2997">
        <v>4204</v>
      </c>
      <c r="I2997" t="s">
        <v>604</v>
      </c>
      <c r="J2997">
        <v>63300040</v>
      </c>
      <c r="K2997" t="s">
        <v>1515</v>
      </c>
      <c r="L2997" s="3">
        <v>19288.412733875666</v>
      </c>
      <c r="M2997" s="3">
        <v>19963.507179561311</v>
      </c>
      <c r="N2997" s="3">
        <v>20662.229930845955</v>
      </c>
      <c r="O2997" s="3">
        <v>21385.407978425563</v>
      </c>
      <c r="P2997" s="3">
        <v>22133.897257670455</v>
      </c>
    </row>
    <row r="2998" spans="2:16" x14ac:dyDescent="0.35">
      <c r="B2998" t="s">
        <v>10</v>
      </c>
      <c r="D2998" t="s">
        <v>19</v>
      </c>
      <c r="E2998" t="s">
        <v>44</v>
      </c>
      <c r="F2998" t="s">
        <v>605</v>
      </c>
      <c r="G2998" t="s">
        <v>606</v>
      </c>
      <c r="H2998">
        <v>4204</v>
      </c>
      <c r="I2998" t="s">
        <v>604</v>
      </c>
      <c r="J2998">
        <v>63300056</v>
      </c>
      <c r="K2998" t="s">
        <v>1536</v>
      </c>
      <c r="L2998" s="3">
        <v>183699.16889405396</v>
      </c>
      <c r="M2998" s="3">
        <v>190128.63980534583</v>
      </c>
      <c r="N2998" s="3">
        <v>196783.14219853291</v>
      </c>
      <c r="O2998" s="3">
        <v>203670.55217548154</v>
      </c>
      <c r="P2998" s="3">
        <v>210799.02150162339</v>
      </c>
    </row>
    <row r="2999" spans="2:16" x14ac:dyDescent="0.35">
      <c r="B2999" t="s">
        <v>10</v>
      </c>
      <c r="D2999" t="s">
        <v>19</v>
      </c>
      <c r="E2999" t="s">
        <v>44</v>
      </c>
      <c r="F2999" t="s">
        <v>605</v>
      </c>
      <c r="G2999" t="s">
        <v>606</v>
      </c>
      <c r="H2999">
        <v>4204</v>
      </c>
      <c r="I2999" t="s">
        <v>604</v>
      </c>
      <c r="J2999">
        <v>63300033</v>
      </c>
      <c r="K2999" t="s">
        <v>1661</v>
      </c>
      <c r="L2999" s="3">
        <v>5892</v>
      </c>
      <c r="M2999" s="3">
        <v>5892</v>
      </c>
      <c r="N2999" s="3">
        <v>5892</v>
      </c>
      <c r="O2999" s="3">
        <v>5892</v>
      </c>
      <c r="P2999" s="3">
        <v>5892</v>
      </c>
    </row>
    <row r="3000" spans="2:16" x14ac:dyDescent="0.35">
      <c r="B3000" t="s">
        <v>10</v>
      </c>
      <c r="D3000" t="s">
        <v>11</v>
      </c>
      <c r="E3000" t="s">
        <v>44</v>
      </c>
      <c r="F3000" t="s">
        <v>605</v>
      </c>
      <c r="G3000" t="s">
        <v>606</v>
      </c>
      <c r="H3000">
        <v>4204</v>
      </c>
      <c r="I3000" t="s">
        <v>604</v>
      </c>
      <c r="J3000">
        <v>63300100</v>
      </c>
      <c r="K3000" t="s">
        <v>1869</v>
      </c>
      <c r="L3000" s="3">
        <v>16900.323538252964</v>
      </c>
      <c r="M3000" s="3">
        <v>17491.834862091815</v>
      </c>
      <c r="N3000" s="3">
        <v>18104.049082265028</v>
      </c>
      <c r="O3000" s="3">
        <v>18737.690800144301</v>
      </c>
      <c r="P3000" s="3">
        <v>19393.509978149352</v>
      </c>
    </row>
    <row r="3001" spans="2:16" x14ac:dyDescent="0.35">
      <c r="B3001" t="s">
        <v>10</v>
      </c>
      <c r="D3001" t="s">
        <v>11</v>
      </c>
      <c r="E3001" t="s">
        <v>44</v>
      </c>
      <c r="F3001" t="s">
        <v>605</v>
      </c>
      <c r="G3001" t="s">
        <v>606</v>
      </c>
      <c r="H3001">
        <v>4204</v>
      </c>
      <c r="I3001" t="s">
        <v>604</v>
      </c>
      <c r="J3001">
        <v>63300170</v>
      </c>
      <c r="K3001" t="s">
        <v>1873</v>
      </c>
      <c r="L3001" s="3">
        <v>29208.167854154581</v>
      </c>
      <c r="M3001" s="3">
        <v>30230.453729049987</v>
      </c>
      <c r="N3001" s="3">
        <v>31288.519609566734</v>
      </c>
      <c r="O3001" s="3">
        <v>32383.617795901566</v>
      </c>
      <c r="P3001" s="3">
        <v>33517.044418758116</v>
      </c>
    </row>
    <row r="3002" spans="2:16" x14ac:dyDescent="0.35">
      <c r="B3002" t="s">
        <v>10</v>
      </c>
      <c r="D3002" t="s">
        <v>11</v>
      </c>
      <c r="E3002" t="s">
        <v>44</v>
      </c>
      <c r="F3002" t="s">
        <v>599</v>
      </c>
      <c r="G3002" t="s">
        <v>600</v>
      </c>
      <c r="H3002">
        <v>4205</v>
      </c>
      <c r="I3002" t="s">
        <v>601</v>
      </c>
      <c r="J3002">
        <v>63300080</v>
      </c>
      <c r="K3002" t="s">
        <v>91</v>
      </c>
      <c r="L3002" s="3">
        <v>77008.512014981563</v>
      </c>
      <c r="M3002" s="3">
        <v>79423.217935505905</v>
      </c>
      <c r="N3002" s="3">
        <v>82212.851283248601</v>
      </c>
      <c r="O3002" s="3">
        <v>85100.121798162305</v>
      </c>
      <c r="P3002" s="3">
        <v>88088.44678109797</v>
      </c>
    </row>
    <row r="3003" spans="2:16" x14ac:dyDescent="0.35">
      <c r="B3003" t="s">
        <v>10</v>
      </c>
      <c r="D3003" t="s">
        <v>19</v>
      </c>
      <c r="E3003" t="s">
        <v>44</v>
      </c>
      <c r="F3003" t="s">
        <v>599</v>
      </c>
      <c r="G3003" t="s">
        <v>600</v>
      </c>
      <c r="H3003">
        <v>4205</v>
      </c>
      <c r="I3003" t="s">
        <v>601</v>
      </c>
      <c r="J3003">
        <v>63300075</v>
      </c>
      <c r="K3003" t="s">
        <v>1480</v>
      </c>
      <c r="L3003" s="3">
        <v>117.74</v>
      </c>
      <c r="M3003" s="3">
        <v>119.50609999999999</v>
      </c>
      <c r="N3003" s="3">
        <v>121.29869149999998</v>
      </c>
      <c r="O3003" s="3">
        <v>123.11817187249996</v>
      </c>
      <c r="P3003" s="3">
        <v>124.96494445058744</v>
      </c>
    </row>
    <row r="3004" spans="2:16" x14ac:dyDescent="0.35">
      <c r="B3004" t="s">
        <v>10</v>
      </c>
      <c r="D3004" t="s">
        <v>19</v>
      </c>
      <c r="E3004" t="s">
        <v>44</v>
      </c>
      <c r="F3004" t="s">
        <v>599</v>
      </c>
      <c r="G3004" t="s">
        <v>600</v>
      </c>
      <c r="H3004">
        <v>4205</v>
      </c>
      <c r="I3004" t="s">
        <v>601</v>
      </c>
      <c r="J3004">
        <v>63300030</v>
      </c>
      <c r="K3004" t="s">
        <v>1488</v>
      </c>
      <c r="L3004" s="3">
        <v>1056</v>
      </c>
      <c r="M3004" s="3">
        <v>9070</v>
      </c>
      <c r="N3004" s="3">
        <v>9070</v>
      </c>
      <c r="O3004" s="3">
        <v>9070</v>
      </c>
      <c r="P3004" s="3">
        <v>9070</v>
      </c>
    </row>
    <row r="3005" spans="2:16" x14ac:dyDescent="0.35">
      <c r="B3005" t="s">
        <v>10</v>
      </c>
      <c r="D3005" t="s">
        <v>11</v>
      </c>
      <c r="E3005" t="s">
        <v>44</v>
      </c>
      <c r="F3005" t="s">
        <v>599</v>
      </c>
      <c r="G3005" t="s">
        <v>600</v>
      </c>
      <c r="H3005">
        <v>4205</v>
      </c>
      <c r="I3005" t="s">
        <v>601</v>
      </c>
      <c r="J3005">
        <v>63300040</v>
      </c>
      <c r="K3005" t="s">
        <v>1515</v>
      </c>
      <c r="L3005" s="3">
        <v>26598.334742016657</v>
      </c>
      <c r="M3005" s="3">
        <v>27432.361457987237</v>
      </c>
      <c r="N3005" s="3">
        <v>28395.886134016786</v>
      </c>
      <c r="O3005" s="3">
        <v>29393.134173707374</v>
      </c>
      <c r="P3005" s="3">
        <v>30425.285894787128</v>
      </c>
    </row>
    <row r="3006" spans="2:16" x14ac:dyDescent="0.35">
      <c r="B3006" t="s">
        <v>10</v>
      </c>
      <c r="D3006" t="s">
        <v>19</v>
      </c>
      <c r="E3006" t="s">
        <v>44</v>
      </c>
      <c r="F3006" t="s">
        <v>599</v>
      </c>
      <c r="G3006" t="s">
        <v>600</v>
      </c>
      <c r="H3006">
        <v>4205</v>
      </c>
      <c r="I3006" t="s">
        <v>601</v>
      </c>
      <c r="J3006">
        <v>63300056</v>
      </c>
      <c r="K3006" t="s">
        <v>1536</v>
      </c>
      <c r="L3006" s="3">
        <v>253317.47373349199</v>
      </c>
      <c r="M3006" s="3">
        <v>261260.58531416417</v>
      </c>
      <c r="N3006" s="3">
        <v>270437.01080015989</v>
      </c>
      <c r="O3006" s="3">
        <v>279934.61117816548</v>
      </c>
      <c r="P3006" s="3">
        <v>289764.62756940123</v>
      </c>
    </row>
    <row r="3007" spans="2:16" x14ac:dyDescent="0.35">
      <c r="B3007" t="s">
        <v>10</v>
      </c>
      <c r="D3007" t="s">
        <v>19</v>
      </c>
      <c r="E3007" t="s">
        <v>44</v>
      </c>
      <c r="F3007" t="s">
        <v>599</v>
      </c>
      <c r="G3007" t="s">
        <v>600</v>
      </c>
      <c r="H3007">
        <v>4205</v>
      </c>
      <c r="I3007" t="s">
        <v>601</v>
      </c>
      <c r="J3007">
        <v>63300033</v>
      </c>
      <c r="K3007" t="s">
        <v>1661</v>
      </c>
      <c r="L3007" s="3">
        <v>1099</v>
      </c>
      <c r="M3007" s="3">
        <v>1763</v>
      </c>
      <c r="N3007" s="3">
        <v>1763</v>
      </c>
      <c r="O3007" s="3">
        <v>1763</v>
      </c>
      <c r="P3007" s="3">
        <v>1763</v>
      </c>
    </row>
    <row r="3008" spans="2:16" x14ac:dyDescent="0.35">
      <c r="B3008" t="s">
        <v>10</v>
      </c>
      <c r="D3008" t="s">
        <v>11</v>
      </c>
      <c r="E3008" t="s">
        <v>44</v>
      </c>
      <c r="F3008" t="s">
        <v>599</v>
      </c>
      <c r="G3008" t="s">
        <v>600</v>
      </c>
      <c r="H3008">
        <v>4205</v>
      </c>
      <c r="I3008" t="s">
        <v>601</v>
      </c>
      <c r="J3008">
        <v>63300100</v>
      </c>
      <c r="K3008" t="s">
        <v>1869</v>
      </c>
      <c r="L3008" s="3">
        <v>23305.207583481264</v>
      </c>
      <c r="M3008" s="3">
        <v>24035.973848903101</v>
      </c>
      <c r="N3008" s="3">
        <v>24880.204993614709</v>
      </c>
      <c r="O3008" s="3">
        <v>25753.984228391222</v>
      </c>
      <c r="P3008" s="3">
        <v>26658.345736384912</v>
      </c>
    </row>
    <row r="3009" spans="2:16" x14ac:dyDescent="0.35">
      <c r="B3009" t="s">
        <v>10</v>
      </c>
      <c r="D3009" t="s">
        <v>11</v>
      </c>
      <c r="E3009" t="s">
        <v>44</v>
      </c>
      <c r="F3009" t="s">
        <v>599</v>
      </c>
      <c r="G3009" t="s">
        <v>600</v>
      </c>
      <c r="H3009">
        <v>4205</v>
      </c>
      <c r="I3009" t="s">
        <v>601</v>
      </c>
      <c r="J3009">
        <v>63300170</v>
      </c>
      <c r="K3009" t="s">
        <v>1873</v>
      </c>
      <c r="L3009" s="3">
        <v>40277.478323625226</v>
      </c>
      <c r="M3009" s="3">
        <v>41540.433064952107</v>
      </c>
      <c r="N3009" s="3">
        <v>42999.484717225423</v>
      </c>
      <c r="O3009" s="3">
        <v>44509.60317732831</v>
      </c>
      <c r="P3009" s="3">
        <v>46072.575783534798</v>
      </c>
    </row>
    <row r="3010" spans="2:16" x14ac:dyDescent="0.35">
      <c r="B3010" t="s">
        <v>10</v>
      </c>
      <c r="D3010" t="s">
        <v>11</v>
      </c>
      <c r="E3010" t="s">
        <v>32</v>
      </c>
      <c r="F3010" t="s">
        <v>597</v>
      </c>
      <c r="G3010" t="s">
        <v>598</v>
      </c>
      <c r="H3010">
        <v>4206</v>
      </c>
      <c r="I3010" t="s">
        <v>35</v>
      </c>
      <c r="J3010">
        <v>63300080</v>
      </c>
      <c r="K3010" t="s">
        <v>91</v>
      </c>
      <c r="L3010" s="3">
        <v>350513.83412807336</v>
      </c>
      <c r="M3010" s="3">
        <v>362781.81832255592</v>
      </c>
      <c r="N3010" s="3">
        <v>375479.18196384533</v>
      </c>
      <c r="O3010" s="3">
        <v>388620.95333257993</v>
      </c>
      <c r="P3010" s="3">
        <v>402222.68669922021</v>
      </c>
    </row>
    <row r="3011" spans="2:16" x14ac:dyDescent="0.35">
      <c r="B3011" t="s">
        <v>10</v>
      </c>
      <c r="D3011" t="s">
        <v>19</v>
      </c>
      <c r="E3011" t="s">
        <v>32</v>
      </c>
      <c r="F3011" t="s">
        <v>597</v>
      </c>
      <c r="G3011" t="s">
        <v>598</v>
      </c>
      <c r="H3011">
        <v>4206</v>
      </c>
      <c r="I3011" t="s">
        <v>35</v>
      </c>
      <c r="J3011">
        <v>63300030</v>
      </c>
      <c r="K3011" t="s">
        <v>1488</v>
      </c>
      <c r="L3011" s="3">
        <v>12500</v>
      </c>
      <c r="M3011" s="3">
        <v>12500</v>
      </c>
      <c r="N3011" s="3">
        <v>12500</v>
      </c>
      <c r="O3011" s="3">
        <v>12500</v>
      </c>
      <c r="P3011" s="3">
        <v>12500</v>
      </c>
    </row>
    <row r="3012" spans="2:16" x14ac:dyDescent="0.35">
      <c r="B3012" t="s">
        <v>10</v>
      </c>
      <c r="D3012" t="s">
        <v>11</v>
      </c>
      <c r="E3012" t="s">
        <v>32</v>
      </c>
      <c r="F3012" t="s">
        <v>597</v>
      </c>
      <c r="G3012" t="s">
        <v>598</v>
      </c>
      <c r="H3012">
        <v>4206</v>
      </c>
      <c r="I3012" t="s">
        <v>35</v>
      </c>
      <c r="J3012">
        <v>63300040</v>
      </c>
      <c r="K3012" t="s">
        <v>1515</v>
      </c>
      <c r="L3012" s="3">
        <v>121065.63349818323</v>
      </c>
      <c r="M3012" s="3">
        <v>125302.93067061964</v>
      </c>
      <c r="N3012" s="3">
        <v>129688.53324409132</v>
      </c>
      <c r="O3012" s="3">
        <v>134227.63190763452</v>
      </c>
      <c r="P3012" s="3">
        <v>138925.59902440172</v>
      </c>
    </row>
    <row r="3013" spans="2:16" x14ac:dyDescent="0.35">
      <c r="B3013" t="s">
        <v>10</v>
      </c>
      <c r="D3013" t="s">
        <v>19</v>
      </c>
      <c r="E3013" t="s">
        <v>32</v>
      </c>
      <c r="F3013" t="s">
        <v>597</v>
      </c>
      <c r="G3013" t="s">
        <v>598</v>
      </c>
      <c r="H3013">
        <v>4206</v>
      </c>
      <c r="I3013" t="s">
        <v>35</v>
      </c>
      <c r="J3013">
        <v>63300056</v>
      </c>
      <c r="K3013" t="s">
        <v>1536</v>
      </c>
      <c r="L3013" s="3">
        <v>1153006.0333160309</v>
      </c>
      <c r="M3013" s="3">
        <v>1193361.2444820919</v>
      </c>
      <c r="N3013" s="3">
        <v>1235128.8880389649</v>
      </c>
      <c r="O3013" s="3">
        <v>1278358.3991203287</v>
      </c>
      <c r="P3013" s="3">
        <v>1323100.9430895401</v>
      </c>
    </row>
    <row r="3014" spans="2:16" x14ac:dyDescent="0.35">
      <c r="B3014" t="s">
        <v>10</v>
      </c>
      <c r="D3014" t="s">
        <v>19</v>
      </c>
      <c r="E3014" t="s">
        <v>32</v>
      </c>
      <c r="F3014" t="s">
        <v>597</v>
      </c>
      <c r="G3014" t="s">
        <v>598</v>
      </c>
      <c r="H3014">
        <v>4206</v>
      </c>
      <c r="I3014" t="s">
        <v>35</v>
      </c>
      <c r="J3014">
        <v>63300150</v>
      </c>
      <c r="K3014" t="s">
        <v>1680</v>
      </c>
      <c r="L3014" s="3">
        <v>34368.9</v>
      </c>
      <c r="M3014" s="3">
        <v>35056.278000000006</v>
      </c>
      <c r="N3014" s="3">
        <v>35757.403560000006</v>
      </c>
      <c r="O3014" s="3">
        <v>36472.551631200004</v>
      </c>
      <c r="P3014" s="3">
        <v>37202.002663824002</v>
      </c>
    </row>
    <row r="3015" spans="2:16" x14ac:dyDescent="0.35">
      <c r="B3015" t="s">
        <v>10</v>
      </c>
      <c r="D3015" t="s">
        <v>11</v>
      </c>
      <c r="E3015" t="s">
        <v>32</v>
      </c>
      <c r="F3015" t="s">
        <v>597</v>
      </c>
      <c r="G3015" t="s">
        <v>598</v>
      </c>
      <c r="H3015">
        <v>4206</v>
      </c>
      <c r="I3015" t="s">
        <v>35</v>
      </c>
      <c r="J3015">
        <v>63300100</v>
      </c>
      <c r="K3015" t="s">
        <v>1869</v>
      </c>
      <c r="L3015" s="3">
        <v>106076.55506507483</v>
      </c>
      <c r="M3015" s="3">
        <v>109789.23449235245</v>
      </c>
      <c r="N3015" s="3">
        <v>113631.85769958477</v>
      </c>
      <c r="O3015" s="3">
        <v>117608.97271907024</v>
      </c>
      <c r="P3015" s="3">
        <v>121725.2867642377</v>
      </c>
    </row>
    <row r="3016" spans="2:16" x14ac:dyDescent="0.35">
      <c r="B3016" t="s">
        <v>10</v>
      </c>
      <c r="D3016" t="s">
        <v>11</v>
      </c>
      <c r="E3016" t="s">
        <v>32</v>
      </c>
      <c r="F3016" t="s">
        <v>597</v>
      </c>
      <c r="G3016" t="s">
        <v>598</v>
      </c>
      <c r="H3016">
        <v>4206</v>
      </c>
      <c r="I3016" t="s">
        <v>35</v>
      </c>
      <c r="J3016">
        <v>63300170</v>
      </c>
      <c r="K3016" t="s">
        <v>1873</v>
      </c>
      <c r="L3016" s="3">
        <v>183327.95929724892</v>
      </c>
      <c r="M3016" s="3">
        <v>189744.4378726526</v>
      </c>
      <c r="N3016" s="3">
        <v>196385.49319819544</v>
      </c>
      <c r="O3016" s="3">
        <v>203258.98546013227</v>
      </c>
      <c r="P3016" s="3">
        <v>210373.04995123687</v>
      </c>
    </row>
    <row r="3017" spans="2:16" x14ac:dyDescent="0.35">
      <c r="B3017" t="s">
        <v>10</v>
      </c>
      <c r="D3017" t="s">
        <v>19</v>
      </c>
      <c r="E3017" t="s">
        <v>32</v>
      </c>
      <c r="F3017" t="s">
        <v>33</v>
      </c>
      <c r="G3017" t="s">
        <v>34</v>
      </c>
      <c r="H3017">
        <v>4206</v>
      </c>
      <c r="I3017" t="s">
        <v>35</v>
      </c>
      <c r="J3017">
        <v>63300031</v>
      </c>
      <c r="K3017" t="s">
        <v>16</v>
      </c>
      <c r="L3017" s="3">
        <v>400</v>
      </c>
      <c r="M3017" s="3">
        <v>400</v>
      </c>
      <c r="N3017" s="3">
        <v>400</v>
      </c>
      <c r="O3017" s="3">
        <v>400</v>
      </c>
      <c r="P3017" s="3">
        <v>400</v>
      </c>
    </row>
    <row r="3018" spans="2:16" x14ac:dyDescent="0.35">
      <c r="B3018" t="s">
        <v>10</v>
      </c>
      <c r="D3018" t="s">
        <v>11</v>
      </c>
      <c r="E3018" t="s">
        <v>32</v>
      </c>
      <c r="F3018" t="s">
        <v>33</v>
      </c>
      <c r="G3018" t="s">
        <v>34</v>
      </c>
      <c r="H3018">
        <v>4206</v>
      </c>
      <c r="I3018" t="s">
        <v>35</v>
      </c>
      <c r="J3018">
        <v>63300080</v>
      </c>
      <c r="K3018" t="s">
        <v>91</v>
      </c>
      <c r="L3018" s="3">
        <v>71115.482148319497</v>
      </c>
      <c r="M3018" s="3">
        <v>73604.52402351069</v>
      </c>
      <c r="N3018" s="3">
        <v>76180.682364333552</v>
      </c>
      <c r="O3018" s="3">
        <v>78847.006247085214</v>
      </c>
      <c r="P3018" s="3">
        <v>81606.651465733186</v>
      </c>
    </row>
    <row r="3019" spans="2:16" x14ac:dyDescent="0.35">
      <c r="B3019" t="s">
        <v>10</v>
      </c>
      <c r="D3019" t="s">
        <v>19</v>
      </c>
      <c r="E3019" t="s">
        <v>32</v>
      </c>
      <c r="F3019" t="s">
        <v>33</v>
      </c>
      <c r="G3019" t="s">
        <v>34</v>
      </c>
      <c r="H3019">
        <v>4206</v>
      </c>
      <c r="I3019" t="s">
        <v>35</v>
      </c>
      <c r="J3019">
        <v>63300075</v>
      </c>
      <c r="K3019" t="s">
        <v>1480</v>
      </c>
      <c r="L3019" s="3">
        <v>55824.999999999993</v>
      </c>
      <c r="M3019" s="3">
        <v>56662.374999999985</v>
      </c>
      <c r="N3019" s="3">
        <v>57512.310624999976</v>
      </c>
      <c r="O3019" s="3">
        <v>58374.995284374971</v>
      </c>
      <c r="P3019" s="3">
        <v>59250.620213640592</v>
      </c>
    </row>
    <row r="3020" spans="2:16" x14ac:dyDescent="0.35">
      <c r="B3020" t="s">
        <v>10</v>
      </c>
      <c r="D3020" t="s">
        <v>19</v>
      </c>
      <c r="E3020" t="s">
        <v>32</v>
      </c>
      <c r="F3020" t="s">
        <v>33</v>
      </c>
      <c r="G3020" t="s">
        <v>34</v>
      </c>
      <c r="H3020">
        <v>4206</v>
      </c>
      <c r="I3020" t="s">
        <v>35</v>
      </c>
      <c r="J3020">
        <v>63300030</v>
      </c>
      <c r="K3020" t="s">
        <v>1488</v>
      </c>
      <c r="L3020" s="3">
        <v>4500</v>
      </c>
      <c r="M3020" s="3">
        <v>4500</v>
      </c>
      <c r="N3020" s="3">
        <v>4500</v>
      </c>
      <c r="O3020" s="3">
        <v>4500</v>
      </c>
      <c r="P3020" s="3">
        <v>4500</v>
      </c>
    </row>
    <row r="3021" spans="2:16" x14ac:dyDescent="0.35">
      <c r="B3021" t="s">
        <v>10</v>
      </c>
      <c r="D3021" t="s">
        <v>11</v>
      </c>
      <c r="E3021" t="s">
        <v>32</v>
      </c>
      <c r="F3021" t="s">
        <v>33</v>
      </c>
      <c r="G3021" t="s">
        <v>34</v>
      </c>
      <c r="H3021">
        <v>4206</v>
      </c>
      <c r="I3021" t="s">
        <v>35</v>
      </c>
      <c r="J3021">
        <v>63300040</v>
      </c>
      <c r="K3021" t="s">
        <v>1515</v>
      </c>
      <c r="L3021" s="3">
        <v>24562.91324201825</v>
      </c>
      <c r="M3021" s="3">
        <v>25422.615205488888</v>
      </c>
      <c r="N3021" s="3">
        <v>26312.406737680998</v>
      </c>
      <c r="O3021" s="3">
        <v>27233.340973499828</v>
      </c>
      <c r="P3021" s="3">
        <v>28186.507907572319</v>
      </c>
    </row>
    <row r="3022" spans="2:16" x14ac:dyDescent="0.35">
      <c r="B3022" t="s">
        <v>10</v>
      </c>
      <c r="D3022" t="s">
        <v>19</v>
      </c>
      <c r="E3022" t="s">
        <v>32</v>
      </c>
      <c r="F3022" t="s">
        <v>33</v>
      </c>
      <c r="G3022" t="s">
        <v>34</v>
      </c>
      <c r="H3022">
        <v>4206</v>
      </c>
      <c r="I3022" t="s">
        <v>35</v>
      </c>
      <c r="J3022">
        <v>63300056</v>
      </c>
      <c r="K3022" t="s">
        <v>1536</v>
      </c>
      <c r="L3022" s="3">
        <v>233932.50706684048</v>
      </c>
      <c r="M3022" s="3">
        <v>242120.14481417989</v>
      </c>
      <c r="N3022" s="3">
        <v>250594.34988267618</v>
      </c>
      <c r="O3022" s="3">
        <v>259365.15212856981</v>
      </c>
      <c r="P3022" s="3">
        <v>268442.93245306972</v>
      </c>
    </row>
    <row r="3023" spans="2:16" x14ac:dyDescent="0.35">
      <c r="B3023" t="s">
        <v>10</v>
      </c>
      <c r="D3023" t="s">
        <v>19</v>
      </c>
      <c r="E3023" t="s">
        <v>32</v>
      </c>
      <c r="F3023" t="s">
        <v>33</v>
      </c>
      <c r="G3023" t="s">
        <v>34</v>
      </c>
      <c r="H3023">
        <v>4206</v>
      </c>
      <c r="I3023" t="s">
        <v>35</v>
      </c>
      <c r="J3023">
        <v>63300060</v>
      </c>
      <c r="K3023" t="s">
        <v>1546</v>
      </c>
      <c r="L3023" s="3">
        <v>2400</v>
      </c>
      <c r="M3023" s="3">
        <v>2400</v>
      </c>
      <c r="N3023" s="3">
        <v>2400</v>
      </c>
      <c r="O3023" s="3">
        <v>2400</v>
      </c>
      <c r="P3023" s="3">
        <v>2400</v>
      </c>
    </row>
    <row r="3024" spans="2:16" x14ac:dyDescent="0.35">
      <c r="B3024" t="s">
        <v>10</v>
      </c>
      <c r="D3024" t="s">
        <v>19</v>
      </c>
      <c r="E3024" t="s">
        <v>32</v>
      </c>
      <c r="F3024" t="s">
        <v>33</v>
      </c>
      <c r="G3024" t="s">
        <v>34</v>
      </c>
      <c r="H3024">
        <v>4206</v>
      </c>
      <c r="I3024" t="s">
        <v>35</v>
      </c>
      <c r="J3024">
        <v>63300033</v>
      </c>
      <c r="K3024" t="s">
        <v>1661</v>
      </c>
      <c r="L3024" s="3">
        <v>8500</v>
      </c>
      <c r="M3024" s="3">
        <v>8500</v>
      </c>
      <c r="N3024" s="3">
        <v>8500</v>
      </c>
      <c r="O3024" s="3">
        <v>8500</v>
      </c>
      <c r="P3024" s="3">
        <v>8500</v>
      </c>
    </row>
    <row r="3025" spans="2:16" x14ac:dyDescent="0.35">
      <c r="B3025" t="s">
        <v>10</v>
      </c>
      <c r="D3025" t="s">
        <v>11</v>
      </c>
      <c r="E3025" t="s">
        <v>32</v>
      </c>
      <c r="F3025" t="s">
        <v>33</v>
      </c>
      <c r="G3025" t="s">
        <v>34</v>
      </c>
      <c r="H3025">
        <v>4206</v>
      </c>
      <c r="I3025" t="s">
        <v>35</v>
      </c>
      <c r="J3025">
        <v>63300100</v>
      </c>
      <c r="K3025" t="s">
        <v>1869</v>
      </c>
      <c r="L3025" s="3">
        <v>21521.790650149323</v>
      </c>
      <c r="M3025" s="3">
        <v>22275.05332290455</v>
      </c>
      <c r="N3025" s="3">
        <v>23054.680189206207</v>
      </c>
      <c r="O3025" s="3">
        <v>23861.593995828422</v>
      </c>
      <c r="P3025" s="3">
        <v>24696.749785682412</v>
      </c>
    </row>
    <row r="3026" spans="2:16" x14ac:dyDescent="0.35">
      <c r="B3026" t="s">
        <v>10</v>
      </c>
      <c r="D3026" t="s">
        <v>11</v>
      </c>
      <c r="E3026" t="s">
        <v>32</v>
      </c>
      <c r="F3026" t="s">
        <v>33</v>
      </c>
      <c r="G3026" t="s">
        <v>34</v>
      </c>
      <c r="H3026">
        <v>4206</v>
      </c>
      <c r="I3026" t="s">
        <v>35</v>
      </c>
      <c r="J3026">
        <v>63300170</v>
      </c>
      <c r="K3026" t="s">
        <v>1873</v>
      </c>
      <c r="L3026" s="3">
        <v>37195.268623627635</v>
      </c>
      <c r="M3026" s="3">
        <v>38497.103025454606</v>
      </c>
      <c r="N3026" s="3">
        <v>39844.501631345513</v>
      </c>
      <c r="O3026" s="3">
        <v>41239.059188442603</v>
      </c>
      <c r="P3026" s="3">
        <v>42682.426260038083</v>
      </c>
    </row>
    <row r="3027" spans="2:16" x14ac:dyDescent="0.35">
      <c r="B3027" t="s">
        <v>10</v>
      </c>
      <c r="D3027" t="s">
        <v>11</v>
      </c>
      <c r="E3027" t="s">
        <v>44</v>
      </c>
      <c r="F3027" t="s">
        <v>548</v>
      </c>
      <c r="G3027" t="s">
        <v>549</v>
      </c>
      <c r="H3027">
        <v>4207</v>
      </c>
      <c r="I3027" t="s">
        <v>550</v>
      </c>
      <c r="J3027">
        <v>63300080</v>
      </c>
      <c r="K3027" t="s">
        <v>91</v>
      </c>
      <c r="L3027" s="3">
        <v>48.589578316800001</v>
      </c>
      <c r="M3027" s="3">
        <v>50.290213557887995</v>
      </c>
      <c r="N3027" s="3">
        <v>52.05037103241407</v>
      </c>
      <c r="O3027" s="3">
        <v>53.872134018548557</v>
      </c>
      <c r="P3027" s="3">
        <v>55.757658709197756</v>
      </c>
    </row>
    <row r="3028" spans="2:16" x14ac:dyDescent="0.35">
      <c r="B3028" t="s">
        <v>10</v>
      </c>
      <c r="D3028" t="s">
        <v>11</v>
      </c>
      <c r="E3028" t="s">
        <v>44</v>
      </c>
      <c r="F3028" t="s">
        <v>548</v>
      </c>
      <c r="G3028" t="s">
        <v>549</v>
      </c>
      <c r="H3028">
        <v>4207</v>
      </c>
      <c r="I3028" t="s">
        <v>550</v>
      </c>
      <c r="J3028">
        <v>63300040</v>
      </c>
      <c r="K3028" t="s">
        <v>1515</v>
      </c>
      <c r="L3028" s="3">
        <v>16.782584616000001</v>
      </c>
      <c r="M3028" s="3">
        <v>17.369975077559996</v>
      </c>
      <c r="N3028" s="3">
        <v>17.977924205274594</v>
      </c>
      <c r="O3028" s="3">
        <v>18.607151552459204</v>
      </c>
      <c r="P3028" s="3">
        <v>19.258401856795277</v>
      </c>
    </row>
    <row r="3029" spans="2:16" x14ac:dyDescent="0.35">
      <c r="B3029" t="s">
        <v>10</v>
      </c>
      <c r="D3029" t="s">
        <v>19</v>
      </c>
      <c r="E3029" t="s">
        <v>44</v>
      </c>
      <c r="F3029" t="s">
        <v>548</v>
      </c>
      <c r="G3029" t="s">
        <v>549</v>
      </c>
      <c r="H3029">
        <v>4207</v>
      </c>
      <c r="I3029" t="s">
        <v>550</v>
      </c>
      <c r="J3029">
        <v>63300046</v>
      </c>
      <c r="K3029" t="s">
        <v>1542</v>
      </c>
      <c r="L3029" s="3">
        <v>159.83413920000001</v>
      </c>
      <c r="M3029" s="3">
        <v>165.42833407199998</v>
      </c>
      <c r="N3029" s="3">
        <v>171.21832576451996</v>
      </c>
      <c r="O3029" s="3">
        <v>177.21096716627815</v>
      </c>
      <c r="P3029" s="3">
        <v>183.41335101709788</v>
      </c>
    </row>
    <row r="3030" spans="2:16" x14ac:dyDescent="0.35">
      <c r="B3030" t="s">
        <v>10</v>
      </c>
      <c r="D3030" t="s">
        <v>19</v>
      </c>
      <c r="E3030" t="s">
        <v>44</v>
      </c>
      <c r="F3030" t="s">
        <v>548</v>
      </c>
      <c r="G3030" t="s">
        <v>549</v>
      </c>
      <c r="H3030">
        <v>4207</v>
      </c>
      <c r="I3030" t="s">
        <v>550</v>
      </c>
      <c r="J3030">
        <v>63300060</v>
      </c>
      <c r="K3030" t="s">
        <v>1546</v>
      </c>
      <c r="L3030" s="3">
        <v>107.41</v>
      </c>
      <c r="M3030" s="3">
        <v>107.41</v>
      </c>
      <c r="N3030" s="3">
        <v>107.41</v>
      </c>
      <c r="O3030" s="3">
        <v>107.41</v>
      </c>
      <c r="P3030" s="3">
        <v>107.41</v>
      </c>
    </row>
    <row r="3031" spans="2:16" x14ac:dyDescent="0.35">
      <c r="B3031" t="s">
        <v>10</v>
      </c>
      <c r="D3031" t="s">
        <v>19</v>
      </c>
      <c r="E3031" t="s">
        <v>44</v>
      </c>
      <c r="F3031" t="s">
        <v>548</v>
      </c>
      <c r="G3031" t="s">
        <v>549</v>
      </c>
      <c r="H3031">
        <v>4207</v>
      </c>
      <c r="I3031" t="s">
        <v>550</v>
      </c>
      <c r="J3031">
        <v>63300152</v>
      </c>
      <c r="K3031" t="s">
        <v>1741</v>
      </c>
      <c r="L3031" s="3">
        <v>1189.4832000000001</v>
      </c>
      <c r="M3031" s="3">
        <v>1213.2728640000003</v>
      </c>
      <c r="N3031" s="3">
        <v>1237.5383212800002</v>
      </c>
      <c r="O3031" s="3">
        <v>1262.2890877056002</v>
      </c>
      <c r="P3031" s="3">
        <v>1287.5348694597121</v>
      </c>
    </row>
    <row r="3032" spans="2:16" x14ac:dyDescent="0.35">
      <c r="B3032" t="s">
        <v>10</v>
      </c>
      <c r="D3032" t="s">
        <v>11</v>
      </c>
      <c r="E3032" t="s">
        <v>44</v>
      </c>
      <c r="F3032" t="s">
        <v>548</v>
      </c>
      <c r="G3032" t="s">
        <v>549</v>
      </c>
      <c r="H3032">
        <v>4207</v>
      </c>
      <c r="I3032" t="s">
        <v>550</v>
      </c>
      <c r="J3032">
        <v>63300100</v>
      </c>
      <c r="K3032" t="s">
        <v>1869</v>
      </c>
      <c r="L3032" s="3">
        <v>14.7047408064</v>
      </c>
      <c r="M3032" s="3">
        <v>15.219406734623998</v>
      </c>
      <c r="N3032" s="3">
        <v>15.752085970335836</v>
      </c>
      <c r="O3032" s="3">
        <v>16.30340897929759</v>
      </c>
      <c r="P3032" s="3">
        <v>16.874028293573005</v>
      </c>
    </row>
    <row r="3033" spans="2:16" x14ac:dyDescent="0.35">
      <c r="B3033" t="s">
        <v>10</v>
      </c>
      <c r="D3033" t="s">
        <v>11</v>
      </c>
      <c r="E3033" t="s">
        <v>44</v>
      </c>
      <c r="F3033" t="s">
        <v>548</v>
      </c>
      <c r="G3033" t="s">
        <v>549</v>
      </c>
      <c r="H3033">
        <v>4207</v>
      </c>
      <c r="I3033" t="s">
        <v>550</v>
      </c>
      <c r="J3033">
        <v>63300170</v>
      </c>
      <c r="K3033" t="s">
        <v>1873</v>
      </c>
      <c r="L3033" s="3">
        <v>25.413628132800003</v>
      </c>
      <c r="M3033" s="3">
        <v>26.303105117447998</v>
      </c>
      <c r="N3033" s="3">
        <v>27.223713796558673</v>
      </c>
      <c r="O3033" s="3">
        <v>28.176543779438227</v>
      </c>
      <c r="P3033" s="3">
        <v>29.162722811718563</v>
      </c>
    </row>
    <row r="3034" spans="2:16" x14ac:dyDescent="0.35">
      <c r="B3034" t="s">
        <v>10</v>
      </c>
      <c r="D3034" t="s">
        <v>11</v>
      </c>
      <c r="E3034" t="s">
        <v>44</v>
      </c>
      <c r="F3034" t="s">
        <v>551</v>
      </c>
      <c r="G3034" t="s">
        <v>552</v>
      </c>
      <c r="H3034">
        <v>4207</v>
      </c>
      <c r="I3034" t="s">
        <v>550</v>
      </c>
      <c r="J3034">
        <v>63300080</v>
      </c>
      <c r="K3034" t="s">
        <v>91</v>
      </c>
      <c r="L3034" s="3">
        <v>1353.4952448383997</v>
      </c>
      <c r="M3034" s="3">
        <v>1400.8675784077436</v>
      </c>
      <c r="N3034" s="3">
        <v>1449.8979436520144</v>
      </c>
      <c r="O3034" s="3">
        <v>1500.6443716798349</v>
      </c>
      <c r="P3034" s="3">
        <v>1553.166924688629</v>
      </c>
    </row>
    <row r="3035" spans="2:16" x14ac:dyDescent="0.35">
      <c r="B3035" t="s">
        <v>10</v>
      </c>
      <c r="D3035" t="s">
        <v>11</v>
      </c>
      <c r="E3035" t="s">
        <v>44</v>
      </c>
      <c r="F3035" t="s">
        <v>551</v>
      </c>
      <c r="G3035" t="s">
        <v>552</v>
      </c>
      <c r="H3035">
        <v>4207</v>
      </c>
      <c r="I3035" t="s">
        <v>550</v>
      </c>
      <c r="J3035">
        <v>63300040</v>
      </c>
      <c r="K3035" t="s">
        <v>1515</v>
      </c>
      <c r="L3035" s="3">
        <v>467.4901339079999</v>
      </c>
      <c r="M3035" s="3">
        <v>483.85228859477991</v>
      </c>
      <c r="N3035" s="3">
        <v>500.78711869559714</v>
      </c>
      <c r="O3035" s="3">
        <v>518.31466784994302</v>
      </c>
      <c r="P3035" s="3">
        <v>536.45568122469092</v>
      </c>
    </row>
    <row r="3036" spans="2:16" x14ac:dyDescent="0.35">
      <c r="B3036" t="s">
        <v>10</v>
      </c>
      <c r="D3036" t="s">
        <v>19</v>
      </c>
      <c r="E3036" t="s">
        <v>44</v>
      </c>
      <c r="F3036" t="s">
        <v>551</v>
      </c>
      <c r="G3036" t="s">
        <v>552</v>
      </c>
      <c r="H3036">
        <v>4207</v>
      </c>
      <c r="I3036" t="s">
        <v>550</v>
      </c>
      <c r="J3036">
        <v>63300046</v>
      </c>
      <c r="K3036" t="s">
        <v>1542</v>
      </c>
      <c r="L3036" s="3">
        <v>4452.2869895999993</v>
      </c>
      <c r="M3036" s="3">
        <v>4608.1170342359992</v>
      </c>
      <c r="N3036" s="3">
        <v>4769.4011304342584</v>
      </c>
      <c r="O3036" s="3">
        <v>4936.3301699994572</v>
      </c>
      <c r="P3036" s="3">
        <v>5109.1017259494374</v>
      </c>
    </row>
    <row r="3037" spans="2:16" x14ac:dyDescent="0.35">
      <c r="B3037" t="s">
        <v>10</v>
      </c>
      <c r="D3037" t="s">
        <v>19</v>
      </c>
      <c r="E3037" t="s">
        <v>44</v>
      </c>
      <c r="F3037" t="s">
        <v>551</v>
      </c>
      <c r="G3037" t="s">
        <v>552</v>
      </c>
      <c r="H3037">
        <v>4207</v>
      </c>
      <c r="I3037" t="s">
        <v>550</v>
      </c>
      <c r="J3037">
        <v>63300060</v>
      </c>
      <c r="K3037" t="s">
        <v>1546</v>
      </c>
      <c r="L3037" s="3">
        <v>2992.05</v>
      </c>
      <c r="M3037" s="3">
        <v>2992.05</v>
      </c>
      <c r="N3037" s="3">
        <v>2992.05</v>
      </c>
      <c r="O3037" s="3">
        <v>2992.05</v>
      </c>
      <c r="P3037" s="3">
        <v>2992.05</v>
      </c>
    </row>
    <row r="3038" spans="2:16" x14ac:dyDescent="0.35">
      <c r="B3038" t="s">
        <v>10</v>
      </c>
      <c r="D3038" t="s">
        <v>19</v>
      </c>
      <c r="E3038" t="s">
        <v>44</v>
      </c>
      <c r="F3038" t="s">
        <v>551</v>
      </c>
      <c r="G3038" t="s">
        <v>552</v>
      </c>
      <c r="H3038">
        <v>4207</v>
      </c>
      <c r="I3038" t="s">
        <v>550</v>
      </c>
      <c r="J3038">
        <v>63300152</v>
      </c>
      <c r="K3038" t="s">
        <v>1741</v>
      </c>
      <c r="L3038" s="3">
        <v>33134.934600000001</v>
      </c>
      <c r="M3038" s="3">
        <v>33797.633291999999</v>
      </c>
      <c r="N3038" s="3">
        <v>34473.585957839998</v>
      </c>
      <c r="O3038" s="3">
        <v>35163.057676996796</v>
      </c>
      <c r="P3038" s="3">
        <v>35866.318830536729</v>
      </c>
    </row>
    <row r="3039" spans="2:16" x14ac:dyDescent="0.35">
      <c r="B3039" t="s">
        <v>10</v>
      </c>
      <c r="D3039" t="s">
        <v>11</v>
      </c>
      <c r="E3039" t="s">
        <v>44</v>
      </c>
      <c r="F3039" t="s">
        <v>551</v>
      </c>
      <c r="G3039" t="s">
        <v>552</v>
      </c>
      <c r="H3039">
        <v>4207</v>
      </c>
      <c r="I3039" t="s">
        <v>550</v>
      </c>
      <c r="J3039">
        <v>63300100</v>
      </c>
      <c r="K3039" t="s">
        <v>1869</v>
      </c>
      <c r="L3039" s="3">
        <v>409.61040304319994</v>
      </c>
      <c r="M3039" s="3">
        <v>423.94676714971195</v>
      </c>
      <c r="N3039" s="3">
        <v>438.78490399995178</v>
      </c>
      <c r="O3039" s="3">
        <v>454.14237563995005</v>
      </c>
      <c r="P3039" s="3">
        <v>470.03735878734824</v>
      </c>
    </row>
    <row r="3040" spans="2:16" x14ac:dyDescent="0.35">
      <c r="B3040" t="s">
        <v>10</v>
      </c>
      <c r="D3040" t="s">
        <v>11</v>
      </c>
      <c r="E3040" t="s">
        <v>44</v>
      </c>
      <c r="F3040" t="s">
        <v>551</v>
      </c>
      <c r="G3040" t="s">
        <v>552</v>
      </c>
      <c r="H3040">
        <v>4207</v>
      </c>
      <c r="I3040" t="s">
        <v>550</v>
      </c>
      <c r="J3040">
        <v>63300170</v>
      </c>
      <c r="K3040" t="s">
        <v>1873</v>
      </c>
      <c r="L3040" s="3">
        <v>707.91363134639994</v>
      </c>
      <c r="M3040" s="3">
        <v>732.69060844352384</v>
      </c>
      <c r="N3040" s="3">
        <v>758.33477973904712</v>
      </c>
      <c r="O3040" s="3">
        <v>784.87649702991371</v>
      </c>
      <c r="P3040" s="3">
        <v>812.34717442596059</v>
      </c>
    </row>
    <row r="3041" spans="2:16" x14ac:dyDescent="0.35">
      <c r="B3041" t="s">
        <v>10</v>
      </c>
      <c r="D3041" t="s">
        <v>11</v>
      </c>
      <c r="E3041" t="s">
        <v>44</v>
      </c>
      <c r="F3041" t="s">
        <v>553</v>
      </c>
      <c r="G3041" t="s">
        <v>554</v>
      </c>
      <c r="H3041">
        <v>4207</v>
      </c>
      <c r="I3041" t="s">
        <v>550</v>
      </c>
      <c r="J3041">
        <v>63300080</v>
      </c>
      <c r="K3041" t="s">
        <v>91</v>
      </c>
      <c r="L3041" s="3">
        <v>74.439695923199992</v>
      </c>
      <c r="M3041" s="3">
        <v>77.045085280511984</v>
      </c>
      <c r="N3041" s="3">
        <v>79.74166326532989</v>
      </c>
      <c r="O3041" s="3">
        <v>82.532621479616424</v>
      </c>
      <c r="P3041" s="3">
        <v>85.421263231403003</v>
      </c>
    </row>
    <row r="3042" spans="2:16" x14ac:dyDescent="0.35">
      <c r="B3042" t="s">
        <v>10</v>
      </c>
      <c r="D3042" t="s">
        <v>11</v>
      </c>
      <c r="E3042" t="s">
        <v>44</v>
      </c>
      <c r="F3042" t="s">
        <v>553</v>
      </c>
      <c r="G3042" t="s">
        <v>554</v>
      </c>
      <c r="H3042">
        <v>4207</v>
      </c>
      <c r="I3042" t="s">
        <v>550</v>
      </c>
      <c r="J3042">
        <v>63300040</v>
      </c>
      <c r="K3042" t="s">
        <v>1515</v>
      </c>
      <c r="L3042" s="3">
        <v>25.711079183999999</v>
      </c>
      <c r="M3042" s="3">
        <v>26.610966955439995</v>
      </c>
      <c r="N3042" s="3">
        <v>27.542350798880392</v>
      </c>
      <c r="O3042" s="3">
        <v>28.506333076841202</v>
      </c>
      <c r="P3042" s="3">
        <v>29.504054734530641</v>
      </c>
    </row>
    <row r="3043" spans="2:16" x14ac:dyDescent="0.35">
      <c r="B3043" t="s">
        <v>10</v>
      </c>
      <c r="D3043" t="s">
        <v>19</v>
      </c>
      <c r="E3043" t="s">
        <v>44</v>
      </c>
      <c r="F3043" t="s">
        <v>553</v>
      </c>
      <c r="G3043" t="s">
        <v>554</v>
      </c>
      <c r="H3043">
        <v>4207</v>
      </c>
      <c r="I3043" t="s">
        <v>550</v>
      </c>
      <c r="J3043">
        <v>63300046</v>
      </c>
      <c r="K3043" t="s">
        <v>1542</v>
      </c>
      <c r="L3043" s="3">
        <v>244.86742079999999</v>
      </c>
      <c r="M3043" s="3">
        <v>253.43778052799996</v>
      </c>
      <c r="N3043" s="3">
        <v>262.30810284647993</v>
      </c>
      <c r="O3043" s="3">
        <v>271.48888644610668</v>
      </c>
      <c r="P3043" s="3">
        <v>280.99099747172039</v>
      </c>
    </row>
    <row r="3044" spans="2:16" x14ac:dyDescent="0.35">
      <c r="B3044" t="s">
        <v>10</v>
      </c>
      <c r="D3044" t="s">
        <v>19</v>
      </c>
      <c r="E3044" t="s">
        <v>44</v>
      </c>
      <c r="F3044" t="s">
        <v>553</v>
      </c>
      <c r="G3044" t="s">
        <v>554</v>
      </c>
      <c r="H3044">
        <v>4207</v>
      </c>
      <c r="I3044" t="s">
        <v>550</v>
      </c>
      <c r="J3044">
        <v>63300065</v>
      </c>
      <c r="K3044" t="s">
        <v>1627</v>
      </c>
      <c r="L3044" s="3">
        <v>164.56</v>
      </c>
      <c r="M3044" s="3">
        <v>164.56</v>
      </c>
      <c r="N3044" s="3">
        <v>164.56</v>
      </c>
      <c r="O3044" s="3">
        <v>164.56</v>
      </c>
      <c r="P3044" s="3">
        <v>164.56</v>
      </c>
    </row>
    <row r="3045" spans="2:16" x14ac:dyDescent="0.35">
      <c r="B3045" t="s">
        <v>10</v>
      </c>
      <c r="D3045" t="s">
        <v>19</v>
      </c>
      <c r="E3045" t="s">
        <v>44</v>
      </c>
      <c r="F3045" t="s">
        <v>553</v>
      </c>
      <c r="G3045" t="s">
        <v>554</v>
      </c>
      <c r="H3045">
        <v>4207</v>
      </c>
      <c r="I3045" t="s">
        <v>550</v>
      </c>
      <c r="J3045">
        <v>63300152</v>
      </c>
      <c r="K3045" t="s">
        <v>1741</v>
      </c>
      <c r="L3045" s="3">
        <v>1822.3421999999998</v>
      </c>
      <c r="M3045" s="3">
        <v>1858.7890439999999</v>
      </c>
      <c r="N3045" s="3">
        <v>1895.9648248799999</v>
      </c>
      <c r="O3045" s="3">
        <v>1933.8841213776</v>
      </c>
      <c r="P3045" s="3">
        <v>1972.5618038051521</v>
      </c>
    </row>
    <row r="3046" spans="2:16" x14ac:dyDescent="0.35">
      <c r="B3046" t="s">
        <v>10</v>
      </c>
      <c r="D3046" t="s">
        <v>11</v>
      </c>
      <c r="E3046" t="s">
        <v>44</v>
      </c>
      <c r="F3046" t="s">
        <v>553</v>
      </c>
      <c r="G3046" t="s">
        <v>554</v>
      </c>
      <c r="H3046">
        <v>4207</v>
      </c>
      <c r="I3046" t="s">
        <v>550</v>
      </c>
      <c r="J3046">
        <v>63300110</v>
      </c>
      <c r="K3046" t="s">
        <v>1866</v>
      </c>
      <c r="L3046" s="3">
        <v>6.5823999999999998</v>
      </c>
      <c r="M3046" s="3">
        <v>6.5823999999999998</v>
      </c>
      <c r="N3046" s="3">
        <v>6.5823999999999998</v>
      </c>
      <c r="O3046" s="3">
        <v>6.5823999999999998</v>
      </c>
      <c r="P3046" s="3">
        <v>6.5823999999999998</v>
      </c>
    </row>
    <row r="3047" spans="2:16" x14ac:dyDescent="0.35">
      <c r="B3047" t="s">
        <v>10</v>
      </c>
      <c r="D3047" t="s">
        <v>11</v>
      </c>
      <c r="E3047" t="s">
        <v>44</v>
      </c>
      <c r="F3047" t="s">
        <v>553</v>
      </c>
      <c r="G3047" t="s">
        <v>554</v>
      </c>
      <c r="H3047">
        <v>4207</v>
      </c>
      <c r="I3047" t="s">
        <v>550</v>
      </c>
      <c r="J3047">
        <v>63300100</v>
      </c>
      <c r="K3047" t="s">
        <v>1869</v>
      </c>
      <c r="L3047" s="3">
        <v>22.5278027136</v>
      </c>
      <c r="M3047" s="3">
        <v>23.316275808575995</v>
      </c>
      <c r="N3047" s="3">
        <v>24.132345461876152</v>
      </c>
      <c r="O3047" s="3">
        <v>24.976977553041813</v>
      </c>
      <c r="P3047" s="3">
        <v>25.851171767398277</v>
      </c>
    </row>
    <row r="3048" spans="2:16" x14ac:dyDescent="0.35">
      <c r="B3048" t="s">
        <v>10</v>
      </c>
      <c r="D3048" t="s">
        <v>11</v>
      </c>
      <c r="E3048" t="s">
        <v>44</v>
      </c>
      <c r="F3048" t="s">
        <v>553</v>
      </c>
      <c r="G3048" t="s">
        <v>554</v>
      </c>
      <c r="H3048">
        <v>4207</v>
      </c>
      <c r="I3048" t="s">
        <v>550</v>
      </c>
      <c r="J3048">
        <v>63300170</v>
      </c>
      <c r="K3048" t="s">
        <v>1873</v>
      </c>
      <c r="L3048" s="3">
        <v>38.9339199072</v>
      </c>
      <c r="M3048" s="3">
        <v>40.296607103951992</v>
      </c>
      <c r="N3048" s="3">
        <v>41.706988352590308</v>
      </c>
      <c r="O3048" s="3">
        <v>43.166732944930963</v>
      </c>
      <c r="P3048" s="3">
        <v>44.677568598003546</v>
      </c>
    </row>
    <row r="3049" spans="2:16" x14ac:dyDescent="0.35">
      <c r="B3049" t="s">
        <v>10</v>
      </c>
      <c r="D3049" t="s">
        <v>11</v>
      </c>
      <c r="E3049" t="s">
        <v>44</v>
      </c>
      <c r="F3049" t="s">
        <v>555</v>
      </c>
      <c r="G3049" t="s">
        <v>556</v>
      </c>
      <c r="H3049">
        <v>4207</v>
      </c>
      <c r="I3049" t="s">
        <v>550</v>
      </c>
      <c r="J3049">
        <v>63300080</v>
      </c>
      <c r="K3049" t="s">
        <v>91</v>
      </c>
      <c r="L3049" s="3">
        <v>5046.1709474303998</v>
      </c>
      <c r="M3049" s="3">
        <v>5222.7869305904633</v>
      </c>
      <c r="N3049" s="3">
        <v>5405.5844731611287</v>
      </c>
      <c r="O3049" s="3">
        <v>5594.779929721768</v>
      </c>
      <c r="P3049" s="3">
        <v>5790.5972272620293</v>
      </c>
    </row>
    <row r="3050" spans="2:16" x14ac:dyDescent="0.35">
      <c r="B3050" t="s">
        <v>10</v>
      </c>
      <c r="D3050" t="s">
        <v>11</v>
      </c>
      <c r="E3050" t="s">
        <v>44</v>
      </c>
      <c r="F3050" t="s">
        <v>555</v>
      </c>
      <c r="G3050" t="s">
        <v>556</v>
      </c>
      <c r="H3050">
        <v>4207</v>
      </c>
      <c r="I3050" t="s">
        <v>550</v>
      </c>
      <c r="J3050">
        <v>63300040</v>
      </c>
      <c r="K3050" t="s">
        <v>1515</v>
      </c>
      <c r="L3050" s="3">
        <v>1742.9208864479999</v>
      </c>
      <c r="M3050" s="3">
        <v>1803.9231174736797</v>
      </c>
      <c r="N3050" s="3">
        <v>1867.0604265852583</v>
      </c>
      <c r="O3050" s="3">
        <v>1932.407541515742</v>
      </c>
      <c r="P3050" s="3">
        <v>2000.041805468793</v>
      </c>
    </row>
    <row r="3051" spans="2:16" x14ac:dyDescent="0.35">
      <c r="B3051" t="s">
        <v>10</v>
      </c>
      <c r="D3051" t="s">
        <v>19</v>
      </c>
      <c r="E3051" t="s">
        <v>44</v>
      </c>
      <c r="F3051" t="s">
        <v>555</v>
      </c>
      <c r="G3051" t="s">
        <v>556</v>
      </c>
      <c r="H3051">
        <v>4207</v>
      </c>
      <c r="I3051" t="s">
        <v>550</v>
      </c>
      <c r="J3051">
        <v>63300046</v>
      </c>
      <c r="K3051" t="s">
        <v>1542</v>
      </c>
      <c r="L3051" s="3">
        <v>16599.2465376</v>
      </c>
      <c r="M3051" s="3">
        <v>17180.220166415998</v>
      </c>
      <c r="N3051" s="3">
        <v>17781.527872240556</v>
      </c>
      <c r="O3051" s="3">
        <v>18403.881347768973</v>
      </c>
      <c r="P3051" s="3">
        <v>19048.017194940887</v>
      </c>
    </row>
    <row r="3052" spans="2:16" x14ac:dyDescent="0.35">
      <c r="B3052" t="s">
        <v>10</v>
      </c>
      <c r="D3052" t="s">
        <v>19</v>
      </c>
      <c r="E3052" t="s">
        <v>44</v>
      </c>
      <c r="F3052" t="s">
        <v>555</v>
      </c>
      <c r="G3052" t="s">
        <v>556</v>
      </c>
      <c r="H3052">
        <v>4207</v>
      </c>
      <c r="I3052" t="s">
        <v>550</v>
      </c>
      <c r="J3052">
        <v>63300065</v>
      </c>
      <c r="K3052" t="s">
        <v>1627</v>
      </c>
      <c r="L3052" s="3">
        <v>11155.16</v>
      </c>
      <c r="M3052" s="3">
        <v>11155.16</v>
      </c>
      <c r="N3052" s="3">
        <v>11155.16</v>
      </c>
      <c r="O3052" s="3">
        <v>11155.16</v>
      </c>
      <c r="P3052" s="3">
        <v>11155.16</v>
      </c>
    </row>
    <row r="3053" spans="2:16" x14ac:dyDescent="0.35">
      <c r="B3053" t="s">
        <v>10</v>
      </c>
      <c r="D3053" t="s">
        <v>19</v>
      </c>
      <c r="E3053" t="s">
        <v>44</v>
      </c>
      <c r="F3053" t="s">
        <v>555</v>
      </c>
      <c r="G3053" t="s">
        <v>556</v>
      </c>
      <c r="H3053">
        <v>4207</v>
      </c>
      <c r="I3053" t="s">
        <v>550</v>
      </c>
      <c r="J3053">
        <v>63300152</v>
      </c>
      <c r="K3053" t="s">
        <v>1741</v>
      </c>
      <c r="L3053" s="3">
        <v>123535.36200000001</v>
      </c>
      <c r="M3053" s="3">
        <v>126006.06924000001</v>
      </c>
      <c r="N3053" s="3">
        <v>128526.19062480002</v>
      </c>
      <c r="O3053" s="3">
        <v>131096.71443729603</v>
      </c>
      <c r="P3053" s="3">
        <v>133718.64872604195</v>
      </c>
    </row>
    <row r="3054" spans="2:16" x14ac:dyDescent="0.35">
      <c r="B3054" t="s">
        <v>10</v>
      </c>
      <c r="D3054" t="s">
        <v>11</v>
      </c>
      <c r="E3054" t="s">
        <v>44</v>
      </c>
      <c r="F3054" t="s">
        <v>555</v>
      </c>
      <c r="G3054" t="s">
        <v>556</v>
      </c>
      <c r="H3054">
        <v>4207</v>
      </c>
      <c r="I3054" t="s">
        <v>550</v>
      </c>
      <c r="J3054">
        <v>63300110</v>
      </c>
      <c r="K3054" t="s">
        <v>1866</v>
      </c>
      <c r="L3054" s="3">
        <v>446.20640000000003</v>
      </c>
      <c r="M3054" s="3">
        <v>446.20640000000003</v>
      </c>
      <c r="N3054" s="3">
        <v>446.20640000000003</v>
      </c>
      <c r="O3054" s="3">
        <v>446.20640000000003</v>
      </c>
      <c r="P3054" s="3">
        <v>446.20640000000003</v>
      </c>
    </row>
    <row r="3055" spans="2:16" x14ac:dyDescent="0.35">
      <c r="B3055" t="s">
        <v>10</v>
      </c>
      <c r="D3055" t="s">
        <v>11</v>
      </c>
      <c r="E3055" t="s">
        <v>44</v>
      </c>
      <c r="F3055" t="s">
        <v>555</v>
      </c>
      <c r="G3055" t="s">
        <v>556</v>
      </c>
      <c r="H3055">
        <v>4207</v>
      </c>
      <c r="I3055" t="s">
        <v>550</v>
      </c>
      <c r="J3055">
        <v>63300100</v>
      </c>
      <c r="K3055" t="s">
        <v>1869</v>
      </c>
      <c r="L3055" s="3">
        <v>1527.1306814591999</v>
      </c>
      <c r="M3055" s="3">
        <v>1580.5802553102719</v>
      </c>
      <c r="N3055" s="3">
        <v>1635.9005642461311</v>
      </c>
      <c r="O3055" s="3">
        <v>1693.1570839947456</v>
      </c>
      <c r="P3055" s="3">
        <v>1752.4175819345617</v>
      </c>
    </row>
    <row r="3056" spans="2:16" x14ac:dyDescent="0.35">
      <c r="B3056" t="s">
        <v>10</v>
      </c>
      <c r="D3056" t="s">
        <v>11</v>
      </c>
      <c r="E3056" t="s">
        <v>44</v>
      </c>
      <c r="F3056" t="s">
        <v>555</v>
      </c>
      <c r="G3056" t="s">
        <v>556</v>
      </c>
      <c r="H3056">
        <v>4207</v>
      </c>
      <c r="I3056" t="s">
        <v>550</v>
      </c>
      <c r="J3056">
        <v>63300170</v>
      </c>
      <c r="K3056" t="s">
        <v>1873</v>
      </c>
      <c r="L3056" s="3">
        <v>2639.2801994783999</v>
      </c>
      <c r="M3056" s="3">
        <v>2731.6550064601438</v>
      </c>
      <c r="N3056" s="3">
        <v>2827.2629316862485</v>
      </c>
      <c r="O3056" s="3">
        <v>2926.2171342952665</v>
      </c>
      <c r="P3056" s="3">
        <v>3028.634733995601</v>
      </c>
    </row>
    <row r="3057" spans="2:16" x14ac:dyDescent="0.35">
      <c r="B3057" t="s">
        <v>10</v>
      </c>
      <c r="D3057" t="s">
        <v>11</v>
      </c>
      <c r="E3057" t="s">
        <v>44</v>
      </c>
      <c r="F3057" t="s">
        <v>557</v>
      </c>
      <c r="G3057" t="s">
        <v>558</v>
      </c>
      <c r="H3057">
        <v>4207</v>
      </c>
      <c r="I3057" t="s">
        <v>550</v>
      </c>
      <c r="J3057">
        <v>63300080</v>
      </c>
      <c r="K3057" t="s">
        <v>91</v>
      </c>
      <c r="L3057" s="3">
        <v>2232.9133400448</v>
      </c>
      <c r="M3057" s="3">
        <v>2311.0653069463679</v>
      </c>
      <c r="N3057" s="3">
        <v>2391.9525926894903</v>
      </c>
      <c r="O3057" s="3">
        <v>2475.6709334336224</v>
      </c>
      <c r="P3057" s="3">
        <v>2562.3194161037991</v>
      </c>
    </row>
    <row r="3058" spans="2:16" x14ac:dyDescent="0.35">
      <c r="B3058" t="s">
        <v>10</v>
      </c>
      <c r="D3058" t="s">
        <v>11</v>
      </c>
      <c r="E3058" t="s">
        <v>44</v>
      </c>
      <c r="F3058" t="s">
        <v>557</v>
      </c>
      <c r="G3058" t="s">
        <v>558</v>
      </c>
      <c r="H3058">
        <v>4207</v>
      </c>
      <c r="I3058" t="s">
        <v>550</v>
      </c>
      <c r="J3058">
        <v>63300040</v>
      </c>
      <c r="K3058" t="s">
        <v>1515</v>
      </c>
      <c r="L3058" s="3">
        <v>771.23651547599991</v>
      </c>
      <c r="M3058" s="3">
        <v>798.22979351765991</v>
      </c>
      <c r="N3058" s="3">
        <v>826.16783629077793</v>
      </c>
      <c r="O3058" s="3">
        <v>855.08371056095518</v>
      </c>
      <c r="P3058" s="3">
        <v>885.01164043058861</v>
      </c>
    </row>
    <row r="3059" spans="2:16" x14ac:dyDescent="0.35">
      <c r="B3059" t="s">
        <v>10</v>
      </c>
      <c r="D3059" t="s">
        <v>19</v>
      </c>
      <c r="E3059" t="s">
        <v>44</v>
      </c>
      <c r="F3059" t="s">
        <v>557</v>
      </c>
      <c r="G3059" t="s">
        <v>558</v>
      </c>
      <c r="H3059">
        <v>4207</v>
      </c>
      <c r="I3059" t="s">
        <v>550</v>
      </c>
      <c r="J3059">
        <v>63300046</v>
      </c>
      <c r="K3059" t="s">
        <v>1542</v>
      </c>
      <c r="L3059" s="3">
        <v>7345.1096711999999</v>
      </c>
      <c r="M3059" s="3">
        <v>7602.1885096919996</v>
      </c>
      <c r="N3059" s="3">
        <v>7868.2651075312187</v>
      </c>
      <c r="O3059" s="3">
        <v>8143.654386294811</v>
      </c>
      <c r="P3059" s="3">
        <v>8428.6822898151295</v>
      </c>
    </row>
    <row r="3060" spans="2:16" x14ac:dyDescent="0.35">
      <c r="B3060" t="s">
        <v>10</v>
      </c>
      <c r="D3060" t="s">
        <v>19</v>
      </c>
      <c r="E3060" t="s">
        <v>44</v>
      </c>
      <c r="F3060" t="s">
        <v>557</v>
      </c>
      <c r="G3060" t="s">
        <v>558</v>
      </c>
      <c r="H3060">
        <v>4207</v>
      </c>
      <c r="I3060" t="s">
        <v>550</v>
      </c>
      <c r="J3060">
        <v>63300060</v>
      </c>
      <c r="K3060" t="s">
        <v>1546</v>
      </c>
      <c r="L3060" s="3">
        <v>4936.13</v>
      </c>
      <c r="M3060" s="3">
        <v>4936.13</v>
      </c>
      <c r="N3060" s="3">
        <v>4936.13</v>
      </c>
      <c r="O3060" s="3">
        <v>4936.13</v>
      </c>
      <c r="P3060" s="3">
        <v>4936.13</v>
      </c>
    </row>
    <row r="3061" spans="2:16" x14ac:dyDescent="0.35">
      <c r="B3061" t="s">
        <v>10</v>
      </c>
      <c r="D3061" t="s">
        <v>19</v>
      </c>
      <c r="E3061" t="s">
        <v>44</v>
      </c>
      <c r="F3061" t="s">
        <v>557</v>
      </c>
      <c r="G3061" t="s">
        <v>558</v>
      </c>
      <c r="H3061">
        <v>4207</v>
      </c>
      <c r="I3061" t="s">
        <v>550</v>
      </c>
      <c r="J3061">
        <v>63300152</v>
      </c>
      <c r="K3061" t="s">
        <v>1741</v>
      </c>
      <c r="L3061" s="3">
        <v>54663.880799999999</v>
      </c>
      <c r="M3061" s="3">
        <v>55757.158415999998</v>
      </c>
      <c r="N3061" s="3">
        <v>56872.301584319997</v>
      </c>
      <c r="O3061" s="3">
        <v>58009.747616006396</v>
      </c>
      <c r="P3061" s="3">
        <v>59169.942568326522</v>
      </c>
    </row>
    <row r="3062" spans="2:16" x14ac:dyDescent="0.35">
      <c r="B3062" t="s">
        <v>10</v>
      </c>
      <c r="D3062" t="s">
        <v>11</v>
      </c>
      <c r="E3062" t="s">
        <v>44</v>
      </c>
      <c r="F3062" t="s">
        <v>557</v>
      </c>
      <c r="G3062" t="s">
        <v>558</v>
      </c>
      <c r="H3062">
        <v>4207</v>
      </c>
      <c r="I3062" t="s">
        <v>550</v>
      </c>
      <c r="J3062">
        <v>63300100</v>
      </c>
      <c r="K3062" t="s">
        <v>1869</v>
      </c>
      <c r="L3062" s="3">
        <v>675.75008975039998</v>
      </c>
      <c r="M3062" s="3">
        <v>699.40134289166394</v>
      </c>
      <c r="N3062" s="3">
        <v>723.88038989287213</v>
      </c>
      <c r="O3062" s="3">
        <v>749.2162035391226</v>
      </c>
      <c r="P3062" s="3">
        <v>775.43877066299194</v>
      </c>
    </row>
    <row r="3063" spans="2:16" x14ac:dyDescent="0.35">
      <c r="B3063" t="s">
        <v>10</v>
      </c>
      <c r="D3063" t="s">
        <v>11</v>
      </c>
      <c r="E3063" t="s">
        <v>44</v>
      </c>
      <c r="F3063" t="s">
        <v>557</v>
      </c>
      <c r="G3063" t="s">
        <v>558</v>
      </c>
      <c r="H3063">
        <v>4207</v>
      </c>
      <c r="I3063" t="s">
        <v>550</v>
      </c>
      <c r="J3063">
        <v>63300170</v>
      </c>
      <c r="K3063" t="s">
        <v>1873</v>
      </c>
      <c r="L3063" s="3">
        <v>1167.8724377208</v>
      </c>
      <c r="M3063" s="3">
        <v>1208.747973041028</v>
      </c>
      <c r="N3063" s="3">
        <v>1251.0541520974639</v>
      </c>
      <c r="O3063" s="3">
        <v>1294.8410474208749</v>
      </c>
      <c r="P3063" s="3">
        <v>1340.1604840806056</v>
      </c>
    </row>
    <row r="3064" spans="2:16" x14ac:dyDescent="0.35">
      <c r="B3064" t="s">
        <v>10</v>
      </c>
      <c r="D3064" t="s">
        <v>11</v>
      </c>
      <c r="E3064" t="s">
        <v>44</v>
      </c>
      <c r="F3064" t="s">
        <v>559</v>
      </c>
      <c r="G3064" t="s">
        <v>560</v>
      </c>
      <c r="H3064">
        <v>4207</v>
      </c>
      <c r="I3064" t="s">
        <v>550</v>
      </c>
      <c r="J3064">
        <v>63300080</v>
      </c>
      <c r="K3064" t="s">
        <v>91</v>
      </c>
      <c r="L3064" s="3">
        <v>7920.6935943167991</v>
      </c>
      <c r="M3064" s="3">
        <v>8197.9178701178862</v>
      </c>
      <c r="N3064" s="3">
        <v>8484.8449955720116</v>
      </c>
      <c r="O3064" s="3">
        <v>8781.8145704170311</v>
      </c>
      <c r="P3064" s="3">
        <v>9089.1780803816273</v>
      </c>
    </row>
    <row r="3065" spans="2:16" x14ac:dyDescent="0.35">
      <c r="B3065" t="s">
        <v>10</v>
      </c>
      <c r="D3065" t="s">
        <v>11</v>
      </c>
      <c r="E3065" t="s">
        <v>44</v>
      </c>
      <c r="F3065" t="s">
        <v>559</v>
      </c>
      <c r="G3065" t="s">
        <v>560</v>
      </c>
      <c r="H3065">
        <v>4207</v>
      </c>
      <c r="I3065" t="s">
        <v>550</v>
      </c>
      <c r="J3065">
        <v>63300040</v>
      </c>
      <c r="K3065" t="s">
        <v>1515</v>
      </c>
      <c r="L3065" s="3">
        <v>2735.7658796159999</v>
      </c>
      <c r="M3065" s="3">
        <v>2831.5176854025594</v>
      </c>
      <c r="N3065" s="3">
        <v>2930.6208043916486</v>
      </c>
      <c r="O3065" s="3">
        <v>3033.1925325453562</v>
      </c>
      <c r="P3065" s="3">
        <v>3139.3542711844434</v>
      </c>
    </row>
    <row r="3066" spans="2:16" x14ac:dyDescent="0.35">
      <c r="B3066" t="s">
        <v>10</v>
      </c>
      <c r="D3066" t="s">
        <v>19</v>
      </c>
      <c r="E3066" t="s">
        <v>44</v>
      </c>
      <c r="F3066" t="s">
        <v>559</v>
      </c>
      <c r="G3066" t="s">
        <v>560</v>
      </c>
      <c r="H3066">
        <v>4207</v>
      </c>
      <c r="I3066" t="s">
        <v>550</v>
      </c>
      <c r="J3066">
        <v>63300046</v>
      </c>
      <c r="K3066" t="s">
        <v>1542</v>
      </c>
      <c r="L3066" s="3">
        <v>26054.913139199998</v>
      </c>
      <c r="M3066" s="3">
        <v>26966.835099071996</v>
      </c>
      <c r="N3066" s="3">
        <v>27910.674327539513</v>
      </c>
      <c r="O3066" s="3">
        <v>28887.547929003395</v>
      </c>
      <c r="P3066" s="3">
        <v>29898.612106518511</v>
      </c>
    </row>
    <row r="3067" spans="2:16" x14ac:dyDescent="0.35">
      <c r="B3067" t="s">
        <v>10</v>
      </c>
      <c r="D3067" t="s">
        <v>19</v>
      </c>
      <c r="E3067" t="s">
        <v>44</v>
      </c>
      <c r="F3067" t="s">
        <v>559</v>
      </c>
      <c r="G3067" t="s">
        <v>560</v>
      </c>
      <c r="H3067">
        <v>4207</v>
      </c>
      <c r="I3067" t="s">
        <v>550</v>
      </c>
      <c r="J3067">
        <v>63300060</v>
      </c>
      <c r="K3067" t="s">
        <v>1546</v>
      </c>
      <c r="L3067" s="3">
        <v>17509.63</v>
      </c>
      <c r="M3067" s="3">
        <v>17509.63</v>
      </c>
      <c r="N3067" s="3">
        <v>17509.63</v>
      </c>
      <c r="O3067" s="3">
        <v>17509.63</v>
      </c>
      <c r="P3067" s="3">
        <v>17509.63</v>
      </c>
    </row>
    <row r="3068" spans="2:16" x14ac:dyDescent="0.35">
      <c r="B3068" t="s">
        <v>10</v>
      </c>
      <c r="D3068" t="s">
        <v>19</v>
      </c>
      <c r="E3068" t="s">
        <v>44</v>
      </c>
      <c r="F3068" t="s">
        <v>559</v>
      </c>
      <c r="G3068" t="s">
        <v>560</v>
      </c>
      <c r="H3068">
        <v>4207</v>
      </c>
      <c r="I3068" t="s">
        <v>550</v>
      </c>
      <c r="J3068">
        <v>63300152</v>
      </c>
      <c r="K3068" t="s">
        <v>1741</v>
      </c>
      <c r="L3068" s="3">
        <v>193906.54920000001</v>
      </c>
      <c r="M3068" s="3">
        <v>197784.68018400003</v>
      </c>
      <c r="N3068" s="3">
        <v>201740.37378768003</v>
      </c>
      <c r="O3068" s="3">
        <v>205775.18126343362</v>
      </c>
      <c r="P3068" s="3">
        <v>209890.68488870229</v>
      </c>
    </row>
    <row r="3069" spans="2:16" x14ac:dyDescent="0.35">
      <c r="B3069" t="s">
        <v>10</v>
      </c>
      <c r="D3069" t="s">
        <v>11</v>
      </c>
      <c r="E3069" t="s">
        <v>44</v>
      </c>
      <c r="F3069" t="s">
        <v>559</v>
      </c>
      <c r="G3069" t="s">
        <v>560</v>
      </c>
      <c r="H3069">
        <v>4207</v>
      </c>
      <c r="I3069" t="s">
        <v>550</v>
      </c>
      <c r="J3069">
        <v>63300100</v>
      </c>
      <c r="K3069" t="s">
        <v>1869</v>
      </c>
      <c r="L3069" s="3">
        <v>2397.0520088064</v>
      </c>
      <c r="M3069" s="3">
        <v>2480.9488291146235</v>
      </c>
      <c r="N3069" s="3">
        <v>2567.7820381336351</v>
      </c>
      <c r="O3069" s="3">
        <v>2657.6544094683122</v>
      </c>
      <c r="P3069" s="3">
        <v>2750.6723137997028</v>
      </c>
    </row>
    <row r="3070" spans="2:16" x14ac:dyDescent="0.35">
      <c r="B3070" t="s">
        <v>10</v>
      </c>
      <c r="D3070" t="s">
        <v>11</v>
      </c>
      <c r="E3070" t="s">
        <v>44</v>
      </c>
      <c r="F3070" t="s">
        <v>559</v>
      </c>
      <c r="G3070" t="s">
        <v>560</v>
      </c>
      <c r="H3070">
        <v>4207</v>
      </c>
      <c r="I3070" t="s">
        <v>550</v>
      </c>
      <c r="J3070">
        <v>63300170</v>
      </c>
      <c r="K3070" t="s">
        <v>1873</v>
      </c>
      <c r="L3070" s="3">
        <v>4142.7311891328</v>
      </c>
      <c r="M3070" s="3">
        <v>4287.7267807524477</v>
      </c>
      <c r="N3070" s="3">
        <v>4437.7972180787829</v>
      </c>
      <c r="O3070" s="3">
        <v>4593.12012071154</v>
      </c>
      <c r="P3070" s="3">
        <v>4753.8793249364435</v>
      </c>
    </row>
    <row r="3071" spans="2:16" x14ac:dyDescent="0.35">
      <c r="B3071" t="s">
        <v>10</v>
      </c>
      <c r="D3071" t="s">
        <v>11</v>
      </c>
      <c r="E3071" t="s">
        <v>44</v>
      </c>
      <c r="F3071" t="s">
        <v>561</v>
      </c>
      <c r="G3071" t="s">
        <v>562</v>
      </c>
      <c r="H3071">
        <v>4207</v>
      </c>
      <c r="I3071" t="s">
        <v>550</v>
      </c>
      <c r="J3071">
        <v>63300080</v>
      </c>
      <c r="K3071" t="s">
        <v>91</v>
      </c>
      <c r="L3071" s="3">
        <v>6146.754885273599</v>
      </c>
      <c r="M3071" s="3">
        <v>6361.8913062581751</v>
      </c>
      <c r="N3071" s="3">
        <v>6584.5575019772104</v>
      </c>
      <c r="O3071" s="3">
        <v>6815.0170145464126</v>
      </c>
      <c r="P3071" s="3">
        <v>7053.5426100555369</v>
      </c>
    </row>
    <row r="3072" spans="2:16" x14ac:dyDescent="0.35">
      <c r="B3072" t="s">
        <v>10</v>
      </c>
      <c r="D3072" t="s">
        <v>11</v>
      </c>
      <c r="E3072" t="s">
        <v>44</v>
      </c>
      <c r="F3072" t="s">
        <v>561</v>
      </c>
      <c r="G3072" t="s">
        <v>562</v>
      </c>
      <c r="H3072">
        <v>4207</v>
      </c>
      <c r="I3072" t="s">
        <v>550</v>
      </c>
      <c r="J3072">
        <v>63300040</v>
      </c>
      <c r="K3072" t="s">
        <v>1515</v>
      </c>
      <c r="L3072" s="3">
        <v>2123.0567860319998</v>
      </c>
      <c r="M3072" s="3">
        <v>2197.3637735431198</v>
      </c>
      <c r="N3072" s="3">
        <v>2274.2715056171287</v>
      </c>
      <c r="O3072" s="3">
        <v>2353.871008313728</v>
      </c>
      <c r="P3072" s="3">
        <v>2436.2564936047083</v>
      </c>
    </row>
    <row r="3073" spans="2:16" x14ac:dyDescent="0.35">
      <c r="B3073" t="s">
        <v>10</v>
      </c>
      <c r="D3073" t="s">
        <v>19</v>
      </c>
      <c r="E3073" t="s">
        <v>44</v>
      </c>
      <c r="F3073" t="s">
        <v>561</v>
      </c>
      <c r="G3073" t="s">
        <v>562</v>
      </c>
      <c r="H3073">
        <v>4207</v>
      </c>
      <c r="I3073" t="s">
        <v>550</v>
      </c>
      <c r="J3073">
        <v>63300046</v>
      </c>
      <c r="K3073" t="s">
        <v>1542</v>
      </c>
      <c r="L3073" s="3">
        <v>20219.588438399998</v>
      </c>
      <c r="M3073" s="3">
        <v>20927.274033743997</v>
      </c>
      <c r="N3073" s="3">
        <v>21659.728624925036</v>
      </c>
      <c r="O3073" s="3">
        <v>22417.819126797411</v>
      </c>
      <c r="P3073" s="3">
        <v>23202.442796235318</v>
      </c>
    </row>
    <row r="3074" spans="2:16" x14ac:dyDescent="0.35">
      <c r="B3074" t="s">
        <v>10</v>
      </c>
      <c r="D3074" t="s">
        <v>19</v>
      </c>
      <c r="E3074" t="s">
        <v>44</v>
      </c>
      <c r="F3074" t="s">
        <v>561</v>
      </c>
      <c r="G3074" t="s">
        <v>562</v>
      </c>
      <c r="H3074">
        <v>4207</v>
      </c>
      <c r="I3074" t="s">
        <v>550</v>
      </c>
      <c r="J3074">
        <v>63300060</v>
      </c>
      <c r="K3074" t="s">
        <v>1546</v>
      </c>
      <c r="L3074" s="3">
        <v>13588.12</v>
      </c>
      <c r="M3074" s="3">
        <v>13588.12</v>
      </c>
      <c r="N3074" s="3">
        <v>13588.12</v>
      </c>
      <c r="O3074" s="3">
        <v>13588.12</v>
      </c>
      <c r="P3074" s="3">
        <v>13588.12</v>
      </c>
    </row>
    <row r="3075" spans="2:16" x14ac:dyDescent="0.35">
      <c r="B3075" t="s">
        <v>10</v>
      </c>
      <c r="D3075" t="s">
        <v>19</v>
      </c>
      <c r="E3075" t="s">
        <v>44</v>
      </c>
      <c r="F3075" t="s">
        <v>561</v>
      </c>
      <c r="G3075" t="s">
        <v>562</v>
      </c>
      <c r="H3075">
        <v>4207</v>
      </c>
      <c r="I3075" t="s">
        <v>550</v>
      </c>
      <c r="J3075">
        <v>63300152</v>
      </c>
      <c r="K3075" t="s">
        <v>1741</v>
      </c>
      <c r="L3075" s="3">
        <v>150478.74359999999</v>
      </c>
      <c r="M3075" s="3">
        <v>153488.31847199998</v>
      </c>
      <c r="N3075" s="3">
        <v>156558.08484144</v>
      </c>
      <c r="O3075" s="3">
        <v>159689.24653826881</v>
      </c>
      <c r="P3075" s="3">
        <v>162883.03146903418</v>
      </c>
    </row>
    <row r="3076" spans="2:16" x14ac:dyDescent="0.35">
      <c r="B3076" t="s">
        <v>10</v>
      </c>
      <c r="D3076" t="s">
        <v>11</v>
      </c>
      <c r="E3076" t="s">
        <v>44</v>
      </c>
      <c r="F3076" t="s">
        <v>561</v>
      </c>
      <c r="G3076" t="s">
        <v>562</v>
      </c>
      <c r="H3076">
        <v>4207</v>
      </c>
      <c r="I3076" t="s">
        <v>550</v>
      </c>
      <c r="J3076">
        <v>63300100</v>
      </c>
      <c r="K3076" t="s">
        <v>1869</v>
      </c>
      <c r="L3076" s="3">
        <v>1860.2021363327999</v>
      </c>
      <c r="M3076" s="3">
        <v>1925.3092111044477</v>
      </c>
      <c r="N3076" s="3">
        <v>1992.6950334931032</v>
      </c>
      <c r="O3076" s="3">
        <v>2062.4393596653617</v>
      </c>
      <c r="P3076" s="3">
        <v>2134.6247372536491</v>
      </c>
    </row>
    <row r="3077" spans="2:16" x14ac:dyDescent="0.35">
      <c r="B3077" t="s">
        <v>10</v>
      </c>
      <c r="D3077" t="s">
        <v>11</v>
      </c>
      <c r="E3077" t="s">
        <v>44</v>
      </c>
      <c r="F3077" t="s">
        <v>561</v>
      </c>
      <c r="G3077" t="s">
        <v>562</v>
      </c>
      <c r="H3077">
        <v>4207</v>
      </c>
      <c r="I3077" t="s">
        <v>550</v>
      </c>
      <c r="J3077">
        <v>63300170</v>
      </c>
      <c r="K3077" t="s">
        <v>1873</v>
      </c>
      <c r="L3077" s="3">
        <v>3214.9145617055997</v>
      </c>
      <c r="M3077" s="3">
        <v>3327.4365713652955</v>
      </c>
      <c r="N3077" s="3">
        <v>3443.8968513630807</v>
      </c>
      <c r="O3077" s="3">
        <v>3564.4332411607884</v>
      </c>
      <c r="P3077" s="3">
        <v>3689.1884046014156</v>
      </c>
    </row>
    <row r="3078" spans="2:16" x14ac:dyDescent="0.35">
      <c r="B3078" t="s">
        <v>10</v>
      </c>
      <c r="D3078" t="s">
        <v>11</v>
      </c>
      <c r="E3078" t="s">
        <v>44</v>
      </c>
      <c r="F3078" t="s">
        <v>563</v>
      </c>
      <c r="G3078" t="s">
        <v>564</v>
      </c>
      <c r="H3078">
        <v>4207</v>
      </c>
      <c r="I3078" t="s">
        <v>550</v>
      </c>
      <c r="J3078">
        <v>63300080</v>
      </c>
      <c r="K3078" t="s">
        <v>91</v>
      </c>
      <c r="L3078" s="3">
        <v>573.00721493759988</v>
      </c>
      <c r="M3078" s="3">
        <v>593.06246746041586</v>
      </c>
      <c r="N3078" s="3">
        <v>613.81965382153032</v>
      </c>
      <c r="O3078" s="3">
        <v>635.30334170528386</v>
      </c>
      <c r="P3078" s="3">
        <v>657.53895866496862</v>
      </c>
    </row>
    <row r="3079" spans="2:16" x14ac:dyDescent="0.35">
      <c r="B3079" t="s">
        <v>10</v>
      </c>
      <c r="D3079" t="s">
        <v>11</v>
      </c>
      <c r="E3079" t="s">
        <v>44</v>
      </c>
      <c r="F3079" t="s">
        <v>563</v>
      </c>
      <c r="G3079" t="s">
        <v>564</v>
      </c>
      <c r="H3079">
        <v>4207</v>
      </c>
      <c r="I3079" t="s">
        <v>550</v>
      </c>
      <c r="J3079">
        <v>63300040</v>
      </c>
      <c r="K3079" t="s">
        <v>1515</v>
      </c>
      <c r="L3079" s="3">
        <v>197.91367621199996</v>
      </c>
      <c r="M3079" s="3">
        <v>204.84065487941996</v>
      </c>
      <c r="N3079" s="3">
        <v>212.01007780019964</v>
      </c>
      <c r="O3079" s="3">
        <v>219.43043052320658</v>
      </c>
      <c r="P3079" s="3">
        <v>227.11049559151877</v>
      </c>
    </row>
    <row r="3080" spans="2:16" x14ac:dyDescent="0.35">
      <c r="B3080" t="s">
        <v>10</v>
      </c>
      <c r="D3080" t="s">
        <v>19</v>
      </c>
      <c r="E3080" t="s">
        <v>44</v>
      </c>
      <c r="F3080" t="s">
        <v>563</v>
      </c>
      <c r="G3080" t="s">
        <v>564</v>
      </c>
      <c r="H3080">
        <v>4207</v>
      </c>
      <c r="I3080" t="s">
        <v>550</v>
      </c>
      <c r="J3080">
        <v>63300046</v>
      </c>
      <c r="K3080" t="s">
        <v>1542</v>
      </c>
      <c r="L3080" s="3">
        <v>1884.8921543999998</v>
      </c>
      <c r="M3080" s="3">
        <v>1950.8633798039996</v>
      </c>
      <c r="N3080" s="3">
        <v>2019.1435980971394</v>
      </c>
      <c r="O3080" s="3">
        <v>2089.8136240305389</v>
      </c>
      <c r="P3080" s="3">
        <v>2162.9571008716075</v>
      </c>
    </row>
    <row r="3081" spans="2:16" x14ac:dyDescent="0.35">
      <c r="B3081" t="s">
        <v>10</v>
      </c>
      <c r="D3081" t="s">
        <v>19</v>
      </c>
      <c r="E3081" t="s">
        <v>44</v>
      </c>
      <c r="F3081" t="s">
        <v>563</v>
      </c>
      <c r="G3081" t="s">
        <v>564</v>
      </c>
      <c r="H3081">
        <v>4207</v>
      </c>
      <c r="I3081" t="s">
        <v>550</v>
      </c>
      <c r="J3081">
        <v>63300060</v>
      </c>
      <c r="K3081" t="s">
        <v>1546</v>
      </c>
      <c r="L3081" s="3">
        <v>1266.68</v>
      </c>
      <c r="M3081" s="3">
        <v>1266.68</v>
      </c>
      <c r="N3081" s="3">
        <v>1266.68</v>
      </c>
      <c r="O3081" s="3">
        <v>1266.68</v>
      </c>
      <c r="P3081" s="3">
        <v>1266.68</v>
      </c>
    </row>
    <row r="3082" spans="2:16" x14ac:dyDescent="0.35">
      <c r="B3082" t="s">
        <v>10</v>
      </c>
      <c r="D3082" t="s">
        <v>19</v>
      </c>
      <c r="E3082" t="s">
        <v>44</v>
      </c>
      <c r="F3082" t="s">
        <v>563</v>
      </c>
      <c r="G3082" t="s">
        <v>564</v>
      </c>
      <c r="H3082">
        <v>4207</v>
      </c>
      <c r="I3082" t="s">
        <v>550</v>
      </c>
      <c r="J3082">
        <v>63300152</v>
      </c>
      <c r="K3082" t="s">
        <v>1741</v>
      </c>
      <c r="L3082" s="3">
        <v>14027.754000000001</v>
      </c>
      <c r="M3082" s="3">
        <v>14308.309080000001</v>
      </c>
      <c r="N3082" s="3">
        <v>14594.475261600001</v>
      </c>
      <c r="O3082" s="3">
        <v>14886.364766832001</v>
      </c>
      <c r="P3082" s="3">
        <v>15184.092062168642</v>
      </c>
    </row>
    <row r="3083" spans="2:16" x14ac:dyDescent="0.35">
      <c r="B3083" t="s">
        <v>10</v>
      </c>
      <c r="D3083" t="s">
        <v>11</v>
      </c>
      <c r="E3083" t="s">
        <v>44</v>
      </c>
      <c r="F3083" t="s">
        <v>563</v>
      </c>
      <c r="G3083" t="s">
        <v>564</v>
      </c>
      <c r="H3083">
        <v>4207</v>
      </c>
      <c r="I3083" t="s">
        <v>550</v>
      </c>
      <c r="J3083">
        <v>63300100</v>
      </c>
      <c r="K3083" t="s">
        <v>1869</v>
      </c>
      <c r="L3083" s="3">
        <v>173.41007820479999</v>
      </c>
      <c r="M3083" s="3">
        <v>179.47943094196796</v>
      </c>
      <c r="N3083" s="3">
        <v>185.76121102493681</v>
      </c>
      <c r="O3083" s="3">
        <v>192.26285341080958</v>
      </c>
      <c r="P3083" s="3">
        <v>198.99205328018789</v>
      </c>
    </row>
    <row r="3084" spans="2:16" x14ac:dyDescent="0.35">
      <c r="B3084" t="s">
        <v>10</v>
      </c>
      <c r="D3084" t="s">
        <v>11</v>
      </c>
      <c r="E3084" t="s">
        <v>44</v>
      </c>
      <c r="F3084" t="s">
        <v>563</v>
      </c>
      <c r="G3084" t="s">
        <v>564</v>
      </c>
      <c r="H3084">
        <v>4207</v>
      </c>
      <c r="I3084" t="s">
        <v>550</v>
      </c>
      <c r="J3084">
        <v>63300170</v>
      </c>
      <c r="K3084" t="s">
        <v>1873</v>
      </c>
      <c r="L3084" s="3">
        <v>299.69785254959999</v>
      </c>
      <c r="M3084" s="3">
        <v>310.18727738883592</v>
      </c>
      <c r="N3084" s="3">
        <v>321.04383209744515</v>
      </c>
      <c r="O3084" s="3">
        <v>332.28036622085568</v>
      </c>
      <c r="P3084" s="3">
        <v>343.91017903858562</v>
      </c>
    </row>
    <row r="3085" spans="2:16" x14ac:dyDescent="0.35">
      <c r="B3085" t="s">
        <v>10</v>
      </c>
      <c r="D3085" t="s">
        <v>11</v>
      </c>
      <c r="E3085" t="s">
        <v>44</v>
      </c>
      <c r="F3085" t="s">
        <v>565</v>
      </c>
      <c r="G3085" t="s">
        <v>566</v>
      </c>
      <c r="H3085">
        <v>4207</v>
      </c>
      <c r="I3085" t="s">
        <v>550</v>
      </c>
      <c r="J3085">
        <v>63300080</v>
      </c>
      <c r="K3085" t="s">
        <v>91</v>
      </c>
      <c r="L3085" s="3">
        <v>6112.1707136639998</v>
      </c>
      <c r="M3085" s="3">
        <v>6326.0966886422384</v>
      </c>
      <c r="N3085" s="3">
        <v>6547.510072744717</v>
      </c>
      <c r="O3085" s="3">
        <v>6776.6729252907817</v>
      </c>
      <c r="P3085" s="3">
        <v>7013.8564776759586</v>
      </c>
    </row>
    <row r="3086" spans="2:16" x14ac:dyDescent="0.35">
      <c r="B3086" t="s">
        <v>10</v>
      </c>
      <c r="D3086" t="s">
        <v>11</v>
      </c>
      <c r="E3086" t="s">
        <v>44</v>
      </c>
      <c r="F3086" t="s">
        <v>565</v>
      </c>
      <c r="G3086" t="s">
        <v>566</v>
      </c>
      <c r="H3086">
        <v>4207</v>
      </c>
      <c r="I3086" t="s">
        <v>550</v>
      </c>
      <c r="J3086">
        <v>63300040</v>
      </c>
      <c r="K3086" t="s">
        <v>1515</v>
      </c>
      <c r="L3086" s="3">
        <v>2111.1115951799998</v>
      </c>
      <c r="M3086" s="3">
        <v>2185.0005010112995</v>
      </c>
      <c r="N3086" s="3">
        <v>2261.4755185466947</v>
      </c>
      <c r="O3086" s="3">
        <v>2340.6271616958293</v>
      </c>
      <c r="P3086" s="3">
        <v>2422.5491123551833</v>
      </c>
    </row>
    <row r="3087" spans="2:16" x14ac:dyDescent="0.35">
      <c r="B3087" t="s">
        <v>10</v>
      </c>
      <c r="D3087" t="s">
        <v>19</v>
      </c>
      <c r="E3087" t="s">
        <v>44</v>
      </c>
      <c r="F3087" t="s">
        <v>565</v>
      </c>
      <c r="G3087" t="s">
        <v>566</v>
      </c>
      <c r="H3087">
        <v>4207</v>
      </c>
      <c r="I3087" t="s">
        <v>550</v>
      </c>
      <c r="J3087">
        <v>63300046</v>
      </c>
      <c r="K3087" t="s">
        <v>1542</v>
      </c>
      <c r="L3087" s="3">
        <v>20105.824715999999</v>
      </c>
      <c r="M3087" s="3">
        <v>20809.528581059996</v>
      </c>
      <c r="N3087" s="3">
        <v>21537.862081397096</v>
      </c>
      <c r="O3087" s="3">
        <v>22291.687254245993</v>
      </c>
      <c r="P3087" s="3">
        <v>23071.896308144602</v>
      </c>
    </row>
    <row r="3088" spans="2:16" x14ac:dyDescent="0.35">
      <c r="B3088" t="s">
        <v>10</v>
      </c>
      <c r="D3088" t="s">
        <v>19</v>
      </c>
      <c r="E3088" t="s">
        <v>44</v>
      </c>
      <c r="F3088" t="s">
        <v>565</v>
      </c>
      <c r="G3088" t="s">
        <v>566</v>
      </c>
      <c r="H3088">
        <v>4207</v>
      </c>
      <c r="I3088" t="s">
        <v>550</v>
      </c>
      <c r="J3088">
        <v>63300060</v>
      </c>
      <c r="K3088" t="s">
        <v>1546</v>
      </c>
      <c r="L3088" s="3">
        <v>13511.67</v>
      </c>
      <c r="M3088" s="3">
        <v>13511.67</v>
      </c>
      <c r="N3088" s="3">
        <v>13511.67</v>
      </c>
      <c r="O3088" s="3">
        <v>13511.67</v>
      </c>
      <c r="P3088" s="3">
        <v>13511.67</v>
      </c>
    </row>
    <row r="3089" spans="2:16" x14ac:dyDescent="0.35">
      <c r="B3089" t="s">
        <v>10</v>
      </c>
      <c r="D3089" t="s">
        <v>19</v>
      </c>
      <c r="E3089" t="s">
        <v>44</v>
      </c>
      <c r="F3089" t="s">
        <v>565</v>
      </c>
      <c r="G3089" t="s">
        <v>566</v>
      </c>
      <c r="H3089">
        <v>4207</v>
      </c>
      <c r="I3089" t="s">
        <v>550</v>
      </c>
      <c r="J3089">
        <v>63300152</v>
      </c>
      <c r="K3089" t="s">
        <v>1741</v>
      </c>
      <c r="L3089" s="3">
        <v>149632.05179999999</v>
      </c>
      <c r="M3089" s="3">
        <v>152624.692836</v>
      </c>
      <c r="N3089" s="3">
        <v>155677.18669272002</v>
      </c>
      <c r="O3089" s="3">
        <v>158790.73042657442</v>
      </c>
      <c r="P3089" s="3">
        <v>161966.5450351059</v>
      </c>
    </row>
    <row r="3090" spans="2:16" x14ac:dyDescent="0.35">
      <c r="B3090" t="s">
        <v>10</v>
      </c>
      <c r="D3090" t="s">
        <v>11</v>
      </c>
      <c r="E3090" t="s">
        <v>44</v>
      </c>
      <c r="F3090" t="s">
        <v>565</v>
      </c>
      <c r="G3090" t="s">
        <v>566</v>
      </c>
      <c r="H3090">
        <v>4207</v>
      </c>
      <c r="I3090" t="s">
        <v>550</v>
      </c>
      <c r="J3090">
        <v>63300100</v>
      </c>
      <c r="K3090" t="s">
        <v>1869</v>
      </c>
      <c r="L3090" s="3">
        <v>1849.735873872</v>
      </c>
      <c r="M3090" s="3">
        <v>1914.4766294575197</v>
      </c>
      <c r="N3090" s="3">
        <v>1981.4833114885328</v>
      </c>
      <c r="O3090" s="3">
        <v>2050.8352273906312</v>
      </c>
      <c r="P3090" s="3">
        <v>2122.6144603493035</v>
      </c>
    </row>
    <row r="3091" spans="2:16" x14ac:dyDescent="0.35">
      <c r="B3091" t="s">
        <v>10</v>
      </c>
      <c r="D3091" t="s">
        <v>11</v>
      </c>
      <c r="E3091" t="s">
        <v>44</v>
      </c>
      <c r="F3091" t="s">
        <v>565</v>
      </c>
      <c r="G3091" t="s">
        <v>566</v>
      </c>
      <c r="H3091">
        <v>4207</v>
      </c>
      <c r="I3091" t="s">
        <v>550</v>
      </c>
      <c r="J3091">
        <v>63300170</v>
      </c>
      <c r="K3091" t="s">
        <v>1873</v>
      </c>
      <c r="L3091" s="3">
        <v>3196.8261298439998</v>
      </c>
      <c r="M3091" s="3">
        <v>3308.7150443885394</v>
      </c>
      <c r="N3091" s="3">
        <v>3424.5200709421383</v>
      </c>
      <c r="O3091" s="3">
        <v>3544.3782734251131</v>
      </c>
      <c r="P3091" s="3">
        <v>3668.4315129949919</v>
      </c>
    </row>
    <row r="3092" spans="2:16" x14ac:dyDescent="0.35">
      <c r="B3092" t="s">
        <v>10</v>
      </c>
      <c r="D3092" t="s">
        <v>11</v>
      </c>
      <c r="E3092" t="s">
        <v>44</v>
      </c>
      <c r="F3092" t="s">
        <v>567</v>
      </c>
      <c r="G3092" t="s">
        <v>568</v>
      </c>
      <c r="H3092">
        <v>4207</v>
      </c>
      <c r="I3092" t="s">
        <v>550</v>
      </c>
      <c r="J3092">
        <v>63300080</v>
      </c>
      <c r="K3092" t="s">
        <v>91</v>
      </c>
      <c r="L3092" s="3">
        <v>6533.8435392768006</v>
      </c>
      <c r="M3092" s="3">
        <v>6762.5280631514879</v>
      </c>
      <c r="N3092" s="3">
        <v>6999.2165453617899</v>
      </c>
      <c r="O3092" s="3">
        <v>7244.1891244494518</v>
      </c>
      <c r="P3092" s="3">
        <v>7497.7357438051813</v>
      </c>
    </row>
    <row r="3093" spans="2:16" x14ac:dyDescent="0.35">
      <c r="B3093" t="s">
        <v>10</v>
      </c>
      <c r="D3093" t="s">
        <v>11</v>
      </c>
      <c r="E3093" t="s">
        <v>44</v>
      </c>
      <c r="F3093" t="s">
        <v>567</v>
      </c>
      <c r="G3093" t="s">
        <v>568</v>
      </c>
      <c r="H3093">
        <v>4207</v>
      </c>
      <c r="I3093" t="s">
        <v>550</v>
      </c>
      <c r="J3093">
        <v>63300040</v>
      </c>
      <c r="K3093" t="s">
        <v>1515</v>
      </c>
      <c r="L3093" s="3">
        <v>2256.755169816</v>
      </c>
      <c r="M3093" s="3">
        <v>2335.7416007595598</v>
      </c>
      <c r="N3093" s="3">
        <v>2417.4925567861442</v>
      </c>
      <c r="O3093" s="3">
        <v>2502.1047962736593</v>
      </c>
      <c r="P3093" s="3">
        <v>2589.6784641432369</v>
      </c>
    </row>
    <row r="3094" spans="2:16" x14ac:dyDescent="0.35">
      <c r="B3094" t="s">
        <v>10</v>
      </c>
      <c r="D3094" t="s">
        <v>19</v>
      </c>
      <c r="E3094" t="s">
        <v>44</v>
      </c>
      <c r="F3094" t="s">
        <v>567</v>
      </c>
      <c r="G3094" t="s">
        <v>568</v>
      </c>
      <c r="H3094">
        <v>4207</v>
      </c>
      <c r="I3094" t="s">
        <v>550</v>
      </c>
      <c r="J3094">
        <v>63300046</v>
      </c>
      <c r="K3094" t="s">
        <v>1542</v>
      </c>
      <c r="L3094" s="3">
        <v>21492.906379200002</v>
      </c>
      <c r="M3094" s="3">
        <v>22245.158102472</v>
      </c>
      <c r="N3094" s="3">
        <v>23023.738636058519</v>
      </c>
      <c r="O3094" s="3">
        <v>23829.569488320565</v>
      </c>
      <c r="P3094" s="3">
        <v>24663.604420411782</v>
      </c>
    </row>
    <row r="3095" spans="2:16" x14ac:dyDescent="0.35">
      <c r="B3095" t="s">
        <v>10</v>
      </c>
      <c r="D3095" t="s">
        <v>19</v>
      </c>
      <c r="E3095" t="s">
        <v>44</v>
      </c>
      <c r="F3095" t="s">
        <v>567</v>
      </c>
      <c r="G3095" t="s">
        <v>568</v>
      </c>
      <c r="H3095">
        <v>4207</v>
      </c>
      <c r="I3095" t="s">
        <v>550</v>
      </c>
      <c r="J3095">
        <v>63300065</v>
      </c>
      <c r="K3095" t="s">
        <v>1627</v>
      </c>
      <c r="L3095" s="3">
        <v>14443.82</v>
      </c>
      <c r="M3095" s="3">
        <v>14443.82</v>
      </c>
      <c r="N3095" s="3">
        <v>14443.82</v>
      </c>
      <c r="O3095" s="3">
        <v>14443.82</v>
      </c>
      <c r="P3095" s="3">
        <v>14443.82</v>
      </c>
    </row>
    <row r="3096" spans="2:16" x14ac:dyDescent="0.35">
      <c r="B3096" t="s">
        <v>10</v>
      </c>
      <c r="D3096" t="s">
        <v>19</v>
      </c>
      <c r="E3096" t="s">
        <v>44</v>
      </c>
      <c r="F3096" t="s">
        <v>567</v>
      </c>
      <c r="G3096" t="s">
        <v>568</v>
      </c>
      <c r="H3096">
        <v>4207</v>
      </c>
      <c r="I3096" t="s">
        <v>550</v>
      </c>
      <c r="J3096">
        <v>63300152</v>
      </c>
      <c r="K3096" t="s">
        <v>1741</v>
      </c>
      <c r="L3096" s="3">
        <v>159955.02299999999</v>
      </c>
      <c r="M3096" s="3">
        <v>163154.12346</v>
      </c>
      <c r="N3096" s="3">
        <v>166417.20592920002</v>
      </c>
      <c r="O3096" s="3">
        <v>169745.55004778403</v>
      </c>
      <c r="P3096" s="3">
        <v>173140.4610487397</v>
      </c>
    </row>
    <row r="3097" spans="2:16" x14ac:dyDescent="0.35">
      <c r="B3097" t="s">
        <v>10</v>
      </c>
      <c r="D3097" t="s">
        <v>11</v>
      </c>
      <c r="E3097" t="s">
        <v>44</v>
      </c>
      <c r="F3097" t="s">
        <v>567</v>
      </c>
      <c r="G3097" t="s">
        <v>568</v>
      </c>
      <c r="H3097">
        <v>4207</v>
      </c>
      <c r="I3097" t="s">
        <v>550</v>
      </c>
      <c r="J3097">
        <v>63300110</v>
      </c>
      <c r="K3097" t="s">
        <v>1866</v>
      </c>
      <c r="L3097" s="3">
        <v>577.75279999999998</v>
      </c>
      <c r="M3097" s="3">
        <v>577.75279999999998</v>
      </c>
      <c r="N3097" s="3">
        <v>577.75279999999998</v>
      </c>
      <c r="O3097" s="3">
        <v>577.75279999999998</v>
      </c>
      <c r="P3097" s="3">
        <v>577.75279999999998</v>
      </c>
    </row>
    <row r="3098" spans="2:16" x14ac:dyDescent="0.35">
      <c r="B3098" t="s">
        <v>10</v>
      </c>
      <c r="D3098" t="s">
        <v>11</v>
      </c>
      <c r="E3098" t="s">
        <v>44</v>
      </c>
      <c r="F3098" t="s">
        <v>567</v>
      </c>
      <c r="G3098" t="s">
        <v>568</v>
      </c>
      <c r="H3098">
        <v>4207</v>
      </c>
      <c r="I3098" t="s">
        <v>550</v>
      </c>
      <c r="J3098">
        <v>63300100</v>
      </c>
      <c r="K3098" t="s">
        <v>1869</v>
      </c>
      <c r="L3098" s="3">
        <v>1977.3473868864</v>
      </c>
      <c r="M3098" s="3">
        <v>2046.554545427424</v>
      </c>
      <c r="N3098" s="3">
        <v>2118.1839545173839</v>
      </c>
      <c r="O3098" s="3">
        <v>2192.3203929254919</v>
      </c>
      <c r="P3098" s="3">
        <v>2269.0516066778841</v>
      </c>
    </row>
    <row r="3099" spans="2:16" x14ac:dyDescent="0.35">
      <c r="B3099" t="s">
        <v>10</v>
      </c>
      <c r="D3099" t="s">
        <v>11</v>
      </c>
      <c r="E3099" t="s">
        <v>44</v>
      </c>
      <c r="F3099" t="s">
        <v>567</v>
      </c>
      <c r="G3099" t="s">
        <v>568</v>
      </c>
      <c r="H3099">
        <v>4207</v>
      </c>
      <c r="I3099" t="s">
        <v>550</v>
      </c>
      <c r="J3099">
        <v>63300170</v>
      </c>
      <c r="K3099" t="s">
        <v>1873</v>
      </c>
      <c r="L3099" s="3">
        <v>3417.3721142928002</v>
      </c>
      <c r="M3099" s="3">
        <v>3536.9801382930482</v>
      </c>
      <c r="N3099" s="3">
        <v>3660.7744431333044</v>
      </c>
      <c r="O3099" s="3">
        <v>3788.9015486429698</v>
      </c>
      <c r="P3099" s="3">
        <v>3921.5131028454734</v>
      </c>
    </row>
    <row r="3100" spans="2:16" x14ac:dyDescent="0.35">
      <c r="B3100" t="s">
        <v>10</v>
      </c>
      <c r="D3100" t="s">
        <v>11</v>
      </c>
      <c r="E3100" t="s">
        <v>44</v>
      </c>
      <c r="F3100" t="s">
        <v>569</v>
      </c>
      <c r="G3100" t="s">
        <v>570</v>
      </c>
      <c r="H3100">
        <v>4207</v>
      </c>
      <c r="I3100" t="s">
        <v>550</v>
      </c>
      <c r="J3100">
        <v>63300080</v>
      </c>
      <c r="K3100" t="s">
        <v>91</v>
      </c>
      <c r="L3100" s="3">
        <v>107.36422963199998</v>
      </c>
      <c r="M3100" s="3">
        <v>111.12197766911997</v>
      </c>
      <c r="N3100" s="3">
        <v>115.01124688753914</v>
      </c>
      <c r="O3100" s="3">
        <v>119.036640528603</v>
      </c>
      <c r="P3100" s="3">
        <v>123.2029229471041</v>
      </c>
    </row>
    <row r="3101" spans="2:16" x14ac:dyDescent="0.35">
      <c r="B3101" t="s">
        <v>10</v>
      </c>
      <c r="D3101" t="s">
        <v>11</v>
      </c>
      <c r="E3101" t="s">
        <v>44</v>
      </c>
      <c r="F3101" t="s">
        <v>569</v>
      </c>
      <c r="G3101" t="s">
        <v>570</v>
      </c>
      <c r="H3101">
        <v>4207</v>
      </c>
      <c r="I3101" t="s">
        <v>550</v>
      </c>
      <c r="J3101">
        <v>63300040</v>
      </c>
      <c r="K3101" t="s">
        <v>1515</v>
      </c>
      <c r="L3101" s="3">
        <v>37.083039839999991</v>
      </c>
      <c r="M3101" s="3">
        <v>38.380946234399985</v>
      </c>
      <c r="N3101" s="3">
        <v>39.724279352603979</v>
      </c>
      <c r="O3101" s="3">
        <v>41.114629129945115</v>
      </c>
      <c r="P3101" s="3">
        <v>42.553641149493188</v>
      </c>
    </row>
    <row r="3102" spans="2:16" x14ac:dyDescent="0.35">
      <c r="B3102" t="s">
        <v>10</v>
      </c>
      <c r="D3102" t="s">
        <v>19</v>
      </c>
      <c r="E3102" t="s">
        <v>44</v>
      </c>
      <c r="F3102" t="s">
        <v>569</v>
      </c>
      <c r="G3102" t="s">
        <v>570</v>
      </c>
      <c r="H3102">
        <v>4207</v>
      </c>
      <c r="I3102" t="s">
        <v>550</v>
      </c>
      <c r="J3102">
        <v>63300046</v>
      </c>
      <c r="K3102" t="s">
        <v>1542</v>
      </c>
      <c r="L3102" s="3">
        <v>353.17180799999994</v>
      </c>
      <c r="M3102" s="3">
        <v>365.53282127999989</v>
      </c>
      <c r="N3102" s="3">
        <v>378.32647002479985</v>
      </c>
      <c r="O3102" s="3">
        <v>391.56789647566779</v>
      </c>
      <c r="P3102" s="3">
        <v>405.27277285231611</v>
      </c>
    </row>
    <row r="3103" spans="2:16" x14ac:dyDescent="0.35">
      <c r="B3103" t="s">
        <v>10</v>
      </c>
      <c r="D3103" t="s">
        <v>19</v>
      </c>
      <c r="E3103" t="s">
        <v>44</v>
      </c>
      <c r="F3103" t="s">
        <v>569</v>
      </c>
      <c r="G3103" t="s">
        <v>570</v>
      </c>
      <c r="H3103">
        <v>4207</v>
      </c>
      <c r="I3103" t="s">
        <v>550</v>
      </c>
      <c r="J3103">
        <v>63300065</v>
      </c>
      <c r="K3103" t="s">
        <v>1627</v>
      </c>
      <c r="L3103" s="3">
        <v>237.35</v>
      </c>
      <c r="M3103" s="3">
        <v>237.35</v>
      </c>
      <c r="N3103" s="3">
        <v>237.35</v>
      </c>
      <c r="O3103" s="3">
        <v>237.35</v>
      </c>
      <c r="P3103" s="3">
        <v>237.35</v>
      </c>
    </row>
    <row r="3104" spans="2:16" x14ac:dyDescent="0.35">
      <c r="B3104" t="s">
        <v>10</v>
      </c>
      <c r="D3104" t="s">
        <v>19</v>
      </c>
      <c r="E3104" t="s">
        <v>44</v>
      </c>
      <c r="F3104" t="s">
        <v>569</v>
      </c>
      <c r="G3104" t="s">
        <v>570</v>
      </c>
      <c r="H3104">
        <v>4207</v>
      </c>
      <c r="I3104" t="s">
        <v>550</v>
      </c>
      <c r="J3104">
        <v>63300152</v>
      </c>
      <c r="K3104" t="s">
        <v>1741</v>
      </c>
      <c r="L3104" s="3">
        <v>2628.4277999999999</v>
      </c>
      <c r="M3104" s="3">
        <v>2680.9963560000001</v>
      </c>
      <c r="N3104" s="3">
        <v>2734.6162831199999</v>
      </c>
      <c r="O3104" s="3">
        <v>2789.3086087823999</v>
      </c>
      <c r="P3104" s="3">
        <v>2845.094780958048</v>
      </c>
    </row>
    <row r="3105" spans="2:16" x14ac:dyDescent="0.35">
      <c r="B3105" t="s">
        <v>10</v>
      </c>
      <c r="D3105" t="s">
        <v>11</v>
      </c>
      <c r="E3105" t="s">
        <v>44</v>
      </c>
      <c r="F3105" t="s">
        <v>569</v>
      </c>
      <c r="G3105" t="s">
        <v>570</v>
      </c>
      <c r="H3105">
        <v>4207</v>
      </c>
      <c r="I3105" t="s">
        <v>550</v>
      </c>
      <c r="J3105">
        <v>63300110</v>
      </c>
      <c r="K3105" t="s">
        <v>1866</v>
      </c>
      <c r="L3105" s="3">
        <v>9.4939999999999998</v>
      </c>
      <c r="M3105" s="3">
        <v>9.4939999999999998</v>
      </c>
      <c r="N3105" s="3">
        <v>9.4939999999999998</v>
      </c>
      <c r="O3105" s="3">
        <v>9.4939999999999998</v>
      </c>
      <c r="P3105" s="3">
        <v>9.4939999999999998</v>
      </c>
    </row>
    <row r="3106" spans="2:16" x14ac:dyDescent="0.35">
      <c r="B3106" t="s">
        <v>10</v>
      </c>
      <c r="D3106" t="s">
        <v>11</v>
      </c>
      <c r="E3106" t="s">
        <v>44</v>
      </c>
      <c r="F3106" t="s">
        <v>569</v>
      </c>
      <c r="G3106" t="s">
        <v>570</v>
      </c>
      <c r="H3106">
        <v>4207</v>
      </c>
      <c r="I3106" t="s">
        <v>550</v>
      </c>
      <c r="J3106">
        <v>63300100</v>
      </c>
      <c r="K3106" t="s">
        <v>1869</v>
      </c>
      <c r="L3106" s="3">
        <v>32.491806335999996</v>
      </c>
      <c r="M3106" s="3">
        <v>33.629019557759989</v>
      </c>
      <c r="N3106" s="3">
        <v>34.806035242281588</v>
      </c>
      <c r="O3106" s="3">
        <v>36.024246475761437</v>
      </c>
      <c r="P3106" s="3">
        <v>37.285095102413081</v>
      </c>
    </row>
    <row r="3107" spans="2:16" x14ac:dyDescent="0.35">
      <c r="B3107" t="s">
        <v>10</v>
      </c>
      <c r="D3107" t="s">
        <v>11</v>
      </c>
      <c r="E3107" t="s">
        <v>44</v>
      </c>
      <c r="F3107" t="s">
        <v>569</v>
      </c>
      <c r="G3107" t="s">
        <v>570</v>
      </c>
      <c r="H3107">
        <v>4207</v>
      </c>
      <c r="I3107" t="s">
        <v>550</v>
      </c>
      <c r="J3107">
        <v>63300170</v>
      </c>
      <c r="K3107" t="s">
        <v>1873</v>
      </c>
      <c r="L3107" s="3">
        <v>56.154317471999988</v>
      </c>
      <c r="M3107" s="3">
        <v>58.119718583519983</v>
      </c>
      <c r="N3107" s="3">
        <v>60.153908733943176</v>
      </c>
      <c r="O3107" s="3">
        <v>62.259295539631182</v>
      </c>
      <c r="P3107" s="3">
        <v>64.43837088351826</v>
      </c>
    </row>
    <row r="3108" spans="2:16" x14ac:dyDescent="0.35">
      <c r="B3108" t="s">
        <v>10</v>
      </c>
      <c r="D3108" t="s">
        <v>11</v>
      </c>
      <c r="E3108" t="s">
        <v>44</v>
      </c>
      <c r="F3108" t="s">
        <v>571</v>
      </c>
      <c r="G3108" t="s">
        <v>572</v>
      </c>
      <c r="H3108">
        <v>4207</v>
      </c>
      <c r="I3108" t="s">
        <v>550</v>
      </c>
      <c r="J3108">
        <v>63300080</v>
      </c>
      <c r="K3108" t="s">
        <v>91</v>
      </c>
      <c r="L3108" s="3">
        <v>246.34726214400001</v>
      </c>
      <c r="M3108" s="3">
        <v>254.96941631903999</v>
      </c>
      <c r="N3108" s="3">
        <v>263.89334589020638</v>
      </c>
      <c r="O3108" s="3">
        <v>273.12961299636356</v>
      </c>
      <c r="P3108" s="3">
        <v>282.68914945123629</v>
      </c>
    </row>
    <row r="3109" spans="2:16" x14ac:dyDescent="0.35">
      <c r="B3109" t="s">
        <v>10</v>
      </c>
      <c r="D3109" t="s">
        <v>11</v>
      </c>
      <c r="E3109" t="s">
        <v>44</v>
      </c>
      <c r="F3109" t="s">
        <v>571</v>
      </c>
      <c r="G3109" t="s">
        <v>572</v>
      </c>
      <c r="H3109">
        <v>4207</v>
      </c>
      <c r="I3109" t="s">
        <v>550</v>
      </c>
      <c r="J3109">
        <v>63300040</v>
      </c>
      <c r="K3109" t="s">
        <v>1515</v>
      </c>
      <c r="L3109" s="3">
        <v>85.087047780000006</v>
      </c>
      <c r="M3109" s="3">
        <v>88.065094452300002</v>
      </c>
      <c r="N3109" s="3">
        <v>91.147372758130501</v>
      </c>
      <c r="O3109" s="3">
        <v>94.33753080466505</v>
      </c>
      <c r="P3109" s="3">
        <v>97.639344382828327</v>
      </c>
    </row>
    <row r="3110" spans="2:16" x14ac:dyDescent="0.35">
      <c r="B3110" t="s">
        <v>10</v>
      </c>
      <c r="D3110" t="s">
        <v>19</v>
      </c>
      <c r="E3110" t="s">
        <v>44</v>
      </c>
      <c r="F3110" t="s">
        <v>571</v>
      </c>
      <c r="G3110" t="s">
        <v>572</v>
      </c>
      <c r="H3110">
        <v>4207</v>
      </c>
      <c r="I3110" t="s">
        <v>550</v>
      </c>
      <c r="J3110">
        <v>63300046</v>
      </c>
      <c r="K3110" t="s">
        <v>1542</v>
      </c>
      <c r="L3110" s="3">
        <v>810.35283600000002</v>
      </c>
      <c r="M3110" s="3">
        <v>838.71518526</v>
      </c>
      <c r="N3110" s="3">
        <v>868.07021674409998</v>
      </c>
      <c r="O3110" s="3">
        <v>898.4526743301434</v>
      </c>
      <c r="P3110" s="3">
        <v>929.89851793169839</v>
      </c>
    </row>
    <row r="3111" spans="2:16" x14ac:dyDescent="0.35">
      <c r="B3111" t="s">
        <v>10</v>
      </c>
      <c r="D3111" t="s">
        <v>19</v>
      </c>
      <c r="E3111" t="s">
        <v>44</v>
      </c>
      <c r="F3111" t="s">
        <v>571</v>
      </c>
      <c r="G3111" t="s">
        <v>572</v>
      </c>
      <c r="H3111">
        <v>4207</v>
      </c>
      <c r="I3111" t="s">
        <v>550</v>
      </c>
      <c r="J3111">
        <v>63300065</v>
      </c>
      <c r="K3111" t="s">
        <v>1627</v>
      </c>
      <c r="L3111" s="3">
        <v>544.58000000000004</v>
      </c>
      <c r="M3111" s="3">
        <v>544.58000000000004</v>
      </c>
      <c r="N3111" s="3">
        <v>544.58000000000004</v>
      </c>
      <c r="O3111" s="3">
        <v>544.58000000000004</v>
      </c>
      <c r="P3111" s="3">
        <v>544.58000000000004</v>
      </c>
    </row>
    <row r="3112" spans="2:16" x14ac:dyDescent="0.35">
      <c r="B3112" t="s">
        <v>10</v>
      </c>
      <c r="D3112" t="s">
        <v>19</v>
      </c>
      <c r="E3112" t="s">
        <v>44</v>
      </c>
      <c r="F3112" t="s">
        <v>571</v>
      </c>
      <c r="G3112" t="s">
        <v>572</v>
      </c>
      <c r="H3112">
        <v>4207</v>
      </c>
      <c r="I3112" t="s">
        <v>550</v>
      </c>
      <c r="J3112">
        <v>63300152</v>
      </c>
      <c r="K3112" t="s">
        <v>1741</v>
      </c>
      <c r="L3112" s="3">
        <v>6030.8112000000001</v>
      </c>
      <c r="M3112" s="3">
        <v>6151.4274240000004</v>
      </c>
      <c r="N3112" s="3">
        <v>6274.4559724800001</v>
      </c>
      <c r="O3112" s="3">
        <v>6399.9450919296005</v>
      </c>
      <c r="P3112" s="3">
        <v>6527.9439937681927</v>
      </c>
    </row>
    <row r="3113" spans="2:16" x14ac:dyDescent="0.35">
      <c r="B3113" t="s">
        <v>10</v>
      </c>
      <c r="D3113" t="s">
        <v>11</v>
      </c>
      <c r="E3113" t="s">
        <v>44</v>
      </c>
      <c r="F3113" t="s">
        <v>571</v>
      </c>
      <c r="G3113" t="s">
        <v>572</v>
      </c>
      <c r="H3113">
        <v>4207</v>
      </c>
      <c r="I3113" t="s">
        <v>550</v>
      </c>
      <c r="J3113">
        <v>63300110</v>
      </c>
      <c r="K3113" t="s">
        <v>1866</v>
      </c>
      <c r="L3113" s="3">
        <v>21.783200000000001</v>
      </c>
      <c r="M3113" s="3">
        <v>21.783200000000001</v>
      </c>
      <c r="N3113" s="3">
        <v>21.783200000000001</v>
      </c>
      <c r="O3113" s="3">
        <v>21.783200000000001</v>
      </c>
      <c r="P3113" s="3">
        <v>21.783200000000001</v>
      </c>
    </row>
    <row r="3114" spans="2:16" x14ac:dyDescent="0.35">
      <c r="B3114" t="s">
        <v>10</v>
      </c>
      <c r="D3114" t="s">
        <v>11</v>
      </c>
      <c r="E3114" t="s">
        <v>44</v>
      </c>
      <c r="F3114" t="s">
        <v>571</v>
      </c>
      <c r="G3114" t="s">
        <v>572</v>
      </c>
      <c r="H3114">
        <v>4207</v>
      </c>
      <c r="I3114" t="s">
        <v>550</v>
      </c>
      <c r="J3114">
        <v>63300100</v>
      </c>
      <c r="K3114" t="s">
        <v>1869</v>
      </c>
      <c r="L3114" s="3">
        <v>74.552460912000001</v>
      </c>
      <c r="M3114" s="3">
        <v>77.161797043920004</v>
      </c>
      <c r="N3114" s="3">
        <v>79.8624599404572</v>
      </c>
      <c r="O3114" s="3">
        <v>82.657646038373187</v>
      </c>
      <c r="P3114" s="3">
        <v>85.550663649716256</v>
      </c>
    </row>
    <row r="3115" spans="2:16" x14ac:dyDescent="0.35">
      <c r="B3115" t="s">
        <v>10</v>
      </c>
      <c r="D3115" t="s">
        <v>11</v>
      </c>
      <c r="E3115" t="s">
        <v>44</v>
      </c>
      <c r="F3115" t="s">
        <v>571</v>
      </c>
      <c r="G3115" t="s">
        <v>572</v>
      </c>
      <c r="H3115">
        <v>4207</v>
      </c>
      <c r="I3115" t="s">
        <v>550</v>
      </c>
      <c r="J3115">
        <v>63300170</v>
      </c>
      <c r="K3115" t="s">
        <v>1873</v>
      </c>
      <c r="L3115" s="3">
        <v>128.84610092400001</v>
      </c>
      <c r="M3115" s="3">
        <v>133.35571445634</v>
      </c>
      <c r="N3115" s="3">
        <v>138.02316446231191</v>
      </c>
      <c r="O3115" s="3">
        <v>142.85397521849279</v>
      </c>
      <c r="P3115" s="3">
        <v>147.85386435114006</v>
      </c>
    </row>
    <row r="3116" spans="2:16" x14ac:dyDescent="0.35">
      <c r="B3116" t="s">
        <v>10</v>
      </c>
      <c r="D3116" t="s">
        <v>11</v>
      </c>
      <c r="E3116" t="s">
        <v>44</v>
      </c>
      <c r="F3116" t="s">
        <v>573</v>
      </c>
      <c r="G3116" t="s">
        <v>574</v>
      </c>
      <c r="H3116">
        <v>4207</v>
      </c>
      <c r="I3116" t="s">
        <v>550</v>
      </c>
      <c r="J3116">
        <v>63300080</v>
      </c>
      <c r="K3116" t="s">
        <v>91</v>
      </c>
      <c r="L3116" s="3">
        <v>33355.354528799995</v>
      </c>
      <c r="M3116" s="3">
        <v>34522.791937307993</v>
      </c>
      <c r="N3116" s="3">
        <v>35731.08965511377</v>
      </c>
      <c r="O3116" s="3">
        <v>36981.677793042749</v>
      </c>
      <c r="P3116" s="3">
        <v>38276.036515799242</v>
      </c>
    </row>
    <row r="3117" spans="2:16" x14ac:dyDescent="0.35">
      <c r="B3117" t="s">
        <v>10</v>
      </c>
      <c r="D3117" t="s">
        <v>11</v>
      </c>
      <c r="E3117" t="s">
        <v>44</v>
      </c>
      <c r="F3117" t="s">
        <v>573</v>
      </c>
      <c r="G3117" t="s">
        <v>574</v>
      </c>
      <c r="H3117">
        <v>4207</v>
      </c>
      <c r="I3117" t="s">
        <v>550</v>
      </c>
      <c r="J3117">
        <v>63300040</v>
      </c>
      <c r="K3117" t="s">
        <v>1515</v>
      </c>
      <c r="L3117" s="3">
        <v>11520.763899749998</v>
      </c>
      <c r="M3117" s="3">
        <v>11923.990636241248</v>
      </c>
      <c r="N3117" s="3">
        <v>12341.33030850969</v>
      </c>
      <c r="O3117" s="3">
        <v>12773.276869307529</v>
      </c>
      <c r="P3117" s="3">
        <v>13220.341559733291</v>
      </c>
    </row>
    <row r="3118" spans="2:16" x14ac:dyDescent="0.35">
      <c r="B3118" t="s">
        <v>10</v>
      </c>
      <c r="D3118" t="s">
        <v>19</v>
      </c>
      <c r="E3118" t="s">
        <v>44</v>
      </c>
      <c r="F3118" t="s">
        <v>573</v>
      </c>
      <c r="G3118" t="s">
        <v>574</v>
      </c>
      <c r="H3118">
        <v>4207</v>
      </c>
      <c r="I3118" t="s">
        <v>550</v>
      </c>
      <c r="J3118">
        <v>63300046</v>
      </c>
      <c r="K3118" t="s">
        <v>1542</v>
      </c>
      <c r="L3118" s="3">
        <v>109721.56094999998</v>
      </c>
      <c r="M3118" s="3">
        <v>113561.81558324998</v>
      </c>
      <c r="N3118" s="3">
        <v>117536.47912866372</v>
      </c>
      <c r="O3118" s="3">
        <v>121650.25589816694</v>
      </c>
      <c r="P3118" s="3">
        <v>125908.01485460278</v>
      </c>
    </row>
    <row r="3119" spans="2:16" x14ac:dyDescent="0.35">
      <c r="B3119" t="s">
        <v>10</v>
      </c>
      <c r="D3119" t="s">
        <v>19</v>
      </c>
      <c r="E3119" t="s">
        <v>44</v>
      </c>
      <c r="F3119" t="s">
        <v>573</v>
      </c>
      <c r="G3119" t="s">
        <v>574</v>
      </c>
      <c r="H3119">
        <v>4207</v>
      </c>
      <c r="I3119" t="s">
        <v>550</v>
      </c>
      <c r="J3119">
        <v>63300065</v>
      </c>
      <c r="K3119" t="s">
        <v>1627</v>
      </c>
      <c r="L3119" s="3">
        <v>529533.61</v>
      </c>
      <c r="M3119" s="3">
        <v>529533.61</v>
      </c>
      <c r="N3119" s="3">
        <v>529533.61</v>
      </c>
      <c r="O3119" s="3">
        <v>529533.61</v>
      </c>
      <c r="P3119" s="3">
        <v>529533.61</v>
      </c>
    </row>
    <row r="3120" spans="2:16" x14ac:dyDescent="0.35">
      <c r="B3120" t="s">
        <v>10</v>
      </c>
      <c r="D3120" t="s">
        <v>19</v>
      </c>
      <c r="E3120" t="s">
        <v>44</v>
      </c>
      <c r="F3120" t="s">
        <v>573</v>
      </c>
      <c r="G3120" t="s">
        <v>574</v>
      </c>
      <c r="H3120">
        <v>4207</v>
      </c>
      <c r="I3120" t="s">
        <v>550</v>
      </c>
      <c r="J3120">
        <v>63300152</v>
      </c>
      <c r="K3120" t="s">
        <v>1741</v>
      </c>
      <c r="L3120" s="3">
        <v>1594609.4724000001</v>
      </c>
      <c r="M3120" s="3">
        <v>1626501.661848</v>
      </c>
      <c r="N3120" s="3">
        <v>1659031.69508496</v>
      </c>
      <c r="O3120" s="3">
        <v>1692212.3289866592</v>
      </c>
      <c r="P3120" s="3">
        <v>1726056.5755663924</v>
      </c>
    </row>
    <row r="3121" spans="2:16" x14ac:dyDescent="0.35">
      <c r="B3121" t="s">
        <v>10</v>
      </c>
      <c r="D3121" t="s">
        <v>11</v>
      </c>
      <c r="E3121" t="s">
        <v>44</v>
      </c>
      <c r="F3121" t="s">
        <v>573</v>
      </c>
      <c r="G3121" t="s">
        <v>574</v>
      </c>
      <c r="H3121">
        <v>4207</v>
      </c>
      <c r="I3121" t="s">
        <v>550</v>
      </c>
      <c r="J3121">
        <v>63300110</v>
      </c>
      <c r="K3121" t="s">
        <v>1866</v>
      </c>
      <c r="L3121" s="3">
        <v>21181.344399999998</v>
      </c>
      <c r="M3121" s="3">
        <v>21181.344399999998</v>
      </c>
      <c r="N3121" s="3">
        <v>21181.344399999998</v>
      </c>
      <c r="O3121" s="3">
        <v>21181.344399999998</v>
      </c>
      <c r="P3121" s="3">
        <v>21181.344399999998</v>
      </c>
    </row>
    <row r="3122" spans="2:16" x14ac:dyDescent="0.35">
      <c r="B3122" t="s">
        <v>10</v>
      </c>
      <c r="D3122" t="s">
        <v>11</v>
      </c>
      <c r="E3122" t="s">
        <v>44</v>
      </c>
      <c r="F3122" t="s">
        <v>573</v>
      </c>
      <c r="G3122" t="s">
        <v>574</v>
      </c>
      <c r="H3122">
        <v>4207</v>
      </c>
      <c r="I3122" t="s">
        <v>550</v>
      </c>
      <c r="J3122">
        <v>63300100</v>
      </c>
      <c r="K3122" t="s">
        <v>1869</v>
      </c>
      <c r="L3122" s="3">
        <v>10094.383607399999</v>
      </c>
      <c r="M3122" s="3">
        <v>10447.687033658998</v>
      </c>
      <c r="N3122" s="3">
        <v>10813.356079837062</v>
      </c>
      <c r="O3122" s="3">
        <v>11191.823542631359</v>
      </c>
      <c r="P3122" s="3">
        <v>11583.537366623455</v>
      </c>
    </row>
    <row r="3123" spans="2:16" x14ac:dyDescent="0.35">
      <c r="B3123" t="s">
        <v>10</v>
      </c>
      <c r="D3123" t="s">
        <v>11</v>
      </c>
      <c r="E3123" t="s">
        <v>44</v>
      </c>
      <c r="F3123" t="s">
        <v>573</v>
      </c>
      <c r="G3123" t="s">
        <v>574</v>
      </c>
      <c r="H3123">
        <v>4207</v>
      </c>
      <c r="I3123" t="s">
        <v>550</v>
      </c>
      <c r="J3123">
        <v>63300170</v>
      </c>
      <c r="K3123" t="s">
        <v>1873</v>
      </c>
      <c r="L3123" s="3">
        <v>17445.728191049999</v>
      </c>
      <c r="M3123" s="3">
        <v>18056.328677736747</v>
      </c>
      <c r="N3123" s="3">
        <v>18688.300181457533</v>
      </c>
      <c r="O3123" s="3">
        <v>19342.390687808544</v>
      </c>
      <c r="P3123" s="3">
        <v>20019.374361881841</v>
      </c>
    </row>
    <row r="3124" spans="2:16" x14ac:dyDescent="0.35">
      <c r="B3124" t="s">
        <v>10</v>
      </c>
      <c r="D3124" t="s">
        <v>11</v>
      </c>
      <c r="E3124" t="s">
        <v>44</v>
      </c>
      <c r="F3124" t="s">
        <v>573</v>
      </c>
      <c r="G3124" t="s">
        <v>574</v>
      </c>
      <c r="H3124">
        <v>4207</v>
      </c>
      <c r="I3124" t="s">
        <v>550</v>
      </c>
      <c r="J3124">
        <v>63300130</v>
      </c>
      <c r="K3124" t="s">
        <v>1896</v>
      </c>
      <c r="L3124" s="3">
        <v>10972.156094999998</v>
      </c>
      <c r="M3124" s="3">
        <v>11356.181558324999</v>
      </c>
      <c r="N3124" s="3">
        <v>11753.647912866372</v>
      </c>
      <c r="O3124" s="3">
        <v>12165.025589816694</v>
      </c>
      <c r="P3124" s="3">
        <v>12590.801485460279</v>
      </c>
    </row>
    <row r="3125" spans="2:16" x14ac:dyDescent="0.35">
      <c r="B3125" t="s">
        <v>10</v>
      </c>
      <c r="D3125" t="s">
        <v>11</v>
      </c>
      <c r="E3125" t="s">
        <v>44</v>
      </c>
      <c r="F3125" t="s">
        <v>575</v>
      </c>
      <c r="G3125" t="s">
        <v>576</v>
      </c>
      <c r="H3125">
        <v>4207</v>
      </c>
      <c r="I3125" t="s">
        <v>550</v>
      </c>
      <c r="J3125">
        <v>63300080</v>
      </c>
      <c r="K3125" t="s">
        <v>91</v>
      </c>
      <c r="L3125" s="3">
        <v>2741.5882140897597</v>
      </c>
      <c r="M3125" s="3">
        <v>2837.5438015829013</v>
      </c>
      <c r="N3125" s="3">
        <v>2936.8578346383024</v>
      </c>
      <c r="O3125" s="3">
        <v>3039.6478588506429</v>
      </c>
      <c r="P3125" s="3">
        <v>3146.0355339104153</v>
      </c>
    </row>
    <row r="3126" spans="2:16" x14ac:dyDescent="0.35">
      <c r="B3126" t="s">
        <v>10</v>
      </c>
      <c r="D3126" t="s">
        <v>11</v>
      </c>
      <c r="E3126" t="s">
        <v>44</v>
      </c>
      <c r="F3126" t="s">
        <v>575</v>
      </c>
      <c r="G3126" t="s">
        <v>576</v>
      </c>
      <c r="H3126">
        <v>4207</v>
      </c>
      <c r="I3126" t="s">
        <v>550</v>
      </c>
      <c r="J3126">
        <v>63300040</v>
      </c>
      <c r="K3126" t="s">
        <v>1515</v>
      </c>
      <c r="L3126" s="3">
        <v>946.93013973494999</v>
      </c>
      <c r="M3126" s="3">
        <v>980.07269462567308</v>
      </c>
      <c r="N3126" s="3">
        <v>1014.3752389375716</v>
      </c>
      <c r="O3126" s="3">
        <v>1049.8783723003867</v>
      </c>
      <c r="P3126" s="3">
        <v>1086.6241153308999</v>
      </c>
    </row>
    <row r="3127" spans="2:16" x14ac:dyDescent="0.35">
      <c r="B3127" t="s">
        <v>10</v>
      </c>
      <c r="D3127" t="s">
        <v>19</v>
      </c>
      <c r="E3127" t="s">
        <v>44</v>
      </c>
      <c r="F3127" t="s">
        <v>575</v>
      </c>
      <c r="G3127" t="s">
        <v>576</v>
      </c>
      <c r="H3127">
        <v>4207</v>
      </c>
      <c r="I3127" t="s">
        <v>550</v>
      </c>
      <c r="J3127">
        <v>63300046</v>
      </c>
      <c r="K3127" t="s">
        <v>1542</v>
      </c>
      <c r="L3127" s="3">
        <v>9018.3822831899997</v>
      </c>
      <c r="M3127" s="3">
        <v>9334.0256631016491</v>
      </c>
      <c r="N3127" s="3">
        <v>9660.7165613102061</v>
      </c>
      <c r="O3127" s="3">
        <v>9998.8416409560632</v>
      </c>
      <c r="P3127" s="3">
        <v>10348.801098389524</v>
      </c>
    </row>
    <row r="3128" spans="2:16" x14ac:dyDescent="0.35">
      <c r="B3128" t="s">
        <v>10</v>
      </c>
      <c r="D3128" t="s">
        <v>19</v>
      </c>
      <c r="E3128" t="s">
        <v>44</v>
      </c>
      <c r="F3128" t="s">
        <v>575</v>
      </c>
      <c r="G3128" t="s">
        <v>576</v>
      </c>
      <c r="H3128">
        <v>4207</v>
      </c>
      <c r="I3128" t="s">
        <v>550</v>
      </c>
      <c r="J3128">
        <v>63300065</v>
      </c>
      <c r="K3128" t="s">
        <v>1627</v>
      </c>
      <c r="L3128" s="3">
        <v>13070.119252099999</v>
      </c>
      <c r="M3128" s="3">
        <v>13070.119252099999</v>
      </c>
      <c r="N3128" s="3">
        <v>13070.119252099999</v>
      </c>
      <c r="O3128" s="3">
        <v>13070.119252099999</v>
      </c>
      <c r="P3128" s="3">
        <v>13070.119252099999</v>
      </c>
    </row>
    <row r="3129" spans="2:16" x14ac:dyDescent="0.35">
      <c r="B3129" t="s">
        <v>10</v>
      </c>
      <c r="D3129" t="s">
        <v>19</v>
      </c>
      <c r="E3129" t="s">
        <v>44</v>
      </c>
      <c r="F3129" t="s">
        <v>575</v>
      </c>
      <c r="G3129" t="s">
        <v>576</v>
      </c>
      <c r="H3129">
        <v>4207</v>
      </c>
      <c r="I3129" t="s">
        <v>550</v>
      </c>
      <c r="J3129">
        <v>63300152</v>
      </c>
      <c r="K3129" t="s">
        <v>1741</v>
      </c>
      <c r="L3129" s="3">
        <v>66657.608183568009</v>
      </c>
      <c r="M3129" s="3">
        <v>67990.760347239368</v>
      </c>
      <c r="N3129" s="3">
        <v>69350.57555418415</v>
      </c>
      <c r="O3129" s="3">
        <v>70737.587065267828</v>
      </c>
      <c r="P3129" s="3">
        <v>72152.338806573185</v>
      </c>
    </row>
    <row r="3130" spans="2:16" x14ac:dyDescent="0.35">
      <c r="B3130" t="s">
        <v>10</v>
      </c>
      <c r="D3130" t="s">
        <v>11</v>
      </c>
      <c r="E3130" t="s">
        <v>44</v>
      </c>
      <c r="F3130" t="s">
        <v>575</v>
      </c>
      <c r="G3130" t="s">
        <v>576</v>
      </c>
      <c r="H3130">
        <v>4207</v>
      </c>
      <c r="I3130" t="s">
        <v>550</v>
      </c>
      <c r="J3130">
        <v>63300110</v>
      </c>
      <c r="K3130" t="s">
        <v>1866</v>
      </c>
      <c r="L3130" s="3">
        <v>522.80477008399998</v>
      </c>
      <c r="M3130" s="3">
        <v>522.80477008399998</v>
      </c>
      <c r="N3130" s="3">
        <v>522.80477008399998</v>
      </c>
      <c r="O3130" s="3">
        <v>522.80477008399998</v>
      </c>
      <c r="P3130" s="3">
        <v>522.80477008399998</v>
      </c>
    </row>
    <row r="3131" spans="2:16" x14ac:dyDescent="0.35">
      <c r="B3131" t="s">
        <v>10</v>
      </c>
      <c r="D3131" t="s">
        <v>11</v>
      </c>
      <c r="E3131" t="s">
        <v>44</v>
      </c>
      <c r="F3131" t="s">
        <v>575</v>
      </c>
      <c r="G3131" t="s">
        <v>576</v>
      </c>
      <c r="H3131">
        <v>4207</v>
      </c>
      <c r="I3131" t="s">
        <v>550</v>
      </c>
      <c r="J3131">
        <v>63300100</v>
      </c>
      <c r="K3131" t="s">
        <v>1869</v>
      </c>
      <c r="L3131" s="3">
        <v>829.69117005347994</v>
      </c>
      <c r="M3131" s="3">
        <v>858.73036100535171</v>
      </c>
      <c r="N3131" s="3">
        <v>888.78592364053895</v>
      </c>
      <c r="O3131" s="3">
        <v>919.89343096795778</v>
      </c>
      <c r="P3131" s="3">
        <v>952.08970105183619</v>
      </c>
    </row>
    <row r="3132" spans="2:16" x14ac:dyDescent="0.35">
      <c r="B3132" t="s">
        <v>10</v>
      </c>
      <c r="D3132" t="s">
        <v>11</v>
      </c>
      <c r="E3132" t="s">
        <v>44</v>
      </c>
      <c r="F3132" t="s">
        <v>575</v>
      </c>
      <c r="G3132" t="s">
        <v>576</v>
      </c>
      <c r="H3132">
        <v>4207</v>
      </c>
      <c r="I3132" t="s">
        <v>550</v>
      </c>
      <c r="J3132">
        <v>63300170</v>
      </c>
      <c r="K3132" t="s">
        <v>1873</v>
      </c>
      <c r="L3132" s="3">
        <v>1433.92278302721</v>
      </c>
      <c r="M3132" s="3">
        <v>1484.1100804331622</v>
      </c>
      <c r="N3132" s="3">
        <v>1536.0539332483229</v>
      </c>
      <c r="O3132" s="3">
        <v>1589.815820912014</v>
      </c>
      <c r="P3132" s="3">
        <v>1645.4593746439343</v>
      </c>
    </row>
    <row r="3133" spans="2:16" x14ac:dyDescent="0.35">
      <c r="B3133" t="s">
        <v>10</v>
      </c>
      <c r="D3133" t="s">
        <v>11</v>
      </c>
      <c r="E3133" t="s">
        <v>44</v>
      </c>
      <c r="F3133" t="s">
        <v>575</v>
      </c>
      <c r="G3133" t="s">
        <v>576</v>
      </c>
      <c r="H3133">
        <v>4207</v>
      </c>
      <c r="I3133" t="s">
        <v>550</v>
      </c>
      <c r="J3133">
        <v>63300130</v>
      </c>
      <c r="K3133" t="s">
        <v>1896</v>
      </c>
      <c r="L3133" s="3">
        <v>901.838228319</v>
      </c>
      <c r="M3133" s="3">
        <v>933.40256631016496</v>
      </c>
      <c r="N3133" s="3">
        <v>966.07165613102063</v>
      </c>
      <c r="O3133" s="3">
        <v>999.88416409560637</v>
      </c>
      <c r="P3133" s="3">
        <v>1034.8801098389524</v>
      </c>
    </row>
    <row r="3134" spans="2:16" x14ac:dyDescent="0.35">
      <c r="B3134" t="s">
        <v>10</v>
      </c>
      <c r="D3134" t="s">
        <v>11</v>
      </c>
      <c r="E3134" t="s">
        <v>44</v>
      </c>
      <c r="F3134" t="s">
        <v>577</v>
      </c>
      <c r="G3134" t="s">
        <v>578</v>
      </c>
      <c r="H3134">
        <v>4207</v>
      </c>
      <c r="I3134" t="s">
        <v>550</v>
      </c>
      <c r="J3134">
        <v>63300080</v>
      </c>
      <c r="K3134" t="s">
        <v>91</v>
      </c>
      <c r="L3134" s="3">
        <v>74155.316689497588</v>
      </c>
      <c r="M3134" s="3">
        <v>76750.752773629996</v>
      </c>
      <c r="N3134" s="3">
        <v>79437.02912070704</v>
      </c>
      <c r="O3134" s="3">
        <v>82217.325139931781</v>
      </c>
      <c r="P3134" s="3">
        <v>85094.931519829392</v>
      </c>
    </row>
    <row r="3135" spans="2:16" x14ac:dyDescent="0.35">
      <c r="B3135" t="s">
        <v>10</v>
      </c>
      <c r="D3135" t="s">
        <v>11</v>
      </c>
      <c r="E3135" t="s">
        <v>44</v>
      </c>
      <c r="F3135" t="s">
        <v>577</v>
      </c>
      <c r="G3135" t="s">
        <v>578</v>
      </c>
      <c r="H3135">
        <v>4207</v>
      </c>
      <c r="I3135" t="s">
        <v>550</v>
      </c>
      <c r="J3135">
        <v>63300040</v>
      </c>
      <c r="K3135" t="s">
        <v>1515</v>
      </c>
      <c r="L3135" s="3">
        <v>25612.856093411996</v>
      </c>
      <c r="M3135" s="3">
        <v>26509.306056681413</v>
      </c>
      <c r="N3135" s="3">
        <v>27437.131768665262</v>
      </c>
      <c r="O3135" s="3">
        <v>28397.431380568545</v>
      </c>
      <c r="P3135" s="3">
        <v>29391.34147888844</v>
      </c>
    </row>
    <row r="3136" spans="2:16" x14ac:dyDescent="0.35">
      <c r="B3136" t="s">
        <v>10</v>
      </c>
      <c r="D3136" t="s">
        <v>19</v>
      </c>
      <c r="E3136" t="s">
        <v>44</v>
      </c>
      <c r="F3136" t="s">
        <v>577</v>
      </c>
      <c r="G3136" t="s">
        <v>578</v>
      </c>
      <c r="H3136">
        <v>4207</v>
      </c>
      <c r="I3136" t="s">
        <v>550</v>
      </c>
      <c r="J3136">
        <v>63300046</v>
      </c>
      <c r="K3136" t="s">
        <v>1542</v>
      </c>
      <c r="L3136" s="3">
        <v>243931.96279439997</v>
      </c>
      <c r="M3136" s="3">
        <v>252469.58149220396</v>
      </c>
      <c r="N3136" s="3">
        <v>261306.01684443108</v>
      </c>
      <c r="O3136" s="3">
        <v>270451.72743398615</v>
      </c>
      <c r="P3136" s="3">
        <v>279917.53789417562</v>
      </c>
    </row>
    <row r="3137" spans="2:16" x14ac:dyDescent="0.35">
      <c r="B3137" t="s">
        <v>10</v>
      </c>
      <c r="D3137" t="s">
        <v>19</v>
      </c>
      <c r="E3137" t="s">
        <v>44</v>
      </c>
      <c r="F3137" t="s">
        <v>577</v>
      </c>
      <c r="G3137" t="s">
        <v>578</v>
      </c>
      <c r="H3137">
        <v>4207</v>
      </c>
      <c r="I3137" t="s">
        <v>550</v>
      </c>
      <c r="J3137">
        <v>63300065</v>
      </c>
      <c r="K3137" t="s">
        <v>1627</v>
      </c>
      <c r="L3137" s="3">
        <v>163929</v>
      </c>
      <c r="M3137" s="3">
        <v>163929</v>
      </c>
      <c r="N3137" s="3">
        <v>163929</v>
      </c>
      <c r="O3137" s="3">
        <v>163929</v>
      </c>
      <c r="P3137" s="3">
        <v>163929</v>
      </c>
    </row>
    <row r="3138" spans="2:16" x14ac:dyDescent="0.35">
      <c r="B3138" t="s">
        <v>10</v>
      </c>
      <c r="D3138" t="s">
        <v>19</v>
      </c>
      <c r="E3138" t="s">
        <v>44</v>
      </c>
      <c r="F3138" t="s">
        <v>577</v>
      </c>
      <c r="G3138" t="s">
        <v>578</v>
      </c>
      <c r="H3138">
        <v>4207</v>
      </c>
      <c r="I3138" t="s">
        <v>550</v>
      </c>
      <c r="J3138">
        <v>63300152</v>
      </c>
      <c r="K3138" t="s">
        <v>1741</v>
      </c>
      <c r="L3138" s="3">
        <v>1815396.5814</v>
      </c>
      <c r="M3138" s="3">
        <v>1851704.513028</v>
      </c>
      <c r="N3138" s="3">
        <v>1888738.6032885599</v>
      </c>
      <c r="O3138" s="3">
        <v>1926513.3753543312</v>
      </c>
      <c r="P3138" s="3">
        <v>1965043.642861418</v>
      </c>
    </row>
    <row r="3139" spans="2:16" x14ac:dyDescent="0.35">
      <c r="B3139" t="s">
        <v>10</v>
      </c>
      <c r="D3139" t="s">
        <v>11</v>
      </c>
      <c r="E3139" t="s">
        <v>44</v>
      </c>
      <c r="F3139" t="s">
        <v>577</v>
      </c>
      <c r="G3139" t="s">
        <v>578</v>
      </c>
      <c r="H3139">
        <v>4207</v>
      </c>
      <c r="I3139" t="s">
        <v>550</v>
      </c>
      <c r="J3139">
        <v>63300110</v>
      </c>
      <c r="K3139" t="s">
        <v>1866</v>
      </c>
      <c r="L3139" s="3">
        <v>6557.16</v>
      </c>
      <c r="M3139" s="3">
        <v>6557.16</v>
      </c>
      <c r="N3139" s="3">
        <v>6557.16</v>
      </c>
      <c r="O3139" s="3">
        <v>6557.16</v>
      </c>
      <c r="P3139" s="3">
        <v>6557.16</v>
      </c>
    </row>
    <row r="3140" spans="2:16" x14ac:dyDescent="0.35">
      <c r="B3140" t="s">
        <v>10</v>
      </c>
      <c r="D3140" t="s">
        <v>11</v>
      </c>
      <c r="E3140" t="s">
        <v>44</v>
      </c>
      <c r="F3140" t="s">
        <v>577</v>
      </c>
      <c r="G3140" t="s">
        <v>578</v>
      </c>
      <c r="H3140">
        <v>4207</v>
      </c>
      <c r="I3140" t="s">
        <v>550</v>
      </c>
      <c r="J3140">
        <v>63300100</v>
      </c>
      <c r="K3140" t="s">
        <v>1869</v>
      </c>
      <c r="L3140" s="3">
        <v>22441.740577084798</v>
      </c>
      <c r="M3140" s="3">
        <v>23227.201497282764</v>
      </c>
      <c r="N3140" s="3">
        <v>24040.15354968766</v>
      </c>
      <c r="O3140" s="3">
        <v>24881.558923926725</v>
      </c>
      <c r="P3140" s="3">
        <v>25752.413486264155</v>
      </c>
    </row>
    <row r="3141" spans="2:16" x14ac:dyDescent="0.35">
      <c r="B3141" t="s">
        <v>10</v>
      </c>
      <c r="D3141" t="s">
        <v>11</v>
      </c>
      <c r="E3141" t="s">
        <v>44</v>
      </c>
      <c r="F3141" t="s">
        <v>577</v>
      </c>
      <c r="G3141" t="s">
        <v>578</v>
      </c>
      <c r="H3141">
        <v>4207</v>
      </c>
      <c r="I3141" t="s">
        <v>550</v>
      </c>
      <c r="J3141">
        <v>63300170</v>
      </c>
      <c r="K3141" t="s">
        <v>1873</v>
      </c>
      <c r="L3141" s="3">
        <v>38785.182084309592</v>
      </c>
      <c r="M3141" s="3">
        <v>40142.663457260431</v>
      </c>
      <c r="N3141" s="3">
        <v>41547.656678264546</v>
      </c>
      <c r="O3141" s="3">
        <v>43001.824662003797</v>
      </c>
      <c r="P3141" s="3">
        <v>44506.888525173927</v>
      </c>
    </row>
    <row r="3142" spans="2:16" x14ac:dyDescent="0.35">
      <c r="B3142" t="s">
        <v>10</v>
      </c>
      <c r="D3142" t="s">
        <v>11</v>
      </c>
      <c r="E3142" t="s">
        <v>44</v>
      </c>
      <c r="F3142" t="s">
        <v>579</v>
      </c>
      <c r="G3142" t="s">
        <v>580</v>
      </c>
      <c r="H3142">
        <v>4207</v>
      </c>
      <c r="I3142" t="s">
        <v>550</v>
      </c>
      <c r="J3142">
        <v>63300080</v>
      </c>
      <c r="K3142" t="s">
        <v>91</v>
      </c>
      <c r="L3142" s="3">
        <v>4292.5319793791996</v>
      </c>
      <c r="M3142" s="3">
        <v>4442.7705986574711</v>
      </c>
      <c r="N3142" s="3">
        <v>4598.2675696104825</v>
      </c>
      <c r="O3142" s="3">
        <v>4759.206934546849</v>
      </c>
      <c r="P3142" s="3">
        <v>4925.7791772559885</v>
      </c>
    </row>
    <row r="3143" spans="2:16" x14ac:dyDescent="0.35">
      <c r="B3143" t="s">
        <v>10</v>
      </c>
      <c r="D3143" t="s">
        <v>11</v>
      </c>
      <c r="E3143" t="s">
        <v>44</v>
      </c>
      <c r="F3143" t="s">
        <v>579</v>
      </c>
      <c r="G3143" t="s">
        <v>580</v>
      </c>
      <c r="H3143">
        <v>4207</v>
      </c>
      <c r="I3143" t="s">
        <v>550</v>
      </c>
      <c r="J3143">
        <v>63300040</v>
      </c>
      <c r="K3143" t="s">
        <v>1515</v>
      </c>
      <c r="L3143" s="3">
        <v>1482.6179534039998</v>
      </c>
      <c r="M3143" s="3">
        <v>1534.5095817731396</v>
      </c>
      <c r="N3143" s="3">
        <v>1588.2174171351994</v>
      </c>
      <c r="O3143" s="3">
        <v>1643.8050267349313</v>
      </c>
      <c r="P3143" s="3">
        <v>1701.3382026706538</v>
      </c>
    </row>
    <row r="3144" spans="2:16" x14ac:dyDescent="0.35">
      <c r="B3144" t="s">
        <v>10</v>
      </c>
      <c r="D3144" t="s">
        <v>19</v>
      </c>
      <c r="E3144" t="s">
        <v>44</v>
      </c>
      <c r="F3144" t="s">
        <v>579</v>
      </c>
      <c r="G3144" t="s">
        <v>580</v>
      </c>
      <c r="H3144">
        <v>4207</v>
      </c>
      <c r="I3144" t="s">
        <v>550</v>
      </c>
      <c r="J3144">
        <v>63300046</v>
      </c>
      <c r="K3144" t="s">
        <v>1542</v>
      </c>
      <c r="L3144" s="3">
        <v>14120.170984799999</v>
      </c>
      <c r="M3144" s="3">
        <v>14614.376969267998</v>
      </c>
      <c r="N3144" s="3">
        <v>15125.880163192376</v>
      </c>
      <c r="O3144" s="3">
        <v>15655.285968904109</v>
      </c>
      <c r="P3144" s="3">
        <v>16203.220977815752</v>
      </c>
    </row>
    <row r="3145" spans="2:16" x14ac:dyDescent="0.35">
      <c r="B3145" t="s">
        <v>10</v>
      </c>
      <c r="D3145" t="s">
        <v>19</v>
      </c>
      <c r="E3145" t="s">
        <v>44</v>
      </c>
      <c r="F3145" t="s">
        <v>579</v>
      </c>
      <c r="G3145" t="s">
        <v>580</v>
      </c>
      <c r="H3145">
        <v>4207</v>
      </c>
      <c r="I3145" t="s">
        <v>550</v>
      </c>
      <c r="J3145">
        <v>63300065</v>
      </c>
      <c r="K3145" t="s">
        <v>1627</v>
      </c>
      <c r="L3145" s="3">
        <v>9489.02</v>
      </c>
      <c r="M3145" s="3">
        <v>9489.02</v>
      </c>
      <c r="N3145" s="3">
        <v>9489.02</v>
      </c>
      <c r="O3145" s="3">
        <v>9489.02</v>
      </c>
      <c r="P3145" s="3">
        <v>9489.02</v>
      </c>
    </row>
    <row r="3146" spans="2:16" x14ac:dyDescent="0.35">
      <c r="B3146" t="s">
        <v>10</v>
      </c>
      <c r="D3146" t="s">
        <v>19</v>
      </c>
      <c r="E3146" t="s">
        <v>44</v>
      </c>
      <c r="F3146" t="s">
        <v>579</v>
      </c>
      <c r="G3146" t="s">
        <v>580</v>
      </c>
      <c r="H3146">
        <v>4207</v>
      </c>
      <c r="I3146" t="s">
        <v>550</v>
      </c>
      <c r="J3146">
        <v>63300152</v>
      </c>
      <c r="K3146" t="s">
        <v>1741</v>
      </c>
      <c r="L3146" s="3">
        <v>105084.2862</v>
      </c>
      <c r="M3146" s="3">
        <v>107185.971924</v>
      </c>
      <c r="N3146" s="3">
        <v>109329.69136247999</v>
      </c>
      <c r="O3146" s="3">
        <v>111516.28518972959</v>
      </c>
      <c r="P3146" s="3">
        <v>113746.61089352418</v>
      </c>
    </row>
    <row r="3147" spans="2:16" x14ac:dyDescent="0.35">
      <c r="B3147" t="s">
        <v>10</v>
      </c>
      <c r="D3147" t="s">
        <v>11</v>
      </c>
      <c r="E3147" t="s">
        <v>44</v>
      </c>
      <c r="F3147" t="s">
        <v>579</v>
      </c>
      <c r="G3147" t="s">
        <v>580</v>
      </c>
      <c r="H3147">
        <v>4207</v>
      </c>
      <c r="I3147" t="s">
        <v>550</v>
      </c>
      <c r="J3147">
        <v>63300110</v>
      </c>
      <c r="K3147" t="s">
        <v>1866</v>
      </c>
      <c r="L3147" s="3">
        <v>379.56080000000003</v>
      </c>
      <c r="M3147" s="3">
        <v>379.56080000000003</v>
      </c>
      <c r="N3147" s="3">
        <v>379.56080000000003</v>
      </c>
      <c r="O3147" s="3">
        <v>379.56080000000003</v>
      </c>
      <c r="P3147" s="3">
        <v>379.56080000000003</v>
      </c>
    </row>
    <row r="3148" spans="2:16" x14ac:dyDescent="0.35">
      <c r="B3148" t="s">
        <v>10</v>
      </c>
      <c r="D3148" t="s">
        <v>11</v>
      </c>
      <c r="E3148" t="s">
        <v>44</v>
      </c>
      <c r="F3148" t="s">
        <v>579</v>
      </c>
      <c r="G3148" t="s">
        <v>580</v>
      </c>
      <c r="H3148">
        <v>4207</v>
      </c>
      <c r="I3148" t="s">
        <v>550</v>
      </c>
      <c r="J3148">
        <v>63300100</v>
      </c>
      <c r="K3148" t="s">
        <v>1869</v>
      </c>
      <c r="L3148" s="3">
        <v>1299.0557306015999</v>
      </c>
      <c r="M3148" s="3">
        <v>1344.5226811726559</v>
      </c>
      <c r="N3148" s="3">
        <v>1391.5809750136987</v>
      </c>
      <c r="O3148" s="3">
        <v>1440.286309139178</v>
      </c>
      <c r="P3148" s="3">
        <v>1490.6963299590491</v>
      </c>
    </row>
    <row r="3149" spans="2:16" x14ac:dyDescent="0.35">
      <c r="B3149" t="s">
        <v>10</v>
      </c>
      <c r="D3149" t="s">
        <v>11</v>
      </c>
      <c r="E3149" t="s">
        <v>44</v>
      </c>
      <c r="F3149" t="s">
        <v>579</v>
      </c>
      <c r="G3149" t="s">
        <v>580</v>
      </c>
      <c r="H3149">
        <v>4207</v>
      </c>
      <c r="I3149" t="s">
        <v>550</v>
      </c>
      <c r="J3149">
        <v>63300170</v>
      </c>
      <c r="K3149" t="s">
        <v>1873</v>
      </c>
      <c r="L3149" s="3">
        <v>2245.1071865832</v>
      </c>
      <c r="M3149" s="3">
        <v>2323.6859381136119</v>
      </c>
      <c r="N3149" s="3">
        <v>2405.0149459475879</v>
      </c>
      <c r="O3149" s="3">
        <v>2489.1904690557535</v>
      </c>
      <c r="P3149" s="3">
        <v>2576.3121354727045</v>
      </c>
    </row>
    <row r="3150" spans="2:16" x14ac:dyDescent="0.35">
      <c r="B3150" t="s">
        <v>10</v>
      </c>
      <c r="D3150" t="s">
        <v>11</v>
      </c>
      <c r="E3150" t="s">
        <v>44</v>
      </c>
      <c r="F3150" t="s">
        <v>581</v>
      </c>
      <c r="G3150" t="s">
        <v>582</v>
      </c>
      <c r="H3150">
        <v>4207</v>
      </c>
      <c r="I3150" t="s">
        <v>550</v>
      </c>
      <c r="J3150">
        <v>63300080</v>
      </c>
      <c r="K3150" t="s">
        <v>91</v>
      </c>
      <c r="L3150" s="3">
        <v>3285.9675581183997</v>
      </c>
      <c r="M3150" s="3">
        <v>3400.9764226525435</v>
      </c>
      <c r="N3150" s="3">
        <v>3520.0105974453822</v>
      </c>
      <c r="O3150" s="3">
        <v>3643.2109683559702</v>
      </c>
      <c r="P3150" s="3">
        <v>3770.7233522484294</v>
      </c>
    </row>
    <row r="3151" spans="2:16" x14ac:dyDescent="0.35">
      <c r="B3151" t="s">
        <v>10</v>
      </c>
      <c r="D3151" t="s">
        <v>11</v>
      </c>
      <c r="E3151" t="s">
        <v>44</v>
      </c>
      <c r="F3151" t="s">
        <v>581</v>
      </c>
      <c r="G3151" t="s">
        <v>582</v>
      </c>
      <c r="H3151">
        <v>4207</v>
      </c>
      <c r="I3151" t="s">
        <v>550</v>
      </c>
      <c r="J3151">
        <v>63300040</v>
      </c>
      <c r="K3151" t="s">
        <v>1515</v>
      </c>
      <c r="L3151" s="3">
        <v>1134.9559000079998</v>
      </c>
      <c r="M3151" s="3">
        <v>1174.6793565082799</v>
      </c>
      <c r="N3151" s="3">
        <v>1215.7931339860695</v>
      </c>
      <c r="O3151" s="3">
        <v>1258.3458936755819</v>
      </c>
      <c r="P3151" s="3">
        <v>1302.3879999542271</v>
      </c>
    </row>
    <row r="3152" spans="2:16" x14ac:dyDescent="0.35">
      <c r="B3152" t="s">
        <v>10</v>
      </c>
      <c r="D3152" t="s">
        <v>19</v>
      </c>
      <c r="E3152" t="s">
        <v>44</v>
      </c>
      <c r="F3152" t="s">
        <v>581</v>
      </c>
      <c r="G3152" t="s">
        <v>582</v>
      </c>
      <c r="H3152">
        <v>4207</v>
      </c>
      <c r="I3152" t="s">
        <v>550</v>
      </c>
      <c r="J3152">
        <v>63300046</v>
      </c>
      <c r="K3152" t="s">
        <v>1542</v>
      </c>
      <c r="L3152" s="3">
        <v>10809.103809599999</v>
      </c>
      <c r="M3152" s="3">
        <v>11187.422442935998</v>
      </c>
      <c r="N3152" s="3">
        <v>11578.982228438757</v>
      </c>
      <c r="O3152" s="3">
        <v>11984.246606434113</v>
      </c>
      <c r="P3152" s="3">
        <v>12403.695237659307</v>
      </c>
    </row>
    <row r="3153" spans="2:16" x14ac:dyDescent="0.35">
      <c r="B3153" t="s">
        <v>10</v>
      </c>
      <c r="D3153" t="s">
        <v>19</v>
      </c>
      <c r="E3153" t="s">
        <v>44</v>
      </c>
      <c r="F3153" t="s">
        <v>581</v>
      </c>
      <c r="G3153" t="s">
        <v>582</v>
      </c>
      <c r="H3153">
        <v>4207</v>
      </c>
      <c r="I3153" t="s">
        <v>550</v>
      </c>
      <c r="J3153">
        <v>63300065</v>
      </c>
      <c r="K3153" t="s">
        <v>1627</v>
      </c>
      <c r="L3153" s="3">
        <v>7264.01</v>
      </c>
      <c r="M3153" s="3">
        <v>7264.01</v>
      </c>
      <c r="N3153" s="3">
        <v>7264.01</v>
      </c>
      <c r="O3153" s="3">
        <v>7264.01</v>
      </c>
      <c r="P3153" s="3">
        <v>7264.01</v>
      </c>
    </row>
    <row r="3154" spans="2:16" x14ac:dyDescent="0.35">
      <c r="B3154" t="s">
        <v>10</v>
      </c>
      <c r="D3154" t="s">
        <v>19</v>
      </c>
      <c r="E3154" t="s">
        <v>44</v>
      </c>
      <c r="F3154" t="s">
        <v>581</v>
      </c>
      <c r="G3154" t="s">
        <v>582</v>
      </c>
      <c r="H3154">
        <v>4207</v>
      </c>
      <c r="I3154" t="s">
        <v>550</v>
      </c>
      <c r="J3154">
        <v>63300152</v>
      </c>
      <c r="K3154" t="s">
        <v>1741</v>
      </c>
      <c r="L3154" s="3">
        <v>80443.768800000005</v>
      </c>
      <c r="M3154" s="3">
        <v>82052.644176000002</v>
      </c>
      <c r="N3154" s="3">
        <v>83693.697059519996</v>
      </c>
      <c r="O3154" s="3">
        <v>85367.571000710392</v>
      </c>
      <c r="P3154" s="3">
        <v>87074.922420724601</v>
      </c>
    </row>
    <row r="3155" spans="2:16" x14ac:dyDescent="0.35">
      <c r="B3155" t="s">
        <v>10</v>
      </c>
      <c r="D3155" t="s">
        <v>11</v>
      </c>
      <c r="E3155" t="s">
        <v>44</v>
      </c>
      <c r="F3155" t="s">
        <v>581</v>
      </c>
      <c r="G3155" t="s">
        <v>582</v>
      </c>
      <c r="H3155">
        <v>4207</v>
      </c>
      <c r="I3155" t="s">
        <v>550</v>
      </c>
      <c r="J3155">
        <v>63300110</v>
      </c>
      <c r="K3155" t="s">
        <v>1866</v>
      </c>
      <c r="L3155" s="3">
        <v>290.56040000000002</v>
      </c>
      <c r="M3155" s="3">
        <v>290.56040000000002</v>
      </c>
      <c r="N3155" s="3">
        <v>290.56040000000002</v>
      </c>
      <c r="O3155" s="3">
        <v>290.56040000000002</v>
      </c>
      <c r="P3155" s="3">
        <v>290.56040000000002</v>
      </c>
    </row>
    <row r="3156" spans="2:16" x14ac:dyDescent="0.35">
      <c r="B3156" t="s">
        <v>10</v>
      </c>
      <c r="D3156" t="s">
        <v>11</v>
      </c>
      <c r="E3156" t="s">
        <v>44</v>
      </c>
      <c r="F3156" t="s">
        <v>581</v>
      </c>
      <c r="G3156" t="s">
        <v>582</v>
      </c>
      <c r="H3156">
        <v>4207</v>
      </c>
      <c r="I3156" t="s">
        <v>550</v>
      </c>
      <c r="J3156">
        <v>63300100</v>
      </c>
      <c r="K3156" t="s">
        <v>1869</v>
      </c>
      <c r="L3156" s="3">
        <v>994.43755048319997</v>
      </c>
      <c r="M3156" s="3">
        <v>1029.2428647501117</v>
      </c>
      <c r="N3156" s="3">
        <v>1065.2663650163656</v>
      </c>
      <c r="O3156" s="3">
        <v>1102.5506877919383</v>
      </c>
      <c r="P3156" s="3">
        <v>1141.1399618646562</v>
      </c>
    </row>
    <row r="3157" spans="2:16" x14ac:dyDescent="0.35">
      <c r="B3157" t="s">
        <v>10</v>
      </c>
      <c r="D3157" t="s">
        <v>11</v>
      </c>
      <c r="E3157" t="s">
        <v>44</v>
      </c>
      <c r="F3157" t="s">
        <v>581</v>
      </c>
      <c r="G3157" t="s">
        <v>582</v>
      </c>
      <c r="H3157">
        <v>4207</v>
      </c>
      <c r="I3157" t="s">
        <v>550</v>
      </c>
      <c r="J3157">
        <v>63300170</v>
      </c>
      <c r="K3157" t="s">
        <v>1873</v>
      </c>
      <c r="L3157" s="3">
        <v>1718.6475057263999</v>
      </c>
      <c r="M3157" s="3">
        <v>1778.8001684268238</v>
      </c>
      <c r="N3157" s="3">
        <v>1841.0581743217624</v>
      </c>
      <c r="O3157" s="3">
        <v>1905.495210423024</v>
      </c>
      <c r="P3157" s="3">
        <v>1972.1875427878299</v>
      </c>
    </row>
    <row r="3158" spans="2:16" x14ac:dyDescent="0.35">
      <c r="B3158" t="s">
        <v>10</v>
      </c>
      <c r="D3158" t="s">
        <v>11</v>
      </c>
      <c r="E3158" t="s">
        <v>44</v>
      </c>
      <c r="F3158" t="s">
        <v>583</v>
      </c>
      <c r="G3158" t="s">
        <v>584</v>
      </c>
      <c r="H3158">
        <v>4207</v>
      </c>
      <c r="I3158" t="s">
        <v>550</v>
      </c>
      <c r="J3158">
        <v>63300080</v>
      </c>
      <c r="K3158" t="s">
        <v>91</v>
      </c>
      <c r="L3158" s="3">
        <v>59301.003807720866</v>
      </c>
      <c r="M3158" s="3">
        <v>61376.538940991093</v>
      </c>
      <c r="N3158" s="3">
        <v>63524.717803925771</v>
      </c>
      <c r="O3158" s="3">
        <v>65748.082927063166</v>
      </c>
      <c r="P3158" s="3">
        <v>68049.265829510376</v>
      </c>
    </row>
    <row r="3159" spans="2:16" x14ac:dyDescent="0.35">
      <c r="B3159" t="s">
        <v>10</v>
      </c>
      <c r="D3159" t="s">
        <v>19</v>
      </c>
      <c r="E3159" t="s">
        <v>44</v>
      </c>
      <c r="F3159" t="s">
        <v>583</v>
      </c>
      <c r="G3159" t="s">
        <v>584</v>
      </c>
      <c r="H3159">
        <v>4207</v>
      </c>
      <c r="I3159" t="s">
        <v>550</v>
      </c>
      <c r="J3159">
        <v>63300030</v>
      </c>
      <c r="K3159" t="s">
        <v>1488</v>
      </c>
      <c r="L3159" s="3">
        <v>31000</v>
      </c>
      <c r="M3159" s="3">
        <v>31000</v>
      </c>
      <c r="N3159" s="3">
        <v>31000</v>
      </c>
      <c r="O3159" s="3">
        <v>31000</v>
      </c>
      <c r="P3159" s="3">
        <v>31000</v>
      </c>
    </row>
    <row r="3160" spans="2:16" x14ac:dyDescent="0.35">
      <c r="B3160" t="s">
        <v>10</v>
      </c>
      <c r="D3160" t="s">
        <v>11</v>
      </c>
      <c r="E3160" t="s">
        <v>44</v>
      </c>
      <c r="F3160" t="s">
        <v>583</v>
      </c>
      <c r="G3160" t="s">
        <v>584</v>
      </c>
      <c r="H3160">
        <v>4207</v>
      </c>
      <c r="I3160" t="s">
        <v>550</v>
      </c>
      <c r="J3160">
        <v>63300040</v>
      </c>
      <c r="K3160" t="s">
        <v>1515</v>
      </c>
      <c r="L3160" s="3">
        <v>20482.254604640431</v>
      </c>
      <c r="M3160" s="3">
        <v>21199.133515802845</v>
      </c>
      <c r="N3160" s="3">
        <v>21941.103188855941</v>
      </c>
      <c r="O3160" s="3">
        <v>22709.041800465897</v>
      </c>
      <c r="P3160" s="3">
        <v>23503.858263482201</v>
      </c>
    </row>
    <row r="3161" spans="2:16" x14ac:dyDescent="0.35">
      <c r="B3161" t="s">
        <v>10</v>
      </c>
      <c r="D3161" t="s">
        <v>19</v>
      </c>
      <c r="E3161" t="s">
        <v>44</v>
      </c>
      <c r="F3161" t="s">
        <v>583</v>
      </c>
      <c r="G3161" t="s">
        <v>584</v>
      </c>
      <c r="H3161">
        <v>4207</v>
      </c>
      <c r="I3161" t="s">
        <v>550</v>
      </c>
      <c r="J3161">
        <v>63300056</v>
      </c>
      <c r="K3161" t="s">
        <v>1536</v>
      </c>
      <c r="L3161" s="3">
        <v>195069.09147276601</v>
      </c>
      <c r="M3161" s="3">
        <v>201896.50967431281</v>
      </c>
      <c r="N3161" s="3">
        <v>208962.88751291373</v>
      </c>
      <c r="O3161" s="3">
        <v>216276.5885758657</v>
      </c>
      <c r="P3161" s="3">
        <v>223846.26917602099</v>
      </c>
    </row>
    <row r="3162" spans="2:16" x14ac:dyDescent="0.35">
      <c r="B3162" t="s">
        <v>10</v>
      </c>
      <c r="D3162" t="s">
        <v>19</v>
      </c>
      <c r="E3162" t="s">
        <v>44</v>
      </c>
      <c r="F3162" t="s">
        <v>583</v>
      </c>
      <c r="G3162" t="s">
        <v>584</v>
      </c>
      <c r="H3162">
        <v>4207</v>
      </c>
      <c r="I3162" t="s">
        <v>550</v>
      </c>
      <c r="J3162">
        <v>63300033</v>
      </c>
      <c r="K3162" t="s">
        <v>1661</v>
      </c>
      <c r="L3162" s="3">
        <v>7990</v>
      </c>
      <c r="M3162" s="3">
        <v>7990</v>
      </c>
      <c r="N3162" s="3">
        <v>7990</v>
      </c>
      <c r="O3162" s="3">
        <v>7990</v>
      </c>
      <c r="P3162" s="3">
        <v>7990</v>
      </c>
    </row>
    <row r="3163" spans="2:16" x14ac:dyDescent="0.35">
      <c r="B3163" t="s">
        <v>10</v>
      </c>
      <c r="D3163" t="s">
        <v>19</v>
      </c>
      <c r="E3163" t="s">
        <v>44</v>
      </c>
      <c r="F3163" t="s">
        <v>583</v>
      </c>
      <c r="G3163" t="s">
        <v>584</v>
      </c>
      <c r="H3163">
        <v>4207</v>
      </c>
      <c r="I3163" t="s">
        <v>550</v>
      </c>
      <c r="J3163">
        <v>63300150</v>
      </c>
      <c r="K3163" t="s">
        <v>1680</v>
      </c>
      <c r="L3163" s="3">
        <v>6866.64</v>
      </c>
      <c r="M3163" s="3">
        <v>7003.9728000000005</v>
      </c>
      <c r="N3163" s="3">
        <v>7144.0522560000009</v>
      </c>
      <c r="O3163" s="3">
        <v>7286.9333011200006</v>
      </c>
      <c r="P3163" s="3">
        <v>7432.6719671424007</v>
      </c>
    </row>
    <row r="3164" spans="2:16" x14ac:dyDescent="0.35">
      <c r="B3164" t="s">
        <v>10</v>
      </c>
      <c r="D3164" t="s">
        <v>11</v>
      </c>
      <c r="E3164" t="s">
        <v>44</v>
      </c>
      <c r="F3164" t="s">
        <v>583</v>
      </c>
      <c r="G3164" t="s">
        <v>584</v>
      </c>
      <c r="H3164">
        <v>4207</v>
      </c>
      <c r="I3164" t="s">
        <v>550</v>
      </c>
      <c r="J3164">
        <v>63300100</v>
      </c>
      <c r="K3164" t="s">
        <v>1869</v>
      </c>
      <c r="L3164" s="3">
        <v>17946.356415494472</v>
      </c>
      <c r="M3164" s="3">
        <v>18574.478890036778</v>
      </c>
      <c r="N3164" s="3">
        <v>19224.585651188063</v>
      </c>
      <c r="O3164" s="3">
        <v>19897.446148979645</v>
      </c>
      <c r="P3164" s="3">
        <v>20593.85676419393</v>
      </c>
    </row>
    <row r="3165" spans="2:16" x14ac:dyDescent="0.35">
      <c r="B3165" t="s">
        <v>10</v>
      </c>
      <c r="D3165" t="s">
        <v>11</v>
      </c>
      <c r="E3165" t="s">
        <v>44</v>
      </c>
      <c r="F3165" t="s">
        <v>583</v>
      </c>
      <c r="G3165" t="s">
        <v>584</v>
      </c>
      <c r="H3165">
        <v>4207</v>
      </c>
      <c r="I3165" t="s">
        <v>550</v>
      </c>
      <c r="J3165">
        <v>63300170</v>
      </c>
      <c r="K3165" t="s">
        <v>1873</v>
      </c>
      <c r="L3165" s="3">
        <v>31015.985544169798</v>
      </c>
      <c r="M3165" s="3">
        <v>32101.545038215736</v>
      </c>
      <c r="N3165" s="3">
        <v>33225.099114553283</v>
      </c>
      <c r="O3165" s="3">
        <v>34387.97758356265</v>
      </c>
      <c r="P3165" s="3">
        <v>35591.556798987338</v>
      </c>
    </row>
    <row r="3166" spans="2:16" x14ac:dyDescent="0.35">
      <c r="B3166" t="s">
        <v>10</v>
      </c>
      <c r="D3166" t="s">
        <v>11</v>
      </c>
      <c r="E3166" t="s">
        <v>44</v>
      </c>
      <c r="F3166" t="s">
        <v>585</v>
      </c>
      <c r="G3166" t="s">
        <v>586</v>
      </c>
      <c r="H3166">
        <v>4207</v>
      </c>
      <c r="I3166" t="s">
        <v>550</v>
      </c>
      <c r="J3166">
        <v>63300080</v>
      </c>
      <c r="K3166" t="s">
        <v>91</v>
      </c>
      <c r="L3166" s="3">
        <v>136.27697144371197</v>
      </c>
      <c r="M3166" s="3">
        <v>141.04666544424191</v>
      </c>
      <c r="N3166" s="3">
        <v>145.98329873479037</v>
      </c>
      <c r="O3166" s="3">
        <v>151.09271419050802</v>
      </c>
      <c r="P3166" s="3">
        <v>156.38095918717579</v>
      </c>
    </row>
    <row r="3167" spans="2:16" x14ac:dyDescent="0.35">
      <c r="B3167" t="s">
        <v>10</v>
      </c>
      <c r="D3167" t="s">
        <v>11</v>
      </c>
      <c r="E3167" t="s">
        <v>44</v>
      </c>
      <c r="F3167" t="s">
        <v>585</v>
      </c>
      <c r="G3167" t="s">
        <v>586</v>
      </c>
      <c r="H3167">
        <v>4207</v>
      </c>
      <c r="I3167" t="s">
        <v>550</v>
      </c>
      <c r="J3167">
        <v>63300040</v>
      </c>
      <c r="K3167" t="s">
        <v>1515</v>
      </c>
      <c r="L3167" s="3">
        <v>47.069348689439991</v>
      </c>
      <c r="M3167" s="3">
        <v>48.716775893570393</v>
      </c>
      <c r="N3167" s="3">
        <v>50.421863049845356</v>
      </c>
      <c r="O3167" s="3">
        <v>52.186628256589934</v>
      </c>
      <c r="P3167" s="3">
        <v>54.013160245570582</v>
      </c>
    </row>
    <row r="3168" spans="2:16" x14ac:dyDescent="0.35">
      <c r="B3168" t="s">
        <v>10</v>
      </c>
      <c r="D3168" t="s">
        <v>19</v>
      </c>
      <c r="E3168" t="s">
        <v>44</v>
      </c>
      <c r="F3168" t="s">
        <v>585</v>
      </c>
      <c r="G3168" t="s">
        <v>586</v>
      </c>
      <c r="H3168">
        <v>4207</v>
      </c>
      <c r="I3168" t="s">
        <v>550</v>
      </c>
      <c r="J3168">
        <v>63300056</v>
      </c>
      <c r="K3168" t="s">
        <v>1536</v>
      </c>
      <c r="L3168" s="3">
        <v>448.27951132799996</v>
      </c>
      <c r="M3168" s="3">
        <v>463.96929422447994</v>
      </c>
      <c r="N3168" s="3">
        <v>480.20821952233672</v>
      </c>
      <c r="O3168" s="3">
        <v>497.01550720561846</v>
      </c>
      <c r="P3168" s="3">
        <v>514.41104995781507</v>
      </c>
    </row>
    <row r="3169" spans="2:16" x14ac:dyDescent="0.35">
      <c r="B3169" t="s">
        <v>10</v>
      </c>
      <c r="D3169" t="s">
        <v>19</v>
      </c>
      <c r="E3169" t="s">
        <v>44</v>
      </c>
      <c r="F3169" t="s">
        <v>585</v>
      </c>
      <c r="G3169" t="s">
        <v>586</v>
      </c>
      <c r="H3169">
        <v>4207</v>
      </c>
      <c r="I3169" t="s">
        <v>550</v>
      </c>
      <c r="J3169">
        <v>63300070</v>
      </c>
      <c r="K3169" t="s">
        <v>1658</v>
      </c>
      <c r="L3169" s="3">
        <v>-1200000</v>
      </c>
      <c r="M3169" s="3">
        <v>-1200000</v>
      </c>
      <c r="N3169" s="3">
        <v>-1200000</v>
      </c>
      <c r="O3169" s="3">
        <v>-1200000</v>
      </c>
      <c r="P3169" s="3">
        <v>-1200000</v>
      </c>
    </row>
    <row r="3170" spans="2:16" x14ac:dyDescent="0.35">
      <c r="B3170" t="s">
        <v>10</v>
      </c>
      <c r="D3170" t="s">
        <v>19</v>
      </c>
      <c r="E3170" t="s">
        <v>44</v>
      </c>
      <c r="F3170" t="s">
        <v>585</v>
      </c>
      <c r="G3170" t="s">
        <v>586</v>
      </c>
      <c r="H3170">
        <v>4207</v>
      </c>
      <c r="I3170" t="s">
        <v>550</v>
      </c>
      <c r="J3170">
        <v>63300152</v>
      </c>
      <c r="K3170" t="s">
        <v>1741</v>
      </c>
      <c r="L3170" s="3">
        <v>1224000</v>
      </c>
      <c r="M3170" s="3">
        <v>1248480</v>
      </c>
      <c r="N3170" s="3">
        <v>1273449.6000000001</v>
      </c>
      <c r="O3170" s="3">
        <v>1298918.5920000002</v>
      </c>
      <c r="P3170" s="3">
        <v>1324896.9638400001</v>
      </c>
    </row>
    <row r="3171" spans="2:16" x14ac:dyDescent="0.35">
      <c r="B3171" t="s">
        <v>10</v>
      </c>
      <c r="D3171" t="s">
        <v>11</v>
      </c>
      <c r="E3171" t="s">
        <v>44</v>
      </c>
      <c r="F3171" t="s">
        <v>585</v>
      </c>
      <c r="G3171" t="s">
        <v>586</v>
      </c>
      <c r="H3171">
        <v>4207</v>
      </c>
      <c r="I3171" t="s">
        <v>550</v>
      </c>
      <c r="J3171">
        <v>63300100</v>
      </c>
      <c r="K3171" t="s">
        <v>1869</v>
      </c>
      <c r="L3171" s="3">
        <v>41.241715042175997</v>
      </c>
      <c r="M3171" s="3">
        <v>42.685175068652157</v>
      </c>
      <c r="N3171" s="3">
        <v>44.179156196054976</v>
      </c>
      <c r="O3171" s="3">
        <v>45.725426662916895</v>
      </c>
      <c r="P3171" s="3">
        <v>47.325816596118983</v>
      </c>
    </row>
    <row r="3172" spans="2:16" x14ac:dyDescent="0.35">
      <c r="B3172" t="s">
        <v>10</v>
      </c>
      <c r="D3172" t="s">
        <v>11</v>
      </c>
      <c r="E3172" t="s">
        <v>44</v>
      </c>
      <c r="F3172" t="s">
        <v>585</v>
      </c>
      <c r="G3172" t="s">
        <v>586</v>
      </c>
      <c r="H3172">
        <v>4207</v>
      </c>
      <c r="I3172" t="s">
        <v>550</v>
      </c>
      <c r="J3172">
        <v>63300170</v>
      </c>
      <c r="K3172" t="s">
        <v>1873</v>
      </c>
      <c r="L3172" s="3">
        <v>71.276442301151988</v>
      </c>
      <c r="M3172" s="3">
        <v>73.771117781692311</v>
      </c>
      <c r="N3172" s="3">
        <v>76.353106904051543</v>
      </c>
      <c r="O3172" s="3">
        <v>79.02546564569333</v>
      </c>
      <c r="P3172" s="3">
        <v>81.791356943292598</v>
      </c>
    </row>
    <row r="3173" spans="2:16" x14ac:dyDescent="0.35">
      <c r="B3173" t="s">
        <v>10</v>
      </c>
      <c r="D3173" t="s">
        <v>11</v>
      </c>
      <c r="E3173" t="s">
        <v>44</v>
      </c>
      <c r="F3173" t="s">
        <v>587</v>
      </c>
      <c r="G3173" t="s">
        <v>588</v>
      </c>
      <c r="H3173">
        <v>4207</v>
      </c>
      <c r="I3173" t="s">
        <v>550</v>
      </c>
      <c r="J3173">
        <v>63300080</v>
      </c>
      <c r="K3173" t="s">
        <v>91</v>
      </c>
      <c r="L3173" s="3">
        <v>98439.564101386452</v>
      </c>
      <c r="M3173" s="3">
        <v>74922.525104825283</v>
      </c>
      <c r="N3173" s="3">
        <v>78488.498314398006</v>
      </c>
      <c r="O3173" s="3">
        <v>82179.280586305758</v>
      </c>
      <c r="P3173" s="3">
        <v>85999.240237730293</v>
      </c>
    </row>
    <row r="3174" spans="2:16" x14ac:dyDescent="0.35">
      <c r="B3174" t="s">
        <v>10</v>
      </c>
      <c r="D3174" t="s">
        <v>11</v>
      </c>
      <c r="E3174" t="s">
        <v>44</v>
      </c>
      <c r="F3174" t="s">
        <v>587</v>
      </c>
      <c r="G3174" t="s">
        <v>588</v>
      </c>
      <c r="H3174">
        <v>4207</v>
      </c>
      <c r="I3174" t="s">
        <v>550</v>
      </c>
      <c r="J3174">
        <v>63300040</v>
      </c>
      <c r="K3174" t="s">
        <v>1515</v>
      </c>
      <c r="L3174" s="3">
        <v>28190.283420417927</v>
      </c>
      <c r="M3174" s="3">
        <v>19864.264087792035</v>
      </c>
      <c r="N3174" s="3">
        <v>20885.45710469667</v>
      </c>
      <c r="O3174" s="3">
        <v>21942.391877192968</v>
      </c>
      <c r="P3174" s="3">
        <v>23036.319366726639</v>
      </c>
    </row>
    <row r="3175" spans="2:16" x14ac:dyDescent="0.35">
      <c r="B3175" t="s">
        <v>10</v>
      </c>
      <c r="D3175" t="s">
        <v>19</v>
      </c>
      <c r="E3175" t="s">
        <v>44</v>
      </c>
      <c r="F3175" t="s">
        <v>587</v>
      </c>
      <c r="G3175" t="s">
        <v>588</v>
      </c>
      <c r="H3175">
        <v>4207</v>
      </c>
      <c r="I3175" t="s">
        <v>550</v>
      </c>
      <c r="J3175">
        <v>63300056</v>
      </c>
      <c r="K3175" t="s">
        <v>1536</v>
      </c>
      <c r="L3175" s="3">
        <v>268478.88971826597</v>
      </c>
      <c r="M3175" s="3">
        <v>189183.46750278128</v>
      </c>
      <c r="N3175" s="3">
        <v>198909.11528282546</v>
      </c>
      <c r="O3175" s="3">
        <v>208975.16073517114</v>
      </c>
      <c r="P3175" s="3">
        <v>219393.51777834896</v>
      </c>
    </row>
    <row r="3176" spans="2:16" x14ac:dyDescent="0.35">
      <c r="B3176" t="s">
        <v>10</v>
      </c>
      <c r="D3176" t="s">
        <v>19</v>
      </c>
      <c r="E3176" t="s">
        <v>44</v>
      </c>
      <c r="F3176" t="s">
        <v>587</v>
      </c>
      <c r="G3176" t="s">
        <v>588</v>
      </c>
      <c r="H3176">
        <v>4207</v>
      </c>
      <c r="I3176" t="s">
        <v>550</v>
      </c>
      <c r="J3176">
        <v>63300052</v>
      </c>
      <c r="K3176" t="s">
        <v>1541</v>
      </c>
      <c r="L3176" s="3">
        <v>55335.465878399998</v>
      </c>
      <c r="M3176" s="3">
        <v>57272.207184143997</v>
      </c>
      <c r="N3176" s="3">
        <v>59276.734435589031</v>
      </c>
      <c r="O3176" s="3">
        <v>61351.420140834642</v>
      </c>
      <c r="P3176" s="3">
        <v>63498.719845763851</v>
      </c>
    </row>
    <row r="3177" spans="2:16" x14ac:dyDescent="0.35">
      <c r="B3177" t="s">
        <v>10</v>
      </c>
      <c r="D3177" t="s">
        <v>19</v>
      </c>
      <c r="E3177" t="s">
        <v>44</v>
      </c>
      <c r="F3177" t="s">
        <v>587</v>
      </c>
      <c r="G3177" t="s">
        <v>588</v>
      </c>
      <c r="H3177">
        <v>4207</v>
      </c>
      <c r="I3177" t="s">
        <v>550</v>
      </c>
      <c r="J3177">
        <v>63300070</v>
      </c>
      <c r="K3177" t="s">
        <v>1658</v>
      </c>
      <c r="L3177" s="3">
        <v>-480000</v>
      </c>
      <c r="M3177" s="3">
        <v>-480000</v>
      </c>
      <c r="N3177" s="3">
        <v>-480000</v>
      </c>
      <c r="O3177" s="3">
        <v>-480000</v>
      </c>
      <c r="P3177" s="3">
        <v>-480000</v>
      </c>
    </row>
    <row r="3178" spans="2:16" x14ac:dyDescent="0.35">
      <c r="B3178" t="s">
        <v>10</v>
      </c>
      <c r="D3178" t="s">
        <v>19</v>
      </c>
      <c r="E3178" t="s">
        <v>44</v>
      </c>
      <c r="F3178" t="s">
        <v>587</v>
      </c>
      <c r="G3178" t="s">
        <v>588</v>
      </c>
      <c r="H3178">
        <v>4207</v>
      </c>
      <c r="I3178" t="s">
        <v>550</v>
      </c>
      <c r="J3178">
        <v>63300152</v>
      </c>
      <c r="K3178" t="s">
        <v>1741</v>
      </c>
      <c r="L3178" s="3">
        <v>489600</v>
      </c>
      <c r="M3178" s="3">
        <v>499392</v>
      </c>
      <c r="N3178" s="3">
        <v>509379.84000000003</v>
      </c>
      <c r="O3178" s="3">
        <v>519567.43680000002</v>
      </c>
      <c r="P3178" s="3">
        <v>529958.78553600004</v>
      </c>
    </row>
    <row r="3179" spans="2:16" x14ac:dyDescent="0.35">
      <c r="B3179" t="s">
        <v>10</v>
      </c>
      <c r="D3179" t="s">
        <v>11</v>
      </c>
      <c r="E3179" t="s">
        <v>44</v>
      </c>
      <c r="F3179" t="s">
        <v>587</v>
      </c>
      <c r="G3179" t="s">
        <v>588</v>
      </c>
      <c r="H3179">
        <v>4207</v>
      </c>
      <c r="I3179" t="s">
        <v>550</v>
      </c>
      <c r="J3179">
        <v>63300100</v>
      </c>
      <c r="K3179" t="s">
        <v>1869</v>
      </c>
      <c r="L3179" s="3">
        <v>29790.920714893269</v>
      </c>
      <c r="M3179" s="3">
        <v>22673.922071197125</v>
      </c>
      <c r="N3179" s="3">
        <v>23753.098174094132</v>
      </c>
      <c r="O3179" s="3">
        <v>24870.04544059253</v>
      </c>
      <c r="P3179" s="3">
        <v>26026.085861418378</v>
      </c>
    </row>
    <row r="3180" spans="2:16" x14ac:dyDescent="0.35">
      <c r="B3180" t="s">
        <v>10</v>
      </c>
      <c r="D3180" t="s">
        <v>11</v>
      </c>
      <c r="E3180" t="s">
        <v>44</v>
      </c>
      <c r="F3180" t="s">
        <v>587</v>
      </c>
      <c r="G3180" t="s">
        <v>588</v>
      </c>
      <c r="H3180">
        <v>4207</v>
      </c>
      <c r="I3180" t="s">
        <v>550</v>
      </c>
      <c r="J3180">
        <v>63300170</v>
      </c>
      <c r="K3180" t="s">
        <v>1873</v>
      </c>
      <c r="L3180" s="3">
        <v>42688.143465204288</v>
      </c>
      <c r="M3180" s="3">
        <v>30080.171332942227</v>
      </c>
      <c r="N3180" s="3">
        <v>31626.549329969253</v>
      </c>
      <c r="O3180" s="3">
        <v>33227.050556892216</v>
      </c>
      <c r="P3180" s="3">
        <v>34883.56932675749</v>
      </c>
    </row>
    <row r="3181" spans="2:16" x14ac:dyDescent="0.35">
      <c r="B3181" t="s">
        <v>10</v>
      </c>
      <c r="D3181" t="s">
        <v>11</v>
      </c>
      <c r="E3181" t="s">
        <v>44</v>
      </c>
      <c r="F3181" t="s">
        <v>589</v>
      </c>
      <c r="G3181" t="s">
        <v>590</v>
      </c>
      <c r="H3181">
        <v>4207</v>
      </c>
      <c r="I3181" t="s">
        <v>550</v>
      </c>
      <c r="J3181">
        <v>63300080</v>
      </c>
      <c r="K3181" t="s">
        <v>91</v>
      </c>
      <c r="L3181" s="3">
        <v>68.138485721855986</v>
      </c>
      <c r="M3181" s="3">
        <v>70.523332722120955</v>
      </c>
      <c r="N3181" s="3">
        <v>72.991649367395183</v>
      </c>
      <c r="O3181" s="3">
        <v>75.54635709525401</v>
      </c>
      <c r="P3181" s="3">
        <v>78.190479593587895</v>
      </c>
    </row>
    <row r="3182" spans="2:16" x14ac:dyDescent="0.35">
      <c r="B3182" t="s">
        <v>10</v>
      </c>
      <c r="D3182" t="s">
        <v>11</v>
      </c>
      <c r="E3182" t="s">
        <v>44</v>
      </c>
      <c r="F3182" t="s">
        <v>589</v>
      </c>
      <c r="G3182" t="s">
        <v>590</v>
      </c>
      <c r="H3182">
        <v>4207</v>
      </c>
      <c r="I3182" t="s">
        <v>550</v>
      </c>
      <c r="J3182">
        <v>63300040</v>
      </c>
      <c r="K3182" t="s">
        <v>1515</v>
      </c>
      <c r="L3182" s="3">
        <v>23.534674344719996</v>
      </c>
      <c r="M3182" s="3">
        <v>24.358387946785196</v>
      </c>
      <c r="N3182" s="3">
        <v>25.210931524922678</v>
      </c>
      <c r="O3182" s="3">
        <v>26.093314128294967</v>
      </c>
      <c r="P3182" s="3">
        <v>27.006580122785291</v>
      </c>
    </row>
    <row r="3183" spans="2:16" x14ac:dyDescent="0.35">
      <c r="B3183" t="s">
        <v>10</v>
      </c>
      <c r="D3183" t="s">
        <v>19</v>
      </c>
      <c r="E3183" t="s">
        <v>44</v>
      </c>
      <c r="F3183" t="s">
        <v>589</v>
      </c>
      <c r="G3183" t="s">
        <v>590</v>
      </c>
      <c r="H3183">
        <v>4207</v>
      </c>
      <c r="I3183" t="s">
        <v>550</v>
      </c>
      <c r="J3183">
        <v>63300056</v>
      </c>
      <c r="K3183" t="s">
        <v>1536</v>
      </c>
      <c r="L3183" s="3">
        <v>224.13975566399998</v>
      </c>
      <c r="M3183" s="3">
        <v>231.98464711223997</v>
      </c>
      <c r="N3183" s="3">
        <v>240.10410976116836</v>
      </c>
      <c r="O3183" s="3">
        <v>248.50775360280923</v>
      </c>
      <c r="P3183" s="3">
        <v>257.20552497890753</v>
      </c>
    </row>
    <row r="3184" spans="2:16" x14ac:dyDescent="0.35">
      <c r="B3184" t="s">
        <v>10</v>
      </c>
      <c r="D3184" t="s">
        <v>19</v>
      </c>
      <c r="E3184" t="s">
        <v>44</v>
      </c>
      <c r="F3184" t="s">
        <v>589</v>
      </c>
      <c r="G3184" t="s">
        <v>590</v>
      </c>
      <c r="H3184">
        <v>4207</v>
      </c>
      <c r="I3184" t="s">
        <v>550</v>
      </c>
      <c r="J3184">
        <v>63300152</v>
      </c>
      <c r="K3184" t="s">
        <v>1741</v>
      </c>
      <c r="L3184" s="3">
        <v>275875.32</v>
      </c>
      <c r="M3184" s="3">
        <v>281392.82640000002</v>
      </c>
      <c r="N3184" s="3">
        <v>287020.68292800005</v>
      </c>
      <c r="O3184" s="3">
        <v>292761.09658656007</v>
      </c>
      <c r="P3184" s="3">
        <v>298616.31851829129</v>
      </c>
    </row>
    <row r="3185" spans="2:16" x14ac:dyDescent="0.35">
      <c r="B3185" t="s">
        <v>10</v>
      </c>
      <c r="D3185" t="s">
        <v>11</v>
      </c>
      <c r="E3185" t="s">
        <v>44</v>
      </c>
      <c r="F3185" t="s">
        <v>589</v>
      </c>
      <c r="G3185" t="s">
        <v>590</v>
      </c>
      <c r="H3185">
        <v>4207</v>
      </c>
      <c r="I3185" t="s">
        <v>550</v>
      </c>
      <c r="J3185">
        <v>63300100</v>
      </c>
      <c r="K3185" t="s">
        <v>1869</v>
      </c>
      <c r="L3185" s="3">
        <v>20.620857521087999</v>
      </c>
      <c r="M3185" s="3">
        <v>21.342587534326078</v>
      </c>
      <c r="N3185" s="3">
        <v>22.089578098027488</v>
      </c>
      <c r="O3185" s="3">
        <v>22.862713331458448</v>
      </c>
      <c r="P3185" s="3">
        <v>23.662908298059492</v>
      </c>
    </row>
    <row r="3186" spans="2:16" x14ac:dyDescent="0.35">
      <c r="B3186" t="s">
        <v>10</v>
      </c>
      <c r="D3186" t="s">
        <v>11</v>
      </c>
      <c r="E3186" t="s">
        <v>44</v>
      </c>
      <c r="F3186" t="s">
        <v>589</v>
      </c>
      <c r="G3186" t="s">
        <v>590</v>
      </c>
      <c r="H3186">
        <v>4207</v>
      </c>
      <c r="I3186" t="s">
        <v>550</v>
      </c>
      <c r="J3186">
        <v>63300170</v>
      </c>
      <c r="K3186" t="s">
        <v>1873</v>
      </c>
      <c r="L3186" s="3">
        <v>35.638221150575994</v>
      </c>
      <c r="M3186" s="3">
        <v>36.885558890846156</v>
      </c>
      <c r="N3186" s="3">
        <v>38.176553452025772</v>
      </c>
      <c r="O3186" s="3">
        <v>39.512732822846665</v>
      </c>
      <c r="P3186" s="3">
        <v>40.895678471646299</v>
      </c>
    </row>
    <row r="3187" spans="2:16" x14ac:dyDescent="0.35">
      <c r="B3187" t="s">
        <v>10</v>
      </c>
      <c r="D3187" t="s">
        <v>19</v>
      </c>
      <c r="E3187" t="s">
        <v>44</v>
      </c>
      <c r="F3187" t="s">
        <v>1806</v>
      </c>
      <c r="G3187" t="s">
        <v>1807</v>
      </c>
      <c r="H3187">
        <v>4207</v>
      </c>
      <c r="I3187" t="s">
        <v>550</v>
      </c>
      <c r="J3187">
        <v>63300152</v>
      </c>
      <c r="K3187" t="s">
        <v>1741</v>
      </c>
      <c r="L3187" s="3">
        <v>260095.92</v>
      </c>
      <c r="M3187" s="3">
        <v>265297.83840000001</v>
      </c>
      <c r="N3187" s="3">
        <v>270603.79516800004</v>
      </c>
      <c r="O3187" s="3">
        <v>276015.87107136007</v>
      </c>
      <c r="P3187" s="3">
        <v>281536.1884927873</v>
      </c>
    </row>
    <row r="3188" spans="2:16" x14ac:dyDescent="0.35">
      <c r="B3188" t="s">
        <v>10</v>
      </c>
      <c r="D3188" t="s">
        <v>19</v>
      </c>
      <c r="E3188" t="s">
        <v>44</v>
      </c>
      <c r="F3188" t="s">
        <v>1808</v>
      </c>
      <c r="G3188" t="s">
        <v>1809</v>
      </c>
      <c r="H3188">
        <v>4207</v>
      </c>
      <c r="I3188" t="s">
        <v>550</v>
      </c>
      <c r="J3188">
        <v>63300152</v>
      </c>
      <c r="K3188" t="s">
        <v>1741</v>
      </c>
      <c r="L3188" s="3">
        <v>208080</v>
      </c>
      <c r="M3188" s="3">
        <v>212241.6</v>
      </c>
      <c r="N3188" s="3">
        <v>216486.432</v>
      </c>
      <c r="O3188" s="3">
        <v>220816.16064000002</v>
      </c>
      <c r="P3188" s="3">
        <v>225232.48385280001</v>
      </c>
    </row>
    <row r="3189" spans="2:16" x14ac:dyDescent="0.35">
      <c r="B3189" t="s">
        <v>10</v>
      </c>
      <c r="D3189" t="s">
        <v>19</v>
      </c>
      <c r="E3189" t="s">
        <v>44</v>
      </c>
      <c r="F3189" t="s">
        <v>1810</v>
      </c>
      <c r="G3189" t="s">
        <v>1811</v>
      </c>
      <c r="H3189">
        <v>4207</v>
      </c>
      <c r="I3189" t="s">
        <v>550</v>
      </c>
      <c r="J3189">
        <v>63300152</v>
      </c>
      <c r="K3189" t="s">
        <v>1741</v>
      </c>
      <c r="L3189" s="3">
        <v>634032</v>
      </c>
      <c r="M3189" s="3">
        <v>509379.84000000003</v>
      </c>
      <c r="N3189" s="3">
        <v>519567.43680000002</v>
      </c>
      <c r="O3189" s="3">
        <v>529958.78553600004</v>
      </c>
      <c r="P3189" s="3">
        <v>540557.96124672005</v>
      </c>
    </row>
    <row r="3190" spans="2:16" x14ac:dyDescent="0.35">
      <c r="B3190" t="s">
        <v>10</v>
      </c>
      <c r="D3190" t="s">
        <v>19</v>
      </c>
      <c r="E3190" t="s">
        <v>44</v>
      </c>
      <c r="F3190" t="s">
        <v>1812</v>
      </c>
      <c r="G3190" t="s">
        <v>1813</v>
      </c>
      <c r="H3190">
        <v>4207</v>
      </c>
      <c r="I3190" t="s">
        <v>550</v>
      </c>
      <c r="J3190">
        <v>63300152</v>
      </c>
      <c r="K3190" t="s">
        <v>1741</v>
      </c>
      <c r="L3190" s="3">
        <v>260095.92</v>
      </c>
      <c r="M3190" s="3">
        <v>265297.83840000001</v>
      </c>
      <c r="N3190" s="3">
        <v>270603.79516800004</v>
      </c>
      <c r="O3190" s="3">
        <v>276015.87107136007</v>
      </c>
      <c r="P3190" s="3">
        <v>281536.1884927873</v>
      </c>
    </row>
    <row r="3191" spans="2:16" x14ac:dyDescent="0.35">
      <c r="B3191" t="s">
        <v>10</v>
      </c>
      <c r="D3191" t="s">
        <v>19</v>
      </c>
      <c r="E3191" t="s">
        <v>44</v>
      </c>
      <c r="F3191" t="s">
        <v>1814</v>
      </c>
      <c r="G3191" t="s">
        <v>1815</v>
      </c>
      <c r="H3191">
        <v>4207</v>
      </c>
      <c r="I3191" t="s">
        <v>550</v>
      </c>
      <c r="J3191">
        <v>63300152</v>
      </c>
      <c r="K3191" t="s">
        <v>1741</v>
      </c>
      <c r="L3191" s="3">
        <v>832320</v>
      </c>
      <c r="M3191" s="3">
        <v>848966.4</v>
      </c>
      <c r="N3191" s="3">
        <v>865945.728</v>
      </c>
      <c r="O3191" s="3">
        <v>883264.64256000007</v>
      </c>
      <c r="P3191" s="3">
        <v>900929.93541120004</v>
      </c>
    </row>
    <row r="3192" spans="2:16" x14ac:dyDescent="0.35">
      <c r="B3192" t="s">
        <v>10</v>
      </c>
      <c r="D3192" t="s">
        <v>19</v>
      </c>
      <c r="E3192" t="s">
        <v>44</v>
      </c>
      <c r="F3192" t="s">
        <v>1816</v>
      </c>
      <c r="G3192" t="s">
        <v>1817</v>
      </c>
      <c r="H3192">
        <v>4207</v>
      </c>
      <c r="I3192" t="s">
        <v>550</v>
      </c>
      <c r="J3192">
        <v>63300152</v>
      </c>
      <c r="K3192" t="s">
        <v>1741</v>
      </c>
      <c r="L3192" s="3">
        <v>49939.200000000004</v>
      </c>
      <c r="M3192" s="3">
        <v>50937.984000000004</v>
      </c>
      <c r="N3192" s="3">
        <v>51956.743680000007</v>
      </c>
      <c r="O3192" s="3">
        <v>52995.878553600007</v>
      </c>
      <c r="P3192" s="3">
        <v>54055.796124672008</v>
      </c>
    </row>
    <row r="3193" spans="2:16" x14ac:dyDescent="0.35">
      <c r="B3193" t="s">
        <v>10</v>
      </c>
      <c r="D3193" t="s">
        <v>11</v>
      </c>
      <c r="E3193" t="s">
        <v>44</v>
      </c>
      <c r="F3193" t="s">
        <v>591</v>
      </c>
      <c r="G3193" t="s">
        <v>592</v>
      </c>
      <c r="H3193">
        <v>4207</v>
      </c>
      <c r="I3193" t="s">
        <v>550</v>
      </c>
      <c r="J3193">
        <v>63300080</v>
      </c>
      <c r="K3193" t="s">
        <v>91</v>
      </c>
      <c r="L3193" s="3">
        <v>423952.09898683563</v>
      </c>
      <c r="M3193" s="3">
        <v>323749.52678166924</v>
      </c>
      <c r="N3193" s="3">
        <v>339107.19156746735</v>
      </c>
      <c r="O3193" s="3">
        <v>355002.37462076842</v>
      </c>
      <c r="P3193" s="3">
        <v>371453.88908093498</v>
      </c>
    </row>
    <row r="3194" spans="2:16" x14ac:dyDescent="0.35">
      <c r="B3194" t="s">
        <v>10</v>
      </c>
      <c r="D3194" t="s">
        <v>11</v>
      </c>
      <c r="E3194" t="s">
        <v>44</v>
      </c>
      <c r="F3194" t="s">
        <v>591</v>
      </c>
      <c r="G3194" t="s">
        <v>592</v>
      </c>
      <c r="H3194">
        <v>4207</v>
      </c>
      <c r="I3194" t="s">
        <v>550</v>
      </c>
      <c r="J3194">
        <v>63300040</v>
      </c>
      <c r="K3194" t="s">
        <v>1515</v>
      </c>
      <c r="L3194" s="3">
        <v>105759.25624259224</v>
      </c>
      <c r="M3194" s="3">
        <v>69726.31032516493</v>
      </c>
      <c r="N3194" s="3">
        <v>73557.439382552839</v>
      </c>
      <c r="O3194" s="3">
        <v>77522.657956949304</v>
      </c>
      <c r="P3194" s="3">
        <v>81626.659181449664</v>
      </c>
    </row>
    <row r="3195" spans="2:16" x14ac:dyDescent="0.35">
      <c r="B3195" t="s">
        <v>10</v>
      </c>
      <c r="D3195" t="s">
        <v>19</v>
      </c>
      <c r="E3195" t="s">
        <v>44</v>
      </c>
      <c r="F3195" t="s">
        <v>591</v>
      </c>
      <c r="G3195" t="s">
        <v>592</v>
      </c>
      <c r="H3195">
        <v>4207</v>
      </c>
      <c r="I3195" t="s">
        <v>550</v>
      </c>
      <c r="J3195">
        <v>63300056</v>
      </c>
      <c r="K3195" t="s">
        <v>1536</v>
      </c>
      <c r="L3195" s="3">
        <v>1007231.0118342119</v>
      </c>
      <c r="M3195" s="3">
        <v>664060.09833490418</v>
      </c>
      <c r="N3195" s="3">
        <v>700547.04173859849</v>
      </c>
      <c r="O3195" s="3">
        <v>738311.028161422</v>
      </c>
      <c r="P3195" s="3">
        <v>777396.75410904444</v>
      </c>
    </row>
    <row r="3196" spans="2:16" x14ac:dyDescent="0.35">
      <c r="B3196" t="s">
        <v>10</v>
      </c>
      <c r="D3196" t="s">
        <v>19</v>
      </c>
      <c r="E3196" t="s">
        <v>44</v>
      </c>
      <c r="F3196" t="s">
        <v>591</v>
      </c>
      <c r="G3196" t="s">
        <v>592</v>
      </c>
      <c r="H3196">
        <v>4207</v>
      </c>
      <c r="I3196" t="s">
        <v>550</v>
      </c>
      <c r="J3196">
        <v>63300052</v>
      </c>
      <c r="K3196" t="s">
        <v>1541</v>
      </c>
      <c r="L3196" s="3">
        <v>387348.26114879997</v>
      </c>
      <c r="M3196" s="3">
        <v>400905.45028900792</v>
      </c>
      <c r="N3196" s="3">
        <v>414937.14104912314</v>
      </c>
      <c r="O3196" s="3">
        <v>429459.94098584243</v>
      </c>
      <c r="P3196" s="3">
        <v>444491.03892034688</v>
      </c>
    </row>
    <row r="3197" spans="2:16" x14ac:dyDescent="0.35">
      <c r="B3197" t="s">
        <v>10</v>
      </c>
      <c r="D3197" t="s">
        <v>19</v>
      </c>
      <c r="E3197" t="s">
        <v>44</v>
      </c>
      <c r="F3197" t="s">
        <v>591</v>
      </c>
      <c r="G3197" t="s">
        <v>592</v>
      </c>
      <c r="H3197">
        <v>4207</v>
      </c>
      <c r="I3197" t="s">
        <v>550</v>
      </c>
      <c r="J3197">
        <v>63300070</v>
      </c>
      <c r="K3197" t="s">
        <v>1658</v>
      </c>
      <c r="L3197" s="3">
        <v>-292509.23932920001</v>
      </c>
      <c r="M3197" s="3">
        <v>-292509.23932920001</v>
      </c>
      <c r="N3197" s="3">
        <v>-292509.23932920001</v>
      </c>
      <c r="O3197" s="3">
        <v>-292509.23932920001</v>
      </c>
      <c r="P3197" s="3">
        <v>-292509.23932920001</v>
      </c>
    </row>
    <row r="3198" spans="2:16" x14ac:dyDescent="0.35">
      <c r="B3198" t="s">
        <v>10</v>
      </c>
      <c r="D3198" t="s">
        <v>11</v>
      </c>
      <c r="E3198" t="s">
        <v>44</v>
      </c>
      <c r="F3198" t="s">
        <v>591</v>
      </c>
      <c r="G3198" t="s">
        <v>592</v>
      </c>
      <c r="H3198">
        <v>4207</v>
      </c>
      <c r="I3198" t="s">
        <v>550</v>
      </c>
      <c r="J3198">
        <v>63300100</v>
      </c>
      <c r="K3198" t="s">
        <v>1869</v>
      </c>
      <c r="L3198" s="3">
        <v>128301.29311443708</v>
      </c>
      <c r="M3198" s="3">
        <v>97976.830473399896</v>
      </c>
      <c r="N3198" s="3">
        <v>102624.54481647038</v>
      </c>
      <c r="O3198" s="3">
        <v>107434.92916154832</v>
      </c>
      <c r="P3198" s="3">
        <v>112413.67695870402</v>
      </c>
    </row>
    <row r="3199" spans="2:16" x14ac:dyDescent="0.35">
      <c r="B3199" t="s">
        <v>10</v>
      </c>
      <c r="D3199" t="s">
        <v>11</v>
      </c>
      <c r="E3199" t="s">
        <v>44</v>
      </c>
      <c r="F3199" t="s">
        <v>591</v>
      </c>
      <c r="G3199" t="s">
        <v>592</v>
      </c>
      <c r="H3199">
        <v>4207</v>
      </c>
      <c r="I3199" t="s">
        <v>550</v>
      </c>
      <c r="J3199">
        <v>63300170</v>
      </c>
      <c r="K3199" t="s">
        <v>1873</v>
      </c>
      <c r="L3199" s="3">
        <v>160149.7308816397</v>
      </c>
      <c r="M3199" s="3">
        <v>105585.55563524977</v>
      </c>
      <c r="N3199" s="3">
        <v>111386.97963643717</v>
      </c>
      <c r="O3199" s="3">
        <v>117391.4534776661</v>
      </c>
      <c r="P3199" s="3">
        <v>123606.08390333809</v>
      </c>
    </row>
    <row r="3200" spans="2:16" x14ac:dyDescent="0.35">
      <c r="B3200" t="s">
        <v>10</v>
      </c>
      <c r="D3200" t="s">
        <v>11</v>
      </c>
      <c r="E3200" t="s">
        <v>44</v>
      </c>
      <c r="F3200" t="s">
        <v>591</v>
      </c>
      <c r="G3200" t="s">
        <v>592</v>
      </c>
      <c r="H3200">
        <v>4207</v>
      </c>
      <c r="I3200" t="s">
        <v>550</v>
      </c>
      <c r="J3200">
        <v>63300130</v>
      </c>
      <c r="K3200" t="s">
        <v>1896</v>
      </c>
      <c r="L3200" s="3">
        <v>69728.963649150595</v>
      </c>
      <c r="M3200" s="3">
        <v>53248.277431195602</v>
      </c>
      <c r="N3200" s="3">
        <v>55774.20913938609</v>
      </c>
      <c r="O3200" s="3">
        <v>58388.548457363227</v>
      </c>
      <c r="P3200" s="3">
        <v>61094.389651469566</v>
      </c>
    </row>
    <row r="3201" spans="2:16" x14ac:dyDescent="0.35">
      <c r="B3201" t="s">
        <v>10</v>
      </c>
      <c r="D3201" t="s">
        <v>11</v>
      </c>
      <c r="E3201" t="s">
        <v>44</v>
      </c>
      <c r="F3201" t="s">
        <v>593</v>
      </c>
      <c r="G3201" t="s">
        <v>594</v>
      </c>
      <c r="H3201">
        <v>4207</v>
      </c>
      <c r="I3201" t="s">
        <v>550</v>
      </c>
      <c r="J3201">
        <v>63300080</v>
      </c>
      <c r="K3201" t="s">
        <v>91</v>
      </c>
      <c r="L3201" s="3">
        <v>125990.57135620655</v>
      </c>
      <c r="M3201" s="3">
        <v>130400.24135367376</v>
      </c>
      <c r="N3201" s="3">
        <v>134964.24980105233</v>
      </c>
      <c r="O3201" s="3">
        <v>139687.99854408915</v>
      </c>
      <c r="P3201" s="3">
        <v>144577.07849313226</v>
      </c>
    </row>
    <row r="3202" spans="2:16" x14ac:dyDescent="0.35">
      <c r="B3202" t="s">
        <v>10</v>
      </c>
      <c r="D3202" t="s">
        <v>11</v>
      </c>
      <c r="E3202" t="s">
        <v>44</v>
      </c>
      <c r="F3202" t="s">
        <v>593</v>
      </c>
      <c r="G3202" t="s">
        <v>594</v>
      </c>
      <c r="H3202">
        <v>4207</v>
      </c>
      <c r="I3202" t="s">
        <v>550</v>
      </c>
      <c r="J3202">
        <v>63300040</v>
      </c>
      <c r="K3202" t="s">
        <v>1515</v>
      </c>
      <c r="L3202" s="3">
        <v>33348.588383007445</v>
      </c>
      <c r="M3202" s="3">
        <v>34515.788976412703</v>
      </c>
      <c r="N3202" s="3">
        <v>35723.841590587144</v>
      </c>
      <c r="O3202" s="3">
        <v>36974.176046257693</v>
      </c>
      <c r="P3202" s="3">
        <v>38268.272207876704</v>
      </c>
    </row>
    <row r="3203" spans="2:16" x14ac:dyDescent="0.35">
      <c r="B3203" t="s">
        <v>10</v>
      </c>
      <c r="D3203" t="s">
        <v>19</v>
      </c>
      <c r="E3203" t="s">
        <v>44</v>
      </c>
      <c r="F3203" t="s">
        <v>593</v>
      </c>
      <c r="G3203" t="s">
        <v>594</v>
      </c>
      <c r="H3203">
        <v>4207</v>
      </c>
      <c r="I3203" t="s">
        <v>550</v>
      </c>
      <c r="J3203">
        <v>63300056</v>
      </c>
      <c r="K3203" t="s">
        <v>1536</v>
      </c>
      <c r="L3203" s="3">
        <v>317605.60364768998</v>
      </c>
      <c r="M3203" s="3">
        <v>328721.7997753591</v>
      </c>
      <c r="N3203" s="3">
        <v>340227.06276749662</v>
      </c>
      <c r="O3203" s="3">
        <v>352135.00996435899</v>
      </c>
      <c r="P3203" s="3">
        <v>364459.73531311151</v>
      </c>
    </row>
    <row r="3204" spans="2:16" x14ac:dyDescent="0.35">
      <c r="B3204" t="s">
        <v>10</v>
      </c>
      <c r="D3204" t="s">
        <v>19</v>
      </c>
      <c r="E3204" t="s">
        <v>44</v>
      </c>
      <c r="F3204" t="s">
        <v>593</v>
      </c>
      <c r="G3204" t="s">
        <v>594</v>
      </c>
      <c r="H3204">
        <v>4207</v>
      </c>
      <c r="I3204" t="s">
        <v>550</v>
      </c>
      <c r="J3204">
        <v>63300052</v>
      </c>
      <c r="K3204" t="s">
        <v>1541</v>
      </c>
      <c r="L3204" s="3">
        <v>96837.065287199992</v>
      </c>
      <c r="M3204" s="3">
        <v>100226.36257225198</v>
      </c>
      <c r="N3204" s="3">
        <v>103734.28526228078</v>
      </c>
      <c r="O3204" s="3">
        <v>107364.98524646061</v>
      </c>
      <c r="P3204" s="3">
        <v>111122.75973008672</v>
      </c>
    </row>
    <row r="3205" spans="2:16" x14ac:dyDescent="0.35">
      <c r="B3205" t="s">
        <v>10</v>
      </c>
      <c r="D3205" t="s">
        <v>19</v>
      </c>
      <c r="E3205" t="s">
        <v>44</v>
      </c>
      <c r="F3205" t="s">
        <v>593</v>
      </c>
      <c r="G3205" t="s">
        <v>594</v>
      </c>
      <c r="H3205">
        <v>4207</v>
      </c>
      <c r="I3205" t="s">
        <v>550</v>
      </c>
      <c r="J3205">
        <v>63300070</v>
      </c>
      <c r="K3205" t="s">
        <v>1658</v>
      </c>
      <c r="L3205" s="3">
        <v>-360000</v>
      </c>
      <c r="M3205" s="3">
        <v>-360000</v>
      </c>
      <c r="N3205" s="3">
        <v>-360000</v>
      </c>
      <c r="O3205" s="3">
        <v>-360000</v>
      </c>
      <c r="P3205" s="3">
        <v>-360000</v>
      </c>
    </row>
    <row r="3206" spans="2:16" x14ac:dyDescent="0.35">
      <c r="B3206" t="s">
        <v>10</v>
      </c>
      <c r="D3206" t="s">
        <v>11</v>
      </c>
      <c r="E3206" t="s">
        <v>44</v>
      </c>
      <c r="F3206" t="s">
        <v>593</v>
      </c>
      <c r="G3206" t="s">
        <v>594</v>
      </c>
      <c r="H3206">
        <v>4207</v>
      </c>
      <c r="I3206" t="s">
        <v>550</v>
      </c>
      <c r="J3206">
        <v>63300100</v>
      </c>
      <c r="K3206" t="s">
        <v>1869</v>
      </c>
      <c r="L3206" s="3">
        <v>38128.725542009881</v>
      </c>
      <c r="M3206" s="3">
        <v>39463.230935980217</v>
      </c>
      <c r="N3206" s="3">
        <v>40844.444018739523</v>
      </c>
      <c r="O3206" s="3">
        <v>42273.999559395408</v>
      </c>
      <c r="P3206" s="3">
        <v>43753.589543974231</v>
      </c>
    </row>
    <row r="3207" spans="2:16" x14ac:dyDescent="0.35">
      <c r="B3207" t="s">
        <v>10</v>
      </c>
      <c r="D3207" t="s">
        <v>11</v>
      </c>
      <c r="E3207" t="s">
        <v>44</v>
      </c>
      <c r="F3207" t="s">
        <v>593</v>
      </c>
      <c r="G3207" t="s">
        <v>594</v>
      </c>
      <c r="H3207">
        <v>4207</v>
      </c>
      <c r="I3207" t="s">
        <v>550</v>
      </c>
      <c r="J3207">
        <v>63300170</v>
      </c>
      <c r="K3207" t="s">
        <v>1873</v>
      </c>
      <c r="L3207" s="3">
        <v>50499.29097998271</v>
      </c>
      <c r="M3207" s="3">
        <v>52266.766164282097</v>
      </c>
      <c r="N3207" s="3">
        <v>54096.102980031967</v>
      </c>
      <c r="O3207" s="3">
        <v>55989.46658433308</v>
      </c>
      <c r="P3207" s="3">
        <v>57949.097914784732</v>
      </c>
    </row>
    <row r="3208" spans="2:16" x14ac:dyDescent="0.35">
      <c r="B3208" t="s">
        <v>10</v>
      </c>
      <c r="D3208" t="s">
        <v>11</v>
      </c>
      <c r="E3208" t="s">
        <v>44</v>
      </c>
      <c r="F3208" t="s">
        <v>593</v>
      </c>
      <c r="G3208" t="s">
        <v>594</v>
      </c>
      <c r="H3208">
        <v>4207</v>
      </c>
      <c r="I3208" t="s">
        <v>550</v>
      </c>
      <c r="J3208">
        <v>63300130</v>
      </c>
      <c r="K3208" t="s">
        <v>1896</v>
      </c>
      <c r="L3208" s="3">
        <v>20722.133446744501</v>
      </c>
      <c r="M3208" s="3">
        <v>21447.408117380553</v>
      </c>
      <c r="N3208" s="3">
        <v>22198.067401488872</v>
      </c>
      <c r="O3208" s="3">
        <v>22974.999760540981</v>
      </c>
      <c r="P3208" s="3">
        <v>23779.124752159914</v>
      </c>
    </row>
    <row r="3209" spans="2:16" x14ac:dyDescent="0.35">
      <c r="B3209" t="s">
        <v>10</v>
      </c>
      <c r="D3209" t="s">
        <v>11</v>
      </c>
      <c r="E3209" t="s">
        <v>44</v>
      </c>
      <c r="F3209" t="s">
        <v>595</v>
      </c>
      <c r="G3209" t="s">
        <v>596</v>
      </c>
      <c r="H3209">
        <v>4207</v>
      </c>
      <c r="I3209" t="s">
        <v>550</v>
      </c>
      <c r="J3209">
        <v>63300080</v>
      </c>
      <c r="K3209" t="s">
        <v>91</v>
      </c>
      <c r="L3209" s="3">
        <v>163833.96040578341</v>
      </c>
      <c r="M3209" s="3">
        <v>169568.14901998581</v>
      </c>
      <c r="N3209" s="3">
        <v>175503.03423568531</v>
      </c>
      <c r="O3209" s="3">
        <v>181645.64043393428</v>
      </c>
      <c r="P3209" s="3">
        <v>188003.23784912197</v>
      </c>
    </row>
    <row r="3210" spans="2:16" x14ac:dyDescent="0.35">
      <c r="B3210" t="s">
        <v>10</v>
      </c>
      <c r="D3210" t="s">
        <v>11</v>
      </c>
      <c r="E3210" t="s">
        <v>44</v>
      </c>
      <c r="F3210" t="s">
        <v>595</v>
      </c>
      <c r="G3210" t="s">
        <v>596</v>
      </c>
      <c r="H3210">
        <v>4207</v>
      </c>
      <c r="I3210" t="s">
        <v>550</v>
      </c>
      <c r="J3210">
        <v>63300040</v>
      </c>
      <c r="K3210" t="s">
        <v>1515</v>
      </c>
      <c r="L3210" s="3">
        <v>56587.387640155459</v>
      </c>
      <c r="M3210" s="3">
        <v>58567.94620756089</v>
      </c>
      <c r="N3210" s="3">
        <v>60617.824324825517</v>
      </c>
      <c r="O3210" s="3">
        <v>62739.448176194412</v>
      </c>
      <c r="P3210" s="3">
        <v>64935.32886236121</v>
      </c>
    </row>
    <row r="3211" spans="2:16" x14ac:dyDescent="0.35">
      <c r="B3211" t="s">
        <v>10</v>
      </c>
      <c r="D3211" t="s">
        <v>19</v>
      </c>
      <c r="E3211" t="s">
        <v>44</v>
      </c>
      <c r="F3211" t="s">
        <v>595</v>
      </c>
      <c r="G3211" t="s">
        <v>596</v>
      </c>
      <c r="H3211">
        <v>4207</v>
      </c>
      <c r="I3211" t="s">
        <v>550</v>
      </c>
      <c r="J3211">
        <v>63300056</v>
      </c>
      <c r="K3211" t="s">
        <v>1536</v>
      </c>
      <c r="L3211" s="3">
        <v>538927.50133481389</v>
      </c>
      <c r="M3211" s="3">
        <v>557789.96388153231</v>
      </c>
      <c r="N3211" s="3">
        <v>577312.61261738592</v>
      </c>
      <c r="O3211" s="3">
        <v>597518.5540589944</v>
      </c>
      <c r="P3211" s="3">
        <v>618431.70345105918</v>
      </c>
    </row>
    <row r="3212" spans="2:16" x14ac:dyDescent="0.35">
      <c r="B3212" t="s">
        <v>10</v>
      </c>
      <c r="D3212" t="s">
        <v>19</v>
      </c>
      <c r="E3212" t="s">
        <v>44</v>
      </c>
      <c r="F3212" t="s">
        <v>595</v>
      </c>
      <c r="G3212" t="s">
        <v>596</v>
      </c>
      <c r="H3212">
        <v>4207</v>
      </c>
      <c r="I3212" t="s">
        <v>550</v>
      </c>
      <c r="J3212">
        <v>63300152</v>
      </c>
      <c r="K3212" t="s">
        <v>1741</v>
      </c>
      <c r="L3212" s="3">
        <v>113751.42</v>
      </c>
      <c r="M3212" s="3">
        <v>116026.44839999999</v>
      </c>
      <c r="N3212" s="3">
        <v>118346.97736799999</v>
      </c>
      <c r="O3212" s="3">
        <v>120713.91691535999</v>
      </c>
      <c r="P3212" s="3">
        <v>123128.1952536672</v>
      </c>
    </row>
    <row r="3213" spans="2:16" x14ac:dyDescent="0.35">
      <c r="B3213" t="s">
        <v>10</v>
      </c>
      <c r="D3213" t="s">
        <v>11</v>
      </c>
      <c r="E3213" t="s">
        <v>44</v>
      </c>
      <c r="F3213" t="s">
        <v>595</v>
      </c>
      <c r="G3213" t="s">
        <v>596</v>
      </c>
      <c r="H3213">
        <v>4207</v>
      </c>
      <c r="I3213" t="s">
        <v>550</v>
      </c>
      <c r="J3213">
        <v>63300100</v>
      </c>
      <c r="K3213" t="s">
        <v>1869</v>
      </c>
      <c r="L3213" s="3">
        <v>49581.330122802879</v>
      </c>
      <c r="M3213" s="3">
        <v>51316.676677100972</v>
      </c>
      <c r="N3213" s="3">
        <v>53112.760360799504</v>
      </c>
      <c r="O3213" s="3">
        <v>54971.706973427485</v>
      </c>
      <c r="P3213" s="3">
        <v>56895.716717497446</v>
      </c>
    </row>
    <row r="3214" spans="2:16" x14ac:dyDescent="0.35">
      <c r="B3214" t="s">
        <v>10</v>
      </c>
      <c r="D3214" t="s">
        <v>11</v>
      </c>
      <c r="E3214" t="s">
        <v>44</v>
      </c>
      <c r="F3214" t="s">
        <v>595</v>
      </c>
      <c r="G3214" t="s">
        <v>596</v>
      </c>
      <c r="H3214">
        <v>4207</v>
      </c>
      <c r="I3214" t="s">
        <v>550</v>
      </c>
      <c r="J3214">
        <v>63300170</v>
      </c>
      <c r="K3214" t="s">
        <v>1873</v>
      </c>
      <c r="L3214" s="3">
        <v>85689.472712235409</v>
      </c>
      <c r="M3214" s="3">
        <v>88688.604257163635</v>
      </c>
      <c r="N3214" s="3">
        <v>91792.705406164358</v>
      </c>
      <c r="O3214" s="3">
        <v>95005.450095380118</v>
      </c>
      <c r="P3214" s="3">
        <v>98330.640848718409</v>
      </c>
    </row>
    <row r="3215" spans="2:16" x14ac:dyDescent="0.35">
      <c r="B3215" t="s">
        <v>10</v>
      </c>
      <c r="D3215" t="s">
        <v>19</v>
      </c>
      <c r="E3215" t="s">
        <v>44</v>
      </c>
      <c r="F3215" t="s">
        <v>1804</v>
      </c>
      <c r="G3215" t="s">
        <v>1805</v>
      </c>
      <c r="H3215">
        <v>4208</v>
      </c>
      <c r="I3215" t="s">
        <v>545</v>
      </c>
      <c r="J3215">
        <v>63300152</v>
      </c>
      <c r="K3215" t="s">
        <v>1741</v>
      </c>
      <c r="L3215" s="3">
        <v>65214.720000000001</v>
      </c>
      <c r="M3215" s="3">
        <v>66519.0144</v>
      </c>
      <c r="N3215" s="3">
        <v>67849.394688</v>
      </c>
      <c r="O3215" s="3">
        <v>69206.382581760001</v>
      </c>
      <c r="P3215" s="3">
        <v>70590.510233395209</v>
      </c>
    </row>
    <row r="3216" spans="2:16" x14ac:dyDescent="0.35">
      <c r="B3216" t="s">
        <v>10</v>
      </c>
      <c r="D3216" t="s">
        <v>11</v>
      </c>
      <c r="E3216" t="s">
        <v>44</v>
      </c>
      <c r="F3216" t="s">
        <v>543</v>
      </c>
      <c r="G3216" t="s">
        <v>544</v>
      </c>
      <c r="H3216">
        <v>4208</v>
      </c>
      <c r="I3216" t="s">
        <v>545</v>
      </c>
      <c r="J3216">
        <v>63300080</v>
      </c>
      <c r="K3216" t="s">
        <v>91</v>
      </c>
      <c r="L3216" s="3">
        <v>465535.09259910404</v>
      </c>
      <c r="M3216" s="3">
        <v>481828.82084007264</v>
      </c>
      <c r="N3216" s="3">
        <v>498692.8295694752</v>
      </c>
      <c r="O3216" s="3">
        <v>516147.07860440679</v>
      </c>
      <c r="P3216" s="3">
        <v>534212.22635556106</v>
      </c>
    </row>
    <row r="3217" spans="2:16" x14ac:dyDescent="0.35">
      <c r="B3217" t="s">
        <v>10</v>
      </c>
      <c r="D3217" t="s">
        <v>11</v>
      </c>
      <c r="E3217" t="s">
        <v>44</v>
      </c>
      <c r="F3217" t="s">
        <v>543</v>
      </c>
      <c r="G3217" t="s">
        <v>544</v>
      </c>
      <c r="H3217">
        <v>4208</v>
      </c>
      <c r="I3217" t="s">
        <v>545</v>
      </c>
      <c r="J3217">
        <v>63300040</v>
      </c>
      <c r="K3217" t="s">
        <v>1515</v>
      </c>
      <c r="L3217" s="3">
        <v>160793.37079903265</v>
      </c>
      <c r="M3217" s="3">
        <v>166421.13877699876</v>
      </c>
      <c r="N3217" s="3">
        <v>172245.87863419374</v>
      </c>
      <c r="O3217" s="3">
        <v>178274.48438639051</v>
      </c>
      <c r="P3217" s="3">
        <v>184514.09133991416</v>
      </c>
    </row>
    <row r="3218" spans="2:16" x14ac:dyDescent="0.35">
      <c r="B3218" t="s">
        <v>10</v>
      </c>
      <c r="D3218" t="s">
        <v>19</v>
      </c>
      <c r="E3218" t="s">
        <v>44</v>
      </c>
      <c r="F3218" t="s">
        <v>543</v>
      </c>
      <c r="G3218" t="s">
        <v>544</v>
      </c>
      <c r="H3218">
        <v>4208</v>
      </c>
      <c r="I3218" t="s">
        <v>545</v>
      </c>
      <c r="J3218">
        <v>63300056</v>
      </c>
      <c r="K3218" t="s">
        <v>1536</v>
      </c>
      <c r="L3218" s="3">
        <v>1531365.4361812633</v>
      </c>
      <c r="M3218" s="3">
        <v>1584963.2264476074</v>
      </c>
      <c r="N3218" s="3">
        <v>1640436.9393732736</v>
      </c>
      <c r="O3218" s="3">
        <v>1697852.2322513382</v>
      </c>
      <c r="P3218" s="3">
        <v>1757277.060380135</v>
      </c>
    </row>
    <row r="3219" spans="2:16" x14ac:dyDescent="0.35">
      <c r="B3219" t="s">
        <v>10</v>
      </c>
      <c r="D3219" t="s">
        <v>19</v>
      </c>
      <c r="E3219" t="s">
        <v>44</v>
      </c>
      <c r="F3219" t="s">
        <v>543</v>
      </c>
      <c r="G3219" t="s">
        <v>544</v>
      </c>
      <c r="H3219">
        <v>4208</v>
      </c>
      <c r="I3219" t="s">
        <v>545</v>
      </c>
      <c r="J3219">
        <v>63300150</v>
      </c>
      <c r="K3219" t="s">
        <v>1680</v>
      </c>
      <c r="L3219" s="3">
        <v>282995.48099959199</v>
      </c>
      <c r="M3219" s="3">
        <v>288655.39061958384</v>
      </c>
      <c r="N3219" s="3">
        <v>294428.49843197555</v>
      </c>
      <c r="O3219" s="3">
        <v>300317.06840061507</v>
      </c>
      <c r="P3219" s="3">
        <v>306323.40976862737</v>
      </c>
    </row>
    <row r="3220" spans="2:16" x14ac:dyDescent="0.35">
      <c r="B3220" t="s">
        <v>10</v>
      </c>
      <c r="D3220" t="s">
        <v>19</v>
      </c>
      <c r="E3220" t="s">
        <v>44</v>
      </c>
      <c r="F3220" t="s">
        <v>543</v>
      </c>
      <c r="G3220" t="s">
        <v>544</v>
      </c>
      <c r="H3220">
        <v>4208</v>
      </c>
      <c r="I3220" t="s">
        <v>545</v>
      </c>
      <c r="J3220">
        <v>63300152</v>
      </c>
      <c r="K3220" t="s">
        <v>1741</v>
      </c>
      <c r="L3220" s="3">
        <v>102000</v>
      </c>
      <c r="M3220" s="3">
        <v>104040</v>
      </c>
      <c r="N3220" s="3">
        <v>106120.8</v>
      </c>
      <c r="O3220" s="3">
        <v>108243.216</v>
      </c>
      <c r="P3220" s="3">
        <v>110408.08032000001</v>
      </c>
    </row>
    <row r="3221" spans="2:16" x14ac:dyDescent="0.35">
      <c r="B3221" t="s">
        <v>10</v>
      </c>
      <c r="D3221" t="s">
        <v>11</v>
      </c>
      <c r="E3221" t="s">
        <v>44</v>
      </c>
      <c r="F3221" t="s">
        <v>543</v>
      </c>
      <c r="G3221" t="s">
        <v>544</v>
      </c>
      <c r="H3221">
        <v>4208</v>
      </c>
      <c r="I3221" t="s">
        <v>545</v>
      </c>
      <c r="J3221">
        <v>63300100</v>
      </c>
      <c r="K3221" t="s">
        <v>1869</v>
      </c>
      <c r="L3221" s="3">
        <v>140885.62012867621</v>
      </c>
      <c r="M3221" s="3">
        <v>145816.61683317987</v>
      </c>
      <c r="N3221" s="3">
        <v>150920.19842234117</v>
      </c>
      <c r="O3221" s="3">
        <v>156202.40536712311</v>
      </c>
      <c r="P3221" s="3">
        <v>161669.48955497242</v>
      </c>
    </row>
    <row r="3222" spans="2:16" x14ac:dyDescent="0.35">
      <c r="B3222" t="s">
        <v>10</v>
      </c>
      <c r="D3222" t="s">
        <v>11</v>
      </c>
      <c r="E3222" t="s">
        <v>44</v>
      </c>
      <c r="F3222" t="s">
        <v>543</v>
      </c>
      <c r="G3222" t="s">
        <v>544</v>
      </c>
      <c r="H3222">
        <v>4208</v>
      </c>
      <c r="I3222" t="s">
        <v>545</v>
      </c>
      <c r="J3222">
        <v>63300170</v>
      </c>
      <c r="K3222" t="s">
        <v>1873</v>
      </c>
      <c r="L3222" s="3">
        <v>243487.10435282087</v>
      </c>
      <c r="M3222" s="3">
        <v>252009.15300516959</v>
      </c>
      <c r="N3222" s="3">
        <v>260829.4733603505</v>
      </c>
      <c r="O3222" s="3">
        <v>269958.50492796279</v>
      </c>
      <c r="P3222" s="3">
        <v>279407.05260044144</v>
      </c>
    </row>
    <row r="3223" spans="2:16" x14ac:dyDescent="0.35">
      <c r="B3223" t="s">
        <v>10</v>
      </c>
      <c r="D3223" t="s">
        <v>11</v>
      </c>
      <c r="E3223" t="s">
        <v>44</v>
      </c>
      <c r="F3223" t="s">
        <v>543</v>
      </c>
      <c r="G3223" t="s">
        <v>544</v>
      </c>
      <c r="H3223">
        <v>4208</v>
      </c>
      <c r="I3223" t="s">
        <v>545</v>
      </c>
      <c r="J3223">
        <v>63300130</v>
      </c>
      <c r="K3223" t="s">
        <v>1896</v>
      </c>
      <c r="L3223" s="3">
        <v>153136.54361812634</v>
      </c>
      <c r="M3223" s="3">
        <v>158496.32264476074</v>
      </c>
      <c r="N3223" s="3">
        <v>164043.69393732736</v>
      </c>
      <c r="O3223" s="3">
        <v>169785.22322513384</v>
      </c>
      <c r="P3223" s="3">
        <v>175727.70603801351</v>
      </c>
    </row>
    <row r="3224" spans="2:16" x14ac:dyDescent="0.35">
      <c r="B3224" t="s">
        <v>10</v>
      </c>
      <c r="D3224" t="s">
        <v>11</v>
      </c>
      <c r="E3224" t="s">
        <v>44</v>
      </c>
      <c r="F3224" t="s">
        <v>546</v>
      </c>
      <c r="G3224" t="s">
        <v>547</v>
      </c>
      <c r="H3224">
        <v>4208</v>
      </c>
      <c r="I3224" t="s">
        <v>545</v>
      </c>
      <c r="J3224">
        <v>63300080</v>
      </c>
      <c r="K3224" t="s">
        <v>91</v>
      </c>
      <c r="L3224" s="3">
        <v>754028.12906328239</v>
      </c>
      <c r="M3224" s="3">
        <v>780419.11358049721</v>
      </c>
      <c r="N3224" s="3">
        <v>807733.78255581448</v>
      </c>
      <c r="O3224" s="3">
        <v>836004.464945268</v>
      </c>
      <c r="P3224" s="3">
        <v>865264.62121835223</v>
      </c>
    </row>
    <row r="3225" spans="2:16" x14ac:dyDescent="0.35">
      <c r="B3225" t="s">
        <v>10</v>
      </c>
      <c r="D3225" t="s">
        <v>19</v>
      </c>
      <c r="E3225" t="s">
        <v>44</v>
      </c>
      <c r="F3225" t="s">
        <v>546</v>
      </c>
      <c r="G3225" t="s">
        <v>547</v>
      </c>
      <c r="H3225">
        <v>4208</v>
      </c>
      <c r="I3225" t="s">
        <v>545</v>
      </c>
      <c r="J3225">
        <v>63300030</v>
      </c>
      <c r="K3225" t="s">
        <v>1488</v>
      </c>
      <c r="L3225" s="3">
        <v>37503.999999599997</v>
      </c>
      <c r="M3225" s="3">
        <v>37503.999999599997</v>
      </c>
      <c r="N3225" s="3">
        <v>37503.999999599997</v>
      </c>
      <c r="O3225" s="3">
        <v>37503.999999599997</v>
      </c>
      <c r="P3225" s="3">
        <v>37503.999999599997</v>
      </c>
    </row>
    <row r="3226" spans="2:16" x14ac:dyDescent="0.35">
      <c r="B3226" t="s">
        <v>10</v>
      </c>
      <c r="D3226" t="s">
        <v>11</v>
      </c>
      <c r="E3226" t="s">
        <v>44</v>
      </c>
      <c r="F3226" t="s">
        <v>546</v>
      </c>
      <c r="G3226" t="s">
        <v>547</v>
      </c>
      <c r="H3226">
        <v>4208</v>
      </c>
      <c r="I3226" t="s">
        <v>545</v>
      </c>
      <c r="J3226">
        <v>63300040</v>
      </c>
      <c r="K3226" t="s">
        <v>1515</v>
      </c>
      <c r="L3226" s="3">
        <v>260437.34720935742</v>
      </c>
      <c r="M3226" s="3">
        <v>269552.65436168486</v>
      </c>
      <c r="N3226" s="3">
        <v>278986.99726434384</v>
      </c>
      <c r="O3226" s="3">
        <v>288751.54216859583</v>
      </c>
      <c r="P3226" s="3">
        <v>298857.84614449664</v>
      </c>
    </row>
    <row r="3227" spans="2:16" x14ac:dyDescent="0.35">
      <c r="B3227" t="s">
        <v>10</v>
      </c>
      <c r="D3227" t="s">
        <v>19</v>
      </c>
      <c r="E3227" t="s">
        <v>44</v>
      </c>
      <c r="F3227" t="s">
        <v>546</v>
      </c>
      <c r="G3227" t="s">
        <v>547</v>
      </c>
      <c r="H3227">
        <v>4208</v>
      </c>
      <c r="I3227" t="s">
        <v>545</v>
      </c>
      <c r="J3227">
        <v>63300056</v>
      </c>
      <c r="K3227" t="s">
        <v>1536</v>
      </c>
      <c r="L3227" s="3">
        <v>2480355.687708166</v>
      </c>
      <c r="M3227" s="3">
        <v>2567168.1367779514</v>
      </c>
      <c r="N3227" s="3">
        <v>2657019.0215651793</v>
      </c>
      <c r="O3227" s="3">
        <v>2750014.6873199604</v>
      </c>
      <c r="P3227" s="3">
        <v>2846265.2013761587</v>
      </c>
    </row>
    <row r="3228" spans="2:16" x14ac:dyDescent="0.35">
      <c r="B3228" t="s">
        <v>10</v>
      </c>
      <c r="D3228" t="s">
        <v>19</v>
      </c>
      <c r="E3228" t="s">
        <v>44</v>
      </c>
      <c r="F3228" t="s">
        <v>546</v>
      </c>
      <c r="G3228" t="s">
        <v>547</v>
      </c>
      <c r="H3228">
        <v>4208</v>
      </c>
      <c r="I3228" t="s">
        <v>545</v>
      </c>
      <c r="J3228">
        <v>63300060</v>
      </c>
      <c r="K3228" t="s">
        <v>1546</v>
      </c>
      <c r="L3228" s="3">
        <v>10740</v>
      </c>
      <c r="M3228" s="3">
        <v>10740</v>
      </c>
      <c r="N3228" s="3">
        <v>10740</v>
      </c>
      <c r="O3228" s="3">
        <v>10740</v>
      </c>
      <c r="P3228" s="3">
        <v>10740</v>
      </c>
    </row>
    <row r="3229" spans="2:16" x14ac:dyDescent="0.35">
      <c r="B3229" t="s">
        <v>10</v>
      </c>
      <c r="D3229" t="s">
        <v>19</v>
      </c>
      <c r="E3229" t="s">
        <v>44</v>
      </c>
      <c r="F3229" t="s">
        <v>546</v>
      </c>
      <c r="G3229" t="s">
        <v>547</v>
      </c>
      <c r="H3229">
        <v>4208</v>
      </c>
      <c r="I3229" t="s">
        <v>545</v>
      </c>
      <c r="J3229">
        <v>63300065</v>
      </c>
      <c r="K3229" t="s">
        <v>1627</v>
      </c>
      <c r="L3229" s="3">
        <v>17844</v>
      </c>
      <c r="M3229" s="3">
        <v>17844</v>
      </c>
      <c r="N3229" s="3">
        <v>17844</v>
      </c>
      <c r="O3229" s="3">
        <v>17844</v>
      </c>
      <c r="P3229" s="3">
        <v>17844</v>
      </c>
    </row>
    <row r="3230" spans="2:16" x14ac:dyDescent="0.35">
      <c r="B3230" t="s">
        <v>10</v>
      </c>
      <c r="D3230" t="s">
        <v>19</v>
      </c>
      <c r="E3230" t="s">
        <v>44</v>
      </c>
      <c r="F3230" t="s">
        <v>546</v>
      </c>
      <c r="G3230" t="s">
        <v>547</v>
      </c>
      <c r="H3230">
        <v>4208</v>
      </c>
      <c r="I3230" t="s">
        <v>545</v>
      </c>
      <c r="J3230">
        <v>63300033</v>
      </c>
      <c r="K3230" t="s">
        <v>1661</v>
      </c>
      <c r="L3230" s="3">
        <v>46296</v>
      </c>
      <c r="M3230" s="3">
        <v>46296</v>
      </c>
      <c r="N3230" s="3">
        <v>46296</v>
      </c>
      <c r="O3230" s="3">
        <v>46296</v>
      </c>
      <c r="P3230" s="3">
        <v>46296</v>
      </c>
    </row>
    <row r="3231" spans="2:16" x14ac:dyDescent="0.35">
      <c r="B3231" t="s">
        <v>10</v>
      </c>
      <c r="D3231" t="s">
        <v>11</v>
      </c>
      <c r="E3231" t="s">
        <v>44</v>
      </c>
      <c r="F3231" t="s">
        <v>546</v>
      </c>
      <c r="G3231" t="s">
        <v>547</v>
      </c>
      <c r="H3231">
        <v>4208</v>
      </c>
      <c r="I3231" t="s">
        <v>545</v>
      </c>
      <c r="J3231">
        <v>63300110</v>
      </c>
      <c r="K3231" t="s">
        <v>1866</v>
      </c>
      <c r="L3231" s="3">
        <v>713.76</v>
      </c>
      <c r="M3231" s="3">
        <v>713.76</v>
      </c>
      <c r="N3231" s="3">
        <v>713.76</v>
      </c>
      <c r="O3231" s="3">
        <v>713.76</v>
      </c>
      <c r="P3231" s="3">
        <v>713.76</v>
      </c>
    </row>
    <row r="3232" spans="2:16" x14ac:dyDescent="0.35">
      <c r="B3232" t="s">
        <v>10</v>
      </c>
      <c r="D3232" t="s">
        <v>11</v>
      </c>
      <c r="E3232" t="s">
        <v>44</v>
      </c>
      <c r="F3232" t="s">
        <v>546</v>
      </c>
      <c r="G3232" t="s">
        <v>547</v>
      </c>
      <c r="H3232">
        <v>4208</v>
      </c>
      <c r="I3232" t="s">
        <v>545</v>
      </c>
      <c r="J3232">
        <v>63300100</v>
      </c>
      <c r="K3232" t="s">
        <v>1869</v>
      </c>
      <c r="L3232" s="3">
        <v>228192.72326915126</v>
      </c>
      <c r="M3232" s="3">
        <v>236179.46858357152</v>
      </c>
      <c r="N3232" s="3">
        <v>244445.7499839965</v>
      </c>
      <c r="O3232" s="3">
        <v>253001.35123343635</v>
      </c>
      <c r="P3232" s="3">
        <v>261856.39852660659</v>
      </c>
    </row>
    <row r="3233" spans="2:16" x14ac:dyDescent="0.35">
      <c r="B3233" t="s">
        <v>10</v>
      </c>
      <c r="D3233" t="s">
        <v>11</v>
      </c>
      <c r="E3233" t="s">
        <v>44</v>
      </c>
      <c r="F3233" t="s">
        <v>546</v>
      </c>
      <c r="G3233" t="s">
        <v>547</v>
      </c>
      <c r="H3233">
        <v>4208</v>
      </c>
      <c r="I3233" t="s">
        <v>545</v>
      </c>
      <c r="J3233">
        <v>63300170</v>
      </c>
      <c r="K3233" t="s">
        <v>1873</v>
      </c>
      <c r="L3233" s="3">
        <v>394376.55434559839</v>
      </c>
      <c r="M3233" s="3">
        <v>408179.73374769429</v>
      </c>
      <c r="N3233" s="3">
        <v>422466.02442886354</v>
      </c>
      <c r="O3233" s="3">
        <v>437252.33528387372</v>
      </c>
      <c r="P3233" s="3">
        <v>452556.16701880924</v>
      </c>
    </row>
    <row r="3234" spans="2:16" x14ac:dyDescent="0.35">
      <c r="B3234" t="s">
        <v>10</v>
      </c>
      <c r="D3234" t="s">
        <v>19</v>
      </c>
      <c r="E3234" t="s">
        <v>44</v>
      </c>
      <c r="F3234" t="s">
        <v>546</v>
      </c>
      <c r="G3234" t="s">
        <v>547</v>
      </c>
      <c r="H3234">
        <v>4208</v>
      </c>
      <c r="I3234" t="s">
        <v>545</v>
      </c>
      <c r="J3234">
        <v>63300035</v>
      </c>
      <c r="K3234" t="s">
        <v>1886</v>
      </c>
      <c r="L3234" s="3">
        <v>14280</v>
      </c>
      <c r="M3234" s="3">
        <v>14565.6</v>
      </c>
      <c r="N3234" s="3">
        <v>14856.912</v>
      </c>
      <c r="O3234" s="3">
        <v>15154.05024</v>
      </c>
      <c r="P3234" s="3">
        <v>15457.131244800001</v>
      </c>
    </row>
    <row r="3235" spans="2:16" x14ac:dyDescent="0.35">
      <c r="B3235" t="s">
        <v>10</v>
      </c>
      <c r="D3235" t="s">
        <v>11</v>
      </c>
      <c r="E3235" t="s">
        <v>44</v>
      </c>
      <c r="F3235" t="s">
        <v>546</v>
      </c>
      <c r="G3235" t="s">
        <v>547</v>
      </c>
      <c r="H3235">
        <v>4208</v>
      </c>
      <c r="I3235" t="s">
        <v>545</v>
      </c>
      <c r="J3235">
        <v>63300130</v>
      </c>
      <c r="K3235" t="s">
        <v>1896</v>
      </c>
      <c r="L3235" s="3">
        <v>248035.56877081661</v>
      </c>
      <c r="M3235" s="3">
        <v>256716.81367779514</v>
      </c>
      <c r="N3235" s="3">
        <v>265701.90215651796</v>
      </c>
      <c r="O3235" s="3">
        <v>275001.46873199608</v>
      </c>
      <c r="P3235" s="3">
        <v>284626.52013761591</v>
      </c>
    </row>
    <row r="3236" spans="2:16" x14ac:dyDescent="0.35">
      <c r="B3236" t="s">
        <v>10</v>
      </c>
      <c r="D3236" t="s">
        <v>11</v>
      </c>
      <c r="E3236" t="s">
        <v>44</v>
      </c>
      <c r="F3236" t="s">
        <v>538</v>
      </c>
      <c r="G3236" t="s">
        <v>539</v>
      </c>
      <c r="H3236">
        <v>4209</v>
      </c>
      <c r="I3236" t="s">
        <v>540</v>
      </c>
      <c r="J3236">
        <v>63300080</v>
      </c>
      <c r="K3236" t="s">
        <v>91</v>
      </c>
      <c r="L3236" s="3">
        <v>597220.044236916</v>
      </c>
      <c r="M3236" s="3">
        <v>618122.74578520795</v>
      </c>
      <c r="N3236" s="3">
        <v>639757.0418876902</v>
      </c>
      <c r="O3236" s="3">
        <v>662148.53835375933</v>
      </c>
      <c r="P3236" s="3">
        <v>685323.73719614081</v>
      </c>
    </row>
    <row r="3237" spans="2:16" x14ac:dyDescent="0.35">
      <c r="B3237" t="s">
        <v>10</v>
      </c>
      <c r="D3237" t="s">
        <v>11</v>
      </c>
      <c r="E3237" t="s">
        <v>44</v>
      </c>
      <c r="F3237" t="s">
        <v>538</v>
      </c>
      <c r="G3237" t="s">
        <v>539</v>
      </c>
      <c r="H3237">
        <v>4209</v>
      </c>
      <c r="I3237" t="s">
        <v>540</v>
      </c>
      <c r="J3237">
        <v>63300040</v>
      </c>
      <c r="K3237" t="s">
        <v>1515</v>
      </c>
      <c r="L3237" s="3">
        <v>206276.66001604006</v>
      </c>
      <c r="M3237" s="3">
        <v>213496.34311660143</v>
      </c>
      <c r="N3237" s="3">
        <v>220968.71512568244</v>
      </c>
      <c r="O3237" s="3">
        <v>228702.62015508133</v>
      </c>
      <c r="P3237" s="3">
        <v>236707.21186050915</v>
      </c>
    </row>
    <row r="3238" spans="2:16" x14ac:dyDescent="0.35">
      <c r="B3238" t="s">
        <v>10</v>
      </c>
      <c r="D3238" t="s">
        <v>19</v>
      </c>
      <c r="E3238" t="s">
        <v>44</v>
      </c>
      <c r="F3238" t="s">
        <v>538</v>
      </c>
      <c r="G3238" t="s">
        <v>539</v>
      </c>
      <c r="H3238">
        <v>4209</v>
      </c>
      <c r="I3238" t="s">
        <v>540</v>
      </c>
      <c r="J3238">
        <v>63300056</v>
      </c>
      <c r="K3238" t="s">
        <v>1536</v>
      </c>
      <c r="L3238" s="3">
        <v>1964539.6192003815</v>
      </c>
      <c r="M3238" s="3">
        <v>2033298.5058723947</v>
      </c>
      <c r="N3238" s="3">
        <v>2104463.9535779282</v>
      </c>
      <c r="O3238" s="3">
        <v>2178120.1919531557</v>
      </c>
      <c r="P3238" s="3">
        <v>2254354.3986715158</v>
      </c>
    </row>
    <row r="3239" spans="2:16" x14ac:dyDescent="0.35">
      <c r="B3239" t="s">
        <v>10</v>
      </c>
      <c r="D3239" t="s">
        <v>19</v>
      </c>
      <c r="E3239" t="s">
        <v>44</v>
      </c>
      <c r="F3239" t="s">
        <v>538</v>
      </c>
      <c r="G3239" t="s">
        <v>539</v>
      </c>
      <c r="H3239">
        <v>4209</v>
      </c>
      <c r="I3239" t="s">
        <v>540</v>
      </c>
      <c r="J3239">
        <v>63300150</v>
      </c>
      <c r="K3239" t="s">
        <v>1680</v>
      </c>
      <c r="L3239" s="3">
        <v>413104.08</v>
      </c>
      <c r="M3239" s="3">
        <v>421366.16160000005</v>
      </c>
      <c r="N3239" s="3">
        <v>429793.48483200005</v>
      </c>
      <c r="O3239" s="3">
        <v>438389.35452864005</v>
      </c>
      <c r="P3239" s="3">
        <v>447157.14161921287</v>
      </c>
    </row>
    <row r="3240" spans="2:16" x14ac:dyDescent="0.35">
      <c r="B3240" t="s">
        <v>10</v>
      </c>
      <c r="D3240" t="s">
        <v>19</v>
      </c>
      <c r="E3240" t="s">
        <v>44</v>
      </c>
      <c r="F3240" t="s">
        <v>538</v>
      </c>
      <c r="G3240" t="s">
        <v>539</v>
      </c>
      <c r="H3240">
        <v>4209</v>
      </c>
      <c r="I3240" t="s">
        <v>540</v>
      </c>
      <c r="J3240">
        <v>63300152</v>
      </c>
      <c r="K3240" t="s">
        <v>1741</v>
      </c>
      <c r="L3240" s="3">
        <v>101999.99999959199</v>
      </c>
      <c r="M3240" s="3">
        <v>104039.99999958383</v>
      </c>
      <c r="N3240" s="3">
        <v>106120.79999957551</v>
      </c>
      <c r="O3240" s="3">
        <v>108243.21599956702</v>
      </c>
      <c r="P3240" s="3">
        <v>110408.08031955837</v>
      </c>
    </row>
    <row r="3241" spans="2:16" x14ac:dyDescent="0.35">
      <c r="B3241" t="s">
        <v>10</v>
      </c>
      <c r="D3241" t="s">
        <v>11</v>
      </c>
      <c r="E3241" t="s">
        <v>44</v>
      </c>
      <c r="F3241" t="s">
        <v>538</v>
      </c>
      <c r="G3241" t="s">
        <v>539</v>
      </c>
      <c r="H3241">
        <v>4209</v>
      </c>
      <c r="I3241" t="s">
        <v>540</v>
      </c>
      <c r="J3241">
        <v>63300100</v>
      </c>
      <c r="K3241" t="s">
        <v>1869</v>
      </c>
      <c r="L3241" s="3">
        <v>180737.64496643509</v>
      </c>
      <c r="M3241" s="3">
        <v>187063.46254026031</v>
      </c>
      <c r="N3241" s="3">
        <v>193610.6837291694</v>
      </c>
      <c r="O3241" s="3">
        <v>200387.05765969033</v>
      </c>
      <c r="P3241" s="3">
        <v>207400.60467777945</v>
      </c>
    </row>
    <row r="3242" spans="2:16" x14ac:dyDescent="0.35">
      <c r="B3242" t="s">
        <v>10</v>
      </c>
      <c r="D3242" t="s">
        <v>11</v>
      </c>
      <c r="E3242" t="s">
        <v>44</v>
      </c>
      <c r="F3242" t="s">
        <v>538</v>
      </c>
      <c r="G3242" t="s">
        <v>539</v>
      </c>
      <c r="H3242">
        <v>4209</v>
      </c>
      <c r="I3242" t="s">
        <v>540</v>
      </c>
      <c r="J3242">
        <v>63300170</v>
      </c>
      <c r="K3242" t="s">
        <v>1873</v>
      </c>
      <c r="L3242" s="3">
        <v>312361.79945286067</v>
      </c>
      <c r="M3242" s="3">
        <v>323294.46243371075</v>
      </c>
      <c r="N3242" s="3">
        <v>334609.76861889061</v>
      </c>
      <c r="O3242" s="3">
        <v>346321.11052055174</v>
      </c>
      <c r="P3242" s="3">
        <v>358442.34938877099</v>
      </c>
    </row>
    <row r="3243" spans="2:16" x14ac:dyDescent="0.35">
      <c r="B3243" t="s">
        <v>10</v>
      </c>
      <c r="D3243" t="s">
        <v>11</v>
      </c>
      <c r="E3243" t="s">
        <v>44</v>
      </c>
      <c r="F3243" t="s">
        <v>538</v>
      </c>
      <c r="G3243" t="s">
        <v>539</v>
      </c>
      <c r="H3243">
        <v>4209</v>
      </c>
      <c r="I3243" t="s">
        <v>540</v>
      </c>
      <c r="J3243">
        <v>63300130</v>
      </c>
      <c r="K3243" t="s">
        <v>1896</v>
      </c>
      <c r="L3243" s="3">
        <v>196453.96192003816</v>
      </c>
      <c r="M3243" s="3">
        <v>203329.85058723949</v>
      </c>
      <c r="N3243" s="3">
        <v>210446.39535779285</v>
      </c>
      <c r="O3243" s="3">
        <v>217812.01919531557</v>
      </c>
      <c r="P3243" s="3">
        <v>225435.43986715158</v>
      </c>
    </row>
    <row r="3244" spans="2:16" x14ac:dyDescent="0.35">
      <c r="B3244" t="s">
        <v>10</v>
      </c>
      <c r="D3244" t="s">
        <v>11</v>
      </c>
      <c r="E3244" t="s">
        <v>44</v>
      </c>
      <c r="F3244" t="s">
        <v>541</v>
      </c>
      <c r="G3244" t="s">
        <v>542</v>
      </c>
      <c r="H3244">
        <v>4209</v>
      </c>
      <c r="I3244" t="s">
        <v>540</v>
      </c>
      <c r="J3244">
        <v>63300080</v>
      </c>
      <c r="K3244" t="s">
        <v>91</v>
      </c>
      <c r="L3244" s="3">
        <v>648499.98801332922</v>
      </c>
      <c r="M3244" s="3">
        <v>671197.48759379575</v>
      </c>
      <c r="N3244" s="3">
        <v>694689.39965957857</v>
      </c>
      <c r="O3244" s="3">
        <v>719003.52864766377</v>
      </c>
      <c r="P3244" s="3">
        <v>744168.652150332</v>
      </c>
    </row>
    <row r="3245" spans="2:16" x14ac:dyDescent="0.35">
      <c r="B3245" t="s">
        <v>10</v>
      </c>
      <c r="D3245" t="s">
        <v>19</v>
      </c>
      <c r="E3245" t="s">
        <v>44</v>
      </c>
      <c r="F3245" t="s">
        <v>541</v>
      </c>
      <c r="G3245" t="s">
        <v>542</v>
      </c>
      <c r="H3245">
        <v>4209</v>
      </c>
      <c r="I3245" t="s">
        <v>540</v>
      </c>
      <c r="J3245">
        <v>63300030</v>
      </c>
      <c r="K3245" t="s">
        <v>1488</v>
      </c>
      <c r="L3245" s="3">
        <v>50000.000000400003</v>
      </c>
      <c r="M3245" s="3">
        <v>100000.0000004</v>
      </c>
      <c r="N3245" s="3">
        <v>100000.0000004</v>
      </c>
      <c r="O3245" s="3">
        <v>100000.0000004</v>
      </c>
      <c r="P3245" s="3">
        <v>100000.0000004</v>
      </c>
    </row>
    <row r="3246" spans="2:16" x14ac:dyDescent="0.35">
      <c r="B3246" t="s">
        <v>10</v>
      </c>
      <c r="D3246" t="s">
        <v>11</v>
      </c>
      <c r="E3246" t="s">
        <v>44</v>
      </c>
      <c r="F3246" t="s">
        <v>541</v>
      </c>
      <c r="G3246" t="s">
        <v>542</v>
      </c>
      <c r="H3246">
        <v>4209</v>
      </c>
      <c r="I3246" t="s">
        <v>540</v>
      </c>
      <c r="J3246">
        <v>63300040</v>
      </c>
      <c r="K3246" t="s">
        <v>1515</v>
      </c>
      <c r="L3246" s="3">
        <v>223988.48270197227</v>
      </c>
      <c r="M3246" s="3">
        <v>231828.0795965413</v>
      </c>
      <c r="N3246" s="3">
        <v>239942.0623824202</v>
      </c>
      <c r="O3246" s="3">
        <v>248340.03456580493</v>
      </c>
      <c r="P3246" s="3">
        <v>257031.93577560809</v>
      </c>
    </row>
    <row r="3247" spans="2:16" x14ac:dyDescent="0.35">
      <c r="B3247" t="s">
        <v>10</v>
      </c>
      <c r="D3247" t="s">
        <v>19</v>
      </c>
      <c r="E3247" t="s">
        <v>44</v>
      </c>
      <c r="F3247" t="s">
        <v>541</v>
      </c>
      <c r="G3247" t="s">
        <v>542</v>
      </c>
      <c r="H3247">
        <v>4209</v>
      </c>
      <c r="I3247" t="s">
        <v>540</v>
      </c>
      <c r="J3247">
        <v>63300056</v>
      </c>
      <c r="K3247" t="s">
        <v>1536</v>
      </c>
      <c r="L3247" s="3">
        <v>2133223.6447806885</v>
      </c>
      <c r="M3247" s="3">
        <v>2207886.4723480125</v>
      </c>
      <c r="N3247" s="3">
        <v>2285162.4988801926</v>
      </c>
      <c r="O3247" s="3">
        <v>2365143.1863409993</v>
      </c>
      <c r="P3247" s="3">
        <v>2447923.1978629343</v>
      </c>
    </row>
    <row r="3248" spans="2:16" x14ac:dyDescent="0.35">
      <c r="B3248" t="s">
        <v>10</v>
      </c>
      <c r="D3248" t="s">
        <v>19</v>
      </c>
      <c r="E3248" t="s">
        <v>44</v>
      </c>
      <c r="F3248" t="s">
        <v>541</v>
      </c>
      <c r="G3248" t="s">
        <v>542</v>
      </c>
      <c r="H3248">
        <v>4209</v>
      </c>
      <c r="I3248" t="s">
        <v>540</v>
      </c>
      <c r="J3248">
        <v>63300065</v>
      </c>
      <c r="K3248" t="s">
        <v>1627</v>
      </c>
      <c r="L3248" s="3">
        <v>36000</v>
      </c>
      <c r="M3248" s="3">
        <v>36000</v>
      </c>
      <c r="N3248" s="3">
        <v>36000</v>
      </c>
      <c r="O3248" s="3">
        <v>36000</v>
      </c>
      <c r="P3248" s="3">
        <v>36000</v>
      </c>
    </row>
    <row r="3249" spans="2:16" x14ac:dyDescent="0.35">
      <c r="B3249" t="s">
        <v>10</v>
      </c>
      <c r="D3249" t="s">
        <v>19</v>
      </c>
      <c r="E3249" t="s">
        <v>44</v>
      </c>
      <c r="F3249" t="s">
        <v>541</v>
      </c>
      <c r="G3249" t="s">
        <v>542</v>
      </c>
      <c r="H3249">
        <v>4209</v>
      </c>
      <c r="I3249" t="s">
        <v>540</v>
      </c>
      <c r="J3249">
        <v>63300033</v>
      </c>
      <c r="K3249" t="s">
        <v>1661</v>
      </c>
      <c r="L3249" s="3">
        <v>91554</v>
      </c>
      <c r="M3249" s="3">
        <v>91554</v>
      </c>
      <c r="N3249" s="3">
        <v>91554</v>
      </c>
      <c r="O3249" s="3">
        <v>91554</v>
      </c>
      <c r="P3249" s="3">
        <v>91554</v>
      </c>
    </row>
    <row r="3250" spans="2:16" x14ac:dyDescent="0.35">
      <c r="B3250" t="s">
        <v>10</v>
      </c>
      <c r="D3250" t="s">
        <v>11</v>
      </c>
      <c r="E3250" t="s">
        <v>44</v>
      </c>
      <c r="F3250" t="s">
        <v>541</v>
      </c>
      <c r="G3250" t="s">
        <v>542</v>
      </c>
      <c r="H3250">
        <v>4209</v>
      </c>
      <c r="I3250" t="s">
        <v>540</v>
      </c>
      <c r="J3250">
        <v>63300110</v>
      </c>
      <c r="K3250" t="s">
        <v>1866</v>
      </c>
      <c r="L3250" s="3">
        <v>1440</v>
      </c>
      <c r="M3250" s="3">
        <v>1440</v>
      </c>
      <c r="N3250" s="3">
        <v>1440</v>
      </c>
      <c r="O3250" s="3">
        <v>1440</v>
      </c>
      <c r="P3250" s="3">
        <v>1440</v>
      </c>
    </row>
    <row r="3251" spans="2:16" x14ac:dyDescent="0.35">
      <c r="B3251" t="s">
        <v>10</v>
      </c>
      <c r="D3251" t="s">
        <v>11</v>
      </c>
      <c r="E3251" t="s">
        <v>44</v>
      </c>
      <c r="F3251" t="s">
        <v>541</v>
      </c>
      <c r="G3251" t="s">
        <v>542</v>
      </c>
      <c r="H3251">
        <v>4209</v>
      </c>
      <c r="I3251" t="s">
        <v>540</v>
      </c>
      <c r="J3251">
        <v>63300100</v>
      </c>
      <c r="K3251" t="s">
        <v>1869</v>
      </c>
      <c r="L3251" s="3">
        <v>196256.57531982334</v>
      </c>
      <c r="M3251" s="3">
        <v>203125.55545601714</v>
      </c>
      <c r="N3251" s="3">
        <v>210234.94989697772</v>
      </c>
      <c r="O3251" s="3">
        <v>217593.17314337194</v>
      </c>
      <c r="P3251" s="3">
        <v>225208.93420338994</v>
      </c>
    </row>
    <row r="3252" spans="2:16" x14ac:dyDescent="0.35">
      <c r="B3252" t="s">
        <v>10</v>
      </c>
      <c r="D3252" t="s">
        <v>11</v>
      </c>
      <c r="E3252" t="s">
        <v>44</v>
      </c>
      <c r="F3252" t="s">
        <v>541</v>
      </c>
      <c r="G3252" t="s">
        <v>542</v>
      </c>
      <c r="H3252">
        <v>4209</v>
      </c>
      <c r="I3252" t="s">
        <v>540</v>
      </c>
      <c r="J3252">
        <v>63300170</v>
      </c>
      <c r="K3252" t="s">
        <v>1873</v>
      </c>
      <c r="L3252" s="3">
        <v>339182.55952012946</v>
      </c>
      <c r="M3252" s="3">
        <v>351053.94910333399</v>
      </c>
      <c r="N3252" s="3">
        <v>363340.83732195065</v>
      </c>
      <c r="O3252" s="3">
        <v>376057.76662821887</v>
      </c>
      <c r="P3252" s="3">
        <v>389219.78846020659</v>
      </c>
    </row>
    <row r="3253" spans="2:16" x14ac:dyDescent="0.35">
      <c r="B3253" t="s">
        <v>10</v>
      </c>
      <c r="D3253" t="s">
        <v>19</v>
      </c>
      <c r="E3253" t="s">
        <v>44</v>
      </c>
      <c r="F3253" t="s">
        <v>541</v>
      </c>
      <c r="G3253" t="s">
        <v>542</v>
      </c>
      <c r="H3253">
        <v>4209</v>
      </c>
      <c r="I3253" t="s">
        <v>540</v>
      </c>
      <c r="J3253">
        <v>63300035</v>
      </c>
      <c r="K3253" t="s">
        <v>1886</v>
      </c>
      <c r="L3253" s="3">
        <v>14280</v>
      </c>
      <c r="M3253" s="3">
        <v>14565.6</v>
      </c>
      <c r="N3253" s="3">
        <v>14856.912</v>
      </c>
      <c r="O3253" s="3">
        <v>15154.05024</v>
      </c>
      <c r="P3253" s="3">
        <v>15457.131244800001</v>
      </c>
    </row>
    <row r="3254" spans="2:16" x14ac:dyDescent="0.35">
      <c r="B3254" t="s">
        <v>10</v>
      </c>
      <c r="D3254" t="s">
        <v>11</v>
      </c>
      <c r="E3254" t="s">
        <v>44</v>
      </c>
      <c r="F3254" t="s">
        <v>541</v>
      </c>
      <c r="G3254" t="s">
        <v>542</v>
      </c>
      <c r="H3254">
        <v>4209</v>
      </c>
      <c r="I3254" t="s">
        <v>540</v>
      </c>
      <c r="J3254">
        <v>63300130</v>
      </c>
      <c r="K3254" t="s">
        <v>1896</v>
      </c>
      <c r="L3254" s="3">
        <v>213322.36447806886</v>
      </c>
      <c r="M3254" s="3">
        <v>220788.64723480126</v>
      </c>
      <c r="N3254" s="3">
        <v>228516.24988801929</v>
      </c>
      <c r="O3254" s="3">
        <v>236514.31863409994</v>
      </c>
      <c r="P3254" s="3">
        <v>244792.31978629343</v>
      </c>
    </row>
    <row r="3255" spans="2:16" x14ac:dyDescent="0.35">
      <c r="B3255" t="s">
        <v>10</v>
      </c>
      <c r="D3255" t="s">
        <v>11</v>
      </c>
      <c r="E3255" t="s">
        <v>44</v>
      </c>
      <c r="F3255" t="s">
        <v>523</v>
      </c>
      <c r="G3255" t="s">
        <v>524</v>
      </c>
      <c r="H3255">
        <v>4210</v>
      </c>
      <c r="I3255" t="s">
        <v>525</v>
      </c>
      <c r="J3255">
        <v>63300080</v>
      </c>
      <c r="K3255" t="s">
        <v>91</v>
      </c>
      <c r="L3255" s="3">
        <v>191568.02066086396</v>
      </c>
      <c r="M3255" s="3">
        <v>198272.90138399418</v>
      </c>
      <c r="N3255" s="3">
        <v>205212.45293243395</v>
      </c>
      <c r="O3255" s="3">
        <v>212394.88878506914</v>
      </c>
      <c r="P3255" s="3">
        <v>219828.70989254655</v>
      </c>
    </row>
    <row r="3256" spans="2:16" x14ac:dyDescent="0.35">
      <c r="B3256" t="s">
        <v>10</v>
      </c>
      <c r="D3256" t="s">
        <v>11</v>
      </c>
      <c r="E3256" t="s">
        <v>44</v>
      </c>
      <c r="F3256" t="s">
        <v>523</v>
      </c>
      <c r="G3256" t="s">
        <v>524</v>
      </c>
      <c r="H3256">
        <v>4210</v>
      </c>
      <c r="I3256" t="s">
        <v>525</v>
      </c>
      <c r="J3256">
        <v>63300040</v>
      </c>
      <c r="K3256" t="s">
        <v>1515</v>
      </c>
      <c r="L3256" s="3">
        <v>66166.586083522096</v>
      </c>
      <c r="M3256" s="3">
        <v>68482.416596445357</v>
      </c>
      <c r="N3256" s="3">
        <v>70879.301177320944</v>
      </c>
      <c r="O3256" s="3">
        <v>73360.076718527169</v>
      </c>
      <c r="P3256" s="3">
        <v>75927.679403675618</v>
      </c>
    </row>
    <row r="3257" spans="2:16" x14ac:dyDescent="0.35">
      <c r="B3257" t="s">
        <v>10</v>
      </c>
      <c r="D3257" t="s">
        <v>19</v>
      </c>
      <c r="E3257" t="s">
        <v>44</v>
      </c>
      <c r="F3257" t="s">
        <v>523</v>
      </c>
      <c r="G3257" t="s">
        <v>524</v>
      </c>
      <c r="H3257">
        <v>4210</v>
      </c>
      <c r="I3257" t="s">
        <v>525</v>
      </c>
      <c r="J3257">
        <v>63300056</v>
      </c>
      <c r="K3257" t="s">
        <v>1536</v>
      </c>
      <c r="L3257" s="3">
        <v>630157.9627002104</v>
      </c>
      <c r="M3257" s="3">
        <v>652213.49139471771</v>
      </c>
      <c r="N3257" s="3">
        <v>675040.9635935328</v>
      </c>
      <c r="O3257" s="3">
        <v>698667.39731930639</v>
      </c>
      <c r="P3257" s="3">
        <v>723120.7562254821</v>
      </c>
    </row>
    <row r="3258" spans="2:16" x14ac:dyDescent="0.35">
      <c r="B3258" t="s">
        <v>10</v>
      </c>
      <c r="D3258" t="s">
        <v>11</v>
      </c>
      <c r="E3258" t="s">
        <v>44</v>
      </c>
      <c r="F3258" t="s">
        <v>523</v>
      </c>
      <c r="G3258" t="s">
        <v>524</v>
      </c>
      <c r="H3258">
        <v>4210</v>
      </c>
      <c r="I3258" t="s">
        <v>525</v>
      </c>
      <c r="J3258">
        <v>63300100</v>
      </c>
      <c r="K3258" t="s">
        <v>1869</v>
      </c>
      <c r="L3258" s="3">
        <v>57974.532568419352</v>
      </c>
      <c r="M3258" s="3">
        <v>60003.641208314031</v>
      </c>
      <c r="N3258" s="3">
        <v>62103.768650605016</v>
      </c>
      <c r="O3258" s="3">
        <v>64277.400553376188</v>
      </c>
      <c r="P3258" s="3">
        <v>66527.109572744346</v>
      </c>
    </row>
    <row r="3259" spans="2:16" x14ac:dyDescent="0.35">
      <c r="B3259" t="s">
        <v>10</v>
      </c>
      <c r="D3259" t="s">
        <v>11</v>
      </c>
      <c r="E3259" t="s">
        <v>44</v>
      </c>
      <c r="F3259" t="s">
        <v>523</v>
      </c>
      <c r="G3259" t="s">
        <v>524</v>
      </c>
      <c r="H3259">
        <v>4210</v>
      </c>
      <c r="I3259" t="s">
        <v>525</v>
      </c>
      <c r="J3259">
        <v>63300170</v>
      </c>
      <c r="K3259" t="s">
        <v>1873</v>
      </c>
      <c r="L3259" s="3">
        <v>100195.11606933345</v>
      </c>
      <c r="M3259" s="3">
        <v>103701.94513176012</v>
      </c>
      <c r="N3259" s="3">
        <v>107331.51321137171</v>
      </c>
      <c r="O3259" s="3">
        <v>111088.11617376971</v>
      </c>
      <c r="P3259" s="3">
        <v>114976.20023985165</v>
      </c>
    </row>
    <row r="3260" spans="2:16" x14ac:dyDescent="0.35">
      <c r="B3260" t="s">
        <v>10</v>
      </c>
      <c r="D3260" t="s">
        <v>11</v>
      </c>
      <c r="E3260" t="s">
        <v>44</v>
      </c>
      <c r="F3260" t="s">
        <v>526</v>
      </c>
      <c r="G3260" t="s">
        <v>527</v>
      </c>
      <c r="H3260">
        <v>4210</v>
      </c>
      <c r="I3260" t="s">
        <v>525</v>
      </c>
      <c r="J3260">
        <v>63300080</v>
      </c>
      <c r="K3260" t="s">
        <v>91</v>
      </c>
      <c r="L3260" s="3">
        <v>114030.8255570507</v>
      </c>
      <c r="M3260" s="3">
        <v>118021.90445154747</v>
      </c>
      <c r="N3260" s="3">
        <v>122152.67110735161</v>
      </c>
      <c r="O3260" s="3">
        <v>126428.01459610891</v>
      </c>
      <c r="P3260" s="3">
        <v>130852.99510697271</v>
      </c>
    </row>
    <row r="3261" spans="2:16" x14ac:dyDescent="0.35">
      <c r="B3261" t="s">
        <v>10</v>
      </c>
      <c r="D3261" t="s">
        <v>11</v>
      </c>
      <c r="E3261" t="s">
        <v>44</v>
      </c>
      <c r="F3261" t="s">
        <v>526</v>
      </c>
      <c r="G3261" t="s">
        <v>527</v>
      </c>
      <c r="H3261">
        <v>4210</v>
      </c>
      <c r="I3261" t="s">
        <v>525</v>
      </c>
      <c r="J3261">
        <v>63300040</v>
      </c>
      <c r="K3261" t="s">
        <v>1515</v>
      </c>
      <c r="L3261" s="3">
        <v>39385.646985165542</v>
      </c>
      <c r="M3261" s="3">
        <v>40764.144629646333</v>
      </c>
      <c r="N3261" s="3">
        <v>42190.889691683944</v>
      </c>
      <c r="O3261" s="3">
        <v>43667.570830892881</v>
      </c>
      <c r="P3261" s="3">
        <v>45195.935809974129</v>
      </c>
    </row>
    <row r="3262" spans="2:16" x14ac:dyDescent="0.35">
      <c r="B3262" t="s">
        <v>10</v>
      </c>
      <c r="D3262" t="s">
        <v>19</v>
      </c>
      <c r="E3262" t="s">
        <v>44</v>
      </c>
      <c r="F3262" t="s">
        <v>526</v>
      </c>
      <c r="G3262" t="s">
        <v>527</v>
      </c>
      <c r="H3262">
        <v>4210</v>
      </c>
      <c r="I3262" t="s">
        <v>525</v>
      </c>
      <c r="J3262">
        <v>63300056</v>
      </c>
      <c r="K3262" t="s">
        <v>1536</v>
      </c>
      <c r="L3262" s="3">
        <v>375101.39985871944</v>
      </c>
      <c r="M3262" s="3">
        <v>388229.94885377458</v>
      </c>
      <c r="N3262" s="3">
        <v>401817.99706365663</v>
      </c>
      <c r="O3262" s="3">
        <v>415881.62696088461</v>
      </c>
      <c r="P3262" s="3">
        <v>430437.48390451551</v>
      </c>
    </row>
    <row r="3263" spans="2:16" x14ac:dyDescent="0.35">
      <c r="B3263" t="s">
        <v>10</v>
      </c>
      <c r="D3263" t="s">
        <v>11</v>
      </c>
      <c r="E3263" t="s">
        <v>44</v>
      </c>
      <c r="F3263" t="s">
        <v>526</v>
      </c>
      <c r="G3263" t="s">
        <v>527</v>
      </c>
      <c r="H3263">
        <v>4210</v>
      </c>
      <c r="I3263" t="s">
        <v>525</v>
      </c>
      <c r="J3263">
        <v>63300100</v>
      </c>
      <c r="K3263" t="s">
        <v>1869</v>
      </c>
      <c r="L3263" s="3">
        <v>34509.328787002189</v>
      </c>
      <c r="M3263" s="3">
        <v>35717.155294547258</v>
      </c>
      <c r="N3263" s="3">
        <v>36967.255729856406</v>
      </c>
      <c r="O3263" s="3">
        <v>38261.10968040138</v>
      </c>
      <c r="P3263" s="3">
        <v>39600.248519215427</v>
      </c>
    </row>
    <row r="3264" spans="2:16" x14ac:dyDescent="0.35">
      <c r="B3264" t="s">
        <v>10</v>
      </c>
      <c r="D3264" t="s">
        <v>11</v>
      </c>
      <c r="E3264" t="s">
        <v>44</v>
      </c>
      <c r="F3264" t="s">
        <v>526</v>
      </c>
      <c r="G3264" t="s">
        <v>527</v>
      </c>
      <c r="H3264">
        <v>4210</v>
      </c>
      <c r="I3264" t="s">
        <v>525</v>
      </c>
      <c r="J3264">
        <v>63300170</v>
      </c>
      <c r="K3264" t="s">
        <v>1873</v>
      </c>
      <c r="L3264" s="3">
        <v>59641.122577536393</v>
      </c>
      <c r="M3264" s="3">
        <v>61728.561867750162</v>
      </c>
      <c r="N3264" s="3">
        <v>63889.061533121407</v>
      </c>
      <c r="O3264" s="3">
        <v>66125.178686780651</v>
      </c>
      <c r="P3264" s="3">
        <v>68439.55994081797</v>
      </c>
    </row>
    <row r="3265" spans="2:16" x14ac:dyDescent="0.35">
      <c r="B3265" t="s">
        <v>10</v>
      </c>
      <c r="D3265" t="s">
        <v>11</v>
      </c>
      <c r="E3265" t="s">
        <v>44</v>
      </c>
      <c r="F3265" t="s">
        <v>528</v>
      </c>
      <c r="G3265" t="s">
        <v>529</v>
      </c>
      <c r="H3265">
        <v>4210</v>
      </c>
      <c r="I3265" t="s">
        <v>525</v>
      </c>
      <c r="J3265">
        <v>63300080</v>
      </c>
      <c r="K3265" t="s">
        <v>91</v>
      </c>
      <c r="L3265" s="3">
        <v>446494.19120669569</v>
      </c>
      <c r="M3265" s="3">
        <v>492521.48789893003</v>
      </c>
      <c r="N3265" s="3">
        <v>508695.73997539253</v>
      </c>
      <c r="O3265" s="3">
        <v>525436.09087453119</v>
      </c>
      <c r="P3265" s="3">
        <v>542762.3540551397</v>
      </c>
    </row>
    <row r="3266" spans="2:16" x14ac:dyDescent="0.35">
      <c r="B3266" t="s">
        <v>10</v>
      </c>
      <c r="D3266" t="s">
        <v>11</v>
      </c>
      <c r="E3266" t="s">
        <v>44</v>
      </c>
      <c r="F3266" t="s">
        <v>528</v>
      </c>
      <c r="G3266" t="s">
        <v>529</v>
      </c>
      <c r="H3266">
        <v>4210</v>
      </c>
      <c r="I3266" t="s">
        <v>525</v>
      </c>
      <c r="J3266">
        <v>63300040</v>
      </c>
      <c r="K3266" t="s">
        <v>1515</v>
      </c>
      <c r="L3266" s="3">
        <v>154216.7436733653</v>
      </c>
      <c r="M3266" s="3">
        <v>170114.32970193308</v>
      </c>
      <c r="N3266" s="3">
        <v>175700.83124150071</v>
      </c>
      <c r="O3266" s="3">
        <v>181482.86033495321</v>
      </c>
      <c r="P3266" s="3">
        <v>187467.26044667655</v>
      </c>
    </row>
    <row r="3267" spans="2:16" x14ac:dyDescent="0.35">
      <c r="B3267" t="s">
        <v>10</v>
      </c>
      <c r="D3267" t="s">
        <v>19</v>
      </c>
      <c r="E3267" t="s">
        <v>44</v>
      </c>
      <c r="F3267" t="s">
        <v>528</v>
      </c>
      <c r="G3267" t="s">
        <v>529</v>
      </c>
      <c r="H3267">
        <v>4210</v>
      </c>
      <c r="I3267" t="s">
        <v>525</v>
      </c>
      <c r="J3267">
        <v>63300056</v>
      </c>
      <c r="K3267" t="s">
        <v>1536</v>
      </c>
      <c r="L3267" s="3">
        <v>1468730.8921272885</v>
      </c>
      <c r="M3267" s="3">
        <v>1620136.4733517435</v>
      </c>
      <c r="N3267" s="3">
        <v>1673341.2499190543</v>
      </c>
      <c r="O3267" s="3">
        <v>1728408.1936662211</v>
      </c>
      <c r="P3267" s="3">
        <v>1785402.4804445386</v>
      </c>
    </row>
    <row r="3268" spans="2:16" x14ac:dyDescent="0.35">
      <c r="B3268" t="s">
        <v>10</v>
      </c>
      <c r="D3268" t="s">
        <v>19</v>
      </c>
      <c r="E3268" t="s">
        <v>44</v>
      </c>
      <c r="F3268" t="s">
        <v>528</v>
      </c>
      <c r="G3268" t="s">
        <v>529</v>
      </c>
      <c r="H3268">
        <v>4210</v>
      </c>
      <c r="I3268" t="s">
        <v>525</v>
      </c>
      <c r="J3268">
        <v>63300033</v>
      </c>
      <c r="K3268" t="s">
        <v>1661</v>
      </c>
      <c r="L3268" s="3">
        <v>80</v>
      </c>
      <c r="M3268" s="3">
        <v>80</v>
      </c>
      <c r="N3268" s="3">
        <v>80</v>
      </c>
      <c r="O3268" s="3">
        <v>80</v>
      </c>
      <c r="P3268" s="3">
        <v>80</v>
      </c>
    </row>
    <row r="3269" spans="2:16" x14ac:dyDescent="0.35">
      <c r="B3269" t="s">
        <v>10</v>
      </c>
      <c r="D3269" t="s">
        <v>19</v>
      </c>
      <c r="E3269" t="s">
        <v>44</v>
      </c>
      <c r="F3269" t="s">
        <v>528</v>
      </c>
      <c r="G3269" t="s">
        <v>529</v>
      </c>
      <c r="H3269">
        <v>4210</v>
      </c>
      <c r="I3269" t="s">
        <v>525</v>
      </c>
      <c r="J3269">
        <v>63300150</v>
      </c>
      <c r="K3269" t="s">
        <v>1680</v>
      </c>
      <c r="L3269" s="3">
        <v>51632.4</v>
      </c>
      <c r="M3269" s="3">
        <v>52665.048000000003</v>
      </c>
      <c r="N3269" s="3">
        <v>53718.348960000003</v>
      </c>
      <c r="O3269" s="3">
        <v>54792.715939200003</v>
      </c>
      <c r="P3269" s="3">
        <v>55888.570257984007</v>
      </c>
    </row>
    <row r="3270" spans="2:16" x14ac:dyDescent="0.35">
      <c r="B3270" t="s">
        <v>10</v>
      </c>
      <c r="D3270" t="s">
        <v>11</v>
      </c>
      <c r="E3270" t="s">
        <v>44</v>
      </c>
      <c r="F3270" t="s">
        <v>528</v>
      </c>
      <c r="G3270" t="s">
        <v>529</v>
      </c>
      <c r="H3270">
        <v>4210</v>
      </c>
      <c r="I3270" t="s">
        <v>525</v>
      </c>
      <c r="J3270">
        <v>63300100</v>
      </c>
      <c r="K3270" t="s">
        <v>1869</v>
      </c>
      <c r="L3270" s="3">
        <v>135123.24207571053</v>
      </c>
      <c r="M3270" s="3">
        <v>149052.5555483604</v>
      </c>
      <c r="N3270" s="3">
        <v>153947.39499255299</v>
      </c>
      <c r="O3270" s="3">
        <v>159013.55381729233</v>
      </c>
      <c r="P3270" s="3">
        <v>164257.02820089756</v>
      </c>
    </row>
    <row r="3271" spans="2:16" x14ac:dyDescent="0.35">
      <c r="B3271" t="s">
        <v>10</v>
      </c>
      <c r="D3271" t="s">
        <v>11</v>
      </c>
      <c r="E3271" t="s">
        <v>44</v>
      </c>
      <c r="F3271" t="s">
        <v>528</v>
      </c>
      <c r="G3271" t="s">
        <v>529</v>
      </c>
      <c r="H3271">
        <v>4210</v>
      </c>
      <c r="I3271" t="s">
        <v>525</v>
      </c>
      <c r="J3271">
        <v>63300170</v>
      </c>
      <c r="K3271" t="s">
        <v>1873</v>
      </c>
      <c r="L3271" s="3">
        <v>233528.21184823886</v>
      </c>
      <c r="M3271" s="3">
        <v>257601.69926292723</v>
      </c>
      <c r="N3271" s="3">
        <v>266061.25873712962</v>
      </c>
      <c r="O3271" s="3">
        <v>274816.90279292915</v>
      </c>
      <c r="P3271" s="3">
        <v>283878.99439068162</v>
      </c>
    </row>
    <row r="3272" spans="2:16" x14ac:dyDescent="0.35">
      <c r="B3272" t="s">
        <v>10</v>
      </c>
      <c r="D3272" t="s">
        <v>11</v>
      </c>
      <c r="E3272" t="s">
        <v>44</v>
      </c>
      <c r="F3272" t="s">
        <v>530</v>
      </c>
      <c r="G3272" t="s">
        <v>531</v>
      </c>
      <c r="H3272">
        <v>4210</v>
      </c>
      <c r="I3272" t="s">
        <v>525</v>
      </c>
      <c r="J3272">
        <v>63300080</v>
      </c>
      <c r="K3272" t="s">
        <v>91</v>
      </c>
      <c r="L3272" s="3">
        <v>13331.989634039206</v>
      </c>
      <c r="M3272" s="3">
        <v>13798.609271230578</v>
      </c>
      <c r="N3272" s="3">
        <v>14281.560595723646</v>
      </c>
      <c r="O3272" s="3">
        <v>14781.415216573972</v>
      </c>
      <c r="P3272" s="3">
        <v>15298.764749154061</v>
      </c>
    </row>
    <row r="3273" spans="2:16" x14ac:dyDescent="0.35">
      <c r="B3273" t="s">
        <v>10</v>
      </c>
      <c r="D3273" t="s">
        <v>11</v>
      </c>
      <c r="E3273" t="s">
        <v>44</v>
      </c>
      <c r="F3273" t="s">
        <v>530</v>
      </c>
      <c r="G3273" t="s">
        <v>531</v>
      </c>
      <c r="H3273">
        <v>4210</v>
      </c>
      <c r="I3273" t="s">
        <v>525</v>
      </c>
      <c r="J3273">
        <v>63300040</v>
      </c>
      <c r="K3273" t="s">
        <v>1515</v>
      </c>
      <c r="L3273" s="3">
        <v>4604.7990512306469</v>
      </c>
      <c r="M3273" s="3">
        <v>4765.967018023719</v>
      </c>
      <c r="N3273" s="3">
        <v>4932.7758636545486</v>
      </c>
      <c r="O3273" s="3">
        <v>5105.4230188824577</v>
      </c>
      <c r="P3273" s="3">
        <v>5284.1128245433429</v>
      </c>
    </row>
    <row r="3274" spans="2:16" x14ac:dyDescent="0.35">
      <c r="B3274" t="s">
        <v>10</v>
      </c>
      <c r="D3274" t="s">
        <v>19</v>
      </c>
      <c r="E3274" t="s">
        <v>44</v>
      </c>
      <c r="F3274" t="s">
        <v>530</v>
      </c>
      <c r="G3274" t="s">
        <v>531</v>
      </c>
      <c r="H3274">
        <v>4210</v>
      </c>
      <c r="I3274" t="s">
        <v>525</v>
      </c>
      <c r="J3274">
        <v>63300056</v>
      </c>
      <c r="K3274" t="s">
        <v>1536</v>
      </c>
      <c r="L3274" s="3">
        <v>43855.229059339494</v>
      </c>
      <c r="M3274" s="3">
        <v>45390.162076416374</v>
      </c>
      <c r="N3274" s="3">
        <v>46978.817749090944</v>
      </c>
      <c r="O3274" s="3">
        <v>48623.076370309122</v>
      </c>
      <c r="P3274" s="3">
        <v>50324.884043269936</v>
      </c>
    </row>
    <row r="3275" spans="2:16" x14ac:dyDescent="0.35">
      <c r="B3275" t="s">
        <v>10</v>
      </c>
      <c r="D3275" t="s">
        <v>11</v>
      </c>
      <c r="E3275" t="s">
        <v>44</v>
      </c>
      <c r="F3275" t="s">
        <v>530</v>
      </c>
      <c r="G3275" t="s">
        <v>531</v>
      </c>
      <c r="H3275">
        <v>4210</v>
      </c>
      <c r="I3275" t="s">
        <v>525</v>
      </c>
      <c r="J3275">
        <v>63300100</v>
      </c>
      <c r="K3275" t="s">
        <v>1869</v>
      </c>
      <c r="L3275" s="3">
        <v>4034.6810734592332</v>
      </c>
      <c r="M3275" s="3">
        <v>4175.8949110303065</v>
      </c>
      <c r="N3275" s="3">
        <v>4322.0512329163666</v>
      </c>
      <c r="O3275" s="3">
        <v>4473.3230260684395</v>
      </c>
      <c r="P3275" s="3">
        <v>4629.889331980834</v>
      </c>
    </row>
    <row r="3276" spans="2:16" x14ac:dyDescent="0.35">
      <c r="B3276" t="s">
        <v>10</v>
      </c>
      <c r="D3276" t="s">
        <v>11</v>
      </c>
      <c r="E3276" t="s">
        <v>44</v>
      </c>
      <c r="F3276" t="s">
        <v>530</v>
      </c>
      <c r="G3276" t="s">
        <v>531</v>
      </c>
      <c r="H3276">
        <v>4210</v>
      </c>
      <c r="I3276" t="s">
        <v>525</v>
      </c>
      <c r="J3276">
        <v>63300170</v>
      </c>
      <c r="K3276" t="s">
        <v>1873</v>
      </c>
      <c r="L3276" s="3">
        <v>6972.9814204349796</v>
      </c>
      <c r="M3276" s="3">
        <v>7217.0357701502035</v>
      </c>
      <c r="N3276" s="3">
        <v>7469.6320221054602</v>
      </c>
      <c r="O3276" s="3">
        <v>7731.0691428791506</v>
      </c>
      <c r="P3276" s="3">
        <v>8001.6565628799199</v>
      </c>
    </row>
    <row r="3277" spans="2:16" x14ac:dyDescent="0.35">
      <c r="B3277" t="s">
        <v>10</v>
      </c>
      <c r="D3277" t="s">
        <v>11</v>
      </c>
      <c r="E3277" t="s">
        <v>44</v>
      </c>
      <c r="F3277" t="s">
        <v>532</v>
      </c>
      <c r="G3277" t="s">
        <v>533</v>
      </c>
      <c r="H3277">
        <v>4210</v>
      </c>
      <c r="I3277" t="s">
        <v>525</v>
      </c>
      <c r="J3277">
        <v>63300080</v>
      </c>
      <c r="K3277" t="s">
        <v>91</v>
      </c>
      <c r="L3277" s="3">
        <v>34785.623416536713</v>
      </c>
      <c r="M3277" s="3">
        <v>36003.120236115494</v>
      </c>
      <c r="N3277" s="3">
        <v>37263.229444379533</v>
      </c>
      <c r="O3277" s="3">
        <v>38567.442474932817</v>
      </c>
      <c r="P3277" s="3">
        <v>39917.302961555462</v>
      </c>
    </row>
    <row r="3278" spans="2:16" x14ac:dyDescent="0.35">
      <c r="B3278" t="s">
        <v>10</v>
      </c>
      <c r="D3278" t="s">
        <v>11</v>
      </c>
      <c r="E3278" t="s">
        <v>44</v>
      </c>
      <c r="F3278" t="s">
        <v>532</v>
      </c>
      <c r="G3278" t="s">
        <v>533</v>
      </c>
      <c r="H3278">
        <v>4210</v>
      </c>
      <c r="I3278" t="s">
        <v>525</v>
      </c>
      <c r="J3278">
        <v>63300040</v>
      </c>
      <c r="K3278" t="s">
        <v>1515</v>
      </c>
      <c r="L3278" s="3">
        <v>12014.771245843272</v>
      </c>
      <c r="M3278" s="3">
        <v>12435.288239447786</v>
      </c>
      <c r="N3278" s="3">
        <v>12870.523327828458</v>
      </c>
      <c r="O3278" s="3">
        <v>13320.991644302452</v>
      </c>
      <c r="P3278" s="3">
        <v>13787.226351853038</v>
      </c>
    </row>
    <row r="3279" spans="2:16" x14ac:dyDescent="0.35">
      <c r="B3279" t="s">
        <v>10</v>
      </c>
      <c r="D3279" t="s">
        <v>19</v>
      </c>
      <c r="E3279" t="s">
        <v>44</v>
      </c>
      <c r="F3279" t="s">
        <v>532</v>
      </c>
      <c r="G3279" t="s">
        <v>533</v>
      </c>
      <c r="H3279">
        <v>4210</v>
      </c>
      <c r="I3279" t="s">
        <v>525</v>
      </c>
      <c r="J3279">
        <v>63300056</v>
      </c>
      <c r="K3279" t="s">
        <v>1536</v>
      </c>
      <c r="L3279" s="3">
        <v>114426.39281755498</v>
      </c>
      <c r="M3279" s="3">
        <v>118431.31656616939</v>
      </c>
      <c r="N3279" s="3">
        <v>122576.41264598531</v>
      </c>
      <c r="O3279" s="3">
        <v>126866.5870885948</v>
      </c>
      <c r="P3279" s="3">
        <v>131306.91763669561</v>
      </c>
    </row>
    <row r="3280" spans="2:16" x14ac:dyDescent="0.35">
      <c r="B3280" t="s">
        <v>10</v>
      </c>
      <c r="D3280" t="s">
        <v>11</v>
      </c>
      <c r="E3280" t="s">
        <v>44</v>
      </c>
      <c r="F3280" t="s">
        <v>532</v>
      </c>
      <c r="G3280" t="s">
        <v>533</v>
      </c>
      <c r="H3280">
        <v>4210</v>
      </c>
      <c r="I3280" t="s">
        <v>525</v>
      </c>
      <c r="J3280">
        <v>63300100</v>
      </c>
      <c r="K3280" t="s">
        <v>1869</v>
      </c>
      <c r="L3280" s="3">
        <v>10527.228139215058</v>
      </c>
      <c r="M3280" s="3">
        <v>10895.681124087583</v>
      </c>
      <c r="N3280" s="3">
        <v>11277.029963430648</v>
      </c>
      <c r="O3280" s="3">
        <v>11671.726012150721</v>
      </c>
      <c r="P3280" s="3">
        <v>12080.236422575996</v>
      </c>
    </row>
    <row r="3281" spans="2:16" x14ac:dyDescent="0.35">
      <c r="B3281" t="s">
        <v>10</v>
      </c>
      <c r="D3281" t="s">
        <v>11</v>
      </c>
      <c r="E3281" t="s">
        <v>44</v>
      </c>
      <c r="F3281" t="s">
        <v>532</v>
      </c>
      <c r="G3281" t="s">
        <v>533</v>
      </c>
      <c r="H3281">
        <v>4210</v>
      </c>
      <c r="I3281" t="s">
        <v>525</v>
      </c>
      <c r="J3281">
        <v>63300170</v>
      </c>
      <c r="K3281" t="s">
        <v>1873</v>
      </c>
      <c r="L3281" s="3">
        <v>18193.79645799124</v>
      </c>
      <c r="M3281" s="3">
        <v>18830.579334020935</v>
      </c>
      <c r="N3281" s="3">
        <v>19489.649610711665</v>
      </c>
      <c r="O3281" s="3">
        <v>20171.787347086574</v>
      </c>
      <c r="P3281" s="3">
        <v>20877.799904234602</v>
      </c>
    </row>
    <row r="3282" spans="2:16" x14ac:dyDescent="0.35">
      <c r="B3282" t="s">
        <v>10</v>
      </c>
      <c r="D3282" t="s">
        <v>11</v>
      </c>
      <c r="E3282" t="s">
        <v>44</v>
      </c>
      <c r="F3282" t="s">
        <v>534</v>
      </c>
      <c r="G3282" t="s">
        <v>535</v>
      </c>
      <c r="H3282">
        <v>4210</v>
      </c>
      <c r="I3282" t="s">
        <v>525</v>
      </c>
      <c r="J3282">
        <v>63300080</v>
      </c>
      <c r="K3282" t="s">
        <v>91</v>
      </c>
      <c r="L3282" s="3">
        <v>188478.63627648185</v>
      </c>
      <c r="M3282" s="3">
        <v>195075.38854615868</v>
      </c>
      <c r="N3282" s="3">
        <v>201903.02714527422</v>
      </c>
      <c r="O3282" s="3">
        <v>208969.63309535879</v>
      </c>
      <c r="P3282" s="3">
        <v>216283.57025369635</v>
      </c>
    </row>
    <row r="3283" spans="2:16" x14ac:dyDescent="0.35">
      <c r="B3283" t="s">
        <v>10</v>
      </c>
      <c r="D3283" t="s">
        <v>19</v>
      </c>
      <c r="E3283" t="s">
        <v>44</v>
      </c>
      <c r="F3283" t="s">
        <v>534</v>
      </c>
      <c r="G3283" t="s">
        <v>535</v>
      </c>
      <c r="H3283">
        <v>4210</v>
      </c>
      <c r="I3283" t="s">
        <v>525</v>
      </c>
      <c r="J3283">
        <v>63300030</v>
      </c>
      <c r="K3283" t="s">
        <v>1488</v>
      </c>
      <c r="L3283" s="3">
        <v>120000</v>
      </c>
      <c r="M3283" s="3">
        <v>193474.83135507</v>
      </c>
      <c r="N3283" s="3">
        <v>193474.83135507</v>
      </c>
      <c r="O3283" s="3">
        <v>193474.83135507</v>
      </c>
      <c r="P3283" s="3">
        <v>193474.83135507</v>
      </c>
    </row>
    <row r="3284" spans="2:16" x14ac:dyDescent="0.35">
      <c r="B3284" t="s">
        <v>10</v>
      </c>
      <c r="D3284" t="s">
        <v>11</v>
      </c>
      <c r="E3284" t="s">
        <v>44</v>
      </c>
      <c r="F3284" t="s">
        <v>534</v>
      </c>
      <c r="G3284" t="s">
        <v>535</v>
      </c>
      <c r="H3284">
        <v>4210</v>
      </c>
      <c r="I3284" t="s">
        <v>525</v>
      </c>
      <c r="J3284">
        <v>63300040</v>
      </c>
      <c r="K3284" t="s">
        <v>1515</v>
      </c>
      <c r="L3284" s="3">
        <v>65099.528977074326</v>
      </c>
      <c r="M3284" s="3">
        <v>67378.012491271918</v>
      </c>
      <c r="N3284" s="3">
        <v>69736.242928466425</v>
      </c>
      <c r="O3284" s="3">
        <v>72177.011430962739</v>
      </c>
      <c r="P3284" s="3">
        <v>74703.206831046438</v>
      </c>
    </row>
    <row r="3285" spans="2:16" x14ac:dyDescent="0.35">
      <c r="B3285" t="s">
        <v>10</v>
      </c>
      <c r="D3285" t="s">
        <v>19</v>
      </c>
      <c r="E3285" t="s">
        <v>44</v>
      </c>
      <c r="F3285" t="s">
        <v>534</v>
      </c>
      <c r="G3285" t="s">
        <v>535</v>
      </c>
      <c r="H3285">
        <v>4210</v>
      </c>
      <c r="I3285" t="s">
        <v>525</v>
      </c>
      <c r="J3285">
        <v>63300056</v>
      </c>
      <c r="K3285" t="s">
        <v>1536</v>
      </c>
      <c r="L3285" s="3">
        <v>619995.51406737452</v>
      </c>
      <c r="M3285" s="3">
        <v>641695.35705973255</v>
      </c>
      <c r="N3285" s="3">
        <v>664154.69455682312</v>
      </c>
      <c r="O3285" s="3">
        <v>687400.10886631184</v>
      </c>
      <c r="P3285" s="3">
        <v>711459.11267663271</v>
      </c>
    </row>
    <row r="3286" spans="2:16" x14ac:dyDescent="0.35">
      <c r="B3286" t="s">
        <v>10</v>
      </c>
      <c r="D3286" t="s">
        <v>11</v>
      </c>
      <c r="E3286" t="s">
        <v>44</v>
      </c>
      <c r="F3286" t="s">
        <v>534</v>
      </c>
      <c r="G3286" t="s">
        <v>535</v>
      </c>
      <c r="H3286">
        <v>4210</v>
      </c>
      <c r="I3286" t="s">
        <v>525</v>
      </c>
      <c r="J3286">
        <v>63300100</v>
      </c>
      <c r="K3286" t="s">
        <v>1869</v>
      </c>
      <c r="L3286" s="3">
        <v>57039.587294198456</v>
      </c>
      <c r="M3286" s="3">
        <v>59035.972849495396</v>
      </c>
      <c r="N3286" s="3">
        <v>61102.231899227729</v>
      </c>
      <c r="O3286" s="3">
        <v>63240.810015700692</v>
      </c>
      <c r="P3286" s="3">
        <v>65454.238366250211</v>
      </c>
    </row>
    <row r="3287" spans="2:16" x14ac:dyDescent="0.35">
      <c r="B3287" t="s">
        <v>10</v>
      </c>
      <c r="D3287" t="s">
        <v>11</v>
      </c>
      <c r="E3287" t="s">
        <v>44</v>
      </c>
      <c r="F3287" t="s">
        <v>534</v>
      </c>
      <c r="G3287" t="s">
        <v>535</v>
      </c>
      <c r="H3287">
        <v>4210</v>
      </c>
      <c r="I3287" t="s">
        <v>525</v>
      </c>
      <c r="J3287">
        <v>63300170</v>
      </c>
      <c r="K3287" t="s">
        <v>1873</v>
      </c>
      <c r="L3287" s="3">
        <v>98579.286736712544</v>
      </c>
      <c r="M3287" s="3">
        <v>102029.56177249747</v>
      </c>
      <c r="N3287" s="3">
        <v>105600.59643453488</v>
      </c>
      <c r="O3287" s="3">
        <v>109296.61730974358</v>
      </c>
      <c r="P3287" s="3">
        <v>113121.9989155846</v>
      </c>
    </row>
    <row r="3288" spans="2:16" x14ac:dyDescent="0.35">
      <c r="B3288" t="s">
        <v>10</v>
      </c>
      <c r="D3288" t="s">
        <v>11</v>
      </c>
      <c r="E3288" t="s">
        <v>44</v>
      </c>
      <c r="F3288" t="s">
        <v>536</v>
      </c>
      <c r="G3288" t="s">
        <v>537</v>
      </c>
      <c r="H3288">
        <v>4210</v>
      </c>
      <c r="I3288" t="s">
        <v>525</v>
      </c>
      <c r="J3288">
        <v>63300080</v>
      </c>
      <c r="K3288" t="s">
        <v>91</v>
      </c>
      <c r="L3288" s="3">
        <v>0</v>
      </c>
      <c r="M3288" s="3">
        <v>62016</v>
      </c>
      <c r="N3288" s="3">
        <v>62016</v>
      </c>
      <c r="O3288" s="3">
        <v>62016</v>
      </c>
      <c r="P3288" s="3">
        <v>62016</v>
      </c>
    </row>
    <row r="3289" spans="2:16" x14ac:dyDescent="0.35">
      <c r="B3289" t="s">
        <v>10</v>
      </c>
      <c r="D3289" t="s">
        <v>11</v>
      </c>
      <c r="E3289" t="s">
        <v>44</v>
      </c>
      <c r="F3289" t="s">
        <v>536</v>
      </c>
      <c r="G3289" t="s">
        <v>537</v>
      </c>
      <c r="H3289">
        <v>4210</v>
      </c>
      <c r="I3289" t="s">
        <v>525</v>
      </c>
      <c r="J3289">
        <v>63300040</v>
      </c>
      <c r="K3289" t="s">
        <v>1515</v>
      </c>
      <c r="L3289" s="3">
        <v>0</v>
      </c>
      <c r="M3289" s="3">
        <v>21420</v>
      </c>
      <c r="N3289" s="3">
        <v>21420</v>
      </c>
      <c r="O3289" s="3">
        <v>21420</v>
      </c>
      <c r="P3289" s="3">
        <v>21420</v>
      </c>
    </row>
    <row r="3290" spans="2:16" x14ac:dyDescent="0.35">
      <c r="B3290" t="s">
        <v>10</v>
      </c>
      <c r="D3290" t="s">
        <v>19</v>
      </c>
      <c r="E3290" t="s">
        <v>44</v>
      </c>
      <c r="F3290" t="s">
        <v>536</v>
      </c>
      <c r="G3290" t="s">
        <v>537</v>
      </c>
      <c r="H3290">
        <v>4210</v>
      </c>
      <c r="I3290" t="s">
        <v>525</v>
      </c>
      <c r="J3290">
        <v>63300056</v>
      </c>
      <c r="K3290" t="s">
        <v>1536</v>
      </c>
      <c r="L3290" s="3">
        <v>0</v>
      </c>
      <c r="M3290" s="3">
        <v>204000</v>
      </c>
      <c r="N3290" s="3">
        <v>204000</v>
      </c>
      <c r="O3290" s="3">
        <v>204000</v>
      </c>
      <c r="P3290" s="3">
        <v>204000</v>
      </c>
    </row>
    <row r="3291" spans="2:16" x14ac:dyDescent="0.35">
      <c r="B3291" t="s">
        <v>10</v>
      </c>
      <c r="D3291" t="s">
        <v>11</v>
      </c>
      <c r="E3291" t="s">
        <v>44</v>
      </c>
      <c r="F3291" t="s">
        <v>536</v>
      </c>
      <c r="G3291" t="s">
        <v>537</v>
      </c>
      <c r="H3291">
        <v>4210</v>
      </c>
      <c r="I3291" t="s">
        <v>525</v>
      </c>
      <c r="J3291">
        <v>63300100</v>
      </c>
      <c r="K3291" t="s">
        <v>1869</v>
      </c>
      <c r="L3291" s="3">
        <v>0</v>
      </c>
      <c r="M3291" s="3">
        <v>18768</v>
      </c>
      <c r="N3291" s="3">
        <v>18768</v>
      </c>
      <c r="O3291" s="3">
        <v>18768</v>
      </c>
      <c r="P3291" s="3">
        <v>18768</v>
      </c>
    </row>
    <row r="3292" spans="2:16" x14ac:dyDescent="0.35">
      <c r="B3292" t="s">
        <v>10</v>
      </c>
      <c r="D3292" t="s">
        <v>11</v>
      </c>
      <c r="E3292" t="s">
        <v>44</v>
      </c>
      <c r="F3292" t="s">
        <v>536</v>
      </c>
      <c r="G3292" t="s">
        <v>537</v>
      </c>
      <c r="H3292">
        <v>4210</v>
      </c>
      <c r="I3292" t="s">
        <v>525</v>
      </c>
      <c r="J3292">
        <v>63300170</v>
      </c>
      <c r="K3292" t="s">
        <v>1873</v>
      </c>
      <c r="L3292" s="3">
        <v>0</v>
      </c>
      <c r="M3292" s="3">
        <v>32436</v>
      </c>
      <c r="N3292" s="3">
        <v>32436</v>
      </c>
      <c r="O3292" s="3">
        <v>32436</v>
      </c>
      <c r="P3292" s="3">
        <v>32436</v>
      </c>
    </row>
    <row r="3293" spans="2:16" x14ac:dyDescent="0.35">
      <c r="B3293" t="s">
        <v>10</v>
      </c>
      <c r="D3293" t="s">
        <v>11</v>
      </c>
      <c r="E3293" t="s">
        <v>44</v>
      </c>
      <c r="F3293" t="s">
        <v>536</v>
      </c>
      <c r="G3293" t="s">
        <v>537</v>
      </c>
      <c r="H3293">
        <v>4210</v>
      </c>
      <c r="I3293" t="s">
        <v>525</v>
      </c>
      <c r="J3293">
        <v>63300130</v>
      </c>
      <c r="K3293" t="s">
        <v>1896</v>
      </c>
      <c r="L3293" s="3">
        <v>0</v>
      </c>
      <c r="M3293" s="3">
        <v>20400</v>
      </c>
      <c r="N3293" s="3">
        <v>20400</v>
      </c>
      <c r="O3293" s="3">
        <v>20400</v>
      </c>
      <c r="P3293" s="3">
        <v>20400</v>
      </c>
    </row>
    <row r="3294" spans="2:16" x14ac:dyDescent="0.35">
      <c r="B3294" t="s">
        <v>10</v>
      </c>
      <c r="D3294" t="s">
        <v>11</v>
      </c>
      <c r="E3294" t="s">
        <v>44</v>
      </c>
      <c r="F3294" t="s">
        <v>510</v>
      </c>
      <c r="G3294" t="s">
        <v>511</v>
      </c>
      <c r="H3294">
        <v>4215</v>
      </c>
      <c r="I3294" t="s">
        <v>512</v>
      </c>
      <c r="J3294">
        <v>63300080</v>
      </c>
      <c r="K3294" t="s">
        <v>91</v>
      </c>
      <c r="L3294" s="3">
        <v>82057.439584775289</v>
      </c>
      <c r="M3294" s="3">
        <v>84929.449970242407</v>
      </c>
      <c r="N3294" s="3">
        <v>87901.980719200888</v>
      </c>
      <c r="O3294" s="3">
        <v>90978.550044372925</v>
      </c>
      <c r="P3294" s="3">
        <v>94162.799295925957</v>
      </c>
    </row>
    <row r="3295" spans="2:16" x14ac:dyDescent="0.35">
      <c r="B3295" t="s">
        <v>10</v>
      </c>
      <c r="D3295" t="s">
        <v>11</v>
      </c>
      <c r="E3295" t="s">
        <v>44</v>
      </c>
      <c r="F3295" t="s">
        <v>510</v>
      </c>
      <c r="G3295" t="s">
        <v>511</v>
      </c>
      <c r="H3295">
        <v>4215</v>
      </c>
      <c r="I3295" t="s">
        <v>512</v>
      </c>
      <c r="J3295">
        <v>63300040</v>
      </c>
      <c r="K3295" t="s">
        <v>1515</v>
      </c>
      <c r="L3295" s="3">
        <v>28342.207751320413</v>
      </c>
      <c r="M3295" s="3">
        <v>29334.185022616621</v>
      </c>
      <c r="N3295" s="3">
        <v>30360.881498408202</v>
      </c>
      <c r="O3295" s="3">
        <v>31423.512350852488</v>
      </c>
      <c r="P3295" s="3">
        <v>32523.335283132321</v>
      </c>
    </row>
    <row r="3296" spans="2:16" x14ac:dyDescent="0.35">
      <c r="B3296" t="s">
        <v>10</v>
      </c>
      <c r="D3296" t="s">
        <v>19</v>
      </c>
      <c r="E3296" t="s">
        <v>44</v>
      </c>
      <c r="F3296" t="s">
        <v>510</v>
      </c>
      <c r="G3296" t="s">
        <v>511</v>
      </c>
      <c r="H3296">
        <v>4215</v>
      </c>
      <c r="I3296" t="s">
        <v>512</v>
      </c>
      <c r="J3296">
        <v>63300056</v>
      </c>
      <c r="K3296" t="s">
        <v>1536</v>
      </c>
      <c r="L3296" s="3">
        <v>269925.78810781345</v>
      </c>
      <c r="M3296" s="3">
        <v>279373.19069158687</v>
      </c>
      <c r="N3296" s="3">
        <v>289151.2523657924</v>
      </c>
      <c r="O3296" s="3">
        <v>299271.54619859514</v>
      </c>
      <c r="P3296" s="3">
        <v>309746.05031554593</v>
      </c>
    </row>
    <row r="3297" spans="2:16" x14ac:dyDescent="0.35">
      <c r="B3297" t="s">
        <v>10</v>
      </c>
      <c r="D3297" t="s">
        <v>11</v>
      </c>
      <c r="E3297" t="s">
        <v>44</v>
      </c>
      <c r="F3297" t="s">
        <v>510</v>
      </c>
      <c r="G3297" t="s">
        <v>511</v>
      </c>
      <c r="H3297">
        <v>4215</v>
      </c>
      <c r="I3297" t="s">
        <v>512</v>
      </c>
      <c r="J3297">
        <v>63300100</v>
      </c>
      <c r="K3297" t="s">
        <v>1869</v>
      </c>
      <c r="L3297" s="3">
        <v>24833.172505918836</v>
      </c>
      <c r="M3297" s="3">
        <v>25702.333543625991</v>
      </c>
      <c r="N3297" s="3">
        <v>26601.915217652902</v>
      </c>
      <c r="O3297" s="3">
        <v>27532.982250270754</v>
      </c>
      <c r="P3297" s="3">
        <v>28496.636629030225</v>
      </c>
    </row>
    <row r="3298" spans="2:16" x14ac:dyDescent="0.35">
      <c r="B3298" t="s">
        <v>10</v>
      </c>
      <c r="D3298" t="s">
        <v>11</v>
      </c>
      <c r="E3298" t="s">
        <v>44</v>
      </c>
      <c r="F3298" t="s">
        <v>510</v>
      </c>
      <c r="G3298" t="s">
        <v>511</v>
      </c>
      <c r="H3298">
        <v>4215</v>
      </c>
      <c r="I3298" t="s">
        <v>512</v>
      </c>
      <c r="J3298">
        <v>63300170</v>
      </c>
      <c r="K3298" t="s">
        <v>1873</v>
      </c>
      <c r="L3298" s="3">
        <v>42918.200309142339</v>
      </c>
      <c r="M3298" s="3">
        <v>44420.337319962317</v>
      </c>
      <c r="N3298" s="3">
        <v>45975.049126160993</v>
      </c>
      <c r="O3298" s="3">
        <v>47584.175845576625</v>
      </c>
      <c r="P3298" s="3">
        <v>49249.622000171803</v>
      </c>
    </row>
    <row r="3299" spans="2:16" x14ac:dyDescent="0.35">
      <c r="B3299" t="s">
        <v>10</v>
      </c>
      <c r="D3299" t="s">
        <v>11</v>
      </c>
      <c r="E3299" t="s">
        <v>44</v>
      </c>
      <c r="F3299" t="s">
        <v>510</v>
      </c>
      <c r="G3299" t="s">
        <v>511</v>
      </c>
      <c r="H3299">
        <v>4215</v>
      </c>
      <c r="I3299" t="s">
        <v>512</v>
      </c>
      <c r="J3299">
        <v>63300130</v>
      </c>
      <c r="K3299" t="s">
        <v>1896</v>
      </c>
      <c r="L3299" s="3">
        <v>13496.289405390673</v>
      </c>
      <c r="M3299" s="3">
        <v>13968.659534579345</v>
      </c>
      <c r="N3299" s="3">
        <v>14457.562618289621</v>
      </c>
      <c r="O3299" s="3">
        <v>14963.577309929758</v>
      </c>
      <c r="P3299" s="3">
        <v>15487.302515777297</v>
      </c>
    </row>
    <row r="3300" spans="2:16" x14ac:dyDescent="0.35">
      <c r="B3300" t="s">
        <v>10</v>
      </c>
      <c r="D3300" t="s">
        <v>11</v>
      </c>
      <c r="E3300" t="s">
        <v>44</v>
      </c>
      <c r="F3300" t="s">
        <v>513</v>
      </c>
      <c r="G3300" t="s">
        <v>514</v>
      </c>
      <c r="H3300">
        <v>4215</v>
      </c>
      <c r="I3300" t="s">
        <v>512</v>
      </c>
      <c r="J3300">
        <v>63300080</v>
      </c>
      <c r="K3300" t="s">
        <v>91</v>
      </c>
      <c r="L3300" s="3">
        <v>10011.812444341704</v>
      </c>
      <c r="M3300" s="3">
        <v>10362.225879893662</v>
      </c>
      <c r="N3300" s="3">
        <v>10724.903785689939</v>
      </c>
      <c r="O3300" s="3">
        <v>11100.275418189085</v>
      </c>
      <c r="P3300" s="3">
        <v>11488.785057825702</v>
      </c>
    </row>
    <row r="3301" spans="2:16" x14ac:dyDescent="0.35">
      <c r="B3301" t="s">
        <v>10</v>
      </c>
      <c r="D3301" t="s">
        <v>11</v>
      </c>
      <c r="E3301" t="s">
        <v>44</v>
      </c>
      <c r="F3301" t="s">
        <v>513</v>
      </c>
      <c r="G3301" t="s">
        <v>514</v>
      </c>
      <c r="H3301">
        <v>4215</v>
      </c>
      <c r="I3301" t="s">
        <v>512</v>
      </c>
      <c r="J3301">
        <v>63300040</v>
      </c>
      <c r="K3301" t="s">
        <v>1515</v>
      </c>
      <c r="L3301" s="3">
        <v>3458.0273245259173</v>
      </c>
      <c r="M3301" s="3">
        <v>3579.0582808843242</v>
      </c>
      <c r="N3301" s="3">
        <v>3704.3253207152748</v>
      </c>
      <c r="O3301" s="3">
        <v>3833.9767069403092</v>
      </c>
      <c r="P3301" s="3">
        <v>3968.1658916832193</v>
      </c>
    </row>
    <row r="3302" spans="2:16" x14ac:dyDescent="0.35">
      <c r="B3302" t="s">
        <v>10</v>
      </c>
      <c r="D3302" t="s">
        <v>19</v>
      </c>
      <c r="E3302" t="s">
        <v>44</v>
      </c>
      <c r="F3302" t="s">
        <v>513</v>
      </c>
      <c r="G3302" t="s">
        <v>514</v>
      </c>
      <c r="H3302">
        <v>4215</v>
      </c>
      <c r="I3302" t="s">
        <v>512</v>
      </c>
      <c r="J3302">
        <v>63300056</v>
      </c>
      <c r="K3302" t="s">
        <v>1536</v>
      </c>
      <c r="L3302" s="3">
        <v>32933.5935669135</v>
      </c>
      <c r="M3302" s="3">
        <v>34086.269341755469</v>
      </c>
      <c r="N3302" s="3">
        <v>35279.288768716906</v>
      </c>
      <c r="O3302" s="3">
        <v>36514.063875621992</v>
      </c>
      <c r="P3302" s="3">
        <v>37792.056111268757</v>
      </c>
    </row>
    <row r="3303" spans="2:16" x14ac:dyDescent="0.35">
      <c r="B3303" t="s">
        <v>10</v>
      </c>
      <c r="D3303" t="s">
        <v>11</v>
      </c>
      <c r="E3303" t="s">
        <v>44</v>
      </c>
      <c r="F3303" t="s">
        <v>513</v>
      </c>
      <c r="G3303" t="s">
        <v>514</v>
      </c>
      <c r="H3303">
        <v>4215</v>
      </c>
      <c r="I3303" t="s">
        <v>512</v>
      </c>
      <c r="J3303">
        <v>63300100</v>
      </c>
      <c r="K3303" t="s">
        <v>1869</v>
      </c>
      <c r="L3303" s="3">
        <v>3029.8906081560417</v>
      </c>
      <c r="M3303" s="3">
        <v>3135.9367794415029</v>
      </c>
      <c r="N3303" s="3">
        <v>3245.6945667219552</v>
      </c>
      <c r="O3303" s="3">
        <v>3359.293876557223</v>
      </c>
      <c r="P3303" s="3">
        <v>3476.8691622367255</v>
      </c>
    </row>
    <row r="3304" spans="2:16" x14ac:dyDescent="0.35">
      <c r="B3304" t="s">
        <v>10</v>
      </c>
      <c r="D3304" t="s">
        <v>11</v>
      </c>
      <c r="E3304" t="s">
        <v>44</v>
      </c>
      <c r="F3304" t="s">
        <v>513</v>
      </c>
      <c r="G3304" t="s">
        <v>514</v>
      </c>
      <c r="H3304">
        <v>4215</v>
      </c>
      <c r="I3304" t="s">
        <v>512</v>
      </c>
      <c r="J3304">
        <v>63300170</v>
      </c>
      <c r="K3304" t="s">
        <v>1873</v>
      </c>
      <c r="L3304" s="3">
        <v>5236.4413771392465</v>
      </c>
      <c r="M3304" s="3">
        <v>5419.7168253391201</v>
      </c>
      <c r="N3304" s="3">
        <v>5609.4069142259877</v>
      </c>
      <c r="O3304" s="3">
        <v>5805.7361562238966</v>
      </c>
      <c r="P3304" s="3">
        <v>6008.9369216917321</v>
      </c>
    </row>
    <row r="3305" spans="2:16" x14ac:dyDescent="0.35">
      <c r="B3305" t="s">
        <v>10</v>
      </c>
      <c r="D3305" t="s">
        <v>11</v>
      </c>
      <c r="E3305" t="s">
        <v>44</v>
      </c>
      <c r="F3305" t="s">
        <v>513</v>
      </c>
      <c r="G3305" t="s">
        <v>514</v>
      </c>
      <c r="H3305">
        <v>4215</v>
      </c>
      <c r="I3305" t="s">
        <v>512</v>
      </c>
      <c r="J3305">
        <v>63300130</v>
      </c>
      <c r="K3305" t="s">
        <v>1896</v>
      </c>
      <c r="L3305" s="3">
        <v>1646.679678345675</v>
      </c>
      <c r="M3305" s="3">
        <v>1704.3134670877735</v>
      </c>
      <c r="N3305" s="3">
        <v>1763.9644384358453</v>
      </c>
      <c r="O3305" s="3">
        <v>1825.7031937810998</v>
      </c>
      <c r="P3305" s="3">
        <v>1889.6028055634379</v>
      </c>
    </row>
    <row r="3306" spans="2:16" x14ac:dyDescent="0.35">
      <c r="B3306" t="s">
        <v>10</v>
      </c>
      <c r="D3306" t="s">
        <v>11</v>
      </c>
      <c r="E3306" t="s">
        <v>44</v>
      </c>
      <c r="F3306" t="s">
        <v>515</v>
      </c>
      <c r="G3306" t="s">
        <v>516</v>
      </c>
      <c r="H3306">
        <v>4215</v>
      </c>
      <c r="I3306" t="s">
        <v>512</v>
      </c>
      <c r="J3306">
        <v>63300080</v>
      </c>
      <c r="K3306" t="s">
        <v>91</v>
      </c>
      <c r="L3306" s="3">
        <v>365347.05374203279</v>
      </c>
      <c r="M3306" s="3">
        <v>386845.14303393039</v>
      </c>
      <c r="N3306" s="3">
        <v>400079.84005573555</v>
      </c>
      <c r="O3306" s="3">
        <v>413777.75147330377</v>
      </c>
      <c r="P3306" s="3">
        <v>427955.08979048696</v>
      </c>
    </row>
    <row r="3307" spans="2:16" x14ac:dyDescent="0.35">
      <c r="B3307" t="s">
        <v>10</v>
      </c>
      <c r="D3307" t="s">
        <v>19</v>
      </c>
      <c r="E3307" t="s">
        <v>44</v>
      </c>
      <c r="F3307" t="s">
        <v>515</v>
      </c>
      <c r="G3307" t="s">
        <v>516</v>
      </c>
      <c r="H3307">
        <v>4215</v>
      </c>
      <c r="I3307" t="s">
        <v>512</v>
      </c>
      <c r="J3307">
        <v>63300030</v>
      </c>
      <c r="K3307" t="s">
        <v>1488</v>
      </c>
      <c r="L3307" s="3">
        <v>1800</v>
      </c>
      <c r="M3307" s="3">
        <v>1800</v>
      </c>
      <c r="N3307" s="3">
        <v>1800</v>
      </c>
      <c r="O3307" s="3">
        <v>1800</v>
      </c>
      <c r="P3307" s="3">
        <v>1800</v>
      </c>
    </row>
    <row r="3308" spans="2:16" x14ac:dyDescent="0.35">
      <c r="B3308" t="s">
        <v>10</v>
      </c>
      <c r="D3308" t="s">
        <v>11</v>
      </c>
      <c r="E3308" t="s">
        <v>44</v>
      </c>
      <c r="F3308" t="s">
        <v>515</v>
      </c>
      <c r="G3308" t="s">
        <v>516</v>
      </c>
      <c r="H3308">
        <v>4215</v>
      </c>
      <c r="I3308" t="s">
        <v>512</v>
      </c>
      <c r="J3308">
        <v>63300040</v>
      </c>
      <c r="K3308" t="s">
        <v>1515</v>
      </c>
      <c r="L3308" s="3">
        <v>126188.9494832679</v>
      </c>
      <c r="M3308" s="3">
        <v>133614.27637685096</v>
      </c>
      <c r="N3308" s="3">
        <v>138185.47107188235</v>
      </c>
      <c r="O3308" s="3">
        <v>142916.65758123979</v>
      </c>
      <c r="P3308" s="3">
        <v>147813.43561842476</v>
      </c>
    </row>
    <row r="3309" spans="2:16" x14ac:dyDescent="0.35">
      <c r="B3309" t="s">
        <v>10</v>
      </c>
      <c r="D3309" t="s">
        <v>19</v>
      </c>
      <c r="E3309" t="s">
        <v>44</v>
      </c>
      <c r="F3309" t="s">
        <v>515</v>
      </c>
      <c r="G3309" t="s">
        <v>516</v>
      </c>
      <c r="H3309">
        <v>4215</v>
      </c>
      <c r="I3309" t="s">
        <v>512</v>
      </c>
      <c r="J3309">
        <v>63300056</v>
      </c>
      <c r="K3309" t="s">
        <v>1536</v>
      </c>
      <c r="L3309" s="3">
        <v>1201799.5188882658</v>
      </c>
      <c r="M3309" s="3">
        <v>1272516.9178747712</v>
      </c>
      <c r="N3309" s="3">
        <v>1316052.1054464986</v>
      </c>
      <c r="O3309" s="3">
        <v>1361111.0245832363</v>
      </c>
      <c r="P3309" s="3">
        <v>1407747.0058897599</v>
      </c>
    </row>
    <row r="3310" spans="2:16" x14ac:dyDescent="0.35">
      <c r="B3310" t="s">
        <v>10</v>
      </c>
      <c r="D3310" t="s">
        <v>19</v>
      </c>
      <c r="E3310" t="s">
        <v>44</v>
      </c>
      <c r="F3310" t="s">
        <v>515</v>
      </c>
      <c r="G3310" t="s">
        <v>516</v>
      </c>
      <c r="H3310">
        <v>4215</v>
      </c>
      <c r="I3310" t="s">
        <v>512</v>
      </c>
      <c r="J3310">
        <v>63300033</v>
      </c>
      <c r="K3310" t="s">
        <v>1661</v>
      </c>
      <c r="L3310" s="3">
        <v>3000</v>
      </c>
      <c r="M3310" s="3">
        <v>3000</v>
      </c>
      <c r="N3310" s="3">
        <v>3000</v>
      </c>
      <c r="O3310" s="3">
        <v>3000</v>
      </c>
      <c r="P3310" s="3">
        <v>3000</v>
      </c>
    </row>
    <row r="3311" spans="2:16" x14ac:dyDescent="0.35">
      <c r="B3311" t="s">
        <v>10</v>
      </c>
      <c r="D3311" t="s">
        <v>19</v>
      </c>
      <c r="E3311" t="s">
        <v>44</v>
      </c>
      <c r="F3311" t="s">
        <v>515</v>
      </c>
      <c r="G3311" t="s">
        <v>516</v>
      </c>
      <c r="H3311">
        <v>4215</v>
      </c>
      <c r="I3311" t="s">
        <v>512</v>
      </c>
      <c r="J3311">
        <v>63300150</v>
      </c>
      <c r="K3311" t="s">
        <v>1680</v>
      </c>
      <c r="L3311" s="3">
        <v>109240.98</v>
      </c>
      <c r="M3311" s="3">
        <v>111425.7996</v>
      </c>
      <c r="N3311" s="3">
        <v>113654.315592</v>
      </c>
      <c r="O3311" s="3">
        <v>115927.40190384</v>
      </c>
      <c r="P3311" s="3">
        <v>118245.9499419168</v>
      </c>
    </row>
    <row r="3312" spans="2:16" x14ac:dyDescent="0.35">
      <c r="B3312" t="s">
        <v>10</v>
      </c>
      <c r="D3312" t="s">
        <v>19</v>
      </c>
      <c r="E3312" t="s">
        <v>44</v>
      </c>
      <c r="F3312" t="s">
        <v>515</v>
      </c>
      <c r="G3312" t="s">
        <v>516</v>
      </c>
      <c r="H3312">
        <v>4215</v>
      </c>
      <c r="I3312" t="s">
        <v>512</v>
      </c>
      <c r="J3312">
        <v>63300152</v>
      </c>
      <c r="K3312" t="s">
        <v>1741</v>
      </c>
      <c r="L3312" s="3">
        <v>24480</v>
      </c>
      <c r="M3312" s="3">
        <v>24969.600000000002</v>
      </c>
      <c r="N3312" s="3">
        <v>25468.992000000002</v>
      </c>
      <c r="O3312" s="3">
        <v>25978.371840000003</v>
      </c>
      <c r="P3312" s="3">
        <v>26497.939276800003</v>
      </c>
    </row>
    <row r="3313" spans="2:16" x14ac:dyDescent="0.35">
      <c r="B3313" t="s">
        <v>10</v>
      </c>
      <c r="D3313" t="s">
        <v>11</v>
      </c>
      <c r="E3313" t="s">
        <v>44</v>
      </c>
      <c r="F3313" t="s">
        <v>515</v>
      </c>
      <c r="G3313" t="s">
        <v>516</v>
      </c>
      <c r="H3313">
        <v>4215</v>
      </c>
      <c r="I3313" t="s">
        <v>512</v>
      </c>
      <c r="J3313">
        <v>63300100</v>
      </c>
      <c r="K3313" t="s">
        <v>1869</v>
      </c>
      <c r="L3313" s="3">
        <v>110565.55573772045</v>
      </c>
      <c r="M3313" s="3">
        <v>117071.55644447893</v>
      </c>
      <c r="N3313" s="3">
        <v>121076.79370107787</v>
      </c>
      <c r="O3313" s="3">
        <v>125222.21426165773</v>
      </c>
      <c r="P3313" s="3">
        <v>129512.7245418579</v>
      </c>
    </row>
    <row r="3314" spans="2:16" x14ac:dyDescent="0.35">
      <c r="B3314" t="s">
        <v>10</v>
      </c>
      <c r="D3314" t="s">
        <v>11</v>
      </c>
      <c r="E3314" t="s">
        <v>44</v>
      </c>
      <c r="F3314" t="s">
        <v>515</v>
      </c>
      <c r="G3314" t="s">
        <v>516</v>
      </c>
      <c r="H3314">
        <v>4215</v>
      </c>
      <c r="I3314" t="s">
        <v>512</v>
      </c>
      <c r="J3314">
        <v>63300170</v>
      </c>
      <c r="K3314" t="s">
        <v>1873</v>
      </c>
      <c r="L3314" s="3">
        <v>191086.12350323427</v>
      </c>
      <c r="M3314" s="3">
        <v>202330.18994208859</v>
      </c>
      <c r="N3314" s="3">
        <v>209252.28476599324</v>
      </c>
      <c r="O3314" s="3">
        <v>216416.65290873454</v>
      </c>
      <c r="P3314" s="3">
        <v>223831.77393647179</v>
      </c>
    </row>
    <row r="3315" spans="2:16" x14ac:dyDescent="0.35">
      <c r="B3315" t="s">
        <v>10</v>
      </c>
      <c r="D3315" t="s">
        <v>19</v>
      </c>
      <c r="E3315" t="s">
        <v>44</v>
      </c>
      <c r="F3315" t="s">
        <v>515</v>
      </c>
      <c r="G3315" t="s">
        <v>516</v>
      </c>
      <c r="H3315">
        <v>4215</v>
      </c>
      <c r="I3315" t="s">
        <v>512</v>
      </c>
      <c r="J3315">
        <v>63300155</v>
      </c>
      <c r="K3315" t="s">
        <v>1877</v>
      </c>
      <c r="L3315" s="3">
        <v>54000</v>
      </c>
      <c r="M3315" s="3">
        <v>54000</v>
      </c>
      <c r="N3315" s="3">
        <v>54000</v>
      </c>
      <c r="O3315" s="3">
        <v>54000</v>
      </c>
      <c r="P3315" s="3">
        <v>54000</v>
      </c>
    </row>
    <row r="3316" spans="2:16" x14ac:dyDescent="0.35">
      <c r="B3316" t="s">
        <v>10</v>
      </c>
      <c r="D3316" t="s">
        <v>11</v>
      </c>
      <c r="E3316" t="s">
        <v>44</v>
      </c>
      <c r="F3316" t="s">
        <v>515</v>
      </c>
      <c r="G3316" t="s">
        <v>516</v>
      </c>
      <c r="H3316">
        <v>4215</v>
      </c>
      <c r="I3316" t="s">
        <v>512</v>
      </c>
      <c r="J3316">
        <v>63300130</v>
      </c>
      <c r="K3316" t="s">
        <v>1896</v>
      </c>
      <c r="L3316" s="3">
        <v>60089.975944413294</v>
      </c>
      <c r="M3316" s="3">
        <v>63625.845893738559</v>
      </c>
      <c r="N3316" s="3">
        <v>65802.60527232493</v>
      </c>
      <c r="O3316" s="3">
        <v>68055.551229161807</v>
      </c>
      <c r="P3316" s="3">
        <v>70387.350294487987</v>
      </c>
    </row>
    <row r="3317" spans="2:16" x14ac:dyDescent="0.35">
      <c r="B3317" t="s">
        <v>10</v>
      </c>
      <c r="D3317" t="s">
        <v>11</v>
      </c>
      <c r="E3317" t="s">
        <v>44</v>
      </c>
      <c r="F3317" t="s">
        <v>517</v>
      </c>
      <c r="G3317" t="s">
        <v>518</v>
      </c>
      <c r="H3317">
        <v>4215</v>
      </c>
      <c r="I3317" t="s">
        <v>512</v>
      </c>
      <c r="J3317">
        <v>63300080</v>
      </c>
      <c r="K3317" t="s">
        <v>91</v>
      </c>
      <c r="L3317" s="3">
        <v>116249.16999525658</v>
      </c>
      <c r="M3317" s="3">
        <v>120317.89094509055</v>
      </c>
      <c r="N3317" s="3">
        <v>124529.01712816871</v>
      </c>
      <c r="O3317" s="3">
        <v>128887.5327276546</v>
      </c>
      <c r="P3317" s="3">
        <v>133398.59637312251</v>
      </c>
    </row>
    <row r="3318" spans="2:16" x14ac:dyDescent="0.35">
      <c r="B3318" t="s">
        <v>10</v>
      </c>
      <c r="D3318" t="s">
        <v>11</v>
      </c>
      <c r="E3318" t="s">
        <v>44</v>
      </c>
      <c r="F3318" t="s">
        <v>517</v>
      </c>
      <c r="G3318" t="s">
        <v>518</v>
      </c>
      <c r="H3318">
        <v>4215</v>
      </c>
      <c r="I3318" t="s">
        <v>512</v>
      </c>
      <c r="J3318">
        <v>63300040</v>
      </c>
      <c r="K3318" t="s">
        <v>1515</v>
      </c>
      <c r="L3318" s="3">
        <v>40151.851478624805</v>
      </c>
      <c r="M3318" s="3">
        <v>41557.166280376674</v>
      </c>
      <c r="N3318" s="3">
        <v>43011.66710018985</v>
      </c>
      <c r="O3318" s="3">
        <v>44517.075448696487</v>
      </c>
      <c r="P3318" s="3">
        <v>46075.173089400865</v>
      </c>
    </row>
    <row r="3319" spans="2:16" x14ac:dyDescent="0.35">
      <c r="B3319" t="s">
        <v>10</v>
      </c>
      <c r="D3319" t="s">
        <v>19</v>
      </c>
      <c r="E3319" t="s">
        <v>44</v>
      </c>
      <c r="F3319" t="s">
        <v>517</v>
      </c>
      <c r="G3319" t="s">
        <v>518</v>
      </c>
      <c r="H3319">
        <v>4215</v>
      </c>
      <c r="I3319" t="s">
        <v>512</v>
      </c>
      <c r="J3319">
        <v>63300056</v>
      </c>
      <c r="K3319" t="s">
        <v>1536</v>
      </c>
      <c r="L3319" s="3">
        <v>382398.58551071247</v>
      </c>
      <c r="M3319" s="3">
        <v>395782.53600358736</v>
      </c>
      <c r="N3319" s="3">
        <v>409634.92476371286</v>
      </c>
      <c r="O3319" s="3">
        <v>423972.14713044278</v>
      </c>
      <c r="P3319" s="3">
        <v>438811.17228000826</v>
      </c>
    </row>
    <row r="3320" spans="2:16" x14ac:dyDescent="0.35">
      <c r="B3320" t="s">
        <v>10</v>
      </c>
      <c r="D3320" t="s">
        <v>11</v>
      </c>
      <c r="E3320" t="s">
        <v>44</v>
      </c>
      <c r="F3320" t="s">
        <v>517</v>
      </c>
      <c r="G3320" t="s">
        <v>518</v>
      </c>
      <c r="H3320">
        <v>4215</v>
      </c>
      <c r="I3320" t="s">
        <v>512</v>
      </c>
      <c r="J3320">
        <v>63300100</v>
      </c>
      <c r="K3320" t="s">
        <v>1869</v>
      </c>
      <c r="L3320" s="3">
        <v>35180.669866985547</v>
      </c>
      <c r="M3320" s="3">
        <v>36411.993312330036</v>
      </c>
      <c r="N3320" s="3">
        <v>37686.413078261583</v>
      </c>
      <c r="O3320" s="3">
        <v>39005.437536000733</v>
      </c>
      <c r="P3320" s="3">
        <v>40370.627849760756</v>
      </c>
    </row>
    <row r="3321" spans="2:16" x14ac:dyDescent="0.35">
      <c r="B3321" t="s">
        <v>10</v>
      </c>
      <c r="D3321" t="s">
        <v>11</v>
      </c>
      <c r="E3321" t="s">
        <v>44</v>
      </c>
      <c r="F3321" t="s">
        <v>517</v>
      </c>
      <c r="G3321" t="s">
        <v>518</v>
      </c>
      <c r="H3321">
        <v>4215</v>
      </c>
      <c r="I3321" t="s">
        <v>512</v>
      </c>
      <c r="J3321">
        <v>63300170</v>
      </c>
      <c r="K3321" t="s">
        <v>1873</v>
      </c>
      <c r="L3321" s="3">
        <v>60801.375096203286</v>
      </c>
      <c r="M3321" s="3">
        <v>62929.42322457039</v>
      </c>
      <c r="N3321" s="3">
        <v>65131.953037430343</v>
      </c>
      <c r="O3321" s="3">
        <v>67411.571393740407</v>
      </c>
      <c r="P3321" s="3">
        <v>69770.976392521319</v>
      </c>
    </row>
    <row r="3322" spans="2:16" x14ac:dyDescent="0.35">
      <c r="B3322" t="s">
        <v>10</v>
      </c>
      <c r="D3322" t="s">
        <v>11</v>
      </c>
      <c r="E3322" t="s">
        <v>44</v>
      </c>
      <c r="F3322" t="s">
        <v>517</v>
      </c>
      <c r="G3322" t="s">
        <v>518</v>
      </c>
      <c r="H3322">
        <v>4215</v>
      </c>
      <c r="I3322" t="s">
        <v>512</v>
      </c>
      <c r="J3322">
        <v>63300130</v>
      </c>
      <c r="K3322" t="s">
        <v>1896</v>
      </c>
      <c r="L3322" s="3">
        <v>19119.929275535625</v>
      </c>
      <c r="M3322" s="3">
        <v>19789.126800179369</v>
      </c>
      <c r="N3322" s="3">
        <v>20481.746238185646</v>
      </c>
      <c r="O3322" s="3">
        <v>21198.607356522141</v>
      </c>
      <c r="P3322" s="3">
        <v>21940.558614000416</v>
      </c>
    </row>
    <row r="3323" spans="2:16" x14ac:dyDescent="0.35">
      <c r="B3323" t="s">
        <v>10</v>
      </c>
      <c r="D3323" t="s">
        <v>11</v>
      </c>
      <c r="E3323" t="s">
        <v>44</v>
      </c>
      <c r="F3323" t="s">
        <v>519</v>
      </c>
      <c r="G3323" t="s">
        <v>520</v>
      </c>
      <c r="H3323">
        <v>4215</v>
      </c>
      <c r="I3323" t="s">
        <v>512</v>
      </c>
      <c r="J3323">
        <v>63300080</v>
      </c>
      <c r="K3323" t="s">
        <v>91</v>
      </c>
      <c r="L3323" s="3">
        <v>104636.14982484256</v>
      </c>
      <c r="M3323" s="3">
        <v>108298.41506871203</v>
      </c>
      <c r="N3323" s="3">
        <v>112088.85959611695</v>
      </c>
      <c r="O3323" s="3">
        <v>116011.96968198103</v>
      </c>
      <c r="P3323" s="3">
        <v>120072.38862085037</v>
      </c>
    </row>
    <row r="3324" spans="2:16" x14ac:dyDescent="0.35">
      <c r="B3324" t="s">
        <v>10</v>
      </c>
      <c r="D3324" t="s">
        <v>19</v>
      </c>
      <c r="E3324" t="s">
        <v>44</v>
      </c>
      <c r="F3324" t="s">
        <v>519</v>
      </c>
      <c r="G3324" t="s">
        <v>520</v>
      </c>
      <c r="H3324">
        <v>4215</v>
      </c>
      <c r="I3324" t="s">
        <v>512</v>
      </c>
      <c r="J3324">
        <v>63300030</v>
      </c>
      <c r="K3324" t="s">
        <v>1488</v>
      </c>
      <c r="L3324" s="3">
        <v>39500</v>
      </c>
      <c r="M3324" s="3">
        <v>88622.678551050005</v>
      </c>
      <c r="N3324" s="3">
        <v>88622.678551050005</v>
      </c>
      <c r="O3324" s="3">
        <v>88622.678551050005</v>
      </c>
      <c r="P3324" s="3">
        <v>88622.678551050005</v>
      </c>
    </row>
    <row r="3325" spans="2:16" x14ac:dyDescent="0.35">
      <c r="B3325" t="s">
        <v>10</v>
      </c>
      <c r="D3325" t="s">
        <v>11</v>
      </c>
      <c r="E3325" t="s">
        <v>44</v>
      </c>
      <c r="F3325" t="s">
        <v>519</v>
      </c>
      <c r="G3325" t="s">
        <v>520</v>
      </c>
      <c r="H3325">
        <v>4215</v>
      </c>
      <c r="I3325" t="s">
        <v>512</v>
      </c>
      <c r="J3325">
        <v>63300040</v>
      </c>
      <c r="K3325" t="s">
        <v>1515</v>
      </c>
      <c r="L3325" s="3">
        <v>36140.775432922594</v>
      </c>
      <c r="M3325" s="3">
        <v>37405.702573074879</v>
      </c>
      <c r="N3325" s="3">
        <v>38714.902163132501</v>
      </c>
      <c r="O3325" s="3">
        <v>40069.923738842132</v>
      </c>
      <c r="P3325" s="3">
        <v>41472.371069701607</v>
      </c>
    </row>
    <row r="3326" spans="2:16" x14ac:dyDescent="0.35">
      <c r="B3326" t="s">
        <v>10</v>
      </c>
      <c r="D3326" t="s">
        <v>19</v>
      </c>
      <c r="E3326" t="s">
        <v>44</v>
      </c>
      <c r="F3326" t="s">
        <v>519</v>
      </c>
      <c r="G3326" t="s">
        <v>520</v>
      </c>
      <c r="H3326">
        <v>4215</v>
      </c>
      <c r="I3326" t="s">
        <v>512</v>
      </c>
      <c r="J3326">
        <v>63300056</v>
      </c>
      <c r="K3326" t="s">
        <v>1536</v>
      </c>
      <c r="L3326" s="3">
        <v>344197.86126592947</v>
      </c>
      <c r="M3326" s="3">
        <v>356244.78641023696</v>
      </c>
      <c r="N3326" s="3">
        <v>368713.35393459524</v>
      </c>
      <c r="O3326" s="3">
        <v>381618.32132230606</v>
      </c>
      <c r="P3326" s="3">
        <v>394974.96256858675</v>
      </c>
    </row>
    <row r="3327" spans="2:16" x14ac:dyDescent="0.35">
      <c r="B3327" t="s">
        <v>10</v>
      </c>
      <c r="D3327" t="s">
        <v>19</v>
      </c>
      <c r="E3327" t="s">
        <v>44</v>
      </c>
      <c r="F3327" t="s">
        <v>519</v>
      </c>
      <c r="G3327" t="s">
        <v>520</v>
      </c>
      <c r="H3327">
        <v>4215</v>
      </c>
      <c r="I3327" t="s">
        <v>512</v>
      </c>
      <c r="J3327">
        <v>63300033</v>
      </c>
      <c r="K3327" t="s">
        <v>1661</v>
      </c>
      <c r="L3327" s="3">
        <v>6000</v>
      </c>
      <c r="M3327" s="3">
        <v>6000</v>
      </c>
      <c r="N3327" s="3">
        <v>6000</v>
      </c>
      <c r="O3327" s="3">
        <v>6000</v>
      </c>
      <c r="P3327" s="3">
        <v>6000</v>
      </c>
    </row>
    <row r="3328" spans="2:16" x14ac:dyDescent="0.35">
      <c r="B3328" t="s">
        <v>10</v>
      </c>
      <c r="D3328" t="s">
        <v>19</v>
      </c>
      <c r="E3328" t="s">
        <v>44</v>
      </c>
      <c r="F3328" t="s">
        <v>519</v>
      </c>
      <c r="G3328" t="s">
        <v>520</v>
      </c>
      <c r="H3328">
        <v>4215</v>
      </c>
      <c r="I3328" t="s">
        <v>512</v>
      </c>
      <c r="J3328">
        <v>63300150</v>
      </c>
      <c r="K3328" t="s">
        <v>1680</v>
      </c>
      <c r="L3328" s="3">
        <v>48960</v>
      </c>
      <c r="M3328" s="3">
        <v>49939.200000000004</v>
      </c>
      <c r="N3328" s="3">
        <v>50937.984000000004</v>
      </c>
      <c r="O3328" s="3">
        <v>51956.743680000007</v>
      </c>
      <c r="P3328" s="3">
        <v>52995.878553600007</v>
      </c>
    </row>
    <row r="3329" spans="2:16" x14ac:dyDescent="0.35">
      <c r="B3329" t="s">
        <v>10</v>
      </c>
      <c r="D3329" t="s">
        <v>19</v>
      </c>
      <c r="E3329" t="s">
        <v>44</v>
      </c>
      <c r="F3329" t="s">
        <v>519</v>
      </c>
      <c r="G3329" t="s">
        <v>520</v>
      </c>
      <c r="H3329">
        <v>4215</v>
      </c>
      <c r="I3329" t="s">
        <v>512</v>
      </c>
      <c r="J3329">
        <v>63300152</v>
      </c>
      <c r="K3329" t="s">
        <v>1741</v>
      </c>
      <c r="L3329" s="3">
        <v>24480</v>
      </c>
      <c r="M3329" s="3">
        <v>24969.600000000002</v>
      </c>
      <c r="N3329" s="3">
        <v>25468.992000000002</v>
      </c>
      <c r="O3329" s="3">
        <v>25978.371840000003</v>
      </c>
      <c r="P3329" s="3">
        <v>26497.939276800003</v>
      </c>
    </row>
    <row r="3330" spans="2:16" x14ac:dyDescent="0.35">
      <c r="B3330" t="s">
        <v>10</v>
      </c>
      <c r="D3330" t="s">
        <v>11</v>
      </c>
      <c r="E3330" t="s">
        <v>44</v>
      </c>
      <c r="F3330" t="s">
        <v>519</v>
      </c>
      <c r="G3330" t="s">
        <v>520</v>
      </c>
      <c r="H3330">
        <v>4215</v>
      </c>
      <c r="I3330" t="s">
        <v>512</v>
      </c>
      <c r="J3330">
        <v>63300100</v>
      </c>
      <c r="K3330" t="s">
        <v>1869</v>
      </c>
      <c r="L3330" s="3">
        <v>31666.20323646551</v>
      </c>
      <c r="M3330" s="3">
        <v>32774.520349741797</v>
      </c>
      <c r="N3330" s="3">
        <v>33921.628561982761</v>
      </c>
      <c r="O3330" s="3">
        <v>35108.885561652154</v>
      </c>
      <c r="P3330" s="3">
        <v>36337.69655630998</v>
      </c>
    </row>
    <row r="3331" spans="2:16" x14ac:dyDescent="0.35">
      <c r="B3331" t="s">
        <v>10</v>
      </c>
      <c r="D3331" t="s">
        <v>11</v>
      </c>
      <c r="E3331" t="s">
        <v>44</v>
      </c>
      <c r="F3331" t="s">
        <v>519</v>
      </c>
      <c r="G3331" t="s">
        <v>520</v>
      </c>
      <c r="H3331">
        <v>4215</v>
      </c>
      <c r="I3331" t="s">
        <v>512</v>
      </c>
      <c r="J3331">
        <v>63300170</v>
      </c>
      <c r="K3331" t="s">
        <v>1873</v>
      </c>
      <c r="L3331" s="3">
        <v>54727.459941282788</v>
      </c>
      <c r="M3331" s="3">
        <v>56642.92103922768</v>
      </c>
      <c r="N3331" s="3">
        <v>58625.423275600646</v>
      </c>
      <c r="O3331" s="3">
        <v>60677.313090246666</v>
      </c>
      <c r="P3331" s="3">
        <v>62801.019048405295</v>
      </c>
    </row>
    <row r="3332" spans="2:16" x14ac:dyDescent="0.35">
      <c r="B3332" t="s">
        <v>10</v>
      </c>
      <c r="D3332" t="s">
        <v>11</v>
      </c>
      <c r="E3332" t="s">
        <v>44</v>
      </c>
      <c r="F3332" t="s">
        <v>519</v>
      </c>
      <c r="G3332" t="s">
        <v>520</v>
      </c>
      <c r="H3332">
        <v>4215</v>
      </c>
      <c r="I3332" t="s">
        <v>512</v>
      </c>
      <c r="J3332">
        <v>63300130</v>
      </c>
      <c r="K3332" t="s">
        <v>1896</v>
      </c>
      <c r="L3332" s="3">
        <v>17209.893063296473</v>
      </c>
      <c r="M3332" s="3">
        <v>17812.23932051185</v>
      </c>
      <c r="N3332" s="3">
        <v>18435.667696729764</v>
      </c>
      <c r="O3332" s="3">
        <v>19080.916066115304</v>
      </c>
      <c r="P3332" s="3">
        <v>19748.748128429339</v>
      </c>
    </row>
    <row r="3333" spans="2:16" x14ac:dyDescent="0.35">
      <c r="B3333" t="s">
        <v>10</v>
      </c>
      <c r="D3333" t="s">
        <v>11</v>
      </c>
      <c r="E3333" t="s">
        <v>44</v>
      </c>
      <c r="F3333" t="s">
        <v>521</v>
      </c>
      <c r="G3333" t="s">
        <v>522</v>
      </c>
      <c r="H3333">
        <v>4215</v>
      </c>
      <c r="I3333" t="s">
        <v>512</v>
      </c>
      <c r="J3333">
        <v>63300080</v>
      </c>
      <c r="K3333" t="s">
        <v>91</v>
      </c>
      <c r="L3333" s="3">
        <v>4634.7538184069754</v>
      </c>
      <c r="M3333" s="3">
        <v>4796.9702020512195</v>
      </c>
      <c r="N3333" s="3">
        <v>4964.8641591230116</v>
      </c>
      <c r="O3333" s="3">
        <v>5138.6344046923168</v>
      </c>
      <c r="P3333" s="3">
        <v>5318.4866088565477</v>
      </c>
    </row>
    <row r="3334" spans="2:16" x14ac:dyDescent="0.35">
      <c r="B3334" t="s">
        <v>10</v>
      </c>
      <c r="D3334" t="s">
        <v>11</v>
      </c>
      <c r="E3334" t="s">
        <v>44</v>
      </c>
      <c r="F3334" t="s">
        <v>521</v>
      </c>
      <c r="G3334" t="s">
        <v>522</v>
      </c>
      <c r="H3334">
        <v>4215</v>
      </c>
      <c r="I3334" t="s">
        <v>512</v>
      </c>
      <c r="J3334">
        <v>63300040</v>
      </c>
      <c r="K3334" t="s">
        <v>1515</v>
      </c>
      <c r="L3334" s="3">
        <v>1600.81957543662</v>
      </c>
      <c r="M3334" s="3">
        <v>1656.8482605769013</v>
      </c>
      <c r="N3334" s="3">
        <v>1714.8379496970929</v>
      </c>
      <c r="O3334" s="3">
        <v>1774.8572779364911</v>
      </c>
      <c r="P3334" s="3">
        <v>1836.9772826642682</v>
      </c>
    </row>
    <row r="3335" spans="2:16" x14ac:dyDescent="0.35">
      <c r="B3335" t="s">
        <v>10</v>
      </c>
      <c r="D3335" t="s">
        <v>19</v>
      </c>
      <c r="E3335" t="s">
        <v>44</v>
      </c>
      <c r="F3335" t="s">
        <v>521</v>
      </c>
      <c r="G3335" t="s">
        <v>522</v>
      </c>
      <c r="H3335">
        <v>4215</v>
      </c>
      <c r="I3335" t="s">
        <v>512</v>
      </c>
      <c r="J3335">
        <v>63300056</v>
      </c>
      <c r="K3335" t="s">
        <v>1536</v>
      </c>
      <c r="L3335" s="3">
        <v>15245.900718444</v>
      </c>
      <c r="M3335" s="3">
        <v>15779.507243589538</v>
      </c>
      <c r="N3335" s="3">
        <v>16331.789997115171</v>
      </c>
      <c r="O3335" s="3">
        <v>16903.402647014202</v>
      </c>
      <c r="P3335" s="3">
        <v>17495.021739659696</v>
      </c>
    </row>
    <row r="3336" spans="2:16" x14ac:dyDescent="0.35">
      <c r="B3336" t="s">
        <v>10</v>
      </c>
      <c r="D3336" t="s">
        <v>19</v>
      </c>
      <c r="E3336" t="s">
        <v>44</v>
      </c>
      <c r="F3336" t="s">
        <v>521</v>
      </c>
      <c r="G3336" t="s">
        <v>522</v>
      </c>
      <c r="H3336">
        <v>4215</v>
      </c>
      <c r="I3336" t="s">
        <v>512</v>
      </c>
      <c r="J3336">
        <v>63300150</v>
      </c>
      <c r="K3336" t="s">
        <v>1680</v>
      </c>
      <c r="L3336" s="3">
        <v>153000</v>
      </c>
      <c r="M3336" s="3">
        <v>156060</v>
      </c>
      <c r="N3336" s="3">
        <v>159181.20000000001</v>
      </c>
      <c r="O3336" s="3">
        <v>162364.82400000002</v>
      </c>
      <c r="P3336" s="3">
        <v>165612.12048000001</v>
      </c>
    </row>
    <row r="3337" spans="2:16" x14ac:dyDescent="0.35">
      <c r="B3337" t="s">
        <v>10</v>
      </c>
      <c r="D3337" t="s">
        <v>11</v>
      </c>
      <c r="E3337" t="s">
        <v>44</v>
      </c>
      <c r="F3337" t="s">
        <v>521</v>
      </c>
      <c r="G3337" t="s">
        <v>522</v>
      </c>
      <c r="H3337">
        <v>4215</v>
      </c>
      <c r="I3337" t="s">
        <v>512</v>
      </c>
      <c r="J3337">
        <v>63300100</v>
      </c>
      <c r="K3337" t="s">
        <v>1869</v>
      </c>
      <c r="L3337" s="3">
        <v>1402.6228660968479</v>
      </c>
      <c r="M3337" s="3">
        <v>1451.7146664102374</v>
      </c>
      <c r="N3337" s="3">
        <v>1502.5246797345958</v>
      </c>
      <c r="O3337" s="3">
        <v>1555.1130435253065</v>
      </c>
      <c r="P3337" s="3">
        <v>1609.542000048692</v>
      </c>
    </row>
    <row r="3338" spans="2:16" x14ac:dyDescent="0.35">
      <c r="B3338" t="s">
        <v>10</v>
      </c>
      <c r="D3338" t="s">
        <v>11</v>
      </c>
      <c r="E3338" t="s">
        <v>44</v>
      </c>
      <c r="F3338" t="s">
        <v>521</v>
      </c>
      <c r="G3338" t="s">
        <v>522</v>
      </c>
      <c r="H3338">
        <v>4215</v>
      </c>
      <c r="I3338" t="s">
        <v>512</v>
      </c>
      <c r="J3338">
        <v>63300170</v>
      </c>
      <c r="K3338" t="s">
        <v>1873</v>
      </c>
      <c r="L3338" s="3">
        <v>2424.0982142325961</v>
      </c>
      <c r="M3338" s="3">
        <v>2508.9416517307368</v>
      </c>
      <c r="N3338" s="3">
        <v>2596.7546095413122</v>
      </c>
      <c r="O3338" s="3">
        <v>2687.6410208752582</v>
      </c>
      <c r="P3338" s="3">
        <v>2781.7084566058916</v>
      </c>
    </row>
    <row r="3339" spans="2:16" x14ac:dyDescent="0.35">
      <c r="B3339" t="s">
        <v>10</v>
      </c>
      <c r="D3339" t="s">
        <v>11</v>
      </c>
      <c r="E3339" t="s">
        <v>44</v>
      </c>
      <c r="F3339" t="s">
        <v>521</v>
      </c>
      <c r="G3339" t="s">
        <v>522</v>
      </c>
      <c r="H3339">
        <v>4215</v>
      </c>
      <c r="I3339" t="s">
        <v>512</v>
      </c>
      <c r="J3339">
        <v>63300130</v>
      </c>
      <c r="K3339" t="s">
        <v>1896</v>
      </c>
      <c r="L3339" s="3">
        <v>762.29503592219999</v>
      </c>
      <c r="M3339" s="3">
        <v>788.97536217947697</v>
      </c>
      <c r="N3339" s="3">
        <v>816.58949985575862</v>
      </c>
      <c r="O3339" s="3">
        <v>845.17013235071011</v>
      </c>
      <c r="P3339" s="3">
        <v>874.75108698298482</v>
      </c>
    </row>
    <row r="3340" spans="2:16" x14ac:dyDescent="0.35">
      <c r="B3340" t="s">
        <v>10</v>
      </c>
      <c r="D3340" t="s">
        <v>11</v>
      </c>
      <c r="E3340" t="s">
        <v>44</v>
      </c>
      <c r="F3340" t="s">
        <v>503</v>
      </c>
      <c r="G3340" t="s">
        <v>504</v>
      </c>
      <c r="H3340">
        <v>4220</v>
      </c>
      <c r="I3340" t="s">
        <v>505</v>
      </c>
      <c r="J3340">
        <v>63300080</v>
      </c>
      <c r="K3340" t="s">
        <v>91</v>
      </c>
      <c r="L3340" s="3">
        <v>467027.21226696181</v>
      </c>
      <c r="M3340" s="3">
        <v>463737.80469630542</v>
      </c>
      <c r="N3340" s="3">
        <v>480655.86546067608</v>
      </c>
      <c r="O3340" s="3">
        <v>498166.05835179973</v>
      </c>
      <c r="P3340" s="3">
        <v>516289.10799411265</v>
      </c>
    </row>
    <row r="3341" spans="2:16" x14ac:dyDescent="0.35">
      <c r="B3341" t="s">
        <v>10</v>
      </c>
      <c r="D3341" t="s">
        <v>11</v>
      </c>
      <c r="E3341" t="s">
        <v>44</v>
      </c>
      <c r="F3341" t="s">
        <v>503</v>
      </c>
      <c r="G3341" t="s">
        <v>504</v>
      </c>
      <c r="H3341">
        <v>4220</v>
      </c>
      <c r="I3341" t="s">
        <v>505</v>
      </c>
      <c r="J3341">
        <v>63300040</v>
      </c>
      <c r="K3341" t="s">
        <v>1515</v>
      </c>
      <c r="L3341" s="3">
        <v>161308.7410790493</v>
      </c>
      <c r="M3341" s="3">
        <v>160172.597016816</v>
      </c>
      <c r="N3341" s="3">
        <v>166016.00616240455</v>
      </c>
      <c r="O3341" s="3">
        <v>172063.9346280887</v>
      </c>
      <c r="P3341" s="3">
        <v>178323.54059007179</v>
      </c>
    </row>
    <row r="3342" spans="2:16" x14ac:dyDescent="0.35">
      <c r="B3342" t="s">
        <v>10</v>
      </c>
      <c r="D3342" t="s">
        <v>19</v>
      </c>
      <c r="E3342" t="s">
        <v>44</v>
      </c>
      <c r="F3342" t="s">
        <v>503</v>
      </c>
      <c r="G3342" t="s">
        <v>504</v>
      </c>
      <c r="H3342">
        <v>4220</v>
      </c>
      <c r="I3342" t="s">
        <v>505</v>
      </c>
      <c r="J3342">
        <v>63300056</v>
      </c>
      <c r="K3342" t="s">
        <v>1536</v>
      </c>
      <c r="L3342" s="3">
        <v>1536273.7245623744</v>
      </c>
      <c r="M3342" s="3">
        <v>1525453.3049220573</v>
      </c>
      <c r="N3342" s="3">
        <v>1581104.8205943292</v>
      </c>
      <c r="O3342" s="3">
        <v>1638704.1393151307</v>
      </c>
      <c r="P3342" s="3">
        <v>1698319.4341911601</v>
      </c>
    </row>
    <row r="3343" spans="2:16" x14ac:dyDescent="0.35">
      <c r="B3343" t="s">
        <v>10</v>
      </c>
      <c r="D3343" t="s">
        <v>11</v>
      </c>
      <c r="E3343" t="s">
        <v>44</v>
      </c>
      <c r="F3343" t="s">
        <v>503</v>
      </c>
      <c r="G3343" t="s">
        <v>504</v>
      </c>
      <c r="H3343">
        <v>4220</v>
      </c>
      <c r="I3343" t="s">
        <v>505</v>
      </c>
      <c r="J3343">
        <v>63300100</v>
      </c>
      <c r="K3343" t="s">
        <v>1869</v>
      </c>
      <c r="L3343" s="3">
        <v>141337.18265973844</v>
      </c>
      <c r="M3343" s="3">
        <v>140341.70405282927</v>
      </c>
      <c r="N3343" s="3">
        <v>145461.64349467828</v>
      </c>
      <c r="O3343" s="3">
        <v>150760.78081699202</v>
      </c>
      <c r="P3343" s="3">
        <v>156245.38794558673</v>
      </c>
    </row>
    <row r="3344" spans="2:16" x14ac:dyDescent="0.35">
      <c r="B3344" t="s">
        <v>10</v>
      </c>
      <c r="D3344" t="s">
        <v>11</v>
      </c>
      <c r="E3344" t="s">
        <v>44</v>
      </c>
      <c r="F3344" t="s">
        <v>503</v>
      </c>
      <c r="G3344" t="s">
        <v>504</v>
      </c>
      <c r="H3344">
        <v>4220</v>
      </c>
      <c r="I3344" t="s">
        <v>505</v>
      </c>
      <c r="J3344">
        <v>63300170</v>
      </c>
      <c r="K3344" t="s">
        <v>1873</v>
      </c>
      <c r="L3344" s="3">
        <v>244267.52220541754</v>
      </c>
      <c r="M3344" s="3">
        <v>242547.07548260712</v>
      </c>
      <c r="N3344" s="3">
        <v>251395.66647449834</v>
      </c>
      <c r="O3344" s="3">
        <v>260553.95815110579</v>
      </c>
      <c r="P3344" s="3">
        <v>270032.79003639449</v>
      </c>
    </row>
    <row r="3345" spans="2:16" x14ac:dyDescent="0.35">
      <c r="B3345" t="s">
        <v>10</v>
      </c>
      <c r="D3345" t="s">
        <v>11</v>
      </c>
      <c r="E3345" t="s">
        <v>44</v>
      </c>
      <c r="F3345" t="s">
        <v>506</v>
      </c>
      <c r="G3345" t="s">
        <v>507</v>
      </c>
      <c r="H3345">
        <v>4220</v>
      </c>
      <c r="I3345" t="s">
        <v>505</v>
      </c>
      <c r="J3345">
        <v>63300080</v>
      </c>
      <c r="K3345" t="s">
        <v>91</v>
      </c>
      <c r="L3345" s="3">
        <v>15209.397141579933</v>
      </c>
      <c r="M3345" s="3">
        <v>15741.72604153523</v>
      </c>
      <c r="N3345" s="3">
        <v>16292.686452988963</v>
      </c>
      <c r="O3345" s="3">
        <v>16862.930478843573</v>
      </c>
      <c r="P3345" s="3">
        <v>17453.133045603099</v>
      </c>
    </row>
    <row r="3346" spans="2:16" x14ac:dyDescent="0.35">
      <c r="B3346" t="s">
        <v>10</v>
      </c>
      <c r="D3346" t="s">
        <v>19</v>
      </c>
      <c r="E3346" t="s">
        <v>44</v>
      </c>
      <c r="F3346" t="s">
        <v>506</v>
      </c>
      <c r="G3346" t="s">
        <v>507</v>
      </c>
      <c r="H3346">
        <v>4220</v>
      </c>
      <c r="I3346" t="s">
        <v>505</v>
      </c>
      <c r="J3346">
        <v>63300030</v>
      </c>
      <c r="K3346" t="s">
        <v>1488</v>
      </c>
      <c r="L3346" s="3">
        <v>0</v>
      </c>
      <c r="M3346" s="3">
        <v>1554</v>
      </c>
      <c r="N3346" s="3">
        <v>1554</v>
      </c>
      <c r="O3346" s="3">
        <v>1554</v>
      </c>
      <c r="P3346" s="3">
        <v>1554</v>
      </c>
    </row>
    <row r="3347" spans="2:16" x14ac:dyDescent="0.35">
      <c r="B3347" t="s">
        <v>10</v>
      </c>
      <c r="D3347" t="s">
        <v>11</v>
      </c>
      <c r="E3347" t="s">
        <v>44</v>
      </c>
      <c r="F3347" t="s">
        <v>506</v>
      </c>
      <c r="G3347" t="s">
        <v>507</v>
      </c>
      <c r="H3347">
        <v>4220</v>
      </c>
      <c r="I3347" t="s">
        <v>505</v>
      </c>
      <c r="J3347">
        <v>63300040</v>
      </c>
      <c r="K3347" t="s">
        <v>1515</v>
      </c>
      <c r="L3347" s="3">
        <v>5253.2457232430688</v>
      </c>
      <c r="M3347" s="3">
        <v>5437.1093235565759</v>
      </c>
      <c r="N3347" s="3">
        <v>5627.4081498810556</v>
      </c>
      <c r="O3347" s="3">
        <v>5824.3674351268919</v>
      </c>
      <c r="P3347" s="3">
        <v>6028.2202953563328</v>
      </c>
    </row>
    <row r="3348" spans="2:16" x14ac:dyDescent="0.35">
      <c r="B3348" t="s">
        <v>10</v>
      </c>
      <c r="D3348" t="s">
        <v>19</v>
      </c>
      <c r="E3348" t="s">
        <v>44</v>
      </c>
      <c r="F3348" t="s">
        <v>506</v>
      </c>
      <c r="G3348" t="s">
        <v>507</v>
      </c>
      <c r="H3348">
        <v>4220</v>
      </c>
      <c r="I3348" t="s">
        <v>505</v>
      </c>
      <c r="J3348">
        <v>63300056</v>
      </c>
      <c r="K3348" t="s">
        <v>1536</v>
      </c>
      <c r="L3348" s="3">
        <v>50030.911649933994</v>
      </c>
      <c r="M3348" s="3">
        <v>51781.993557681679</v>
      </c>
      <c r="N3348" s="3">
        <v>53594.363332200533</v>
      </c>
      <c r="O3348" s="3">
        <v>55470.166048827545</v>
      </c>
      <c r="P3348" s="3">
        <v>57411.621860536507</v>
      </c>
    </row>
    <row r="3349" spans="2:16" x14ac:dyDescent="0.35">
      <c r="B3349" t="s">
        <v>10</v>
      </c>
      <c r="D3349" t="s">
        <v>11</v>
      </c>
      <c r="E3349" t="s">
        <v>44</v>
      </c>
      <c r="F3349" t="s">
        <v>506</v>
      </c>
      <c r="G3349" t="s">
        <v>507</v>
      </c>
      <c r="H3349">
        <v>4220</v>
      </c>
      <c r="I3349" t="s">
        <v>505</v>
      </c>
      <c r="J3349">
        <v>63300100</v>
      </c>
      <c r="K3349" t="s">
        <v>1869</v>
      </c>
      <c r="L3349" s="3">
        <v>4602.8438717939271</v>
      </c>
      <c r="M3349" s="3">
        <v>4763.9434073067141</v>
      </c>
      <c r="N3349" s="3">
        <v>4930.6814265624489</v>
      </c>
      <c r="O3349" s="3">
        <v>5103.2552764921338</v>
      </c>
      <c r="P3349" s="3">
        <v>5281.8692111693581</v>
      </c>
    </row>
    <row r="3350" spans="2:16" x14ac:dyDescent="0.35">
      <c r="B3350" t="s">
        <v>10</v>
      </c>
      <c r="D3350" t="s">
        <v>11</v>
      </c>
      <c r="E3350" t="s">
        <v>44</v>
      </c>
      <c r="F3350" t="s">
        <v>506</v>
      </c>
      <c r="G3350" t="s">
        <v>507</v>
      </c>
      <c r="H3350">
        <v>4220</v>
      </c>
      <c r="I3350" t="s">
        <v>505</v>
      </c>
      <c r="J3350">
        <v>63300170</v>
      </c>
      <c r="K3350" t="s">
        <v>1873</v>
      </c>
      <c r="L3350" s="3">
        <v>7954.9149523395054</v>
      </c>
      <c r="M3350" s="3">
        <v>8233.3369756713873</v>
      </c>
      <c r="N3350" s="3">
        <v>8521.5037698198848</v>
      </c>
      <c r="O3350" s="3">
        <v>8819.7564017635796</v>
      </c>
      <c r="P3350" s="3">
        <v>9128.4478758253044</v>
      </c>
    </row>
    <row r="3351" spans="2:16" x14ac:dyDescent="0.35">
      <c r="B3351" t="s">
        <v>10</v>
      </c>
      <c r="D3351" t="s">
        <v>11</v>
      </c>
      <c r="E3351" t="s">
        <v>44</v>
      </c>
      <c r="F3351" t="s">
        <v>508</v>
      </c>
      <c r="G3351" t="s">
        <v>509</v>
      </c>
      <c r="H3351">
        <v>4220</v>
      </c>
      <c r="I3351" t="s">
        <v>505</v>
      </c>
      <c r="J3351">
        <v>63300080</v>
      </c>
      <c r="K3351" t="s">
        <v>91</v>
      </c>
      <c r="L3351" s="3">
        <v>139439.21203642205</v>
      </c>
      <c r="M3351" s="3">
        <v>144319.58445769679</v>
      </c>
      <c r="N3351" s="3">
        <v>149370.76991371618</v>
      </c>
      <c r="O3351" s="3">
        <v>154598.74686069624</v>
      </c>
      <c r="P3351" s="3">
        <v>160009.70300082059</v>
      </c>
    </row>
    <row r="3352" spans="2:16" x14ac:dyDescent="0.35">
      <c r="B3352" t="s">
        <v>10</v>
      </c>
      <c r="D3352" t="s">
        <v>19</v>
      </c>
      <c r="E3352" t="s">
        <v>44</v>
      </c>
      <c r="F3352" t="s">
        <v>508</v>
      </c>
      <c r="G3352" t="s">
        <v>509</v>
      </c>
      <c r="H3352">
        <v>4220</v>
      </c>
      <c r="I3352" t="s">
        <v>505</v>
      </c>
      <c r="J3352">
        <v>63300075</v>
      </c>
      <c r="K3352" t="s">
        <v>1480</v>
      </c>
      <c r="L3352" s="3">
        <v>2029.9999999999998</v>
      </c>
      <c r="M3352" s="3">
        <v>2060.4499999999994</v>
      </c>
      <c r="N3352" s="3">
        <v>2091.356749999999</v>
      </c>
      <c r="O3352" s="3">
        <v>2122.7271012499987</v>
      </c>
      <c r="P3352" s="3">
        <v>2154.5680077687484</v>
      </c>
    </row>
    <row r="3353" spans="2:16" x14ac:dyDescent="0.35">
      <c r="B3353" t="s">
        <v>10</v>
      </c>
      <c r="D3353" t="s">
        <v>19</v>
      </c>
      <c r="E3353" t="s">
        <v>44</v>
      </c>
      <c r="F3353" t="s">
        <v>508</v>
      </c>
      <c r="G3353" t="s">
        <v>509</v>
      </c>
      <c r="H3353">
        <v>4220</v>
      </c>
      <c r="I3353" t="s">
        <v>505</v>
      </c>
      <c r="J3353">
        <v>63300030</v>
      </c>
      <c r="K3353" t="s">
        <v>1488</v>
      </c>
      <c r="L3353" s="3">
        <v>42800</v>
      </c>
      <c r="M3353" s="3">
        <v>60764</v>
      </c>
      <c r="N3353" s="3">
        <v>60764</v>
      </c>
      <c r="O3353" s="3">
        <v>60764</v>
      </c>
      <c r="P3353" s="3">
        <v>60764</v>
      </c>
    </row>
    <row r="3354" spans="2:16" x14ac:dyDescent="0.35">
      <c r="B3354" t="s">
        <v>10</v>
      </c>
      <c r="D3354" t="s">
        <v>11</v>
      </c>
      <c r="E3354" t="s">
        <v>44</v>
      </c>
      <c r="F3354" t="s">
        <v>508</v>
      </c>
      <c r="G3354" t="s">
        <v>509</v>
      </c>
      <c r="H3354">
        <v>4220</v>
      </c>
      <c r="I3354" t="s">
        <v>505</v>
      </c>
      <c r="J3354">
        <v>63300040</v>
      </c>
      <c r="K3354" t="s">
        <v>1515</v>
      </c>
      <c r="L3354" s="3">
        <v>48161.569946790507</v>
      </c>
      <c r="M3354" s="3">
        <v>49847.224894928171</v>
      </c>
      <c r="N3354" s="3">
        <v>51591.877766250655</v>
      </c>
      <c r="O3354" s="3">
        <v>53397.593488069419</v>
      </c>
      <c r="P3354" s="3">
        <v>55266.509260151848</v>
      </c>
    </row>
    <row r="3355" spans="2:16" x14ac:dyDescent="0.35">
      <c r="B3355" t="s">
        <v>10</v>
      </c>
      <c r="D3355" t="s">
        <v>19</v>
      </c>
      <c r="E3355" t="s">
        <v>44</v>
      </c>
      <c r="F3355" t="s">
        <v>508</v>
      </c>
      <c r="G3355" t="s">
        <v>509</v>
      </c>
      <c r="H3355">
        <v>4220</v>
      </c>
      <c r="I3355" t="s">
        <v>505</v>
      </c>
      <c r="J3355">
        <v>63300056</v>
      </c>
      <c r="K3355" t="s">
        <v>1536</v>
      </c>
      <c r="L3355" s="3">
        <v>458681.61854086199</v>
      </c>
      <c r="M3355" s="3">
        <v>474735.47518979211</v>
      </c>
      <c r="N3355" s="3">
        <v>491351.21682143479</v>
      </c>
      <c r="O3355" s="3">
        <v>508548.50941018498</v>
      </c>
      <c r="P3355" s="3">
        <v>526347.70723954146</v>
      </c>
    </row>
    <row r="3356" spans="2:16" x14ac:dyDescent="0.35">
      <c r="B3356" t="s">
        <v>10</v>
      </c>
      <c r="D3356" t="s">
        <v>19</v>
      </c>
      <c r="E3356" t="s">
        <v>44</v>
      </c>
      <c r="F3356" t="s">
        <v>508</v>
      </c>
      <c r="G3356" t="s">
        <v>509</v>
      </c>
      <c r="H3356">
        <v>4220</v>
      </c>
      <c r="I3356" t="s">
        <v>505</v>
      </c>
      <c r="J3356">
        <v>63300060</v>
      </c>
      <c r="K3356" t="s">
        <v>1546</v>
      </c>
      <c r="L3356" s="3">
        <v>504</v>
      </c>
      <c r="M3356" s="3">
        <v>504</v>
      </c>
      <c r="N3356" s="3">
        <v>504</v>
      </c>
      <c r="O3356" s="3">
        <v>504</v>
      </c>
      <c r="P3356" s="3">
        <v>504</v>
      </c>
    </row>
    <row r="3357" spans="2:16" x14ac:dyDescent="0.35">
      <c r="B3357" t="s">
        <v>10</v>
      </c>
      <c r="D3357" t="s">
        <v>19</v>
      </c>
      <c r="E3357" t="s">
        <v>44</v>
      </c>
      <c r="F3357" t="s">
        <v>508</v>
      </c>
      <c r="G3357" t="s">
        <v>509</v>
      </c>
      <c r="H3357">
        <v>4220</v>
      </c>
      <c r="I3357" t="s">
        <v>505</v>
      </c>
      <c r="J3357">
        <v>63300065</v>
      </c>
      <c r="K3357" t="s">
        <v>1627</v>
      </c>
      <c r="L3357" s="3">
        <v>744</v>
      </c>
      <c r="M3357" s="3">
        <v>744</v>
      </c>
      <c r="N3357" s="3">
        <v>744</v>
      </c>
      <c r="O3357" s="3">
        <v>744</v>
      </c>
      <c r="P3357" s="3">
        <v>744</v>
      </c>
    </row>
    <row r="3358" spans="2:16" x14ac:dyDescent="0.35">
      <c r="B3358" t="s">
        <v>10</v>
      </c>
      <c r="D3358" t="s">
        <v>19</v>
      </c>
      <c r="E3358" t="s">
        <v>44</v>
      </c>
      <c r="F3358" t="s">
        <v>508</v>
      </c>
      <c r="G3358" t="s">
        <v>509</v>
      </c>
      <c r="H3358">
        <v>4220</v>
      </c>
      <c r="I3358" t="s">
        <v>505</v>
      </c>
      <c r="J3358">
        <v>63300033</v>
      </c>
      <c r="K3358" t="s">
        <v>1661</v>
      </c>
      <c r="L3358" s="3">
        <v>101028.12</v>
      </c>
      <c r="M3358" s="3">
        <v>101028.12</v>
      </c>
      <c r="N3358" s="3">
        <v>101028.12</v>
      </c>
      <c r="O3358" s="3">
        <v>101028.12</v>
      </c>
      <c r="P3358" s="3">
        <v>101028.12</v>
      </c>
    </row>
    <row r="3359" spans="2:16" x14ac:dyDescent="0.35">
      <c r="B3359" t="s">
        <v>10</v>
      </c>
      <c r="D3359" t="s">
        <v>19</v>
      </c>
      <c r="E3359" t="s">
        <v>44</v>
      </c>
      <c r="F3359" t="s">
        <v>508</v>
      </c>
      <c r="G3359" t="s">
        <v>509</v>
      </c>
      <c r="H3359">
        <v>4220</v>
      </c>
      <c r="I3359" t="s">
        <v>505</v>
      </c>
      <c r="J3359">
        <v>63300150</v>
      </c>
      <c r="K3359" t="s">
        <v>1680</v>
      </c>
      <c r="L3359" s="3">
        <v>27580.799999999999</v>
      </c>
      <c r="M3359" s="3">
        <v>28132.416000000001</v>
      </c>
      <c r="N3359" s="3">
        <v>28695.064320000001</v>
      </c>
      <c r="O3359" s="3">
        <v>29268.965606400001</v>
      </c>
      <c r="P3359" s="3">
        <v>29854.344918528001</v>
      </c>
    </row>
    <row r="3360" spans="2:16" x14ac:dyDescent="0.35">
      <c r="B3360" t="s">
        <v>10</v>
      </c>
      <c r="D3360" t="s">
        <v>11</v>
      </c>
      <c r="E3360" t="s">
        <v>44</v>
      </c>
      <c r="F3360" t="s">
        <v>508</v>
      </c>
      <c r="G3360" t="s">
        <v>509</v>
      </c>
      <c r="H3360">
        <v>4220</v>
      </c>
      <c r="I3360" t="s">
        <v>505</v>
      </c>
      <c r="J3360">
        <v>63300110</v>
      </c>
      <c r="K3360" t="s">
        <v>1866</v>
      </c>
      <c r="L3360" s="3">
        <v>29.76</v>
      </c>
      <c r="M3360" s="3">
        <v>29.76</v>
      </c>
      <c r="N3360" s="3">
        <v>29.76</v>
      </c>
      <c r="O3360" s="3">
        <v>29.76</v>
      </c>
      <c r="P3360" s="3">
        <v>29.76</v>
      </c>
    </row>
    <row r="3361" spans="2:16" x14ac:dyDescent="0.35">
      <c r="B3361" t="s">
        <v>10</v>
      </c>
      <c r="D3361" t="s">
        <v>11</v>
      </c>
      <c r="E3361" t="s">
        <v>44</v>
      </c>
      <c r="F3361" t="s">
        <v>508</v>
      </c>
      <c r="G3361" t="s">
        <v>509</v>
      </c>
      <c r="H3361">
        <v>4220</v>
      </c>
      <c r="I3361" t="s">
        <v>505</v>
      </c>
      <c r="J3361">
        <v>63300100</v>
      </c>
      <c r="K3361" t="s">
        <v>1869</v>
      </c>
      <c r="L3361" s="3">
        <v>42198.708905759304</v>
      </c>
      <c r="M3361" s="3">
        <v>43675.663717460877</v>
      </c>
      <c r="N3361" s="3">
        <v>45204.311947572001</v>
      </c>
      <c r="O3361" s="3">
        <v>46786.462865737019</v>
      </c>
      <c r="P3361" s="3">
        <v>48423.989066037815</v>
      </c>
    </row>
    <row r="3362" spans="2:16" x14ac:dyDescent="0.35">
      <c r="B3362" t="s">
        <v>10</v>
      </c>
      <c r="D3362" t="s">
        <v>11</v>
      </c>
      <c r="E3362" t="s">
        <v>44</v>
      </c>
      <c r="F3362" t="s">
        <v>508</v>
      </c>
      <c r="G3362" t="s">
        <v>509</v>
      </c>
      <c r="H3362">
        <v>4220</v>
      </c>
      <c r="I3362" t="s">
        <v>505</v>
      </c>
      <c r="J3362">
        <v>63300170</v>
      </c>
      <c r="K3362" t="s">
        <v>1873</v>
      </c>
      <c r="L3362" s="3">
        <v>72930.377347997055</v>
      </c>
      <c r="M3362" s="3">
        <v>75482.940555176945</v>
      </c>
      <c r="N3362" s="3">
        <v>78124.843474608133</v>
      </c>
      <c r="O3362" s="3">
        <v>80859.212996219416</v>
      </c>
      <c r="P3362" s="3">
        <v>83689.285451087097</v>
      </c>
    </row>
    <row r="3363" spans="2:16" x14ac:dyDescent="0.35">
      <c r="B3363" t="s">
        <v>10</v>
      </c>
      <c r="D3363" t="s">
        <v>19</v>
      </c>
      <c r="E3363" t="s">
        <v>44</v>
      </c>
      <c r="F3363" t="s">
        <v>508</v>
      </c>
      <c r="G3363" t="s">
        <v>509</v>
      </c>
      <c r="H3363">
        <v>4220</v>
      </c>
      <c r="I3363" t="s">
        <v>505</v>
      </c>
      <c r="J3363">
        <v>63300035</v>
      </c>
      <c r="K3363" t="s">
        <v>1886</v>
      </c>
      <c r="L3363" s="3">
        <v>13708.800000000001</v>
      </c>
      <c r="M3363" s="3">
        <v>13982.976000000001</v>
      </c>
      <c r="N3363" s="3">
        <v>14262.635520000002</v>
      </c>
      <c r="O3363" s="3">
        <v>14547.888230400002</v>
      </c>
      <c r="P3363" s="3">
        <v>14838.845995008001</v>
      </c>
    </row>
    <row r="3364" spans="2:16" x14ac:dyDescent="0.35">
      <c r="B3364" t="s">
        <v>10</v>
      </c>
      <c r="D3364" t="s">
        <v>11</v>
      </c>
      <c r="E3364" t="s">
        <v>24</v>
      </c>
      <c r="F3364" t="s">
        <v>490</v>
      </c>
      <c r="G3364" t="s">
        <v>491</v>
      </c>
      <c r="H3364">
        <v>4221</v>
      </c>
      <c r="I3364" t="s">
        <v>492</v>
      </c>
      <c r="J3364">
        <v>63300080</v>
      </c>
      <c r="K3364" t="s">
        <v>91</v>
      </c>
      <c r="L3364" s="3">
        <v>94570.382123082483</v>
      </c>
      <c r="M3364" s="3">
        <v>97880.345497390372</v>
      </c>
      <c r="N3364" s="3">
        <v>101306.15758979903</v>
      </c>
      <c r="O3364" s="3">
        <v>104851.87310544198</v>
      </c>
      <c r="P3364" s="3">
        <v>108521.68866413245</v>
      </c>
    </row>
    <row r="3365" spans="2:16" x14ac:dyDescent="0.35">
      <c r="B3365" t="s">
        <v>10</v>
      </c>
      <c r="D3365" t="s">
        <v>19</v>
      </c>
      <c r="E3365" t="s">
        <v>24</v>
      </c>
      <c r="F3365" t="s">
        <v>490</v>
      </c>
      <c r="G3365" t="s">
        <v>491</v>
      </c>
      <c r="H3365">
        <v>4221</v>
      </c>
      <c r="I3365" t="s">
        <v>492</v>
      </c>
      <c r="J3365">
        <v>63300030</v>
      </c>
      <c r="K3365" t="s">
        <v>1488</v>
      </c>
      <c r="L3365" s="3">
        <v>10000</v>
      </c>
      <c r="M3365" s="3">
        <v>10000</v>
      </c>
      <c r="N3365" s="3">
        <v>10000</v>
      </c>
      <c r="O3365" s="3">
        <v>10000</v>
      </c>
      <c r="P3365" s="3">
        <v>10000</v>
      </c>
    </row>
    <row r="3366" spans="2:16" x14ac:dyDescent="0.35">
      <c r="B3366" t="s">
        <v>10</v>
      </c>
      <c r="D3366" t="s">
        <v>11</v>
      </c>
      <c r="E3366" t="s">
        <v>24</v>
      </c>
      <c r="F3366" t="s">
        <v>490</v>
      </c>
      <c r="G3366" t="s">
        <v>491</v>
      </c>
      <c r="H3366">
        <v>4221</v>
      </c>
      <c r="I3366" t="s">
        <v>492</v>
      </c>
      <c r="J3366">
        <v>63300040</v>
      </c>
      <c r="K3366" t="s">
        <v>1515</v>
      </c>
      <c r="L3366" s="3">
        <v>32664.112246459412</v>
      </c>
      <c r="M3366" s="3">
        <v>33807.356175085493</v>
      </c>
      <c r="N3366" s="3">
        <v>34990.61364121348</v>
      </c>
      <c r="O3366" s="3">
        <v>36215.285118655949</v>
      </c>
      <c r="P3366" s="3">
        <v>37482.820097808908</v>
      </c>
    </row>
    <row r="3367" spans="2:16" x14ac:dyDescent="0.35">
      <c r="B3367" t="s">
        <v>10</v>
      </c>
      <c r="D3367" t="s">
        <v>19</v>
      </c>
      <c r="E3367" t="s">
        <v>24</v>
      </c>
      <c r="F3367" t="s">
        <v>490</v>
      </c>
      <c r="G3367" t="s">
        <v>491</v>
      </c>
      <c r="H3367">
        <v>4221</v>
      </c>
      <c r="I3367" t="s">
        <v>492</v>
      </c>
      <c r="J3367">
        <v>63300056</v>
      </c>
      <c r="K3367" t="s">
        <v>1536</v>
      </c>
      <c r="L3367" s="3">
        <v>311086.78329961345</v>
      </c>
      <c r="M3367" s="3">
        <v>321974.82071509992</v>
      </c>
      <c r="N3367" s="3">
        <v>333243.93944012839</v>
      </c>
      <c r="O3367" s="3">
        <v>344907.47732053284</v>
      </c>
      <c r="P3367" s="3">
        <v>356979.23902675149</v>
      </c>
    </row>
    <row r="3368" spans="2:16" x14ac:dyDescent="0.35">
      <c r="B3368" t="s">
        <v>10</v>
      </c>
      <c r="D3368" t="s">
        <v>19</v>
      </c>
      <c r="E3368" t="s">
        <v>24</v>
      </c>
      <c r="F3368" t="s">
        <v>490</v>
      </c>
      <c r="G3368" t="s">
        <v>491</v>
      </c>
      <c r="H3368">
        <v>4221</v>
      </c>
      <c r="I3368" t="s">
        <v>492</v>
      </c>
      <c r="J3368">
        <v>63300060</v>
      </c>
      <c r="K3368" t="s">
        <v>1546</v>
      </c>
      <c r="L3368" s="3">
        <v>1500</v>
      </c>
      <c r="M3368" s="3">
        <v>1500</v>
      </c>
      <c r="N3368" s="3">
        <v>1500</v>
      </c>
      <c r="O3368" s="3">
        <v>1500</v>
      </c>
      <c r="P3368" s="3">
        <v>1500</v>
      </c>
    </row>
    <row r="3369" spans="2:16" x14ac:dyDescent="0.35">
      <c r="B3369" t="s">
        <v>10</v>
      </c>
      <c r="D3369" t="s">
        <v>19</v>
      </c>
      <c r="E3369" t="s">
        <v>24</v>
      </c>
      <c r="F3369" t="s">
        <v>490</v>
      </c>
      <c r="G3369" t="s">
        <v>491</v>
      </c>
      <c r="H3369">
        <v>4221</v>
      </c>
      <c r="I3369" t="s">
        <v>492</v>
      </c>
      <c r="J3369">
        <v>63300065</v>
      </c>
      <c r="K3369" t="s">
        <v>1627</v>
      </c>
      <c r="L3369" s="3">
        <v>1500</v>
      </c>
      <c r="M3369" s="3">
        <v>1500</v>
      </c>
      <c r="N3369" s="3">
        <v>1500</v>
      </c>
      <c r="O3369" s="3">
        <v>1500</v>
      </c>
      <c r="P3369" s="3">
        <v>1500</v>
      </c>
    </row>
    <row r="3370" spans="2:16" x14ac:dyDescent="0.35">
      <c r="B3370" t="s">
        <v>10</v>
      </c>
      <c r="D3370" t="s">
        <v>19</v>
      </c>
      <c r="E3370" t="s">
        <v>24</v>
      </c>
      <c r="F3370" t="s">
        <v>490</v>
      </c>
      <c r="G3370" t="s">
        <v>491</v>
      </c>
      <c r="H3370">
        <v>4221</v>
      </c>
      <c r="I3370" t="s">
        <v>492</v>
      </c>
      <c r="J3370">
        <v>63300150</v>
      </c>
      <c r="K3370" t="s">
        <v>1680</v>
      </c>
      <c r="L3370" s="3">
        <v>3183.42</v>
      </c>
      <c r="M3370" s="3">
        <v>3247.0884000000001</v>
      </c>
      <c r="N3370" s="3">
        <v>3312.0301680000002</v>
      </c>
      <c r="O3370" s="3">
        <v>3378.2707713600003</v>
      </c>
      <c r="P3370" s="3">
        <v>3445.8361867872004</v>
      </c>
    </row>
    <row r="3371" spans="2:16" x14ac:dyDescent="0.35">
      <c r="B3371" t="s">
        <v>10</v>
      </c>
      <c r="D3371" t="s">
        <v>11</v>
      </c>
      <c r="E3371" t="s">
        <v>24</v>
      </c>
      <c r="F3371" t="s">
        <v>490</v>
      </c>
      <c r="G3371" t="s">
        <v>491</v>
      </c>
      <c r="H3371">
        <v>4221</v>
      </c>
      <c r="I3371" t="s">
        <v>492</v>
      </c>
      <c r="J3371">
        <v>63300110</v>
      </c>
      <c r="K3371" t="s">
        <v>1866</v>
      </c>
      <c r="L3371" s="3">
        <v>60</v>
      </c>
      <c r="M3371" s="3">
        <v>60</v>
      </c>
      <c r="N3371" s="3">
        <v>60</v>
      </c>
      <c r="O3371" s="3">
        <v>60</v>
      </c>
      <c r="P3371" s="3">
        <v>60</v>
      </c>
    </row>
    <row r="3372" spans="2:16" x14ac:dyDescent="0.35">
      <c r="B3372" t="s">
        <v>10</v>
      </c>
      <c r="D3372" t="s">
        <v>11</v>
      </c>
      <c r="E3372" t="s">
        <v>24</v>
      </c>
      <c r="F3372" t="s">
        <v>490</v>
      </c>
      <c r="G3372" t="s">
        <v>491</v>
      </c>
      <c r="H3372">
        <v>4221</v>
      </c>
      <c r="I3372" t="s">
        <v>492</v>
      </c>
      <c r="J3372">
        <v>63300100</v>
      </c>
      <c r="K3372" t="s">
        <v>1869</v>
      </c>
      <c r="L3372" s="3">
        <v>28619.984063564436</v>
      </c>
      <c r="M3372" s="3">
        <v>29621.683505789191</v>
      </c>
      <c r="N3372" s="3">
        <v>30658.442428491813</v>
      </c>
      <c r="O3372" s="3">
        <v>31731.487913489022</v>
      </c>
      <c r="P3372" s="3">
        <v>32842.089990461136</v>
      </c>
    </row>
    <row r="3373" spans="2:16" x14ac:dyDescent="0.35">
      <c r="B3373" t="s">
        <v>10</v>
      </c>
      <c r="D3373" t="s">
        <v>11</v>
      </c>
      <c r="E3373" t="s">
        <v>24</v>
      </c>
      <c r="F3373" t="s">
        <v>490</v>
      </c>
      <c r="G3373" t="s">
        <v>491</v>
      </c>
      <c r="H3373">
        <v>4221</v>
      </c>
      <c r="I3373" t="s">
        <v>492</v>
      </c>
      <c r="J3373">
        <v>63300170</v>
      </c>
      <c r="K3373" t="s">
        <v>1873</v>
      </c>
      <c r="L3373" s="3">
        <v>49462.798544638543</v>
      </c>
      <c r="M3373" s="3">
        <v>51193.996493700892</v>
      </c>
      <c r="N3373" s="3">
        <v>52985.786370980415</v>
      </c>
      <c r="O3373" s="3">
        <v>54840.288893964724</v>
      </c>
      <c r="P3373" s="3">
        <v>56759.699005253489</v>
      </c>
    </row>
    <row r="3374" spans="2:16" x14ac:dyDescent="0.35">
      <c r="B3374" t="s">
        <v>10</v>
      </c>
      <c r="D3374" t="s">
        <v>19</v>
      </c>
      <c r="E3374" t="s">
        <v>24</v>
      </c>
      <c r="F3374" t="s">
        <v>490</v>
      </c>
      <c r="G3374" t="s">
        <v>491</v>
      </c>
      <c r="H3374">
        <v>4221</v>
      </c>
      <c r="I3374" t="s">
        <v>492</v>
      </c>
      <c r="J3374">
        <v>63300035</v>
      </c>
      <c r="K3374" t="s">
        <v>1886</v>
      </c>
      <c r="L3374" s="3">
        <v>25500</v>
      </c>
      <c r="M3374" s="3">
        <v>26010</v>
      </c>
      <c r="N3374" s="3">
        <v>26530.2</v>
      </c>
      <c r="O3374" s="3">
        <v>27060.804</v>
      </c>
      <c r="P3374" s="3">
        <v>27602.020080000002</v>
      </c>
    </row>
    <row r="3375" spans="2:16" x14ac:dyDescent="0.35">
      <c r="B3375" t="s">
        <v>10</v>
      </c>
      <c r="D3375" t="s">
        <v>11</v>
      </c>
      <c r="E3375" t="s">
        <v>24</v>
      </c>
      <c r="F3375" t="s">
        <v>490</v>
      </c>
      <c r="G3375" t="s">
        <v>491</v>
      </c>
      <c r="H3375">
        <v>4221</v>
      </c>
      <c r="I3375" t="s">
        <v>492</v>
      </c>
      <c r="J3375">
        <v>63300130</v>
      </c>
      <c r="K3375" t="s">
        <v>1896</v>
      </c>
      <c r="L3375" s="3">
        <v>15554.339164980673</v>
      </c>
      <c r="M3375" s="3">
        <v>16098.741035754996</v>
      </c>
      <c r="N3375" s="3">
        <v>16662.196972006419</v>
      </c>
      <c r="O3375" s="3">
        <v>17245.373866026643</v>
      </c>
      <c r="P3375" s="3">
        <v>17848.961951337576</v>
      </c>
    </row>
    <row r="3376" spans="2:16" x14ac:dyDescent="0.35">
      <c r="B3376" t="s">
        <v>10</v>
      </c>
      <c r="D3376" t="s">
        <v>11</v>
      </c>
      <c r="E3376" t="s">
        <v>24</v>
      </c>
      <c r="F3376" t="s">
        <v>493</v>
      </c>
      <c r="G3376" t="s">
        <v>494</v>
      </c>
      <c r="H3376">
        <v>4221</v>
      </c>
      <c r="I3376" t="s">
        <v>492</v>
      </c>
      <c r="J3376">
        <v>63300080</v>
      </c>
      <c r="K3376" t="s">
        <v>91</v>
      </c>
      <c r="L3376" s="3">
        <v>160727.21282050636</v>
      </c>
      <c r="M3376" s="3">
        <v>166352.66526922409</v>
      </c>
      <c r="N3376" s="3">
        <v>172175.00855364694</v>
      </c>
      <c r="O3376" s="3">
        <v>178201.13385302454</v>
      </c>
      <c r="P3376" s="3">
        <v>184438.17353788039</v>
      </c>
    </row>
    <row r="3377" spans="2:16" x14ac:dyDescent="0.35">
      <c r="B3377" t="s">
        <v>10</v>
      </c>
      <c r="D3377" t="s">
        <v>19</v>
      </c>
      <c r="E3377" t="s">
        <v>24</v>
      </c>
      <c r="F3377" t="s">
        <v>493</v>
      </c>
      <c r="G3377" t="s">
        <v>494</v>
      </c>
      <c r="H3377">
        <v>4221</v>
      </c>
      <c r="I3377" t="s">
        <v>492</v>
      </c>
      <c r="J3377">
        <v>63300030</v>
      </c>
      <c r="K3377" t="s">
        <v>1488</v>
      </c>
      <c r="L3377" s="3">
        <v>15000</v>
      </c>
      <c r="M3377" s="3">
        <v>15000</v>
      </c>
      <c r="N3377" s="3">
        <v>15000</v>
      </c>
      <c r="O3377" s="3">
        <v>15000</v>
      </c>
      <c r="P3377" s="3">
        <v>15000</v>
      </c>
    </row>
    <row r="3378" spans="2:16" x14ac:dyDescent="0.35">
      <c r="B3378" t="s">
        <v>10</v>
      </c>
      <c r="D3378" t="s">
        <v>11</v>
      </c>
      <c r="E3378" t="s">
        <v>24</v>
      </c>
      <c r="F3378" t="s">
        <v>493</v>
      </c>
      <c r="G3378" t="s">
        <v>494</v>
      </c>
      <c r="H3378">
        <v>4221</v>
      </c>
      <c r="I3378" t="s">
        <v>492</v>
      </c>
      <c r="J3378">
        <v>63300040</v>
      </c>
      <c r="K3378" t="s">
        <v>1515</v>
      </c>
      <c r="L3378" s="3">
        <v>55514.333375503847</v>
      </c>
      <c r="M3378" s="3">
        <v>57457.335043646475</v>
      </c>
      <c r="N3378" s="3">
        <v>59468.341770174105</v>
      </c>
      <c r="O3378" s="3">
        <v>61549.733732130189</v>
      </c>
      <c r="P3378" s="3">
        <v>63703.974412754738</v>
      </c>
    </row>
    <row r="3379" spans="2:16" x14ac:dyDescent="0.35">
      <c r="B3379" t="s">
        <v>10</v>
      </c>
      <c r="D3379" t="s">
        <v>19</v>
      </c>
      <c r="E3379" t="s">
        <v>24</v>
      </c>
      <c r="F3379" t="s">
        <v>493</v>
      </c>
      <c r="G3379" t="s">
        <v>494</v>
      </c>
      <c r="H3379">
        <v>4221</v>
      </c>
      <c r="I3379" t="s">
        <v>492</v>
      </c>
      <c r="J3379">
        <v>63300056</v>
      </c>
      <c r="K3379" t="s">
        <v>1536</v>
      </c>
      <c r="L3379" s="3">
        <v>528707.93690956046</v>
      </c>
      <c r="M3379" s="3">
        <v>547212.71470139502</v>
      </c>
      <c r="N3379" s="3">
        <v>566365.15971594385</v>
      </c>
      <c r="O3379" s="3">
        <v>586187.94030600181</v>
      </c>
      <c r="P3379" s="3">
        <v>606704.51821671182</v>
      </c>
    </row>
    <row r="3380" spans="2:16" x14ac:dyDescent="0.35">
      <c r="B3380" t="s">
        <v>10</v>
      </c>
      <c r="D3380" t="s">
        <v>19</v>
      </c>
      <c r="E3380" t="s">
        <v>24</v>
      </c>
      <c r="F3380" t="s">
        <v>493</v>
      </c>
      <c r="G3380" t="s">
        <v>494</v>
      </c>
      <c r="H3380">
        <v>4221</v>
      </c>
      <c r="I3380" t="s">
        <v>492</v>
      </c>
      <c r="J3380">
        <v>63300060</v>
      </c>
      <c r="K3380" t="s">
        <v>1546</v>
      </c>
      <c r="L3380" s="3">
        <v>1000</v>
      </c>
      <c r="M3380" s="3">
        <v>1000</v>
      </c>
      <c r="N3380" s="3">
        <v>1000</v>
      </c>
      <c r="O3380" s="3">
        <v>1000</v>
      </c>
      <c r="P3380" s="3">
        <v>1000</v>
      </c>
    </row>
    <row r="3381" spans="2:16" x14ac:dyDescent="0.35">
      <c r="B3381" t="s">
        <v>10</v>
      </c>
      <c r="D3381" t="s">
        <v>19</v>
      </c>
      <c r="E3381" t="s">
        <v>24</v>
      </c>
      <c r="F3381" t="s">
        <v>493</v>
      </c>
      <c r="G3381" t="s">
        <v>494</v>
      </c>
      <c r="H3381">
        <v>4221</v>
      </c>
      <c r="I3381" t="s">
        <v>492</v>
      </c>
      <c r="J3381">
        <v>63300065</v>
      </c>
      <c r="K3381" t="s">
        <v>1627</v>
      </c>
      <c r="L3381" s="3">
        <v>500</v>
      </c>
      <c r="M3381" s="3">
        <v>500</v>
      </c>
      <c r="N3381" s="3">
        <v>500</v>
      </c>
      <c r="O3381" s="3">
        <v>500</v>
      </c>
      <c r="P3381" s="3">
        <v>500</v>
      </c>
    </row>
    <row r="3382" spans="2:16" x14ac:dyDescent="0.35">
      <c r="B3382" t="s">
        <v>10</v>
      </c>
      <c r="D3382" t="s">
        <v>11</v>
      </c>
      <c r="E3382" t="s">
        <v>24</v>
      </c>
      <c r="F3382" t="s">
        <v>493</v>
      </c>
      <c r="G3382" t="s">
        <v>494</v>
      </c>
      <c r="H3382">
        <v>4221</v>
      </c>
      <c r="I3382" t="s">
        <v>492</v>
      </c>
      <c r="J3382">
        <v>63300110</v>
      </c>
      <c r="K3382" t="s">
        <v>1866</v>
      </c>
      <c r="L3382" s="3">
        <v>20</v>
      </c>
      <c r="M3382" s="3">
        <v>20</v>
      </c>
      <c r="N3382" s="3">
        <v>20</v>
      </c>
      <c r="O3382" s="3">
        <v>20</v>
      </c>
      <c r="P3382" s="3">
        <v>20</v>
      </c>
    </row>
    <row r="3383" spans="2:16" x14ac:dyDescent="0.35">
      <c r="B3383" t="s">
        <v>10</v>
      </c>
      <c r="D3383" t="s">
        <v>11</v>
      </c>
      <c r="E3383" t="s">
        <v>24</v>
      </c>
      <c r="F3383" t="s">
        <v>493</v>
      </c>
      <c r="G3383" t="s">
        <v>494</v>
      </c>
      <c r="H3383">
        <v>4221</v>
      </c>
      <c r="I3383" t="s">
        <v>492</v>
      </c>
      <c r="J3383">
        <v>63300100</v>
      </c>
      <c r="K3383" t="s">
        <v>1869</v>
      </c>
      <c r="L3383" s="3">
        <v>48641.130195679565</v>
      </c>
      <c r="M3383" s="3">
        <v>50343.569752528339</v>
      </c>
      <c r="N3383" s="3">
        <v>52105.594693866835</v>
      </c>
      <c r="O3383" s="3">
        <v>53929.290508152168</v>
      </c>
      <c r="P3383" s="3">
        <v>55816.815675937483</v>
      </c>
    </row>
    <row r="3384" spans="2:16" x14ac:dyDescent="0.35">
      <c r="B3384" t="s">
        <v>10</v>
      </c>
      <c r="D3384" t="s">
        <v>11</v>
      </c>
      <c r="E3384" t="s">
        <v>24</v>
      </c>
      <c r="F3384" t="s">
        <v>493</v>
      </c>
      <c r="G3384" t="s">
        <v>494</v>
      </c>
      <c r="H3384">
        <v>4221</v>
      </c>
      <c r="I3384" t="s">
        <v>492</v>
      </c>
      <c r="J3384">
        <v>63300170</v>
      </c>
      <c r="K3384" t="s">
        <v>1873</v>
      </c>
      <c r="L3384" s="3">
        <v>84064.56196862011</v>
      </c>
      <c r="M3384" s="3">
        <v>87006.821637521803</v>
      </c>
      <c r="N3384" s="3">
        <v>90052.060394835076</v>
      </c>
      <c r="O3384" s="3">
        <v>93203.882508654293</v>
      </c>
      <c r="P3384" s="3">
        <v>96466.018396457177</v>
      </c>
    </row>
    <row r="3385" spans="2:16" x14ac:dyDescent="0.35">
      <c r="B3385" t="s">
        <v>10</v>
      </c>
      <c r="D3385" t="s">
        <v>11</v>
      </c>
      <c r="E3385" t="s">
        <v>24</v>
      </c>
      <c r="F3385" t="s">
        <v>493</v>
      </c>
      <c r="G3385" t="s">
        <v>494</v>
      </c>
      <c r="H3385">
        <v>4221</v>
      </c>
      <c r="I3385" t="s">
        <v>492</v>
      </c>
      <c r="J3385">
        <v>63300130</v>
      </c>
      <c r="K3385" t="s">
        <v>1896</v>
      </c>
      <c r="L3385" s="3">
        <v>26435.396845478026</v>
      </c>
      <c r="M3385" s="3">
        <v>27360.635735069751</v>
      </c>
      <c r="N3385" s="3">
        <v>28318.257985797194</v>
      </c>
      <c r="O3385" s="3">
        <v>29309.397015300092</v>
      </c>
      <c r="P3385" s="3">
        <v>30335.225910835594</v>
      </c>
    </row>
    <row r="3386" spans="2:16" x14ac:dyDescent="0.35">
      <c r="B3386" t="s">
        <v>10</v>
      </c>
      <c r="D3386" t="s">
        <v>11</v>
      </c>
      <c r="E3386" t="s">
        <v>24</v>
      </c>
      <c r="F3386" t="s">
        <v>495</v>
      </c>
      <c r="G3386" t="s">
        <v>496</v>
      </c>
      <c r="H3386">
        <v>4221</v>
      </c>
      <c r="I3386" t="s">
        <v>492</v>
      </c>
      <c r="J3386">
        <v>63300080</v>
      </c>
      <c r="K3386" t="s">
        <v>91</v>
      </c>
      <c r="L3386" s="3">
        <v>53979.180247693228</v>
      </c>
      <c r="M3386" s="3">
        <v>72348.710238997213</v>
      </c>
      <c r="N3386" s="3">
        <v>74880.915097362114</v>
      </c>
      <c r="O3386" s="3">
        <v>77501.747125769776</v>
      </c>
      <c r="P3386" s="3">
        <v>80214.308275171716</v>
      </c>
    </row>
    <row r="3387" spans="2:16" x14ac:dyDescent="0.35">
      <c r="B3387" t="s">
        <v>10</v>
      </c>
      <c r="D3387" t="s">
        <v>19</v>
      </c>
      <c r="E3387" t="s">
        <v>24</v>
      </c>
      <c r="F3387" t="s">
        <v>495</v>
      </c>
      <c r="G3387" t="s">
        <v>496</v>
      </c>
      <c r="H3387">
        <v>4221</v>
      </c>
      <c r="I3387" t="s">
        <v>492</v>
      </c>
      <c r="J3387">
        <v>63300075</v>
      </c>
      <c r="K3387" t="s">
        <v>1480</v>
      </c>
      <c r="L3387" s="3">
        <v>974.39999999999986</v>
      </c>
      <c r="M3387" s="3">
        <v>989.01599999999974</v>
      </c>
      <c r="N3387" s="3">
        <v>1003.8512399999996</v>
      </c>
      <c r="O3387" s="3">
        <v>1018.9090085999995</v>
      </c>
      <c r="P3387" s="3">
        <v>1034.1926437289994</v>
      </c>
    </row>
    <row r="3388" spans="2:16" x14ac:dyDescent="0.35">
      <c r="B3388" t="s">
        <v>10</v>
      </c>
      <c r="D3388" t="s">
        <v>19</v>
      </c>
      <c r="E3388" t="s">
        <v>24</v>
      </c>
      <c r="F3388" t="s">
        <v>495</v>
      </c>
      <c r="G3388" t="s">
        <v>496</v>
      </c>
      <c r="H3388">
        <v>4221</v>
      </c>
      <c r="I3388" t="s">
        <v>492</v>
      </c>
      <c r="J3388">
        <v>63300030</v>
      </c>
      <c r="K3388" t="s">
        <v>1488</v>
      </c>
      <c r="L3388" s="3">
        <v>7500</v>
      </c>
      <c r="M3388" s="3">
        <v>7500</v>
      </c>
      <c r="N3388" s="3">
        <v>7500</v>
      </c>
      <c r="O3388" s="3">
        <v>7500</v>
      </c>
      <c r="P3388" s="3">
        <v>7500</v>
      </c>
    </row>
    <row r="3389" spans="2:16" x14ac:dyDescent="0.35">
      <c r="B3389" t="s">
        <v>10</v>
      </c>
      <c r="D3389" t="s">
        <v>11</v>
      </c>
      <c r="E3389" t="s">
        <v>24</v>
      </c>
      <c r="F3389" t="s">
        <v>495</v>
      </c>
      <c r="G3389" t="s">
        <v>496</v>
      </c>
      <c r="H3389">
        <v>4221</v>
      </c>
      <c r="I3389" t="s">
        <v>492</v>
      </c>
      <c r="J3389">
        <v>63300040</v>
      </c>
      <c r="K3389" t="s">
        <v>1515</v>
      </c>
      <c r="L3389" s="3">
        <v>18644.124756604568</v>
      </c>
      <c r="M3389" s="3">
        <v>24988.863733864171</v>
      </c>
      <c r="N3389" s="3">
        <v>25863.473964549416</v>
      </c>
      <c r="O3389" s="3">
        <v>26768.69555330864</v>
      </c>
      <c r="P3389" s="3">
        <v>27705.599897674441</v>
      </c>
    </row>
    <row r="3390" spans="2:16" x14ac:dyDescent="0.35">
      <c r="B3390" t="s">
        <v>10</v>
      </c>
      <c r="D3390" t="s">
        <v>19</v>
      </c>
      <c r="E3390" t="s">
        <v>24</v>
      </c>
      <c r="F3390" t="s">
        <v>495</v>
      </c>
      <c r="G3390" t="s">
        <v>496</v>
      </c>
      <c r="H3390">
        <v>4221</v>
      </c>
      <c r="I3390" t="s">
        <v>492</v>
      </c>
      <c r="J3390">
        <v>63300056</v>
      </c>
      <c r="K3390" t="s">
        <v>1536</v>
      </c>
      <c r="L3390" s="3">
        <v>177563.09292004351</v>
      </c>
      <c r="M3390" s="3">
        <v>237989.17841775401</v>
      </c>
      <c r="N3390" s="3">
        <v>246318.79966237539</v>
      </c>
      <c r="O3390" s="3">
        <v>254939.9576505585</v>
      </c>
      <c r="P3390" s="3">
        <v>263862.85616832803</v>
      </c>
    </row>
    <row r="3391" spans="2:16" x14ac:dyDescent="0.35">
      <c r="B3391" t="s">
        <v>10</v>
      </c>
      <c r="D3391" t="s">
        <v>19</v>
      </c>
      <c r="E3391" t="s">
        <v>24</v>
      </c>
      <c r="F3391" t="s">
        <v>495</v>
      </c>
      <c r="G3391" t="s">
        <v>496</v>
      </c>
      <c r="H3391">
        <v>4221</v>
      </c>
      <c r="I3391" t="s">
        <v>492</v>
      </c>
      <c r="J3391">
        <v>63300033</v>
      </c>
      <c r="K3391" t="s">
        <v>1661</v>
      </c>
      <c r="L3391" s="3">
        <v>2400</v>
      </c>
      <c r="M3391" s="3">
        <v>2400</v>
      </c>
      <c r="N3391" s="3">
        <v>2400</v>
      </c>
      <c r="O3391" s="3">
        <v>2400</v>
      </c>
      <c r="P3391" s="3">
        <v>2400</v>
      </c>
    </row>
    <row r="3392" spans="2:16" x14ac:dyDescent="0.35">
      <c r="B3392" t="s">
        <v>10</v>
      </c>
      <c r="D3392" t="s">
        <v>11</v>
      </c>
      <c r="E3392" t="s">
        <v>24</v>
      </c>
      <c r="F3392" t="s">
        <v>495</v>
      </c>
      <c r="G3392" t="s">
        <v>496</v>
      </c>
      <c r="H3392">
        <v>4221</v>
      </c>
      <c r="I3392" t="s">
        <v>492</v>
      </c>
      <c r="J3392">
        <v>63300100</v>
      </c>
      <c r="K3392" t="s">
        <v>1869</v>
      </c>
      <c r="L3392" s="3">
        <v>16335.804548644002</v>
      </c>
      <c r="M3392" s="3">
        <v>21895.004414433366</v>
      </c>
      <c r="N3392" s="3">
        <v>22661.329568938534</v>
      </c>
      <c r="O3392" s="3">
        <v>23454.476103851383</v>
      </c>
      <c r="P3392" s="3">
        <v>24275.382767486175</v>
      </c>
    </row>
    <row r="3393" spans="2:16" x14ac:dyDescent="0.35">
      <c r="B3393" t="s">
        <v>10</v>
      </c>
      <c r="D3393" t="s">
        <v>11</v>
      </c>
      <c r="E3393" t="s">
        <v>24</v>
      </c>
      <c r="F3393" t="s">
        <v>495</v>
      </c>
      <c r="G3393" t="s">
        <v>496</v>
      </c>
      <c r="H3393">
        <v>4221</v>
      </c>
      <c r="I3393" t="s">
        <v>492</v>
      </c>
      <c r="J3393">
        <v>63300170</v>
      </c>
      <c r="K3393" t="s">
        <v>1873</v>
      </c>
      <c r="L3393" s="3">
        <v>28232.531774286919</v>
      </c>
      <c r="M3393" s="3">
        <v>37840.279368422889</v>
      </c>
      <c r="N3393" s="3">
        <v>39164.689146317687</v>
      </c>
      <c r="O3393" s="3">
        <v>40535.453266438803</v>
      </c>
      <c r="P3393" s="3">
        <v>41954.194130764154</v>
      </c>
    </row>
    <row r="3394" spans="2:16" x14ac:dyDescent="0.35">
      <c r="B3394" t="s">
        <v>10</v>
      </c>
      <c r="D3394" t="s">
        <v>11</v>
      </c>
      <c r="E3394" t="s">
        <v>24</v>
      </c>
      <c r="F3394" t="s">
        <v>495</v>
      </c>
      <c r="G3394" t="s">
        <v>496</v>
      </c>
      <c r="H3394">
        <v>4221</v>
      </c>
      <c r="I3394" t="s">
        <v>492</v>
      </c>
      <c r="J3394">
        <v>63300130</v>
      </c>
      <c r="K3394" t="s">
        <v>1896</v>
      </c>
      <c r="L3394" s="3">
        <v>8878.1546460021764</v>
      </c>
      <c r="M3394" s="3">
        <v>11899.458920887701</v>
      </c>
      <c r="N3394" s="3">
        <v>12315.939983118769</v>
      </c>
      <c r="O3394" s="3">
        <v>12746.997882527925</v>
      </c>
      <c r="P3394" s="3">
        <v>13193.142808416402</v>
      </c>
    </row>
    <row r="3395" spans="2:16" x14ac:dyDescent="0.35">
      <c r="B3395" t="s">
        <v>10</v>
      </c>
      <c r="D3395" t="s">
        <v>11</v>
      </c>
      <c r="E3395" t="s">
        <v>24</v>
      </c>
      <c r="F3395" t="s">
        <v>497</v>
      </c>
      <c r="G3395" t="s">
        <v>498</v>
      </c>
      <c r="H3395">
        <v>4221</v>
      </c>
      <c r="I3395" t="s">
        <v>492</v>
      </c>
      <c r="J3395">
        <v>63300080</v>
      </c>
      <c r="K3395" t="s">
        <v>91</v>
      </c>
      <c r="L3395" s="3">
        <v>38089.903079919597</v>
      </c>
      <c r="M3395" s="3">
        <v>40849.11914879462</v>
      </c>
      <c r="N3395" s="3">
        <v>42278.838319002432</v>
      </c>
      <c r="O3395" s="3">
        <v>43758.597660167514</v>
      </c>
      <c r="P3395" s="3">
        <v>45290.148578273373</v>
      </c>
    </row>
    <row r="3396" spans="2:16" x14ac:dyDescent="0.35">
      <c r="B3396" t="s">
        <v>10</v>
      </c>
      <c r="D3396" t="s">
        <v>19</v>
      </c>
      <c r="E3396" t="s">
        <v>24</v>
      </c>
      <c r="F3396" t="s">
        <v>497</v>
      </c>
      <c r="G3396" t="s">
        <v>498</v>
      </c>
      <c r="H3396">
        <v>4221</v>
      </c>
      <c r="I3396" t="s">
        <v>492</v>
      </c>
      <c r="J3396">
        <v>63300075</v>
      </c>
      <c r="K3396" t="s">
        <v>1480</v>
      </c>
      <c r="L3396" s="3">
        <v>36540</v>
      </c>
      <c r="M3396" s="3">
        <v>37088.1</v>
      </c>
      <c r="N3396" s="3">
        <v>37644.421499999997</v>
      </c>
      <c r="O3396" s="3">
        <v>38209.087822499991</v>
      </c>
      <c r="P3396" s="3">
        <v>38782.22413983749</v>
      </c>
    </row>
    <row r="3397" spans="2:16" x14ac:dyDescent="0.35">
      <c r="B3397" t="s">
        <v>10</v>
      </c>
      <c r="D3397" t="s">
        <v>19</v>
      </c>
      <c r="E3397" t="s">
        <v>24</v>
      </c>
      <c r="F3397" t="s">
        <v>497</v>
      </c>
      <c r="G3397" t="s">
        <v>498</v>
      </c>
      <c r="H3397">
        <v>4221</v>
      </c>
      <c r="I3397" t="s">
        <v>492</v>
      </c>
      <c r="J3397">
        <v>63300030</v>
      </c>
      <c r="K3397" t="s">
        <v>1488</v>
      </c>
      <c r="L3397" s="3">
        <v>6000</v>
      </c>
      <c r="M3397" s="3">
        <v>6000</v>
      </c>
      <c r="N3397" s="3">
        <v>6000</v>
      </c>
      <c r="O3397" s="3">
        <v>6000</v>
      </c>
      <c r="P3397" s="3">
        <v>6000</v>
      </c>
    </row>
    <row r="3398" spans="2:16" x14ac:dyDescent="0.35">
      <c r="B3398" t="s">
        <v>10</v>
      </c>
      <c r="D3398" t="s">
        <v>11</v>
      </c>
      <c r="E3398" t="s">
        <v>24</v>
      </c>
      <c r="F3398" t="s">
        <v>497</v>
      </c>
      <c r="G3398" t="s">
        <v>498</v>
      </c>
      <c r="H3398">
        <v>4221</v>
      </c>
      <c r="I3398" t="s">
        <v>492</v>
      </c>
      <c r="J3398">
        <v>63300040</v>
      </c>
      <c r="K3398" t="s">
        <v>1515</v>
      </c>
      <c r="L3398" s="3">
        <v>13156.052050630124</v>
      </c>
      <c r="M3398" s="3">
        <v>14109.070758629721</v>
      </c>
      <c r="N3398" s="3">
        <v>14602.888235181763</v>
      </c>
      <c r="O3398" s="3">
        <v>15113.989323413121</v>
      </c>
      <c r="P3398" s="3">
        <v>15642.978949732578</v>
      </c>
    </row>
    <row r="3399" spans="2:16" x14ac:dyDescent="0.35">
      <c r="B3399" t="s">
        <v>10</v>
      </c>
      <c r="D3399" t="s">
        <v>19</v>
      </c>
      <c r="E3399" t="s">
        <v>24</v>
      </c>
      <c r="F3399" t="s">
        <v>497</v>
      </c>
      <c r="G3399" t="s">
        <v>498</v>
      </c>
      <c r="H3399">
        <v>4221</v>
      </c>
      <c r="I3399" t="s">
        <v>492</v>
      </c>
      <c r="J3399">
        <v>63300056</v>
      </c>
      <c r="K3399" t="s">
        <v>1536</v>
      </c>
      <c r="L3399" s="3">
        <v>125295.73381552499</v>
      </c>
      <c r="M3399" s="3">
        <v>134372.10246314021</v>
      </c>
      <c r="N3399" s="3">
        <v>139075.12604935013</v>
      </c>
      <c r="O3399" s="3">
        <v>143942.75546107735</v>
      </c>
      <c r="P3399" s="3">
        <v>148980.75190221504</v>
      </c>
    </row>
    <row r="3400" spans="2:16" x14ac:dyDescent="0.35">
      <c r="B3400" t="s">
        <v>10</v>
      </c>
      <c r="D3400" t="s">
        <v>11</v>
      </c>
      <c r="E3400" t="s">
        <v>24</v>
      </c>
      <c r="F3400" t="s">
        <v>497</v>
      </c>
      <c r="G3400" t="s">
        <v>498</v>
      </c>
      <c r="H3400">
        <v>4221</v>
      </c>
      <c r="I3400" t="s">
        <v>492</v>
      </c>
      <c r="J3400">
        <v>63300100</v>
      </c>
      <c r="K3400" t="s">
        <v>1869</v>
      </c>
      <c r="L3400" s="3">
        <v>11527.207511028299</v>
      </c>
      <c r="M3400" s="3">
        <v>12362.2334266089</v>
      </c>
      <c r="N3400" s="3">
        <v>12794.911596540211</v>
      </c>
      <c r="O3400" s="3">
        <v>13242.733502419116</v>
      </c>
      <c r="P3400" s="3">
        <v>13706.229175003784</v>
      </c>
    </row>
    <row r="3401" spans="2:16" x14ac:dyDescent="0.35">
      <c r="B3401" t="s">
        <v>10</v>
      </c>
      <c r="D3401" t="s">
        <v>11</v>
      </c>
      <c r="E3401" t="s">
        <v>24</v>
      </c>
      <c r="F3401" t="s">
        <v>497</v>
      </c>
      <c r="G3401" t="s">
        <v>498</v>
      </c>
      <c r="H3401">
        <v>4221</v>
      </c>
      <c r="I3401" t="s">
        <v>492</v>
      </c>
      <c r="J3401">
        <v>63300170</v>
      </c>
      <c r="K3401" t="s">
        <v>1873</v>
      </c>
      <c r="L3401" s="3">
        <v>19922.021676668475</v>
      </c>
      <c r="M3401" s="3">
        <v>21365.164291639296</v>
      </c>
      <c r="N3401" s="3">
        <v>22112.945041846669</v>
      </c>
      <c r="O3401" s="3">
        <v>22886.898118311299</v>
      </c>
      <c r="P3401" s="3">
        <v>23687.939552452193</v>
      </c>
    </row>
    <row r="3402" spans="2:16" x14ac:dyDescent="0.35">
      <c r="B3402" t="s">
        <v>10</v>
      </c>
      <c r="D3402" t="s">
        <v>11</v>
      </c>
      <c r="E3402" t="s">
        <v>24</v>
      </c>
      <c r="F3402" t="s">
        <v>499</v>
      </c>
      <c r="G3402" t="s">
        <v>500</v>
      </c>
      <c r="H3402">
        <v>4221</v>
      </c>
      <c r="I3402" t="s">
        <v>492</v>
      </c>
      <c r="J3402">
        <v>63300080</v>
      </c>
      <c r="K3402" t="s">
        <v>91</v>
      </c>
      <c r="L3402" s="3">
        <v>81378.641530468507</v>
      </c>
      <c r="M3402" s="3">
        <v>84226.89398403489</v>
      </c>
      <c r="N3402" s="3">
        <v>87174.835273476099</v>
      </c>
      <c r="O3402" s="3">
        <v>90225.954508047755</v>
      </c>
      <c r="P3402" s="3">
        <v>93383.862915829421</v>
      </c>
    </row>
    <row r="3403" spans="2:16" x14ac:dyDescent="0.35">
      <c r="B3403" t="s">
        <v>10</v>
      </c>
      <c r="D3403" t="s">
        <v>19</v>
      </c>
      <c r="E3403" t="s">
        <v>24</v>
      </c>
      <c r="F3403" t="s">
        <v>499</v>
      </c>
      <c r="G3403" t="s">
        <v>500</v>
      </c>
      <c r="H3403">
        <v>4221</v>
      </c>
      <c r="I3403" t="s">
        <v>492</v>
      </c>
      <c r="J3403">
        <v>63300030</v>
      </c>
      <c r="K3403" t="s">
        <v>1488</v>
      </c>
      <c r="L3403" s="3">
        <v>6200</v>
      </c>
      <c r="M3403" s="3">
        <v>6200</v>
      </c>
      <c r="N3403" s="3">
        <v>6200</v>
      </c>
      <c r="O3403" s="3">
        <v>6200</v>
      </c>
      <c r="P3403" s="3">
        <v>6200</v>
      </c>
    </row>
    <row r="3404" spans="2:16" x14ac:dyDescent="0.35">
      <c r="B3404" t="s">
        <v>10</v>
      </c>
      <c r="D3404" t="s">
        <v>11</v>
      </c>
      <c r="E3404" t="s">
        <v>24</v>
      </c>
      <c r="F3404" t="s">
        <v>499</v>
      </c>
      <c r="G3404" t="s">
        <v>500</v>
      </c>
      <c r="H3404">
        <v>4221</v>
      </c>
      <c r="I3404" t="s">
        <v>492</v>
      </c>
      <c r="J3404">
        <v>63300040</v>
      </c>
      <c r="K3404" t="s">
        <v>1515</v>
      </c>
      <c r="L3404" s="3">
        <v>28107.754475984184</v>
      </c>
      <c r="M3404" s="3">
        <v>29091.525882643629</v>
      </c>
      <c r="N3404" s="3">
        <v>30109.729288536153</v>
      </c>
      <c r="O3404" s="3">
        <v>31163.569813634913</v>
      </c>
      <c r="P3404" s="3">
        <v>32254.294757112137</v>
      </c>
    </row>
    <row r="3405" spans="2:16" x14ac:dyDescent="0.35">
      <c r="B3405" t="s">
        <v>10</v>
      </c>
      <c r="D3405" t="s">
        <v>19</v>
      </c>
      <c r="E3405" t="s">
        <v>24</v>
      </c>
      <c r="F3405" t="s">
        <v>499</v>
      </c>
      <c r="G3405" t="s">
        <v>500</v>
      </c>
      <c r="H3405">
        <v>4221</v>
      </c>
      <c r="I3405" t="s">
        <v>492</v>
      </c>
      <c r="J3405">
        <v>63300056</v>
      </c>
      <c r="K3405" t="s">
        <v>1536</v>
      </c>
      <c r="L3405" s="3">
        <v>267692.89977127797</v>
      </c>
      <c r="M3405" s="3">
        <v>277062.15126327268</v>
      </c>
      <c r="N3405" s="3">
        <v>286759.32655748719</v>
      </c>
      <c r="O3405" s="3">
        <v>296795.90298699919</v>
      </c>
      <c r="P3405" s="3">
        <v>307183.75959154416</v>
      </c>
    </row>
    <row r="3406" spans="2:16" x14ac:dyDescent="0.35">
      <c r="B3406" t="s">
        <v>10</v>
      </c>
      <c r="D3406" t="s">
        <v>19</v>
      </c>
      <c r="E3406" t="s">
        <v>24</v>
      </c>
      <c r="F3406" t="s">
        <v>499</v>
      </c>
      <c r="G3406" t="s">
        <v>500</v>
      </c>
      <c r="H3406">
        <v>4221</v>
      </c>
      <c r="I3406" t="s">
        <v>492</v>
      </c>
      <c r="J3406">
        <v>63300065</v>
      </c>
      <c r="K3406" t="s">
        <v>1627</v>
      </c>
      <c r="L3406" s="3">
        <v>200</v>
      </c>
      <c r="M3406" s="3">
        <v>200</v>
      </c>
      <c r="N3406" s="3">
        <v>200</v>
      </c>
      <c r="O3406" s="3">
        <v>200</v>
      </c>
      <c r="P3406" s="3">
        <v>200</v>
      </c>
    </row>
    <row r="3407" spans="2:16" x14ac:dyDescent="0.35">
      <c r="B3407" t="s">
        <v>10</v>
      </c>
      <c r="D3407" t="s">
        <v>19</v>
      </c>
      <c r="E3407" t="s">
        <v>24</v>
      </c>
      <c r="F3407" t="s">
        <v>499</v>
      </c>
      <c r="G3407" t="s">
        <v>500</v>
      </c>
      <c r="H3407">
        <v>4221</v>
      </c>
      <c r="I3407" t="s">
        <v>492</v>
      </c>
      <c r="J3407">
        <v>63300150</v>
      </c>
      <c r="K3407" t="s">
        <v>1680</v>
      </c>
      <c r="L3407" s="3">
        <v>6120</v>
      </c>
      <c r="M3407" s="3">
        <v>6242.4000000000005</v>
      </c>
      <c r="N3407" s="3">
        <v>6367.2480000000005</v>
      </c>
      <c r="O3407" s="3">
        <v>6494.5929600000009</v>
      </c>
      <c r="P3407" s="3">
        <v>6624.4848192000009</v>
      </c>
    </row>
    <row r="3408" spans="2:16" x14ac:dyDescent="0.35">
      <c r="B3408" t="s">
        <v>10</v>
      </c>
      <c r="D3408" t="s">
        <v>11</v>
      </c>
      <c r="E3408" t="s">
        <v>24</v>
      </c>
      <c r="F3408" t="s">
        <v>499</v>
      </c>
      <c r="G3408" t="s">
        <v>500</v>
      </c>
      <c r="H3408">
        <v>4221</v>
      </c>
      <c r="I3408" t="s">
        <v>492</v>
      </c>
      <c r="J3408">
        <v>63300110</v>
      </c>
      <c r="K3408" t="s">
        <v>1866</v>
      </c>
      <c r="L3408" s="3">
        <v>8</v>
      </c>
      <c r="M3408" s="3">
        <v>8</v>
      </c>
      <c r="N3408" s="3">
        <v>8</v>
      </c>
      <c r="O3408" s="3">
        <v>8</v>
      </c>
      <c r="P3408" s="3">
        <v>8</v>
      </c>
    </row>
    <row r="3409" spans="2:16" x14ac:dyDescent="0.35">
      <c r="B3409" t="s">
        <v>10</v>
      </c>
      <c r="D3409" t="s">
        <v>11</v>
      </c>
      <c r="E3409" t="s">
        <v>24</v>
      </c>
      <c r="F3409" t="s">
        <v>499</v>
      </c>
      <c r="G3409" t="s">
        <v>500</v>
      </c>
      <c r="H3409">
        <v>4221</v>
      </c>
      <c r="I3409" t="s">
        <v>492</v>
      </c>
      <c r="J3409">
        <v>63300100</v>
      </c>
      <c r="K3409" t="s">
        <v>1869</v>
      </c>
      <c r="L3409" s="3">
        <v>24627.746778957571</v>
      </c>
      <c r="M3409" s="3">
        <v>25489.717916221085</v>
      </c>
      <c r="N3409" s="3">
        <v>26381.858043288823</v>
      </c>
      <c r="O3409" s="3">
        <v>27305.223074803926</v>
      </c>
      <c r="P3409" s="3">
        <v>28260.905882422063</v>
      </c>
    </row>
    <row r="3410" spans="2:16" x14ac:dyDescent="0.35">
      <c r="B3410" t="s">
        <v>10</v>
      </c>
      <c r="D3410" t="s">
        <v>11</v>
      </c>
      <c r="E3410" t="s">
        <v>24</v>
      </c>
      <c r="F3410" t="s">
        <v>499</v>
      </c>
      <c r="G3410" t="s">
        <v>500</v>
      </c>
      <c r="H3410">
        <v>4221</v>
      </c>
      <c r="I3410" t="s">
        <v>492</v>
      </c>
      <c r="J3410">
        <v>63300170</v>
      </c>
      <c r="K3410" t="s">
        <v>1873</v>
      </c>
      <c r="L3410" s="3">
        <v>42563.171063633199</v>
      </c>
      <c r="M3410" s="3">
        <v>44052.88205086036</v>
      </c>
      <c r="N3410" s="3">
        <v>45594.732922640462</v>
      </c>
      <c r="O3410" s="3">
        <v>47190.548574932873</v>
      </c>
      <c r="P3410" s="3">
        <v>48842.21777505552</v>
      </c>
    </row>
    <row r="3411" spans="2:16" x14ac:dyDescent="0.35">
      <c r="B3411" t="s">
        <v>10</v>
      </c>
      <c r="D3411" t="s">
        <v>19</v>
      </c>
      <c r="E3411" t="s">
        <v>24</v>
      </c>
      <c r="F3411" t="s">
        <v>499</v>
      </c>
      <c r="G3411" t="s">
        <v>500</v>
      </c>
      <c r="H3411">
        <v>4221</v>
      </c>
      <c r="I3411" t="s">
        <v>492</v>
      </c>
      <c r="J3411">
        <v>63300155</v>
      </c>
      <c r="K3411" t="s">
        <v>1877</v>
      </c>
      <c r="L3411" s="3">
        <v>15000</v>
      </c>
      <c r="M3411" s="3">
        <v>15000</v>
      </c>
      <c r="N3411" s="3">
        <v>15000</v>
      </c>
      <c r="O3411" s="3">
        <v>15000</v>
      </c>
      <c r="P3411" s="3">
        <v>15000</v>
      </c>
    </row>
    <row r="3412" spans="2:16" x14ac:dyDescent="0.35">
      <c r="B3412" t="s">
        <v>10</v>
      </c>
      <c r="D3412" t="s">
        <v>11</v>
      </c>
      <c r="E3412" t="s">
        <v>24</v>
      </c>
      <c r="F3412" t="s">
        <v>501</v>
      </c>
      <c r="G3412" t="s">
        <v>502</v>
      </c>
      <c r="H3412">
        <v>4221</v>
      </c>
      <c r="I3412" t="s">
        <v>492</v>
      </c>
      <c r="J3412">
        <v>63300080</v>
      </c>
      <c r="K3412" t="s">
        <v>91</v>
      </c>
      <c r="L3412" s="3">
        <v>81378.64154280239</v>
      </c>
      <c r="M3412" s="3">
        <v>84226.893996800471</v>
      </c>
      <c r="N3412" s="3">
        <v>87174.835286688496</v>
      </c>
      <c r="O3412" s="3">
        <v>90225.954521722582</v>
      </c>
      <c r="P3412" s="3">
        <v>93383.862929982875</v>
      </c>
    </row>
    <row r="3413" spans="2:16" x14ac:dyDescent="0.35">
      <c r="B3413" t="s">
        <v>10</v>
      </c>
      <c r="D3413" t="s">
        <v>19</v>
      </c>
      <c r="E3413" t="s">
        <v>24</v>
      </c>
      <c r="F3413" t="s">
        <v>501</v>
      </c>
      <c r="G3413" t="s">
        <v>502</v>
      </c>
      <c r="H3413">
        <v>4221</v>
      </c>
      <c r="I3413" t="s">
        <v>492</v>
      </c>
      <c r="J3413">
        <v>63300030</v>
      </c>
      <c r="K3413" t="s">
        <v>1488</v>
      </c>
      <c r="L3413" s="3">
        <v>7500</v>
      </c>
      <c r="M3413" s="3">
        <v>7500</v>
      </c>
      <c r="N3413" s="3">
        <v>7500</v>
      </c>
      <c r="O3413" s="3">
        <v>7500</v>
      </c>
      <c r="P3413" s="3">
        <v>7500</v>
      </c>
    </row>
    <row r="3414" spans="2:16" x14ac:dyDescent="0.35">
      <c r="B3414" t="s">
        <v>10</v>
      </c>
      <c r="D3414" t="s">
        <v>11</v>
      </c>
      <c r="E3414" t="s">
        <v>24</v>
      </c>
      <c r="F3414" t="s">
        <v>501</v>
      </c>
      <c r="G3414" t="s">
        <v>502</v>
      </c>
      <c r="H3414">
        <v>4221</v>
      </c>
      <c r="I3414" t="s">
        <v>492</v>
      </c>
      <c r="J3414">
        <v>63300040</v>
      </c>
      <c r="K3414" t="s">
        <v>1515</v>
      </c>
      <c r="L3414" s="3">
        <v>28107.754480244246</v>
      </c>
      <c r="M3414" s="3">
        <v>29091.525887052798</v>
      </c>
      <c r="N3414" s="3">
        <v>30109.729293099641</v>
      </c>
      <c r="O3414" s="3">
        <v>31163.56981835813</v>
      </c>
      <c r="P3414" s="3">
        <v>32254.294762000663</v>
      </c>
    </row>
    <row r="3415" spans="2:16" x14ac:dyDescent="0.35">
      <c r="B3415" t="s">
        <v>10</v>
      </c>
      <c r="D3415" t="s">
        <v>19</v>
      </c>
      <c r="E3415" t="s">
        <v>24</v>
      </c>
      <c r="F3415" t="s">
        <v>501</v>
      </c>
      <c r="G3415" t="s">
        <v>502</v>
      </c>
      <c r="H3415">
        <v>4221</v>
      </c>
      <c r="I3415" t="s">
        <v>492</v>
      </c>
      <c r="J3415">
        <v>63300056</v>
      </c>
      <c r="K3415" t="s">
        <v>1536</v>
      </c>
      <c r="L3415" s="3">
        <v>267692.89981184999</v>
      </c>
      <c r="M3415" s="3">
        <v>277062.15130526474</v>
      </c>
      <c r="N3415" s="3">
        <v>286759.32660094899</v>
      </c>
      <c r="O3415" s="3">
        <v>296795.90303198219</v>
      </c>
      <c r="P3415" s="3">
        <v>307183.75963810156</v>
      </c>
    </row>
    <row r="3416" spans="2:16" x14ac:dyDescent="0.35">
      <c r="B3416" t="s">
        <v>10</v>
      </c>
      <c r="D3416" t="s">
        <v>11</v>
      </c>
      <c r="E3416" t="s">
        <v>24</v>
      </c>
      <c r="F3416" t="s">
        <v>501</v>
      </c>
      <c r="G3416" t="s">
        <v>502</v>
      </c>
      <c r="H3416">
        <v>4221</v>
      </c>
      <c r="I3416" t="s">
        <v>492</v>
      </c>
      <c r="J3416">
        <v>63300100</v>
      </c>
      <c r="K3416" t="s">
        <v>1869</v>
      </c>
      <c r="L3416" s="3">
        <v>24627.746782690199</v>
      </c>
      <c r="M3416" s="3">
        <v>25489.717920084357</v>
      </c>
      <c r="N3416" s="3">
        <v>26381.858047287307</v>
      </c>
      <c r="O3416" s="3">
        <v>27305.223078942359</v>
      </c>
      <c r="P3416" s="3">
        <v>28260.905886705343</v>
      </c>
    </row>
    <row r="3417" spans="2:16" x14ac:dyDescent="0.35">
      <c r="B3417" t="s">
        <v>10</v>
      </c>
      <c r="D3417" t="s">
        <v>11</v>
      </c>
      <c r="E3417" t="s">
        <v>24</v>
      </c>
      <c r="F3417" t="s">
        <v>501</v>
      </c>
      <c r="G3417" t="s">
        <v>502</v>
      </c>
      <c r="H3417">
        <v>4221</v>
      </c>
      <c r="I3417" t="s">
        <v>492</v>
      </c>
      <c r="J3417">
        <v>63300170</v>
      </c>
      <c r="K3417" t="s">
        <v>1873</v>
      </c>
      <c r="L3417" s="3">
        <v>42563.17107008415</v>
      </c>
      <c r="M3417" s="3">
        <v>44052.882057537092</v>
      </c>
      <c r="N3417" s="3">
        <v>45594.73292955089</v>
      </c>
      <c r="O3417" s="3">
        <v>47190.548582085168</v>
      </c>
      <c r="P3417" s="3">
        <v>48842.217782458152</v>
      </c>
    </row>
    <row r="3418" spans="2:16" x14ac:dyDescent="0.35">
      <c r="B3418" t="s">
        <v>10</v>
      </c>
      <c r="D3418" t="s">
        <v>11</v>
      </c>
      <c r="E3418" t="s">
        <v>44</v>
      </c>
      <c r="F3418" t="s">
        <v>477</v>
      </c>
      <c r="G3418" t="s">
        <v>478</v>
      </c>
      <c r="H3418">
        <v>4230</v>
      </c>
      <c r="I3418" t="s">
        <v>479</v>
      </c>
      <c r="J3418">
        <v>63300080</v>
      </c>
      <c r="K3418" t="s">
        <v>91</v>
      </c>
      <c r="L3418" s="3">
        <v>57237.768399426539</v>
      </c>
      <c r="M3418" s="3">
        <v>59241.090293406465</v>
      </c>
      <c r="N3418" s="3">
        <v>61314.528453675695</v>
      </c>
      <c r="O3418" s="3">
        <v>63460.536949554335</v>
      </c>
      <c r="P3418" s="3">
        <v>65681.655742788731</v>
      </c>
    </row>
    <row r="3419" spans="2:16" x14ac:dyDescent="0.35">
      <c r="B3419" t="s">
        <v>10</v>
      </c>
      <c r="D3419" t="s">
        <v>19</v>
      </c>
      <c r="E3419" t="s">
        <v>44</v>
      </c>
      <c r="F3419" t="s">
        <v>477</v>
      </c>
      <c r="G3419" t="s">
        <v>478</v>
      </c>
      <c r="H3419">
        <v>4230</v>
      </c>
      <c r="I3419" t="s">
        <v>479</v>
      </c>
      <c r="J3419">
        <v>63300030</v>
      </c>
      <c r="K3419" t="s">
        <v>1488</v>
      </c>
      <c r="L3419" s="3">
        <v>5685</v>
      </c>
      <c r="M3419" s="3">
        <v>9524</v>
      </c>
      <c r="N3419" s="3">
        <v>9524</v>
      </c>
      <c r="O3419" s="3">
        <v>9524</v>
      </c>
      <c r="P3419" s="3">
        <v>9524</v>
      </c>
    </row>
    <row r="3420" spans="2:16" x14ac:dyDescent="0.35">
      <c r="B3420" t="s">
        <v>10</v>
      </c>
      <c r="D3420" t="s">
        <v>11</v>
      </c>
      <c r="E3420" t="s">
        <v>44</v>
      </c>
      <c r="F3420" t="s">
        <v>477</v>
      </c>
      <c r="G3420" t="s">
        <v>478</v>
      </c>
      <c r="H3420">
        <v>4230</v>
      </c>
      <c r="I3420" t="s">
        <v>479</v>
      </c>
      <c r="J3420">
        <v>63300040</v>
      </c>
      <c r="K3420" t="s">
        <v>1515</v>
      </c>
      <c r="L3420" s="3">
        <v>19769.623953749298</v>
      </c>
      <c r="M3420" s="3">
        <v>20461.560792130524</v>
      </c>
      <c r="N3420" s="3">
        <v>21177.715419855092</v>
      </c>
      <c r="O3420" s="3">
        <v>21918.935459550019</v>
      </c>
      <c r="P3420" s="3">
        <v>22686.098200634267</v>
      </c>
    </row>
    <row r="3421" spans="2:16" x14ac:dyDescent="0.35">
      <c r="B3421" t="s">
        <v>10</v>
      </c>
      <c r="D3421" t="s">
        <v>19</v>
      </c>
      <c r="E3421" t="s">
        <v>44</v>
      </c>
      <c r="F3421" t="s">
        <v>477</v>
      </c>
      <c r="G3421" t="s">
        <v>478</v>
      </c>
      <c r="H3421">
        <v>4230</v>
      </c>
      <c r="I3421" t="s">
        <v>479</v>
      </c>
      <c r="J3421">
        <v>63300056</v>
      </c>
      <c r="K3421" t="s">
        <v>1536</v>
      </c>
      <c r="L3421" s="3">
        <v>188282.13289285047</v>
      </c>
      <c r="M3421" s="3">
        <v>194872.00754410023</v>
      </c>
      <c r="N3421" s="3">
        <v>201692.52780814373</v>
      </c>
      <c r="O3421" s="3">
        <v>208751.76628142875</v>
      </c>
      <c r="P3421" s="3">
        <v>216058.07810127875</v>
      </c>
    </row>
    <row r="3422" spans="2:16" x14ac:dyDescent="0.35">
      <c r="B3422" t="s">
        <v>10</v>
      </c>
      <c r="D3422" t="s">
        <v>11</v>
      </c>
      <c r="E3422" t="s">
        <v>44</v>
      </c>
      <c r="F3422" t="s">
        <v>477</v>
      </c>
      <c r="G3422" t="s">
        <v>478</v>
      </c>
      <c r="H3422">
        <v>4230</v>
      </c>
      <c r="I3422" t="s">
        <v>479</v>
      </c>
      <c r="J3422">
        <v>63300100</v>
      </c>
      <c r="K3422" t="s">
        <v>1869</v>
      </c>
      <c r="L3422" s="3">
        <v>17321.956226142243</v>
      </c>
      <c r="M3422" s="3">
        <v>17928.224694057222</v>
      </c>
      <c r="N3422" s="3">
        <v>18555.712558349223</v>
      </c>
      <c r="O3422" s="3">
        <v>19205.162497891444</v>
      </c>
      <c r="P3422" s="3">
        <v>19877.343185317644</v>
      </c>
    </row>
    <row r="3423" spans="2:16" x14ac:dyDescent="0.35">
      <c r="B3423" t="s">
        <v>10</v>
      </c>
      <c r="D3423" t="s">
        <v>11</v>
      </c>
      <c r="E3423" t="s">
        <v>44</v>
      </c>
      <c r="F3423" t="s">
        <v>477</v>
      </c>
      <c r="G3423" t="s">
        <v>478</v>
      </c>
      <c r="H3423">
        <v>4230</v>
      </c>
      <c r="I3423" t="s">
        <v>479</v>
      </c>
      <c r="J3423">
        <v>63300170</v>
      </c>
      <c r="K3423" t="s">
        <v>1873</v>
      </c>
      <c r="L3423" s="3">
        <v>29936.859129963224</v>
      </c>
      <c r="M3423" s="3">
        <v>30984.649199511936</v>
      </c>
      <c r="N3423" s="3">
        <v>32069.111921494852</v>
      </c>
      <c r="O3423" s="3">
        <v>33191.530838747174</v>
      </c>
      <c r="P3423" s="3">
        <v>34353.234418103319</v>
      </c>
    </row>
    <row r="3424" spans="2:16" x14ac:dyDescent="0.35">
      <c r="B3424" t="s">
        <v>10</v>
      </c>
      <c r="D3424" t="s">
        <v>11</v>
      </c>
      <c r="E3424" t="s">
        <v>44</v>
      </c>
      <c r="F3424" t="s">
        <v>480</v>
      </c>
      <c r="G3424" t="s">
        <v>481</v>
      </c>
      <c r="H3424">
        <v>4230</v>
      </c>
      <c r="I3424" t="s">
        <v>479</v>
      </c>
      <c r="J3424">
        <v>63300080</v>
      </c>
      <c r="K3424" t="s">
        <v>91</v>
      </c>
      <c r="L3424" s="3">
        <v>88671.59826719464</v>
      </c>
      <c r="M3424" s="3">
        <v>91775.104206546443</v>
      </c>
      <c r="N3424" s="3">
        <v>94987.232853775567</v>
      </c>
      <c r="O3424" s="3">
        <v>98311.786003657704</v>
      </c>
      <c r="P3424" s="3">
        <v>101752.69851378571</v>
      </c>
    </row>
    <row r="3425" spans="2:16" x14ac:dyDescent="0.35">
      <c r="B3425" t="s">
        <v>10</v>
      </c>
      <c r="D3425" t="s">
        <v>19</v>
      </c>
      <c r="E3425" t="s">
        <v>44</v>
      </c>
      <c r="F3425" t="s">
        <v>480</v>
      </c>
      <c r="G3425" t="s">
        <v>481</v>
      </c>
      <c r="H3425">
        <v>4230</v>
      </c>
      <c r="I3425" t="s">
        <v>479</v>
      </c>
      <c r="J3425">
        <v>63300030</v>
      </c>
      <c r="K3425" t="s">
        <v>1488</v>
      </c>
      <c r="L3425" s="3">
        <v>17600</v>
      </c>
      <c r="M3425" s="3">
        <v>29381</v>
      </c>
      <c r="N3425" s="3">
        <v>29381</v>
      </c>
      <c r="O3425" s="3">
        <v>29381</v>
      </c>
      <c r="P3425" s="3">
        <v>29381</v>
      </c>
    </row>
    <row r="3426" spans="2:16" x14ac:dyDescent="0.35">
      <c r="B3426" t="s">
        <v>10</v>
      </c>
      <c r="D3426" t="s">
        <v>11</v>
      </c>
      <c r="E3426" t="s">
        <v>44</v>
      </c>
      <c r="F3426" t="s">
        <v>480</v>
      </c>
      <c r="G3426" t="s">
        <v>481</v>
      </c>
      <c r="H3426">
        <v>4230</v>
      </c>
      <c r="I3426" t="s">
        <v>479</v>
      </c>
      <c r="J3426">
        <v>63300040</v>
      </c>
      <c r="K3426" t="s">
        <v>1515</v>
      </c>
      <c r="L3426" s="3">
        <v>30626.703348866566</v>
      </c>
      <c r="M3426" s="3">
        <v>31698.637966076898</v>
      </c>
      <c r="N3426" s="3">
        <v>32808.090294889589</v>
      </c>
      <c r="O3426" s="3">
        <v>33956.37345521072</v>
      </c>
      <c r="P3426" s="3">
        <v>35144.84652614309</v>
      </c>
    </row>
    <row r="3427" spans="2:16" x14ac:dyDescent="0.35">
      <c r="B3427" t="s">
        <v>10</v>
      </c>
      <c r="D3427" t="s">
        <v>19</v>
      </c>
      <c r="E3427" t="s">
        <v>44</v>
      </c>
      <c r="F3427" t="s">
        <v>480</v>
      </c>
      <c r="G3427" t="s">
        <v>481</v>
      </c>
      <c r="H3427">
        <v>4230</v>
      </c>
      <c r="I3427" t="s">
        <v>479</v>
      </c>
      <c r="J3427">
        <v>63300056</v>
      </c>
      <c r="K3427" t="s">
        <v>1536</v>
      </c>
      <c r="L3427" s="3">
        <v>291682.88903682446</v>
      </c>
      <c r="M3427" s="3">
        <v>301891.79015311331</v>
      </c>
      <c r="N3427" s="3">
        <v>312458.00280847226</v>
      </c>
      <c r="O3427" s="3">
        <v>323394.03290676879</v>
      </c>
      <c r="P3427" s="3">
        <v>334712.82405850565</v>
      </c>
    </row>
    <row r="3428" spans="2:16" x14ac:dyDescent="0.35">
      <c r="B3428" t="s">
        <v>10</v>
      </c>
      <c r="D3428" t="s">
        <v>19</v>
      </c>
      <c r="E3428" t="s">
        <v>44</v>
      </c>
      <c r="F3428" t="s">
        <v>480</v>
      </c>
      <c r="G3428" t="s">
        <v>481</v>
      </c>
      <c r="H3428">
        <v>4230</v>
      </c>
      <c r="I3428" t="s">
        <v>479</v>
      </c>
      <c r="J3428">
        <v>63300150</v>
      </c>
      <c r="K3428" t="s">
        <v>1680</v>
      </c>
      <c r="L3428" s="3">
        <v>142851</v>
      </c>
      <c r="M3428" s="3">
        <v>145708.01999999999</v>
      </c>
      <c r="N3428" s="3">
        <v>148622.18039999998</v>
      </c>
      <c r="O3428" s="3">
        <v>151594.62400799998</v>
      </c>
      <c r="P3428" s="3">
        <v>154626.51648815998</v>
      </c>
    </row>
    <row r="3429" spans="2:16" x14ac:dyDescent="0.35">
      <c r="B3429" t="s">
        <v>10</v>
      </c>
      <c r="D3429" t="s">
        <v>11</v>
      </c>
      <c r="E3429" t="s">
        <v>44</v>
      </c>
      <c r="F3429" t="s">
        <v>480</v>
      </c>
      <c r="G3429" t="s">
        <v>481</v>
      </c>
      <c r="H3429">
        <v>4230</v>
      </c>
      <c r="I3429" t="s">
        <v>479</v>
      </c>
      <c r="J3429">
        <v>63300100</v>
      </c>
      <c r="K3429" t="s">
        <v>1869</v>
      </c>
      <c r="L3429" s="3">
        <v>26834.825791387851</v>
      </c>
      <c r="M3429" s="3">
        <v>27774.044694086424</v>
      </c>
      <c r="N3429" s="3">
        <v>28746.136258379447</v>
      </c>
      <c r="O3429" s="3">
        <v>29752.251027422728</v>
      </c>
      <c r="P3429" s="3">
        <v>30793.579813382519</v>
      </c>
    </row>
    <row r="3430" spans="2:16" x14ac:dyDescent="0.35">
      <c r="B3430" t="s">
        <v>10</v>
      </c>
      <c r="D3430" t="s">
        <v>11</v>
      </c>
      <c r="E3430" t="s">
        <v>44</v>
      </c>
      <c r="F3430" t="s">
        <v>480</v>
      </c>
      <c r="G3430" t="s">
        <v>481</v>
      </c>
      <c r="H3430">
        <v>4230</v>
      </c>
      <c r="I3430" t="s">
        <v>479</v>
      </c>
      <c r="J3430">
        <v>63300170</v>
      </c>
      <c r="K3430" t="s">
        <v>1873</v>
      </c>
      <c r="L3430" s="3">
        <v>46377.579356855087</v>
      </c>
      <c r="M3430" s="3">
        <v>48000.794634345017</v>
      </c>
      <c r="N3430" s="3">
        <v>49680.822446547092</v>
      </c>
      <c r="O3430" s="3">
        <v>51419.651232176235</v>
      </c>
      <c r="P3430" s="3">
        <v>53219.339025302397</v>
      </c>
    </row>
    <row r="3431" spans="2:16" x14ac:dyDescent="0.35">
      <c r="B3431" t="s">
        <v>10</v>
      </c>
      <c r="D3431" t="s">
        <v>11</v>
      </c>
      <c r="E3431" t="s">
        <v>44</v>
      </c>
      <c r="F3431" t="s">
        <v>482</v>
      </c>
      <c r="G3431" t="s">
        <v>483</v>
      </c>
      <c r="H3431">
        <v>4230</v>
      </c>
      <c r="I3431" t="s">
        <v>479</v>
      </c>
      <c r="J3431">
        <v>63300080</v>
      </c>
      <c r="K3431" t="s">
        <v>91</v>
      </c>
      <c r="L3431" s="3">
        <v>1101904.6491802549</v>
      </c>
      <c r="M3431" s="3">
        <v>1077646.3679015636</v>
      </c>
      <c r="N3431" s="3">
        <v>1117562.8638181183</v>
      </c>
      <c r="O3431" s="3">
        <v>1158876.4370917522</v>
      </c>
      <c r="P3431" s="3">
        <v>1201635.9854299636</v>
      </c>
    </row>
    <row r="3432" spans="2:16" x14ac:dyDescent="0.35">
      <c r="B3432" t="s">
        <v>10</v>
      </c>
      <c r="D3432" t="s">
        <v>19</v>
      </c>
      <c r="E3432" t="s">
        <v>44</v>
      </c>
      <c r="F3432" t="s">
        <v>482</v>
      </c>
      <c r="G3432" t="s">
        <v>483</v>
      </c>
      <c r="H3432">
        <v>4230</v>
      </c>
      <c r="I3432" t="s">
        <v>479</v>
      </c>
      <c r="J3432">
        <v>63300075</v>
      </c>
      <c r="K3432" t="s">
        <v>1480</v>
      </c>
      <c r="L3432" s="3">
        <v>0</v>
      </c>
      <c r="M3432" s="3">
        <v>-410</v>
      </c>
      <c r="N3432" s="3">
        <v>-410</v>
      </c>
      <c r="O3432" s="3">
        <v>-410</v>
      </c>
      <c r="P3432" s="3">
        <v>-410</v>
      </c>
    </row>
    <row r="3433" spans="2:16" x14ac:dyDescent="0.35">
      <c r="B3433" t="s">
        <v>10</v>
      </c>
      <c r="D3433" t="s">
        <v>19</v>
      </c>
      <c r="E3433" t="s">
        <v>44</v>
      </c>
      <c r="F3433" t="s">
        <v>482</v>
      </c>
      <c r="G3433" t="s">
        <v>483</v>
      </c>
      <c r="H3433">
        <v>4230</v>
      </c>
      <c r="I3433" t="s">
        <v>479</v>
      </c>
      <c r="J3433">
        <v>63300030</v>
      </c>
      <c r="K3433" t="s">
        <v>1488</v>
      </c>
      <c r="L3433" s="3">
        <v>7100</v>
      </c>
      <c r="M3433" s="3">
        <v>-1549.1999999999989</v>
      </c>
      <c r="N3433" s="3">
        <v>-1549.1999999999989</v>
      </c>
      <c r="O3433" s="3">
        <v>-1549.1999999999989</v>
      </c>
      <c r="P3433" s="3">
        <v>-1549.1999999999989</v>
      </c>
    </row>
    <row r="3434" spans="2:16" x14ac:dyDescent="0.35">
      <c r="B3434" t="s">
        <v>10</v>
      </c>
      <c r="D3434" t="s">
        <v>11</v>
      </c>
      <c r="E3434" t="s">
        <v>44</v>
      </c>
      <c r="F3434" t="s">
        <v>482</v>
      </c>
      <c r="G3434" t="s">
        <v>483</v>
      </c>
      <c r="H3434">
        <v>4230</v>
      </c>
      <c r="I3434" t="s">
        <v>479</v>
      </c>
      <c r="J3434">
        <v>63300040</v>
      </c>
      <c r="K3434" t="s">
        <v>1515</v>
      </c>
      <c r="L3434" s="3">
        <v>374740.36835858546</v>
      </c>
      <c r="M3434" s="3">
        <v>366156.87625113584</v>
      </c>
      <c r="N3434" s="3">
        <v>379731.84609492566</v>
      </c>
      <c r="O3434" s="3">
        <v>393781.93988324795</v>
      </c>
      <c r="P3434" s="3">
        <v>408323.78695416159</v>
      </c>
    </row>
    <row r="3435" spans="2:16" x14ac:dyDescent="0.35">
      <c r="B3435" t="s">
        <v>10</v>
      </c>
      <c r="D3435" t="s">
        <v>19</v>
      </c>
      <c r="E3435" t="s">
        <v>44</v>
      </c>
      <c r="F3435" t="s">
        <v>482</v>
      </c>
      <c r="G3435" t="s">
        <v>483</v>
      </c>
      <c r="H3435">
        <v>4230</v>
      </c>
      <c r="I3435" t="s">
        <v>479</v>
      </c>
      <c r="J3435">
        <v>63300056</v>
      </c>
      <c r="K3435" t="s">
        <v>1536</v>
      </c>
      <c r="L3435" s="3">
        <v>3568955.8891293854</v>
      </c>
      <c r="M3435" s="3">
        <v>3487208.3452489134</v>
      </c>
      <c r="N3435" s="3">
        <v>3616493.772332625</v>
      </c>
      <c r="O3435" s="3">
        <v>3750304.1893642666</v>
      </c>
      <c r="P3435" s="3">
        <v>3888797.9709920157</v>
      </c>
    </row>
    <row r="3436" spans="2:16" x14ac:dyDescent="0.35">
      <c r="B3436" t="s">
        <v>10</v>
      </c>
      <c r="D3436" t="s">
        <v>19</v>
      </c>
      <c r="E3436" t="s">
        <v>44</v>
      </c>
      <c r="F3436" t="s">
        <v>482</v>
      </c>
      <c r="G3436" t="s">
        <v>483</v>
      </c>
      <c r="H3436">
        <v>4230</v>
      </c>
      <c r="I3436" t="s">
        <v>479</v>
      </c>
      <c r="J3436">
        <v>63300052</v>
      </c>
      <c r="K3436" t="s">
        <v>1541</v>
      </c>
      <c r="L3436" s="3">
        <v>55730.456858294994</v>
      </c>
      <c r="M3436" s="3">
        <v>57681.022848335313</v>
      </c>
      <c r="N3436" s="3">
        <v>59699.858648027046</v>
      </c>
      <c r="O3436" s="3">
        <v>61789.353700707987</v>
      </c>
      <c r="P3436" s="3">
        <v>63951.981080232763</v>
      </c>
    </row>
    <row r="3437" spans="2:16" x14ac:dyDescent="0.35">
      <c r="B3437" t="s">
        <v>10</v>
      </c>
      <c r="D3437" t="s">
        <v>19</v>
      </c>
      <c r="E3437" t="s">
        <v>44</v>
      </c>
      <c r="F3437" t="s">
        <v>482</v>
      </c>
      <c r="G3437" t="s">
        <v>483</v>
      </c>
      <c r="H3437">
        <v>4230</v>
      </c>
      <c r="I3437" t="s">
        <v>479</v>
      </c>
      <c r="J3437">
        <v>63300065</v>
      </c>
      <c r="K3437" t="s">
        <v>1627</v>
      </c>
      <c r="L3437" s="3">
        <v>0</v>
      </c>
      <c r="M3437" s="3">
        <v>-369</v>
      </c>
      <c r="N3437" s="3">
        <v>-369</v>
      </c>
      <c r="O3437" s="3">
        <v>-369</v>
      </c>
      <c r="P3437" s="3">
        <v>-369</v>
      </c>
    </row>
    <row r="3438" spans="2:16" x14ac:dyDescent="0.35">
      <c r="B3438" t="s">
        <v>10</v>
      </c>
      <c r="D3438" t="s">
        <v>19</v>
      </c>
      <c r="E3438" t="s">
        <v>44</v>
      </c>
      <c r="F3438" t="s">
        <v>482</v>
      </c>
      <c r="G3438" t="s">
        <v>483</v>
      </c>
      <c r="H3438">
        <v>4230</v>
      </c>
      <c r="I3438" t="s">
        <v>479</v>
      </c>
      <c r="J3438">
        <v>63300033</v>
      </c>
      <c r="K3438" t="s">
        <v>1661</v>
      </c>
      <c r="L3438" s="3">
        <v>22968</v>
      </c>
      <c r="M3438" s="3">
        <v>21934.799999999999</v>
      </c>
      <c r="N3438" s="3">
        <v>21934.799999999999</v>
      </c>
      <c r="O3438" s="3">
        <v>21934.799999999999</v>
      </c>
      <c r="P3438" s="3">
        <v>21934.799999999999</v>
      </c>
    </row>
    <row r="3439" spans="2:16" x14ac:dyDescent="0.35">
      <c r="B3439" t="s">
        <v>10</v>
      </c>
      <c r="D3439" t="s">
        <v>19</v>
      </c>
      <c r="E3439" t="s">
        <v>44</v>
      </c>
      <c r="F3439" t="s">
        <v>482</v>
      </c>
      <c r="G3439" t="s">
        <v>483</v>
      </c>
      <c r="H3439">
        <v>4230</v>
      </c>
      <c r="I3439" t="s">
        <v>479</v>
      </c>
      <c r="J3439">
        <v>63300150</v>
      </c>
      <c r="K3439" t="s">
        <v>1680</v>
      </c>
      <c r="L3439" s="3">
        <v>336961.81439999997</v>
      </c>
      <c r="M3439" s="3">
        <v>343701.05068799999</v>
      </c>
      <c r="N3439" s="3">
        <v>350575.07170176</v>
      </c>
      <c r="O3439" s="3">
        <v>357586.57313579519</v>
      </c>
      <c r="P3439" s="3">
        <v>364738.30459851108</v>
      </c>
    </row>
    <row r="3440" spans="2:16" x14ac:dyDescent="0.35">
      <c r="B3440" t="s">
        <v>10</v>
      </c>
      <c r="D3440" t="s">
        <v>11</v>
      </c>
      <c r="E3440" t="s">
        <v>44</v>
      </c>
      <c r="F3440" t="s">
        <v>482</v>
      </c>
      <c r="G3440" t="s">
        <v>483</v>
      </c>
      <c r="H3440">
        <v>4230</v>
      </c>
      <c r="I3440" t="s">
        <v>479</v>
      </c>
      <c r="J3440">
        <v>63300110</v>
      </c>
      <c r="K3440" t="s">
        <v>1866</v>
      </c>
      <c r="L3440" s="3">
        <v>0</v>
      </c>
      <c r="M3440" s="3">
        <v>-14.76</v>
      </c>
      <c r="N3440" s="3">
        <v>-14.76</v>
      </c>
      <c r="O3440" s="3">
        <v>-14.76</v>
      </c>
      <c r="P3440" s="3">
        <v>-14.76</v>
      </c>
    </row>
    <row r="3441" spans="2:16" x14ac:dyDescent="0.35">
      <c r="B3441" t="s">
        <v>10</v>
      </c>
      <c r="D3441" t="s">
        <v>11</v>
      </c>
      <c r="E3441" t="s">
        <v>44</v>
      </c>
      <c r="F3441" t="s">
        <v>482</v>
      </c>
      <c r="G3441" t="s">
        <v>483</v>
      </c>
      <c r="H3441">
        <v>4230</v>
      </c>
      <c r="I3441" t="s">
        <v>479</v>
      </c>
      <c r="J3441">
        <v>63300100</v>
      </c>
      <c r="K3441" t="s">
        <v>1869</v>
      </c>
      <c r="L3441" s="3">
        <v>333471.14383086661</v>
      </c>
      <c r="M3441" s="3">
        <v>326129.82186494692</v>
      </c>
      <c r="N3441" s="3">
        <v>338209.81405021995</v>
      </c>
      <c r="O3441" s="3">
        <v>350712.60596197768</v>
      </c>
      <c r="P3441" s="3">
        <v>363652.99559064687</v>
      </c>
    </row>
    <row r="3442" spans="2:16" x14ac:dyDescent="0.35">
      <c r="B3442" t="s">
        <v>10</v>
      </c>
      <c r="D3442" t="s">
        <v>11</v>
      </c>
      <c r="E3442" t="s">
        <v>44</v>
      </c>
      <c r="F3442" t="s">
        <v>482</v>
      </c>
      <c r="G3442" t="s">
        <v>483</v>
      </c>
      <c r="H3442">
        <v>4230</v>
      </c>
      <c r="I3442" t="s">
        <v>479</v>
      </c>
      <c r="J3442">
        <v>63300170</v>
      </c>
      <c r="K3442" t="s">
        <v>1873</v>
      </c>
      <c r="L3442" s="3">
        <v>567463.98637157225</v>
      </c>
      <c r="M3442" s="3">
        <v>554466.12689457717</v>
      </c>
      <c r="N3442" s="3">
        <v>575022.50980088732</v>
      </c>
      <c r="O3442" s="3">
        <v>596298.36610891833</v>
      </c>
      <c r="P3442" s="3">
        <v>618318.8773877304</v>
      </c>
    </row>
    <row r="3443" spans="2:16" x14ac:dyDescent="0.35">
      <c r="B3443" t="s">
        <v>10</v>
      </c>
      <c r="D3443" t="s">
        <v>19</v>
      </c>
      <c r="E3443" t="s">
        <v>44</v>
      </c>
      <c r="F3443" t="s">
        <v>482</v>
      </c>
      <c r="G3443" t="s">
        <v>483</v>
      </c>
      <c r="H3443">
        <v>4230</v>
      </c>
      <c r="I3443" t="s">
        <v>479</v>
      </c>
      <c r="J3443">
        <v>63300035</v>
      </c>
      <c r="K3443" t="s">
        <v>1886</v>
      </c>
      <c r="L3443" s="3">
        <v>0</v>
      </c>
      <c r="M3443" s="3">
        <v>-4807.25</v>
      </c>
      <c r="N3443" s="3">
        <v>-4807.25</v>
      </c>
      <c r="O3443" s="3">
        <v>-4807.25</v>
      </c>
      <c r="P3443" s="3">
        <v>-4807.25</v>
      </c>
    </row>
    <row r="3444" spans="2:16" x14ac:dyDescent="0.35">
      <c r="B3444" t="s">
        <v>10</v>
      </c>
      <c r="D3444" t="s">
        <v>11</v>
      </c>
      <c r="E3444" t="s">
        <v>44</v>
      </c>
      <c r="F3444" t="s">
        <v>484</v>
      </c>
      <c r="G3444" t="s">
        <v>485</v>
      </c>
      <c r="H3444">
        <v>4230</v>
      </c>
      <c r="I3444" t="s">
        <v>479</v>
      </c>
      <c r="J3444">
        <v>63300080</v>
      </c>
      <c r="K3444" t="s">
        <v>91</v>
      </c>
      <c r="L3444" s="3">
        <v>277360.44554926077</v>
      </c>
      <c r="M3444" s="3">
        <v>195552.2051434849</v>
      </c>
      <c r="N3444" s="3">
        <v>205599.58728350679</v>
      </c>
      <c r="O3444" s="3">
        <v>215998.62779842949</v>
      </c>
      <c r="P3444" s="3">
        <v>226761.63473137448</v>
      </c>
    </row>
    <row r="3445" spans="2:16" x14ac:dyDescent="0.35">
      <c r="B3445" t="s">
        <v>10</v>
      </c>
      <c r="D3445" t="s">
        <v>19</v>
      </c>
      <c r="E3445" t="s">
        <v>44</v>
      </c>
      <c r="F3445" t="s">
        <v>484</v>
      </c>
      <c r="G3445" t="s">
        <v>485</v>
      </c>
      <c r="H3445">
        <v>4230</v>
      </c>
      <c r="I3445" t="s">
        <v>479</v>
      </c>
      <c r="J3445">
        <v>63300075</v>
      </c>
      <c r="K3445" t="s">
        <v>1480</v>
      </c>
      <c r="L3445" s="3">
        <v>1014.9999999999999</v>
      </c>
      <c r="M3445" s="3">
        <v>440.22499999999968</v>
      </c>
      <c r="N3445" s="3">
        <v>455.67837499999951</v>
      </c>
      <c r="O3445" s="3">
        <v>471.36355062499933</v>
      </c>
      <c r="P3445" s="3">
        <v>487.28400388437421</v>
      </c>
    </row>
    <row r="3446" spans="2:16" x14ac:dyDescent="0.35">
      <c r="B3446" t="s">
        <v>10</v>
      </c>
      <c r="D3446" t="s">
        <v>19</v>
      </c>
      <c r="E3446" t="s">
        <v>44</v>
      </c>
      <c r="F3446" t="s">
        <v>484</v>
      </c>
      <c r="G3446" t="s">
        <v>485</v>
      </c>
      <c r="H3446">
        <v>4230</v>
      </c>
      <c r="I3446" t="s">
        <v>479</v>
      </c>
      <c r="J3446">
        <v>63300030</v>
      </c>
      <c r="K3446" t="s">
        <v>1488</v>
      </c>
      <c r="L3446" s="3">
        <v>98620</v>
      </c>
      <c r="M3446" s="3">
        <v>86173.36</v>
      </c>
      <c r="N3446" s="3">
        <v>86173.36</v>
      </c>
      <c r="O3446" s="3">
        <v>86173.36</v>
      </c>
      <c r="P3446" s="3">
        <v>86173.36</v>
      </c>
    </row>
    <row r="3447" spans="2:16" x14ac:dyDescent="0.35">
      <c r="B3447" t="s">
        <v>10</v>
      </c>
      <c r="D3447" t="s">
        <v>11</v>
      </c>
      <c r="E3447" t="s">
        <v>44</v>
      </c>
      <c r="F3447" t="s">
        <v>484</v>
      </c>
      <c r="G3447" t="s">
        <v>485</v>
      </c>
      <c r="H3447">
        <v>4230</v>
      </c>
      <c r="I3447" t="s">
        <v>479</v>
      </c>
      <c r="J3447">
        <v>63300040</v>
      </c>
      <c r="K3447" t="s">
        <v>1515</v>
      </c>
      <c r="L3447" s="3">
        <v>95768.059186827071</v>
      </c>
      <c r="M3447" s="3">
        <v>67510.846258366015</v>
      </c>
      <c r="N3447" s="3">
        <v>70980.044202408812</v>
      </c>
      <c r="O3447" s="3">
        <v>74570.664074493106</v>
      </c>
      <c r="P3447" s="3">
        <v>78286.955642100351</v>
      </c>
    </row>
    <row r="3448" spans="2:16" x14ac:dyDescent="0.35">
      <c r="B3448" t="s">
        <v>10</v>
      </c>
      <c r="D3448" t="s">
        <v>19</v>
      </c>
      <c r="E3448" t="s">
        <v>44</v>
      </c>
      <c r="F3448" t="s">
        <v>484</v>
      </c>
      <c r="G3448" t="s">
        <v>485</v>
      </c>
      <c r="H3448">
        <v>4230</v>
      </c>
      <c r="I3448" t="s">
        <v>479</v>
      </c>
      <c r="J3448">
        <v>63300056</v>
      </c>
      <c r="K3448" t="s">
        <v>1536</v>
      </c>
      <c r="L3448" s="3">
        <v>912076.75416025787</v>
      </c>
      <c r="M3448" s="3">
        <v>642960.44055586681</v>
      </c>
      <c r="N3448" s="3">
        <v>676000.42097532202</v>
      </c>
      <c r="O3448" s="3">
        <v>710196.80070945818</v>
      </c>
      <c r="P3448" s="3">
        <v>745590.05373428913</v>
      </c>
    </row>
    <row r="3449" spans="2:16" x14ac:dyDescent="0.35">
      <c r="B3449" t="s">
        <v>10</v>
      </c>
      <c r="D3449" t="s">
        <v>19</v>
      </c>
      <c r="E3449" t="s">
        <v>44</v>
      </c>
      <c r="F3449" t="s">
        <v>484</v>
      </c>
      <c r="G3449" t="s">
        <v>485</v>
      </c>
      <c r="H3449">
        <v>4230</v>
      </c>
      <c r="I3449" t="s">
        <v>479</v>
      </c>
      <c r="J3449">
        <v>63300052</v>
      </c>
      <c r="K3449" t="s">
        <v>1541</v>
      </c>
      <c r="L3449" s="3">
        <v>293.132514942</v>
      </c>
      <c r="M3449" s="3">
        <v>303.39215296496997</v>
      </c>
      <c r="N3449" s="3">
        <v>314.01087831874389</v>
      </c>
      <c r="O3449" s="3">
        <v>325.00125905989989</v>
      </c>
      <c r="P3449" s="3">
        <v>336.37630312699639</v>
      </c>
    </row>
    <row r="3450" spans="2:16" x14ac:dyDescent="0.35">
      <c r="B3450" t="s">
        <v>10</v>
      </c>
      <c r="D3450" t="s">
        <v>19</v>
      </c>
      <c r="E3450" t="s">
        <v>44</v>
      </c>
      <c r="F3450" t="s">
        <v>484</v>
      </c>
      <c r="G3450" t="s">
        <v>485</v>
      </c>
      <c r="H3450">
        <v>4230</v>
      </c>
      <c r="I3450" t="s">
        <v>479</v>
      </c>
      <c r="J3450">
        <v>63300060</v>
      </c>
      <c r="K3450" t="s">
        <v>1546</v>
      </c>
      <c r="L3450" s="3">
        <v>1080</v>
      </c>
      <c r="M3450" s="3">
        <v>1080</v>
      </c>
      <c r="N3450" s="3">
        <v>1080</v>
      </c>
      <c r="O3450" s="3">
        <v>1080</v>
      </c>
      <c r="P3450" s="3">
        <v>1080</v>
      </c>
    </row>
    <row r="3451" spans="2:16" x14ac:dyDescent="0.35">
      <c r="B3451" t="s">
        <v>10</v>
      </c>
      <c r="D3451" t="s">
        <v>19</v>
      </c>
      <c r="E3451" t="s">
        <v>44</v>
      </c>
      <c r="F3451" t="s">
        <v>484</v>
      </c>
      <c r="G3451" t="s">
        <v>485</v>
      </c>
      <c r="H3451">
        <v>4230</v>
      </c>
      <c r="I3451" t="s">
        <v>479</v>
      </c>
      <c r="J3451">
        <v>63300065</v>
      </c>
      <c r="K3451" t="s">
        <v>1627</v>
      </c>
      <c r="L3451" s="3">
        <v>180</v>
      </c>
      <c r="M3451" s="3">
        <v>-351</v>
      </c>
      <c r="N3451" s="3">
        <v>-351</v>
      </c>
      <c r="O3451" s="3">
        <v>-351</v>
      </c>
      <c r="P3451" s="3">
        <v>-351</v>
      </c>
    </row>
    <row r="3452" spans="2:16" x14ac:dyDescent="0.35">
      <c r="B3452" t="s">
        <v>10</v>
      </c>
      <c r="D3452" t="s">
        <v>19</v>
      </c>
      <c r="E3452" t="s">
        <v>44</v>
      </c>
      <c r="F3452" t="s">
        <v>484</v>
      </c>
      <c r="G3452" t="s">
        <v>485</v>
      </c>
      <c r="H3452">
        <v>4230</v>
      </c>
      <c r="I3452" t="s">
        <v>479</v>
      </c>
      <c r="J3452">
        <v>63300033</v>
      </c>
      <c r="K3452" t="s">
        <v>1661</v>
      </c>
      <c r="L3452" s="3">
        <v>56391.199999999997</v>
      </c>
      <c r="M3452" s="3">
        <v>54904.399999999994</v>
      </c>
      <c r="N3452" s="3">
        <v>54904.399999999994</v>
      </c>
      <c r="O3452" s="3">
        <v>54904.399999999994</v>
      </c>
      <c r="P3452" s="3">
        <v>54904.399999999994</v>
      </c>
    </row>
    <row r="3453" spans="2:16" x14ac:dyDescent="0.35">
      <c r="B3453" t="s">
        <v>10</v>
      </c>
      <c r="D3453" t="s">
        <v>11</v>
      </c>
      <c r="E3453" t="s">
        <v>44</v>
      </c>
      <c r="F3453" t="s">
        <v>484</v>
      </c>
      <c r="G3453" t="s">
        <v>485</v>
      </c>
      <c r="H3453">
        <v>4230</v>
      </c>
      <c r="I3453" t="s">
        <v>479</v>
      </c>
      <c r="J3453">
        <v>63300110</v>
      </c>
      <c r="K3453" t="s">
        <v>1866</v>
      </c>
      <c r="L3453" s="3">
        <v>7.2</v>
      </c>
      <c r="M3453" s="3">
        <v>-14.040000000000003</v>
      </c>
      <c r="N3453" s="3">
        <v>-14.040000000000003</v>
      </c>
      <c r="O3453" s="3">
        <v>-14.040000000000003</v>
      </c>
      <c r="P3453" s="3">
        <v>-14.040000000000003</v>
      </c>
    </row>
    <row r="3454" spans="2:16" x14ac:dyDescent="0.35">
      <c r="B3454" t="s">
        <v>10</v>
      </c>
      <c r="D3454" t="s">
        <v>11</v>
      </c>
      <c r="E3454" t="s">
        <v>44</v>
      </c>
      <c r="F3454" t="s">
        <v>484</v>
      </c>
      <c r="G3454" t="s">
        <v>485</v>
      </c>
      <c r="H3454">
        <v>4230</v>
      </c>
      <c r="I3454" t="s">
        <v>479</v>
      </c>
      <c r="J3454">
        <v>63300100</v>
      </c>
      <c r="K3454" t="s">
        <v>1869</v>
      </c>
      <c r="L3454" s="3">
        <v>83938.02957411838</v>
      </c>
      <c r="M3454" s="3">
        <v>59180.272609212523</v>
      </c>
      <c r="N3454" s="3">
        <v>62220.927730534953</v>
      </c>
      <c r="O3454" s="3">
        <v>65368.005781103668</v>
      </c>
      <c r="P3454" s="3">
        <v>68625.231563442285</v>
      </c>
    </row>
    <row r="3455" spans="2:16" x14ac:dyDescent="0.35">
      <c r="B3455" t="s">
        <v>10</v>
      </c>
      <c r="D3455" t="s">
        <v>11</v>
      </c>
      <c r="E3455" t="s">
        <v>44</v>
      </c>
      <c r="F3455" t="s">
        <v>484</v>
      </c>
      <c r="G3455" t="s">
        <v>485</v>
      </c>
      <c r="H3455">
        <v>4230</v>
      </c>
      <c r="I3455" t="s">
        <v>479</v>
      </c>
      <c r="J3455">
        <v>63300170</v>
      </c>
      <c r="K3455" t="s">
        <v>1873</v>
      </c>
      <c r="L3455" s="3">
        <v>145020.20391148102</v>
      </c>
      <c r="M3455" s="3">
        <v>102230.71004838281</v>
      </c>
      <c r="N3455" s="3">
        <v>107484.0669350762</v>
      </c>
      <c r="O3455" s="3">
        <v>112921.29131280386</v>
      </c>
      <c r="P3455" s="3">
        <v>118548.81854375199</v>
      </c>
    </row>
    <row r="3456" spans="2:16" x14ac:dyDescent="0.35">
      <c r="B3456" t="s">
        <v>10</v>
      </c>
      <c r="D3456" t="s">
        <v>19</v>
      </c>
      <c r="E3456" t="s">
        <v>44</v>
      </c>
      <c r="F3456" t="s">
        <v>484</v>
      </c>
      <c r="G3456" t="s">
        <v>485</v>
      </c>
      <c r="H3456">
        <v>4230</v>
      </c>
      <c r="I3456" t="s">
        <v>479</v>
      </c>
      <c r="J3456">
        <v>63300035</v>
      </c>
      <c r="K3456" t="s">
        <v>1886</v>
      </c>
      <c r="L3456" s="3">
        <v>0</v>
      </c>
      <c r="M3456" s="3">
        <v>-6917.75</v>
      </c>
      <c r="N3456" s="3">
        <v>-6917.75</v>
      </c>
      <c r="O3456" s="3">
        <v>-6917.75</v>
      </c>
      <c r="P3456" s="3">
        <v>-6917.75</v>
      </c>
    </row>
    <row r="3457" spans="2:16" x14ac:dyDescent="0.35">
      <c r="B3457" t="s">
        <v>10</v>
      </c>
      <c r="D3457" t="s">
        <v>11</v>
      </c>
      <c r="E3457" t="s">
        <v>44</v>
      </c>
      <c r="F3457" t="s">
        <v>486</v>
      </c>
      <c r="G3457" t="s">
        <v>487</v>
      </c>
      <c r="H3457">
        <v>4230</v>
      </c>
      <c r="I3457" t="s">
        <v>479</v>
      </c>
      <c r="J3457">
        <v>63300080</v>
      </c>
      <c r="K3457" t="s">
        <v>91</v>
      </c>
      <c r="L3457" s="3">
        <v>16551.370653133032</v>
      </c>
      <c r="M3457" s="3">
        <v>17130.668625992686</v>
      </c>
      <c r="N3457" s="3">
        <v>17730.242027902426</v>
      </c>
      <c r="O3457" s="3">
        <v>18350.800498879009</v>
      </c>
      <c r="P3457" s="3">
        <v>18993.078516339774</v>
      </c>
    </row>
    <row r="3458" spans="2:16" x14ac:dyDescent="0.35">
      <c r="B3458" t="s">
        <v>10</v>
      </c>
      <c r="D3458" t="s">
        <v>19</v>
      </c>
      <c r="E3458" t="s">
        <v>44</v>
      </c>
      <c r="F3458" t="s">
        <v>486</v>
      </c>
      <c r="G3458" t="s">
        <v>487</v>
      </c>
      <c r="H3458">
        <v>4230</v>
      </c>
      <c r="I3458" t="s">
        <v>479</v>
      </c>
      <c r="J3458">
        <v>63300030</v>
      </c>
      <c r="K3458" t="s">
        <v>1488</v>
      </c>
      <c r="L3458" s="3">
        <v>6306</v>
      </c>
      <c r="M3458" s="3">
        <v>6306</v>
      </c>
      <c r="N3458" s="3">
        <v>6306</v>
      </c>
      <c r="O3458" s="3">
        <v>6306</v>
      </c>
      <c r="P3458" s="3">
        <v>6306</v>
      </c>
    </row>
    <row r="3459" spans="2:16" x14ac:dyDescent="0.35">
      <c r="B3459" t="s">
        <v>10</v>
      </c>
      <c r="D3459" t="s">
        <v>11</v>
      </c>
      <c r="E3459" t="s">
        <v>44</v>
      </c>
      <c r="F3459" t="s">
        <v>486</v>
      </c>
      <c r="G3459" t="s">
        <v>487</v>
      </c>
      <c r="H3459">
        <v>4230</v>
      </c>
      <c r="I3459" t="s">
        <v>479</v>
      </c>
      <c r="J3459">
        <v>63300040</v>
      </c>
      <c r="K3459" t="s">
        <v>1515</v>
      </c>
      <c r="L3459" s="3">
        <v>5716.7563111150266</v>
      </c>
      <c r="M3459" s="3">
        <v>5916.8427820040524</v>
      </c>
      <c r="N3459" s="3">
        <v>6123.932279374194</v>
      </c>
      <c r="O3459" s="3">
        <v>6338.26990915229</v>
      </c>
      <c r="P3459" s="3">
        <v>6560.1093559726187</v>
      </c>
    </row>
    <row r="3460" spans="2:16" x14ac:dyDescent="0.35">
      <c r="B3460" t="s">
        <v>10</v>
      </c>
      <c r="D3460" t="s">
        <v>19</v>
      </c>
      <c r="E3460" t="s">
        <v>44</v>
      </c>
      <c r="F3460" t="s">
        <v>486</v>
      </c>
      <c r="G3460" t="s">
        <v>487</v>
      </c>
      <c r="H3460">
        <v>4230</v>
      </c>
      <c r="I3460" t="s">
        <v>479</v>
      </c>
      <c r="J3460">
        <v>63300056</v>
      </c>
      <c r="K3460" t="s">
        <v>1536</v>
      </c>
      <c r="L3460" s="3">
        <v>54445.298201095495</v>
      </c>
      <c r="M3460" s="3">
        <v>56350.883638133833</v>
      </c>
      <c r="N3460" s="3">
        <v>58323.164565468513</v>
      </c>
      <c r="O3460" s="3">
        <v>60364.475325259904</v>
      </c>
      <c r="P3460" s="3">
        <v>62477.231961643993</v>
      </c>
    </row>
    <row r="3461" spans="2:16" x14ac:dyDescent="0.35">
      <c r="B3461" t="s">
        <v>10</v>
      </c>
      <c r="D3461" t="s">
        <v>11</v>
      </c>
      <c r="E3461" t="s">
        <v>44</v>
      </c>
      <c r="F3461" t="s">
        <v>486</v>
      </c>
      <c r="G3461" t="s">
        <v>487</v>
      </c>
      <c r="H3461">
        <v>4230</v>
      </c>
      <c r="I3461" t="s">
        <v>479</v>
      </c>
      <c r="J3461">
        <v>63300100</v>
      </c>
      <c r="K3461" t="s">
        <v>1869</v>
      </c>
      <c r="L3461" s="3">
        <v>5008.9674345007852</v>
      </c>
      <c r="M3461" s="3">
        <v>5184.281294708313</v>
      </c>
      <c r="N3461" s="3">
        <v>5365.7311400231029</v>
      </c>
      <c r="O3461" s="3">
        <v>5553.5317299239114</v>
      </c>
      <c r="P3461" s="3">
        <v>5747.9053404712477</v>
      </c>
    </row>
    <row r="3462" spans="2:16" x14ac:dyDescent="0.35">
      <c r="B3462" t="s">
        <v>10</v>
      </c>
      <c r="D3462" t="s">
        <v>11</v>
      </c>
      <c r="E3462" t="s">
        <v>44</v>
      </c>
      <c r="F3462" t="s">
        <v>486</v>
      </c>
      <c r="G3462" t="s">
        <v>487</v>
      </c>
      <c r="H3462">
        <v>4230</v>
      </c>
      <c r="I3462" t="s">
        <v>479</v>
      </c>
      <c r="J3462">
        <v>63300170</v>
      </c>
      <c r="K3462" t="s">
        <v>1873</v>
      </c>
      <c r="L3462" s="3">
        <v>8656.8024139741847</v>
      </c>
      <c r="M3462" s="3">
        <v>8959.7904984632805</v>
      </c>
      <c r="N3462" s="3">
        <v>9273.383165909494</v>
      </c>
      <c r="O3462" s="3">
        <v>9597.9515767163248</v>
      </c>
      <c r="P3462" s="3">
        <v>9933.8798819013955</v>
      </c>
    </row>
    <row r="3463" spans="2:16" x14ac:dyDescent="0.35">
      <c r="B3463" t="s">
        <v>10</v>
      </c>
      <c r="D3463" t="s">
        <v>11</v>
      </c>
      <c r="E3463" t="s">
        <v>44</v>
      </c>
      <c r="F3463" t="s">
        <v>486</v>
      </c>
      <c r="G3463" t="s">
        <v>487</v>
      </c>
      <c r="H3463">
        <v>4230</v>
      </c>
      <c r="I3463" t="s">
        <v>479</v>
      </c>
      <c r="J3463">
        <v>63300130</v>
      </c>
      <c r="K3463" t="s">
        <v>1896</v>
      </c>
      <c r="L3463" s="3">
        <v>5444.5298201095502</v>
      </c>
      <c r="M3463" s="3">
        <v>5635.0883638133837</v>
      </c>
      <c r="N3463" s="3">
        <v>5832.3164565468514</v>
      </c>
      <c r="O3463" s="3">
        <v>6036.4475325259909</v>
      </c>
      <c r="P3463" s="3">
        <v>6247.7231961643993</v>
      </c>
    </row>
    <row r="3464" spans="2:16" x14ac:dyDescent="0.35">
      <c r="B3464" t="s">
        <v>10</v>
      </c>
      <c r="D3464" t="s">
        <v>11</v>
      </c>
      <c r="E3464" t="s">
        <v>44</v>
      </c>
      <c r="F3464" t="s">
        <v>488</v>
      </c>
      <c r="G3464" t="s">
        <v>489</v>
      </c>
      <c r="H3464">
        <v>4230</v>
      </c>
      <c r="I3464" t="s">
        <v>479</v>
      </c>
      <c r="J3464">
        <v>63300080</v>
      </c>
      <c r="K3464" t="s">
        <v>91</v>
      </c>
      <c r="L3464" s="3">
        <v>48774.99841478913</v>
      </c>
      <c r="M3464" s="3">
        <v>50482.123359306745</v>
      </c>
      <c r="N3464" s="3">
        <v>52248.997676882478</v>
      </c>
      <c r="O3464" s="3">
        <v>54077.712595573357</v>
      </c>
      <c r="P3464" s="3">
        <v>55970.432536418419</v>
      </c>
    </row>
    <row r="3465" spans="2:16" x14ac:dyDescent="0.35">
      <c r="B3465" t="s">
        <v>10</v>
      </c>
      <c r="D3465" t="s">
        <v>11</v>
      </c>
      <c r="E3465" t="s">
        <v>44</v>
      </c>
      <c r="F3465" t="s">
        <v>488</v>
      </c>
      <c r="G3465" t="s">
        <v>489</v>
      </c>
      <c r="H3465">
        <v>4230</v>
      </c>
      <c r="I3465" t="s">
        <v>479</v>
      </c>
      <c r="J3465">
        <v>63300040</v>
      </c>
      <c r="K3465" t="s">
        <v>1515</v>
      </c>
      <c r="L3465" s="3">
        <v>16846.627741950193</v>
      </c>
      <c r="M3465" s="3">
        <v>17436.259712918447</v>
      </c>
      <c r="N3465" s="3">
        <v>18046.528802870591</v>
      </c>
      <c r="O3465" s="3">
        <v>18678.157310971059</v>
      </c>
      <c r="P3465" s="3">
        <v>19331.892816855048</v>
      </c>
    </row>
    <row r="3466" spans="2:16" x14ac:dyDescent="0.35">
      <c r="B3466" t="s">
        <v>10</v>
      </c>
      <c r="D3466" t="s">
        <v>19</v>
      </c>
      <c r="E3466" t="s">
        <v>44</v>
      </c>
      <c r="F3466" t="s">
        <v>488</v>
      </c>
      <c r="G3466" t="s">
        <v>489</v>
      </c>
      <c r="H3466">
        <v>4230</v>
      </c>
      <c r="I3466" t="s">
        <v>479</v>
      </c>
      <c r="J3466">
        <v>63300056</v>
      </c>
      <c r="K3466" t="s">
        <v>1536</v>
      </c>
      <c r="L3466" s="3">
        <v>160444.07373285899</v>
      </c>
      <c r="M3466" s="3">
        <v>166059.61631350903</v>
      </c>
      <c r="N3466" s="3">
        <v>171871.70288448184</v>
      </c>
      <c r="O3466" s="3">
        <v>177887.21248543868</v>
      </c>
      <c r="P3466" s="3">
        <v>184113.26492242902</v>
      </c>
    </row>
    <row r="3467" spans="2:16" x14ac:dyDescent="0.35">
      <c r="B3467" t="s">
        <v>10</v>
      </c>
      <c r="D3467" t="s">
        <v>11</v>
      </c>
      <c r="E3467" t="s">
        <v>44</v>
      </c>
      <c r="F3467" t="s">
        <v>488</v>
      </c>
      <c r="G3467" t="s">
        <v>489</v>
      </c>
      <c r="H3467">
        <v>4230</v>
      </c>
      <c r="I3467" t="s">
        <v>479</v>
      </c>
      <c r="J3467">
        <v>63300100</v>
      </c>
      <c r="K3467" t="s">
        <v>1869</v>
      </c>
      <c r="L3467" s="3">
        <v>14760.854783423027</v>
      </c>
      <c r="M3467" s="3">
        <v>15277.484700842831</v>
      </c>
      <c r="N3467" s="3">
        <v>15812.196665372328</v>
      </c>
      <c r="O3467" s="3">
        <v>16365.623548660358</v>
      </c>
      <c r="P3467" s="3">
        <v>16938.420372863471</v>
      </c>
    </row>
    <row r="3468" spans="2:16" x14ac:dyDescent="0.35">
      <c r="B3468" t="s">
        <v>10</v>
      </c>
      <c r="D3468" t="s">
        <v>11</v>
      </c>
      <c r="E3468" t="s">
        <v>44</v>
      </c>
      <c r="F3468" t="s">
        <v>488</v>
      </c>
      <c r="G3468" t="s">
        <v>489</v>
      </c>
      <c r="H3468">
        <v>4230</v>
      </c>
      <c r="I3468" t="s">
        <v>479</v>
      </c>
      <c r="J3468">
        <v>63300170</v>
      </c>
      <c r="K3468" t="s">
        <v>1873</v>
      </c>
      <c r="L3468" s="3">
        <v>25510.607723524579</v>
      </c>
      <c r="M3468" s="3">
        <v>26403.478993847937</v>
      </c>
      <c r="N3468" s="3">
        <v>27327.600758632612</v>
      </c>
      <c r="O3468" s="3">
        <v>28284.06678518475</v>
      </c>
      <c r="P3468" s="3">
        <v>29274.009122666215</v>
      </c>
    </row>
    <row r="3469" spans="2:16" x14ac:dyDescent="0.35">
      <c r="B3469" t="s">
        <v>10</v>
      </c>
      <c r="D3469" t="s">
        <v>11</v>
      </c>
      <c r="E3469" t="s">
        <v>44</v>
      </c>
      <c r="F3469" t="s">
        <v>488</v>
      </c>
      <c r="G3469" t="s">
        <v>489</v>
      </c>
      <c r="H3469">
        <v>4230</v>
      </c>
      <c r="I3469" t="s">
        <v>479</v>
      </c>
      <c r="J3469">
        <v>63300130</v>
      </c>
      <c r="K3469" t="s">
        <v>1896</v>
      </c>
      <c r="L3469" s="3">
        <v>16044.4073732859</v>
      </c>
      <c r="M3469" s="3">
        <v>16605.961631350903</v>
      </c>
      <c r="N3469" s="3">
        <v>17187.170288448186</v>
      </c>
      <c r="O3469" s="3">
        <v>17788.721248543869</v>
      </c>
      <c r="P3469" s="3">
        <v>18411.326492242904</v>
      </c>
    </row>
    <row r="3470" spans="2:16" x14ac:dyDescent="0.35">
      <c r="B3470" t="s">
        <v>10</v>
      </c>
      <c r="D3470" t="s">
        <v>11</v>
      </c>
      <c r="E3470" t="s">
        <v>103</v>
      </c>
      <c r="F3470" t="s">
        <v>474</v>
      </c>
      <c r="G3470" t="s">
        <v>475</v>
      </c>
      <c r="H3470">
        <v>4240</v>
      </c>
      <c r="I3470" t="s">
        <v>476</v>
      </c>
      <c r="J3470">
        <v>63300080</v>
      </c>
      <c r="K3470" t="s">
        <v>91</v>
      </c>
      <c r="L3470" s="3">
        <v>74890.435226497328</v>
      </c>
      <c r="M3470" s="3">
        <v>77511.600459424735</v>
      </c>
      <c r="N3470" s="3">
        <v>80224.506475504604</v>
      </c>
      <c r="O3470" s="3">
        <v>83032.364202147262</v>
      </c>
      <c r="P3470" s="3">
        <v>85938.496949222419</v>
      </c>
    </row>
    <row r="3471" spans="2:16" x14ac:dyDescent="0.35">
      <c r="B3471" t="s">
        <v>10</v>
      </c>
      <c r="D3471" t="s">
        <v>19</v>
      </c>
      <c r="E3471" t="s">
        <v>103</v>
      </c>
      <c r="F3471" t="s">
        <v>474</v>
      </c>
      <c r="G3471" t="s">
        <v>475</v>
      </c>
      <c r="H3471">
        <v>4240</v>
      </c>
      <c r="I3471" t="s">
        <v>476</v>
      </c>
      <c r="J3471">
        <v>63300030</v>
      </c>
      <c r="K3471" t="s">
        <v>1488</v>
      </c>
      <c r="L3471" s="3">
        <v>10200</v>
      </c>
      <c r="M3471" s="3">
        <v>10200</v>
      </c>
      <c r="N3471" s="3">
        <v>10200</v>
      </c>
      <c r="O3471" s="3">
        <v>10200</v>
      </c>
      <c r="P3471" s="3">
        <v>10200</v>
      </c>
    </row>
    <row r="3472" spans="2:16" x14ac:dyDescent="0.35">
      <c r="B3472" t="s">
        <v>10</v>
      </c>
      <c r="D3472" t="s">
        <v>11</v>
      </c>
      <c r="E3472" t="s">
        <v>103</v>
      </c>
      <c r="F3472" t="s">
        <v>474</v>
      </c>
      <c r="G3472" t="s">
        <v>475</v>
      </c>
      <c r="H3472">
        <v>4240</v>
      </c>
      <c r="I3472" t="s">
        <v>476</v>
      </c>
      <c r="J3472">
        <v>63300040</v>
      </c>
      <c r="K3472" t="s">
        <v>1515</v>
      </c>
      <c r="L3472" s="3">
        <v>25866.762167046778</v>
      </c>
      <c r="M3472" s="3">
        <v>26772.098842893411</v>
      </c>
      <c r="N3472" s="3">
        <v>27709.122302394684</v>
      </c>
      <c r="O3472" s="3">
        <v>28678.941582978496</v>
      </c>
      <c r="P3472" s="3">
        <v>29682.704538382743</v>
      </c>
    </row>
    <row r="3473" spans="2:16" x14ac:dyDescent="0.35">
      <c r="B3473" t="s">
        <v>10</v>
      </c>
      <c r="D3473" t="s">
        <v>19</v>
      </c>
      <c r="E3473" t="s">
        <v>103</v>
      </c>
      <c r="F3473" t="s">
        <v>474</v>
      </c>
      <c r="G3473" t="s">
        <v>475</v>
      </c>
      <c r="H3473">
        <v>4240</v>
      </c>
      <c r="I3473" t="s">
        <v>476</v>
      </c>
      <c r="J3473">
        <v>63300056</v>
      </c>
      <c r="K3473" t="s">
        <v>1536</v>
      </c>
      <c r="L3473" s="3">
        <v>246350.11587663597</v>
      </c>
      <c r="M3473" s="3">
        <v>254972.36993231822</v>
      </c>
      <c r="N3473" s="3">
        <v>263896.40287994937</v>
      </c>
      <c r="O3473" s="3">
        <v>273132.77698074759</v>
      </c>
      <c r="P3473" s="3">
        <v>282692.42417507374</v>
      </c>
    </row>
    <row r="3474" spans="2:16" x14ac:dyDescent="0.35">
      <c r="B3474" t="s">
        <v>10</v>
      </c>
      <c r="D3474" t="s">
        <v>11</v>
      </c>
      <c r="E3474" t="s">
        <v>103</v>
      </c>
      <c r="F3474" t="s">
        <v>474</v>
      </c>
      <c r="G3474" t="s">
        <v>475</v>
      </c>
      <c r="H3474">
        <v>4240</v>
      </c>
      <c r="I3474" t="s">
        <v>476</v>
      </c>
      <c r="J3474">
        <v>63300100</v>
      </c>
      <c r="K3474" t="s">
        <v>1869</v>
      </c>
      <c r="L3474" s="3">
        <v>22664.210660650508</v>
      </c>
      <c r="M3474" s="3">
        <v>23457.458033773277</v>
      </c>
      <c r="N3474" s="3">
        <v>24278.469064955341</v>
      </c>
      <c r="O3474" s="3">
        <v>25128.215482228778</v>
      </c>
      <c r="P3474" s="3">
        <v>26007.703024106784</v>
      </c>
    </row>
    <row r="3475" spans="2:16" x14ac:dyDescent="0.35">
      <c r="B3475" t="s">
        <v>10</v>
      </c>
      <c r="D3475" t="s">
        <v>11</v>
      </c>
      <c r="E3475" t="s">
        <v>103</v>
      </c>
      <c r="F3475" t="s">
        <v>474</v>
      </c>
      <c r="G3475" t="s">
        <v>475</v>
      </c>
      <c r="H3475">
        <v>4240</v>
      </c>
      <c r="I3475" t="s">
        <v>476</v>
      </c>
      <c r="J3475">
        <v>63300170</v>
      </c>
      <c r="K3475" t="s">
        <v>1873</v>
      </c>
      <c r="L3475" s="3">
        <v>39169.66842438512</v>
      </c>
      <c r="M3475" s="3">
        <v>40540.606819238601</v>
      </c>
      <c r="N3475" s="3">
        <v>41959.52805791195</v>
      </c>
      <c r="O3475" s="3">
        <v>43428.111539938865</v>
      </c>
      <c r="P3475" s="3">
        <v>44948.095443836726</v>
      </c>
    </row>
    <row r="3476" spans="2:16" x14ac:dyDescent="0.35">
      <c r="B3476" t="s">
        <v>10</v>
      </c>
      <c r="D3476" t="s">
        <v>11</v>
      </c>
      <c r="E3476" t="s">
        <v>44</v>
      </c>
      <c r="F3476" t="s">
        <v>469</v>
      </c>
      <c r="G3476" t="s">
        <v>470</v>
      </c>
      <c r="H3476">
        <v>4250</v>
      </c>
      <c r="I3476" t="s">
        <v>471</v>
      </c>
      <c r="J3476">
        <v>63300080</v>
      </c>
      <c r="K3476" t="s">
        <v>91</v>
      </c>
      <c r="L3476" s="3">
        <v>151382.51916341975</v>
      </c>
      <c r="M3476" s="3">
        <v>156680.90733413943</v>
      </c>
      <c r="N3476" s="3">
        <v>162164.73909083428</v>
      </c>
      <c r="O3476" s="3">
        <v>167840.50495901349</v>
      </c>
      <c r="P3476" s="3">
        <v>173714.92263257891</v>
      </c>
    </row>
    <row r="3477" spans="2:16" x14ac:dyDescent="0.35">
      <c r="B3477" t="s">
        <v>10</v>
      </c>
      <c r="D3477" t="s">
        <v>19</v>
      </c>
      <c r="E3477" t="s">
        <v>44</v>
      </c>
      <c r="F3477" t="s">
        <v>469</v>
      </c>
      <c r="G3477" t="s">
        <v>470</v>
      </c>
      <c r="H3477">
        <v>4250</v>
      </c>
      <c r="I3477" t="s">
        <v>471</v>
      </c>
      <c r="J3477">
        <v>63300030</v>
      </c>
      <c r="K3477" t="s">
        <v>1488</v>
      </c>
      <c r="L3477" s="3">
        <v>6000</v>
      </c>
      <c r="M3477" s="3">
        <v>6000</v>
      </c>
      <c r="N3477" s="3">
        <v>6000</v>
      </c>
      <c r="O3477" s="3">
        <v>6000</v>
      </c>
      <c r="P3477" s="3">
        <v>6000</v>
      </c>
    </row>
    <row r="3478" spans="2:16" x14ac:dyDescent="0.35">
      <c r="B3478" t="s">
        <v>10</v>
      </c>
      <c r="D3478" t="s">
        <v>11</v>
      </c>
      <c r="E3478" t="s">
        <v>44</v>
      </c>
      <c r="F3478" t="s">
        <v>469</v>
      </c>
      <c r="G3478" t="s">
        <v>470</v>
      </c>
      <c r="H3478">
        <v>4250</v>
      </c>
      <c r="I3478" t="s">
        <v>471</v>
      </c>
      <c r="J3478">
        <v>63300040</v>
      </c>
      <c r="K3478" t="s">
        <v>1515</v>
      </c>
      <c r="L3478" s="3">
        <v>49606.759587121058</v>
      </c>
      <c r="M3478" s="3">
        <v>51342.99617267029</v>
      </c>
      <c r="N3478" s="3">
        <v>53140.001038713744</v>
      </c>
      <c r="O3478" s="3">
        <v>54999.901075068723</v>
      </c>
      <c r="P3478" s="3">
        <v>56924.897612696121</v>
      </c>
    </row>
    <row r="3479" spans="2:16" x14ac:dyDescent="0.35">
      <c r="B3479" t="s">
        <v>10</v>
      </c>
      <c r="D3479" t="s">
        <v>19</v>
      </c>
      <c r="E3479" t="s">
        <v>44</v>
      </c>
      <c r="F3479" t="s">
        <v>469</v>
      </c>
      <c r="G3479" t="s">
        <v>470</v>
      </c>
      <c r="H3479">
        <v>4250</v>
      </c>
      <c r="I3479" t="s">
        <v>471</v>
      </c>
      <c r="J3479">
        <v>63300056</v>
      </c>
      <c r="K3479" t="s">
        <v>1536</v>
      </c>
      <c r="L3479" s="3">
        <v>472445.32940115297</v>
      </c>
      <c r="M3479" s="3">
        <v>488980.91593019327</v>
      </c>
      <c r="N3479" s="3">
        <v>506095.24798774999</v>
      </c>
      <c r="O3479" s="3">
        <v>523808.58166732121</v>
      </c>
      <c r="P3479" s="3">
        <v>542141.88202567736</v>
      </c>
    </row>
    <row r="3480" spans="2:16" x14ac:dyDescent="0.35">
      <c r="B3480" t="s">
        <v>10</v>
      </c>
      <c r="D3480" t="s">
        <v>19</v>
      </c>
      <c r="E3480" t="s">
        <v>44</v>
      </c>
      <c r="F3480" t="s">
        <v>469</v>
      </c>
      <c r="G3480" t="s">
        <v>470</v>
      </c>
      <c r="H3480">
        <v>4250</v>
      </c>
      <c r="I3480" t="s">
        <v>471</v>
      </c>
      <c r="J3480">
        <v>63300052</v>
      </c>
      <c r="K3480" t="s">
        <v>1541</v>
      </c>
      <c r="L3480" s="3">
        <v>25523.483636411998</v>
      </c>
      <c r="M3480" s="3">
        <v>26416.805563686416</v>
      </c>
      <c r="N3480" s="3">
        <v>27341.393758415437</v>
      </c>
      <c r="O3480" s="3">
        <v>28298.342539959976</v>
      </c>
      <c r="P3480" s="3">
        <v>29288.784528858574</v>
      </c>
    </row>
    <row r="3481" spans="2:16" x14ac:dyDescent="0.35">
      <c r="B3481" t="s">
        <v>10</v>
      </c>
      <c r="D3481" t="s">
        <v>19</v>
      </c>
      <c r="E3481" t="s">
        <v>44</v>
      </c>
      <c r="F3481" t="s">
        <v>469</v>
      </c>
      <c r="G3481" t="s">
        <v>470</v>
      </c>
      <c r="H3481">
        <v>4250</v>
      </c>
      <c r="I3481" t="s">
        <v>471</v>
      </c>
      <c r="J3481">
        <v>63300033</v>
      </c>
      <c r="K3481" t="s">
        <v>1661</v>
      </c>
      <c r="L3481" s="3">
        <v>16599.999999600001</v>
      </c>
      <c r="M3481" s="3">
        <v>16599.999999600001</v>
      </c>
      <c r="N3481" s="3">
        <v>16599.999999600001</v>
      </c>
      <c r="O3481" s="3">
        <v>16599.999999600001</v>
      </c>
      <c r="P3481" s="3">
        <v>16599.999999600001</v>
      </c>
    </row>
    <row r="3482" spans="2:16" x14ac:dyDescent="0.35">
      <c r="B3482" t="s">
        <v>10</v>
      </c>
      <c r="D3482" t="s">
        <v>11</v>
      </c>
      <c r="E3482" t="s">
        <v>44</v>
      </c>
      <c r="F3482" t="s">
        <v>469</v>
      </c>
      <c r="G3482" t="s">
        <v>470</v>
      </c>
      <c r="H3482">
        <v>4250</v>
      </c>
      <c r="I3482" t="s">
        <v>471</v>
      </c>
      <c r="J3482">
        <v>63300100</v>
      </c>
      <c r="K3482" t="s">
        <v>1869</v>
      </c>
      <c r="L3482" s="3">
        <v>45813.130799455976</v>
      </c>
      <c r="M3482" s="3">
        <v>47416.590377436929</v>
      </c>
      <c r="N3482" s="3">
        <v>49076.171040647219</v>
      </c>
      <c r="O3482" s="3">
        <v>50793.837027069865</v>
      </c>
      <c r="P3482" s="3">
        <v>52571.621323017309</v>
      </c>
    </row>
    <row r="3483" spans="2:16" x14ac:dyDescent="0.35">
      <c r="B3483" t="s">
        <v>10</v>
      </c>
      <c r="D3483" t="s">
        <v>11</v>
      </c>
      <c r="E3483" t="s">
        <v>44</v>
      </c>
      <c r="F3483" t="s">
        <v>469</v>
      </c>
      <c r="G3483" t="s">
        <v>470</v>
      </c>
      <c r="H3483">
        <v>4250</v>
      </c>
      <c r="I3483" t="s">
        <v>471</v>
      </c>
      <c r="J3483">
        <v>63300170</v>
      </c>
      <c r="K3483" t="s">
        <v>1873</v>
      </c>
      <c r="L3483" s="3">
        <v>75118.807374783326</v>
      </c>
      <c r="M3483" s="3">
        <v>77747.965632900727</v>
      </c>
      <c r="N3483" s="3">
        <v>80469.144430052256</v>
      </c>
      <c r="O3483" s="3">
        <v>83285.564485104071</v>
      </c>
      <c r="P3483" s="3">
        <v>86200.559242082702</v>
      </c>
    </row>
    <row r="3484" spans="2:16" x14ac:dyDescent="0.35">
      <c r="B3484" t="s">
        <v>10</v>
      </c>
      <c r="D3484" t="s">
        <v>11</v>
      </c>
      <c r="E3484" t="s">
        <v>44</v>
      </c>
      <c r="F3484" t="s">
        <v>469</v>
      </c>
      <c r="G3484" t="s">
        <v>470</v>
      </c>
      <c r="H3484">
        <v>4250</v>
      </c>
      <c r="I3484" t="s">
        <v>471</v>
      </c>
      <c r="J3484">
        <v>63300130</v>
      </c>
      <c r="K3484" t="s">
        <v>1896</v>
      </c>
      <c r="L3484" s="3">
        <v>24898.440651878249</v>
      </c>
      <c r="M3484" s="3">
        <v>25769.886074693986</v>
      </c>
      <c r="N3484" s="3">
        <v>26671.832087308274</v>
      </c>
      <c r="O3484" s="3">
        <v>27605.346210364063</v>
      </c>
      <c r="P3484" s="3">
        <v>28571.5333277268</v>
      </c>
    </row>
    <row r="3485" spans="2:16" x14ac:dyDescent="0.35">
      <c r="B3485" t="s">
        <v>10</v>
      </c>
      <c r="D3485" t="s">
        <v>11</v>
      </c>
      <c r="E3485" t="s">
        <v>44</v>
      </c>
      <c r="F3485" t="s">
        <v>472</v>
      </c>
      <c r="G3485" t="s">
        <v>473</v>
      </c>
      <c r="H3485">
        <v>4250</v>
      </c>
      <c r="I3485" t="s">
        <v>471</v>
      </c>
      <c r="J3485">
        <v>63300080</v>
      </c>
      <c r="K3485" t="s">
        <v>91</v>
      </c>
      <c r="L3485" s="3">
        <v>12592.655065616542</v>
      </c>
      <c r="M3485" s="3">
        <v>13033.39799291312</v>
      </c>
      <c r="N3485" s="3">
        <v>13489.566922665079</v>
      </c>
      <c r="O3485" s="3">
        <v>13961.701764958356</v>
      </c>
      <c r="P3485" s="3">
        <v>14450.361326731898</v>
      </c>
    </row>
    <row r="3486" spans="2:16" x14ac:dyDescent="0.35">
      <c r="B3486" t="s">
        <v>10</v>
      </c>
      <c r="D3486" t="s">
        <v>19</v>
      </c>
      <c r="E3486" t="s">
        <v>44</v>
      </c>
      <c r="F3486" t="s">
        <v>472</v>
      </c>
      <c r="G3486" t="s">
        <v>473</v>
      </c>
      <c r="H3486">
        <v>4250</v>
      </c>
      <c r="I3486" t="s">
        <v>471</v>
      </c>
      <c r="J3486">
        <v>63300052</v>
      </c>
      <c r="K3486" t="s">
        <v>1541</v>
      </c>
      <c r="L3486" s="3">
        <v>41423.207452685994</v>
      </c>
      <c r="M3486" s="3">
        <v>42873.019713530004</v>
      </c>
      <c r="N3486" s="3">
        <v>44373.57540350355</v>
      </c>
      <c r="O3486" s="3">
        <v>45926.650542626172</v>
      </c>
      <c r="P3486" s="3">
        <v>47534.083311618087</v>
      </c>
    </row>
    <row r="3487" spans="2:16" x14ac:dyDescent="0.35">
      <c r="B3487" t="s">
        <v>10</v>
      </c>
      <c r="D3487" t="s">
        <v>19</v>
      </c>
      <c r="E3487" t="s">
        <v>44</v>
      </c>
      <c r="F3487" t="s">
        <v>472</v>
      </c>
      <c r="G3487" t="s">
        <v>473</v>
      </c>
      <c r="H3487">
        <v>4250</v>
      </c>
      <c r="I3487" t="s">
        <v>471</v>
      </c>
      <c r="J3487">
        <v>63300152</v>
      </c>
      <c r="K3487" t="s">
        <v>1741</v>
      </c>
      <c r="L3487" s="3">
        <v>2101706.9896989902</v>
      </c>
      <c r="M3487" s="3">
        <v>2143741.1294929702</v>
      </c>
      <c r="N3487" s="3">
        <v>2186615.9520828295</v>
      </c>
      <c r="O3487" s="3">
        <v>2230348.2711244863</v>
      </c>
      <c r="P3487" s="3">
        <v>2274955.236546976</v>
      </c>
    </row>
    <row r="3488" spans="2:16" x14ac:dyDescent="0.35">
      <c r="B3488" t="s">
        <v>10</v>
      </c>
      <c r="D3488" t="s">
        <v>11</v>
      </c>
      <c r="E3488" t="s">
        <v>44</v>
      </c>
      <c r="F3488" t="s">
        <v>472</v>
      </c>
      <c r="G3488" t="s">
        <v>473</v>
      </c>
      <c r="H3488">
        <v>4250</v>
      </c>
      <c r="I3488" t="s">
        <v>471</v>
      </c>
      <c r="J3488">
        <v>63300100</v>
      </c>
      <c r="K3488" t="s">
        <v>1869</v>
      </c>
      <c r="L3488" s="3">
        <v>3810.9350856471115</v>
      </c>
      <c r="M3488" s="3">
        <v>3944.3178136447605</v>
      </c>
      <c r="N3488" s="3">
        <v>4082.3689371223263</v>
      </c>
      <c r="O3488" s="3">
        <v>4225.2518499216076</v>
      </c>
      <c r="P3488" s="3">
        <v>4373.1356646688637</v>
      </c>
    </row>
    <row r="3489" spans="2:16" x14ac:dyDescent="0.35">
      <c r="B3489" t="s">
        <v>10</v>
      </c>
      <c r="D3489" t="s">
        <v>11</v>
      </c>
      <c r="E3489" t="s">
        <v>44</v>
      </c>
      <c r="F3489" t="s">
        <v>472</v>
      </c>
      <c r="G3489" t="s">
        <v>473</v>
      </c>
      <c r="H3489">
        <v>4250</v>
      </c>
      <c r="I3489" t="s">
        <v>471</v>
      </c>
      <c r="J3489">
        <v>63300130</v>
      </c>
      <c r="K3489" t="s">
        <v>1896</v>
      </c>
      <c r="L3489" s="3">
        <v>2071.1603726342996</v>
      </c>
      <c r="M3489" s="3">
        <v>2143.6509856765001</v>
      </c>
      <c r="N3489" s="3">
        <v>2218.6787701751778</v>
      </c>
      <c r="O3489" s="3">
        <v>2296.3325271313088</v>
      </c>
      <c r="P3489" s="3">
        <v>2376.7041655809044</v>
      </c>
    </row>
    <row r="3490" spans="2:16" x14ac:dyDescent="0.35">
      <c r="B3490" t="s">
        <v>10</v>
      </c>
      <c r="D3490" t="s">
        <v>19</v>
      </c>
      <c r="E3490" t="s">
        <v>44</v>
      </c>
      <c r="F3490" t="s">
        <v>1796</v>
      </c>
      <c r="G3490" t="s">
        <v>1797</v>
      </c>
      <c r="H3490">
        <v>4250</v>
      </c>
      <c r="I3490" t="s">
        <v>471</v>
      </c>
      <c r="J3490">
        <v>63300152</v>
      </c>
      <c r="K3490" t="s">
        <v>1741</v>
      </c>
      <c r="L3490" s="3">
        <v>457777.34211600001</v>
      </c>
      <c r="M3490" s="3">
        <v>466932.88895832002</v>
      </c>
      <c r="N3490" s="3">
        <v>476271.54673748644</v>
      </c>
      <c r="O3490" s="3">
        <v>485796.97767223616</v>
      </c>
      <c r="P3490" s="3">
        <v>495512.9172256809</v>
      </c>
    </row>
    <row r="3491" spans="2:16" x14ac:dyDescent="0.35">
      <c r="B3491" t="s">
        <v>10</v>
      </c>
      <c r="D3491" t="s">
        <v>19</v>
      </c>
      <c r="E3491" t="s">
        <v>44</v>
      </c>
      <c r="F3491" t="s">
        <v>1798</v>
      </c>
      <c r="G3491" t="s">
        <v>1799</v>
      </c>
      <c r="H3491">
        <v>4250</v>
      </c>
      <c r="I3491" t="s">
        <v>471</v>
      </c>
      <c r="J3491">
        <v>63300152</v>
      </c>
      <c r="K3491" t="s">
        <v>1741</v>
      </c>
      <c r="L3491" s="3">
        <v>53802.028332000002</v>
      </c>
      <c r="M3491" s="3">
        <v>54878.068898640006</v>
      </c>
      <c r="N3491" s="3">
        <v>55975.630276612806</v>
      </c>
      <c r="O3491" s="3">
        <v>57095.142882145061</v>
      </c>
      <c r="P3491" s="3">
        <v>58237.045739787965</v>
      </c>
    </row>
    <row r="3492" spans="2:16" x14ac:dyDescent="0.35">
      <c r="B3492" t="s">
        <v>10</v>
      </c>
      <c r="D3492" t="s">
        <v>19</v>
      </c>
      <c r="E3492" t="s">
        <v>44</v>
      </c>
      <c r="F3492" t="s">
        <v>1800</v>
      </c>
      <c r="G3492" t="s">
        <v>1801</v>
      </c>
      <c r="H3492">
        <v>4250</v>
      </c>
      <c r="I3492" t="s">
        <v>471</v>
      </c>
      <c r="J3492">
        <v>63300152</v>
      </c>
      <c r="K3492" t="s">
        <v>1741</v>
      </c>
      <c r="L3492" s="3">
        <v>778161.90517200006</v>
      </c>
      <c r="M3492" s="3">
        <v>793725.14327544009</v>
      </c>
      <c r="N3492" s="3">
        <v>809599.64614094887</v>
      </c>
      <c r="O3492" s="3">
        <v>825791.63906376786</v>
      </c>
      <c r="P3492" s="3">
        <v>842307.47184504324</v>
      </c>
    </row>
    <row r="3493" spans="2:16" x14ac:dyDescent="0.35">
      <c r="B3493" t="s">
        <v>10</v>
      </c>
      <c r="D3493" t="s">
        <v>19</v>
      </c>
      <c r="E3493" t="s">
        <v>44</v>
      </c>
      <c r="F3493" t="s">
        <v>1802</v>
      </c>
      <c r="G3493" t="s">
        <v>1803</v>
      </c>
      <c r="H3493">
        <v>4250</v>
      </c>
      <c r="I3493" t="s">
        <v>471</v>
      </c>
      <c r="J3493">
        <v>63300152</v>
      </c>
      <c r="K3493" t="s">
        <v>1741</v>
      </c>
      <c r="L3493" s="3">
        <v>14041674.960000409</v>
      </c>
      <c r="M3493" s="3">
        <v>14322508.459200418</v>
      </c>
      <c r="N3493" s="3">
        <v>14608958.628384426</v>
      </c>
      <c r="O3493" s="3">
        <v>14901137.800952114</v>
      </c>
      <c r="P3493" s="3">
        <v>15199160.556971157</v>
      </c>
    </row>
    <row r="3494" spans="2:16" x14ac:dyDescent="0.35">
      <c r="B3494" t="s">
        <v>10</v>
      </c>
      <c r="D3494" t="s">
        <v>19</v>
      </c>
      <c r="E3494" t="s">
        <v>44</v>
      </c>
      <c r="F3494" t="s">
        <v>1664</v>
      </c>
      <c r="G3494" t="s">
        <v>1665</v>
      </c>
      <c r="H3494">
        <v>4250</v>
      </c>
      <c r="I3494" t="s">
        <v>471</v>
      </c>
      <c r="J3494">
        <v>63300033</v>
      </c>
      <c r="K3494" t="s">
        <v>1661</v>
      </c>
      <c r="L3494" s="3">
        <v>77103.560000400001</v>
      </c>
      <c r="M3494" s="3">
        <v>77103.560000400001</v>
      </c>
      <c r="N3494" s="3">
        <v>77103.560000400001</v>
      </c>
      <c r="O3494" s="3">
        <v>77103.560000400001</v>
      </c>
      <c r="P3494" s="3">
        <v>77103.560000400001</v>
      </c>
    </row>
    <row r="3495" spans="2:16" x14ac:dyDescent="0.35">
      <c r="B3495" t="s">
        <v>10</v>
      </c>
      <c r="D3495" t="s">
        <v>19</v>
      </c>
      <c r="E3495" t="s">
        <v>44</v>
      </c>
      <c r="F3495" t="s">
        <v>1664</v>
      </c>
      <c r="G3495" t="s">
        <v>1665</v>
      </c>
      <c r="H3495">
        <v>4250</v>
      </c>
      <c r="I3495" t="s">
        <v>471</v>
      </c>
      <c r="J3495">
        <v>63300152</v>
      </c>
      <c r="K3495" t="s">
        <v>1741</v>
      </c>
      <c r="L3495" s="3">
        <v>1249499.9999995921</v>
      </c>
      <c r="M3495" s="3">
        <v>1274489.9999995839</v>
      </c>
      <c r="N3495" s="3">
        <v>1299979.7999995756</v>
      </c>
      <c r="O3495" s="3">
        <v>1325979.3959995671</v>
      </c>
      <c r="P3495" s="3">
        <v>1352498.9839195586</v>
      </c>
    </row>
    <row r="3496" spans="2:16" x14ac:dyDescent="0.35">
      <c r="B3496" t="s">
        <v>10</v>
      </c>
      <c r="D3496" t="s">
        <v>11</v>
      </c>
      <c r="E3496" t="s">
        <v>24</v>
      </c>
      <c r="F3496" t="s">
        <v>464</v>
      </c>
      <c r="G3496" t="s">
        <v>465</v>
      </c>
      <c r="H3496">
        <v>4300</v>
      </c>
      <c r="I3496" t="s">
        <v>466</v>
      </c>
      <c r="J3496">
        <v>63300080</v>
      </c>
      <c r="K3496" t="s">
        <v>91</v>
      </c>
      <c r="L3496" s="3">
        <v>101299.2078831485</v>
      </c>
      <c r="M3496" s="3">
        <v>104844.68015905868</v>
      </c>
      <c r="N3496" s="3">
        <v>108514.24396462574</v>
      </c>
      <c r="O3496" s="3">
        <v>112312.24250338764</v>
      </c>
      <c r="P3496" s="3">
        <v>116243.17099100618</v>
      </c>
    </row>
    <row r="3497" spans="2:16" x14ac:dyDescent="0.35">
      <c r="B3497" t="s">
        <v>10</v>
      </c>
      <c r="D3497" t="s">
        <v>19</v>
      </c>
      <c r="E3497" t="s">
        <v>24</v>
      </c>
      <c r="F3497" t="s">
        <v>464</v>
      </c>
      <c r="G3497" t="s">
        <v>465</v>
      </c>
      <c r="H3497">
        <v>4300</v>
      </c>
      <c r="I3497" t="s">
        <v>466</v>
      </c>
      <c r="J3497">
        <v>63300075</v>
      </c>
      <c r="K3497" t="s">
        <v>1480</v>
      </c>
      <c r="L3497" s="3">
        <v>20299.999999999996</v>
      </c>
      <c r="M3497" s="3">
        <v>20604.499999999993</v>
      </c>
      <c r="N3497" s="3">
        <v>20913.56749999999</v>
      </c>
      <c r="O3497" s="3">
        <v>21227.271012499987</v>
      </c>
      <c r="P3497" s="3">
        <v>21545.680077687484</v>
      </c>
    </row>
    <row r="3498" spans="2:16" x14ac:dyDescent="0.35">
      <c r="B3498" t="s">
        <v>10</v>
      </c>
      <c r="D3498" t="s">
        <v>19</v>
      </c>
      <c r="E3498" t="s">
        <v>24</v>
      </c>
      <c r="F3498" t="s">
        <v>464</v>
      </c>
      <c r="G3498" t="s">
        <v>465</v>
      </c>
      <c r="H3498">
        <v>4300</v>
      </c>
      <c r="I3498" t="s">
        <v>466</v>
      </c>
      <c r="J3498">
        <v>63300030</v>
      </c>
      <c r="K3498" t="s">
        <v>1488</v>
      </c>
      <c r="L3498" s="3">
        <v>21600</v>
      </c>
      <c r="M3498" s="3">
        <v>21600</v>
      </c>
      <c r="N3498" s="3">
        <v>21600</v>
      </c>
      <c r="O3498" s="3">
        <v>21600</v>
      </c>
      <c r="P3498" s="3">
        <v>21600</v>
      </c>
    </row>
    <row r="3499" spans="2:16" x14ac:dyDescent="0.35">
      <c r="B3499" t="s">
        <v>10</v>
      </c>
      <c r="D3499" t="s">
        <v>11</v>
      </c>
      <c r="E3499" t="s">
        <v>24</v>
      </c>
      <c r="F3499" t="s">
        <v>464</v>
      </c>
      <c r="G3499" t="s">
        <v>465</v>
      </c>
      <c r="H3499">
        <v>4300</v>
      </c>
      <c r="I3499" t="s">
        <v>466</v>
      </c>
      <c r="J3499">
        <v>63300040</v>
      </c>
      <c r="K3499" t="s">
        <v>1515</v>
      </c>
      <c r="L3499" s="3">
        <v>34988.213249113789</v>
      </c>
      <c r="M3499" s="3">
        <v>36212.800712832766</v>
      </c>
      <c r="N3499" s="3">
        <v>37480.248737781912</v>
      </c>
      <c r="O3499" s="3">
        <v>38792.057443604281</v>
      </c>
      <c r="P3499" s="3">
        <v>40149.779454130425</v>
      </c>
    </row>
    <row r="3500" spans="2:16" x14ac:dyDescent="0.35">
      <c r="B3500" t="s">
        <v>10</v>
      </c>
      <c r="D3500" t="s">
        <v>19</v>
      </c>
      <c r="E3500" t="s">
        <v>24</v>
      </c>
      <c r="F3500" t="s">
        <v>464</v>
      </c>
      <c r="G3500" t="s">
        <v>465</v>
      </c>
      <c r="H3500">
        <v>4300</v>
      </c>
      <c r="I3500" t="s">
        <v>466</v>
      </c>
      <c r="J3500">
        <v>63300056</v>
      </c>
      <c r="K3500" t="s">
        <v>1536</v>
      </c>
      <c r="L3500" s="3">
        <v>333221.07856298849</v>
      </c>
      <c r="M3500" s="3">
        <v>344883.81631269306</v>
      </c>
      <c r="N3500" s="3">
        <v>356954.7498836373</v>
      </c>
      <c r="O3500" s="3">
        <v>369448.16612956458</v>
      </c>
      <c r="P3500" s="3">
        <v>382378.8519440993</v>
      </c>
    </row>
    <row r="3501" spans="2:16" x14ac:dyDescent="0.35">
      <c r="B3501" t="s">
        <v>10</v>
      </c>
      <c r="D3501" t="s">
        <v>19</v>
      </c>
      <c r="E3501" t="s">
        <v>24</v>
      </c>
      <c r="F3501" t="s">
        <v>464</v>
      </c>
      <c r="G3501" t="s">
        <v>465</v>
      </c>
      <c r="H3501">
        <v>4300</v>
      </c>
      <c r="I3501" t="s">
        <v>466</v>
      </c>
      <c r="J3501">
        <v>63300065</v>
      </c>
      <c r="K3501" t="s">
        <v>1627</v>
      </c>
      <c r="L3501" s="3">
        <v>18456</v>
      </c>
      <c r="M3501" s="3">
        <v>18456</v>
      </c>
      <c r="N3501" s="3">
        <v>18456</v>
      </c>
      <c r="O3501" s="3">
        <v>18456</v>
      </c>
      <c r="P3501" s="3">
        <v>18456</v>
      </c>
    </row>
    <row r="3502" spans="2:16" x14ac:dyDescent="0.35">
      <c r="B3502" t="s">
        <v>10</v>
      </c>
      <c r="D3502" t="s">
        <v>19</v>
      </c>
      <c r="E3502" t="s">
        <v>24</v>
      </c>
      <c r="F3502" t="s">
        <v>464</v>
      </c>
      <c r="G3502" t="s">
        <v>465</v>
      </c>
      <c r="H3502">
        <v>4300</v>
      </c>
      <c r="I3502" t="s">
        <v>466</v>
      </c>
      <c r="J3502">
        <v>63300140</v>
      </c>
      <c r="K3502" t="s">
        <v>1668</v>
      </c>
      <c r="L3502" s="3">
        <v>308086.92</v>
      </c>
      <c r="M3502" s="3">
        <v>314248.65840000001</v>
      </c>
      <c r="N3502" s="3">
        <v>320533.63156800001</v>
      </c>
      <c r="O3502" s="3">
        <v>326944.30419936002</v>
      </c>
      <c r="P3502" s="3">
        <v>333483.19028334721</v>
      </c>
    </row>
    <row r="3503" spans="2:16" x14ac:dyDescent="0.35">
      <c r="B3503" t="s">
        <v>10</v>
      </c>
      <c r="D3503" t="s">
        <v>19</v>
      </c>
      <c r="E3503" t="s">
        <v>24</v>
      </c>
      <c r="F3503" t="s">
        <v>464</v>
      </c>
      <c r="G3503" t="s">
        <v>465</v>
      </c>
      <c r="H3503">
        <v>4300</v>
      </c>
      <c r="I3503" t="s">
        <v>466</v>
      </c>
      <c r="J3503">
        <v>63300150</v>
      </c>
      <c r="K3503" t="s">
        <v>1680</v>
      </c>
      <c r="L3503" s="3">
        <v>204204</v>
      </c>
      <c r="M3503" s="3">
        <v>208288.08000000002</v>
      </c>
      <c r="N3503" s="3">
        <v>212453.84160000001</v>
      </c>
      <c r="O3503" s="3">
        <v>216702.91843200001</v>
      </c>
      <c r="P3503" s="3">
        <v>221036.97680064</v>
      </c>
    </row>
    <row r="3504" spans="2:16" x14ac:dyDescent="0.35">
      <c r="B3504" t="s">
        <v>10</v>
      </c>
      <c r="D3504" t="s">
        <v>11</v>
      </c>
      <c r="E3504" t="s">
        <v>24</v>
      </c>
      <c r="F3504" t="s">
        <v>464</v>
      </c>
      <c r="G3504" t="s">
        <v>465</v>
      </c>
      <c r="H3504">
        <v>4300</v>
      </c>
      <c r="I3504" t="s">
        <v>466</v>
      </c>
      <c r="J3504">
        <v>63300110</v>
      </c>
      <c r="K3504" t="s">
        <v>1866</v>
      </c>
      <c r="L3504" s="3">
        <v>738.24</v>
      </c>
      <c r="M3504" s="3">
        <v>738.24</v>
      </c>
      <c r="N3504" s="3">
        <v>738.24</v>
      </c>
      <c r="O3504" s="3">
        <v>738.24</v>
      </c>
      <c r="P3504" s="3">
        <v>738.24</v>
      </c>
    </row>
    <row r="3505" spans="2:16" x14ac:dyDescent="0.35">
      <c r="B3505" t="s">
        <v>10</v>
      </c>
      <c r="D3505" t="s">
        <v>11</v>
      </c>
      <c r="E3505" t="s">
        <v>24</v>
      </c>
      <c r="F3505" t="s">
        <v>464</v>
      </c>
      <c r="G3505" t="s">
        <v>465</v>
      </c>
      <c r="H3505">
        <v>4300</v>
      </c>
      <c r="I3505" t="s">
        <v>466</v>
      </c>
      <c r="J3505">
        <v>63300100</v>
      </c>
      <c r="K3505" t="s">
        <v>1869</v>
      </c>
      <c r="L3505" s="3">
        <v>30656.339227794942</v>
      </c>
      <c r="M3505" s="3">
        <v>31729.311100767762</v>
      </c>
      <c r="N3505" s="3">
        <v>32839.836989294628</v>
      </c>
      <c r="O3505" s="3">
        <v>33989.231283919944</v>
      </c>
      <c r="P3505" s="3">
        <v>35178.854378857133</v>
      </c>
    </row>
    <row r="3506" spans="2:16" x14ac:dyDescent="0.35">
      <c r="B3506" t="s">
        <v>10</v>
      </c>
      <c r="D3506" t="s">
        <v>11</v>
      </c>
      <c r="E3506" t="s">
        <v>24</v>
      </c>
      <c r="F3506" t="s">
        <v>464</v>
      </c>
      <c r="G3506" t="s">
        <v>465</v>
      </c>
      <c r="H3506">
        <v>4300</v>
      </c>
      <c r="I3506" t="s">
        <v>466</v>
      </c>
      <c r="J3506">
        <v>63300170</v>
      </c>
      <c r="K3506" t="s">
        <v>1873</v>
      </c>
      <c r="L3506" s="3">
        <v>52982.151491515171</v>
      </c>
      <c r="M3506" s="3">
        <v>54836.5267937182</v>
      </c>
      <c r="N3506" s="3">
        <v>56755.805231498329</v>
      </c>
      <c r="O3506" s="3">
        <v>58742.258414600765</v>
      </c>
      <c r="P3506" s="3">
        <v>60798.237459111791</v>
      </c>
    </row>
    <row r="3507" spans="2:16" x14ac:dyDescent="0.35">
      <c r="B3507" t="s">
        <v>10</v>
      </c>
      <c r="D3507" t="s">
        <v>11</v>
      </c>
      <c r="E3507" t="s">
        <v>24</v>
      </c>
      <c r="F3507" t="s">
        <v>464</v>
      </c>
      <c r="G3507" t="s">
        <v>465</v>
      </c>
      <c r="H3507">
        <v>4300</v>
      </c>
      <c r="I3507" t="s">
        <v>466</v>
      </c>
      <c r="J3507">
        <v>63300130</v>
      </c>
      <c r="K3507" t="s">
        <v>1896</v>
      </c>
      <c r="L3507" s="3">
        <v>16661.053928149424</v>
      </c>
      <c r="M3507" s="3">
        <v>17244.190815634654</v>
      </c>
      <c r="N3507" s="3">
        <v>17847.737494181867</v>
      </c>
      <c r="O3507" s="3">
        <v>18472.408306478228</v>
      </c>
      <c r="P3507" s="3">
        <v>19118.942597204965</v>
      </c>
    </row>
    <row r="3508" spans="2:16" x14ac:dyDescent="0.35">
      <c r="B3508" t="s">
        <v>10</v>
      </c>
      <c r="D3508" t="s">
        <v>11</v>
      </c>
      <c r="E3508" t="s">
        <v>24</v>
      </c>
      <c r="F3508" t="s">
        <v>467</v>
      </c>
      <c r="G3508" t="s">
        <v>468</v>
      </c>
      <c r="H3508">
        <v>4300</v>
      </c>
      <c r="I3508" t="s">
        <v>466</v>
      </c>
      <c r="J3508">
        <v>63300080</v>
      </c>
      <c r="K3508" t="s">
        <v>91</v>
      </c>
      <c r="L3508" s="3">
        <v>12815.550662923008</v>
      </c>
      <c r="M3508" s="3">
        <v>13264.094936125312</v>
      </c>
      <c r="N3508" s="3">
        <v>13728.338258889695</v>
      </c>
      <c r="O3508" s="3">
        <v>14208.830097950833</v>
      </c>
      <c r="P3508" s="3">
        <v>14706.139151379111</v>
      </c>
    </row>
    <row r="3509" spans="2:16" x14ac:dyDescent="0.35">
      <c r="B3509" t="s">
        <v>10</v>
      </c>
      <c r="D3509" t="s">
        <v>19</v>
      </c>
      <c r="E3509" t="s">
        <v>24</v>
      </c>
      <c r="F3509" t="s">
        <v>467</v>
      </c>
      <c r="G3509" t="s">
        <v>468</v>
      </c>
      <c r="H3509">
        <v>4300</v>
      </c>
      <c r="I3509" t="s">
        <v>466</v>
      </c>
      <c r="J3509">
        <v>63300030</v>
      </c>
      <c r="K3509" t="s">
        <v>1488</v>
      </c>
      <c r="L3509" s="3">
        <v>14400</v>
      </c>
      <c r="M3509" s="3">
        <v>14400</v>
      </c>
      <c r="N3509" s="3">
        <v>14400</v>
      </c>
      <c r="O3509" s="3">
        <v>14400</v>
      </c>
      <c r="P3509" s="3">
        <v>14400</v>
      </c>
    </row>
    <row r="3510" spans="2:16" x14ac:dyDescent="0.35">
      <c r="B3510" t="s">
        <v>10</v>
      </c>
      <c r="D3510" t="s">
        <v>11</v>
      </c>
      <c r="E3510" t="s">
        <v>24</v>
      </c>
      <c r="F3510" t="s">
        <v>467</v>
      </c>
      <c r="G3510" t="s">
        <v>468</v>
      </c>
      <c r="H3510">
        <v>4300</v>
      </c>
      <c r="I3510" t="s">
        <v>466</v>
      </c>
      <c r="J3510">
        <v>63300040</v>
      </c>
      <c r="K3510" t="s">
        <v>1515</v>
      </c>
      <c r="L3510" s="3">
        <v>4426.4237487069595</v>
      </c>
      <c r="M3510" s="3">
        <v>4581.3485799117025</v>
      </c>
      <c r="N3510" s="3">
        <v>4741.6957802086117</v>
      </c>
      <c r="O3510" s="3">
        <v>4907.6551325159126</v>
      </c>
      <c r="P3510" s="3">
        <v>5079.4230621539691</v>
      </c>
    </row>
    <row r="3511" spans="2:16" x14ac:dyDescent="0.35">
      <c r="B3511" t="s">
        <v>10</v>
      </c>
      <c r="D3511" t="s">
        <v>19</v>
      </c>
      <c r="E3511" t="s">
        <v>24</v>
      </c>
      <c r="F3511" t="s">
        <v>467</v>
      </c>
      <c r="G3511" t="s">
        <v>468</v>
      </c>
      <c r="H3511">
        <v>4300</v>
      </c>
      <c r="I3511" t="s">
        <v>466</v>
      </c>
      <c r="J3511">
        <v>63300056</v>
      </c>
      <c r="K3511" t="s">
        <v>1536</v>
      </c>
      <c r="L3511" s="3">
        <v>42156.416654351997</v>
      </c>
      <c r="M3511" s="3">
        <v>43631.891237254313</v>
      </c>
      <c r="N3511" s="3">
        <v>45159.007430558209</v>
      </c>
      <c r="O3511" s="3">
        <v>46739.572690627741</v>
      </c>
      <c r="P3511" s="3">
        <v>48375.457734799711</v>
      </c>
    </row>
    <row r="3512" spans="2:16" x14ac:dyDescent="0.35">
      <c r="B3512" t="s">
        <v>10</v>
      </c>
      <c r="D3512" t="s">
        <v>19</v>
      </c>
      <c r="E3512" t="s">
        <v>24</v>
      </c>
      <c r="F3512" t="s">
        <v>467</v>
      </c>
      <c r="G3512" t="s">
        <v>468</v>
      </c>
      <c r="H3512">
        <v>4300</v>
      </c>
      <c r="I3512" t="s">
        <v>466</v>
      </c>
      <c r="J3512">
        <v>63300033</v>
      </c>
      <c r="K3512" t="s">
        <v>1661</v>
      </c>
      <c r="L3512" s="3">
        <v>6000</v>
      </c>
      <c r="M3512" s="3">
        <v>6000</v>
      </c>
      <c r="N3512" s="3">
        <v>6000</v>
      </c>
      <c r="O3512" s="3">
        <v>6000</v>
      </c>
      <c r="P3512" s="3">
        <v>6000</v>
      </c>
    </row>
    <row r="3513" spans="2:16" x14ac:dyDescent="0.35">
      <c r="B3513" t="s">
        <v>10</v>
      </c>
      <c r="D3513" t="s">
        <v>11</v>
      </c>
      <c r="E3513" t="s">
        <v>24</v>
      </c>
      <c r="F3513" t="s">
        <v>467</v>
      </c>
      <c r="G3513" t="s">
        <v>468</v>
      </c>
      <c r="H3513">
        <v>4300</v>
      </c>
      <c r="I3513" t="s">
        <v>466</v>
      </c>
      <c r="J3513">
        <v>63300100</v>
      </c>
      <c r="K3513" t="s">
        <v>1869</v>
      </c>
      <c r="L3513" s="3">
        <v>3878.3903322003835</v>
      </c>
      <c r="M3513" s="3">
        <v>4014.1339938273968</v>
      </c>
      <c r="N3513" s="3">
        <v>4154.628683611355</v>
      </c>
      <c r="O3513" s="3">
        <v>4300.0406875377521</v>
      </c>
      <c r="P3513" s="3">
        <v>4450.5421116015732</v>
      </c>
    </row>
    <row r="3514" spans="2:16" x14ac:dyDescent="0.35">
      <c r="B3514" t="s">
        <v>10</v>
      </c>
      <c r="D3514" t="s">
        <v>11</v>
      </c>
      <c r="E3514" t="s">
        <v>24</v>
      </c>
      <c r="F3514" t="s">
        <v>467</v>
      </c>
      <c r="G3514" t="s">
        <v>468</v>
      </c>
      <c r="H3514">
        <v>4300</v>
      </c>
      <c r="I3514" t="s">
        <v>466</v>
      </c>
      <c r="J3514">
        <v>63300170</v>
      </c>
      <c r="K3514" t="s">
        <v>1873</v>
      </c>
      <c r="L3514" s="3">
        <v>6702.8702480419679</v>
      </c>
      <c r="M3514" s="3">
        <v>6937.4707067234358</v>
      </c>
      <c r="N3514" s="3">
        <v>7180.2821814587551</v>
      </c>
      <c r="O3514" s="3">
        <v>7431.5920578098112</v>
      </c>
      <c r="P3514" s="3">
        <v>7691.6977798331545</v>
      </c>
    </row>
    <row r="3515" spans="2:16" x14ac:dyDescent="0.35">
      <c r="B3515" t="s">
        <v>10</v>
      </c>
      <c r="D3515" t="s">
        <v>11</v>
      </c>
      <c r="E3515" t="s">
        <v>24</v>
      </c>
      <c r="F3515" t="s">
        <v>467</v>
      </c>
      <c r="G3515" t="s">
        <v>468</v>
      </c>
      <c r="H3515">
        <v>4300</v>
      </c>
      <c r="I3515" t="s">
        <v>466</v>
      </c>
      <c r="J3515">
        <v>63300130</v>
      </c>
      <c r="K3515" t="s">
        <v>1896</v>
      </c>
      <c r="L3515" s="3">
        <v>2107.8208327175998</v>
      </c>
      <c r="M3515" s="3">
        <v>2181.5945618627156</v>
      </c>
      <c r="N3515" s="3">
        <v>2257.9503715279106</v>
      </c>
      <c r="O3515" s="3">
        <v>2336.9786345313873</v>
      </c>
      <c r="P3515" s="3">
        <v>2418.7728867399856</v>
      </c>
    </row>
    <row r="3516" spans="2:16" x14ac:dyDescent="0.35">
      <c r="B3516" t="s">
        <v>10</v>
      </c>
      <c r="D3516" t="s">
        <v>19</v>
      </c>
      <c r="E3516" t="s">
        <v>103</v>
      </c>
      <c r="F3516" t="s">
        <v>1719</v>
      </c>
      <c r="G3516" t="s">
        <v>1720</v>
      </c>
      <c r="H3516">
        <v>4310</v>
      </c>
      <c r="I3516" t="s">
        <v>461</v>
      </c>
      <c r="J3516">
        <v>63300150</v>
      </c>
      <c r="K3516" t="s">
        <v>1680</v>
      </c>
      <c r="L3516" s="3">
        <v>1051442.52</v>
      </c>
      <c r="M3516" s="3">
        <v>1072471.3704000001</v>
      </c>
      <c r="N3516" s="3">
        <v>1093920.7978080001</v>
      </c>
      <c r="O3516" s="3">
        <v>1115799.2137641602</v>
      </c>
      <c r="P3516" s="3">
        <v>1138115.1980394435</v>
      </c>
    </row>
    <row r="3517" spans="2:16" x14ac:dyDescent="0.35">
      <c r="B3517" t="s">
        <v>10</v>
      </c>
      <c r="D3517" t="s">
        <v>11</v>
      </c>
      <c r="E3517" t="s">
        <v>103</v>
      </c>
      <c r="F3517" t="s">
        <v>459</v>
      </c>
      <c r="G3517" t="s">
        <v>460</v>
      </c>
      <c r="H3517">
        <v>4310</v>
      </c>
      <c r="I3517" t="s">
        <v>461</v>
      </c>
      <c r="J3517">
        <v>63300080</v>
      </c>
      <c r="K3517" t="s">
        <v>91</v>
      </c>
      <c r="L3517" s="3">
        <v>297635.4766819934</v>
      </c>
      <c r="M3517" s="3">
        <v>308052.71836586314</v>
      </c>
      <c r="N3517" s="3">
        <v>318834.56350866833</v>
      </c>
      <c r="O3517" s="3">
        <v>329993.77323147171</v>
      </c>
      <c r="P3517" s="3">
        <v>341543.55529457325</v>
      </c>
    </row>
    <row r="3518" spans="2:16" x14ac:dyDescent="0.35">
      <c r="B3518" t="s">
        <v>10</v>
      </c>
      <c r="D3518" t="s">
        <v>19</v>
      </c>
      <c r="E3518" t="s">
        <v>103</v>
      </c>
      <c r="F3518" t="s">
        <v>459</v>
      </c>
      <c r="G3518" t="s">
        <v>460</v>
      </c>
      <c r="H3518">
        <v>4310</v>
      </c>
      <c r="I3518" t="s">
        <v>461</v>
      </c>
      <c r="J3518">
        <v>63300075</v>
      </c>
      <c r="K3518" t="s">
        <v>1480</v>
      </c>
      <c r="L3518" s="3">
        <v>2094764.3290078607</v>
      </c>
      <c r="M3518" s="3">
        <v>2126185.7939429786</v>
      </c>
      <c r="N3518" s="3">
        <v>2158078.580852123</v>
      </c>
      <c r="O3518" s="3">
        <v>2190449.7595649045</v>
      </c>
      <c r="P3518" s="3">
        <v>2223306.5059583778</v>
      </c>
    </row>
    <row r="3519" spans="2:16" x14ac:dyDescent="0.35">
      <c r="B3519" t="s">
        <v>10</v>
      </c>
      <c r="D3519" t="s">
        <v>19</v>
      </c>
      <c r="E3519" t="s">
        <v>103</v>
      </c>
      <c r="F3519" t="s">
        <v>459</v>
      </c>
      <c r="G3519" t="s">
        <v>460</v>
      </c>
      <c r="H3519">
        <v>4310</v>
      </c>
      <c r="I3519" t="s">
        <v>461</v>
      </c>
      <c r="J3519">
        <v>63300030</v>
      </c>
      <c r="K3519" t="s">
        <v>1488</v>
      </c>
      <c r="L3519" s="3">
        <v>95000.04</v>
      </c>
      <c r="M3519" s="3">
        <v>95000.04</v>
      </c>
      <c r="N3519" s="3">
        <v>95000.04</v>
      </c>
      <c r="O3519" s="3">
        <v>95000.04</v>
      </c>
      <c r="P3519" s="3">
        <v>95000.04</v>
      </c>
    </row>
    <row r="3520" spans="2:16" x14ac:dyDescent="0.35">
      <c r="B3520" t="s">
        <v>10</v>
      </c>
      <c r="D3520" t="s">
        <v>11</v>
      </c>
      <c r="E3520" t="s">
        <v>103</v>
      </c>
      <c r="F3520" t="s">
        <v>459</v>
      </c>
      <c r="G3520" t="s">
        <v>460</v>
      </c>
      <c r="H3520">
        <v>4310</v>
      </c>
      <c r="I3520" t="s">
        <v>461</v>
      </c>
      <c r="J3520">
        <v>63300040</v>
      </c>
      <c r="K3520" t="s">
        <v>1515</v>
      </c>
      <c r="L3520" s="3">
        <v>102801.72714345166</v>
      </c>
      <c r="M3520" s="3">
        <v>106399.78759347246</v>
      </c>
      <c r="N3520" s="3">
        <v>110123.78015924399</v>
      </c>
      <c r="O3520" s="3">
        <v>113978.11246481753</v>
      </c>
      <c r="P3520" s="3">
        <v>117967.34640108615</v>
      </c>
    </row>
    <row r="3521" spans="2:16" x14ac:dyDescent="0.35">
      <c r="B3521" t="s">
        <v>10</v>
      </c>
      <c r="D3521" t="s">
        <v>19</v>
      </c>
      <c r="E3521" t="s">
        <v>103</v>
      </c>
      <c r="F3521" t="s">
        <v>459</v>
      </c>
      <c r="G3521" t="s">
        <v>460</v>
      </c>
      <c r="H3521">
        <v>4310</v>
      </c>
      <c r="I3521" t="s">
        <v>461</v>
      </c>
      <c r="J3521">
        <v>63300056</v>
      </c>
      <c r="K3521" t="s">
        <v>1536</v>
      </c>
      <c r="L3521" s="3">
        <v>979064.06803287298</v>
      </c>
      <c r="M3521" s="3">
        <v>1013331.3104140235</v>
      </c>
      <c r="N3521" s="3">
        <v>1048797.9062785143</v>
      </c>
      <c r="O3521" s="3">
        <v>1085505.8329982623</v>
      </c>
      <c r="P3521" s="3">
        <v>1123498.5371532014</v>
      </c>
    </row>
    <row r="3522" spans="2:16" x14ac:dyDescent="0.35">
      <c r="B3522" t="s">
        <v>10</v>
      </c>
      <c r="D3522" t="s">
        <v>19</v>
      </c>
      <c r="E3522" t="s">
        <v>103</v>
      </c>
      <c r="F3522" t="s">
        <v>459</v>
      </c>
      <c r="G3522" t="s">
        <v>460</v>
      </c>
      <c r="H3522">
        <v>4310</v>
      </c>
      <c r="I3522" t="s">
        <v>461</v>
      </c>
      <c r="J3522">
        <v>63300070</v>
      </c>
      <c r="K3522" t="s">
        <v>1658</v>
      </c>
      <c r="L3522" s="3">
        <v>1000</v>
      </c>
      <c r="M3522" s="3">
        <v>1000</v>
      </c>
      <c r="N3522" s="3">
        <v>1000</v>
      </c>
      <c r="O3522" s="3">
        <v>1000</v>
      </c>
      <c r="P3522" s="3">
        <v>1000</v>
      </c>
    </row>
    <row r="3523" spans="2:16" x14ac:dyDescent="0.35">
      <c r="B3523" t="s">
        <v>10</v>
      </c>
      <c r="D3523" t="s">
        <v>19</v>
      </c>
      <c r="E3523" t="s">
        <v>103</v>
      </c>
      <c r="F3523" t="s">
        <v>459</v>
      </c>
      <c r="G3523" t="s">
        <v>460</v>
      </c>
      <c r="H3523">
        <v>4310</v>
      </c>
      <c r="I3523" t="s">
        <v>461</v>
      </c>
      <c r="J3523">
        <v>63300150</v>
      </c>
      <c r="K3523" t="s">
        <v>1680</v>
      </c>
      <c r="L3523" s="3">
        <v>948557.11919959192</v>
      </c>
      <c r="M3523" s="3">
        <v>967528.26158358378</v>
      </c>
      <c r="N3523" s="3">
        <v>986878.82681525545</v>
      </c>
      <c r="O3523" s="3">
        <v>1006616.4033515606</v>
      </c>
      <c r="P3523" s="3">
        <v>1026748.7314185918</v>
      </c>
    </row>
    <row r="3524" spans="2:16" x14ac:dyDescent="0.35">
      <c r="B3524" t="s">
        <v>10</v>
      </c>
      <c r="D3524" t="s">
        <v>11</v>
      </c>
      <c r="E3524" t="s">
        <v>103</v>
      </c>
      <c r="F3524" t="s">
        <v>459</v>
      </c>
      <c r="G3524" t="s">
        <v>460</v>
      </c>
      <c r="H3524">
        <v>4310</v>
      </c>
      <c r="I3524" t="s">
        <v>461</v>
      </c>
      <c r="J3524">
        <v>63300100</v>
      </c>
      <c r="K3524" t="s">
        <v>1869</v>
      </c>
      <c r="L3524" s="3">
        <v>90073.89425902431</v>
      </c>
      <c r="M3524" s="3">
        <v>93226.480558090159</v>
      </c>
      <c r="N3524" s="3">
        <v>96489.407377623313</v>
      </c>
      <c r="O3524" s="3">
        <v>99866.536635840122</v>
      </c>
      <c r="P3524" s="3">
        <v>103361.86541809453</v>
      </c>
    </row>
    <row r="3525" spans="2:16" x14ac:dyDescent="0.35">
      <c r="B3525" t="s">
        <v>10</v>
      </c>
      <c r="D3525" t="s">
        <v>11</v>
      </c>
      <c r="E3525" t="s">
        <v>103</v>
      </c>
      <c r="F3525" t="s">
        <v>459</v>
      </c>
      <c r="G3525" t="s">
        <v>460</v>
      </c>
      <c r="H3525">
        <v>4310</v>
      </c>
      <c r="I3525" t="s">
        <v>461</v>
      </c>
      <c r="J3525">
        <v>63300170</v>
      </c>
      <c r="K3525" t="s">
        <v>1873</v>
      </c>
      <c r="L3525" s="3">
        <v>155671.18681722682</v>
      </c>
      <c r="M3525" s="3">
        <v>161119.67835582973</v>
      </c>
      <c r="N3525" s="3">
        <v>166758.86709828378</v>
      </c>
      <c r="O3525" s="3">
        <v>172595.42744672371</v>
      </c>
      <c r="P3525" s="3">
        <v>178636.26740735903</v>
      </c>
    </row>
    <row r="3526" spans="2:16" x14ac:dyDescent="0.35">
      <c r="B3526" t="s">
        <v>10</v>
      </c>
      <c r="D3526" t="s">
        <v>19</v>
      </c>
      <c r="E3526" t="s">
        <v>103</v>
      </c>
      <c r="F3526" t="s">
        <v>459</v>
      </c>
      <c r="G3526" t="s">
        <v>460</v>
      </c>
      <c r="H3526">
        <v>4310</v>
      </c>
      <c r="I3526" t="s">
        <v>461</v>
      </c>
      <c r="J3526">
        <v>63300155</v>
      </c>
      <c r="K3526" t="s">
        <v>1877</v>
      </c>
      <c r="L3526" s="3">
        <v>1002253.5</v>
      </c>
      <c r="M3526" s="3">
        <v>1002253.5</v>
      </c>
      <c r="N3526" s="3">
        <v>1002253.5</v>
      </c>
      <c r="O3526" s="3">
        <v>1002253.5</v>
      </c>
      <c r="P3526" s="3">
        <v>1002253.5</v>
      </c>
    </row>
    <row r="3527" spans="2:16" x14ac:dyDescent="0.35">
      <c r="B3527" t="s">
        <v>10</v>
      </c>
      <c r="D3527" t="s">
        <v>11</v>
      </c>
      <c r="E3527" t="s">
        <v>103</v>
      </c>
      <c r="F3527" t="s">
        <v>462</v>
      </c>
      <c r="G3527" t="s">
        <v>463</v>
      </c>
      <c r="H3527">
        <v>4310</v>
      </c>
      <c r="I3527" t="s">
        <v>461</v>
      </c>
      <c r="J3527">
        <v>63300080</v>
      </c>
      <c r="K3527" t="s">
        <v>91</v>
      </c>
      <c r="L3527" s="3">
        <v>87818.984502098334</v>
      </c>
      <c r="M3527" s="3">
        <v>90892.648959671773</v>
      </c>
      <c r="N3527" s="3">
        <v>94073.891673260267</v>
      </c>
      <c r="O3527" s="3">
        <v>97366.477881824365</v>
      </c>
      <c r="P3527" s="3">
        <v>100774.30460768822</v>
      </c>
    </row>
    <row r="3528" spans="2:16" x14ac:dyDescent="0.35">
      <c r="B3528" t="s">
        <v>10</v>
      </c>
      <c r="D3528" t="s">
        <v>11</v>
      </c>
      <c r="E3528" t="s">
        <v>103</v>
      </c>
      <c r="F3528" t="s">
        <v>462</v>
      </c>
      <c r="G3528" t="s">
        <v>463</v>
      </c>
      <c r="H3528">
        <v>4310</v>
      </c>
      <c r="I3528" t="s">
        <v>461</v>
      </c>
      <c r="J3528">
        <v>63300040</v>
      </c>
      <c r="K3528" t="s">
        <v>1515</v>
      </c>
      <c r="L3528" s="3">
        <v>30332.215041843174</v>
      </c>
      <c r="M3528" s="3">
        <v>31393.842568307686</v>
      </c>
      <c r="N3528" s="3">
        <v>32492.62705819845</v>
      </c>
      <c r="O3528" s="3">
        <v>33629.869005235392</v>
      </c>
      <c r="P3528" s="3">
        <v>34806.91442041863</v>
      </c>
    </row>
    <row r="3529" spans="2:16" x14ac:dyDescent="0.35">
      <c r="B3529" t="s">
        <v>10</v>
      </c>
      <c r="D3529" t="s">
        <v>19</v>
      </c>
      <c r="E3529" t="s">
        <v>103</v>
      </c>
      <c r="F3529" t="s">
        <v>462</v>
      </c>
      <c r="G3529" t="s">
        <v>463</v>
      </c>
      <c r="H3529">
        <v>4310</v>
      </c>
      <c r="I3529" t="s">
        <v>461</v>
      </c>
      <c r="J3529">
        <v>63300056</v>
      </c>
      <c r="K3529" t="s">
        <v>1536</v>
      </c>
      <c r="L3529" s="3">
        <v>288878.23849374452</v>
      </c>
      <c r="M3529" s="3">
        <v>298988.97684102558</v>
      </c>
      <c r="N3529" s="3">
        <v>309453.59103046142</v>
      </c>
      <c r="O3529" s="3">
        <v>320284.46671652753</v>
      </c>
      <c r="P3529" s="3">
        <v>331494.42305160599</v>
      </c>
    </row>
    <row r="3530" spans="2:16" x14ac:dyDescent="0.35">
      <c r="B3530" t="s">
        <v>10</v>
      </c>
      <c r="D3530" t="s">
        <v>19</v>
      </c>
      <c r="E3530" t="s">
        <v>103</v>
      </c>
      <c r="F3530" t="s">
        <v>462</v>
      </c>
      <c r="G3530" t="s">
        <v>463</v>
      </c>
      <c r="H3530">
        <v>4310</v>
      </c>
      <c r="I3530" t="s">
        <v>461</v>
      </c>
      <c r="J3530">
        <v>63300033</v>
      </c>
      <c r="K3530" t="s">
        <v>1661</v>
      </c>
      <c r="L3530" s="3">
        <v>4560</v>
      </c>
      <c r="M3530" s="3">
        <v>4560</v>
      </c>
      <c r="N3530" s="3">
        <v>4560</v>
      </c>
      <c r="O3530" s="3">
        <v>4560</v>
      </c>
      <c r="P3530" s="3">
        <v>4560</v>
      </c>
    </row>
    <row r="3531" spans="2:16" x14ac:dyDescent="0.35">
      <c r="B3531" t="s">
        <v>10</v>
      </c>
      <c r="D3531" t="s">
        <v>11</v>
      </c>
      <c r="E3531" t="s">
        <v>103</v>
      </c>
      <c r="F3531" t="s">
        <v>462</v>
      </c>
      <c r="G3531" t="s">
        <v>463</v>
      </c>
      <c r="H3531">
        <v>4310</v>
      </c>
      <c r="I3531" t="s">
        <v>461</v>
      </c>
      <c r="J3531">
        <v>63300100</v>
      </c>
      <c r="K3531" t="s">
        <v>1869</v>
      </c>
      <c r="L3531" s="3">
        <v>26576.797941424495</v>
      </c>
      <c r="M3531" s="3">
        <v>27506.985869374352</v>
      </c>
      <c r="N3531" s="3">
        <v>28469.73037480245</v>
      </c>
      <c r="O3531" s="3">
        <v>29466.170937920531</v>
      </c>
      <c r="P3531" s="3">
        <v>30497.48692074775</v>
      </c>
    </row>
    <row r="3532" spans="2:16" x14ac:dyDescent="0.35">
      <c r="B3532" t="s">
        <v>10</v>
      </c>
      <c r="D3532" t="s">
        <v>11</v>
      </c>
      <c r="E3532" t="s">
        <v>103</v>
      </c>
      <c r="F3532" t="s">
        <v>462</v>
      </c>
      <c r="G3532" t="s">
        <v>463</v>
      </c>
      <c r="H3532">
        <v>4310</v>
      </c>
      <c r="I3532" t="s">
        <v>461</v>
      </c>
      <c r="J3532">
        <v>63300170</v>
      </c>
      <c r="K3532" t="s">
        <v>1873</v>
      </c>
      <c r="L3532" s="3">
        <v>45931.639920505382</v>
      </c>
      <c r="M3532" s="3">
        <v>47539.247317723071</v>
      </c>
      <c r="N3532" s="3">
        <v>49203.120973843368</v>
      </c>
      <c r="O3532" s="3">
        <v>50925.230207927882</v>
      </c>
      <c r="P3532" s="3">
        <v>52707.613265205357</v>
      </c>
    </row>
    <row r="3533" spans="2:16" x14ac:dyDescent="0.35">
      <c r="B3533" t="s">
        <v>10</v>
      </c>
      <c r="D3533" t="s">
        <v>11</v>
      </c>
      <c r="E3533" t="s">
        <v>28</v>
      </c>
      <c r="F3533" t="s">
        <v>456</v>
      </c>
      <c r="G3533" t="s">
        <v>457</v>
      </c>
      <c r="H3533">
        <v>4400</v>
      </c>
      <c r="I3533" t="s">
        <v>458</v>
      </c>
      <c r="J3533">
        <v>63300080</v>
      </c>
      <c r="K3533" t="s">
        <v>91</v>
      </c>
      <c r="L3533" s="3">
        <v>59301.003794505988</v>
      </c>
      <c r="M3533" s="3">
        <v>61376.53892731369</v>
      </c>
      <c r="N3533" s="3">
        <v>63524.71778976966</v>
      </c>
      <c r="O3533" s="3">
        <v>65748.082912411599</v>
      </c>
      <c r="P3533" s="3">
        <v>68049.265814345999</v>
      </c>
    </row>
    <row r="3534" spans="2:16" x14ac:dyDescent="0.35">
      <c r="B3534" t="s">
        <v>10</v>
      </c>
      <c r="D3534" t="s">
        <v>19</v>
      </c>
      <c r="E3534" t="s">
        <v>28</v>
      </c>
      <c r="F3534" t="s">
        <v>456</v>
      </c>
      <c r="G3534" t="s">
        <v>457</v>
      </c>
      <c r="H3534">
        <v>4400</v>
      </c>
      <c r="I3534" t="s">
        <v>458</v>
      </c>
      <c r="J3534">
        <v>63300075</v>
      </c>
      <c r="K3534" t="s">
        <v>1480</v>
      </c>
      <c r="L3534" s="3">
        <v>319.72499999999997</v>
      </c>
      <c r="M3534" s="3">
        <v>324.52087499999993</v>
      </c>
      <c r="N3534" s="3">
        <v>329.38868812499987</v>
      </c>
      <c r="O3534" s="3">
        <v>334.32951844687483</v>
      </c>
      <c r="P3534" s="3">
        <v>339.34446122357792</v>
      </c>
    </row>
    <row r="3535" spans="2:16" x14ac:dyDescent="0.35">
      <c r="B3535" t="s">
        <v>10</v>
      </c>
      <c r="D3535" t="s">
        <v>19</v>
      </c>
      <c r="E3535" t="s">
        <v>28</v>
      </c>
      <c r="F3535" t="s">
        <v>456</v>
      </c>
      <c r="G3535" t="s">
        <v>457</v>
      </c>
      <c r="H3535">
        <v>4400</v>
      </c>
      <c r="I3535" t="s">
        <v>458</v>
      </c>
      <c r="J3535">
        <v>63300030</v>
      </c>
      <c r="K3535" t="s">
        <v>1488</v>
      </c>
      <c r="L3535" s="3">
        <v>6534.9999995999997</v>
      </c>
      <c r="M3535" s="3">
        <v>6534.9999995999997</v>
      </c>
      <c r="N3535" s="3">
        <v>6534.9999995999997</v>
      </c>
      <c r="O3535" s="3">
        <v>6534.9999995999997</v>
      </c>
      <c r="P3535" s="3">
        <v>6534.9999995999997</v>
      </c>
    </row>
    <row r="3536" spans="2:16" x14ac:dyDescent="0.35">
      <c r="B3536" t="s">
        <v>10</v>
      </c>
      <c r="D3536" t="s">
        <v>11</v>
      </c>
      <c r="E3536" t="s">
        <v>28</v>
      </c>
      <c r="F3536" t="s">
        <v>456</v>
      </c>
      <c r="G3536" t="s">
        <v>457</v>
      </c>
      <c r="H3536">
        <v>4400</v>
      </c>
      <c r="I3536" t="s">
        <v>458</v>
      </c>
      <c r="J3536">
        <v>63300040</v>
      </c>
      <c r="K3536" t="s">
        <v>1515</v>
      </c>
      <c r="L3536" s="3">
        <v>20482.254600076081</v>
      </c>
      <c r="M3536" s="3">
        <v>21199.13351107874</v>
      </c>
      <c r="N3536" s="3">
        <v>21941.103183966494</v>
      </c>
      <c r="O3536" s="3">
        <v>22709.041795405319</v>
      </c>
      <c r="P3536" s="3">
        <v>23503.858258244505</v>
      </c>
    </row>
    <row r="3537" spans="2:16" x14ac:dyDescent="0.35">
      <c r="B3537" t="s">
        <v>10</v>
      </c>
      <c r="D3537" t="s">
        <v>19</v>
      </c>
      <c r="E3537" t="s">
        <v>28</v>
      </c>
      <c r="F3537" t="s">
        <v>456</v>
      </c>
      <c r="G3537" t="s">
        <v>457</v>
      </c>
      <c r="H3537">
        <v>4400</v>
      </c>
      <c r="I3537" t="s">
        <v>458</v>
      </c>
      <c r="J3537">
        <v>63300056</v>
      </c>
      <c r="K3537" t="s">
        <v>1536</v>
      </c>
      <c r="L3537" s="3">
        <v>195069.09142929601</v>
      </c>
      <c r="M3537" s="3">
        <v>201896.50962932134</v>
      </c>
      <c r="N3537" s="3">
        <v>208962.88746634757</v>
      </c>
      <c r="O3537" s="3">
        <v>216276.58852766972</v>
      </c>
      <c r="P3537" s="3">
        <v>223846.26912613816</v>
      </c>
    </row>
    <row r="3538" spans="2:16" x14ac:dyDescent="0.35">
      <c r="B3538" t="s">
        <v>10</v>
      </c>
      <c r="D3538" t="s">
        <v>19</v>
      </c>
      <c r="E3538" t="s">
        <v>28</v>
      </c>
      <c r="F3538" t="s">
        <v>456</v>
      </c>
      <c r="G3538" t="s">
        <v>457</v>
      </c>
      <c r="H3538">
        <v>4400</v>
      </c>
      <c r="I3538" t="s">
        <v>458</v>
      </c>
      <c r="J3538">
        <v>63300033</v>
      </c>
      <c r="K3538" t="s">
        <v>1661</v>
      </c>
      <c r="L3538" s="3">
        <v>2069.5000002000002</v>
      </c>
      <c r="M3538" s="3">
        <v>2069.5000002000002</v>
      </c>
      <c r="N3538" s="3">
        <v>2069.5000002000002</v>
      </c>
      <c r="O3538" s="3">
        <v>2069.5000002000002</v>
      </c>
      <c r="P3538" s="3">
        <v>2069.5000002000002</v>
      </c>
    </row>
    <row r="3539" spans="2:16" x14ac:dyDescent="0.35">
      <c r="B3539" t="s">
        <v>10</v>
      </c>
      <c r="D3539" t="s">
        <v>11</v>
      </c>
      <c r="E3539" t="s">
        <v>28</v>
      </c>
      <c r="F3539" t="s">
        <v>456</v>
      </c>
      <c r="G3539" t="s">
        <v>457</v>
      </c>
      <c r="H3539">
        <v>4400</v>
      </c>
      <c r="I3539" t="s">
        <v>458</v>
      </c>
      <c r="J3539">
        <v>63300100</v>
      </c>
      <c r="K3539" t="s">
        <v>1869</v>
      </c>
      <c r="L3539" s="3">
        <v>17946.356411495231</v>
      </c>
      <c r="M3539" s="3">
        <v>18574.478885897563</v>
      </c>
      <c r="N3539" s="3">
        <v>19224.585646903975</v>
      </c>
      <c r="O3539" s="3">
        <v>19897.446144545615</v>
      </c>
      <c r="P3539" s="3">
        <v>20593.856759604711</v>
      </c>
    </row>
    <row r="3540" spans="2:16" x14ac:dyDescent="0.35">
      <c r="B3540" t="s">
        <v>10</v>
      </c>
      <c r="D3540" t="s">
        <v>11</v>
      </c>
      <c r="E3540" t="s">
        <v>28</v>
      </c>
      <c r="F3540" t="s">
        <v>456</v>
      </c>
      <c r="G3540" t="s">
        <v>457</v>
      </c>
      <c r="H3540">
        <v>4400</v>
      </c>
      <c r="I3540" t="s">
        <v>458</v>
      </c>
      <c r="J3540">
        <v>63300170</v>
      </c>
      <c r="K3540" t="s">
        <v>1873</v>
      </c>
      <c r="L3540" s="3">
        <v>31015.985537258064</v>
      </c>
      <c r="M3540" s="3">
        <v>32101.545031062094</v>
      </c>
      <c r="N3540" s="3">
        <v>33225.099107149268</v>
      </c>
      <c r="O3540" s="3">
        <v>34387.977575899487</v>
      </c>
      <c r="P3540" s="3">
        <v>35591.556791055969</v>
      </c>
    </row>
    <row r="3541" spans="2:16" x14ac:dyDescent="0.35">
      <c r="B3541" t="s">
        <v>10</v>
      </c>
      <c r="D3541" t="s">
        <v>11</v>
      </c>
      <c r="E3541" t="s">
        <v>32</v>
      </c>
      <c r="F3541" t="s">
        <v>448</v>
      </c>
      <c r="G3541" t="s">
        <v>449</v>
      </c>
      <c r="H3541">
        <v>4401</v>
      </c>
      <c r="I3541" t="s">
        <v>450</v>
      </c>
      <c r="J3541">
        <v>63300080</v>
      </c>
      <c r="K3541" t="s">
        <v>91</v>
      </c>
      <c r="L3541" s="3">
        <v>61537.591427348452</v>
      </c>
      <c r="M3541" s="3">
        <v>63691.40712730564</v>
      </c>
      <c r="N3541" s="3">
        <v>65920.606376761338</v>
      </c>
      <c r="O3541" s="3">
        <v>68227.827599947981</v>
      </c>
      <c r="P3541" s="3">
        <v>70615.801565946153</v>
      </c>
    </row>
    <row r="3542" spans="2:16" x14ac:dyDescent="0.35">
      <c r="B3542" t="s">
        <v>10</v>
      </c>
      <c r="D3542" t="s">
        <v>11</v>
      </c>
      <c r="E3542" t="s">
        <v>32</v>
      </c>
      <c r="F3542" t="s">
        <v>448</v>
      </c>
      <c r="G3542" t="s">
        <v>449</v>
      </c>
      <c r="H3542">
        <v>4401</v>
      </c>
      <c r="I3542" t="s">
        <v>450</v>
      </c>
      <c r="J3542">
        <v>63300040</v>
      </c>
      <c r="K3542" t="s">
        <v>1515</v>
      </c>
      <c r="L3542" s="3">
        <v>21254.760196946012</v>
      </c>
      <c r="M3542" s="3">
        <v>21998.67680383912</v>
      </c>
      <c r="N3542" s="3">
        <v>22768.630491973487</v>
      </c>
      <c r="O3542" s="3">
        <v>23565.532559192558</v>
      </c>
      <c r="P3542" s="3">
        <v>24390.326198764295</v>
      </c>
    </row>
    <row r="3543" spans="2:16" x14ac:dyDescent="0.35">
      <c r="B3543" t="s">
        <v>10</v>
      </c>
      <c r="D3543" t="s">
        <v>19</v>
      </c>
      <c r="E3543" t="s">
        <v>32</v>
      </c>
      <c r="F3543" t="s">
        <v>448</v>
      </c>
      <c r="G3543" t="s">
        <v>449</v>
      </c>
      <c r="H3543">
        <v>4401</v>
      </c>
      <c r="I3543" t="s">
        <v>450</v>
      </c>
      <c r="J3543">
        <v>63300056</v>
      </c>
      <c r="K3543" t="s">
        <v>1536</v>
      </c>
      <c r="L3543" s="3">
        <v>202426.28758996201</v>
      </c>
      <c r="M3543" s="3">
        <v>209511.20765561066</v>
      </c>
      <c r="N3543" s="3">
        <v>216844.09992355702</v>
      </c>
      <c r="O3543" s="3">
        <v>224433.6434208815</v>
      </c>
      <c r="P3543" s="3">
        <v>232288.82094061235</v>
      </c>
    </row>
    <row r="3544" spans="2:16" x14ac:dyDescent="0.35">
      <c r="B3544" t="s">
        <v>10</v>
      </c>
      <c r="D3544" t="s">
        <v>11</v>
      </c>
      <c r="E3544" t="s">
        <v>32</v>
      </c>
      <c r="F3544" t="s">
        <v>448</v>
      </c>
      <c r="G3544" t="s">
        <v>449</v>
      </c>
      <c r="H3544">
        <v>4401</v>
      </c>
      <c r="I3544" t="s">
        <v>450</v>
      </c>
      <c r="J3544">
        <v>63300100</v>
      </c>
      <c r="K3544" t="s">
        <v>1869</v>
      </c>
      <c r="L3544" s="3">
        <v>18623.218458276504</v>
      </c>
      <c r="M3544" s="3">
        <v>19275.031104316182</v>
      </c>
      <c r="N3544" s="3">
        <v>19949.657192967246</v>
      </c>
      <c r="O3544" s="3">
        <v>20647.895194721099</v>
      </c>
      <c r="P3544" s="3">
        <v>21370.571526536336</v>
      </c>
    </row>
    <row r="3545" spans="2:16" x14ac:dyDescent="0.35">
      <c r="B3545" t="s">
        <v>10</v>
      </c>
      <c r="D3545" t="s">
        <v>11</v>
      </c>
      <c r="E3545" t="s">
        <v>32</v>
      </c>
      <c r="F3545" t="s">
        <v>448</v>
      </c>
      <c r="G3545" t="s">
        <v>449</v>
      </c>
      <c r="H3545">
        <v>4401</v>
      </c>
      <c r="I3545" t="s">
        <v>450</v>
      </c>
      <c r="J3545">
        <v>63300170</v>
      </c>
      <c r="K3545" t="s">
        <v>1873</v>
      </c>
      <c r="L3545" s="3">
        <v>32185.779726803961</v>
      </c>
      <c r="M3545" s="3">
        <v>33312.282017242098</v>
      </c>
      <c r="N3545" s="3">
        <v>34478.211887845566</v>
      </c>
      <c r="O3545" s="3">
        <v>35684.949303920162</v>
      </c>
      <c r="P3545" s="3">
        <v>36933.922529557363</v>
      </c>
    </row>
    <row r="3546" spans="2:16" x14ac:dyDescent="0.35">
      <c r="B3546" t="s">
        <v>10</v>
      </c>
      <c r="D3546" t="s">
        <v>11</v>
      </c>
      <c r="E3546" t="s">
        <v>32</v>
      </c>
      <c r="F3546" t="s">
        <v>451</v>
      </c>
      <c r="G3546" t="s">
        <v>450</v>
      </c>
      <c r="H3546">
        <v>4401</v>
      </c>
      <c r="I3546" t="s">
        <v>450</v>
      </c>
      <c r="J3546">
        <v>63300080</v>
      </c>
      <c r="K3546" t="s">
        <v>91</v>
      </c>
      <c r="L3546" s="3">
        <v>22038.841536881322</v>
      </c>
      <c r="M3546" s="3">
        <v>22810.200990672169</v>
      </c>
      <c r="N3546" s="3">
        <v>23608.558025345694</v>
      </c>
      <c r="O3546" s="3">
        <v>24434.85755623279</v>
      </c>
      <c r="P3546" s="3">
        <v>25290.077570700934</v>
      </c>
    </row>
    <row r="3547" spans="2:16" x14ac:dyDescent="0.35">
      <c r="B3547" t="s">
        <v>10</v>
      </c>
      <c r="D3547" t="s">
        <v>11</v>
      </c>
      <c r="E3547" t="s">
        <v>32</v>
      </c>
      <c r="F3547" t="s">
        <v>451</v>
      </c>
      <c r="G3547" t="s">
        <v>450</v>
      </c>
      <c r="H3547">
        <v>4401</v>
      </c>
      <c r="I3547" t="s">
        <v>450</v>
      </c>
      <c r="J3547">
        <v>63300040</v>
      </c>
      <c r="K3547" t="s">
        <v>1515</v>
      </c>
      <c r="L3547" s="3">
        <v>7612.0998729359835</v>
      </c>
      <c r="M3547" s="3">
        <v>7878.5233684887426</v>
      </c>
      <c r="N3547" s="3">
        <v>8154.2716863858477</v>
      </c>
      <c r="O3547" s="3">
        <v>8439.6711954093516</v>
      </c>
      <c r="P3547" s="3">
        <v>8735.0596872486785</v>
      </c>
    </row>
    <row r="3548" spans="2:16" x14ac:dyDescent="0.35">
      <c r="B3548" t="s">
        <v>10</v>
      </c>
      <c r="D3548" t="s">
        <v>19</v>
      </c>
      <c r="E3548" t="s">
        <v>32</v>
      </c>
      <c r="F3548" t="s">
        <v>451</v>
      </c>
      <c r="G3548" t="s">
        <v>450</v>
      </c>
      <c r="H3548">
        <v>4401</v>
      </c>
      <c r="I3548" t="s">
        <v>450</v>
      </c>
      <c r="J3548">
        <v>63300056</v>
      </c>
      <c r="K3548" t="s">
        <v>1536</v>
      </c>
      <c r="L3548" s="3">
        <v>72496.189266056987</v>
      </c>
      <c r="M3548" s="3">
        <v>75033.555890368982</v>
      </c>
      <c r="N3548" s="3">
        <v>77659.730346531884</v>
      </c>
      <c r="O3548" s="3">
        <v>80377.820908660491</v>
      </c>
      <c r="P3548" s="3">
        <v>83191.044640463602</v>
      </c>
    </row>
    <row r="3549" spans="2:16" x14ac:dyDescent="0.35">
      <c r="B3549" t="s">
        <v>10</v>
      </c>
      <c r="D3549" t="s">
        <v>19</v>
      </c>
      <c r="E3549" t="s">
        <v>32</v>
      </c>
      <c r="F3549" t="s">
        <v>451</v>
      </c>
      <c r="G3549" t="s">
        <v>450</v>
      </c>
      <c r="H3549">
        <v>4401</v>
      </c>
      <c r="I3549" t="s">
        <v>450</v>
      </c>
      <c r="J3549">
        <v>63300150</v>
      </c>
      <c r="K3549" t="s">
        <v>1680</v>
      </c>
      <c r="L3549" s="3">
        <v>183600</v>
      </c>
      <c r="M3549" s="3">
        <v>582112.15999999992</v>
      </c>
      <c r="N3549" s="3">
        <v>585857.6</v>
      </c>
      <c r="O3549" s="3">
        <v>589677.94880000001</v>
      </c>
      <c r="P3549" s="3">
        <v>593574.70457599999</v>
      </c>
    </row>
    <row r="3550" spans="2:16" x14ac:dyDescent="0.35">
      <c r="B3550" t="s">
        <v>10</v>
      </c>
      <c r="D3550" t="s">
        <v>11</v>
      </c>
      <c r="E3550" t="s">
        <v>32</v>
      </c>
      <c r="F3550" t="s">
        <v>451</v>
      </c>
      <c r="G3550" t="s">
        <v>450</v>
      </c>
      <c r="H3550">
        <v>4401</v>
      </c>
      <c r="I3550" t="s">
        <v>450</v>
      </c>
      <c r="J3550">
        <v>63300100</v>
      </c>
      <c r="K3550" t="s">
        <v>1869</v>
      </c>
      <c r="L3550" s="3">
        <v>6669.6494124772425</v>
      </c>
      <c r="M3550" s="3">
        <v>6903.0871419139457</v>
      </c>
      <c r="N3550" s="3">
        <v>7144.6951918809327</v>
      </c>
      <c r="O3550" s="3">
        <v>7394.7595235967647</v>
      </c>
      <c r="P3550" s="3">
        <v>7653.576106922651</v>
      </c>
    </row>
    <row r="3551" spans="2:16" x14ac:dyDescent="0.35">
      <c r="B3551" t="s">
        <v>10</v>
      </c>
      <c r="D3551" t="s">
        <v>11</v>
      </c>
      <c r="E3551" t="s">
        <v>32</v>
      </c>
      <c r="F3551" t="s">
        <v>451</v>
      </c>
      <c r="G3551" t="s">
        <v>450</v>
      </c>
      <c r="H3551">
        <v>4401</v>
      </c>
      <c r="I3551" t="s">
        <v>450</v>
      </c>
      <c r="J3551">
        <v>63300170</v>
      </c>
      <c r="K3551" t="s">
        <v>1873</v>
      </c>
      <c r="L3551" s="3">
        <v>11526.894093303061</v>
      </c>
      <c r="M3551" s="3">
        <v>11930.335386568668</v>
      </c>
      <c r="N3551" s="3">
        <v>12347.897125098571</v>
      </c>
      <c r="O3551" s="3">
        <v>12780.073524477019</v>
      </c>
      <c r="P3551" s="3">
        <v>13227.376097833712</v>
      </c>
    </row>
    <row r="3552" spans="2:16" x14ac:dyDescent="0.35">
      <c r="B3552" t="s">
        <v>10</v>
      </c>
      <c r="D3552" t="s">
        <v>11</v>
      </c>
      <c r="E3552" t="s">
        <v>32</v>
      </c>
      <c r="F3552" t="s">
        <v>452</v>
      </c>
      <c r="G3552" t="s">
        <v>453</v>
      </c>
      <c r="H3552">
        <v>4401</v>
      </c>
      <c r="I3552" t="s">
        <v>450</v>
      </c>
      <c r="J3552">
        <v>63300080</v>
      </c>
      <c r="K3552" t="s">
        <v>91</v>
      </c>
      <c r="L3552" s="3">
        <v>3317.4976458591359</v>
      </c>
      <c r="M3552" s="3">
        <v>3433.6100634642053</v>
      </c>
      <c r="N3552" s="3">
        <v>3553.7864156854516</v>
      </c>
      <c r="O3552" s="3">
        <v>3678.1689402344423</v>
      </c>
      <c r="P3552" s="3">
        <v>3806.9048531426479</v>
      </c>
    </row>
    <row r="3553" spans="2:16" x14ac:dyDescent="0.35">
      <c r="B3553" t="s">
        <v>10</v>
      </c>
      <c r="D3553" t="s">
        <v>11</v>
      </c>
      <c r="E3553" t="s">
        <v>32</v>
      </c>
      <c r="F3553" t="s">
        <v>452</v>
      </c>
      <c r="G3553" t="s">
        <v>453</v>
      </c>
      <c r="H3553">
        <v>4401</v>
      </c>
      <c r="I3553" t="s">
        <v>450</v>
      </c>
      <c r="J3553">
        <v>63300040</v>
      </c>
      <c r="K3553" t="s">
        <v>1515</v>
      </c>
      <c r="L3553" s="3">
        <v>1145.84622636582</v>
      </c>
      <c r="M3553" s="3">
        <v>1185.9508442886236</v>
      </c>
      <c r="N3553" s="3">
        <v>1227.4591238387252</v>
      </c>
      <c r="O3553" s="3">
        <v>1270.4201931730804</v>
      </c>
      <c r="P3553" s="3">
        <v>1314.8848999341383</v>
      </c>
    </row>
    <row r="3554" spans="2:16" x14ac:dyDescent="0.35">
      <c r="B3554" t="s">
        <v>10</v>
      </c>
      <c r="D3554" t="s">
        <v>19</v>
      </c>
      <c r="E3554" t="s">
        <v>32</v>
      </c>
      <c r="F3554" t="s">
        <v>452</v>
      </c>
      <c r="G3554" t="s">
        <v>453</v>
      </c>
      <c r="H3554">
        <v>4401</v>
      </c>
      <c r="I3554" t="s">
        <v>450</v>
      </c>
      <c r="J3554">
        <v>63300056</v>
      </c>
      <c r="K3554" t="s">
        <v>1536</v>
      </c>
      <c r="L3554" s="3">
        <v>10912.821203484</v>
      </c>
      <c r="M3554" s="3">
        <v>11294.769945605938</v>
      </c>
      <c r="N3554" s="3">
        <v>11690.086893702144</v>
      </c>
      <c r="O3554" s="3">
        <v>12099.239934981719</v>
      </c>
      <c r="P3554" s="3">
        <v>12522.713332706078</v>
      </c>
    </row>
    <row r="3555" spans="2:16" x14ac:dyDescent="0.35">
      <c r="B3555" t="s">
        <v>10</v>
      </c>
      <c r="D3555" t="s">
        <v>11</v>
      </c>
      <c r="E3555" t="s">
        <v>32</v>
      </c>
      <c r="F3555" t="s">
        <v>452</v>
      </c>
      <c r="G3555" t="s">
        <v>453</v>
      </c>
      <c r="H3555">
        <v>4401</v>
      </c>
      <c r="I3555" t="s">
        <v>450</v>
      </c>
      <c r="J3555">
        <v>63300100</v>
      </c>
      <c r="K3555" t="s">
        <v>1869</v>
      </c>
      <c r="L3555" s="3">
        <v>1003.979550720528</v>
      </c>
      <c r="M3555" s="3">
        <v>1039.1188349957463</v>
      </c>
      <c r="N3555" s="3">
        <v>1075.4879942205973</v>
      </c>
      <c r="O3555" s="3">
        <v>1113.1300740183181</v>
      </c>
      <c r="P3555" s="3">
        <v>1152.0896266089592</v>
      </c>
    </row>
    <row r="3556" spans="2:16" x14ac:dyDescent="0.35">
      <c r="B3556" t="s">
        <v>10</v>
      </c>
      <c r="D3556" t="s">
        <v>11</v>
      </c>
      <c r="E3556" t="s">
        <v>32</v>
      </c>
      <c r="F3556" t="s">
        <v>452</v>
      </c>
      <c r="G3556" t="s">
        <v>453</v>
      </c>
      <c r="H3556">
        <v>4401</v>
      </c>
      <c r="I3556" t="s">
        <v>450</v>
      </c>
      <c r="J3556">
        <v>63300170</v>
      </c>
      <c r="K3556" t="s">
        <v>1873</v>
      </c>
      <c r="L3556" s="3">
        <v>1735.138571353956</v>
      </c>
      <c r="M3556" s="3">
        <v>1795.8684213513443</v>
      </c>
      <c r="N3556" s="3">
        <v>1858.723816098641</v>
      </c>
      <c r="O3556" s="3">
        <v>1923.7791496620932</v>
      </c>
      <c r="P3556" s="3">
        <v>1991.1114199002666</v>
      </c>
    </row>
    <row r="3557" spans="2:16" x14ac:dyDescent="0.35">
      <c r="B3557" t="s">
        <v>10</v>
      </c>
      <c r="D3557" t="s">
        <v>11</v>
      </c>
      <c r="E3557" t="s">
        <v>32</v>
      </c>
      <c r="F3557" t="s">
        <v>454</v>
      </c>
      <c r="G3557" t="s">
        <v>455</v>
      </c>
      <c r="H3557">
        <v>4401</v>
      </c>
      <c r="I3557" t="s">
        <v>450</v>
      </c>
      <c r="J3557">
        <v>63300080</v>
      </c>
      <c r="K3557" t="s">
        <v>91</v>
      </c>
      <c r="L3557" s="3">
        <v>209858.12458046593</v>
      </c>
      <c r="M3557" s="3">
        <v>217203.15894078222</v>
      </c>
      <c r="N3557" s="3">
        <v>224805.26950370957</v>
      </c>
      <c r="O3557" s="3">
        <v>232673.45393633939</v>
      </c>
      <c r="P3557" s="3">
        <v>240817.02482411126</v>
      </c>
    </row>
    <row r="3558" spans="2:16" x14ac:dyDescent="0.35">
      <c r="B3558" t="s">
        <v>10</v>
      </c>
      <c r="D3558" t="s">
        <v>19</v>
      </c>
      <c r="E3558" t="s">
        <v>32</v>
      </c>
      <c r="F3558" t="s">
        <v>454</v>
      </c>
      <c r="G3558" t="s">
        <v>455</v>
      </c>
      <c r="H3558">
        <v>4401</v>
      </c>
      <c r="I3558" t="s">
        <v>450</v>
      </c>
      <c r="J3558">
        <v>63300030</v>
      </c>
      <c r="K3558" t="s">
        <v>1488</v>
      </c>
      <c r="L3558" s="3">
        <v>40000</v>
      </c>
      <c r="M3558" s="3">
        <v>40000</v>
      </c>
      <c r="N3558" s="3">
        <v>40000</v>
      </c>
      <c r="O3558" s="3">
        <v>40000</v>
      </c>
      <c r="P3558" s="3">
        <v>40000</v>
      </c>
    </row>
    <row r="3559" spans="2:16" x14ac:dyDescent="0.35">
      <c r="B3559" t="s">
        <v>10</v>
      </c>
      <c r="D3559" t="s">
        <v>11</v>
      </c>
      <c r="E3559" t="s">
        <v>32</v>
      </c>
      <c r="F3559" t="s">
        <v>454</v>
      </c>
      <c r="G3559" t="s">
        <v>455</v>
      </c>
      <c r="H3559">
        <v>4401</v>
      </c>
      <c r="I3559" t="s">
        <v>450</v>
      </c>
      <c r="J3559">
        <v>63300040</v>
      </c>
      <c r="K3559" t="s">
        <v>1515</v>
      </c>
      <c r="L3559" s="3">
        <v>72483.891713647768</v>
      </c>
      <c r="M3559" s="3">
        <v>75020.827923625431</v>
      </c>
      <c r="N3559" s="3">
        <v>77646.556900952317</v>
      </c>
      <c r="O3559" s="3">
        <v>80364.186392485644</v>
      </c>
      <c r="P3559" s="3">
        <v>83176.932916222635</v>
      </c>
    </row>
    <row r="3560" spans="2:16" x14ac:dyDescent="0.35">
      <c r="B3560" t="s">
        <v>10</v>
      </c>
      <c r="D3560" t="s">
        <v>19</v>
      </c>
      <c r="E3560" t="s">
        <v>32</v>
      </c>
      <c r="F3560" t="s">
        <v>454</v>
      </c>
      <c r="G3560" t="s">
        <v>455</v>
      </c>
      <c r="H3560">
        <v>4401</v>
      </c>
      <c r="I3560" t="s">
        <v>450</v>
      </c>
      <c r="J3560">
        <v>63300056</v>
      </c>
      <c r="K3560" t="s">
        <v>1536</v>
      </c>
      <c r="L3560" s="3">
        <v>690322.7782252169</v>
      </c>
      <c r="M3560" s="3">
        <v>714484.07546309941</v>
      </c>
      <c r="N3560" s="3">
        <v>739491.01810430782</v>
      </c>
      <c r="O3560" s="3">
        <v>765373.20373795857</v>
      </c>
      <c r="P3560" s="3">
        <v>792161.26586878707</v>
      </c>
    </row>
    <row r="3561" spans="2:16" x14ac:dyDescent="0.35">
      <c r="B3561" t="s">
        <v>10</v>
      </c>
      <c r="D3561" t="s">
        <v>19</v>
      </c>
      <c r="E3561" t="s">
        <v>32</v>
      </c>
      <c r="F3561" t="s">
        <v>454</v>
      </c>
      <c r="G3561" t="s">
        <v>455</v>
      </c>
      <c r="H3561">
        <v>4401</v>
      </c>
      <c r="I3561" t="s">
        <v>450</v>
      </c>
      <c r="J3561">
        <v>63300150</v>
      </c>
      <c r="K3561" t="s">
        <v>1680</v>
      </c>
      <c r="L3561" s="3">
        <v>989400</v>
      </c>
      <c r="M3561" s="3">
        <v>1009188</v>
      </c>
      <c r="N3561" s="3">
        <v>1029371.76</v>
      </c>
      <c r="O3561" s="3">
        <v>1049959.1952</v>
      </c>
      <c r="P3561" s="3">
        <v>1070958.3791040001</v>
      </c>
    </row>
    <row r="3562" spans="2:16" x14ac:dyDescent="0.35">
      <c r="B3562" t="s">
        <v>10</v>
      </c>
      <c r="D3562" t="s">
        <v>11</v>
      </c>
      <c r="E3562" t="s">
        <v>32</v>
      </c>
      <c r="F3562" t="s">
        <v>454</v>
      </c>
      <c r="G3562" t="s">
        <v>455</v>
      </c>
      <c r="H3562">
        <v>4401</v>
      </c>
      <c r="I3562" t="s">
        <v>450</v>
      </c>
      <c r="J3562">
        <v>63300100</v>
      </c>
      <c r="K3562" t="s">
        <v>1869</v>
      </c>
      <c r="L3562" s="3">
        <v>63509.695596719954</v>
      </c>
      <c r="M3562" s="3">
        <v>65732.53494260514</v>
      </c>
      <c r="N3562" s="3">
        <v>68033.173665596318</v>
      </c>
      <c r="O3562" s="3">
        <v>70414.334743892192</v>
      </c>
      <c r="P3562" s="3">
        <v>72878.83645992841</v>
      </c>
    </row>
    <row r="3563" spans="2:16" x14ac:dyDescent="0.35">
      <c r="B3563" t="s">
        <v>10</v>
      </c>
      <c r="D3563" t="s">
        <v>11</v>
      </c>
      <c r="E3563" t="s">
        <v>32</v>
      </c>
      <c r="F3563" t="s">
        <v>454</v>
      </c>
      <c r="G3563" t="s">
        <v>455</v>
      </c>
      <c r="H3563">
        <v>4401</v>
      </c>
      <c r="I3563" t="s">
        <v>450</v>
      </c>
      <c r="J3563">
        <v>63300170</v>
      </c>
      <c r="K3563" t="s">
        <v>1873</v>
      </c>
      <c r="L3563" s="3">
        <v>109761.32173780949</v>
      </c>
      <c r="M3563" s="3">
        <v>113602.96799863281</v>
      </c>
      <c r="N3563" s="3">
        <v>117579.07187858495</v>
      </c>
      <c r="O3563" s="3">
        <v>121694.33939433542</v>
      </c>
      <c r="P3563" s="3">
        <v>125953.64127313715</v>
      </c>
    </row>
    <row r="3564" spans="2:16" x14ac:dyDescent="0.35">
      <c r="B3564" t="s">
        <v>10</v>
      </c>
      <c r="D3564" t="s">
        <v>19</v>
      </c>
      <c r="E3564" t="s">
        <v>32</v>
      </c>
      <c r="F3564" t="s">
        <v>454</v>
      </c>
      <c r="G3564" t="s">
        <v>455</v>
      </c>
      <c r="H3564">
        <v>4401</v>
      </c>
      <c r="I3564" t="s">
        <v>450</v>
      </c>
      <c r="J3564">
        <v>63300035</v>
      </c>
      <c r="K3564" t="s">
        <v>1886</v>
      </c>
      <c r="L3564" s="3">
        <v>61200</v>
      </c>
      <c r="M3564" s="3">
        <v>62424</v>
      </c>
      <c r="N3564" s="3">
        <v>63672.480000000003</v>
      </c>
      <c r="O3564" s="3">
        <v>64945.929600000003</v>
      </c>
      <c r="P3564" s="3">
        <v>66244.848192000005</v>
      </c>
    </row>
    <row r="3565" spans="2:16" x14ac:dyDescent="0.35">
      <c r="B3565" t="s">
        <v>10</v>
      </c>
      <c r="D3565" t="s">
        <v>11</v>
      </c>
      <c r="E3565" t="s">
        <v>115</v>
      </c>
      <c r="F3565" t="s">
        <v>444</v>
      </c>
      <c r="G3565" t="s">
        <v>445</v>
      </c>
      <c r="H3565">
        <v>4406</v>
      </c>
      <c r="I3565" t="s">
        <v>445</v>
      </c>
      <c r="J3565">
        <v>63300080</v>
      </c>
      <c r="K3565" t="s">
        <v>91</v>
      </c>
      <c r="L3565" s="3">
        <v>63025.110558065666</v>
      </c>
      <c r="M3565" s="3">
        <v>65230.98942759796</v>
      </c>
      <c r="N3565" s="3">
        <v>67514.074057563877</v>
      </c>
      <c r="O3565" s="3">
        <v>69877.066649578614</v>
      </c>
      <c r="P3565" s="3">
        <v>72322.763982313845</v>
      </c>
    </row>
    <row r="3566" spans="2:16" x14ac:dyDescent="0.35">
      <c r="B3566" t="s">
        <v>10</v>
      </c>
      <c r="D3566" t="s">
        <v>19</v>
      </c>
      <c r="E3566" t="s">
        <v>115</v>
      </c>
      <c r="F3566" t="s">
        <v>444</v>
      </c>
      <c r="G3566" t="s">
        <v>445</v>
      </c>
      <c r="H3566">
        <v>4406</v>
      </c>
      <c r="I3566" t="s">
        <v>445</v>
      </c>
      <c r="J3566">
        <v>63300030</v>
      </c>
      <c r="K3566" t="s">
        <v>1488</v>
      </c>
      <c r="L3566" s="3">
        <v>6621.9999995999997</v>
      </c>
      <c r="M3566" s="3">
        <v>6621.9999995999997</v>
      </c>
      <c r="N3566" s="3">
        <v>6621.9999995999997</v>
      </c>
      <c r="O3566" s="3">
        <v>6621.9999995999997</v>
      </c>
      <c r="P3566" s="3">
        <v>6621.9999995999997</v>
      </c>
    </row>
    <row r="3567" spans="2:16" x14ac:dyDescent="0.35">
      <c r="B3567" t="s">
        <v>10</v>
      </c>
      <c r="D3567" t="s">
        <v>11</v>
      </c>
      <c r="E3567" t="s">
        <v>115</v>
      </c>
      <c r="F3567" t="s">
        <v>444</v>
      </c>
      <c r="G3567" t="s">
        <v>445</v>
      </c>
      <c r="H3567">
        <v>4406</v>
      </c>
      <c r="I3567" t="s">
        <v>445</v>
      </c>
      <c r="J3567">
        <v>63300040</v>
      </c>
      <c r="K3567" t="s">
        <v>1515</v>
      </c>
      <c r="L3567" s="3">
        <v>21768.541475647678</v>
      </c>
      <c r="M3567" s="3">
        <v>22530.440427295347</v>
      </c>
      <c r="N3567" s="3">
        <v>23319.005842250681</v>
      </c>
      <c r="O3567" s="3">
        <v>24135.171046729454</v>
      </c>
      <c r="P3567" s="3">
        <v>24979.902033364982</v>
      </c>
    </row>
    <row r="3568" spans="2:16" x14ac:dyDescent="0.35">
      <c r="B3568" t="s">
        <v>10</v>
      </c>
      <c r="D3568" t="s">
        <v>19</v>
      </c>
      <c r="E3568" t="s">
        <v>115</v>
      </c>
      <c r="F3568" t="s">
        <v>444</v>
      </c>
      <c r="G3568" t="s">
        <v>445</v>
      </c>
      <c r="H3568">
        <v>4406</v>
      </c>
      <c r="I3568" t="s">
        <v>445</v>
      </c>
      <c r="J3568">
        <v>63300056</v>
      </c>
      <c r="K3568" t="s">
        <v>1536</v>
      </c>
      <c r="L3568" s="3">
        <v>207319.442625216</v>
      </c>
      <c r="M3568" s="3">
        <v>214575.62311709856</v>
      </c>
      <c r="N3568" s="3">
        <v>222085.76992619698</v>
      </c>
      <c r="O3568" s="3">
        <v>229858.77187361385</v>
      </c>
      <c r="P3568" s="3">
        <v>237903.82888919031</v>
      </c>
    </row>
    <row r="3569" spans="2:16" x14ac:dyDescent="0.35">
      <c r="B3569" t="s">
        <v>10</v>
      </c>
      <c r="D3569" t="s">
        <v>19</v>
      </c>
      <c r="E3569" t="s">
        <v>115</v>
      </c>
      <c r="F3569" t="s">
        <v>444</v>
      </c>
      <c r="G3569" t="s">
        <v>445</v>
      </c>
      <c r="H3569">
        <v>4406</v>
      </c>
      <c r="I3569" t="s">
        <v>445</v>
      </c>
      <c r="J3569">
        <v>63300150</v>
      </c>
      <c r="K3569" t="s">
        <v>1680</v>
      </c>
      <c r="L3569" s="3">
        <v>87198.779999591992</v>
      </c>
      <c r="M3569" s="3">
        <v>88942.755599583834</v>
      </c>
      <c r="N3569" s="3">
        <v>90721.610711575515</v>
      </c>
      <c r="O3569" s="3">
        <v>92536.042925807022</v>
      </c>
      <c r="P3569" s="3">
        <v>94386.763784323164</v>
      </c>
    </row>
    <row r="3570" spans="2:16" x14ac:dyDescent="0.35">
      <c r="B3570" t="s">
        <v>10</v>
      </c>
      <c r="D3570" t="s">
        <v>11</v>
      </c>
      <c r="E3570" t="s">
        <v>115</v>
      </c>
      <c r="F3570" t="s">
        <v>444</v>
      </c>
      <c r="G3570" t="s">
        <v>445</v>
      </c>
      <c r="H3570">
        <v>4406</v>
      </c>
      <c r="I3570" t="s">
        <v>445</v>
      </c>
      <c r="J3570">
        <v>63300100</v>
      </c>
      <c r="K3570" t="s">
        <v>1869</v>
      </c>
      <c r="L3570" s="3">
        <v>19073.388721519874</v>
      </c>
      <c r="M3570" s="3">
        <v>19740.957326773067</v>
      </c>
      <c r="N3570" s="3">
        <v>20431.890833210124</v>
      </c>
      <c r="O3570" s="3">
        <v>21147.007012372473</v>
      </c>
      <c r="P3570" s="3">
        <v>21887.152257805508</v>
      </c>
    </row>
    <row r="3571" spans="2:16" x14ac:dyDescent="0.35">
      <c r="B3571" t="s">
        <v>10</v>
      </c>
      <c r="D3571" t="s">
        <v>11</v>
      </c>
      <c r="E3571" t="s">
        <v>115</v>
      </c>
      <c r="F3571" t="s">
        <v>444</v>
      </c>
      <c r="G3571" t="s">
        <v>445</v>
      </c>
      <c r="H3571">
        <v>4406</v>
      </c>
      <c r="I3571" t="s">
        <v>445</v>
      </c>
      <c r="J3571">
        <v>63300170</v>
      </c>
      <c r="K3571" t="s">
        <v>1873</v>
      </c>
      <c r="L3571" s="3">
        <v>32963.791377409347</v>
      </c>
      <c r="M3571" s="3">
        <v>34117.524075618669</v>
      </c>
      <c r="N3571" s="3">
        <v>35311.637418265324</v>
      </c>
      <c r="O3571" s="3">
        <v>36547.544727904606</v>
      </c>
      <c r="P3571" s="3">
        <v>37826.708793381258</v>
      </c>
    </row>
    <row r="3572" spans="2:16" x14ac:dyDescent="0.35">
      <c r="B3572" t="s">
        <v>10</v>
      </c>
      <c r="D3572" t="s">
        <v>11</v>
      </c>
      <c r="E3572" t="s">
        <v>115</v>
      </c>
      <c r="F3572" t="s">
        <v>446</v>
      </c>
      <c r="G3572" t="s">
        <v>447</v>
      </c>
      <c r="H3572">
        <v>4406</v>
      </c>
      <c r="I3572" t="s">
        <v>445</v>
      </c>
      <c r="J3572">
        <v>63300080</v>
      </c>
      <c r="K3572" t="s">
        <v>91</v>
      </c>
      <c r="L3572" s="3">
        <v>8489.6192146620942</v>
      </c>
      <c r="M3572" s="3">
        <v>8786.7558871752663</v>
      </c>
      <c r="N3572" s="3">
        <v>9094.2923432263997</v>
      </c>
      <c r="O3572" s="3">
        <v>9412.5925752393232</v>
      </c>
      <c r="P3572" s="3">
        <v>9742.0333153726988</v>
      </c>
    </row>
    <row r="3573" spans="2:16" x14ac:dyDescent="0.35">
      <c r="B3573" t="s">
        <v>10</v>
      </c>
      <c r="D3573" t="s">
        <v>19</v>
      </c>
      <c r="E3573" t="s">
        <v>115</v>
      </c>
      <c r="F3573" t="s">
        <v>446</v>
      </c>
      <c r="G3573" t="s">
        <v>447</v>
      </c>
      <c r="H3573">
        <v>4406</v>
      </c>
      <c r="I3573" t="s">
        <v>445</v>
      </c>
      <c r="J3573">
        <v>63300030</v>
      </c>
      <c r="K3573" t="s">
        <v>1488</v>
      </c>
      <c r="L3573" s="3">
        <v>2636.0000003999999</v>
      </c>
      <c r="M3573" s="3">
        <v>2636.0000003999999</v>
      </c>
      <c r="N3573" s="3">
        <v>2636.0000003999999</v>
      </c>
      <c r="O3573" s="3">
        <v>2636.0000003999999</v>
      </c>
      <c r="P3573" s="3">
        <v>2636.0000003999999</v>
      </c>
    </row>
    <row r="3574" spans="2:16" x14ac:dyDescent="0.35">
      <c r="B3574" t="s">
        <v>10</v>
      </c>
      <c r="D3574" t="s">
        <v>11</v>
      </c>
      <c r="E3574" t="s">
        <v>115</v>
      </c>
      <c r="F3574" t="s">
        <v>446</v>
      </c>
      <c r="G3574" t="s">
        <v>447</v>
      </c>
      <c r="H3574">
        <v>4406</v>
      </c>
      <c r="I3574" t="s">
        <v>445</v>
      </c>
      <c r="J3574">
        <v>63300040</v>
      </c>
      <c r="K3574" t="s">
        <v>1515</v>
      </c>
      <c r="L3574" s="3">
        <v>2932.2697945378945</v>
      </c>
      <c r="M3574" s="3">
        <v>3034.8992373467204</v>
      </c>
      <c r="N3574" s="3">
        <v>3141.1207106538554</v>
      </c>
      <c r="O3574" s="3">
        <v>3251.05993552674</v>
      </c>
      <c r="P3574" s="3">
        <v>3364.8470332701754</v>
      </c>
    </row>
    <row r="3575" spans="2:16" x14ac:dyDescent="0.35">
      <c r="B3575" t="s">
        <v>10</v>
      </c>
      <c r="D3575" t="s">
        <v>19</v>
      </c>
      <c r="E3575" t="s">
        <v>115</v>
      </c>
      <c r="F3575" t="s">
        <v>446</v>
      </c>
      <c r="G3575" t="s">
        <v>447</v>
      </c>
      <c r="H3575">
        <v>4406</v>
      </c>
      <c r="I3575" t="s">
        <v>445</v>
      </c>
      <c r="J3575">
        <v>63300056</v>
      </c>
      <c r="K3575" t="s">
        <v>1536</v>
      </c>
      <c r="L3575" s="3">
        <v>27926.378995598996</v>
      </c>
      <c r="M3575" s="3">
        <v>28903.802260444958</v>
      </c>
      <c r="N3575" s="3">
        <v>29915.435339560529</v>
      </c>
      <c r="O3575" s="3">
        <v>30962.475576445144</v>
      </c>
      <c r="P3575" s="3">
        <v>32046.162221620722</v>
      </c>
    </row>
    <row r="3576" spans="2:16" x14ac:dyDescent="0.35">
      <c r="B3576" t="s">
        <v>10</v>
      </c>
      <c r="D3576" t="s">
        <v>19</v>
      </c>
      <c r="E3576" t="s">
        <v>115</v>
      </c>
      <c r="F3576" t="s">
        <v>446</v>
      </c>
      <c r="G3576" t="s">
        <v>447</v>
      </c>
      <c r="H3576">
        <v>4406</v>
      </c>
      <c r="I3576" t="s">
        <v>445</v>
      </c>
      <c r="J3576">
        <v>63300033</v>
      </c>
      <c r="K3576" t="s">
        <v>1661</v>
      </c>
      <c r="L3576" s="3">
        <v>4800</v>
      </c>
      <c r="M3576" s="3">
        <v>4800</v>
      </c>
      <c r="N3576" s="3">
        <v>4800</v>
      </c>
      <c r="O3576" s="3">
        <v>4800</v>
      </c>
      <c r="P3576" s="3">
        <v>4800</v>
      </c>
    </row>
    <row r="3577" spans="2:16" x14ac:dyDescent="0.35">
      <c r="B3577" t="s">
        <v>10</v>
      </c>
      <c r="D3577" t="s">
        <v>11</v>
      </c>
      <c r="E3577" t="s">
        <v>115</v>
      </c>
      <c r="F3577" t="s">
        <v>446</v>
      </c>
      <c r="G3577" t="s">
        <v>447</v>
      </c>
      <c r="H3577">
        <v>4406</v>
      </c>
      <c r="I3577" t="s">
        <v>445</v>
      </c>
      <c r="J3577">
        <v>63300100</v>
      </c>
      <c r="K3577" t="s">
        <v>1869</v>
      </c>
      <c r="L3577" s="3">
        <v>2569.2268675951077</v>
      </c>
      <c r="M3577" s="3">
        <v>2659.149807960936</v>
      </c>
      <c r="N3577" s="3">
        <v>2752.2200512395684</v>
      </c>
      <c r="O3577" s="3">
        <v>2848.5477530329531</v>
      </c>
      <c r="P3577" s="3">
        <v>2948.2469243891064</v>
      </c>
    </row>
    <row r="3578" spans="2:16" x14ac:dyDescent="0.35">
      <c r="B3578" t="s">
        <v>10</v>
      </c>
      <c r="D3578" t="s">
        <v>11</v>
      </c>
      <c r="E3578" t="s">
        <v>115</v>
      </c>
      <c r="F3578" t="s">
        <v>446</v>
      </c>
      <c r="G3578" t="s">
        <v>447</v>
      </c>
      <c r="H3578">
        <v>4406</v>
      </c>
      <c r="I3578" t="s">
        <v>445</v>
      </c>
      <c r="J3578">
        <v>63300170</v>
      </c>
      <c r="K3578" t="s">
        <v>1873</v>
      </c>
      <c r="L3578" s="3">
        <v>4440.2942603002402</v>
      </c>
      <c r="M3578" s="3">
        <v>4595.7045594107485</v>
      </c>
      <c r="N3578" s="3">
        <v>4756.5542189901244</v>
      </c>
      <c r="O3578" s="3">
        <v>4923.0336166547777</v>
      </c>
      <c r="P3578" s="3">
        <v>5095.3397932376947</v>
      </c>
    </row>
    <row r="3579" spans="2:16" x14ac:dyDescent="0.35">
      <c r="B3579" t="s">
        <v>10</v>
      </c>
      <c r="D3579" t="s">
        <v>11</v>
      </c>
      <c r="E3579" t="s">
        <v>115</v>
      </c>
      <c r="F3579" t="s">
        <v>440</v>
      </c>
      <c r="G3579" t="s">
        <v>441</v>
      </c>
      <c r="H3579">
        <v>4407</v>
      </c>
      <c r="I3579" t="s">
        <v>432</v>
      </c>
      <c r="J3579">
        <v>63300080</v>
      </c>
      <c r="K3579" t="s">
        <v>91</v>
      </c>
      <c r="L3579" s="3">
        <v>90101.926543483074</v>
      </c>
      <c r="M3579" s="3">
        <v>93255.493972504977</v>
      </c>
      <c r="N3579" s="3">
        <v>96519.436261542651</v>
      </c>
      <c r="O3579" s="3">
        <v>99897.616530696629</v>
      </c>
      <c r="P3579" s="3">
        <v>103394.03310927101</v>
      </c>
    </row>
    <row r="3580" spans="2:16" x14ac:dyDescent="0.35">
      <c r="B3580" t="s">
        <v>10</v>
      </c>
      <c r="D3580" t="s">
        <v>11</v>
      </c>
      <c r="E3580" t="s">
        <v>115</v>
      </c>
      <c r="F3580" t="s">
        <v>440</v>
      </c>
      <c r="G3580" t="s">
        <v>441</v>
      </c>
      <c r="H3580">
        <v>4407</v>
      </c>
      <c r="I3580" t="s">
        <v>432</v>
      </c>
      <c r="J3580">
        <v>63300040</v>
      </c>
      <c r="K3580" t="s">
        <v>1515</v>
      </c>
      <c r="L3580" s="3">
        <v>31120.731207453035</v>
      </c>
      <c r="M3580" s="3">
        <v>32209.956799713887</v>
      </c>
      <c r="N3580" s="3">
        <v>33337.305287703872</v>
      </c>
      <c r="O3580" s="3">
        <v>34504.110972773509</v>
      </c>
      <c r="P3580" s="3">
        <v>35711.754856820575</v>
      </c>
    </row>
    <row r="3581" spans="2:16" x14ac:dyDescent="0.35">
      <c r="B3581" t="s">
        <v>10</v>
      </c>
      <c r="D3581" t="s">
        <v>19</v>
      </c>
      <c r="E3581" t="s">
        <v>115</v>
      </c>
      <c r="F3581" t="s">
        <v>440</v>
      </c>
      <c r="G3581" t="s">
        <v>441</v>
      </c>
      <c r="H3581">
        <v>4407</v>
      </c>
      <c r="I3581" t="s">
        <v>432</v>
      </c>
      <c r="J3581">
        <v>63300056</v>
      </c>
      <c r="K3581" t="s">
        <v>1536</v>
      </c>
      <c r="L3581" s="3">
        <v>296387.91626145749</v>
      </c>
      <c r="M3581" s="3">
        <v>306761.49333060847</v>
      </c>
      <c r="N3581" s="3">
        <v>317498.14559717977</v>
      </c>
      <c r="O3581" s="3">
        <v>328610.58069308102</v>
      </c>
      <c r="P3581" s="3">
        <v>340111.95101733884</v>
      </c>
    </row>
    <row r="3582" spans="2:16" x14ac:dyDescent="0.35">
      <c r="B3582" t="s">
        <v>10</v>
      </c>
      <c r="D3582" t="s">
        <v>19</v>
      </c>
      <c r="E3582" t="s">
        <v>115</v>
      </c>
      <c r="F3582" t="s">
        <v>440</v>
      </c>
      <c r="G3582" t="s">
        <v>441</v>
      </c>
      <c r="H3582">
        <v>4407</v>
      </c>
      <c r="I3582" t="s">
        <v>432</v>
      </c>
      <c r="J3582">
        <v>63300150</v>
      </c>
      <c r="K3582" t="s">
        <v>1680</v>
      </c>
      <c r="L3582" s="3">
        <v>761377.48499568296</v>
      </c>
      <c r="M3582" s="3">
        <v>717416.43759568874</v>
      </c>
      <c r="N3582" s="3">
        <v>671839.40346673271</v>
      </c>
      <c r="O3582" s="3">
        <v>624588.27607190399</v>
      </c>
      <c r="P3582" s="3">
        <v>654064.05729018198</v>
      </c>
    </row>
    <row r="3583" spans="2:16" x14ac:dyDescent="0.35">
      <c r="B3583" t="s">
        <v>10</v>
      </c>
      <c r="D3583" t="s">
        <v>11</v>
      </c>
      <c r="E3583" t="s">
        <v>115</v>
      </c>
      <c r="F3583" t="s">
        <v>440</v>
      </c>
      <c r="G3583" t="s">
        <v>441</v>
      </c>
      <c r="H3583">
        <v>4407</v>
      </c>
      <c r="I3583" t="s">
        <v>432</v>
      </c>
      <c r="J3583">
        <v>63300100</v>
      </c>
      <c r="K3583" t="s">
        <v>1869</v>
      </c>
      <c r="L3583" s="3">
        <v>27267.68829605409</v>
      </c>
      <c r="M3583" s="3">
        <v>28222.057386415978</v>
      </c>
      <c r="N3583" s="3">
        <v>29209.829394940538</v>
      </c>
      <c r="O3583" s="3">
        <v>30232.173423763452</v>
      </c>
      <c r="P3583" s="3">
        <v>31290.299493595172</v>
      </c>
    </row>
    <row r="3584" spans="2:16" x14ac:dyDescent="0.35">
      <c r="B3584" t="s">
        <v>10</v>
      </c>
      <c r="D3584" t="s">
        <v>11</v>
      </c>
      <c r="E3584" t="s">
        <v>115</v>
      </c>
      <c r="F3584" t="s">
        <v>440</v>
      </c>
      <c r="G3584" t="s">
        <v>441</v>
      </c>
      <c r="H3584">
        <v>4407</v>
      </c>
      <c r="I3584" t="s">
        <v>432</v>
      </c>
      <c r="J3584">
        <v>63300170</v>
      </c>
      <c r="K3584" t="s">
        <v>1873</v>
      </c>
      <c r="L3584" s="3">
        <v>47125.678685571744</v>
      </c>
      <c r="M3584" s="3">
        <v>48775.077439566747</v>
      </c>
      <c r="N3584" s="3">
        <v>50482.205149951587</v>
      </c>
      <c r="O3584" s="3">
        <v>52249.082330199883</v>
      </c>
      <c r="P3584" s="3">
        <v>54077.800211756876</v>
      </c>
    </row>
    <row r="3585" spans="2:16" x14ac:dyDescent="0.35">
      <c r="B3585" t="s">
        <v>10</v>
      </c>
      <c r="D3585" t="s">
        <v>11</v>
      </c>
      <c r="E3585" t="s">
        <v>115</v>
      </c>
      <c r="F3585" t="s">
        <v>440</v>
      </c>
      <c r="G3585" t="s">
        <v>441</v>
      </c>
      <c r="H3585">
        <v>4407</v>
      </c>
      <c r="I3585" t="s">
        <v>432</v>
      </c>
      <c r="J3585">
        <v>63300130</v>
      </c>
      <c r="K3585" t="s">
        <v>1896</v>
      </c>
      <c r="L3585" s="3">
        <v>14819.395813072875</v>
      </c>
      <c r="M3585" s="3">
        <v>15338.074666530425</v>
      </c>
      <c r="N3585" s="3">
        <v>15874.90727985899</v>
      </c>
      <c r="O3585" s="3">
        <v>16430.529034654053</v>
      </c>
      <c r="P3585" s="3">
        <v>17005.597550866943</v>
      </c>
    </row>
    <row r="3586" spans="2:16" x14ac:dyDescent="0.35">
      <c r="B3586" t="s">
        <v>10</v>
      </c>
      <c r="D3586" t="s">
        <v>11</v>
      </c>
      <c r="E3586" t="s">
        <v>115</v>
      </c>
      <c r="F3586" t="s">
        <v>442</v>
      </c>
      <c r="G3586" t="s">
        <v>443</v>
      </c>
      <c r="H3586">
        <v>4407</v>
      </c>
      <c r="I3586" t="s">
        <v>432</v>
      </c>
      <c r="J3586">
        <v>63300080</v>
      </c>
      <c r="K3586" t="s">
        <v>91</v>
      </c>
      <c r="L3586" s="3">
        <v>17995.958200297726</v>
      </c>
      <c r="M3586" s="3">
        <v>18625.816737308145</v>
      </c>
      <c r="N3586" s="3">
        <v>19277.720323113928</v>
      </c>
      <c r="O3586" s="3">
        <v>19952.440534422916</v>
      </c>
      <c r="P3586" s="3">
        <v>20650.775953127715</v>
      </c>
    </row>
    <row r="3587" spans="2:16" x14ac:dyDescent="0.35">
      <c r="B3587" t="s">
        <v>10</v>
      </c>
      <c r="D3587" t="s">
        <v>11</v>
      </c>
      <c r="E3587" t="s">
        <v>115</v>
      </c>
      <c r="F3587" t="s">
        <v>442</v>
      </c>
      <c r="G3587" t="s">
        <v>443</v>
      </c>
      <c r="H3587">
        <v>4407</v>
      </c>
      <c r="I3587" t="s">
        <v>432</v>
      </c>
      <c r="J3587">
        <v>63300040</v>
      </c>
      <c r="K3587" t="s">
        <v>1515</v>
      </c>
      <c r="L3587" s="3">
        <v>6215.7092468133596</v>
      </c>
      <c r="M3587" s="3">
        <v>6433.2590704518261</v>
      </c>
      <c r="N3587" s="3">
        <v>6658.4231379176399</v>
      </c>
      <c r="O3587" s="3">
        <v>6891.4679477447562</v>
      </c>
      <c r="P3587" s="3">
        <v>7132.6693259158228</v>
      </c>
    </row>
    <row r="3588" spans="2:16" x14ac:dyDescent="0.35">
      <c r="B3588" t="s">
        <v>10</v>
      </c>
      <c r="D3588" t="s">
        <v>19</v>
      </c>
      <c r="E3588" t="s">
        <v>115</v>
      </c>
      <c r="F3588" t="s">
        <v>442</v>
      </c>
      <c r="G3588" t="s">
        <v>443</v>
      </c>
      <c r="H3588">
        <v>4407</v>
      </c>
      <c r="I3588" t="s">
        <v>432</v>
      </c>
      <c r="J3588">
        <v>63300056</v>
      </c>
      <c r="K3588" t="s">
        <v>1536</v>
      </c>
      <c r="L3588" s="3">
        <v>59197.230922031995</v>
      </c>
      <c r="M3588" s="3">
        <v>61269.134004303109</v>
      </c>
      <c r="N3588" s="3">
        <v>63413.553694453716</v>
      </c>
      <c r="O3588" s="3">
        <v>65633.028073759589</v>
      </c>
      <c r="P3588" s="3">
        <v>67930.184056341168</v>
      </c>
    </row>
    <row r="3589" spans="2:16" x14ac:dyDescent="0.35">
      <c r="B3589" t="s">
        <v>10</v>
      </c>
      <c r="D3589" t="s">
        <v>11</v>
      </c>
      <c r="E3589" t="s">
        <v>115</v>
      </c>
      <c r="F3589" t="s">
        <v>442</v>
      </c>
      <c r="G3589" t="s">
        <v>443</v>
      </c>
      <c r="H3589">
        <v>4407</v>
      </c>
      <c r="I3589" t="s">
        <v>432</v>
      </c>
      <c r="J3589">
        <v>63300100</v>
      </c>
      <c r="K3589" t="s">
        <v>1869</v>
      </c>
      <c r="L3589" s="3">
        <v>5446.1452448269438</v>
      </c>
      <c r="M3589" s="3">
        <v>5636.7603283958861</v>
      </c>
      <c r="N3589" s="3">
        <v>5834.0469398897421</v>
      </c>
      <c r="O3589" s="3">
        <v>6038.2385827858825</v>
      </c>
      <c r="P3589" s="3">
        <v>6249.5769331833872</v>
      </c>
    </row>
    <row r="3590" spans="2:16" x14ac:dyDescent="0.35">
      <c r="B3590" t="s">
        <v>10</v>
      </c>
      <c r="D3590" t="s">
        <v>11</v>
      </c>
      <c r="E3590" t="s">
        <v>115</v>
      </c>
      <c r="F3590" t="s">
        <v>442</v>
      </c>
      <c r="G3590" t="s">
        <v>443</v>
      </c>
      <c r="H3590">
        <v>4407</v>
      </c>
      <c r="I3590" t="s">
        <v>432</v>
      </c>
      <c r="J3590">
        <v>63300170</v>
      </c>
      <c r="K3590" t="s">
        <v>1873</v>
      </c>
      <c r="L3590" s="3">
        <v>9412.3597166030868</v>
      </c>
      <c r="M3590" s="3">
        <v>9741.792306684194</v>
      </c>
      <c r="N3590" s="3">
        <v>10082.755037418141</v>
      </c>
      <c r="O3590" s="3">
        <v>10435.651463727774</v>
      </c>
      <c r="P3590" s="3">
        <v>10800.899264958245</v>
      </c>
    </row>
    <row r="3591" spans="2:16" x14ac:dyDescent="0.35">
      <c r="B3591" t="s">
        <v>10</v>
      </c>
      <c r="D3591" t="s">
        <v>11</v>
      </c>
      <c r="E3591" t="s">
        <v>115</v>
      </c>
      <c r="F3591" t="s">
        <v>442</v>
      </c>
      <c r="G3591" t="s">
        <v>443</v>
      </c>
      <c r="H3591">
        <v>4407</v>
      </c>
      <c r="I3591" t="s">
        <v>432</v>
      </c>
      <c r="J3591">
        <v>63300130</v>
      </c>
      <c r="K3591" t="s">
        <v>1896</v>
      </c>
      <c r="L3591" s="3">
        <v>2959.8615461015997</v>
      </c>
      <c r="M3591" s="3">
        <v>3063.4567002151557</v>
      </c>
      <c r="N3591" s="3">
        <v>3170.6776847226861</v>
      </c>
      <c r="O3591" s="3">
        <v>3281.6514036879798</v>
      </c>
      <c r="P3591" s="3">
        <v>3396.5092028170584</v>
      </c>
    </row>
    <row r="3592" spans="2:16" x14ac:dyDescent="0.35">
      <c r="B3592" t="s">
        <v>10</v>
      </c>
      <c r="D3592" t="s">
        <v>11</v>
      </c>
      <c r="E3592" t="s">
        <v>115</v>
      </c>
      <c r="F3592" t="s">
        <v>434</v>
      </c>
      <c r="G3592" t="s">
        <v>435</v>
      </c>
      <c r="H3592">
        <v>4408</v>
      </c>
      <c r="I3592" t="s">
        <v>436</v>
      </c>
      <c r="J3592">
        <v>63300080</v>
      </c>
      <c r="K3592" t="s">
        <v>91</v>
      </c>
      <c r="L3592" s="3">
        <v>7937.367031775736</v>
      </c>
      <c r="M3592" s="3">
        <v>8215.1748778878864</v>
      </c>
      <c r="N3592" s="3">
        <v>8502.7059986139611</v>
      </c>
      <c r="O3592" s="3">
        <v>8800.3007085654499</v>
      </c>
      <c r="P3592" s="3">
        <v>9108.3112333652389</v>
      </c>
    </row>
    <row r="3593" spans="2:16" x14ac:dyDescent="0.35">
      <c r="B3593" t="s">
        <v>10</v>
      </c>
      <c r="D3593" t="s">
        <v>11</v>
      </c>
      <c r="E3593" t="s">
        <v>115</v>
      </c>
      <c r="F3593" t="s">
        <v>434</v>
      </c>
      <c r="G3593" t="s">
        <v>435</v>
      </c>
      <c r="H3593">
        <v>4408</v>
      </c>
      <c r="I3593" t="s">
        <v>436</v>
      </c>
      <c r="J3593">
        <v>63300040</v>
      </c>
      <c r="K3593" t="s">
        <v>1515</v>
      </c>
      <c r="L3593" s="3">
        <v>2741.5247971593826</v>
      </c>
      <c r="M3593" s="3">
        <v>2837.4781650599607</v>
      </c>
      <c r="N3593" s="3">
        <v>2936.7899008370591</v>
      </c>
      <c r="O3593" s="3">
        <v>3039.5775473663557</v>
      </c>
      <c r="P3593" s="3">
        <v>3145.9627615241779</v>
      </c>
    </row>
    <row r="3594" spans="2:16" x14ac:dyDescent="0.35">
      <c r="B3594" t="s">
        <v>10</v>
      </c>
      <c r="D3594" t="s">
        <v>19</v>
      </c>
      <c r="E3594" t="s">
        <v>115</v>
      </c>
      <c r="F3594" t="s">
        <v>434</v>
      </c>
      <c r="G3594" t="s">
        <v>435</v>
      </c>
      <c r="H3594">
        <v>4408</v>
      </c>
      <c r="I3594" t="s">
        <v>436</v>
      </c>
      <c r="J3594">
        <v>63300056</v>
      </c>
      <c r="K3594" t="s">
        <v>1536</v>
      </c>
      <c r="L3594" s="3">
        <v>26109.7599729465</v>
      </c>
      <c r="M3594" s="3">
        <v>27023.601571999625</v>
      </c>
      <c r="N3594" s="3">
        <v>27969.42762701961</v>
      </c>
      <c r="O3594" s="3">
        <v>28948.357593965295</v>
      </c>
      <c r="P3594" s="3">
        <v>29961.550109754076</v>
      </c>
    </row>
    <row r="3595" spans="2:16" x14ac:dyDescent="0.35">
      <c r="B3595" t="s">
        <v>10</v>
      </c>
      <c r="D3595" t="s">
        <v>11</v>
      </c>
      <c r="E3595" t="s">
        <v>115</v>
      </c>
      <c r="F3595" t="s">
        <v>434</v>
      </c>
      <c r="G3595" t="s">
        <v>435</v>
      </c>
      <c r="H3595">
        <v>4408</v>
      </c>
      <c r="I3595" t="s">
        <v>436</v>
      </c>
      <c r="J3595">
        <v>63300100</v>
      </c>
      <c r="K3595" t="s">
        <v>1869</v>
      </c>
      <c r="L3595" s="3">
        <v>2402.0979175110779</v>
      </c>
      <c r="M3595" s="3">
        <v>2486.1713446239655</v>
      </c>
      <c r="N3595" s="3">
        <v>2573.1873416858039</v>
      </c>
      <c r="O3595" s="3">
        <v>2663.248898644807</v>
      </c>
      <c r="P3595" s="3">
        <v>2756.4626100973751</v>
      </c>
    </row>
    <row r="3596" spans="2:16" x14ac:dyDescent="0.35">
      <c r="B3596" t="s">
        <v>10</v>
      </c>
      <c r="D3596" t="s">
        <v>11</v>
      </c>
      <c r="E3596" t="s">
        <v>115</v>
      </c>
      <c r="F3596" t="s">
        <v>434</v>
      </c>
      <c r="G3596" t="s">
        <v>435</v>
      </c>
      <c r="H3596">
        <v>4408</v>
      </c>
      <c r="I3596" t="s">
        <v>436</v>
      </c>
      <c r="J3596">
        <v>63300170</v>
      </c>
      <c r="K3596" t="s">
        <v>1873</v>
      </c>
      <c r="L3596" s="3">
        <v>4151.4518356984936</v>
      </c>
      <c r="M3596" s="3">
        <v>4296.75264994794</v>
      </c>
      <c r="N3596" s="3">
        <v>4447.1389926961183</v>
      </c>
      <c r="O3596" s="3">
        <v>4602.7888574404815</v>
      </c>
      <c r="P3596" s="3">
        <v>4763.8864674508986</v>
      </c>
    </row>
    <row r="3597" spans="2:16" x14ac:dyDescent="0.35">
      <c r="B3597" t="s">
        <v>10</v>
      </c>
      <c r="D3597" t="s">
        <v>11</v>
      </c>
      <c r="E3597" t="s">
        <v>115</v>
      </c>
      <c r="F3597" t="s">
        <v>437</v>
      </c>
      <c r="G3597" t="s">
        <v>438</v>
      </c>
      <c r="H3597">
        <v>4408</v>
      </c>
      <c r="I3597" t="s">
        <v>436</v>
      </c>
      <c r="J3597">
        <v>63300080</v>
      </c>
      <c r="K3597" t="s">
        <v>91</v>
      </c>
      <c r="L3597" s="3">
        <v>11903.066047075748</v>
      </c>
      <c r="M3597" s="3">
        <v>12319.673358723399</v>
      </c>
      <c r="N3597" s="3">
        <v>12750.861926278718</v>
      </c>
      <c r="O3597" s="3">
        <v>13197.142093698472</v>
      </c>
      <c r="P3597" s="3">
        <v>13659.042066977918</v>
      </c>
    </row>
    <row r="3598" spans="2:16" x14ac:dyDescent="0.35">
      <c r="B3598" t="s">
        <v>10</v>
      </c>
      <c r="D3598" t="s">
        <v>11</v>
      </c>
      <c r="E3598" t="s">
        <v>115</v>
      </c>
      <c r="F3598" t="s">
        <v>437</v>
      </c>
      <c r="G3598" t="s">
        <v>438</v>
      </c>
      <c r="H3598">
        <v>4408</v>
      </c>
      <c r="I3598" t="s">
        <v>436</v>
      </c>
      <c r="J3598">
        <v>63300040</v>
      </c>
      <c r="K3598" t="s">
        <v>1515</v>
      </c>
      <c r="L3598" s="3">
        <v>4111.2563649439262</v>
      </c>
      <c r="M3598" s="3">
        <v>4255.1503377169638</v>
      </c>
      <c r="N3598" s="3">
        <v>4404.0805995370565</v>
      </c>
      <c r="O3598" s="3">
        <v>4558.2234205208533</v>
      </c>
      <c r="P3598" s="3">
        <v>4717.7612402390832</v>
      </c>
    </row>
    <row r="3599" spans="2:16" x14ac:dyDescent="0.35">
      <c r="B3599" t="s">
        <v>10</v>
      </c>
      <c r="D3599" t="s">
        <v>19</v>
      </c>
      <c r="E3599" t="s">
        <v>115</v>
      </c>
      <c r="F3599" t="s">
        <v>437</v>
      </c>
      <c r="G3599" t="s">
        <v>438</v>
      </c>
      <c r="H3599">
        <v>4408</v>
      </c>
      <c r="I3599" t="s">
        <v>436</v>
      </c>
      <c r="J3599">
        <v>63300056</v>
      </c>
      <c r="K3599" t="s">
        <v>1536</v>
      </c>
      <c r="L3599" s="3">
        <v>39154.822523275492</v>
      </c>
      <c r="M3599" s="3">
        <v>40525.241311590129</v>
      </c>
      <c r="N3599" s="3">
        <v>41943.624757495782</v>
      </c>
      <c r="O3599" s="3">
        <v>43411.651624008133</v>
      </c>
      <c r="P3599" s="3">
        <v>44931.059430848414</v>
      </c>
    </row>
    <row r="3600" spans="2:16" x14ac:dyDescent="0.35">
      <c r="B3600" t="s">
        <v>10</v>
      </c>
      <c r="D3600" t="s">
        <v>11</v>
      </c>
      <c r="E3600" t="s">
        <v>115</v>
      </c>
      <c r="F3600" t="s">
        <v>437</v>
      </c>
      <c r="G3600" t="s">
        <v>438</v>
      </c>
      <c r="H3600">
        <v>4408</v>
      </c>
      <c r="I3600" t="s">
        <v>436</v>
      </c>
      <c r="J3600">
        <v>63300100</v>
      </c>
      <c r="K3600" t="s">
        <v>1869</v>
      </c>
      <c r="L3600" s="3">
        <v>3602.2436721413451</v>
      </c>
      <c r="M3600" s="3">
        <v>3728.3222006662918</v>
      </c>
      <c r="N3600" s="3">
        <v>3858.8134776896118</v>
      </c>
      <c r="O3600" s="3">
        <v>3993.8719494087482</v>
      </c>
      <c r="P3600" s="3">
        <v>4133.6574676380542</v>
      </c>
    </row>
    <row r="3601" spans="2:16" x14ac:dyDescent="0.35">
      <c r="B3601" t="s">
        <v>10</v>
      </c>
      <c r="D3601" t="s">
        <v>11</v>
      </c>
      <c r="E3601" t="s">
        <v>115</v>
      </c>
      <c r="F3601" t="s">
        <v>437</v>
      </c>
      <c r="G3601" t="s">
        <v>438</v>
      </c>
      <c r="H3601">
        <v>4408</v>
      </c>
      <c r="I3601" t="s">
        <v>436</v>
      </c>
      <c r="J3601">
        <v>63300170</v>
      </c>
      <c r="K3601" t="s">
        <v>1873</v>
      </c>
      <c r="L3601" s="3">
        <v>6225.6167812008034</v>
      </c>
      <c r="M3601" s="3">
        <v>6443.5133685428309</v>
      </c>
      <c r="N3601" s="3">
        <v>6669.036336441829</v>
      </c>
      <c r="O3601" s="3">
        <v>6902.4526082172933</v>
      </c>
      <c r="P3601" s="3">
        <v>7144.0384495048984</v>
      </c>
    </row>
    <row r="3602" spans="2:16" x14ac:dyDescent="0.35">
      <c r="B3602" t="s">
        <v>10</v>
      </c>
      <c r="D3602" t="s">
        <v>11</v>
      </c>
      <c r="E3602" t="s">
        <v>115</v>
      </c>
      <c r="F3602" t="s">
        <v>439</v>
      </c>
      <c r="G3602" t="s">
        <v>436</v>
      </c>
      <c r="H3602">
        <v>4408</v>
      </c>
      <c r="I3602" t="s">
        <v>436</v>
      </c>
      <c r="J3602">
        <v>63300080</v>
      </c>
      <c r="K3602" t="s">
        <v>91</v>
      </c>
      <c r="L3602" s="3">
        <v>65797.755181615648</v>
      </c>
      <c r="M3602" s="3">
        <v>68100.676612972195</v>
      </c>
      <c r="N3602" s="3">
        <v>70484.20029442622</v>
      </c>
      <c r="O3602" s="3">
        <v>72951.14730473113</v>
      </c>
      <c r="P3602" s="3">
        <v>75504.437460396715</v>
      </c>
    </row>
    <row r="3603" spans="2:16" x14ac:dyDescent="0.35">
      <c r="B3603" t="s">
        <v>10</v>
      </c>
      <c r="D3603" t="s">
        <v>11</v>
      </c>
      <c r="E3603" t="s">
        <v>115</v>
      </c>
      <c r="F3603" t="s">
        <v>439</v>
      </c>
      <c r="G3603" t="s">
        <v>436</v>
      </c>
      <c r="H3603">
        <v>4408</v>
      </c>
      <c r="I3603" t="s">
        <v>436</v>
      </c>
      <c r="J3603">
        <v>63300040</v>
      </c>
      <c r="K3603" t="s">
        <v>1515</v>
      </c>
      <c r="L3603" s="3">
        <v>22726.198335755405</v>
      </c>
      <c r="M3603" s="3">
        <v>23521.615277506844</v>
      </c>
      <c r="N3603" s="3">
        <v>24344.871812219582</v>
      </c>
      <c r="O3603" s="3">
        <v>25196.942325647266</v>
      </c>
      <c r="P3603" s="3">
        <v>26078.835307044919</v>
      </c>
    </row>
    <row r="3604" spans="2:16" x14ac:dyDescent="0.35">
      <c r="B3604" t="s">
        <v>10</v>
      </c>
      <c r="D3604" t="s">
        <v>19</v>
      </c>
      <c r="E3604" t="s">
        <v>115</v>
      </c>
      <c r="F3604" t="s">
        <v>439</v>
      </c>
      <c r="G3604" t="s">
        <v>436</v>
      </c>
      <c r="H3604">
        <v>4408</v>
      </c>
      <c r="I3604" t="s">
        <v>436</v>
      </c>
      <c r="J3604">
        <v>63300056</v>
      </c>
      <c r="K3604" t="s">
        <v>1536</v>
      </c>
      <c r="L3604" s="3">
        <v>216439.98415005149</v>
      </c>
      <c r="M3604" s="3">
        <v>224015.38359530328</v>
      </c>
      <c r="N3604" s="3">
        <v>231855.92202113889</v>
      </c>
      <c r="O3604" s="3">
        <v>239970.87929187872</v>
      </c>
      <c r="P3604" s="3">
        <v>248369.86006709447</v>
      </c>
    </row>
    <row r="3605" spans="2:16" x14ac:dyDescent="0.35">
      <c r="B3605" t="s">
        <v>10</v>
      </c>
      <c r="D3605" t="s">
        <v>19</v>
      </c>
      <c r="E3605" t="s">
        <v>115</v>
      </c>
      <c r="F3605" t="s">
        <v>439</v>
      </c>
      <c r="G3605" t="s">
        <v>436</v>
      </c>
      <c r="H3605">
        <v>4408</v>
      </c>
      <c r="I3605" t="s">
        <v>436</v>
      </c>
      <c r="J3605">
        <v>63300152</v>
      </c>
      <c r="K3605" t="s">
        <v>1741</v>
      </c>
      <c r="L3605" s="3">
        <v>33150</v>
      </c>
      <c r="M3605" s="3">
        <v>33813</v>
      </c>
      <c r="N3605" s="3">
        <v>34489.26</v>
      </c>
      <c r="O3605" s="3">
        <v>35179.0452</v>
      </c>
      <c r="P3605" s="3">
        <v>35882.626104000003</v>
      </c>
    </row>
    <row r="3606" spans="2:16" x14ac:dyDescent="0.35">
      <c r="B3606" t="s">
        <v>10</v>
      </c>
      <c r="D3606" t="s">
        <v>11</v>
      </c>
      <c r="E3606" t="s">
        <v>115</v>
      </c>
      <c r="F3606" t="s">
        <v>439</v>
      </c>
      <c r="G3606" t="s">
        <v>436</v>
      </c>
      <c r="H3606">
        <v>4408</v>
      </c>
      <c r="I3606" t="s">
        <v>436</v>
      </c>
      <c r="J3606">
        <v>63300100</v>
      </c>
      <c r="K3606" t="s">
        <v>1869</v>
      </c>
      <c r="L3606" s="3">
        <v>19912.478541804736</v>
      </c>
      <c r="M3606" s="3">
        <v>20609.415290767902</v>
      </c>
      <c r="N3606" s="3">
        <v>21330.744825944777</v>
      </c>
      <c r="O3606" s="3">
        <v>22077.320894852841</v>
      </c>
      <c r="P3606" s="3">
        <v>22850.027126172692</v>
      </c>
    </row>
    <row r="3607" spans="2:16" x14ac:dyDescent="0.35">
      <c r="B3607" t="s">
        <v>10</v>
      </c>
      <c r="D3607" t="s">
        <v>11</v>
      </c>
      <c r="E3607" t="s">
        <v>115</v>
      </c>
      <c r="F3607" t="s">
        <v>439</v>
      </c>
      <c r="G3607" t="s">
        <v>436</v>
      </c>
      <c r="H3607">
        <v>4408</v>
      </c>
      <c r="I3607" t="s">
        <v>436</v>
      </c>
      <c r="J3607">
        <v>63300170</v>
      </c>
      <c r="K3607" t="s">
        <v>1873</v>
      </c>
      <c r="L3607" s="3">
        <v>34413.957479858189</v>
      </c>
      <c r="M3607" s="3">
        <v>35618.445991653221</v>
      </c>
      <c r="N3607" s="3">
        <v>36865.091601361084</v>
      </c>
      <c r="O3607" s="3">
        <v>38155.369807408715</v>
      </c>
      <c r="P3607" s="3">
        <v>39490.80775066802</v>
      </c>
    </row>
    <row r="3608" spans="2:16" x14ac:dyDescent="0.35">
      <c r="B3608" t="s">
        <v>10</v>
      </c>
      <c r="D3608" t="s">
        <v>11</v>
      </c>
      <c r="E3608" t="s">
        <v>115</v>
      </c>
      <c r="F3608" t="s">
        <v>431</v>
      </c>
      <c r="G3608" t="s">
        <v>432</v>
      </c>
      <c r="H3608">
        <v>4409</v>
      </c>
      <c r="I3608" t="s">
        <v>433</v>
      </c>
      <c r="J3608">
        <v>63300080</v>
      </c>
      <c r="K3608" t="s">
        <v>91</v>
      </c>
      <c r="L3608" s="3">
        <v>115522.37147515571</v>
      </c>
      <c r="M3608" s="3">
        <v>119565.65447678615</v>
      </c>
      <c r="N3608" s="3">
        <v>123750.45238347366</v>
      </c>
      <c r="O3608" s="3">
        <v>128081.71821689523</v>
      </c>
      <c r="P3608" s="3">
        <v>132564.57835448656</v>
      </c>
    </row>
    <row r="3609" spans="2:16" x14ac:dyDescent="0.35">
      <c r="B3609" t="s">
        <v>10</v>
      </c>
      <c r="D3609" t="s">
        <v>11</v>
      </c>
      <c r="E3609" t="s">
        <v>115</v>
      </c>
      <c r="F3609" t="s">
        <v>431</v>
      </c>
      <c r="G3609" t="s">
        <v>432</v>
      </c>
      <c r="H3609">
        <v>4409</v>
      </c>
      <c r="I3609" t="s">
        <v>433</v>
      </c>
      <c r="J3609">
        <v>63300040</v>
      </c>
      <c r="K3609" t="s">
        <v>1515</v>
      </c>
      <c r="L3609" s="3">
        <v>39900.819095037332</v>
      </c>
      <c r="M3609" s="3">
        <v>41297.347763363636</v>
      </c>
      <c r="N3609" s="3">
        <v>42742.754935081364</v>
      </c>
      <c r="O3609" s="3">
        <v>44238.751357809211</v>
      </c>
      <c r="P3609" s="3">
        <v>45787.107655332526</v>
      </c>
    </row>
    <row r="3610" spans="2:16" x14ac:dyDescent="0.35">
      <c r="B3610" t="s">
        <v>10</v>
      </c>
      <c r="D3610" t="s">
        <v>19</v>
      </c>
      <c r="E3610" t="s">
        <v>115</v>
      </c>
      <c r="F3610" t="s">
        <v>431</v>
      </c>
      <c r="G3610" t="s">
        <v>432</v>
      </c>
      <c r="H3610">
        <v>4409</v>
      </c>
      <c r="I3610" t="s">
        <v>433</v>
      </c>
      <c r="J3610">
        <v>63300056</v>
      </c>
      <c r="K3610" t="s">
        <v>1536</v>
      </c>
      <c r="L3610" s="3">
        <v>380007.80090511747</v>
      </c>
      <c r="M3610" s="3">
        <v>393308.07393679657</v>
      </c>
      <c r="N3610" s="3">
        <v>407073.85652458441</v>
      </c>
      <c r="O3610" s="3">
        <v>421321.44150294486</v>
      </c>
      <c r="P3610" s="3">
        <v>436067.6919555479</v>
      </c>
    </row>
    <row r="3611" spans="2:16" x14ac:dyDescent="0.35">
      <c r="B3611" t="s">
        <v>10</v>
      </c>
      <c r="D3611" t="s">
        <v>11</v>
      </c>
      <c r="E3611" t="s">
        <v>115</v>
      </c>
      <c r="F3611" t="s">
        <v>431</v>
      </c>
      <c r="G3611" t="s">
        <v>432</v>
      </c>
      <c r="H3611">
        <v>4409</v>
      </c>
      <c r="I3611" t="s">
        <v>433</v>
      </c>
      <c r="J3611">
        <v>63300100</v>
      </c>
      <c r="K3611" t="s">
        <v>1869</v>
      </c>
      <c r="L3611" s="3">
        <v>34960.717683270806</v>
      </c>
      <c r="M3611" s="3">
        <v>36184.342802185281</v>
      </c>
      <c r="N3611" s="3">
        <v>37450.794800261763</v>
      </c>
      <c r="O3611" s="3">
        <v>38761.572618270926</v>
      </c>
      <c r="P3611" s="3">
        <v>40118.227659910408</v>
      </c>
    </row>
    <row r="3612" spans="2:16" x14ac:dyDescent="0.35">
      <c r="B3612" t="s">
        <v>10</v>
      </c>
      <c r="D3612" t="s">
        <v>11</v>
      </c>
      <c r="E3612" t="s">
        <v>115</v>
      </c>
      <c r="F3612" t="s">
        <v>431</v>
      </c>
      <c r="G3612" t="s">
        <v>432</v>
      </c>
      <c r="H3612">
        <v>4409</v>
      </c>
      <c r="I3612" t="s">
        <v>433</v>
      </c>
      <c r="J3612">
        <v>63300170</v>
      </c>
      <c r="K3612" t="s">
        <v>1873</v>
      </c>
      <c r="L3612" s="3">
        <v>60421.240343913676</v>
      </c>
      <c r="M3612" s="3">
        <v>62535.983755950656</v>
      </c>
      <c r="N3612" s="3">
        <v>64724.743187408923</v>
      </c>
      <c r="O3612" s="3">
        <v>66990.109198968232</v>
      </c>
      <c r="P3612" s="3">
        <v>69334.763020932121</v>
      </c>
    </row>
    <row r="3613" spans="2:16" x14ac:dyDescent="0.35">
      <c r="B3613" t="s">
        <v>10</v>
      </c>
      <c r="D3613" t="s">
        <v>11</v>
      </c>
      <c r="E3613" t="s">
        <v>115</v>
      </c>
      <c r="F3613" t="s">
        <v>426</v>
      </c>
      <c r="G3613" t="s">
        <v>427</v>
      </c>
      <c r="H3613">
        <v>4411</v>
      </c>
      <c r="I3613" t="s">
        <v>428</v>
      </c>
      <c r="J3613">
        <v>63300080</v>
      </c>
      <c r="K3613" t="s">
        <v>91</v>
      </c>
      <c r="L3613" s="3">
        <v>59753.907630960763</v>
      </c>
      <c r="M3613" s="3">
        <v>61845.294398044382</v>
      </c>
      <c r="N3613" s="3">
        <v>64009.879701975929</v>
      </c>
      <c r="O3613" s="3">
        <v>66250.22549154509</v>
      </c>
      <c r="P3613" s="3">
        <v>68568.983383749161</v>
      </c>
    </row>
    <row r="3614" spans="2:16" x14ac:dyDescent="0.35">
      <c r="B3614" t="s">
        <v>10</v>
      </c>
      <c r="D3614" t="s">
        <v>19</v>
      </c>
      <c r="E3614" t="s">
        <v>115</v>
      </c>
      <c r="F3614" t="s">
        <v>426</v>
      </c>
      <c r="G3614" t="s">
        <v>427</v>
      </c>
      <c r="H3614">
        <v>4411</v>
      </c>
      <c r="I3614" t="s">
        <v>428</v>
      </c>
      <c r="J3614">
        <v>63300075</v>
      </c>
      <c r="K3614" t="s">
        <v>1480</v>
      </c>
      <c r="L3614" s="3">
        <v>7612.4999999999991</v>
      </c>
      <c r="M3614" s="3">
        <v>7726.6874999999982</v>
      </c>
      <c r="N3614" s="3">
        <v>7842.5878124999972</v>
      </c>
      <c r="O3614" s="3">
        <v>7960.2266296874968</v>
      </c>
      <c r="P3614" s="3">
        <v>8079.6300291328089</v>
      </c>
    </row>
    <row r="3615" spans="2:16" x14ac:dyDescent="0.35">
      <c r="B3615" t="s">
        <v>10</v>
      </c>
      <c r="D3615" t="s">
        <v>19</v>
      </c>
      <c r="E3615" t="s">
        <v>115</v>
      </c>
      <c r="F3615" t="s">
        <v>426</v>
      </c>
      <c r="G3615" t="s">
        <v>427</v>
      </c>
      <c r="H3615">
        <v>4411</v>
      </c>
      <c r="I3615" t="s">
        <v>428</v>
      </c>
      <c r="J3615">
        <v>63300030</v>
      </c>
      <c r="K3615" t="s">
        <v>1488</v>
      </c>
      <c r="L3615" s="3">
        <v>17000</v>
      </c>
      <c r="M3615" s="3">
        <v>17000</v>
      </c>
      <c r="N3615" s="3">
        <v>17000</v>
      </c>
      <c r="O3615" s="3">
        <v>17000</v>
      </c>
      <c r="P3615" s="3">
        <v>17000</v>
      </c>
    </row>
    <row r="3616" spans="2:16" x14ac:dyDescent="0.35">
      <c r="B3616" t="s">
        <v>10</v>
      </c>
      <c r="D3616" t="s">
        <v>11</v>
      </c>
      <c r="E3616" t="s">
        <v>115</v>
      </c>
      <c r="F3616" t="s">
        <v>426</v>
      </c>
      <c r="G3616" t="s">
        <v>427</v>
      </c>
      <c r="H3616">
        <v>4411</v>
      </c>
      <c r="I3616" t="s">
        <v>428</v>
      </c>
      <c r="J3616">
        <v>63300040</v>
      </c>
      <c r="K3616" t="s">
        <v>1515</v>
      </c>
      <c r="L3616" s="3">
        <v>20638.685201483157</v>
      </c>
      <c r="M3616" s="3">
        <v>21361.039183535067</v>
      </c>
      <c r="N3616" s="3">
        <v>22108.675554958791</v>
      </c>
      <c r="O3616" s="3">
        <v>22882.479199382349</v>
      </c>
      <c r="P3616" s="3">
        <v>23683.36597136073</v>
      </c>
    </row>
    <row r="3617" spans="2:16" x14ac:dyDescent="0.35">
      <c r="B3617" t="s">
        <v>10</v>
      </c>
      <c r="D3617" t="s">
        <v>19</v>
      </c>
      <c r="E3617" t="s">
        <v>115</v>
      </c>
      <c r="F3617" t="s">
        <v>426</v>
      </c>
      <c r="G3617" t="s">
        <v>427</v>
      </c>
      <c r="H3617">
        <v>4411</v>
      </c>
      <c r="I3617" t="s">
        <v>428</v>
      </c>
      <c r="J3617">
        <v>63300056</v>
      </c>
      <c r="K3617" t="s">
        <v>1536</v>
      </c>
      <c r="L3617" s="3">
        <v>196558.90668079199</v>
      </c>
      <c r="M3617" s="3">
        <v>203438.46841461968</v>
      </c>
      <c r="N3617" s="3">
        <v>210558.81480913135</v>
      </c>
      <c r="O3617" s="3">
        <v>217928.37332745094</v>
      </c>
      <c r="P3617" s="3">
        <v>225555.86639391171</v>
      </c>
    </row>
    <row r="3618" spans="2:16" x14ac:dyDescent="0.35">
      <c r="B3618" t="s">
        <v>10</v>
      </c>
      <c r="D3618" t="s">
        <v>19</v>
      </c>
      <c r="E3618" t="s">
        <v>115</v>
      </c>
      <c r="F3618" t="s">
        <v>426</v>
      </c>
      <c r="G3618" t="s">
        <v>427</v>
      </c>
      <c r="H3618">
        <v>4411</v>
      </c>
      <c r="I3618" t="s">
        <v>428</v>
      </c>
      <c r="J3618">
        <v>63300033</v>
      </c>
      <c r="K3618" t="s">
        <v>1661</v>
      </c>
      <c r="L3618" s="3">
        <v>2400</v>
      </c>
      <c r="M3618" s="3">
        <v>2400</v>
      </c>
      <c r="N3618" s="3">
        <v>2400</v>
      </c>
      <c r="O3618" s="3">
        <v>2400</v>
      </c>
      <c r="P3618" s="3">
        <v>2400</v>
      </c>
    </row>
    <row r="3619" spans="2:16" x14ac:dyDescent="0.35">
      <c r="B3619" t="s">
        <v>10</v>
      </c>
      <c r="D3619" t="s">
        <v>19</v>
      </c>
      <c r="E3619" t="s">
        <v>115</v>
      </c>
      <c r="F3619" t="s">
        <v>426</v>
      </c>
      <c r="G3619" t="s">
        <v>427</v>
      </c>
      <c r="H3619">
        <v>4411</v>
      </c>
      <c r="I3619" t="s">
        <v>428</v>
      </c>
      <c r="J3619">
        <v>63300150</v>
      </c>
      <c r="K3619" t="s">
        <v>1680</v>
      </c>
      <c r="L3619" s="3">
        <v>20400</v>
      </c>
      <c r="M3619" s="3">
        <v>20808</v>
      </c>
      <c r="N3619" s="3">
        <v>21224.16</v>
      </c>
      <c r="O3619" s="3">
        <v>21648.643199999999</v>
      </c>
      <c r="P3619" s="3">
        <v>22081.616063999998</v>
      </c>
    </row>
    <row r="3620" spans="2:16" x14ac:dyDescent="0.35">
      <c r="B3620" t="s">
        <v>10</v>
      </c>
      <c r="D3620" t="s">
        <v>11</v>
      </c>
      <c r="E3620" t="s">
        <v>115</v>
      </c>
      <c r="F3620" t="s">
        <v>426</v>
      </c>
      <c r="G3620" t="s">
        <v>427</v>
      </c>
      <c r="H3620">
        <v>4411</v>
      </c>
      <c r="I3620" t="s">
        <v>428</v>
      </c>
      <c r="J3620">
        <v>63300100</v>
      </c>
      <c r="K3620" t="s">
        <v>1869</v>
      </c>
      <c r="L3620" s="3">
        <v>18083.419414632863</v>
      </c>
      <c r="M3620" s="3">
        <v>18716.339094145009</v>
      </c>
      <c r="N3620" s="3">
        <v>19371.410962440084</v>
      </c>
      <c r="O3620" s="3">
        <v>20049.410346125485</v>
      </c>
      <c r="P3620" s="3">
        <v>20751.139708239876</v>
      </c>
    </row>
    <row r="3621" spans="2:16" x14ac:dyDescent="0.35">
      <c r="B3621" t="s">
        <v>10</v>
      </c>
      <c r="D3621" t="s">
        <v>11</v>
      </c>
      <c r="E3621" t="s">
        <v>115</v>
      </c>
      <c r="F3621" t="s">
        <v>426</v>
      </c>
      <c r="G3621" t="s">
        <v>427</v>
      </c>
      <c r="H3621">
        <v>4411</v>
      </c>
      <c r="I3621" t="s">
        <v>428</v>
      </c>
      <c r="J3621">
        <v>63300170</v>
      </c>
      <c r="K3621" t="s">
        <v>1873</v>
      </c>
      <c r="L3621" s="3">
        <v>31252.866162245926</v>
      </c>
      <c r="M3621" s="3">
        <v>32346.716477924529</v>
      </c>
      <c r="N3621" s="3">
        <v>33478.851554651883</v>
      </c>
      <c r="O3621" s="3">
        <v>34650.6113590647</v>
      </c>
      <c r="P3621" s="3">
        <v>35863.38275663196</v>
      </c>
    </row>
    <row r="3622" spans="2:16" x14ac:dyDescent="0.35">
      <c r="B3622" t="s">
        <v>10</v>
      </c>
      <c r="D3622" t="s">
        <v>11</v>
      </c>
      <c r="E3622" t="s">
        <v>115</v>
      </c>
      <c r="F3622" t="s">
        <v>429</v>
      </c>
      <c r="G3622" t="s">
        <v>430</v>
      </c>
      <c r="H3622">
        <v>4411</v>
      </c>
      <c r="I3622" t="s">
        <v>428</v>
      </c>
      <c r="J3622">
        <v>63300080</v>
      </c>
      <c r="K3622" t="s">
        <v>91</v>
      </c>
      <c r="L3622" s="3">
        <v>94060.193677093223</v>
      </c>
      <c r="M3622" s="3">
        <v>97352.300455791468</v>
      </c>
      <c r="N3622" s="3">
        <v>100759.63097174416</v>
      </c>
      <c r="O3622" s="3">
        <v>104286.21805575521</v>
      </c>
      <c r="P3622" s="3">
        <v>107936.23568770662</v>
      </c>
    </row>
    <row r="3623" spans="2:16" x14ac:dyDescent="0.35">
      <c r="B3623" t="s">
        <v>10</v>
      </c>
      <c r="D3623" t="s">
        <v>11</v>
      </c>
      <c r="E3623" t="s">
        <v>115</v>
      </c>
      <c r="F3623" t="s">
        <v>429</v>
      </c>
      <c r="G3623" t="s">
        <v>430</v>
      </c>
      <c r="H3623">
        <v>4411</v>
      </c>
      <c r="I3623" t="s">
        <v>428</v>
      </c>
      <c r="J3623">
        <v>63300040</v>
      </c>
      <c r="K3623" t="s">
        <v>1515</v>
      </c>
      <c r="L3623" s="3">
        <v>32487.895842417067</v>
      </c>
      <c r="M3623" s="3">
        <v>33624.972196901661</v>
      </c>
      <c r="N3623" s="3">
        <v>34801.846223793211</v>
      </c>
      <c r="O3623" s="3">
        <v>36019.91084162597</v>
      </c>
      <c r="P3623" s="3">
        <v>37280.607721082873</v>
      </c>
    </row>
    <row r="3624" spans="2:16" x14ac:dyDescent="0.35">
      <c r="B3624" t="s">
        <v>10</v>
      </c>
      <c r="D3624" t="s">
        <v>19</v>
      </c>
      <c r="E3624" t="s">
        <v>115</v>
      </c>
      <c r="F3624" t="s">
        <v>429</v>
      </c>
      <c r="G3624" t="s">
        <v>430</v>
      </c>
      <c r="H3624">
        <v>4411</v>
      </c>
      <c r="I3624" t="s">
        <v>428</v>
      </c>
      <c r="J3624">
        <v>63300056</v>
      </c>
      <c r="K3624" t="s">
        <v>1536</v>
      </c>
      <c r="L3624" s="3">
        <v>309408.53183254349</v>
      </c>
      <c r="M3624" s="3">
        <v>320237.83044668246</v>
      </c>
      <c r="N3624" s="3">
        <v>331446.15451231634</v>
      </c>
      <c r="O3624" s="3">
        <v>343046.76992024737</v>
      </c>
      <c r="P3624" s="3">
        <v>355053.40686745598</v>
      </c>
    </row>
    <row r="3625" spans="2:16" x14ac:dyDescent="0.35">
      <c r="B3625" t="s">
        <v>10</v>
      </c>
      <c r="D3625" t="s">
        <v>19</v>
      </c>
      <c r="E3625" t="s">
        <v>115</v>
      </c>
      <c r="F3625" t="s">
        <v>429</v>
      </c>
      <c r="G3625" t="s">
        <v>430</v>
      </c>
      <c r="H3625">
        <v>4411</v>
      </c>
      <c r="I3625" t="s">
        <v>428</v>
      </c>
      <c r="J3625">
        <v>63300150</v>
      </c>
      <c r="K3625" t="s">
        <v>1680</v>
      </c>
      <c r="L3625" s="3">
        <v>541620</v>
      </c>
      <c r="M3625" s="3">
        <v>552452.4</v>
      </c>
      <c r="N3625" s="3">
        <v>563501.44800000009</v>
      </c>
      <c r="O3625" s="3">
        <v>574771.47696000012</v>
      </c>
      <c r="P3625" s="3">
        <v>586266.90649920015</v>
      </c>
    </row>
    <row r="3626" spans="2:16" x14ac:dyDescent="0.35">
      <c r="B3626" t="s">
        <v>10</v>
      </c>
      <c r="D3626" t="s">
        <v>11</v>
      </c>
      <c r="E3626" t="s">
        <v>115</v>
      </c>
      <c r="F3626" t="s">
        <v>429</v>
      </c>
      <c r="G3626" t="s">
        <v>430</v>
      </c>
      <c r="H3626">
        <v>4411</v>
      </c>
      <c r="I3626" t="s">
        <v>428</v>
      </c>
      <c r="J3626">
        <v>63300100</v>
      </c>
      <c r="K3626" t="s">
        <v>1869</v>
      </c>
      <c r="L3626" s="3">
        <v>28465.584928594002</v>
      </c>
      <c r="M3626" s="3">
        <v>29461.880401094786</v>
      </c>
      <c r="N3626" s="3">
        <v>30493.046215133101</v>
      </c>
      <c r="O3626" s="3">
        <v>31560.302832662757</v>
      </c>
      <c r="P3626" s="3">
        <v>32664.913431805951</v>
      </c>
    </row>
    <row r="3627" spans="2:16" x14ac:dyDescent="0.35">
      <c r="B3627" t="s">
        <v>10</v>
      </c>
      <c r="D3627" t="s">
        <v>11</v>
      </c>
      <c r="E3627" t="s">
        <v>115</v>
      </c>
      <c r="F3627" t="s">
        <v>429</v>
      </c>
      <c r="G3627" t="s">
        <v>430</v>
      </c>
      <c r="H3627">
        <v>4411</v>
      </c>
      <c r="I3627" t="s">
        <v>428</v>
      </c>
      <c r="J3627">
        <v>63300170</v>
      </c>
      <c r="K3627" t="s">
        <v>1873</v>
      </c>
      <c r="L3627" s="3">
        <v>49195.956561374413</v>
      </c>
      <c r="M3627" s="3">
        <v>50917.815041022513</v>
      </c>
      <c r="N3627" s="3">
        <v>52699.938567458295</v>
      </c>
      <c r="O3627" s="3">
        <v>54544.436417319332</v>
      </c>
      <c r="P3627" s="3">
        <v>56453.491691925505</v>
      </c>
    </row>
    <row r="3628" spans="2:16" x14ac:dyDescent="0.35">
      <c r="B3628" t="s">
        <v>10</v>
      </c>
      <c r="D3628" t="s">
        <v>11</v>
      </c>
      <c r="E3628" t="s">
        <v>28</v>
      </c>
      <c r="F3628" t="s">
        <v>420</v>
      </c>
      <c r="G3628" t="s">
        <v>421</v>
      </c>
      <c r="H3628">
        <v>4426</v>
      </c>
      <c r="I3628" t="s">
        <v>31</v>
      </c>
      <c r="J3628">
        <v>63300080</v>
      </c>
      <c r="K3628" t="s">
        <v>91</v>
      </c>
      <c r="L3628" s="3">
        <v>9906.3388521739435</v>
      </c>
      <c r="M3628" s="3">
        <v>10253.06071200003</v>
      </c>
      <c r="N3628" s="3">
        <v>10611.917836920031</v>
      </c>
      <c r="O3628" s="3">
        <v>10983.334961212231</v>
      </c>
      <c r="P3628" s="3">
        <v>11367.751684854658</v>
      </c>
    </row>
    <row r="3629" spans="2:16" x14ac:dyDescent="0.35">
      <c r="B3629" t="s">
        <v>10</v>
      </c>
      <c r="D3629" t="s">
        <v>11</v>
      </c>
      <c r="E3629" t="s">
        <v>28</v>
      </c>
      <c r="F3629" t="s">
        <v>420</v>
      </c>
      <c r="G3629" t="s">
        <v>421</v>
      </c>
      <c r="H3629">
        <v>4426</v>
      </c>
      <c r="I3629" t="s">
        <v>31</v>
      </c>
      <c r="J3629">
        <v>63300040</v>
      </c>
      <c r="K3629" t="s">
        <v>1515</v>
      </c>
      <c r="L3629" s="3">
        <v>3421.5973009153422</v>
      </c>
      <c r="M3629" s="3">
        <v>3541.3532064473789</v>
      </c>
      <c r="N3629" s="3">
        <v>3665.3005686730367</v>
      </c>
      <c r="O3629" s="3">
        <v>3793.5860885765928</v>
      </c>
      <c r="P3629" s="3">
        <v>3926.3616016767733</v>
      </c>
    </row>
    <row r="3630" spans="2:16" x14ac:dyDescent="0.35">
      <c r="B3630" t="s">
        <v>10</v>
      </c>
      <c r="D3630" t="s">
        <v>19</v>
      </c>
      <c r="E3630" t="s">
        <v>28</v>
      </c>
      <c r="F3630" t="s">
        <v>420</v>
      </c>
      <c r="G3630" t="s">
        <v>421</v>
      </c>
      <c r="H3630">
        <v>4426</v>
      </c>
      <c r="I3630" t="s">
        <v>31</v>
      </c>
      <c r="J3630">
        <v>63300056</v>
      </c>
      <c r="K3630" t="s">
        <v>1536</v>
      </c>
      <c r="L3630" s="3">
        <v>32586.640961098499</v>
      </c>
      <c r="M3630" s="3">
        <v>33727.173394736943</v>
      </c>
      <c r="N3630" s="3">
        <v>34907.624463552733</v>
      </c>
      <c r="O3630" s="3">
        <v>36129.391319777074</v>
      </c>
      <c r="P3630" s="3">
        <v>37393.92001596927</v>
      </c>
    </row>
    <row r="3631" spans="2:16" x14ac:dyDescent="0.35">
      <c r="B3631" t="s">
        <v>10</v>
      </c>
      <c r="D3631" t="s">
        <v>19</v>
      </c>
      <c r="E3631" t="s">
        <v>28</v>
      </c>
      <c r="F3631" t="s">
        <v>420</v>
      </c>
      <c r="G3631" t="s">
        <v>421</v>
      </c>
      <c r="H3631">
        <v>4426</v>
      </c>
      <c r="I3631" t="s">
        <v>31</v>
      </c>
      <c r="J3631">
        <v>63300150</v>
      </c>
      <c r="K3631" t="s">
        <v>1680</v>
      </c>
      <c r="L3631" s="3">
        <v>17016.66</v>
      </c>
      <c r="M3631" s="3">
        <v>17356.993200000001</v>
      </c>
      <c r="N3631" s="3">
        <v>17704.133064000001</v>
      </c>
      <c r="O3631" s="3">
        <v>18058.215725280003</v>
      </c>
      <c r="P3631" s="3">
        <v>18419.380039785603</v>
      </c>
    </row>
    <row r="3632" spans="2:16" x14ac:dyDescent="0.35">
      <c r="B3632" t="s">
        <v>10</v>
      </c>
      <c r="D3632" t="s">
        <v>11</v>
      </c>
      <c r="E3632" t="s">
        <v>28</v>
      </c>
      <c r="F3632" t="s">
        <v>420</v>
      </c>
      <c r="G3632" t="s">
        <v>421</v>
      </c>
      <c r="H3632">
        <v>4426</v>
      </c>
      <c r="I3632" t="s">
        <v>31</v>
      </c>
      <c r="J3632">
        <v>63300100</v>
      </c>
      <c r="K3632" t="s">
        <v>1869</v>
      </c>
      <c r="L3632" s="3">
        <v>2997.970968421062</v>
      </c>
      <c r="M3632" s="3">
        <v>3102.8999523157986</v>
      </c>
      <c r="N3632" s="3">
        <v>3211.5014506468515</v>
      </c>
      <c r="O3632" s="3">
        <v>3323.9040014194907</v>
      </c>
      <c r="P3632" s="3">
        <v>3440.2406414691727</v>
      </c>
    </row>
    <row r="3633" spans="2:16" x14ac:dyDescent="0.35">
      <c r="B3633" t="s">
        <v>10</v>
      </c>
      <c r="D3633" t="s">
        <v>11</v>
      </c>
      <c r="E3633" t="s">
        <v>28</v>
      </c>
      <c r="F3633" t="s">
        <v>420</v>
      </c>
      <c r="G3633" t="s">
        <v>421</v>
      </c>
      <c r="H3633">
        <v>4426</v>
      </c>
      <c r="I3633" t="s">
        <v>31</v>
      </c>
      <c r="J3633">
        <v>63300170</v>
      </c>
      <c r="K3633" t="s">
        <v>1873</v>
      </c>
      <c r="L3633" s="3">
        <v>5181.2759128146618</v>
      </c>
      <c r="M3633" s="3">
        <v>5362.620569763174</v>
      </c>
      <c r="N3633" s="3">
        <v>5550.3122897048843</v>
      </c>
      <c r="O3633" s="3">
        <v>5744.5732198445548</v>
      </c>
      <c r="P3633" s="3">
        <v>5945.6332825391137</v>
      </c>
    </row>
    <row r="3634" spans="2:16" x14ac:dyDescent="0.35">
      <c r="B3634" t="s">
        <v>10</v>
      </c>
      <c r="D3634" t="s">
        <v>11</v>
      </c>
      <c r="E3634" t="s">
        <v>28</v>
      </c>
      <c r="F3634" t="s">
        <v>420</v>
      </c>
      <c r="G3634" t="s">
        <v>421</v>
      </c>
      <c r="H3634">
        <v>4426</v>
      </c>
      <c r="I3634" t="s">
        <v>31</v>
      </c>
      <c r="J3634">
        <v>63300130</v>
      </c>
      <c r="K3634" t="s">
        <v>1896</v>
      </c>
      <c r="L3634" s="3">
        <v>1629.3320480549251</v>
      </c>
      <c r="M3634" s="3">
        <v>1686.3586697368473</v>
      </c>
      <c r="N3634" s="3">
        <v>1745.3812231776367</v>
      </c>
      <c r="O3634" s="3">
        <v>1806.4695659888539</v>
      </c>
      <c r="P3634" s="3">
        <v>1869.6960007984635</v>
      </c>
    </row>
    <row r="3635" spans="2:16" x14ac:dyDescent="0.35">
      <c r="B3635" t="s">
        <v>10</v>
      </c>
      <c r="D3635" t="s">
        <v>11</v>
      </c>
      <c r="E3635" t="s">
        <v>28</v>
      </c>
      <c r="F3635" t="s">
        <v>422</v>
      </c>
      <c r="G3635" t="s">
        <v>423</v>
      </c>
      <c r="H3635">
        <v>4426</v>
      </c>
      <c r="I3635" t="s">
        <v>31</v>
      </c>
      <c r="J3635">
        <v>63300080</v>
      </c>
      <c r="K3635" t="s">
        <v>91</v>
      </c>
      <c r="L3635" s="3">
        <v>59400.507412945793</v>
      </c>
      <c r="M3635" s="3">
        <v>61479.525172398891</v>
      </c>
      <c r="N3635" s="3">
        <v>63631.308553432857</v>
      </c>
      <c r="O3635" s="3">
        <v>65858.404352803002</v>
      </c>
      <c r="P3635" s="3">
        <v>68163.4485051511</v>
      </c>
    </row>
    <row r="3636" spans="2:16" x14ac:dyDescent="0.35">
      <c r="B3636" t="s">
        <v>10</v>
      </c>
      <c r="D3636" t="s">
        <v>19</v>
      </c>
      <c r="E3636" t="s">
        <v>28</v>
      </c>
      <c r="F3636" t="s">
        <v>422</v>
      </c>
      <c r="G3636" t="s">
        <v>423</v>
      </c>
      <c r="H3636">
        <v>4426</v>
      </c>
      <c r="I3636" t="s">
        <v>31</v>
      </c>
      <c r="J3636">
        <v>63300030</v>
      </c>
      <c r="K3636" t="s">
        <v>1488</v>
      </c>
      <c r="L3636" s="3">
        <v>51870</v>
      </c>
      <c r="M3636" s="3">
        <v>51870</v>
      </c>
      <c r="N3636" s="3">
        <v>51870</v>
      </c>
      <c r="O3636" s="3">
        <v>51870</v>
      </c>
      <c r="P3636" s="3">
        <v>51870</v>
      </c>
    </row>
    <row r="3637" spans="2:16" x14ac:dyDescent="0.35">
      <c r="B3637" t="s">
        <v>10</v>
      </c>
      <c r="D3637" t="s">
        <v>11</v>
      </c>
      <c r="E3637" t="s">
        <v>28</v>
      </c>
      <c r="F3637" t="s">
        <v>422</v>
      </c>
      <c r="G3637" t="s">
        <v>423</v>
      </c>
      <c r="H3637">
        <v>4426</v>
      </c>
      <c r="I3637" t="s">
        <v>31</v>
      </c>
      <c r="J3637">
        <v>63300040</v>
      </c>
      <c r="K3637" t="s">
        <v>1515</v>
      </c>
      <c r="L3637" s="3">
        <v>20516.622626181936</v>
      </c>
      <c r="M3637" s="3">
        <v>21234.704418098303</v>
      </c>
      <c r="N3637" s="3">
        <v>21977.919072731744</v>
      </c>
      <c r="O3637" s="3">
        <v>22747.14624027735</v>
      </c>
      <c r="P3637" s="3">
        <v>23543.296358687057</v>
      </c>
    </row>
    <row r="3638" spans="2:16" x14ac:dyDescent="0.35">
      <c r="B3638" t="s">
        <v>10</v>
      </c>
      <c r="D3638" t="s">
        <v>19</v>
      </c>
      <c r="E3638" t="s">
        <v>28</v>
      </c>
      <c r="F3638" t="s">
        <v>422</v>
      </c>
      <c r="G3638" t="s">
        <v>423</v>
      </c>
      <c r="H3638">
        <v>4426</v>
      </c>
      <c r="I3638" t="s">
        <v>31</v>
      </c>
      <c r="J3638">
        <v>63300056</v>
      </c>
      <c r="K3638" t="s">
        <v>1536</v>
      </c>
      <c r="L3638" s="3">
        <v>195396.40596363749</v>
      </c>
      <c r="M3638" s="3">
        <v>202235.28017236479</v>
      </c>
      <c r="N3638" s="3">
        <v>209313.51497839755</v>
      </c>
      <c r="O3638" s="3">
        <v>216639.48800264145</v>
      </c>
      <c r="P3638" s="3">
        <v>224221.87008273389</v>
      </c>
    </row>
    <row r="3639" spans="2:16" x14ac:dyDescent="0.35">
      <c r="B3639" t="s">
        <v>10</v>
      </c>
      <c r="D3639" t="s">
        <v>19</v>
      </c>
      <c r="E3639" t="s">
        <v>28</v>
      </c>
      <c r="F3639" t="s">
        <v>422</v>
      </c>
      <c r="G3639" t="s">
        <v>423</v>
      </c>
      <c r="H3639">
        <v>4426</v>
      </c>
      <c r="I3639" t="s">
        <v>31</v>
      </c>
      <c r="J3639">
        <v>63300060</v>
      </c>
      <c r="K3639" t="s">
        <v>1546</v>
      </c>
      <c r="L3639" s="3">
        <v>2550</v>
      </c>
      <c r="M3639" s="3">
        <v>2550</v>
      </c>
      <c r="N3639" s="3">
        <v>2550</v>
      </c>
      <c r="O3639" s="3">
        <v>2550</v>
      </c>
      <c r="P3639" s="3">
        <v>2550</v>
      </c>
    </row>
    <row r="3640" spans="2:16" x14ac:dyDescent="0.35">
      <c r="B3640" t="s">
        <v>10</v>
      </c>
      <c r="D3640" t="s">
        <v>19</v>
      </c>
      <c r="E3640" t="s">
        <v>28</v>
      </c>
      <c r="F3640" t="s">
        <v>422</v>
      </c>
      <c r="G3640" t="s">
        <v>423</v>
      </c>
      <c r="H3640">
        <v>4426</v>
      </c>
      <c r="I3640" t="s">
        <v>31</v>
      </c>
      <c r="J3640">
        <v>63300033</v>
      </c>
      <c r="K3640" t="s">
        <v>1661</v>
      </c>
      <c r="L3640" s="3">
        <v>5280</v>
      </c>
      <c r="M3640" s="3">
        <v>5280</v>
      </c>
      <c r="N3640" s="3">
        <v>5280</v>
      </c>
      <c r="O3640" s="3">
        <v>5280</v>
      </c>
      <c r="P3640" s="3">
        <v>5280</v>
      </c>
    </row>
    <row r="3641" spans="2:16" x14ac:dyDescent="0.35">
      <c r="B3641" t="s">
        <v>10</v>
      </c>
      <c r="D3641" t="s">
        <v>19</v>
      </c>
      <c r="E3641" t="s">
        <v>28</v>
      </c>
      <c r="F3641" t="s">
        <v>422</v>
      </c>
      <c r="G3641" t="s">
        <v>423</v>
      </c>
      <c r="H3641">
        <v>4426</v>
      </c>
      <c r="I3641" t="s">
        <v>31</v>
      </c>
      <c r="J3641">
        <v>63300150</v>
      </c>
      <c r="K3641" t="s">
        <v>1680</v>
      </c>
      <c r="L3641" s="3">
        <v>5113.26</v>
      </c>
      <c r="M3641" s="3">
        <v>5215.5252</v>
      </c>
      <c r="N3641" s="3">
        <v>5319.8357040000001</v>
      </c>
      <c r="O3641" s="3">
        <v>5426.2324180800006</v>
      </c>
      <c r="P3641" s="3">
        <v>5534.7570664416007</v>
      </c>
    </row>
    <row r="3642" spans="2:16" x14ac:dyDescent="0.35">
      <c r="B3642" t="s">
        <v>10</v>
      </c>
      <c r="D3642" t="s">
        <v>11</v>
      </c>
      <c r="E3642" t="s">
        <v>28</v>
      </c>
      <c r="F3642" t="s">
        <v>422</v>
      </c>
      <c r="G3642" t="s">
        <v>423</v>
      </c>
      <c r="H3642">
        <v>4426</v>
      </c>
      <c r="I3642" t="s">
        <v>31</v>
      </c>
      <c r="J3642">
        <v>63300100</v>
      </c>
      <c r="K3642" t="s">
        <v>1869</v>
      </c>
      <c r="L3642" s="3">
        <v>17976.469348654649</v>
      </c>
      <c r="M3642" s="3">
        <v>18605.64577585756</v>
      </c>
      <c r="N3642" s="3">
        <v>19256.843378012574</v>
      </c>
      <c r="O3642" s="3">
        <v>19930.832896243013</v>
      </c>
      <c r="P3642" s="3">
        <v>20628.412047611517</v>
      </c>
    </row>
    <row r="3643" spans="2:16" x14ac:dyDescent="0.35">
      <c r="B3643" t="s">
        <v>10</v>
      </c>
      <c r="D3643" t="s">
        <v>11</v>
      </c>
      <c r="E3643" t="s">
        <v>28</v>
      </c>
      <c r="F3643" t="s">
        <v>422</v>
      </c>
      <c r="G3643" t="s">
        <v>423</v>
      </c>
      <c r="H3643">
        <v>4426</v>
      </c>
      <c r="I3643" t="s">
        <v>31</v>
      </c>
      <c r="J3643">
        <v>63300170</v>
      </c>
      <c r="K3643" t="s">
        <v>1873</v>
      </c>
      <c r="L3643" s="3">
        <v>31068.028548218361</v>
      </c>
      <c r="M3643" s="3">
        <v>32155.409547406001</v>
      </c>
      <c r="N3643" s="3">
        <v>33280.848881565209</v>
      </c>
      <c r="O3643" s="3">
        <v>34445.678592419994</v>
      </c>
      <c r="P3643" s="3">
        <v>35651.277343154688</v>
      </c>
    </row>
    <row r="3644" spans="2:16" x14ac:dyDescent="0.35">
      <c r="B3644" t="s">
        <v>10</v>
      </c>
      <c r="D3644" t="s">
        <v>11</v>
      </c>
      <c r="E3644" t="s">
        <v>28</v>
      </c>
      <c r="F3644" t="s">
        <v>422</v>
      </c>
      <c r="G3644" t="s">
        <v>423</v>
      </c>
      <c r="H3644">
        <v>4426</v>
      </c>
      <c r="I3644" t="s">
        <v>31</v>
      </c>
      <c r="J3644">
        <v>63300130</v>
      </c>
      <c r="K3644" t="s">
        <v>1896</v>
      </c>
      <c r="L3644" s="3">
        <v>9769.820298181874</v>
      </c>
      <c r="M3644" s="3">
        <v>10111.76400861824</v>
      </c>
      <c r="N3644" s="3">
        <v>10465.675748919879</v>
      </c>
      <c r="O3644" s="3">
        <v>10831.974400132072</v>
      </c>
      <c r="P3644" s="3">
        <v>11211.093504136696</v>
      </c>
    </row>
    <row r="3645" spans="2:16" x14ac:dyDescent="0.35">
      <c r="B3645" t="s">
        <v>10</v>
      </c>
      <c r="D3645" t="s">
        <v>19</v>
      </c>
      <c r="E3645" t="s">
        <v>28</v>
      </c>
      <c r="F3645" t="s">
        <v>29</v>
      </c>
      <c r="G3645" t="s">
        <v>30</v>
      </c>
      <c r="H3645">
        <v>4426</v>
      </c>
      <c r="I3645" t="s">
        <v>31</v>
      </c>
      <c r="J3645">
        <v>63300031</v>
      </c>
      <c r="K3645" t="s">
        <v>16</v>
      </c>
      <c r="L3645" s="3">
        <v>109198.36</v>
      </c>
      <c r="M3645" s="3">
        <v>109198.36</v>
      </c>
      <c r="N3645" s="3">
        <v>109198.36</v>
      </c>
      <c r="O3645" s="3">
        <v>109198.36</v>
      </c>
      <c r="P3645" s="3">
        <v>109198.36</v>
      </c>
    </row>
    <row r="3646" spans="2:16" x14ac:dyDescent="0.35">
      <c r="B3646" t="s">
        <v>10</v>
      </c>
      <c r="D3646" t="s">
        <v>11</v>
      </c>
      <c r="E3646" t="s">
        <v>28</v>
      </c>
      <c r="F3646" t="s">
        <v>29</v>
      </c>
      <c r="G3646" t="s">
        <v>30</v>
      </c>
      <c r="H3646">
        <v>4426</v>
      </c>
      <c r="I3646" t="s">
        <v>31</v>
      </c>
      <c r="J3646">
        <v>63300080</v>
      </c>
      <c r="K3646" t="s">
        <v>91</v>
      </c>
      <c r="L3646" s="3">
        <v>64698.354363294784</v>
      </c>
      <c r="M3646" s="3">
        <v>66962.796766010099</v>
      </c>
      <c r="N3646" s="3">
        <v>69306.494652820445</v>
      </c>
      <c r="O3646" s="3">
        <v>71732.22196566916</v>
      </c>
      <c r="P3646" s="3">
        <v>74242.849734467571</v>
      </c>
    </row>
    <row r="3647" spans="2:16" x14ac:dyDescent="0.35">
      <c r="B3647" t="s">
        <v>10</v>
      </c>
      <c r="D3647" t="s">
        <v>19</v>
      </c>
      <c r="E3647" t="s">
        <v>28</v>
      </c>
      <c r="F3647" t="s">
        <v>29</v>
      </c>
      <c r="G3647" t="s">
        <v>30</v>
      </c>
      <c r="H3647">
        <v>4426</v>
      </c>
      <c r="I3647" t="s">
        <v>31</v>
      </c>
      <c r="J3647">
        <v>63300030</v>
      </c>
      <c r="K3647" t="s">
        <v>1488</v>
      </c>
      <c r="L3647" s="3">
        <v>1800</v>
      </c>
      <c r="M3647" s="3">
        <v>1800</v>
      </c>
      <c r="N3647" s="3">
        <v>1800</v>
      </c>
      <c r="O3647" s="3">
        <v>1800</v>
      </c>
      <c r="P3647" s="3">
        <v>1800</v>
      </c>
    </row>
    <row r="3648" spans="2:16" x14ac:dyDescent="0.35">
      <c r="B3648" t="s">
        <v>10</v>
      </c>
      <c r="D3648" t="s">
        <v>11</v>
      </c>
      <c r="E3648" t="s">
        <v>28</v>
      </c>
      <c r="F3648" t="s">
        <v>29</v>
      </c>
      <c r="G3648" t="s">
        <v>30</v>
      </c>
      <c r="H3648">
        <v>4426</v>
      </c>
      <c r="I3648" t="s">
        <v>31</v>
      </c>
      <c r="J3648">
        <v>63300040</v>
      </c>
      <c r="K3648" t="s">
        <v>1515</v>
      </c>
      <c r="L3648" s="3">
        <v>22346.471079427472</v>
      </c>
      <c r="M3648" s="3">
        <v>23128.597567207435</v>
      </c>
      <c r="N3648" s="3">
        <v>23938.098482059693</v>
      </c>
      <c r="O3648" s="3">
        <v>24775.931928931779</v>
      </c>
      <c r="P3648" s="3">
        <v>25643.089546444393</v>
      </c>
    </row>
    <row r="3649" spans="2:16" x14ac:dyDescent="0.35">
      <c r="B3649" t="s">
        <v>10</v>
      </c>
      <c r="D3649" t="s">
        <v>19</v>
      </c>
      <c r="E3649" t="s">
        <v>28</v>
      </c>
      <c r="F3649" t="s">
        <v>29</v>
      </c>
      <c r="G3649" t="s">
        <v>30</v>
      </c>
      <c r="H3649">
        <v>4426</v>
      </c>
      <c r="I3649" t="s">
        <v>31</v>
      </c>
      <c r="J3649">
        <v>63300056</v>
      </c>
      <c r="K3649" t="s">
        <v>1536</v>
      </c>
      <c r="L3649" s="3">
        <v>212823.53408978548</v>
      </c>
      <c r="M3649" s="3">
        <v>220272.35778292795</v>
      </c>
      <c r="N3649" s="3">
        <v>227981.89030533042</v>
      </c>
      <c r="O3649" s="3">
        <v>235961.25646601696</v>
      </c>
      <c r="P3649" s="3">
        <v>244219.90044232755</v>
      </c>
    </row>
    <row r="3650" spans="2:16" x14ac:dyDescent="0.35">
      <c r="B3650" t="s">
        <v>10</v>
      </c>
      <c r="D3650" t="s">
        <v>19</v>
      </c>
      <c r="E3650" t="s">
        <v>28</v>
      </c>
      <c r="F3650" t="s">
        <v>29</v>
      </c>
      <c r="G3650" t="s">
        <v>30</v>
      </c>
      <c r="H3650">
        <v>4426</v>
      </c>
      <c r="I3650" t="s">
        <v>31</v>
      </c>
      <c r="J3650">
        <v>63300033</v>
      </c>
      <c r="K3650" t="s">
        <v>1661</v>
      </c>
      <c r="L3650" s="3">
        <v>475625</v>
      </c>
      <c r="M3650" s="3">
        <v>475625</v>
      </c>
      <c r="N3650" s="3">
        <v>475625</v>
      </c>
      <c r="O3650" s="3">
        <v>475625</v>
      </c>
      <c r="P3650" s="3">
        <v>475625</v>
      </c>
    </row>
    <row r="3651" spans="2:16" x14ac:dyDescent="0.35">
      <c r="B3651" t="s">
        <v>10</v>
      </c>
      <c r="D3651" t="s">
        <v>11</v>
      </c>
      <c r="E3651" t="s">
        <v>28</v>
      </c>
      <c r="F3651" t="s">
        <v>29</v>
      </c>
      <c r="G3651" t="s">
        <v>30</v>
      </c>
      <c r="H3651">
        <v>4426</v>
      </c>
      <c r="I3651" t="s">
        <v>31</v>
      </c>
      <c r="J3651">
        <v>63300100</v>
      </c>
      <c r="K3651" t="s">
        <v>1869</v>
      </c>
      <c r="L3651" s="3">
        <v>19579.765136260263</v>
      </c>
      <c r="M3651" s="3">
        <v>20265.056916029371</v>
      </c>
      <c r="N3651" s="3">
        <v>20974.333908090397</v>
      </c>
      <c r="O3651" s="3">
        <v>21708.435594873561</v>
      </c>
      <c r="P3651" s="3">
        <v>22468.230840694134</v>
      </c>
    </row>
    <row r="3652" spans="2:16" x14ac:dyDescent="0.35">
      <c r="B3652" t="s">
        <v>10</v>
      </c>
      <c r="D3652" t="s">
        <v>11</v>
      </c>
      <c r="E3652" t="s">
        <v>28</v>
      </c>
      <c r="F3652" t="s">
        <v>29</v>
      </c>
      <c r="G3652" t="s">
        <v>30</v>
      </c>
      <c r="H3652">
        <v>4426</v>
      </c>
      <c r="I3652" t="s">
        <v>31</v>
      </c>
      <c r="J3652">
        <v>63300170</v>
      </c>
      <c r="K3652" t="s">
        <v>1873</v>
      </c>
      <c r="L3652" s="3">
        <v>33838.941920275895</v>
      </c>
      <c r="M3652" s="3">
        <v>35023.304887485545</v>
      </c>
      <c r="N3652" s="3">
        <v>36249.12055854754</v>
      </c>
      <c r="O3652" s="3">
        <v>37517.839778096699</v>
      </c>
      <c r="P3652" s="3">
        <v>38830.96417033008</v>
      </c>
    </row>
    <row r="3653" spans="2:16" x14ac:dyDescent="0.35">
      <c r="B3653" t="s">
        <v>10</v>
      </c>
      <c r="D3653" t="s">
        <v>11</v>
      </c>
      <c r="E3653" t="s">
        <v>28</v>
      </c>
      <c r="F3653" t="s">
        <v>29</v>
      </c>
      <c r="G3653" t="s">
        <v>30</v>
      </c>
      <c r="H3653">
        <v>4426</v>
      </c>
      <c r="I3653" t="s">
        <v>31</v>
      </c>
      <c r="J3653">
        <v>63300130</v>
      </c>
      <c r="K3653" t="s">
        <v>1896</v>
      </c>
      <c r="L3653" s="3">
        <v>10641.176704489275</v>
      </c>
      <c r="M3653" s="3">
        <v>11013.617889146399</v>
      </c>
      <c r="N3653" s="3">
        <v>11399.094515266523</v>
      </c>
      <c r="O3653" s="3">
        <v>11798.062823300848</v>
      </c>
      <c r="P3653" s="3">
        <v>12210.995022116378</v>
      </c>
    </row>
    <row r="3654" spans="2:16" x14ac:dyDescent="0.35">
      <c r="B3654" t="s">
        <v>10</v>
      </c>
      <c r="D3654" t="s">
        <v>11</v>
      </c>
      <c r="E3654" t="s">
        <v>28</v>
      </c>
      <c r="F3654" t="s">
        <v>424</v>
      </c>
      <c r="G3654" t="s">
        <v>425</v>
      </c>
      <c r="H3654">
        <v>4426</v>
      </c>
      <c r="I3654" t="s">
        <v>31</v>
      </c>
      <c r="J3654">
        <v>63300080</v>
      </c>
      <c r="K3654" t="s">
        <v>91</v>
      </c>
      <c r="L3654" s="3">
        <v>65779.108612929936</v>
      </c>
      <c r="M3654" s="3">
        <v>68081.37741438247</v>
      </c>
      <c r="N3654" s="3">
        <v>70464.225623885854</v>
      </c>
      <c r="O3654" s="3">
        <v>72930.473520721847</v>
      </c>
      <c r="P3654" s="3">
        <v>75483.040093947115</v>
      </c>
    </row>
    <row r="3655" spans="2:16" x14ac:dyDescent="0.35">
      <c r="B3655" t="s">
        <v>10</v>
      </c>
      <c r="D3655" t="s">
        <v>19</v>
      </c>
      <c r="E3655" t="s">
        <v>28</v>
      </c>
      <c r="F3655" t="s">
        <v>424</v>
      </c>
      <c r="G3655" t="s">
        <v>425</v>
      </c>
      <c r="H3655">
        <v>4426</v>
      </c>
      <c r="I3655" t="s">
        <v>31</v>
      </c>
      <c r="J3655">
        <v>63300030</v>
      </c>
      <c r="K3655" t="s">
        <v>1488</v>
      </c>
      <c r="L3655" s="3">
        <v>10600</v>
      </c>
      <c r="M3655" s="3">
        <v>10600</v>
      </c>
      <c r="N3655" s="3">
        <v>10600</v>
      </c>
      <c r="O3655" s="3">
        <v>10600</v>
      </c>
      <c r="P3655" s="3">
        <v>10600</v>
      </c>
    </row>
    <row r="3656" spans="2:16" x14ac:dyDescent="0.35">
      <c r="B3656" t="s">
        <v>10</v>
      </c>
      <c r="D3656" t="s">
        <v>11</v>
      </c>
      <c r="E3656" t="s">
        <v>28</v>
      </c>
      <c r="F3656" t="s">
        <v>424</v>
      </c>
      <c r="G3656" t="s">
        <v>425</v>
      </c>
      <c r="H3656">
        <v>4426</v>
      </c>
      <c r="I3656" t="s">
        <v>31</v>
      </c>
      <c r="J3656">
        <v>63300040</v>
      </c>
      <c r="K3656" t="s">
        <v>1515</v>
      </c>
      <c r="L3656" s="3">
        <v>22719.757909071195</v>
      </c>
      <c r="M3656" s="3">
        <v>23514.949435888684</v>
      </c>
      <c r="N3656" s="3">
        <v>24337.972666144786</v>
      </c>
      <c r="O3656" s="3">
        <v>25189.801709459847</v>
      </c>
      <c r="P3656" s="3">
        <v>26071.444769290942</v>
      </c>
    </row>
    <row r="3657" spans="2:16" x14ac:dyDescent="0.35">
      <c r="B3657" t="s">
        <v>10</v>
      </c>
      <c r="D3657" t="s">
        <v>19</v>
      </c>
      <c r="E3657" t="s">
        <v>28</v>
      </c>
      <c r="F3657" t="s">
        <v>424</v>
      </c>
      <c r="G3657" t="s">
        <v>425</v>
      </c>
      <c r="H3657">
        <v>4426</v>
      </c>
      <c r="I3657" t="s">
        <v>31</v>
      </c>
      <c r="J3657">
        <v>63300056</v>
      </c>
      <c r="K3657" t="s">
        <v>1536</v>
      </c>
      <c r="L3657" s="3">
        <v>216378.646753059</v>
      </c>
      <c r="M3657" s="3">
        <v>223951.89938941604</v>
      </c>
      <c r="N3657" s="3">
        <v>231790.21586804558</v>
      </c>
      <c r="O3657" s="3">
        <v>239902.87342342714</v>
      </c>
      <c r="P3657" s="3">
        <v>248299.47399324708</v>
      </c>
    </row>
    <row r="3658" spans="2:16" x14ac:dyDescent="0.35">
      <c r="B3658" t="s">
        <v>10</v>
      </c>
      <c r="D3658" t="s">
        <v>19</v>
      </c>
      <c r="E3658" t="s">
        <v>28</v>
      </c>
      <c r="F3658" t="s">
        <v>424</v>
      </c>
      <c r="G3658" t="s">
        <v>425</v>
      </c>
      <c r="H3658">
        <v>4426</v>
      </c>
      <c r="I3658" t="s">
        <v>31</v>
      </c>
      <c r="J3658">
        <v>63300150</v>
      </c>
      <c r="K3658" t="s">
        <v>1680</v>
      </c>
      <c r="L3658" s="3">
        <v>6120</v>
      </c>
      <c r="M3658" s="3">
        <v>6242.4000000000005</v>
      </c>
      <c r="N3658" s="3">
        <v>6367.2480000000005</v>
      </c>
      <c r="O3658" s="3">
        <v>6494.5929600000009</v>
      </c>
      <c r="P3658" s="3">
        <v>6624.4848192000009</v>
      </c>
    </row>
    <row r="3659" spans="2:16" x14ac:dyDescent="0.35">
      <c r="B3659" t="s">
        <v>10</v>
      </c>
      <c r="D3659" t="s">
        <v>11</v>
      </c>
      <c r="E3659" t="s">
        <v>28</v>
      </c>
      <c r="F3659" t="s">
        <v>424</v>
      </c>
      <c r="G3659" t="s">
        <v>425</v>
      </c>
      <c r="H3659">
        <v>4426</v>
      </c>
      <c r="I3659" t="s">
        <v>31</v>
      </c>
      <c r="J3659">
        <v>63300100</v>
      </c>
      <c r="K3659" t="s">
        <v>1869</v>
      </c>
      <c r="L3659" s="3">
        <v>19906.835501281428</v>
      </c>
      <c r="M3659" s="3">
        <v>20603.574743826273</v>
      </c>
      <c r="N3659" s="3">
        <v>21324.699859860193</v>
      </c>
      <c r="O3659" s="3">
        <v>22071.064354955295</v>
      </c>
      <c r="P3659" s="3">
        <v>22843.551607378733</v>
      </c>
    </row>
    <row r="3660" spans="2:16" x14ac:dyDescent="0.35">
      <c r="B3660" t="s">
        <v>10</v>
      </c>
      <c r="D3660" t="s">
        <v>11</v>
      </c>
      <c r="E3660" t="s">
        <v>28</v>
      </c>
      <c r="F3660" t="s">
        <v>424</v>
      </c>
      <c r="G3660" t="s">
        <v>425</v>
      </c>
      <c r="H3660">
        <v>4426</v>
      </c>
      <c r="I3660" t="s">
        <v>31</v>
      </c>
      <c r="J3660">
        <v>63300170</v>
      </c>
      <c r="K3660" t="s">
        <v>1873</v>
      </c>
      <c r="L3660" s="3">
        <v>34404.204833736381</v>
      </c>
      <c r="M3660" s="3">
        <v>35608.352002917149</v>
      </c>
      <c r="N3660" s="3">
        <v>36854.644323019245</v>
      </c>
      <c r="O3660" s="3">
        <v>38144.556874324917</v>
      </c>
      <c r="P3660" s="3">
        <v>39479.616364926289</v>
      </c>
    </row>
    <row r="3661" spans="2:16" x14ac:dyDescent="0.35">
      <c r="B3661" t="s">
        <v>10</v>
      </c>
      <c r="D3661" t="s">
        <v>19</v>
      </c>
      <c r="E3661" t="s">
        <v>28</v>
      </c>
      <c r="F3661" t="s">
        <v>424</v>
      </c>
      <c r="G3661" t="s">
        <v>425</v>
      </c>
      <c r="H3661">
        <v>4426</v>
      </c>
      <c r="I3661" t="s">
        <v>31</v>
      </c>
      <c r="J3661">
        <v>63300160</v>
      </c>
      <c r="K3661" t="s">
        <v>1878</v>
      </c>
      <c r="L3661" s="3">
        <v>1000</v>
      </c>
      <c r="M3661" s="3">
        <v>1000</v>
      </c>
      <c r="N3661" s="3">
        <v>1000</v>
      </c>
      <c r="O3661" s="3">
        <v>1000</v>
      </c>
      <c r="P3661" s="3">
        <v>1000</v>
      </c>
    </row>
    <row r="3662" spans="2:16" x14ac:dyDescent="0.35">
      <c r="B3662" t="s">
        <v>10</v>
      </c>
      <c r="D3662" t="s">
        <v>11</v>
      </c>
      <c r="E3662" t="s">
        <v>28</v>
      </c>
      <c r="F3662" t="s">
        <v>424</v>
      </c>
      <c r="G3662" t="s">
        <v>425</v>
      </c>
      <c r="H3662">
        <v>4426</v>
      </c>
      <c r="I3662" t="s">
        <v>31</v>
      </c>
      <c r="J3662">
        <v>63300130</v>
      </c>
      <c r="K3662" t="s">
        <v>1896</v>
      </c>
      <c r="L3662" s="3">
        <v>10818.93233765295</v>
      </c>
      <c r="M3662" s="3">
        <v>11197.594969470803</v>
      </c>
      <c r="N3662" s="3">
        <v>11589.51079340228</v>
      </c>
      <c r="O3662" s="3">
        <v>11995.143671171358</v>
      </c>
      <c r="P3662" s="3">
        <v>12414.973699662354</v>
      </c>
    </row>
    <row r="3663" spans="2:16" x14ac:dyDescent="0.35">
      <c r="B3663" t="s">
        <v>10</v>
      </c>
      <c r="D3663" t="s">
        <v>11</v>
      </c>
      <c r="E3663" t="s">
        <v>28</v>
      </c>
      <c r="F3663" t="s">
        <v>416</v>
      </c>
      <c r="G3663" t="s">
        <v>417</v>
      </c>
      <c r="H3663">
        <v>4432</v>
      </c>
      <c r="I3663" t="s">
        <v>417</v>
      </c>
      <c r="J3663">
        <v>63300080</v>
      </c>
      <c r="K3663" t="s">
        <v>91</v>
      </c>
      <c r="L3663" s="3">
        <v>199012.85244670254</v>
      </c>
      <c r="M3663" s="3">
        <v>205978.3022823371</v>
      </c>
      <c r="N3663" s="3">
        <v>213187.54286221889</v>
      </c>
      <c r="O3663" s="3">
        <v>220649.10686239653</v>
      </c>
      <c r="P3663" s="3">
        <v>228371.82560258039</v>
      </c>
    </row>
    <row r="3664" spans="2:16" x14ac:dyDescent="0.35">
      <c r="B3664" t="s">
        <v>10</v>
      </c>
      <c r="D3664" t="s">
        <v>19</v>
      </c>
      <c r="E3664" t="s">
        <v>28</v>
      </c>
      <c r="F3664" t="s">
        <v>416</v>
      </c>
      <c r="G3664" t="s">
        <v>417</v>
      </c>
      <c r="H3664">
        <v>4432</v>
      </c>
      <c r="I3664" t="s">
        <v>417</v>
      </c>
      <c r="J3664">
        <v>63300030</v>
      </c>
      <c r="K3664" t="s">
        <v>1488</v>
      </c>
      <c r="L3664" s="3">
        <v>6000</v>
      </c>
      <c r="M3664" s="3">
        <v>6000</v>
      </c>
      <c r="N3664" s="3">
        <v>6000</v>
      </c>
      <c r="O3664" s="3">
        <v>6000</v>
      </c>
      <c r="P3664" s="3">
        <v>6000</v>
      </c>
    </row>
    <row r="3665" spans="2:16" x14ac:dyDescent="0.35">
      <c r="B3665" t="s">
        <v>10</v>
      </c>
      <c r="D3665" t="s">
        <v>11</v>
      </c>
      <c r="E3665" t="s">
        <v>28</v>
      </c>
      <c r="F3665" t="s">
        <v>416</v>
      </c>
      <c r="G3665" t="s">
        <v>417</v>
      </c>
      <c r="H3665">
        <v>4432</v>
      </c>
      <c r="I3665" t="s">
        <v>417</v>
      </c>
      <c r="J3665">
        <v>63300040</v>
      </c>
      <c r="K3665" t="s">
        <v>1515</v>
      </c>
      <c r="L3665" s="3">
        <v>68737.991799025549</v>
      </c>
      <c r="M3665" s="3">
        <v>71143.821511991438</v>
      </c>
      <c r="N3665" s="3">
        <v>73633.855264911123</v>
      </c>
      <c r="O3665" s="3">
        <v>76211.040199183015</v>
      </c>
      <c r="P3665" s="3">
        <v>78878.426606154404</v>
      </c>
    </row>
    <row r="3666" spans="2:16" x14ac:dyDescent="0.35">
      <c r="B3666" t="s">
        <v>10</v>
      </c>
      <c r="D3666" t="s">
        <v>19</v>
      </c>
      <c r="E3666" t="s">
        <v>28</v>
      </c>
      <c r="F3666" t="s">
        <v>416</v>
      </c>
      <c r="G3666" t="s">
        <v>417</v>
      </c>
      <c r="H3666">
        <v>4432</v>
      </c>
      <c r="I3666" t="s">
        <v>417</v>
      </c>
      <c r="J3666">
        <v>63300056</v>
      </c>
      <c r="K3666" t="s">
        <v>1536</v>
      </c>
      <c r="L3666" s="3">
        <v>654647.54094310047</v>
      </c>
      <c r="M3666" s="3">
        <v>677560.20487610891</v>
      </c>
      <c r="N3666" s="3">
        <v>701274.81204677268</v>
      </c>
      <c r="O3666" s="3">
        <v>725819.43046840967</v>
      </c>
      <c r="P3666" s="3">
        <v>751223.11053480394</v>
      </c>
    </row>
    <row r="3667" spans="2:16" x14ac:dyDescent="0.35">
      <c r="B3667" t="s">
        <v>10</v>
      </c>
      <c r="D3667" t="s">
        <v>19</v>
      </c>
      <c r="E3667" t="s">
        <v>28</v>
      </c>
      <c r="F3667" t="s">
        <v>416</v>
      </c>
      <c r="G3667" t="s">
        <v>417</v>
      </c>
      <c r="H3667">
        <v>4432</v>
      </c>
      <c r="I3667" t="s">
        <v>417</v>
      </c>
      <c r="J3667">
        <v>63300033</v>
      </c>
      <c r="K3667" t="s">
        <v>1661</v>
      </c>
      <c r="L3667" s="3">
        <v>1800</v>
      </c>
      <c r="M3667" s="3">
        <v>1800</v>
      </c>
      <c r="N3667" s="3">
        <v>1800</v>
      </c>
      <c r="O3667" s="3">
        <v>1800</v>
      </c>
      <c r="P3667" s="3">
        <v>1800</v>
      </c>
    </row>
    <row r="3668" spans="2:16" x14ac:dyDescent="0.35">
      <c r="B3668" t="s">
        <v>10</v>
      </c>
      <c r="D3668" t="s">
        <v>19</v>
      </c>
      <c r="E3668" t="s">
        <v>28</v>
      </c>
      <c r="F3668" t="s">
        <v>416</v>
      </c>
      <c r="G3668" t="s">
        <v>417</v>
      </c>
      <c r="H3668">
        <v>4432</v>
      </c>
      <c r="I3668" t="s">
        <v>417</v>
      </c>
      <c r="J3668">
        <v>63300150</v>
      </c>
      <c r="K3668" t="s">
        <v>1680</v>
      </c>
      <c r="L3668" s="3">
        <v>283973.59531200002</v>
      </c>
      <c r="M3668" s="3">
        <v>289653.06721824</v>
      </c>
      <c r="N3668" s="3">
        <v>295446.12856260483</v>
      </c>
      <c r="O3668" s="3">
        <v>301355.05113385693</v>
      </c>
      <c r="P3668" s="3">
        <v>307382.15215653408</v>
      </c>
    </row>
    <row r="3669" spans="2:16" x14ac:dyDescent="0.35">
      <c r="B3669" t="s">
        <v>10</v>
      </c>
      <c r="D3669" t="s">
        <v>11</v>
      </c>
      <c r="E3669" t="s">
        <v>28</v>
      </c>
      <c r="F3669" t="s">
        <v>416</v>
      </c>
      <c r="G3669" t="s">
        <v>417</v>
      </c>
      <c r="H3669">
        <v>4432</v>
      </c>
      <c r="I3669" t="s">
        <v>417</v>
      </c>
      <c r="J3669">
        <v>63300100</v>
      </c>
      <c r="K3669" t="s">
        <v>1869</v>
      </c>
      <c r="L3669" s="3">
        <v>60227.573766765243</v>
      </c>
      <c r="M3669" s="3">
        <v>62335.538848602017</v>
      </c>
      <c r="N3669" s="3">
        <v>64517.282708303086</v>
      </c>
      <c r="O3669" s="3">
        <v>66775.387603093695</v>
      </c>
      <c r="P3669" s="3">
        <v>69112.526169201956</v>
      </c>
    </row>
    <row r="3670" spans="2:16" x14ac:dyDescent="0.35">
      <c r="B3670" t="s">
        <v>10</v>
      </c>
      <c r="D3670" t="s">
        <v>11</v>
      </c>
      <c r="E3670" t="s">
        <v>28</v>
      </c>
      <c r="F3670" t="s">
        <v>416</v>
      </c>
      <c r="G3670" t="s">
        <v>417</v>
      </c>
      <c r="H3670">
        <v>4432</v>
      </c>
      <c r="I3670" t="s">
        <v>417</v>
      </c>
      <c r="J3670">
        <v>63300170</v>
      </c>
      <c r="K3670" t="s">
        <v>1873</v>
      </c>
      <c r="L3670" s="3">
        <v>104088.95900995297</v>
      </c>
      <c r="M3670" s="3">
        <v>107732.07257530132</v>
      </c>
      <c r="N3670" s="3">
        <v>111502.69511543686</v>
      </c>
      <c r="O3670" s="3">
        <v>115405.28944447714</v>
      </c>
      <c r="P3670" s="3">
        <v>119444.47457503383</v>
      </c>
    </row>
    <row r="3671" spans="2:16" x14ac:dyDescent="0.35">
      <c r="B3671" t="s">
        <v>10</v>
      </c>
      <c r="D3671" t="s">
        <v>11</v>
      </c>
      <c r="E3671" t="s">
        <v>28</v>
      </c>
      <c r="F3671" t="s">
        <v>418</v>
      </c>
      <c r="G3671" t="s">
        <v>419</v>
      </c>
      <c r="H3671">
        <v>4432</v>
      </c>
      <c r="I3671" t="s">
        <v>417</v>
      </c>
      <c r="J3671">
        <v>63300080</v>
      </c>
      <c r="K3671" t="s">
        <v>91</v>
      </c>
      <c r="L3671" s="3">
        <v>5085.104156782776</v>
      </c>
      <c r="M3671" s="3">
        <v>5263.0828022701726</v>
      </c>
      <c r="N3671" s="3">
        <v>5447.2907003496275</v>
      </c>
      <c r="O3671" s="3">
        <v>5637.9458748618645</v>
      </c>
      <c r="P3671" s="3">
        <v>5835.2739804820285</v>
      </c>
    </row>
    <row r="3672" spans="2:16" x14ac:dyDescent="0.35">
      <c r="B3672" t="s">
        <v>10</v>
      </c>
      <c r="D3672" t="s">
        <v>11</v>
      </c>
      <c r="E3672" t="s">
        <v>28</v>
      </c>
      <c r="F3672" t="s">
        <v>418</v>
      </c>
      <c r="G3672" t="s">
        <v>419</v>
      </c>
      <c r="H3672">
        <v>4432</v>
      </c>
      <c r="I3672" t="s">
        <v>417</v>
      </c>
      <c r="J3672">
        <v>63300040</v>
      </c>
      <c r="K3672" t="s">
        <v>1515</v>
      </c>
      <c r="L3672" s="3">
        <v>1756.3682120466824</v>
      </c>
      <c r="M3672" s="3">
        <v>1817.8410994683161</v>
      </c>
      <c r="N3672" s="3">
        <v>1881.4655379497069</v>
      </c>
      <c r="O3672" s="3">
        <v>1947.3168317779464</v>
      </c>
      <c r="P3672" s="3">
        <v>2015.4729208901745</v>
      </c>
    </row>
    <row r="3673" spans="2:16" x14ac:dyDescent="0.35">
      <c r="B3673" t="s">
        <v>10</v>
      </c>
      <c r="D3673" t="s">
        <v>19</v>
      </c>
      <c r="E3673" t="s">
        <v>28</v>
      </c>
      <c r="F3673" t="s">
        <v>418</v>
      </c>
      <c r="G3673" t="s">
        <v>419</v>
      </c>
      <c r="H3673">
        <v>4432</v>
      </c>
      <c r="I3673" t="s">
        <v>417</v>
      </c>
      <c r="J3673">
        <v>63300056</v>
      </c>
      <c r="K3673" t="s">
        <v>1536</v>
      </c>
      <c r="L3673" s="3">
        <v>16727.316305206499</v>
      </c>
      <c r="M3673" s="3">
        <v>17312.772375888726</v>
      </c>
      <c r="N3673" s="3">
        <v>17918.719409044828</v>
      </c>
      <c r="O3673" s="3">
        <v>18545.874588361396</v>
      </c>
      <c r="P3673" s="3">
        <v>19194.980198954043</v>
      </c>
    </row>
    <row r="3674" spans="2:16" x14ac:dyDescent="0.35">
      <c r="B3674" t="s">
        <v>10</v>
      </c>
      <c r="D3674" t="s">
        <v>11</v>
      </c>
      <c r="E3674" t="s">
        <v>28</v>
      </c>
      <c r="F3674" t="s">
        <v>418</v>
      </c>
      <c r="G3674" t="s">
        <v>419</v>
      </c>
      <c r="H3674">
        <v>4432</v>
      </c>
      <c r="I3674" t="s">
        <v>417</v>
      </c>
      <c r="J3674">
        <v>63300100</v>
      </c>
      <c r="K3674" t="s">
        <v>1869</v>
      </c>
      <c r="L3674" s="3">
        <v>1538.913100078998</v>
      </c>
      <c r="M3674" s="3">
        <v>1592.7750585817628</v>
      </c>
      <c r="N3674" s="3">
        <v>1648.5221856321241</v>
      </c>
      <c r="O3674" s="3">
        <v>1706.2204621292483</v>
      </c>
      <c r="P3674" s="3">
        <v>1765.938178303772</v>
      </c>
    </row>
    <row r="3675" spans="2:16" x14ac:dyDescent="0.35">
      <c r="B3675" t="s">
        <v>10</v>
      </c>
      <c r="D3675" t="s">
        <v>11</v>
      </c>
      <c r="E3675" t="s">
        <v>28</v>
      </c>
      <c r="F3675" t="s">
        <v>418</v>
      </c>
      <c r="G3675" t="s">
        <v>419</v>
      </c>
      <c r="H3675">
        <v>4432</v>
      </c>
      <c r="I3675" t="s">
        <v>417</v>
      </c>
      <c r="J3675">
        <v>63300170</v>
      </c>
      <c r="K3675" t="s">
        <v>1873</v>
      </c>
      <c r="L3675" s="3">
        <v>2659.6432925278336</v>
      </c>
      <c r="M3675" s="3">
        <v>2752.7308077663074</v>
      </c>
      <c r="N3675" s="3">
        <v>2849.0763860381276</v>
      </c>
      <c r="O3675" s="3">
        <v>2948.794059549462</v>
      </c>
      <c r="P3675" s="3">
        <v>3052.0018516336927</v>
      </c>
    </row>
    <row r="3676" spans="2:16" x14ac:dyDescent="0.35">
      <c r="B3676" t="s">
        <v>10</v>
      </c>
      <c r="D3676" t="s">
        <v>11</v>
      </c>
      <c r="E3676" t="s">
        <v>24</v>
      </c>
      <c r="F3676" t="s">
        <v>406</v>
      </c>
      <c r="G3676" t="s">
        <v>407</v>
      </c>
      <c r="H3676">
        <v>4501</v>
      </c>
      <c r="I3676" t="s">
        <v>27</v>
      </c>
      <c r="J3676">
        <v>63300080</v>
      </c>
      <c r="K3676" t="s">
        <v>91</v>
      </c>
      <c r="L3676" s="3">
        <v>217688.20820918924</v>
      </c>
      <c r="M3676" s="3">
        <v>225307.29549651087</v>
      </c>
      <c r="N3676" s="3">
        <v>233193.05083888871</v>
      </c>
      <c r="O3676" s="3">
        <v>241354.80761824979</v>
      </c>
      <c r="P3676" s="3">
        <v>249802.22588488852</v>
      </c>
    </row>
    <row r="3677" spans="2:16" x14ac:dyDescent="0.35">
      <c r="B3677" t="s">
        <v>10</v>
      </c>
      <c r="D3677" t="s">
        <v>11</v>
      </c>
      <c r="E3677" t="s">
        <v>24</v>
      </c>
      <c r="F3677" t="s">
        <v>406</v>
      </c>
      <c r="G3677" t="s">
        <v>407</v>
      </c>
      <c r="H3677">
        <v>4501</v>
      </c>
      <c r="I3677" t="s">
        <v>27</v>
      </c>
      <c r="J3677">
        <v>63300040</v>
      </c>
      <c r="K3677" t="s">
        <v>1515</v>
      </c>
      <c r="L3677" s="3">
        <v>75188.361388042336</v>
      </c>
      <c r="M3677" s="3">
        <v>77819.954036623822</v>
      </c>
      <c r="N3677" s="3">
        <v>80543.652427905632</v>
      </c>
      <c r="O3677" s="3">
        <v>83362.680262882335</v>
      </c>
      <c r="P3677" s="3">
        <v>86280.374072083199</v>
      </c>
    </row>
    <row r="3678" spans="2:16" x14ac:dyDescent="0.35">
      <c r="B3678" t="s">
        <v>10</v>
      </c>
      <c r="D3678" t="s">
        <v>19</v>
      </c>
      <c r="E3678" t="s">
        <v>24</v>
      </c>
      <c r="F3678" t="s">
        <v>406</v>
      </c>
      <c r="G3678" t="s">
        <v>407</v>
      </c>
      <c r="H3678">
        <v>4501</v>
      </c>
      <c r="I3678" t="s">
        <v>27</v>
      </c>
      <c r="J3678">
        <v>63300056</v>
      </c>
      <c r="K3678" t="s">
        <v>1536</v>
      </c>
      <c r="L3678" s="3">
        <v>716079.63226706989</v>
      </c>
      <c r="M3678" s="3">
        <v>741142.41939641733</v>
      </c>
      <c r="N3678" s="3">
        <v>767082.40407529182</v>
      </c>
      <c r="O3678" s="3">
        <v>793930.28821792698</v>
      </c>
      <c r="P3678" s="3">
        <v>821717.84830555436</v>
      </c>
    </row>
    <row r="3679" spans="2:16" x14ac:dyDescent="0.35">
      <c r="B3679" t="s">
        <v>10</v>
      </c>
      <c r="D3679" t="s">
        <v>19</v>
      </c>
      <c r="E3679" t="s">
        <v>24</v>
      </c>
      <c r="F3679" t="s">
        <v>406</v>
      </c>
      <c r="G3679" t="s">
        <v>407</v>
      </c>
      <c r="H3679">
        <v>4501</v>
      </c>
      <c r="I3679" t="s">
        <v>27</v>
      </c>
      <c r="J3679">
        <v>63300150</v>
      </c>
      <c r="K3679" t="s">
        <v>1680</v>
      </c>
      <c r="L3679" s="3">
        <v>72828</v>
      </c>
      <c r="M3679" s="3">
        <v>74284.56</v>
      </c>
      <c r="N3679" s="3">
        <v>75770.251199999999</v>
      </c>
      <c r="O3679" s="3">
        <v>77285.656224000006</v>
      </c>
      <c r="P3679" s="3">
        <v>78831.369348480002</v>
      </c>
    </row>
    <row r="3680" spans="2:16" x14ac:dyDescent="0.35">
      <c r="B3680" t="s">
        <v>10</v>
      </c>
      <c r="D3680" t="s">
        <v>11</v>
      </c>
      <c r="E3680" t="s">
        <v>24</v>
      </c>
      <c r="F3680" t="s">
        <v>406</v>
      </c>
      <c r="G3680" t="s">
        <v>407</v>
      </c>
      <c r="H3680">
        <v>4501</v>
      </c>
      <c r="I3680" t="s">
        <v>27</v>
      </c>
      <c r="J3680">
        <v>63300100</v>
      </c>
      <c r="K3680" t="s">
        <v>1869</v>
      </c>
      <c r="L3680" s="3">
        <v>65879.326168570435</v>
      </c>
      <c r="M3680" s="3">
        <v>68185.102584470398</v>
      </c>
      <c r="N3680" s="3">
        <v>70571.581174926847</v>
      </c>
      <c r="O3680" s="3">
        <v>73041.586516049283</v>
      </c>
      <c r="P3680" s="3">
        <v>75598.042044111004</v>
      </c>
    </row>
    <row r="3681" spans="2:16" x14ac:dyDescent="0.35">
      <c r="B3681" t="s">
        <v>10</v>
      </c>
      <c r="D3681" t="s">
        <v>11</v>
      </c>
      <c r="E3681" t="s">
        <v>24</v>
      </c>
      <c r="F3681" t="s">
        <v>406</v>
      </c>
      <c r="G3681" t="s">
        <v>407</v>
      </c>
      <c r="H3681">
        <v>4501</v>
      </c>
      <c r="I3681" t="s">
        <v>27</v>
      </c>
      <c r="J3681">
        <v>63300170</v>
      </c>
      <c r="K3681" t="s">
        <v>1873</v>
      </c>
      <c r="L3681" s="3">
        <v>113856.66153046412</v>
      </c>
      <c r="M3681" s="3">
        <v>117841.64468403035</v>
      </c>
      <c r="N3681" s="3">
        <v>121966.1022479714</v>
      </c>
      <c r="O3681" s="3">
        <v>126234.91582665039</v>
      </c>
      <c r="P3681" s="3">
        <v>130653.13788058315</v>
      </c>
    </row>
    <row r="3682" spans="2:16" x14ac:dyDescent="0.35">
      <c r="B3682" t="s">
        <v>10</v>
      </c>
      <c r="D3682" t="s">
        <v>11</v>
      </c>
      <c r="E3682" t="s">
        <v>24</v>
      </c>
      <c r="F3682" t="s">
        <v>406</v>
      </c>
      <c r="G3682" t="s">
        <v>407</v>
      </c>
      <c r="H3682">
        <v>4501</v>
      </c>
      <c r="I3682" t="s">
        <v>27</v>
      </c>
      <c r="J3682">
        <v>63300130</v>
      </c>
      <c r="K3682" t="s">
        <v>1896</v>
      </c>
      <c r="L3682" s="3">
        <v>35803.981613353499</v>
      </c>
      <c r="M3682" s="3">
        <v>37057.12096982087</v>
      </c>
      <c r="N3682" s="3">
        <v>38354.120203764593</v>
      </c>
      <c r="O3682" s="3">
        <v>39696.51441089635</v>
      </c>
      <c r="P3682" s="3">
        <v>41085.892415277718</v>
      </c>
    </row>
    <row r="3683" spans="2:16" x14ac:dyDescent="0.35">
      <c r="B3683" t="s">
        <v>10</v>
      </c>
      <c r="D3683" t="s">
        <v>11</v>
      </c>
      <c r="E3683" t="s">
        <v>24</v>
      </c>
      <c r="F3683" t="s">
        <v>408</v>
      </c>
      <c r="G3683" t="s">
        <v>409</v>
      </c>
      <c r="H3683">
        <v>4501</v>
      </c>
      <c r="I3683" t="s">
        <v>27</v>
      </c>
      <c r="J3683">
        <v>63300080</v>
      </c>
      <c r="K3683" t="s">
        <v>91</v>
      </c>
      <c r="L3683" s="3">
        <v>181999.82026187997</v>
      </c>
      <c r="M3683" s="3">
        <v>188369.81397104575</v>
      </c>
      <c r="N3683" s="3">
        <v>194962.75746003233</v>
      </c>
      <c r="O3683" s="3">
        <v>201786.45397113342</v>
      </c>
      <c r="P3683" s="3">
        <v>208848.9798601231</v>
      </c>
    </row>
    <row r="3684" spans="2:16" x14ac:dyDescent="0.35">
      <c r="B3684" t="s">
        <v>10</v>
      </c>
      <c r="D3684" t="s">
        <v>11</v>
      </c>
      <c r="E3684" t="s">
        <v>24</v>
      </c>
      <c r="F3684" t="s">
        <v>408</v>
      </c>
      <c r="G3684" t="s">
        <v>409</v>
      </c>
      <c r="H3684">
        <v>4501</v>
      </c>
      <c r="I3684" t="s">
        <v>27</v>
      </c>
      <c r="J3684">
        <v>63300040</v>
      </c>
      <c r="K3684" t="s">
        <v>1515</v>
      </c>
      <c r="L3684" s="3">
        <v>62861.780024662483</v>
      </c>
      <c r="M3684" s="3">
        <v>65061.942325525662</v>
      </c>
      <c r="N3684" s="3">
        <v>67339.110306919058</v>
      </c>
      <c r="O3684" s="3">
        <v>69695.979167661222</v>
      </c>
      <c r="P3684" s="3">
        <v>72135.338438529361</v>
      </c>
    </row>
    <row r="3685" spans="2:16" x14ac:dyDescent="0.35">
      <c r="B3685" t="s">
        <v>10</v>
      </c>
      <c r="D3685" t="s">
        <v>19</v>
      </c>
      <c r="E3685" t="s">
        <v>24</v>
      </c>
      <c r="F3685" t="s">
        <v>408</v>
      </c>
      <c r="G3685" t="s">
        <v>409</v>
      </c>
      <c r="H3685">
        <v>4501</v>
      </c>
      <c r="I3685" t="s">
        <v>27</v>
      </c>
      <c r="J3685">
        <v>63300056</v>
      </c>
      <c r="K3685" t="s">
        <v>1536</v>
      </c>
      <c r="L3685" s="3">
        <v>598683.61928249989</v>
      </c>
      <c r="M3685" s="3">
        <v>619637.54595738731</v>
      </c>
      <c r="N3685" s="3">
        <v>641324.86006589583</v>
      </c>
      <c r="O3685" s="3">
        <v>663771.23016820208</v>
      </c>
      <c r="P3685" s="3">
        <v>687003.22322408913</v>
      </c>
    </row>
    <row r="3686" spans="2:16" x14ac:dyDescent="0.35">
      <c r="B3686" t="s">
        <v>10</v>
      </c>
      <c r="D3686" t="s">
        <v>11</v>
      </c>
      <c r="E3686" t="s">
        <v>24</v>
      </c>
      <c r="F3686" t="s">
        <v>408</v>
      </c>
      <c r="G3686" t="s">
        <v>409</v>
      </c>
      <c r="H3686">
        <v>4501</v>
      </c>
      <c r="I3686" t="s">
        <v>27</v>
      </c>
      <c r="J3686">
        <v>63300100</v>
      </c>
      <c r="K3686" t="s">
        <v>1869</v>
      </c>
      <c r="L3686" s="3">
        <v>55078.89297398999</v>
      </c>
      <c r="M3686" s="3">
        <v>57006.654228079635</v>
      </c>
      <c r="N3686" s="3">
        <v>59001.887126062415</v>
      </c>
      <c r="O3686" s="3">
        <v>61066.953175474591</v>
      </c>
      <c r="P3686" s="3">
        <v>63204.296536616203</v>
      </c>
    </row>
    <row r="3687" spans="2:16" x14ac:dyDescent="0.35">
      <c r="B3687" t="s">
        <v>10</v>
      </c>
      <c r="D3687" t="s">
        <v>11</v>
      </c>
      <c r="E3687" t="s">
        <v>24</v>
      </c>
      <c r="F3687" t="s">
        <v>408</v>
      </c>
      <c r="G3687" t="s">
        <v>409</v>
      </c>
      <c r="H3687">
        <v>4501</v>
      </c>
      <c r="I3687" t="s">
        <v>27</v>
      </c>
      <c r="J3687">
        <v>63300170</v>
      </c>
      <c r="K3687" t="s">
        <v>1873</v>
      </c>
      <c r="L3687" s="3">
        <v>95190.695465917481</v>
      </c>
      <c r="M3687" s="3">
        <v>98522.36980722459</v>
      </c>
      <c r="N3687" s="3">
        <v>101970.65275047744</v>
      </c>
      <c r="O3687" s="3">
        <v>105539.62559674412</v>
      </c>
      <c r="P3687" s="3">
        <v>109233.51249263018</v>
      </c>
    </row>
    <row r="3688" spans="2:16" x14ac:dyDescent="0.35">
      <c r="B3688" t="s">
        <v>10</v>
      </c>
      <c r="D3688" t="s">
        <v>11</v>
      </c>
      <c r="E3688" t="s">
        <v>24</v>
      </c>
      <c r="F3688" t="s">
        <v>408</v>
      </c>
      <c r="G3688" t="s">
        <v>409</v>
      </c>
      <c r="H3688">
        <v>4501</v>
      </c>
      <c r="I3688" t="s">
        <v>27</v>
      </c>
      <c r="J3688">
        <v>63300130</v>
      </c>
      <c r="K3688" t="s">
        <v>1896</v>
      </c>
      <c r="L3688" s="3">
        <v>29934.180964124997</v>
      </c>
      <c r="M3688" s="3">
        <v>30981.877297869367</v>
      </c>
      <c r="N3688" s="3">
        <v>32066.243003294792</v>
      </c>
      <c r="O3688" s="3">
        <v>33188.561508410108</v>
      </c>
      <c r="P3688" s="3">
        <v>34350.161161204458</v>
      </c>
    </row>
    <row r="3689" spans="2:16" x14ac:dyDescent="0.35">
      <c r="B3689" t="s">
        <v>10</v>
      </c>
      <c r="D3689" t="s">
        <v>19</v>
      </c>
      <c r="E3689" t="s">
        <v>24</v>
      </c>
      <c r="F3689" t="s">
        <v>25</v>
      </c>
      <c r="G3689" t="s">
        <v>26</v>
      </c>
      <c r="H3689">
        <v>4501</v>
      </c>
      <c r="I3689" t="s">
        <v>27</v>
      </c>
      <c r="J3689">
        <v>63300031</v>
      </c>
      <c r="K3689" t="s">
        <v>16</v>
      </c>
      <c r="L3689" s="3">
        <v>2000</v>
      </c>
      <c r="M3689" s="3">
        <v>2000</v>
      </c>
      <c r="N3689" s="3">
        <v>2000</v>
      </c>
      <c r="O3689" s="3">
        <v>2000</v>
      </c>
      <c r="P3689" s="3">
        <v>2000</v>
      </c>
    </row>
    <row r="3690" spans="2:16" x14ac:dyDescent="0.35">
      <c r="B3690" t="s">
        <v>10</v>
      </c>
      <c r="D3690" t="s">
        <v>11</v>
      </c>
      <c r="E3690" t="s">
        <v>24</v>
      </c>
      <c r="F3690" t="s">
        <v>25</v>
      </c>
      <c r="G3690" t="s">
        <v>26</v>
      </c>
      <c r="H3690">
        <v>4501</v>
      </c>
      <c r="I3690" t="s">
        <v>27</v>
      </c>
      <c r="J3690">
        <v>63300080</v>
      </c>
      <c r="K3690" t="s">
        <v>91</v>
      </c>
      <c r="L3690" s="3">
        <v>173364.18707121664</v>
      </c>
      <c r="M3690" s="3">
        <v>179431.93361870921</v>
      </c>
      <c r="N3690" s="3">
        <v>185712.05129536404</v>
      </c>
      <c r="O3690" s="3">
        <v>192211.97309070177</v>
      </c>
      <c r="P3690" s="3">
        <v>198939.3921488763</v>
      </c>
    </row>
    <row r="3691" spans="2:16" x14ac:dyDescent="0.35">
      <c r="B3691" t="s">
        <v>10</v>
      </c>
      <c r="D3691" t="s">
        <v>11</v>
      </c>
      <c r="E3691" t="s">
        <v>24</v>
      </c>
      <c r="F3691" t="s">
        <v>25</v>
      </c>
      <c r="G3691" t="s">
        <v>26</v>
      </c>
      <c r="H3691">
        <v>4501</v>
      </c>
      <c r="I3691" t="s">
        <v>27</v>
      </c>
      <c r="J3691">
        <v>63300040</v>
      </c>
      <c r="K3691" t="s">
        <v>1515</v>
      </c>
      <c r="L3691" s="3">
        <v>59879.077771308381</v>
      </c>
      <c r="M3691" s="3">
        <v>61974.845493304172</v>
      </c>
      <c r="N3691" s="3">
        <v>64143.965085569813</v>
      </c>
      <c r="O3691" s="3">
        <v>66389.003863564751</v>
      </c>
      <c r="P3691" s="3">
        <v>68712.61899878952</v>
      </c>
    </row>
    <row r="3692" spans="2:16" x14ac:dyDescent="0.35">
      <c r="B3692" t="s">
        <v>10</v>
      </c>
      <c r="D3692" t="s">
        <v>19</v>
      </c>
      <c r="E3692" t="s">
        <v>24</v>
      </c>
      <c r="F3692" t="s">
        <v>25</v>
      </c>
      <c r="G3692" t="s">
        <v>26</v>
      </c>
      <c r="H3692">
        <v>4501</v>
      </c>
      <c r="I3692" t="s">
        <v>27</v>
      </c>
      <c r="J3692">
        <v>63300056</v>
      </c>
      <c r="K3692" t="s">
        <v>1536</v>
      </c>
      <c r="L3692" s="3">
        <v>570276.93115531793</v>
      </c>
      <c r="M3692" s="3">
        <v>590236.62374575401</v>
      </c>
      <c r="N3692" s="3">
        <v>610894.90557685541</v>
      </c>
      <c r="O3692" s="3">
        <v>632276.22727204533</v>
      </c>
      <c r="P3692" s="3">
        <v>654405.89522656682</v>
      </c>
    </row>
    <row r="3693" spans="2:16" x14ac:dyDescent="0.35">
      <c r="B3693" t="s">
        <v>10</v>
      </c>
      <c r="D3693" t="s">
        <v>11</v>
      </c>
      <c r="E3693" t="s">
        <v>24</v>
      </c>
      <c r="F3693" t="s">
        <v>25</v>
      </c>
      <c r="G3693" t="s">
        <v>26</v>
      </c>
      <c r="H3693">
        <v>4501</v>
      </c>
      <c r="I3693" t="s">
        <v>27</v>
      </c>
      <c r="J3693">
        <v>63300100</v>
      </c>
      <c r="K3693" t="s">
        <v>1869</v>
      </c>
      <c r="L3693" s="3">
        <v>52465.477666289247</v>
      </c>
      <c r="M3693" s="3">
        <v>54301.769384609368</v>
      </c>
      <c r="N3693" s="3">
        <v>56202.331313070696</v>
      </c>
      <c r="O3693" s="3">
        <v>58169.412909028171</v>
      </c>
      <c r="P3693" s="3">
        <v>60205.342360844144</v>
      </c>
    </row>
    <row r="3694" spans="2:16" x14ac:dyDescent="0.35">
      <c r="B3694" t="s">
        <v>10</v>
      </c>
      <c r="D3694" t="s">
        <v>11</v>
      </c>
      <c r="E3694" t="s">
        <v>24</v>
      </c>
      <c r="F3694" t="s">
        <v>25</v>
      </c>
      <c r="G3694" t="s">
        <v>26</v>
      </c>
      <c r="H3694">
        <v>4501</v>
      </c>
      <c r="I3694" t="s">
        <v>27</v>
      </c>
      <c r="J3694">
        <v>63300170</v>
      </c>
      <c r="K3694" t="s">
        <v>1873</v>
      </c>
      <c r="L3694" s="3">
        <v>90674.032053695555</v>
      </c>
      <c r="M3694" s="3">
        <v>93847.623175574889</v>
      </c>
      <c r="N3694" s="3">
        <v>97132.289986720018</v>
      </c>
      <c r="O3694" s="3">
        <v>100531.92013625521</v>
      </c>
      <c r="P3694" s="3">
        <v>104050.53734102413</v>
      </c>
    </row>
    <row r="3695" spans="2:16" x14ac:dyDescent="0.35">
      <c r="B3695" t="s">
        <v>10</v>
      </c>
      <c r="D3695" t="s">
        <v>11</v>
      </c>
      <c r="E3695" t="s">
        <v>24</v>
      </c>
      <c r="F3695" t="s">
        <v>25</v>
      </c>
      <c r="G3695" t="s">
        <v>26</v>
      </c>
      <c r="H3695">
        <v>4501</v>
      </c>
      <c r="I3695" t="s">
        <v>27</v>
      </c>
      <c r="J3695">
        <v>63300130</v>
      </c>
      <c r="K3695" t="s">
        <v>1896</v>
      </c>
      <c r="L3695" s="3">
        <v>28513.846557765897</v>
      </c>
      <c r="M3695" s="3">
        <v>29511.831187287702</v>
      </c>
      <c r="N3695" s="3">
        <v>30544.745278842773</v>
      </c>
      <c r="O3695" s="3">
        <v>31613.811363602268</v>
      </c>
      <c r="P3695" s="3">
        <v>32720.294761328343</v>
      </c>
    </row>
    <row r="3696" spans="2:16" x14ac:dyDescent="0.35">
      <c r="B3696" t="s">
        <v>10</v>
      </c>
      <c r="D3696" t="s">
        <v>11</v>
      </c>
      <c r="E3696" t="s">
        <v>24</v>
      </c>
      <c r="F3696" t="s">
        <v>410</v>
      </c>
      <c r="G3696" t="s">
        <v>411</v>
      </c>
      <c r="H3696">
        <v>4501</v>
      </c>
      <c r="I3696" t="s">
        <v>27</v>
      </c>
      <c r="J3696">
        <v>63300080</v>
      </c>
      <c r="K3696" t="s">
        <v>91</v>
      </c>
      <c r="L3696" s="3">
        <v>89180.301282169239</v>
      </c>
      <c r="M3696" s="3">
        <v>92301.611827045141</v>
      </c>
      <c r="N3696" s="3">
        <v>95532.168240991727</v>
      </c>
      <c r="O3696" s="3">
        <v>98875.794129426416</v>
      </c>
      <c r="P3696" s="3">
        <v>102336.44692395633</v>
      </c>
    </row>
    <row r="3697" spans="2:16" x14ac:dyDescent="0.35">
      <c r="B3697" t="s">
        <v>10</v>
      </c>
      <c r="D3697" t="s">
        <v>11</v>
      </c>
      <c r="E3697" t="s">
        <v>24</v>
      </c>
      <c r="F3697" t="s">
        <v>410</v>
      </c>
      <c r="G3697" t="s">
        <v>411</v>
      </c>
      <c r="H3697">
        <v>4501</v>
      </c>
      <c r="I3697" t="s">
        <v>27</v>
      </c>
      <c r="J3697">
        <v>63300040</v>
      </c>
      <c r="K3697" t="s">
        <v>1515</v>
      </c>
      <c r="L3697" s="3">
        <v>30802.406692854507</v>
      </c>
      <c r="M3697" s="3">
        <v>31880.490927104409</v>
      </c>
      <c r="N3697" s="3">
        <v>32996.308109553065</v>
      </c>
      <c r="O3697" s="3">
        <v>34151.178893387412</v>
      </c>
      <c r="P3697" s="3">
        <v>35346.470154655974</v>
      </c>
    </row>
    <row r="3698" spans="2:16" x14ac:dyDescent="0.35">
      <c r="B3698" t="s">
        <v>10</v>
      </c>
      <c r="D3698" t="s">
        <v>19</v>
      </c>
      <c r="E3698" t="s">
        <v>24</v>
      </c>
      <c r="F3698" t="s">
        <v>410</v>
      </c>
      <c r="G3698" t="s">
        <v>411</v>
      </c>
      <c r="H3698">
        <v>4501</v>
      </c>
      <c r="I3698" t="s">
        <v>27</v>
      </c>
      <c r="J3698">
        <v>63300056</v>
      </c>
      <c r="K3698" t="s">
        <v>1536</v>
      </c>
      <c r="L3698" s="3">
        <v>293356.25421766198</v>
      </c>
      <c r="M3698" s="3">
        <v>303623.7231152801</v>
      </c>
      <c r="N3698" s="3">
        <v>314250.55342431489</v>
      </c>
      <c r="O3698" s="3">
        <v>325249.32279416587</v>
      </c>
      <c r="P3698" s="3">
        <v>336633.04909196164</v>
      </c>
    </row>
    <row r="3699" spans="2:16" x14ac:dyDescent="0.35">
      <c r="B3699" t="s">
        <v>10</v>
      </c>
      <c r="D3699" t="s">
        <v>11</v>
      </c>
      <c r="E3699" t="s">
        <v>24</v>
      </c>
      <c r="F3699" t="s">
        <v>410</v>
      </c>
      <c r="G3699" t="s">
        <v>411</v>
      </c>
      <c r="H3699">
        <v>4501</v>
      </c>
      <c r="I3699" t="s">
        <v>27</v>
      </c>
      <c r="J3699">
        <v>63300100</v>
      </c>
      <c r="K3699" t="s">
        <v>1869</v>
      </c>
      <c r="L3699" s="3">
        <v>26988.7753880249</v>
      </c>
      <c r="M3699" s="3">
        <v>27933.382526605768</v>
      </c>
      <c r="N3699" s="3">
        <v>28911.050915036969</v>
      </c>
      <c r="O3699" s="3">
        <v>29922.937697063258</v>
      </c>
      <c r="P3699" s="3">
        <v>30970.240516460472</v>
      </c>
    </row>
    <row r="3700" spans="2:16" x14ac:dyDescent="0.35">
      <c r="B3700" t="s">
        <v>10</v>
      </c>
      <c r="D3700" t="s">
        <v>11</v>
      </c>
      <c r="E3700" t="s">
        <v>24</v>
      </c>
      <c r="F3700" t="s">
        <v>410</v>
      </c>
      <c r="G3700" t="s">
        <v>411</v>
      </c>
      <c r="H3700">
        <v>4501</v>
      </c>
      <c r="I3700" t="s">
        <v>27</v>
      </c>
      <c r="J3700">
        <v>63300170</v>
      </c>
      <c r="K3700" t="s">
        <v>1873</v>
      </c>
      <c r="L3700" s="3">
        <v>46643.644420608252</v>
      </c>
      <c r="M3700" s="3">
        <v>48276.171975329533</v>
      </c>
      <c r="N3700" s="3">
        <v>49965.83799446607</v>
      </c>
      <c r="O3700" s="3">
        <v>51714.642324272376</v>
      </c>
      <c r="P3700" s="3">
        <v>53524.654805621904</v>
      </c>
    </row>
    <row r="3701" spans="2:16" x14ac:dyDescent="0.35">
      <c r="B3701" t="s">
        <v>10</v>
      </c>
      <c r="D3701" t="s">
        <v>11</v>
      </c>
      <c r="E3701" t="s">
        <v>24</v>
      </c>
      <c r="F3701" t="s">
        <v>410</v>
      </c>
      <c r="G3701" t="s">
        <v>411</v>
      </c>
      <c r="H3701">
        <v>4501</v>
      </c>
      <c r="I3701" t="s">
        <v>27</v>
      </c>
      <c r="J3701">
        <v>63300130</v>
      </c>
      <c r="K3701" t="s">
        <v>1896</v>
      </c>
      <c r="L3701" s="3">
        <v>14667.812710883099</v>
      </c>
      <c r="M3701" s="3">
        <v>15181.186155764006</v>
      </c>
      <c r="N3701" s="3">
        <v>15712.527671215745</v>
      </c>
      <c r="O3701" s="3">
        <v>16262.466139708295</v>
      </c>
      <c r="P3701" s="3">
        <v>16831.652454598083</v>
      </c>
    </row>
    <row r="3702" spans="2:16" x14ac:dyDescent="0.35">
      <c r="B3702" t="s">
        <v>10</v>
      </c>
      <c r="D3702" t="s">
        <v>11</v>
      </c>
      <c r="E3702" t="s">
        <v>24</v>
      </c>
      <c r="F3702" t="s">
        <v>412</v>
      </c>
      <c r="G3702" t="s">
        <v>413</v>
      </c>
      <c r="H3702">
        <v>4501</v>
      </c>
      <c r="I3702" t="s">
        <v>27</v>
      </c>
      <c r="J3702">
        <v>63300080</v>
      </c>
      <c r="K3702" t="s">
        <v>91</v>
      </c>
      <c r="L3702" s="3">
        <v>290210.72767080477</v>
      </c>
      <c r="M3702" s="3">
        <v>300368.1031392829</v>
      </c>
      <c r="N3702" s="3">
        <v>310880.98674915778</v>
      </c>
      <c r="O3702" s="3">
        <v>321761.8212853783</v>
      </c>
      <c r="P3702" s="3">
        <v>333023.48503036652</v>
      </c>
    </row>
    <row r="3703" spans="2:16" x14ac:dyDescent="0.35">
      <c r="B3703" t="s">
        <v>10</v>
      </c>
      <c r="D3703" t="s">
        <v>11</v>
      </c>
      <c r="E3703" t="s">
        <v>24</v>
      </c>
      <c r="F3703" t="s">
        <v>412</v>
      </c>
      <c r="G3703" t="s">
        <v>413</v>
      </c>
      <c r="H3703">
        <v>4501</v>
      </c>
      <c r="I3703" t="s">
        <v>27</v>
      </c>
      <c r="J3703">
        <v>63300040</v>
      </c>
      <c r="K3703" t="s">
        <v>1515</v>
      </c>
      <c r="L3703" s="3">
        <v>100237.25791261348</v>
      </c>
      <c r="M3703" s="3">
        <v>103745.56193955494</v>
      </c>
      <c r="N3703" s="3">
        <v>107376.65660743936</v>
      </c>
      <c r="O3703" s="3">
        <v>111134.83958869973</v>
      </c>
      <c r="P3703" s="3">
        <v>115024.55897430422</v>
      </c>
    </row>
    <row r="3704" spans="2:16" x14ac:dyDescent="0.35">
      <c r="B3704" t="s">
        <v>10</v>
      </c>
      <c r="D3704" t="s">
        <v>19</v>
      </c>
      <c r="E3704" t="s">
        <v>24</v>
      </c>
      <c r="F3704" t="s">
        <v>412</v>
      </c>
      <c r="G3704" t="s">
        <v>413</v>
      </c>
      <c r="H3704">
        <v>4501</v>
      </c>
      <c r="I3704" t="s">
        <v>27</v>
      </c>
      <c r="J3704">
        <v>63300056</v>
      </c>
      <c r="K3704" t="s">
        <v>1536</v>
      </c>
      <c r="L3704" s="3">
        <v>954640.55154869985</v>
      </c>
      <c r="M3704" s="3">
        <v>988052.97085290425</v>
      </c>
      <c r="N3704" s="3">
        <v>1022634.8248327558</v>
      </c>
      <c r="O3704" s="3">
        <v>1058427.0437019023</v>
      </c>
      <c r="P3704" s="3">
        <v>1095471.9902314688</v>
      </c>
    </row>
    <row r="3705" spans="2:16" x14ac:dyDescent="0.35">
      <c r="B3705" t="s">
        <v>10</v>
      </c>
      <c r="D3705" t="s">
        <v>19</v>
      </c>
      <c r="E3705" t="s">
        <v>24</v>
      </c>
      <c r="F3705" t="s">
        <v>412</v>
      </c>
      <c r="G3705" t="s">
        <v>413</v>
      </c>
      <c r="H3705">
        <v>4501</v>
      </c>
      <c r="I3705" t="s">
        <v>27</v>
      </c>
      <c r="J3705">
        <v>63300060</v>
      </c>
      <c r="K3705" t="s">
        <v>1546</v>
      </c>
      <c r="L3705" s="3">
        <v>10000</v>
      </c>
      <c r="M3705" s="3">
        <v>10000</v>
      </c>
      <c r="N3705" s="3">
        <v>10000</v>
      </c>
      <c r="O3705" s="3">
        <v>10000</v>
      </c>
      <c r="P3705" s="3">
        <v>10000</v>
      </c>
    </row>
    <row r="3706" spans="2:16" x14ac:dyDescent="0.35">
      <c r="B3706" t="s">
        <v>10</v>
      </c>
      <c r="D3706" t="s">
        <v>19</v>
      </c>
      <c r="E3706" t="s">
        <v>24</v>
      </c>
      <c r="F3706" t="s">
        <v>412</v>
      </c>
      <c r="G3706" t="s">
        <v>413</v>
      </c>
      <c r="H3706">
        <v>4501</v>
      </c>
      <c r="I3706" t="s">
        <v>27</v>
      </c>
      <c r="J3706">
        <v>63300065</v>
      </c>
      <c r="K3706" t="s">
        <v>1627</v>
      </c>
      <c r="L3706" s="3">
        <v>8000</v>
      </c>
      <c r="M3706" s="3">
        <v>8000</v>
      </c>
      <c r="N3706" s="3">
        <v>8000</v>
      </c>
      <c r="O3706" s="3">
        <v>8000</v>
      </c>
      <c r="P3706" s="3">
        <v>8000</v>
      </c>
    </row>
    <row r="3707" spans="2:16" x14ac:dyDescent="0.35">
      <c r="B3707" t="s">
        <v>10</v>
      </c>
      <c r="D3707" t="s">
        <v>19</v>
      </c>
      <c r="E3707" t="s">
        <v>24</v>
      </c>
      <c r="F3707" t="s">
        <v>412</v>
      </c>
      <c r="G3707" t="s">
        <v>413</v>
      </c>
      <c r="H3707">
        <v>4501</v>
      </c>
      <c r="I3707" t="s">
        <v>27</v>
      </c>
      <c r="J3707">
        <v>63300150</v>
      </c>
      <c r="K3707" t="s">
        <v>1680</v>
      </c>
      <c r="L3707" s="3">
        <v>29153.64</v>
      </c>
      <c r="M3707" s="3">
        <v>29736.712800000001</v>
      </c>
      <c r="N3707" s="3">
        <v>30331.447056000001</v>
      </c>
      <c r="O3707" s="3">
        <v>30938.075997120002</v>
      </c>
      <c r="P3707" s="3">
        <v>31556.837517062402</v>
      </c>
    </row>
    <row r="3708" spans="2:16" x14ac:dyDescent="0.35">
      <c r="B3708" t="s">
        <v>10</v>
      </c>
      <c r="D3708" t="s">
        <v>11</v>
      </c>
      <c r="E3708" t="s">
        <v>24</v>
      </c>
      <c r="F3708" t="s">
        <v>412</v>
      </c>
      <c r="G3708" t="s">
        <v>413</v>
      </c>
      <c r="H3708">
        <v>4501</v>
      </c>
      <c r="I3708" t="s">
        <v>27</v>
      </c>
      <c r="J3708">
        <v>63300110</v>
      </c>
      <c r="K3708" t="s">
        <v>1866</v>
      </c>
      <c r="L3708" s="3">
        <v>320</v>
      </c>
      <c r="M3708" s="3">
        <v>320</v>
      </c>
      <c r="N3708" s="3">
        <v>320</v>
      </c>
      <c r="O3708" s="3">
        <v>320</v>
      </c>
      <c r="P3708" s="3">
        <v>320</v>
      </c>
    </row>
    <row r="3709" spans="2:16" x14ac:dyDescent="0.35">
      <c r="B3709" t="s">
        <v>10</v>
      </c>
      <c r="D3709" t="s">
        <v>11</v>
      </c>
      <c r="E3709" t="s">
        <v>24</v>
      </c>
      <c r="F3709" t="s">
        <v>412</v>
      </c>
      <c r="G3709" t="s">
        <v>413</v>
      </c>
      <c r="H3709">
        <v>4501</v>
      </c>
      <c r="I3709" t="s">
        <v>27</v>
      </c>
      <c r="J3709">
        <v>63300100</v>
      </c>
      <c r="K3709" t="s">
        <v>1869</v>
      </c>
      <c r="L3709" s="3">
        <v>87826.930742480385</v>
      </c>
      <c r="M3709" s="3">
        <v>90900.873318467187</v>
      </c>
      <c r="N3709" s="3">
        <v>94082.403884613537</v>
      </c>
      <c r="O3709" s="3">
        <v>97375.288020575012</v>
      </c>
      <c r="P3709" s="3">
        <v>100783.42310129513</v>
      </c>
    </row>
    <row r="3710" spans="2:16" x14ac:dyDescent="0.35">
      <c r="B3710" t="s">
        <v>10</v>
      </c>
      <c r="D3710" t="s">
        <v>11</v>
      </c>
      <c r="E3710" t="s">
        <v>24</v>
      </c>
      <c r="F3710" t="s">
        <v>412</v>
      </c>
      <c r="G3710" t="s">
        <v>413</v>
      </c>
      <c r="H3710">
        <v>4501</v>
      </c>
      <c r="I3710" t="s">
        <v>27</v>
      </c>
      <c r="J3710">
        <v>63300170</v>
      </c>
      <c r="K3710" t="s">
        <v>1873</v>
      </c>
      <c r="L3710" s="3">
        <v>151787.84769624329</v>
      </c>
      <c r="M3710" s="3">
        <v>157100.42236561177</v>
      </c>
      <c r="N3710" s="3">
        <v>162598.93714840818</v>
      </c>
      <c r="O3710" s="3">
        <v>168289.89994860245</v>
      </c>
      <c r="P3710" s="3">
        <v>174180.04644680355</v>
      </c>
    </row>
    <row r="3711" spans="2:16" x14ac:dyDescent="0.35">
      <c r="B3711" t="s">
        <v>10</v>
      </c>
      <c r="D3711" t="s">
        <v>19</v>
      </c>
      <c r="E3711" t="s">
        <v>24</v>
      </c>
      <c r="F3711" t="s">
        <v>412</v>
      </c>
      <c r="G3711" t="s">
        <v>413</v>
      </c>
      <c r="H3711">
        <v>4501</v>
      </c>
      <c r="I3711" t="s">
        <v>27</v>
      </c>
      <c r="J3711">
        <v>63300155</v>
      </c>
      <c r="K3711" t="s">
        <v>1877</v>
      </c>
      <c r="L3711" s="3">
        <v>500</v>
      </c>
      <c r="M3711" s="3">
        <v>500</v>
      </c>
      <c r="N3711" s="3">
        <v>500</v>
      </c>
      <c r="O3711" s="3">
        <v>500</v>
      </c>
      <c r="P3711" s="3">
        <v>500</v>
      </c>
    </row>
    <row r="3712" spans="2:16" x14ac:dyDescent="0.35">
      <c r="B3712" t="s">
        <v>10</v>
      </c>
      <c r="D3712" t="s">
        <v>19</v>
      </c>
      <c r="E3712" t="s">
        <v>24</v>
      </c>
      <c r="F3712" t="s">
        <v>412</v>
      </c>
      <c r="G3712" t="s">
        <v>413</v>
      </c>
      <c r="H3712">
        <v>4501</v>
      </c>
      <c r="I3712" t="s">
        <v>27</v>
      </c>
      <c r="J3712">
        <v>63300160</v>
      </c>
      <c r="K3712" t="s">
        <v>1878</v>
      </c>
      <c r="L3712" s="3">
        <v>1500</v>
      </c>
      <c r="M3712" s="3">
        <v>1500</v>
      </c>
      <c r="N3712" s="3">
        <v>1500</v>
      </c>
      <c r="O3712" s="3">
        <v>1500</v>
      </c>
      <c r="P3712" s="3">
        <v>1500</v>
      </c>
    </row>
    <row r="3713" spans="2:16" x14ac:dyDescent="0.35">
      <c r="B3713" t="s">
        <v>10</v>
      </c>
      <c r="D3713" t="s">
        <v>11</v>
      </c>
      <c r="E3713" t="s">
        <v>24</v>
      </c>
      <c r="F3713" t="s">
        <v>412</v>
      </c>
      <c r="G3713" t="s">
        <v>413</v>
      </c>
      <c r="H3713">
        <v>4501</v>
      </c>
      <c r="I3713" t="s">
        <v>27</v>
      </c>
      <c r="J3713">
        <v>63300130</v>
      </c>
      <c r="K3713" t="s">
        <v>1896</v>
      </c>
      <c r="L3713" s="3">
        <v>47732.027577434994</v>
      </c>
      <c r="M3713" s="3">
        <v>49402.648542645213</v>
      </c>
      <c r="N3713" s="3">
        <v>51131.741241637792</v>
      </c>
      <c r="O3713" s="3">
        <v>52921.352185095115</v>
      </c>
      <c r="P3713" s="3">
        <v>54773.59951157344</v>
      </c>
    </row>
    <row r="3714" spans="2:16" x14ac:dyDescent="0.35">
      <c r="B3714" t="s">
        <v>10</v>
      </c>
      <c r="D3714" t="s">
        <v>19</v>
      </c>
      <c r="E3714" t="s">
        <v>24</v>
      </c>
      <c r="F3714" t="s">
        <v>1501</v>
      </c>
      <c r="G3714" t="s">
        <v>1502</v>
      </c>
      <c r="H3714">
        <v>4501</v>
      </c>
      <c r="I3714" t="s">
        <v>27</v>
      </c>
      <c r="J3714">
        <v>63300030</v>
      </c>
      <c r="K3714" t="s">
        <v>1488</v>
      </c>
      <c r="L3714" s="3">
        <v>11984</v>
      </c>
      <c r="M3714" s="3">
        <v>11984</v>
      </c>
      <c r="N3714" s="3">
        <v>11984</v>
      </c>
      <c r="O3714" s="3">
        <v>11984</v>
      </c>
      <c r="P3714" s="3">
        <v>11984</v>
      </c>
    </row>
    <row r="3715" spans="2:16" x14ac:dyDescent="0.35">
      <c r="B3715" t="s">
        <v>10</v>
      </c>
      <c r="D3715" t="s">
        <v>11</v>
      </c>
      <c r="E3715" t="s">
        <v>24</v>
      </c>
      <c r="F3715" t="s">
        <v>414</v>
      </c>
      <c r="G3715" t="s">
        <v>415</v>
      </c>
      <c r="H3715">
        <v>4501</v>
      </c>
      <c r="I3715" t="s">
        <v>27</v>
      </c>
      <c r="J3715">
        <v>63300080</v>
      </c>
      <c r="K3715" t="s">
        <v>91</v>
      </c>
      <c r="L3715" s="3">
        <v>62850.070719306714</v>
      </c>
      <c r="M3715" s="3">
        <v>65049.823194482437</v>
      </c>
      <c r="N3715" s="3">
        <v>67326.567006289319</v>
      </c>
      <c r="O3715" s="3">
        <v>69682.996851509437</v>
      </c>
      <c r="P3715" s="3">
        <v>72121.901741312264</v>
      </c>
    </row>
    <row r="3716" spans="2:16" x14ac:dyDescent="0.35">
      <c r="B3716" t="s">
        <v>10</v>
      </c>
      <c r="D3716" t="s">
        <v>19</v>
      </c>
      <c r="E3716" t="s">
        <v>24</v>
      </c>
      <c r="F3716" t="s">
        <v>414</v>
      </c>
      <c r="G3716" t="s">
        <v>415</v>
      </c>
      <c r="H3716">
        <v>4501</v>
      </c>
      <c r="I3716" t="s">
        <v>27</v>
      </c>
      <c r="J3716">
        <v>63300030</v>
      </c>
      <c r="K3716" t="s">
        <v>1488</v>
      </c>
      <c r="L3716" s="3">
        <v>40000</v>
      </c>
      <c r="M3716" s="3">
        <v>40000</v>
      </c>
      <c r="N3716" s="3">
        <v>40000</v>
      </c>
      <c r="O3716" s="3">
        <v>40000</v>
      </c>
      <c r="P3716" s="3">
        <v>40000</v>
      </c>
    </row>
    <row r="3717" spans="2:16" x14ac:dyDescent="0.35">
      <c r="B3717" t="s">
        <v>10</v>
      </c>
      <c r="D3717" t="s">
        <v>11</v>
      </c>
      <c r="E3717" t="s">
        <v>24</v>
      </c>
      <c r="F3717" t="s">
        <v>414</v>
      </c>
      <c r="G3717" t="s">
        <v>415</v>
      </c>
      <c r="H3717">
        <v>4501</v>
      </c>
      <c r="I3717" t="s">
        <v>27</v>
      </c>
      <c r="J3717">
        <v>63300040</v>
      </c>
      <c r="K3717" t="s">
        <v>1515</v>
      </c>
      <c r="L3717" s="3">
        <v>21708.083636602649</v>
      </c>
      <c r="M3717" s="3">
        <v>22467.866563883737</v>
      </c>
      <c r="N3717" s="3">
        <v>23254.241893619666</v>
      </c>
      <c r="O3717" s="3">
        <v>24068.140359896355</v>
      </c>
      <c r="P3717" s="3">
        <v>24910.525272492723</v>
      </c>
    </row>
    <row r="3718" spans="2:16" x14ac:dyDescent="0.35">
      <c r="B3718" t="s">
        <v>10</v>
      </c>
      <c r="D3718" t="s">
        <v>19</v>
      </c>
      <c r="E3718" t="s">
        <v>24</v>
      </c>
      <c r="F3718" t="s">
        <v>414</v>
      </c>
      <c r="G3718" t="s">
        <v>415</v>
      </c>
      <c r="H3718">
        <v>4501</v>
      </c>
      <c r="I3718" t="s">
        <v>27</v>
      </c>
      <c r="J3718">
        <v>63300056</v>
      </c>
      <c r="K3718" t="s">
        <v>1536</v>
      </c>
      <c r="L3718" s="3">
        <v>206743.65368192998</v>
      </c>
      <c r="M3718" s="3">
        <v>213979.6815607975</v>
      </c>
      <c r="N3718" s="3">
        <v>221468.9704154254</v>
      </c>
      <c r="O3718" s="3">
        <v>229220.38437996528</v>
      </c>
      <c r="P3718" s="3">
        <v>237243.09783326404</v>
      </c>
    </row>
    <row r="3719" spans="2:16" x14ac:dyDescent="0.35">
      <c r="B3719" t="s">
        <v>10</v>
      </c>
      <c r="D3719" t="s">
        <v>19</v>
      </c>
      <c r="E3719" t="s">
        <v>24</v>
      </c>
      <c r="F3719" t="s">
        <v>414</v>
      </c>
      <c r="G3719" t="s">
        <v>415</v>
      </c>
      <c r="H3719">
        <v>4501</v>
      </c>
      <c r="I3719" t="s">
        <v>27</v>
      </c>
      <c r="J3719">
        <v>63300070</v>
      </c>
      <c r="K3719" t="s">
        <v>1658</v>
      </c>
      <c r="L3719" s="3">
        <v>2000</v>
      </c>
      <c r="M3719" s="3">
        <v>2000</v>
      </c>
      <c r="N3719" s="3">
        <v>2000</v>
      </c>
      <c r="O3719" s="3">
        <v>2000</v>
      </c>
      <c r="P3719" s="3">
        <v>2000</v>
      </c>
    </row>
    <row r="3720" spans="2:16" x14ac:dyDescent="0.35">
      <c r="B3720" t="s">
        <v>10</v>
      </c>
      <c r="D3720" t="s">
        <v>19</v>
      </c>
      <c r="E3720" t="s">
        <v>24</v>
      </c>
      <c r="F3720" t="s">
        <v>414</v>
      </c>
      <c r="G3720" t="s">
        <v>415</v>
      </c>
      <c r="H3720">
        <v>4501</v>
      </c>
      <c r="I3720" t="s">
        <v>27</v>
      </c>
      <c r="J3720">
        <v>63300033</v>
      </c>
      <c r="K3720" t="s">
        <v>1661</v>
      </c>
      <c r="L3720" s="3">
        <v>20000</v>
      </c>
      <c r="M3720" s="3">
        <v>20000</v>
      </c>
      <c r="N3720" s="3">
        <v>20000</v>
      </c>
      <c r="O3720" s="3">
        <v>20000</v>
      </c>
      <c r="P3720" s="3">
        <v>20000</v>
      </c>
    </row>
    <row r="3721" spans="2:16" x14ac:dyDescent="0.35">
      <c r="B3721" t="s">
        <v>10</v>
      </c>
      <c r="D3721" t="s">
        <v>11</v>
      </c>
      <c r="E3721" t="s">
        <v>24</v>
      </c>
      <c r="F3721" t="s">
        <v>414</v>
      </c>
      <c r="G3721" t="s">
        <v>415</v>
      </c>
      <c r="H3721">
        <v>4501</v>
      </c>
      <c r="I3721" t="s">
        <v>27</v>
      </c>
      <c r="J3721">
        <v>63300100</v>
      </c>
      <c r="K3721" t="s">
        <v>1869</v>
      </c>
      <c r="L3721" s="3">
        <v>19020.416138737557</v>
      </c>
      <c r="M3721" s="3">
        <v>19686.130703593371</v>
      </c>
      <c r="N3721" s="3">
        <v>20375.145278219137</v>
      </c>
      <c r="O3721" s="3">
        <v>21088.275362956807</v>
      </c>
      <c r="P3721" s="3">
        <v>21826.365000660291</v>
      </c>
    </row>
    <row r="3722" spans="2:16" x14ac:dyDescent="0.35">
      <c r="B3722" t="s">
        <v>10</v>
      </c>
      <c r="D3722" t="s">
        <v>11</v>
      </c>
      <c r="E3722" t="s">
        <v>24</v>
      </c>
      <c r="F3722" t="s">
        <v>414</v>
      </c>
      <c r="G3722" t="s">
        <v>415</v>
      </c>
      <c r="H3722">
        <v>4501</v>
      </c>
      <c r="I3722" t="s">
        <v>27</v>
      </c>
      <c r="J3722">
        <v>63300170</v>
      </c>
      <c r="K3722" t="s">
        <v>1873</v>
      </c>
      <c r="L3722" s="3">
        <v>32872.240935426868</v>
      </c>
      <c r="M3722" s="3">
        <v>34022.769368166802</v>
      </c>
      <c r="N3722" s="3">
        <v>35213.566296052639</v>
      </c>
      <c r="O3722" s="3">
        <v>36446.041116414483</v>
      </c>
      <c r="P3722" s="3">
        <v>37721.652555488981</v>
      </c>
    </row>
    <row r="3723" spans="2:16" x14ac:dyDescent="0.35">
      <c r="B3723" t="s">
        <v>10</v>
      </c>
      <c r="D3723" t="s">
        <v>11</v>
      </c>
      <c r="E3723" t="s">
        <v>24</v>
      </c>
      <c r="F3723" t="s">
        <v>414</v>
      </c>
      <c r="G3723" t="s">
        <v>415</v>
      </c>
      <c r="H3723">
        <v>4501</v>
      </c>
      <c r="I3723" t="s">
        <v>27</v>
      </c>
      <c r="J3723">
        <v>63300130</v>
      </c>
      <c r="K3723" t="s">
        <v>1896</v>
      </c>
      <c r="L3723" s="3">
        <v>10337.1826840965</v>
      </c>
      <c r="M3723" s="3">
        <v>10698.984078039875</v>
      </c>
      <c r="N3723" s="3">
        <v>11073.448520771271</v>
      </c>
      <c r="O3723" s="3">
        <v>11461.019218998264</v>
      </c>
      <c r="P3723" s="3">
        <v>11862.154891663202</v>
      </c>
    </row>
    <row r="3724" spans="2:16" x14ac:dyDescent="0.35">
      <c r="B3724" t="s">
        <v>10</v>
      </c>
      <c r="D3724" t="s">
        <v>19</v>
      </c>
      <c r="E3724" t="s">
        <v>32</v>
      </c>
      <c r="F3724" t="s">
        <v>1883</v>
      </c>
      <c r="G3724" t="s">
        <v>1884</v>
      </c>
      <c r="H3724">
        <v>4520</v>
      </c>
      <c r="I3724" t="s">
        <v>1885</v>
      </c>
      <c r="J3724">
        <v>63300160</v>
      </c>
      <c r="K3724" t="s">
        <v>1878</v>
      </c>
      <c r="L3724" s="3">
        <v>31200</v>
      </c>
      <c r="M3724" s="3">
        <v>31200</v>
      </c>
      <c r="N3724" s="3">
        <v>31200</v>
      </c>
      <c r="O3724" s="3">
        <v>31200</v>
      </c>
      <c r="P3724" s="3">
        <v>31200</v>
      </c>
    </row>
    <row r="3725" spans="2:16" x14ac:dyDescent="0.35">
      <c r="B3725" t="s">
        <v>10</v>
      </c>
      <c r="D3725" t="s">
        <v>11</v>
      </c>
      <c r="E3725" t="s">
        <v>32</v>
      </c>
      <c r="F3725" t="s">
        <v>401</v>
      </c>
      <c r="G3725" t="s">
        <v>402</v>
      </c>
      <c r="H3725">
        <v>4560</v>
      </c>
      <c r="I3725" t="s">
        <v>403</v>
      </c>
      <c r="J3725">
        <v>63300080</v>
      </c>
      <c r="K3725" t="s">
        <v>91</v>
      </c>
      <c r="L3725" s="3">
        <v>35840.053512098777</v>
      </c>
      <c r="M3725" s="3">
        <v>37094.455385022236</v>
      </c>
      <c r="N3725" s="3">
        <v>38392.761323498009</v>
      </c>
      <c r="O3725" s="3">
        <v>39736.507969820435</v>
      </c>
      <c r="P3725" s="3">
        <v>41127.285748764145</v>
      </c>
    </row>
    <row r="3726" spans="2:16" x14ac:dyDescent="0.35">
      <c r="B3726" t="s">
        <v>10</v>
      </c>
      <c r="D3726" t="s">
        <v>11</v>
      </c>
      <c r="E3726" t="s">
        <v>32</v>
      </c>
      <c r="F3726" t="s">
        <v>401</v>
      </c>
      <c r="G3726" t="s">
        <v>402</v>
      </c>
      <c r="H3726">
        <v>4560</v>
      </c>
      <c r="I3726" t="s">
        <v>403</v>
      </c>
      <c r="J3726">
        <v>63300040</v>
      </c>
      <c r="K3726" t="s">
        <v>1515</v>
      </c>
      <c r="L3726" s="3">
        <v>12378.965851218329</v>
      </c>
      <c r="M3726" s="3">
        <v>12812.229656010968</v>
      </c>
      <c r="N3726" s="3">
        <v>13260.65769397135</v>
      </c>
      <c r="O3726" s="3">
        <v>13724.780713260347</v>
      </c>
      <c r="P3726" s="3">
        <v>14205.148038224457</v>
      </c>
    </row>
    <row r="3727" spans="2:16" x14ac:dyDescent="0.35">
      <c r="B3727" t="s">
        <v>10</v>
      </c>
      <c r="D3727" t="s">
        <v>19</v>
      </c>
      <c r="E3727" t="s">
        <v>32</v>
      </c>
      <c r="F3727" t="s">
        <v>401</v>
      </c>
      <c r="G3727" t="s">
        <v>402</v>
      </c>
      <c r="H3727">
        <v>4560</v>
      </c>
      <c r="I3727" t="s">
        <v>403</v>
      </c>
      <c r="J3727">
        <v>63300056</v>
      </c>
      <c r="K3727" t="s">
        <v>1536</v>
      </c>
      <c r="L3727" s="3">
        <v>117894.91286874599</v>
      </c>
      <c r="M3727" s="3">
        <v>122021.23481915209</v>
      </c>
      <c r="N3727" s="3">
        <v>126291.97803782239</v>
      </c>
      <c r="O3727" s="3">
        <v>130712.19726914617</v>
      </c>
      <c r="P3727" s="3">
        <v>135287.12417356626</v>
      </c>
    </row>
    <row r="3728" spans="2:16" x14ac:dyDescent="0.35">
      <c r="B3728" t="s">
        <v>10</v>
      </c>
      <c r="D3728" t="s">
        <v>11</v>
      </c>
      <c r="E3728" t="s">
        <v>32</v>
      </c>
      <c r="F3728" t="s">
        <v>401</v>
      </c>
      <c r="G3728" t="s">
        <v>402</v>
      </c>
      <c r="H3728">
        <v>4560</v>
      </c>
      <c r="I3728" t="s">
        <v>403</v>
      </c>
      <c r="J3728">
        <v>63300100</v>
      </c>
      <c r="K3728" t="s">
        <v>1869</v>
      </c>
      <c r="L3728" s="3">
        <v>10846.331983924631</v>
      </c>
      <c r="M3728" s="3">
        <v>11225.953603361992</v>
      </c>
      <c r="N3728" s="3">
        <v>11618.86197947966</v>
      </c>
      <c r="O3728" s="3">
        <v>12025.522148761447</v>
      </c>
      <c r="P3728" s="3">
        <v>12446.415423968096</v>
      </c>
    </row>
    <row r="3729" spans="2:16" x14ac:dyDescent="0.35">
      <c r="B3729" t="s">
        <v>10</v>
      </c>
      <c r="D3729" t="s">
        <v>11</v>
      </c>
      <c r="E3729" t="s">
        <v>32</v>
      </c>
      <c r="F3729" t="s">
        <v>401</v>
      </c>
      <c r="G3729" t="s">
        <v>402</v>
      </c>
      <c r="H3729">
        <v>4560</v>
      </c>
      <c r="I3729" t="s">
        <v>403</v>
      </c>
      <c r="J3729">
        <v>63300170</v>
      </c>
      <c r="K3729" t="s">
        <v>1873</v>
      </c>
      <c r="L3729" s="3">
        <v>18745.291146130614</v>
      </c>
      <c r="M3729" s="3">
        <v>19401.376336245183</v>
      </c>
      <c r="N3729" s="3">
        <v>20080.424508013763</v>
      </c>
      <c r="O3729" s="3">
        <v>20783.239365794241</v>
      </c>
      <c r="P3729" s="3">
        <v>21510.652743597035</v>
      </c>
    </row>
    <row r="3730" spans="2:16" x14ac:dyDescent="0.35">
      <c r="B3730" t="s">
        <v>10</v>
      </c>
      <c r="D3730" t="s">
        <v>11</v>
      </c>
      <c r="E3730" t="s">
        <v>32</v>
      </c>
      <c r="F3730" t="s">
        <v>401</v>
      </c>
      <c r="G3730" t="s">
        <v>402</v>
      </c>
      <c r="H3730">
        <v>4560</v>
      </c>
      <c r="I3730" t="s">
        <v>403</v>
      </c>
      <c r="J3730">
        <v>63300130</v>
      </c>
      <c r="K3730" t="s">
        <v>1896</v>
      </c>
      <c r="L3730" s="3">
        <v>5894.7456434372998</v>
      </c>
      <c r="M3730" s="3">
        <v>6101.0617409576043</v>
      </c>
      <c r="N3730" s="3">
        <v>6314.5989018911205</v>
      </c>
      <c r="O3730" s="3">
        <v>6535.6098634573091</v>
      </c>
      <c r="P3730" s="3">
        <v>6764.3562086783131</v>
      </c>
    </row>
    <row r="3731" spans="2:16" x14ac:dyDescent="0.35">
      <c r="B3731" t="s">
        <v>10</v>
      </c>
      <c r="D3731" t="s">
        <v>11</v>
      </c>
      <c r="E3731" t="s">
        <v>32</v>
      </c>
      <c r="F3731" t="s">
        <v>404</v>
      </c>
      <c r="G3731" t="s">
        <v>405</v>
      </c>
      <c r="H3731">
        <v>4560</v>
      </c>
      <c r="I3731" t="s">
        <v>403</v>
      </c>
      <c r="J3731">
        <v>63300080</v>
      </c>
      <c r="K3731" t="s">
        <v>91</v>
      </c>
      <c r="L3731" s="3">
        <v>20746.611511329025</v>
      </c>
      <c r="M3731" s="3">
        <v>21472.742914225539</v>
      </c>
      <c r="N3731" s="3">
        <v>22224.288916223431</v>
      </c>
      <c r="O3731" s="3">
        <v>23002.139028291247</v>
      </c>
      <c r="P3731" s="3">
        <v>23807.213894281442</v>
      </c>
    </row>
    <row r="3732" spans="2:16" x14ac:dyDescent="0.35">
      <c r="B3732" t="s">
        <v>10</v>
      </c>
      <c r="D3732" t="s">
        <v>11</v>
      </c>
      <c r="E3732" t="s">
        <v>32</v>
      </c>
      <c r="F3732" t="s">
        <v>404</v>
      </c>
      <c r="G3732" t="s">
        <v>405</v>
      </c>
      <c r="H3732">
        <v>4560</v>
      </c>
      <c r="I3732" t="s">
        <v>403</v>
      </c>
      <c r="J3732">
        <v>63300040</v>
      </c>
      <c r="K3732" t="s">
        <v>1515</v>
      </c>
      <c r="L3732" s="3">
        <v>7165.7704233208806</v>
      </c>
      <c r="M3732" s="3">
        <v>7416.5723881371096</v>
      </c>
      <c r="N3732" s="3">
        <v>7676.1524217219085</v>
      </c>
      <c r="O3732" s="3">
        <v>7944.8177564821744</v>
      </c>
      <c r="P3732" s="3">
        <v>8222.8863779590502</v>
      </c>
    </row>
    <row r="3733" spans="2:16" x14ac:dyDescent="0.35">
      <c r="B3733" t="s">
        <v>10</v>
      </c>
      <c r="D3733" t="s">
        <v>19</v>
      </c>
      <c r="E3733" t="s">
        <v>32</v>
      </c>
      <c r="F3733" t="s">
        <v>404</v>
      </c>
      <c r="G3733" t="s">
        <v>405</v>
      </c>
      <c r="H3733">
        <v>4560</v>
      </c>
      <c r="I3733" t="s">
        <v>403</v>
      </c>
      <c r="J3733">
        <v>63300056</v>
      </c>
      <c r="K3733" t="s">
        <v>1536</v>
      </c>
      <c r="L3733" s="3">
        <v>68245.432603056004</v>
      </c>
      <c r="M3733" s="3">
        <v>70634.022744162954</v>
      </c>
      <c r="N3733" s="3">
        <v>73106.213540208657</v>
      </c>
      <c r="O3733" s="3">
        <v>75664.931014115951</v>
      </c>
      <c r="P3733" s="3">
        <v>78313.203599610002</v>
      </c>
    </row>
    <row r="3734" spans="2:16" x14ac:dyDescent="0.35">
      <c r="B3734" t="s">
        <v>10</v>
      </c>
      <c r="D3734" t="s">
        <v>11</v>
      </c>
      <c r="E3734" t="s">
        <v>32</v>
      </c>
      <c r="F3734" t="s">
        <v>404</v>
      </c>
      <c r="G3734" t="s">
        <v>405</v>
      </c>
      <c r="H3734">
        <v>4560</v>
      </c>
      <c r="I3734" t="s">
        <v>403</v>
      </c>
      <c r="J3734">
        <v>63300100</v>
      </c>
      <c r="K3734" t="s">
        <v>1869</v>
      </c>
      <c r="L3734" s="3">
        <v>6278.5797994811519</v>
      </c>
      <c r="M3734" s="3">
        <v>6498.3300924629921</v>
      </c>
      <c r="N3734" s="3">
        <v>6725.7716456991966</v>
      </c>
      <c r="O3734" s="3">
        <v>6961.173653298667</v>
      </c>
      <c r="P3734" s="3">
        <v>7204.8147311641196</v>
      </c>
    </row>
    <row r="3735" spans="2:16" x14ac:dyDescent="0.35">
      <c r="B3735" t="s">
        <v>10</v>
      </c>
      <c r="D3735" t="s">
        <v>11</v>
      </c>
      <c r="E3735" t="s">
        <v>32</v>
      </c>
      <c r="F3735" t="s">
        <v>404</v>
      </c>
      <c r="G3735" t="s">
        <v>405</v>
      </c>
      <c r="H3735">
        <v>4560</v>
      </c>
      <c r="I3735" t="s">
        <v>403</v>
      </c>
      <c r="J3735">
        <v>63300170</v>
      </c>
      <c r="K3735" t="s">
        <v>1873</v>
      </c>
      <c r="L3735" s="3">
        <v>10851.023783885905</v>
      </c>
      <c r="M3735" s="3">
        <v>11230.809616321911</v>
      </c>
      <c r="N3735" s="3">
        <v>11623.887952893177</v>
      </c>
      <c r="O3735" s="3">
        <v>12030.724031244436</v>
      </c>
      <c r="P3735" s="3">
        <v>12451.799372337991</v>
      </c>
    </row>
    <row r="3736" spans="2:16" x14ac:dyDescent="0.35">
      <c r="B3736" t="s">
        <v>10</v>
      </c>
      <c r="D3736" t="s">
        <v>11</v>
      </c>
      <c r="E3736" t="s">
        <v>32</v>
      </c>
      <c r="F3736" t="s">
        <v>404</v>
      </c>
      <c r="G3736" t="s">
        <v>405</v>
      </c>
      <c r="H3736">
        <v>4560</v>
      </c>
      <c r="I3736" t="s">
        <v>403</v>
      </c>
      <c r="J3736">
        <v>63300130</v>
      </c>
      <c r="K3736" t="s">
        <v>1896</v>
      </c>
      <c r="L3736" s="3">
        <v>3412.2716301528003</v>
      </c>
      <c r="M3736" s="3">
        <v>3531.7011372081479</v>
      </c>
      <c r="N3736" s="3">
        <v>3655.3106770104332</v>
      </c>
      <c r="O3736" s="3">
        <v>3783.2465507057977</v>
      </c>
      <c r="P3736" s="3">
        <v>3915.6601799805003</v>
      </c>
    </row>
    <row r="3737" spans="2:16" x14ac:dyDescent="0.35">
      <c r="B3737" t="s">
        <v>10</v>
      </c>
      <c r="D3737" t="s">
        <v>19</v>
      </c>
      <c r="E3737" t="s">
        <v>32</v>
      </c>
      <c r="F3737" t="s">
        <v>1636</v>
      </c>
      <c r="G3737" t="s">
        <v>1637</v>
      </c>
      <c r="H3737">
        <v>4560</v>
      </c>
      <c r="I3737" t="s">
        <v>403</v>
      </c>
      <c r="J3737">
        <v>63300065</v>
      </c>
      <c r="K3737" t="s">
        <v>1627</v>
      </c>
      <c r="L3737" s="3">
        <v>150000</v>
      </c>
      <c r="M3737" s="3">
        <v>150000</v>
      </c>
      <c r="N3737" s="3">
        <v>150000</v>
      </c>
      <c r="O3737" s="3">
        <v>150000</v>
      </c>
      <c r="P3737" s="3">
        <v>150000</v>
      </c>
    </row>
    <row r="3738" spans="2:16" x14ac:dyDescent="0.35">
      <c r="B3738" t="s">
        <v>10</v>
      </c>
      <c r="D3738" t="s">
        <v>11</v>
      </c>
      <c r="E3738" t="s">
        <v>32</v>
      </c>
      <c r="F3738" t="s">
        <v>1636</v>
      </c>
      <c r="G3738" t="s">
        <v>1637</v>
      </c>
      <c r="H3738">
        <v>4560</v>
      </c>
      <c r="I3738" t="s">
        <v>403</v>
      </c>
      <c r="J3738">
        <v>63300110</v>
      </c>
      <c r="K3738" t="s">
        <v>1866</v>
      </c>
      <c r="L3738" s="3">
        <v>6000</v>
      </c>
      <c r="M3738" s="3">
        <v>6000</v>
      </c>
      <c r="N3738" s="3">
        <v>6000</v>
      </c>
      <c r="O3738" s="3">
        <v>6000</v>
      </c>
      <c r="P3738" s="3">
        <v>6000</v>
      </c>
    </row>
    <row r="3739" spans="2:16" x14ac:dyDescent="0.35">
      <c r="B3739" t="s">
        <v>10</v>
      </c>
      <c r="D3739" t="s">
        <v>19</v>
      </c>
      <c r="E3739" t="s">
        <v>44</v>
      </c>
      <c r="F3739" t="s">
        <v>1632</v>
      </c>
      <c r="G3739" t="s">
        <v>1633</v>
      </c>
      <c r="H3739">
        <v>4580</v>
      </c>
      <c r="I3739" t="s">
        <v>392</v>
      </c>
      <c r="J3739">
        <v>63300065</v>
      </c>
      <c r="K3739" t="s">
        <v>1627</v>
      </c>
      <c r="L3739" s="3">
        <v>12000</v>
      </c>
      <c r="M3739" s="3">
        <v>12000</v>
      </c>
      <c r="N3739" s="3">
        <v>12000</v>
      </c>
      <c r="O3739" s="3">
        <v>12000</v>
      </c>
      <c r="P3739" s="3">
        <v>12000</v>
      </c>
    </row>
    <row r="3740" spans="2:16" x14ac:dyDescent="0.35">
      <c r="B3740" t="s">
        <v>10</v>
      </c>
      <c r="D3740" t="s">
        <v>19</v>
      </c>
      <c r="E3740" t="s">
        <v>44</v>
      </c>
      <c r="F3740" t="s">
        <v>1632</v>
      </c>
      <c r="G3740" t="s">
        <v>1633</v>
      </c>
      <c r="H3740">
        <v>4580</v>
      </c>
      <c r="I3740" t="s">
        <v>392</v>
      </c>
      <c r="J3740">
        <v>63300152</v>
      </c>
      <c r="K3740" t="s">
        <v>1741</v>
      </c>
      <c r="L3740" s="3">
        <v>1459081.44</v>
      </c>
      <c r="M3740" s="3">
        <v>1488263.0688</v>
      </c>
      <c r="N3740" s="3">
        <v>1518028.330176</v>
      </c>
      <c r="O3740" s="3">
        <v>1548388.89677952</v>
      </c>
      <c r="P3740" s="3">
        <v>1579356.6747151103</v>
      </c>
    </row>
    <row r="3741" spans="2:16" x14ac:dyDescent="0.35">
      <c r="B3741" t="s">
        <v>10</v>
      </c>
      <c r="D3741" t="s">
        <v>11</v>
      </c>
      <c r="E3741" t="s">
        <v>44</v>
      </c>
      <c r="F3741" t="s">
        <v>1632</v>
      </c>
      <c r="G3741" t="s">
        <v>1633</v>
      </c>
      <c r="H3741">
        <v>4580</v>
      </c>
      <c r="I3741" t="s">
        <v>392</v>
      </c>
      <c r="J3741">
        <v>63300110</v>
      </c>
      <c r="K3741" t="s">
        <v>1866</v>
      </c>
      <c r="L3741" s="3">
        <v>480</v>
      </c>
      <c r="M3741" s="3">
        <v>480</v>
      </c>
      <c r="N3741" s="3">
        <v>480</v>
      </c>
      <c r="O3741" s="3">
        <v>480</v>
      </c>
      <c r="P3741" s="3">
        <v>480</v>
      </c>
    </row>
    <row r="3742" spans="2:16" x14ac:dyDescent="0.35">
      <c r="B3742" t="s">
        <v>10</v>
      </c>
      <c r="D3742" t="s">
        <v>11</v>
      </c>
      <c r="E3742" t="s">
        <v>44</v>
      </c>
      <c r="F3742" t="s">
        <v>390</v>
      </c>
      <c r="G3742" t="s">
        <v>391</v>
      </c>
      <c r="H3742">
        <v>4580</v>
      </c>
      <c r="I3742" t="s">
        <v>392</v>
      </c>
      <c r="J3742">
        <v>63300080</v>
      </c>
      <c r="K3742" t="s">
        <v>91</v>
      </c>
      <c r="L3742" s="3">
        <v>4802.332228199999</v>
      </c>
      <c r="M3742" s="3">
        <v>4970.4138561869986</v>
      </c>
      <c r="N3742" s="3">
        <v>5144.3783411535433</v>
      </c>
      <c r="O3742" s="3">
        <v>5324.4315830939167</v>
      </c>
      <c r="P3742" s="3">
        <v>5510.7866885022031</v>
      </c>
    </row>
    <row r="3743" spans="2:16" x14ac:dyDescent="0.35">
      <c r="B3743" t="s">
        <v>10</v>
      </c>
      <c r="D3743" t="s">
        <v>11</v>
      </c>
      <c r="E3743" t="s">
        <v>44</v>
      </c>
      <c r="F3743" t="s">
        <v>390</v>
      </c>
      <c r="G3743" t="s">
        <v>391</v>
      </c>
      <c r="H3743">
        <v>4580</v>
      </c>
      <c r="I3743" t="s">
        <v>392</v>
      </c>
      <c r="J3743">
        <v>63300040</v>
      </c>
      <c r="K3743" t="s">
        <v>1515</v>
      </c>
      <c r="L3743" s="3">
        <v>1658.7002761874996</v>
      </c>
      <c r="M3743" s="3">
        <v>1716.754785854062</v>
      </c>
      <c r="N3743" s="3">
        <v>1776.8412033589541</v>
      </c>
      <c r="O3743" s="3">
        <v>1839.0306454765173</v>
      </c>
      <c r="P3743" s="3">
        <v>1903.396718068195</v>
      </c>
    </row>
    <row r="3744" spans="2:16" x14ac:dyDescent="0.35">
      <c r="B3744" t="s">
        <v>10</v>
      </c>
      <c r="D3744" t="s">
        <v>19</v>
      </c>
      <c r="E3744" t="s">
        <v>44</v>
      </c>
      <c r="F3744" t="s">
        <v>390</v>
      </c>
      <c r="G3744" t="s">
        <v>391</v>
      </c>
      <c r="H3744">
        <v>4580</v>
      </c>
      <c r="I3744" t="s">
        <v>392</v>
      </c>
      <c r="J3744">
        <v>63300046</v>
      </c>
      <c r="K3744" t="s">
        <v>1542</v>
      </c>
      <c r="L3744" s="3">
        <v>15797.145487499998</v>
      </c>
      <c r="M3744" s="3">
        <v>16350.045579562497</v>
      </c>
      <c r="N3744" s="3">
        <v>16922.297174847183</v>
      </c>
      <c r="O3744" s="3">
        <v>17514.577575966832</v>
      </c>
      <c r="P3744" s="3">
        <v>18127.587791125668</v>
      </c>
    </row>
    <row r="3745" spans="2:16" x14ac:dyDescent="0.35">
      <c r="B3745" t="s">
        <v>10</v>
      </c>
      <c r="D3745" t="s">
        <v>19</v>
      </c>
      <c r="E3745" t="s">
        <v>44</v>
      </c>
      <c r="F3745" t="s">
        <v>390</v>
      </c>
      <c r="G3745" t="s">
        <v>391</v>
      </c>
      <c r="H3745">
        <v>4580</v>
      </c>
      <c r="I3745" t="s">
        <v>392</v>
      </c>
      <c r="J3745">
        <v>63300065</v>
      </c>
      <c r="K3745" t="s">
        <v>1627</v>
      </c>
      <c r="L3745" s="3">
        <v>61056.6</v>
      </c>
      <c r="M3745" s="3">
        <v>61056.6</v>
      </c>
      <c r="N3745" s="3">
        <v>61056.6</v>
      </c>
      <c r="O3745" s="3">
        <v>61056.6</v>
      </c>
      <c r="P3745" s="3">
        <v>61056.6</v>
      </c>
    </row>
    <row r="3746" spans="2:16" x14ac:dyDescent="0.35">
      <c r="B3746" t="s">
        <v>10</v>
      </c>
      <c r="D3746" t="s">
        <v>19</v>
      </c>
      <c r="E3746" t="s">
        <v>44</v>
      </c>
      <c r="F3746" t="s">
        <v>390</v>
      </c>
      <c r="G3746" t="s">
        <v>391</v>
      </c>
      <c r="H3746">
        <v>4580</v>
      </c>
      <c r="I3746" t="s">
        <v>392</v>
      </c>
      <c r="J3746">
        <v>63300152</v>
      </c>
      <c r="K3746" t="s">
        <v>1741</v>
      </c>
      <c r="L3746" s="3">
        <v>420470.52</v>
      </c>
      <c r="M3746" s="3">
        <v>428879.93040000001</v>
      </c>
      <c r="N3746" s="3">
        <v>437457.52900800004</v>
      </c>
      <c r="O3746" s="3">
        <v>446206.67958816007</v>
      </c>
      <c r="P3746" s="3">
        <v>455130.81317992328</v>
      </c>
    </row>
    <row r="3747" spans="2:16" x14ac:dyDescent="0.35">
      <c r="B3747" t="s">
        <v>10</v>
      </c>
      <c r="D3747" t="s">
        <v>11</v>
      </c>
      <c r="E3747" t="s">
        <v>44</v>
      </c>
      <c r="F3747" t="s">
        <v>390</v>
      </c>
      <c r="G3747" t="s">
        <v>391</v>
      </c>
      <c r="H3747">
        <v>4580</v>
      </c>
      <c r="I3747" t="s">
        <v>392</v>
      </c>
      <c r="J3747">
        <v>63300110</v>
      </c>
      <c r="K3747" t="s">
        <v>1866</v>
      </c>
      <c r="L3747" s="3">
        <v>2442.2640000000001</v>
      </c>
      <c r="M3747" s="3">
        <v>2442.2640000000001</v>
      </c>
      <c r="N3747" s="3">
        <v>2442.2640000000001</v>
      </c>
      <c r="O3747" s="3">
        <v>2442.2640000000001</v>
      </c>
      <c r="P3747" s="3">
        <v>2442.2640000000001</v>
      </c>
    </row>
    <row r="3748" spans="2:16" x14ac:dyDescent="0.35">
      <c r="B3748" t="s">
        <v>10</v>
      </c>
      <c r="D3748" t="s">
        <v>11</v>
      </c>
      <c r="E3748" t="s">
        <v>44</v>
      </c>
      <c r="F3748" t="s">
        <v>390</v>
      </c>
      <c r="G3748" t="s">
        <v>391</v>
      </c>
      <c r="H3748">
        <v>4580</v>
      </c>
      <c r="I3748" t="s">
        <v>392</v>
      </c>
      <c r="J3748">
        <v>63300100</v>
      </c>
      <c r="K3748" t="s">
        <v>1869</v>
      </c>
      <c r="L3748" s="3">
        <v>1453.3373848499998</v>
      </c>
      <c r="M3748" s="3">
        <v>1504.2041933197497</v>
      </c>
      <c r="N3748" s="3">
        <v>1556.8513400859408</v>
      </c>
      <c r="O3748" s="3">
        <v>1611.3411369889486</v>
      </c>
      <c r="P3748" s="3">
        <v>1667.7380767835614</v>
      </c>
    </row>
    <row r="3749" spans="2:16" x14ac:dyDescent="0.35">
      <c r="B3749" t="s">
        <v>10</v>
      </c>
      <c r="D3749" t="s">
        <v>11</v>
      </c>
      <c r="E3749" t="s">
        <v>44</v>
      </c>
      <c r="F3749" t="s">
        <v>390</v>
      </c>
      <c r="G3749" t="s">
        <v>391</v>
      </c>
      <c r="H3749">
        <v>4580</v>
      </c>
      <c r="I3749" t="s">
        <v>392</v>
      </c>
      <c r="J3749">
        <v>63300170</v>
      </c>
      <c r="K3749" t="s">
        <v>1873</v>
      </c>
      <c r="L3749" s="3">
        <v>2511.7461325124996</v>
      </c>
      <c r="M3749" s="3">
        <v>2599.6572471504369</v>
      </c>
      <c r="N3749" s="3">
        <v>2690.6452508007019</v>
      </c>
      <c r="O3749" s="3">
        <v>2784.8178345787264</v>
      </c>
      <c r="P3749" s="3">
        <v>2882.2864587889812</v>
      </c>
    </row>
    <row r="3750" spans="2:16" x14ac:dyDescent="0.35">
      <c r="B3750" t="s">
        <v>10</v>
      </c>
      <c r="D3750" t="s">
        <v>11</v>
      </c>
      <c r="E3750" t="s">
        <v>44</v>
      </c>
      <c r="F3750" t="s">
        <v>390</v>
      </c>
      <c r="G3750" t="s">
        <v>391</v>
      </c>
      <c r="H3750">
        <v>4580</v>
      </c>
      <c r="I3750" t="s">
        <v>392</v>
      </c>
      <c r="J3750">
        <v>63300130</v>
      </c>
      <c r="K3750" t="s">
        <v>1896</v>
      </c>
      <c r="L3750" s="3">
        <v>1579.7145487499999</v>
      </c>
      <c r="M3750" s="3">
        <v>1635.0045579562498</v>
      </c>
      <c r="N3750" s="3">
        <v>1692.2297174847183</v>
      </c>
      <c r="O3750" s="3">
        <v>1751.4577575966832</v>
      </c>
      <c r="P3750" s="3">
        <v>1812.758779112567</v>
      </c>
    </row>
    <row r="3751" spans="2:16" x14ac:dyDescent="0.35">
      <c r="B3751" t="s">
        <v>10</v>
      </c>
      <c r="D3751" t="s">
        <v>19</v>
      </c>
      <c r="E3751" t="s">
        <v>44</v>
      </c>
      <c r="F3751" t="s">
        <v>1634</v>
      </c>
      <c r="G3751" t="s">
        <v>1635</v>
      </c>
      <c r="H3751">
        <v>4580</v>
      </c>
      <c r="I3751" t="s">
        <v>392</v>
      </c>
      <c r="J3751">
        <v>63300065</v>
      </c>
      <c r="K3751" t="s">
        <v>1627</v>
      </c>
      <c r="L3751" s="3">
        <v>474275.50550500001</v>
      </c>
      <c r="M3751" s="3">
        <v>474275.50550500001</v>
      </c>
      <c r="N3751" s="3">
        <v>474275.50550500001</v>
      </c>
      <c r="O3751" s="3">
        <v>474275.50550500001</v>
      </c>
      <c r="P3751" s="3">
        <v>474275.50550500001</v>
      </c>
    </row>
    <row r="3752" spans="2:16" x14ac:dyDescent="0.35">
      <c r="B3752" t="s">
        <v>10</v>
      </c>
      <c r="D3752" t="s">
        <v>19</v>
      </c>
      <c r="E3752" t="s">
        <v>44</v>
      </c>
      <c r="F3752" t="s">
        <v>1634</v>
      </c>
      <c r="G3752" t="s">
        <v>1635</v>
      </c>
      <c r="H3752">
        <v>4580</v>
      </c>
      <c r="I3752" t="s">
        <v>392</v>
      </c>
      <c r="J3752">
        <v>63300152</v>
      </c>
      <c r="K3752" t="s">
        <v>1741</v>
      </c>
      <c r="L3752" s="3">
        <v>682120.91999959201</v>
      </c>
      <c r="M3752" s="3">
        <v>695763.33839958382</v>
      </c>
      <c r="N3752" s="3">
        <v>709678.60516757553</v>
      </c>
      <c r="O3752" s="3">
        <v>723872.177270927</v>
      </c>
      <c r="P3752" s="3">
        <v>738349.62081634556</v>
      </c>
    </row>
    <row r="3753" spans="2:16" x14ac:dyDescent="0.35">
      <c r="B3753" t="s">
        <v>10</v>
      </c>
      <c r="D3753" t="s">
        <v>11</v>
      </c>
      <c r="E3753" t="s">
        <v>44</v>
      </c>
      <c r="F3753" t="s">
        <v>1634</v>
      </c>
      <c r="G3753" t="s">
        <v>1635</v>
      </c>
      <c r="H3753">
        <v>4580</v>
      </c>
      <c r="I3753" t="s">
        <v>392</v>
      </c>
      <c r="J3753">
        <v>63300110</v>
      </c>
      <c r="K3753" t="s">
        <v>1866</v>
      </c>
      <c r="L3753" s="3">
        <v>18971.0202202</v>
      </c>
      <c r="M3753" s="3">
        <v>18971.0202202</v>
      </c>
      <c r="N3753" s="3">
        <v>18971.0202202</v>
      </c>
      <c r="O3753" s="3">
        <v>18971.0202202</v>
      </c>
      <c r="P3753" s="3">
        <v>18971.0202202</v>
      </c>
    </row>
    <row r="3754" spans="2:16" x14ac:dyDescent="0.35">
      <c r="B3754" t="s">
        <v>10</v>
      </c>
      <c r="D3754" t="s">
        <v>11</v>
      </c>
      <c r="E3754" t="s">
        <v>44</v>
      </c>
      <c r="F3754" t="s">
        <v>393</v>
      </c>
      <c r="G3754" t="s">
        <v>394</v>
      </c>
      <c r="H3754">
        <v>4580</v>
      </c>
      <c r="I3754" t="s">
        <v>392</v>
      </c>
      <c r="J3754">
        <v>63300080</v>
      </c>
      <c r="K3754" t="s">
        <v>91</v>
      </c>
      <c r="L3754" s="3">
        <v>136.27697144371197</v>
      </c>
      <c r="M3754" s="3">
        <v>141.04666544424191</v>
      </c>
      <c r="N3754" s="3">
        <v>145.98329873479037</v>
      </c>
      <c r="O3754" s="3">
        <v>151.09271419050802</v>
      </c>
      <c r="P3754" s="3">
        <v>156.38095918717579</v>
      </c>
    </row>
    <row r="3755" spans="2:16" x14ac:dyDescent="0.35">
      <c r="B3755" t="s">
        <v>10</v>
      </c>
      <c r="D3755" t="s">
        <v>11</v>
      </c>
      <c r="E3755" t="s">
        <v>44</v>
      </c>
      <c r="F3755" t="s">
        <v>393</v>
      </c>
      <c r="G3755" t="s">
        <v>394</v>
      </c>
      <c r="H3755">
        <v>4580</v>
      </c>
      <c r="I3755" t="s">
        <v>392</v>
      </c>
      <c r="J3755">
        <v>63300040</v>
      </c>
      <c r="K3755" t="s">
        <v>1515</v>
      </c>
      <c r="L3755" s="3">
        <v>47.069348689439991</v>
      </c>
      <c r="M3755" s="3">
        <v>48.716775893570393</v>
      </c>
      <c r="N3755" s="3">
        <v>50.421863049845356</v>
      </c>
      <c r="O3755" s="3">
        <v>52.186628256589934</v>
      </c>
      <c r="P3755" s="3">
        <v>54.013160245570582</v>
      </c>
    </row>
    <row r="3756" spans="2:16" x14ac:dyDescent="0.35">
      <c r="B3756" t="s">
        <v>10</v>
      </c>
      <c r="D3756" t="s">
        <v>19</v>
      </c>
      <c r="E3756" t="s">
        <v>44</v>
      </c>
      <c r="F3756" t="s">
        <v>393</v>
      </c>
      <c r="G3756" t="s">
        <v>394</v>
      </c>
      <c r="H3756">
        <v>4580</v>
      </c>
      <c r="I3756" t="s">
        <v>392</v>
      </c>
      <c r="J3756">
        <v>63300056</v>
      </c>
      <c r="K3756" t="s">
        <v>1536</v>
      </c>
      <c r="L3756" s="3">
        <v>448.27951132799996</v>
      </c>
      <c r="M3756" s="3">
        <v>463.96929422447994</v>
      </c>
      <c r="N3756" s="3">
        <v>480.20821952233672</v>
      </c>
      <c r="O3756" s="3">
        <v>497.01550720561846</v>
      </c>
      <c r="P3756" s="3">
        <v>514.41104995781507</v>
      </c>
    </row>
    <row r="3757" spans="2:16" x14ac:dyDescent="0.35">
      <c r="B3757" t="s">
        <v>10</v>
      </c>
      <c r="D3757" t="s">
        <v>11</v>
      </c>
      <c r="E3757" t="s">
        <v>44</v>
      </c>
      <c r="F3757" t="s">
        <v>393</v>
      </c>
      <c r="G3757" t="s">
        <v>394</v>
      </c>
      <c r="H3757">
        <v>4580</v>
      </c>
      <c r="I3757" t="s">
        <v>392</v>
      </c>
      <c r="J3757">
        <v>63300100</v>
      </c>
      <c r="K3757" t="s">
        <v>1869</v>
      </c>
      <c r="L3757" s="3">
        <v>41.241715042175997</v>
      </c>
      <c r="M3757" s="3">
        <v>42.685175068652157</v>
      </c>
      <c r="N3757" s="3">
        <v>44.179156196054976</v>
      </c>
      <c r="O3757" s="3">
        <v>45.725426662916895</v>
      </c>
      <c r="P3757" s="3">
        <v>47.325816596118983</v>
      </c>
    </row>
    <row r="3758" spans="2:16" x14ac:dyDescent="0.35">
      <c r="B3758" t="s">
        <v>10</v>
      </c>
      <c r="D3758" t="s">
        <v>11</v>
      </c>
      <c r="E3758" t="s">
        <v>44</v>
      </c>
      <c r="F3758" t="s">
        <v>393</v>
      </c>
      <c r="G3758" t="s">
        <v>394</v>
      </c>
      <c r="H3758">
        <v>4580</v>
      </c>
      <c r="I3758" t="s">
        <v>392</v>
      </c>
      <c r="J3758">
        <v>63300170</v>
      </c>
      <c r="K3758" t="s">
        <v>1873</v>
      </c>
      <c r="L3758" s="3">
        <v>71.276442301151988</v>
      </c>
      <c r="M3758" s="3">
        <v>73.771117781692311</v>
      </c>
      <c r="N3758" s="3">
        <v>76.353106904051543</v>
      </c>
      <c r="O3758" s="3">
        <v>79.02546564569333</v>
      </c>
      <c r="P3758" s="3">
        <v>81.791356943292598</v>
      </c>
    </row>
    <row r="3759" spans="2:16" x14ac:dyDescent="0.35">
      <c r="B3759" t="s">
        <v>10</v>
      </c>
      <c r="D3759" t="s">
        <v>11</v>
      </c>
      <c r="E3759" t="s">
        <v>44</v>
      </c>
      <c r="F3759" t="s">
        <v>393</v>
      </c>
      <c r="G3759" t="s">
        <v>394</v>
      </c>
      <c r="H3759">
        <v>4580</v>
      </c>
      <c r="I3759" t="s">
        <v>392</v>
      </c>
      <c r="J3759">
        <v>63300130</v>
      </c>
      <c r="K3759" t="s">
        <v>1896</v>
      </c>
      <c r="L3759" s="3">
        <v>44.827951132799996</v>
      </c>
      <c r="M3759" s="3">
        <v>46.396929422447997</v>
      </c>
      <c r="N3759" s="3">
        <v>48.020821952233675</v>
      </c>
      <c r="O3759" s="3">
        <v>49.701550720561848</v>
      </c>
      <c r="P3759" s="3">
        <v>51.441104995781508</v>
      </c>
    </row>
    <row r="3760" spans="2:16" x14ac:dyDescent="0.35">
      <c r="B3760" t="s">
        <v>10</v>
      </c>
      <c r="D3760" t="s">
        <v>19</v>
      </c>
      <c r="E3760" t="s">
        <v>44</v>
      </c>
      <c r="F3760" t="s">
        <v>1794</v>
      </c>
      <c r="G3760" t="s">
        <v>1795</v>
      </c>
      <c r="H3760">
        <v>4580</v>
      </c>
      <c r="I3760" t="s">
        <v>392</v>
      </c>
      <c r="J3760">
        <v>63300152</v>
      </c>
      <c r="K3760" t="s">
        <v>1741</v>
      </c>
      <c r="L3760" s="3">
        <v>45900</v>
      </c>
      <c r="M3760" s="3">
        <v>46818</v>
      </c>
      <c r="N3760" s="3">
        <v>47754.36</v>
      </c>
      <c r="O3760" s="3">
        <v>48709.447200000002</v>
      </c>
      <c r="P3760" s="3">
        <v>49683.636144000004</v>
      </c>
    </row>
    <row r="3761" spans="2:16" x14ac:dyDescent="0.35">
      <c r="B3761" t="s">
        <v>10</v>
      </c>
      <c r="D3761" t="s">
        <v>11</v>
      </c>
      <c r="E3761" t="s">
        <v>44</v>
      </c>
      <c r="F3761" t="s">
        <v>395</v>
      </c>
      <c r="G3761" t="s">
        <v>396</v>
      </c>
      <c r="H3761">
        <v>4580</v>
      </c>
      <c r="I3761" t="s">
        <v>392</v>
      </c>
      <c r="J3761">
        <v>63300080</v>
      </c>
      <c r="K3761" t="s">
        <v>91</v>
      </c>
      <c r="L3761" s="3">
        <v>34419.284460492832</v>
      </c>
      <c r="M3761" s="3">
        <v>36641.447416610077</v>
      </c>
      <c r="N3761" s="3">
        <v>37888.285996191429</v>
      </c>
      <c r="O3761" s="3">
        <v>39178.76392605812</v>
      </c>
      <c r="P3761" s="3">
        <v>40514.408583470147</v>
      </c>
    </row>
    <row r="3762" spans="2:16" x14ac:dyDescent="0.35">
      <c r="B3762" t="s">
        <v>10</v>
      </c>
      <c r="D3762" t="s">
        <v>19</v>
      </c>
      <c r="E3762" t="s">
        <v>44</v>
      </c>
      <c r="F3762" t="s">
        <v>395</v>
      </c>
      <c r="G3762" t="s">
        <v>396</v>
      </c>
      <c r="H3762">
        <v>4580</v>
      </c>
      <c r="I3762" t="s">
        <v>392</v>
      </c>
      <c r="J3762">
        <v>63300030</v>
      </c>
      <c r="K3762" t="s">
        <v>1488</v>
      </c>
      <c r="L3762" s="3">
        <v>0</v>
      </c>
      <c r="M3762" s="3">
        <v>2280</v>
      </c>
      <c r="N3762" s="3">
        <v>2280</v>
      </c>
      <c r="O3762" s="3">
        <v>2280</v>
      </c>
      <c r="P3762" s="3">
        <v>2280</v>
      </c>
    </row>
    <row r="3763" spans="2:16" x14ac:dyDescent="0.35">
      <c r="B3763" t="s">
        <v>10</v>
      </c>
      <c r="D3763" t="s">
        <v>11</v>
      </c>
      <c r="E3763" t="s">
        <v>44</v>
      </c>
      <c r="F3763" t="s">
        <v>395</v>
      </c>
      <c r="G3763" t="s">
        <v>396</v>
      </c>
      <c r="H3763">
        <v>4580</v>
      </c>
      <c r="I3763" t="s">
        <v>392</v>
      </c>
      <c r="J3763">
        <v>63300040</v>
      </c>
      <c r="K3763" t="s">
        <v>1515</v>
      </c>
      <c r="L3763" s="3">
        <v>11888.239698525485</v>
      </c>
      <c r="M3763" s="3">
        <v>12655.763087973875</v>
      </c>
      <c r="N3763" s="3">
        <v>13086.414571052959</v>
      </c>
      <c r="O3763" s="3">
        <v>13532.138856039812</v>
      </c>
      <c r="P3763" s="3">
        <v>13993.463491001203</v>
      </c>
    </row>
    <row r="3764" spans="2:16" x14ac:dyDescent="0.35">
      <c r="B3764" t="s">
        <v>10</v>
      </c>
      <c r="D3764" t="s">
        <v>19</v>
      </c>
      <c r="E3764" t="s">
        <v>44</v>
      </c>
      <c r="F3764" t="s">
        <v>395</v>
      </c>
      <c r="G3764" t="s">
        <v>396</v>
      </c>
      <c r="H3764">
        <v>4580</v>
      </c>
      <c r="I3764" t="s">
        <v>392</v>
      </c>
      <c r="J3764">
        <v>63300056</v>
      </c>
      <c r="K3764" t="s">
        <v>1536</v>
      </c>
      <c r="L3764" s="3">
        <v>113221.33046214748</v>
      </c>
      <c r="M3764" s="3">
        <v>120531.07702832263</v>
      </c>
      <c r="N3764" s="3">
        <v>124632.51972431391</v>
      </c>
      <c r="O3764" s="3">
        <v>128877.51291466488</v>
      </c>
      <c r="P3764" s="3">
        <v>133271.08086667812</v>
      </c>
    </row>
    <row r="3765" spans="2:16" x14ac:dyDescent="0.35">
      <c r="B3765" t="s">
        <v>10</v>
      </c>
      <c r="D3765" t="s">
        <v>11</v>
      </c>
      <c r="E3765" t="s">
        <v>44</v>
      </c>
      <c r="F3765" t="s">
        <v>395</v>
      </c>
      <c r="G3765" t="s">
        <v>396</v>
      </c>
      <c r="H3765">
        <v>4580</v>
      </c>
      <c r="I3765" t="s">
        <v>392</v>
      </c>
      <c r="J3765">
        <v>63300100</v>
      </c>
      <c r="K3765" t="s">
        <v>1869</v>
      </c>
      <c r="L3765" s="3">
        <v>10416.362402517569</v>
      </c>
      <c r="M3765" s="3">
        <v>11088.85908660568</v>
      </c>
      <c r="N3765" s="3">
        <v>11466.191814636881</v>
      </c>
      <c r="O3765" s="3">
        <v>11856.73118814917</v>
      </c>
      <c r="P3765" s="3">
        <v>12260.939439734389</v>
      </c>
    </row>
    <row r="3766" spans="2:16" x14ac:dyDescent="0.35">
      <c r="B3766" t="s">
        <v>10</v>
      </c>
      <c r="D3766" t="s">
        <v>11</v>
      </c>
      <c r="E3766" t="s">
        <v>44</v>
      </c>
      <c r="F3766" t="s">
        <v>395</v>
      </c>
      <c r="G3766" t="s">
        <v>396</v>
      </c>
      <c r="H3766">
        <v>4580</v>
      </c>
      <c r="I3766" t="s">
        <v>392</v>
      </c>
      <c r="J3766">
        <v>63300170</v>
      </c>
      <c r="K3766" t="s">
        <v>1873</v>
      </c>
      <c r="L3766" s="3">
        <v>18002.191543481451</v>
      </c>
      <c r="M3766" s="3">
        <v>19164.441247503299</v>
      </c>
      <c r="N3766" s="3">
        <v>19816.57063616591</v>
      </c>
      <c r="O3766" s="3">
        <v>20491.524553431715</v>
      </c>
      <c r="P3766" s="3">
        <v>21190.101857801823</v>
      </c>
    </row>
    <row r="3767" spans="2:16" x14ac:dyDescent="0.35">
      <c r="B3767" t="s">
        <v>10</v>
      </c>
      <c r="D3767" t="s">
        <v>11</v>
      </c>
      <c r="E3767" t="s">
        <v>44</v>
      </c>
      <c r="F3767" t="s">
        <v>395</v>
      </c>
      <c r="G3767" t="s">
        <v>396</v>
      </c>
      <c r="H3767">
        <v>4580</v>
      </c>
      <c r="I3767" t="s">
        <v>392</v>
      </c>
      <c r="J3767">
        <v>63300130</v>
      </c>
      <c r="K3767" t="s">
        <v>1896</v>
      </c>
      <c r="L3767" s="3">
        <v>11322.133046214749</v>
      </c>
      <c r="M3767" s="3">
        <v>12053.107702832265</v>
      </c>
      <c r="N3767" s="3">
        <v>12463.251972431393</v>
      </c>
      <c r="O3767" s="3">
        <v>12887.751291466489</v>
      </c>
      <c r="P3767" s="3">
        <v>13327.108086667815</v>
      </c>
    </row>
    <row r="3768" spans="2:16" x14ac:dyDescent="0.35">
      <c r="B3768" t="s">
        <v>10</v>
      </c>
      <c r="D3768" t="s">
        <v>11</v>
      </c>
      <c r="E3768" t="s">
        <v>44</v>
      </c>
      <c r="F3768" t="s">
        <v>397</v>
      </c>
      <c r="G3768" t="s">
        <v>398</v>
      </c>
      <c r="H3768">
        <v>4580</v>
      </c>
      <c r="I3768" t="s">
        <v>392</v>
      </c>
      <c r="J3768">
        <v>63300080</v>
      </c>
      <c r="K3768" t="s">
        <v>91</v>
      </c>
      <c r="L3768" s="3">
        <v>34751.071915571512</v>
      </c>
      <c r="M3768" s="3">
        <v>36369.247432616517</v>
      </c>
      <c r="N3768" s="3">
        <v>37628.105012758089</v>
      </c>
      <c r="O3768" s="3">
        <v>38931.022608204621</v>
      </c>
      <c r="P3768" s="3">
        <v>40279.542319491782</v>
      </c>
    </row>
    <row r="3769" spans="2:16" x14ac:dyDescent="0.35">
      <c r="B3769" t="s">
        <v>10</v>
      </c>
      <c r="D3769" t="s">
        <v>19</v>
      </c>
      <c r="E3769" t="s">
        <v>44</v>
      </c>
      <c r="F3769" t="s">
        <v>397</v>
      </c>
      <c r="G3769" t="s">
        <v>398</v>
      </c>
      <c r="H3769">
        <v>4580</v>
      </c>
      <c r="I3769" t="s">
        <v>392</v>
      </c>
      <c r="J3769">
        <v>63300030</v>
      </c>
      <c r="K3769" t="s">
        <v>1488</v>
      </c>
      <c r="L3769" s="3">
        <v>0</v>
      </c>
      <c r="M3769" s="3">
        <v>1440</v>
      </c>
      <c r="N3769" s="3">
        <v>1440</v>
      </c>
      <c r="O3769" s="3">
        <v>1440</v>
      </c>
      <c r="P3769" s="3">
        <v>1440</v>
      </c>
    </row>
    <row r="3770" spans="2:16" x14ac:dyDescent="0.35">
      <c r="B3770" t="s">
        <v>10</v>
      </c>
      <c r="D3770" t="s">
        <v>11</v>
      </c>
      <c r="E3770" t="s">
        <v>44</v>
      </c>
      <c r="F3770" t="s">
        <v>397</v>
      </c>
      <c r="G3770" t="s">
        <v>398</v>
      </c>
      <c r="H3770">
        <v>4580</v>
      </c>
      <c r="I3770" t="s">
        <v>392</v>
      </c>
      <c r="J3770">
        <v>63300040</v>
      </c>
      <c r="K3770" t="s">
        <v>1515</v>
      </c>
      <c r="L3770" s="3">
        <v>12002.837339259899</v>
      </c>
      <c r="M3770" s="3">
        <v>12561.746646133994</v>
      </c>
      <c r="N3770" s="3">
        <v>12996.549428748682</v>
      </c>
      <c r="O3770" s="3">
        <v>13446.570308754886</v>
      </c>
      <c r="P3770" s="3">
        <v>13912.341919561306</v>
      </c>
    </row>
    <row r="3771" spans="2:16" x14ac:dyDescent="0.35">
      <c r="B3771" t="s">
        <v>10</v>
      </c>
      <c r="D3771" t="s">
        <v>19</v>
      </c>
      <c r="E3771" t="s">
        <v>44</v>
      </c>
      <c r="F3771" t="s">
        <v>397</v>
      </c>
      <c r="G3771" t="s">
        <v>398</v>
      </c>
      <c r="H3771">
        <v>4580</v>
      </c>
      <c r="I3771" t="s">
        <v>392</v>
      </c>
      <c r="J3771">
        <v>63300056</v>
      </c>
      <c r="K3771" t="s">
        <v>1536</v>
      </c>
      <c r="L3771" s="3">
        <v>114312.73656437999</v>
      </c>
      <c r="M3771" s="3">
        <v>119635.68234413328</v>
      </c>
      <c r="N3771" s="3">
        <v>123776.66122617794</v>
      </c>
      <c r="O3771" s="3">
        <v>128062.57436909416</v>
      </c>
      <c r="P3771" s="3">
        <v>132498.49447201245</v>
      </c>
    </row>
    <row r="3772" spans="2:16" x14ac:dyDescent="0.35">
      <c r="B3772" t="s">
        <v>10</v>
      </c>
      <c r="D3772" t="s">
        <v>11</v>
      </c>
      <c r="E3772" t="s">
        <v>44</v>
      </c>
      <c r="F3772" t="s">
        <v>397</v>
      </c>
      <c r="G3772" t="s">
        <v>398</v>
      </c>
      <c r="H3772">
        <v>4580</v>
      </c>
      <c r="I3772" t="s">
        <v>392</v>
      </c>
      <c r="J3772">
        <v>63300100</v>
      </c>
      <c r="K3772" t="s">
        <v>1869</v>
      </c>
      <c r="L3772" s="3">
        <v>10516.771763922958</v>
      </c>
      <c r="M3772" s="3">
        <v>11006.482775660261</v>
      </c>
      <c r="N3772" s="3">
        <v>11387.452832808371</v>
      </c>
      <c r="O3772" s="3">
        <v>11781.756841956661</v>
      </c>
      <c r="P3772" s="3">
        <v>12189.861491425145</v>
      </c>
    </row>
    <row r="3773" spans="2:16" x14ac:dyDescent="0.35">
      <c r="B3773" t="s">
        <v>10</v>
      </c>
      <c r="D3773" t="s">
        <v>11</v>
      </c>
      <c r="E3773" t="s">
        <v>44</v>
      </c>
      <c r="F3773" t="s">
        <v>397</v>
      </c>
      <c r="G3773" t="s">
        <v>398</v>
      </c>
      <c r="H3773">
        <v>4580</v>
      </c>
      <c r="I3773" t="s">
        <v>392</v>
      </c>
      <c r="J3773">
        <v>63300170</v>
      </c>
      <c r="K3773" t="s">
        <v>1873</v>
      </c>
      <c r="L3773" s="3">
        <v>18175.725113736418</v>
      </c>
      <c r="M3773" s="3">
        <v>19022.073492717191</v>
      </c>
      <c r="N3773" s="3">
        <v>19680.489134962292</v>
      </c>
      <c r="O3773" s="3">
        <v>20361.949324685971</v>
      </c>
      <c r="P3773" s="3">
        <v>21067.26062104998</v>
      </c>
    </row>
    <row r="3774" spans="2:16" x14ac:dyDescent="0.35">
      <c r="B3774" t="s">
        <v>10</v>
      </c>
      <c r="D3774" t="s">
        <v>11</v>
      </c>
      <c r="E3774" t="s">
        <v>44</v>
      </c>
      <c r="F3774" t="s">
        <v>397</v>
      </c>
      <c r="G3774" t="s">
        <v>398</v>
      </c>
      <c r="H3774">
        <v>4580</v>
      </c>
      <c r="I3774" t="s">
        <v>392</v>
      </c>
      <c r="J3774">
        <v>63300130</v>
      </c>
      <c r="K3774" t="s">
        <v>1896</v>
      </c>
      <c r="L3774" s="3">
        <v>13717.528387725597</v>
      </c>
      <c r="M3774" s="3">
        <v>14356.281881295992</v>
      </c>
      <c r="N3774" s="3">
        <v>14853.199347141352</v>
      </c>
      <c r="O3774" s="3">
        <v>15367.508924291298</v>
      </c>
      <c r="P3774" s="3">
        <v>15899.819336641493</v>
      </c>
    </row>
    <row r="3775" spans="2:16" x14ac:dyDescent="0.35">
      <c r="B3775" t="s">
        <v>10</v>
      </c>
      <c r="D3775" t="s">
        <v>11</v>
      </c>
      <c r="E3775" t="s">
        <v>44</v>
      </c>
      <c r="F3775" t="s">
        <v>399</v>
      </c>
      <c r="G3775" t="s">
        <v>400</v>
      </c>
      <c r="H3775">
        <v>4580</v>
      </c>
      <c r="I3775" t="s">
        <v>392</v>
      </c>
      <c r="J3775">
        <v>63300080</v>
      </c>
      <c r="K3775" t="s">
        <v>91</v>
      </c>
      <c r="L3775" s="3">
        <v>557049.00245210598</v>
      </c>
      <c r="M3775" s="3">
        <v>689752.58153792971</v>
      </c>
      <c r="N3775" s="3">
        <v>709931.68165175722</v>
      </c>
      <c r="O3775" s="3">
        <v>730817.05026956869</v>
      </c>
      <c r="P3775" s="3">
        <v>752433.40678900364</v>
      </c>
    </row>
    <row r="3776" spans="2:16" x14ac:dyDescent="0.35">
      <c r="B3776" t="s">
        <v>10</v>
      </c>
      <c r="D3776" t="s">
        <v>19</v>
      </c>
      <c r="E3776" t="s">
        <v>44</v>
      </c>
      <c r="F3776" t="s">
        <v>399</v>
      </c>
      <c r="G3776" t="s">
        <v>400</v>
      </c>
      <c r="H3776">
        <v>4580</v>
      </c>
      <c r="I3776" t="s">
        <v>392</v>
      </c>
      <c r="J3776">
        <v>63300030</v>
      </c>
      <c r="K3776" t="s">
        <v>1488</v>
      </c>
      <c r="L3776" s="3">
        <v>55000</v>
      </c>
      <c r="M3776" s="3">
        <v>55000</v>
      </c>
      <c r="N3776" s="3">
        <v>55000</v>
      </c>
      <c r="O3776" s="3">
        <v>55000</v>
      </c>
      <c r="P3776" s="3">
        <v>55000</v>
      </c>
    </row>
    <row r="3777" spans="2:16" x14ac:dyDescent="0.35">
      <c r="B3777" t="s">
        <v>10</v>
      </c>
      <c r="D3777" t="s">
        <v>11</v>
      </c>
      <c r="E3777" t="s">
        <v>44</v>
      </c>
      <c r="F3777" t="s">
        <v>399</v>
      </c>
      <c r="G3777" t="s">
        <v>400</v>
      </c>
      <c r="H3777">
        <v>4580</v>
      </c>
      <c r="I3777" t="s">
        <v>392</v>
      </c>
      <c r="J3777">
        <v>63300040</v>
      </c>
      <c r="K3777" t="s">
        <v>1515</v>
      </c>
      <c r="L3777" s="3">
        <v>192401.79361010241</v>
      </c>
      <c r="M3777" s="3">
        <v>238236.91138645599</v>
      </c>
      <c r="N3777" s="3">
        <v>245206.66635998193</v>
      </c>
      <c r="O3777" s="3">
        <v>252420.36275758129</v>
      </c>
      <c r="P3777" s="3">
        <v>259886.53852909664</v>
      </c>
    </row>
    <row r="3778" spans="2:16" x14ac:dyDescent="0.35">
      <c r="B3778" t="s">
        <v>10</v>
      </c>
      <c r="D3778" t="s">
        <v>19</v>
      </c>
      <c r="E3778" t="s">
        <v>44</v>
      </c>
      <c r="F3778" t="s">
        <v>399</v>
      </c>
      <c r="G3778" t="s">
        <v>400</v>
      </c>
      <c r="H3778">
        <v>4580</v>
      </c>
      <c r="I3778" t="s">
        <v>392</v>
      </c>
      <c r="J3778">
        <v>63300056</v>
      </c>
      <c r="K3778" t="s">
        <v>1536</v>
      </c>
      <c r="L3778" s="3">
        <v>1832398.0343819277</v>
      </c>
      <c r="M3778" s="3">
        <v>2268922.9655852951</v>
      </c>
      <c r="N3778" s="3">
        <v>2335301.5843807803</v>
      </c>
      <c r="O3778" s="3">
        <v>2404003.4548341078</v>
      </c>
      <c r="P3778" s="3">
        <v>2475109.8907533013</v>
      </c>
    </row>
    <row r="3779" spans="2:16" x14ac:dyDescent="0.35">
      <c r="B3779" t="s">
        <v>10</v>
      </c>
      <c r="D3779" t="s">
        <v>19</v>
      </c>
      <c r="E3779" t="s">
        <v>44</v>
      </c>
      <c r="F3779" t="s">
        <v>399</v>
      </c>
      <c r="G3779" t="s">
        <v>400</v>
      </c>
      <c r="H3779">
        <v>4580</v>
      </c>
      <c r="I3779" t="s">
        <v>392</v>
      </c>
      <c r="J3779">
        <v>63300060</v>
      </c>
      <c r="K3779" t="s">
        <v>1546</v>
      </c>
      <c r="L3779" s="3">
        <v>3804</v>
      </c>
      <c r="M3779" s="3">
        <v>3804</v>
      </c>
      <c r="N3779" s="3">
        <v>3804</v>
      </c>
      <c r="O3779" s="3">
        <v>3804</v>
      </c>
      <c r="P3779" s="3">
        <v>3804</v>
      </c>
    </row>
    <row r="3780" spans="2:16" x14ac:dyDescent="0.35">
      <c r="B3780" t="s">
        <v>10</v>
      </c>
      <c r="D3780" t="s">
        <v>19</v>
      </c>
      <c r="E3780" t="s">
        <v>44</v>
      </c>
      <c r="F3780" t="s">
        <v>399</v>
      </c>
      <c r="G3780" t="s">
        <v>400</v>
      </c>
      <c r="H3780">
        <v>4580</v>
      </c>
      <c r="I3780" t="s">
        <v>392</v>
      </c>
      <c r="J3780">
        <v>63300065</v>
      </c>
      <c r="K3780" t="s">
        <v>1627</v>
      </c>
      <c r="L3780" s="3">
        <v>6996</v>
      </c>
      <c r="M3780" s="3">
        <v>6996</v>
      </c>
      <c r="N3780" s="3">
        <v>6996</v>
      </c>
      <c r="O3780" s="3">
        <v>6996</v>
      </c>
      <c r="P3780" s="3">
        <v>6996</v>
      </c>
    </row>
    <row r="3781" spans="2:16" x14ac:dyDescent="0.35">
      <c r="B3781" t="s">
        <v>10</v>
      </c>
      <c r="D3781" t="s">
        <v>19</v>
      </c>
      <c r="E3781" t="s">
        <v>44</v>
      </c>
      <c r="F3781" t="s">
        <v>399</v>
      </c>
      <c r="G3781" t="s">
        <v>400</v>
      </c>
      <c r="H3781">
        <v>4580</v>
      </c>
      <c r="I3781" t="s">
        <v>392</v>
      </c>
      <c r="J3781">
        <v>63300033</v>
      </c>
      <c r="K3781" t="s">
        <v>1661</v>
      </c>
      <c r="L3781" s="3">
        <v>48000</v>
      </c>
      <c r="M3781" s="3">
        <v>48000</v>
      </c>
      <c r="N3781" s="3">
        <v>48000</v>
      </c>
      <c r="O3781" s="3">
        <v>48000</v>
      </c>
      <c r="P3781" s="3">
        <v>48000</v>
      </c>
    </row>
    <row r="3782" spans="2:16" x14ac:dyDescent="0.35">
      <c r="B3782" t="s">
        <v>10</v>
      </c>
      <c r="D3782" t="s">
        <v>19</v>
      </c>
      <c r="E3782" t="s">
        <v>44</v>
      </c>
      <c r="F3782" t="s">
        <v>399</v>
      </c>
      <c r="G3782" t="s">
        <v>400</v>
      </c>
      <c r="H3782">
        <v>4580</v>
      </c>
      <c r="I3782" t="s">
        <v>392</v>
      </c>
      <c r="J3782">
        <v>63300150</v>
      </c>
      <c r="K3782" t="s">
        <v>1680</v>
      </c>
      <c r="L3782" s="3">
        <v>76500</v>
      </c>
      <c r="M3782" s="3">
        <v>78030</v>
      </c>
      <c r="N3782" s="3">
        <v>79590.600000000006</v>
      </c>
      <c r="O3782" s="3">
        <v>81182.412000000011</v>
      </c>
      <c r="P3782" s="3">
        <v>82806.060240000006</v>
      </c>
    </row>
    <row r="3783" spans="2:16" x14ac:dyDescent="0.35">
      <c r="B3783" t="s">
        <v>10</v>
      </c>
      <c r="D3783" t="s">
        <v>11</v>
      </c>
      <c r="E3783" t="s">
        <v>44</v>
      </c>
      <c r="F3783" t="s">
        <v>399</v>
      </c>
      <c r="G3783" t="s">
        <v>400</v>
      </c>
      <c r="H3783">
        <v>4580</v>
      </c>
      <c r="I3783" t="s">
        <v>392</v>
      </c>
      <c r="J3783">
        <v>63300110</v>
      </c>
      <c r="K3783" t="s">
        <v>1866</v>
      </c>
      <c r="L3783" s="3">
        <v>279.84000000000003</v>
      </c>
      <c r="M3783" s="3">
        <v>279.84000000000003</v>
      </c>
      <c r="N3783" s="3">
        <v>279.84000000000003</v>
      </c>
      <c r="O3783" s="3">
        <v>279.84000000000003</v>
      </c>
      <c r="P3783" s="3">
        <v>279.84000000000003</v>
      </c>
    </row>
    <row r="3784" spans="2:16" x14ac:dyDescent="0.35">
      <c r="B3784" t="s">
        <v>10</v>
      </c>
      <c r="D3784" t="s">
        <v>11</v>
      </c>
      <c r="E3784" t="s">
        <v>44</v>
      </c>
      <c r="F3784" t="s">
        <v>399</v>
      </c>
      <c r="G3784" t="s">
        <v>400</v>
      </c>
      <c r="H3784">
        <v>4580</v>
      </c>
      <c r="I3784" t="s">
        <v>392</v>
      </c>
      <c r="J3784">
        <v>63300100</v>
      </c>
      <c r="K3784" t="s">
        <v>1869</v>
      </c>
      <c r="L3784" s="3">
        <v>168580.61916313734</v>
      </c>
      <c r="M3784" s="3">
        <v>208740.91283384716</v>
      </c>
      <c r="N3784" s="3">
        <v>214847.74576303179</v>
      </c>
      <c r="O3784" s="3">
        <v>221168.3178447379</v>
      </c>
      <c r="P3784" s="3">
        <v>227710.10994930373</v>
      </c>
    </row>
    <row r="3785" spans="2:16" x14ac:dyDescent="0.35">
      <c r="B3785" t="s">
        <v>10</v>
      </c>
      <c r="D3785" t="s">
        <v>11</v>
      </c>
      <c r="E3785" t="s">
        <v>44</v>
      </c>
      <c r="F3785" t="s">
        <v>399</v>
      </c>
      <c r="G3785" t="s">
        <v>400</v>
      </c>
      <c r="H3785">
        <v>4580</v>
      </c>
      <c r="I3785" t="s">
        <v>392</v>
      </c>
      <c r="J3785">
        <v>63300170</v>
      </c>
      <c r="K3785" t="s">
        <v>1873</v>
      </c>
      <c r="L3785" s="3">
        <v>291351.2874667265</v>
      </c>
      <c r="M3785" s="3">
        <v>360758.75152806193</v>
      </c>
      <c r="N3785" s="3">
        <v>371312.95191654406</v>
      </c>
      <c r="O3785" s="3">
        <v>382236.54931862309</v>
      </c>
      <c r="P3785" s="3">
        <v>393542.47262977489</v>
      </c>
    </row>
    <row r="3786" spans="2:16" x14ac:dyDescent="0.35">
      <c r="B3786" t="s">
        <v>10</v>
      </c>
      <c r="D3786" t="s">
        <v>19</v>
      </c>
      <c r="E3786" t="s">
        <v>44</v>
      </c>
      <c r="F3786" t="s">
        <v>399</v>
      </c>
      <c r="G3786" t="s">
        <v>400</v>
      </c>
      <c r="H3786">
        <v>4580</v>
      </c>
      <c r="I3786" t="s">
        <v>392</v>
      </c>
      <c r="J3786">
        <v>63300035</v>
      </c>
      <c r="K3786" t="s">
        <v>1886</v>
      </c>
      <c r="L3786" s="3">
        <v>1610.07</v>
      </c>
      <c r="M3786" s="3">
        <v>1642.2713999999999</v>
      </c>
      <c r="N3786" s="3">
        <v>1675.1168279999999</v>
      </c>
      <c r="O3786" s="3">
        <v>1708.6191645599999</v>
      </c>
      <c r="P3786" s="3">
        <v>1742.7915478512</v>
      </c>
    </row>
    <row r="3787" spans="2:16" x14ac:dyDescent="0.35">
      <c r="B3787" t="s">
        <v>10</v>
      </c>
      <c r="D3787" t="s">
        <v>11</v>
      </c>
      <c r="E3787" t="s">
        <v>44</v>
      </c>
      <c r="F3787" t="s">
        <v>399</v>
      </c>
      <c r="G3787" t="s">
        <v>400</v>
      </c>
      <c r="H3787">
        <v>4580</v>
      </c>
      <c r="I3787" t="s">
        <v>392</v>
      </c>
      <c r="J3787">
        <v>63300130</v>
      </c>
      <c r="K3787" t="s">
        <v>1896</v>
      </c>
      <c r="L3787" s="3">
        <v>91619.901719096393</v>
      </c>
      <c r="M3787" s="3">
        <v>113446.14827926476</v>
      </c>
      <c r="N3787" s="3">
        <v>116765.07921903902</v>
      </c>
      <c r="O3787" s="3">
        <v>120200.17274170539</v>
      </c>
      <c r="P3787" s="3">
        <v>123755.49453766507</v>
      </c>
    </row>
    <row r="3788" spans="2:16" x14ac:dyDescent="0.35">
      <c r="B3788" t="s">
        <v>10</v>
      </c>
      <c r="D3788" t="s">
        <v>11</v>
      </c>
      <c r="E3788" t="s">
        <v>44</v>
      </c>
      <c r="F3788" t="s">
        <v>387</v>
      </c>
      <c r="G3788" t="s">
        <v>388</v>
      </c>
      <c r="H3788">
        <v>4582</v>
      </c>
      <c r="I3788" t="s">
        <v>389</v>
      </c>
      <c r="J3788">
        <v>63300080</v>
      </c>
      <c r="K3788" t="s">
        <v>91</v>
      </c>
      <c r="L3788" s="3">
        <v>41111.559985071741</v>
      </c>
      <c r="M3788" s="3">
        <v>42550.464584549256</v>
      </c>
      <c r="N3788" s="3">
        <v>44039.730845008475</v>
      </c>
      <c r="O3788" s="3">
        <v>45581.121424583769</v>
      </c>
      <c r="P3788" s="3">
        <v>47176.460674444192</v>
      </c>
    </row>
    <row r="3789" spans="2:16" x14ac:dyDescent="0.35">
      <c r="B3789" t="s">
        <v>10</v>
      </c>
      <c r="D3789" t="s">
        <v>11</v>
      </c>
      <c r="E3789" t="s">
        <v>44</v>
      </c>
      <c r="F3789" t="s">
        <v>387</v>
      </c>
      <c r="G3789" t="s">
        <v>388</v>
      </c>
      <c r="H3789">
        <v>4582</v>
      </c>
      <c r="I3789" t="s">
        <v>389</v>
      </c>
      <c r="J3789">
        <v>63300040</v>
      </c>
      <c r="K3789" t="s">
        <v>1515</v>
      </c>
      <c r="L3789" s="3">
        <v>14199.716442212279</v>
      </c>
      <c r="M3789" s="3">
        <v>14696.70651768971</v>
      </c>
      <c r="N3789" s="3">
        <v>15211.091245808848</v>
      </c>
      <c r="O3789" s="3">
        <v>15743.479439412156</v>
      </c>
      <c r="P3789" s="3">
        <v>16294.50121979158</v>
      </c>
    </row>
    <row r="3790" spans="2:16" x14ac:dyDescent="0.35">
      <c r="B3790" t="s">
        <v>10</v>
      </c>
      <c r="D3790" t="s">
        <v>19</v>
      </c>
      <c r="E3790" t="s">
        <v>44</v>
      </c>
      <c r="F3790" t="s">
        <v>387</v>
      </c>
      <c r="G3790" t="s">
        <v>388</v>
      </c>
      <c r="H3790">
        <v>4582</v>
      </c>
      <c r="I3790" t="s">
        <v>389</v>
      </c>
      <c r="J3790">
        <v>63300056</v>
      </c>
      <c r="K3790" t="s">
        <v>1536</v>
      </c>
      <c r="L3790" s="3">
        <v>135235.394687736</v>
      </c>
      <c r="M3790" s="3">
        <v>139968.63350180676</v>
      </c>
      <c r="N3790" s="3">
        <v>144867.53567436998</v>
      </c>
      <c r="O3790" s="3">
        <v>149937.89942297293</v>
      </c>
      <c r="P3790" s="3">
        <v>155185.72590277696</v>
      </c>
    </row>
    <row r="3791" spans="2:16" x14ac:dyDescent="0.35">
      <c r="B3791" t="s">
        <v>10</v>
      </c>
      <c r="D3791" t="s">
        <v>19</v>
      </c>
      <c r="E3791" t="s">
        <v>44</v>
      </c>
      <c r="F3791" t="s">
        <v>387</v>
      </c>
      <c r="G3791" t="s">
        <v>388</v>
      </c>
      <c r="H3791">
        <v>4582</v>
      </c>
      <c r="I3791" t="s">
        <v>389</v>
      </c>
      <c r="J3791">
        <v>63300060</v>
      </c>
      <c r="K3791" t="s">
        <v>1546</v>
      </c>
      <c r="L3791" s="3">
        <v>200</v>
      </c>
      <c r="M3791" s="3">
        <v>200</v>
      </c>
      <c r="N3791" s="3">
        <v>200</v>
      </c>
      <c r="O3791" s="3">
        <v>200</v>
      </c>
      <c r="P3791" s="3">
        <v>200</v>
      </c>
    </row>
    <row r="3792" spans="2:16" x14ac:dyDescent="0.35">
      <c r="B3792" t="s">
        <v>10</v>
      </c>
      <c r="D3792" t="s">
        <v>19</v>
      </c>
      <c r="E3792" t="s">
        <v>44</v>
      </c>
      <c r="F3792" t="s">
        <v>387</v>
      </c>
      <c r="G3792" t="s">
        <v>388</v>
      </c>
      <c r="H3792">
        <v>4582</v>
      </c>
      <c r="I3792" t="s">
        <v>389</v>
      </c>
      <c r="J3792">
        <v>63300033</v>
      </c>
      <c r="K3792" t="s">
        <v>1661</v>
      </c>
      <c r="L3792" s="3">
        <v>500</v>
      </c>
      <c r="M3792" s="3">
        <v>500</v>
      </c>
      <c r="N3792" s="3">
        <v>500</v>
      </c>
      <c r="O3792" s="3">
        <v>500</v>
      </c>
      <c r="P3792" s="3">
        <v>500</v>
      </c>
    </row>
    <row r="3793" spans="2:16" x14ac:dyDescent="0.35">
      <c r="B3793" t="s">
        <v>10</v>
      </c>
      <c r="D3793" t="s">
        <v>19</v>
      </c>
      <c r="E3793" t="s">
        <v>44</v>
      </c>
      <c r="F3793" t="s">
        <v>387</v>
      </c>
      <c r="G3793" t="s">
        <v>388</v>
      </c>
      <c r="H3793">
        <v>4582</v>
      </c>
      <c r="I3793" t="s">
        <v>389</v>
      </c>
      <c r="J3793">
        <v>63300153</v>
      </c>
      <c r="K3793" t="s">
        <v>1675</v>
      </c>
      <c r="L3793" s="3">
        <v>20473.439999999999</v>
      </c>
      <c r="M3793" s="3">
        <v>20882.908799999997</v>
      </c>
      <c r="N3793" s="3">
        <v>21300.566975999998</v>
      </c>
      <c r="O3793" s="3">
        <v>21726.578315519997</v>
      </c>
      <c r="P3793" s="3">
        <v>22161.109881830398</v>
      </c>
    </row>
    <row r="3794" spans="2:16" x14ac:dyDescent="0.35">
      <c r="B3794" t="s">
        <v>10</v>
      </c>
      <c r="D3794" t="s">
        <v>11</v>
      </c>
      <c r="E3794" t="s">
        <v>44</v>
      </c>
      <c r="F3794" t="s">
        <v>387</v>
      </c>
      <c r="G3794" t="s">
        <v>388</v>
      </c>
      <c r="H3794">
        <v>4582</v>
      </c>
      <c r="I3794" t="s">
        <v>389</v>
      </c>
      <c r="J3794">
        <v>63300100</v>
      </c>
      <c r="K3794" t="s">
        <v>1869</v>
      </c>
      <c r="L3794" s="3">
        <v>12441.656311271712</v>
      </c>
      <c r="M3794" s="3">
        <v>12877.114282166222</v>
      </c>
      <c r="N3794" s="3">
        <v>13327.813282042038</v>
      </c>
      <c r="O3794" s="3">
        <v>13794.286746913509</v>
      </c>
      <c r="P3794" s="3">
        <v>14277.08678305548</v>
      </c>
    </row>
    <row r="3795" spans="2:16" x14ac:dyDescent="0.35">
      <c r="B3795" t="s">
        <v>10</v>
      </c>
      <c r="D3795" t="s">
        <v>11</v>
      </c>
      <c r="E3795" t="s">
        <v>44</v>
      </c>
      <c r="F3795" t="s">
        <v>387</v>
      </c>
      <c r="G3795" t="s">
        <v>388</v>
      </c>
      <c r="H3795">
        <v>4582</v>
      </c>
      <c r="I3795" t="s">
        <v>389</v>
      </c>
      <c r="J3795">
        <v>63300170</v>
      </c>
      <c r="K3795" t="s">
        <v>1873</v>
      </c>
      <c r="L3795" s="3">
        <v>21502.427755350025</v>
      </c>
      <c r="M3795" s="3">
        <v>22255.012726787274</v>
      </c>
      <c r="N3795" s="3">
        <v>23033.938172224829</v>
      </c>
      <c r="O3795" s="3">
        <v>23840.126008252697</v>
      </c>
      <c r="P3795" s="3">
        <v>24674.530418541537</v>
      </c>
    </row>
    <row r="3796" spans="2:16" x14ac:dyDescent="0.35">
      <c r="B3796" t="s">
        <v>10</v>
      </c>
      <c r="D3796" t="s">
        <v>11</v>
      </c>
      <c r="E3796" t="s">
        <v>44</v>
      </c>
      <c r="F3796" t="s">
        <v>384</v>
      </c>
      <c r="G3796" t="s">
        <v>385</v>
      </c>
      <c r="H3796">
        <v>4585</v>
      </c>
      <c r="I3796" t="s">
        <v>386</v>
      </c>
      <c r="J3796">
        <v>63300080</v>
      </c>
      <c r="K3796" t="s">
        <v>91</v>
      </c>
      <c r="L3796" s="3">
        <v>59307.826033979487</v>
      </c>
      <c r="M3796" s="3">
        <v>61383.59994516876</v>
      </c>
      <c r="N3796" s="3">
        <v>63532.02594324966</v>
      </c>
      <c r="O3796" s="3">
        <v>65755.646851263387</v>
      </c>
      <c r="P3796" s="3">
        <v>68057.094491057607</v>
      </c>
    </row>
    <row r="3797" spans="2:16" x14ac:dyDescent="0.35">
      <c r="B3797" t="s">
        <v>10</v>
      </c>
      <c r="D3797" t="s">
        <v>19</v>
      </c>
      <c r="E3797" t="s">
        <v>44</v>
      </c>
      <c r="F3797" t="s">
        <v>384</v>
      </c>
      <c r="G3797" t="s">
        <v>385</v>
      </c>
      <c r="H3797">
        <v>4585</v>
      </c>
      <c r="I3797" t="s">
        <v>386</v>
      </c>
      <c r="J3797">
        <v>63300030</v>
      </c>
      <c r="K3797" t="s">
        <v>1488</v>
      </c>
      <c r="L3797" s="3">
        <v>3000</v>
      </c>
      <c r="M3797" s="3">
        <v>3000</v>
      </c>
      <c r="N3797" s="3">
        <v>3000</v>
      </c>
      <c r="O3797" s="3">
        <v>3000</v>
      </c>
      <c r="P3797" s="3">
        <v>3000</v>
      </c>
    </row>
    <row r="3798" spans="2:16" x14ac:dyDescent="0.35">
      <c r="B3798" t="s">
        <v>10</v>
      </c>
      <c r="D3798" t="s">
        <v>11</v>
      </c>
      <c r="E3798" t="s">
        <v>44</v>
      </c>
      <c r="F3798" t="s">
        <v>384</v>
      </c>
      <c r="G3798" t="s">
        <v>385</v>
      </c>
      <c r="H3798">
        <v>4585</v>
      </c>
      <c r="I3798" t="s">
        <v>386</v>
      </c>
      <c r="J3798">
        <v>63300040</v>
      </c>
      <c r="K3798" t="s">
        <v>1515</v>
      </c>
      <c r="L3798" s="3">
        <v>20484.610965683703</v>
      </c>
      <c r="M3798" s="3">
        <v>21201.572349482631</v>
      </c>
      <c r="N3798" s="3">
        <v>21943.627381714523</v>
      </c>
      <c r="O3798" s="3">
        <v>22711.654340074525</v>
      </c>
      <c r="P3798" s="3">
        <v>23506.562241977135</v>
      </c>
    </row>
    <row r="3799" spans="2:16" x14ac:dyDescent="0.35">
      <c r="B3799" t="s">
        <v>10</v>
      </c>
      <c r="D3799" t="s">
        <v>19</v>
      </c>
      <c r="E3799" t="s">
        <v>44</v>
      </c>
      <c r="F3799" t="s">
        <v>384</v>
      </c>
      <c r="G3799" t="s">
        <v>385</v>
      </c>
      <c r="H3799">
        <v>4585</v>
      </c>
      <c r="I3799" t="s">
        <v>386</v>
      </c>
      <c r="J3799">
        <v>63300056</v>
      </c>
      <c r="K3799" t="s">
        <v>1536</v>
      </c>
      <c r="L3799" s="3">
        <v>195091.53300651148</v>
      </c>
      <c r="M3799" s="3">
        <v>201919.73666173936</v>
      </c>
      <c r="N3799" s="3">
        <v>208986.92744490021</v>
      </c>
      <c r="O3799" s="3">
        <v>216301.46990547169</v>
      </c>
      <c r="P3799" s="3">
        <v>223872.0213521632</v>
      </c>
    </row>
    <row r="3800" spans="2:16" x14ac:dyDescent="0.35">
      <c r="B3800" t="s">
        <v>10</v>
      </c>
      <c r="D3800" t="s">
        <v>19</v>
      </c>
      <c r="E3800" t="s">
        <v>44</v>
      </c>
      <c r="F3800" t="s">
        <v>384</v>
      </c>
      <c r="G3800" t="s">
        <v>385</v>
      </c>
      <c r="H3800">
        <v>4585</v>
      </c>
      <c r="I3800" t="s">
        <v>386</v>
      </c>
      <c r="J3800">
        <v>63300060</v>
      </c>
      <c r="K3800" t="s">
        <v>1546</v>
      </c>
      <c r="L3800" s="3">
        <v>1200</v>
      </c>
      <c r="M3800" s="3">
        <v>1200</v>
      </c>
      <c r="N3800" s="3">
        <v>1200</v>
      </c>
      <c r="O3800" s="3">
        <v>1200</v>
      </c>
      <c r="P3800" s="3">
        <v>1200</v>
      </c>
    </row>
    <row r="3801" spans="2:16" x14ac:dyDescent="0.35">
      <c r="B3801" t="s">
        <v>10</v>
      </c>
      <c r="D3801" t="s">
        <v>19</v>
      </c>
      <c r="E3801" t="s">
        <v>44</v>
      </c>
      <c r="F3801" t="s">
        <v>384</v>
      </c>
      <c r="G3801" t="s">
        <v>385</v>
      </c>
      <c r="H3801">
        <v>4585</v>
      </c>
      <c r="I3801" t="s">
        <v>386</v>
      </c>
      <c r="J3801">
        <v>63300033</v>
      </c>
      <c r="K3801" t="s">
        <v>1661</v>
      </c>
      <c r="L3801" s="3">
        <v>1200</v>
      </c>
      <c r="M3801" s="3">
        <v>1200</v>
      </c>
      <c r="N3801" s="3">
        <v>1200</v>
      </c>
      <c r="O3801" s="3">
        <v>1200</v>
      </c>
      <c r="P3801" s="3">
        <v>1200</v>
      </c>
    </row>
    <row r="3802" spans="2:16" x14ac:dyDescent="0.35">
      <c r="B3802" t="s">
        <v>10</v>
      </c>
      <c r="D3802" t="s">
        <v>11</v>
      </c>
      <c r="E3802" t="s">
        <v>44</v>
      </c>
      <c r="F3802" t="s">
        <v>384</v>
      </c>
      <c r="G3802" t="s">
        <v>385</v>
      </c>
      <c r="H3802">
        <v>4585</v>
      </c>
      <c r="I3802" t="s">
        <v>386</v>
      </c>
      <c r="J3802">
        <v>63300100</v>
      </c>
      <c r="K3802" t="s">
        <v>1869</v>
      </c>
      <c r="L3802" s="3">
        <v>17948.421036599055</v>
      </c>
      <c r="M3802" s="3">
        <v>18576.615772880021</v>
      </c>
      <c r="N3802" s="3">
        <v>19226.79732493082</v>
      </c>
      <c r="O3802" s="3">
        <v>19899.735231303395</v>
      </c>
      <c r="P3802" s="3">
        <v>20596.225964399015</v>
      </c>
    </row>
    <row r="3803" spans="2:16" x14ac:dyDescent="0.35">
      <c r="B3803" t="s">
        <v>10</v>
      </c>
      <c r="D3803" t="s">
        <v>11</v>
      </c>
      <c r="E3803" t="s">
        <v>44</v>
      </c>
      <c r="F3803" t="s">
        <v>384</v>
      </c>
      <c r="G3803" t="s">
        <v>385</v>
      </c>
      <c r="H3803">
        <v>4585</v>
      </c>
      <c r="I3803" t="s">
        <v>386</v>
      </c>
      <c r="J3803">
        <v>63300170</v>
      </c>
      <c r="K3803" t="s">
        <v>1873</v>
      </c>
      <c r="L3803" s="3">
        <v>31019.553748035327</v>
      </c>
      <c r="M3803" s="3">
        <v>32105.238129216559</v>
      </c>
      <c r="N3803" s="3">
        <v>33228.921463739134</v>
      </c>
      <c r="O3803" s="3">
        <v>34391.93371497</v>
      </c>
      <c r="P3803" s="3">
        <v>35595.651394993947</v>
      </c>
    </row>
    <row r="3804" spans="2:16" x14ac:dyDescent="0.35">
      <c r="B3804" t="s">
        <v>10</v>
      </c>
      <c r="D3804" t="s">
        <v>11</v>
      </c>
      <c r="E3804" t="s">
        <v>44</v>
      </c>
      <c r="F3804" t="s">
        <v>381</v>
      </c>
      <c r="G3804" t="s">
        <v>382</v>
      </c>
      <c r="H3804">
        <v>4586</v>
      </c>
      <c r="I3804" t="s">
        <v>383</v>
      </c>
      <c r="J3804">
        <v>63300080</v>
      </c>
      <c r="K3804" t="s">
        <v>91</v>
      </c>
      <c r="L3804" s="3">
        <v>75303.917248734724</v>
      </c>
      <c r="M3804" s="3">
        <v>77939.55435244042</v>
      </c>
      <c r="N3804" s="3">
        <v>80667.438754775838</v>
      </c>
      <c r="O3804" s="3">
        <v>83490.799111192973</v>
      </c>
      <c r="P3804" s="3">
        <v>86412.977080084718</v>
      </c>
    </row>
    <row r="3805" spans="2:16" x14ac:dyDescent="0.35">
      <c r="B3805" t="s">
        <v>10</v>
      </c>
      <c r="D3805" t="s">
        <v>19</v>
      </c>
      <c r="E3805" t="s">
        <v>44</v>
      </c>
      <c r="F3805" t="s">
        <v>381</v>
      </c>
      <c r="G3805" t="s">
        <v>382</v>
      </c>
      <c r="H3805">
        <v>4586</v>
      </c>
      <c r="I3805" t="s">
        <v>383</v>
      </c>
      <c r="J3805">
        <v>63300030</v>
      </c>
      <c r="K3805" t="s">
        <v>1488</v>
      </c>
      <c r="L3805" s="3">
        <v>8555</v>
      </c>
      <c r="M3805" s="3">
        <v>14851</v>
      </c>
      <c r="N3805" s="3">
        <v>14851</v>
      </c>
      <c r="O3805" s="3">
        <v>14851</v>
      </c>
      <c r="P3805" s="3">
        <v>14851</v>
      </c>
    </row>
    <row r="3806" spans="2:16" x14ac:dyDescent="0.35">
      <c r="B3806" t="s">
        <v>10</v>
      </c>
      <c r="D3806" t="s">
        <v>11</v>
      </c>
      <c r="E3806" t="s">
        <v>44</v>
      </c>
      <c r="F3806" t="s">
        <v>381</v>
      </c>
      <c r="G3806" t="s">
        <v>382</v>
      </c>
      <c r="H3806">
        <v>4586</v>
      </c>
      <c r="I3806" t="s">
        <v>383</v>
      </c>
      <c r="J3806">
        <v>63300040</v>
      </c>
      <c r="K3806" t="s">
        <v>1515</v>
      </c>
      <c r="L3806" s="3">
        <v>26009.5766813064</v>
      </c>
      <c r="M3806" s="3">
        <v>26919.91186515212</v>
      </c>
      <c r="N3806" s="3">
        <v>27862.108780432442</v>
      </c>
      <c r="O3806" s="3">
        <v>28837.282587747573</v>
      </c>
      <c r="P3806" s="3">
        <v>29846.587478318736</v>
      </c>
    </row>
    <row r="3807" spans="2:16" x14ac:dyDescent="0.35">
      <c r="B3807" t="s">
        <v>10</v>
      </c>
      <c r="D3807" t="s">
        <v>19</v>
      </c>
      <c r="E3807" t="s">
        <v>44</v>
      </c>
      <c r="F3807" t="s">
        <v>381</v>
      </c>
      <c r="G3807" t="s">
        <v>382</v>
      </c>
      <c r="H3807">
        <v>4586</v>
      </c>
      <c r="I3807" t="s">
        <v>383</v>
      </c>
      <c r="J3807">
        <v>63300056</v>
      </c>
      <c r="K3807" t="s">
        <v>1536</v>
      </c>
      <c r="L3807" s="3">
        <v>247710.25410768</v>
      </c>
      <c r="M3807" s="3">
        <v>256380.11300144877</v>
      </c>
      <c r="N3807" s="3">
        <v>265353.41695649945</v>
      </c>
      <c r="O3807" s="3">
        <v>274640.78654997691</v>
      </c>
      <c r="P3807" s="3">
        <v>284253.21407922608</v>
      </c>
    </row>
    <row r="3808" spans="2:16" x14ac:dyDescent="0.35">
      <c r="B3808" t="s">
        <v>10</v>
      </c>
      <c r="D3808" t="s">
        <v>19</v>
      </c>
      <c r="E3808" t="s">
        <v>44</v>
      </c>
      <c r="F3808" t="s">
        <v>381</v>
      </c>
      <c r="G3808" t="s">
        <v>382</v>
      </c>
      <c r="H3808">
        <v>4586</v>
      </c>
      <c r="I3808" t="s">
        <v>383</v>
      </c>
      <c r="J3808">
        <v>63300060</v>
      </c>
      <c r="K3808" t="s">
        <v>1546</v>
      </c>
      <c r="L3808" s="3">
        <v>1200</v>
      </c>
      <c r="M3808" s="3">
        <v>1200</v>
      </c>
      <c r="N3808" s="3">
        <v>1200</v>
      </c>
      <c r="O3808" s="3">
        <v>1200</v>
      </c>
      <c r="P3808" s="3">
        <v>1200</v>
      </c>
    </row>
    <row r="3809" spans="2:16" x14ac:dyDescent="0.35">
      <c r="B3809" t="s">
        <v>10</v>
      </c>
      <c r="D3809" t="s">
        <v>19</v>
      </c>
      <c r="E3809" t="s">
        <v>44</v>
      </c>
      <c r="F3809" t="s">
        <v>381</v>
      </c>
      <c r="G3809" t="s">
        <v>382</v>
      </c>
      <c r="H3809">
        <v>4586</v>
      </c>
      <c r="I3809" t="s">
        <v>383</v>
      </c>
      <c r="J3809">
        <v>63300033</v>
      </c>
      <c r="K3809" t="s">
        <v>1661</v>
      </c>
      <c r="L3809" s="3">
        <v>1558</v>
      </c>
      <c r="M3809" s="3">
        <v>1558</v>
      </c>
      <c r="N3809" s="3">
        <v>1558</v>
      </c>
      <c r="O3809" s="3">
        <v>1558</v>
      </c>
      <c r="P3809" s="3">
        <v>1558</v>
      </c>
    </row>
    <row r="3810" spans="2:16" x14ac:dyDescent="0.35">
      <c r="B3810" t="s">
        <v>10</v>
      </c>
      <c r="D3810" t="s">
        <v>11</v>
      </c>
      <c r="E3810" t="s">
        <v>44</v>
      </c>
      <c r="F3810" t="s">
        <v>381</v>
      </c>
      <c r="G3810" t="s">
        <v>382</v>
      </c>
      <c r="H3810">
        <v>4586</v>
      </c>
      <c r="I3810" t="s">
        <v>383</v>
      </c>
      <c r="J3810">
        <v>63300100</v>
      </c>
      <c r="K3810" t="s">
        <v>1869</v>
      </c>
      <c r="L3810" s="3">
        <v>22789.34337790656</v>
      </c>
      <c r="M3810" s="3">
        <v>23586.970396133285</v>
      </c>
      <c r="N3810" s="3">
        <v>24412.514359997949</v>
      </c>
      <c r="O3810" s="3">
        <v>25266.952362597876</v>
      </c>
      <c r="P3810" s="3">
        <v>26151.295695288798</v>
      </c>
    </row>
    <row r="3811" spans="2:16" x14ac:dyDescent="0.35">
      <c r="B3811" t="s">
        <v>10</v>
      </c>
      <c r="D3811" t="s">
        <v>11</v>
      </c>
      <c r="E3811" t="s">
        <v>44</v>
      </c>
      <c r="F3811" t="s">
        <v>381</v>
      </c>
      <c r="G3811" t="s">
        <v>382</v>
      </c>
      <c r="H3811">
        <v>4586</v>
      </c>
      <c r="I3811" t="s">
        <v>383</v>
      </c>
      <c r="J3811">
        <v>63300170</v>
      </c>
      <c r="K3811" t="s">
        <v>1873</v>
      </c>
      <c r="L3811" s="3">
        <v>39385.930403121121</v>
      </c>
      <c r="M3811" s="3">
        <v>40764.437967230355</v>
      </c>
      <c r="N3811" s="3">
        <v>42191.193296083416</v>
      </c>
      <c r="O3811" s="3">
        <v>43667.88506144633</v>
      </c>
      <c r="P3811" s="3">
        <v>45196.261038596946</v>
      </c>
    </row>
    <row r="3812" spans="2:16" x14ac:dyDescent="0.35">
      <c r="B3812" t="s">
        <v>10</v>
      </c>
      <c r="D3812" t="s">
        <v>19</v>
      </c>
      <c r="E3812" t="s">
        <v>44</v>
      </c>
      <c r="F3812" t="s">
        <v>381</v>
      </c>
      <c r="G3812" t="s">
        <v>382</v>
      </c>
      <c r="H3812">
        <v>4586</v>
      </c>
      <c r="I3812" t="s">
        <v>383</v>
      </c>
      <c r="J3812">
        <v>63300035</v>
      </c>
      <c r="K3812" t="s">
        <v>1886</v>
      </c>
      <c r="L3812" s="3">
        <v>918</v>
      </c>
      <c r="M3812" s="3">
        <v>936.36</v>
      </c>
      <c r="N3812" s="3">
        <v>955.08720000000005</v>
      </c>
      <c r="O3812" s="3">
        <v>974.18894400000011</v>
      </c>
      <c r="P3812" s="3">
        <v>993.67272288000015</v>
      </c>
    </row>
    <row r="3813" spans="2:16" x14ac:dyDescent="0.35">
      <c r="B3813" t="s">
        <v>10</v>
      </c>
      <c r="D3813" t="s">
        <v>11</v>
      </c>
      <c r="E3813" t="s">
        <v>44</v>
      </c>
      <c r="F3813" t="s">
        <v>372</v>
      </c>
      <c r="G3813" t="s">
        <v>373</v>
      </c>
      <c r="H3813">
        <v>4587</v>
      </c>
      <c r="I3813" t="s">
        <v>374</v>
      </c>
      <c r="J3813">
        <v>63300080</v>
      </c>
      <c r="K3813" t="s">
        <v>91</v>
      </c>
      <c r="L3813" s="3">
        <v>59817.3974780711</v>
      </c>
      <c r="M3813" s="3">
        <v>61911.006389803588</v>
      </c>
      <c r="N3813" s="3">
        <v>64077.891613446707</v>
      </c>
      <c r="O3813" s="3">
        <v>66320.617819917345</v>
      </c>
      <c r="P3813" s="3">
        <v>68641.839443614444</v>
      </c>
    </row>
    <row r="3814" spans="2:16" x14ac:dyDescent="0.35">
      <c r="B3814" t="s">
        <v>10</v>
      </c>
      <c r="D3814" t="s">
        <v>19</v>
      </c>
      <c r="E3814" t="s">
        <v>44</v>
      </c>
      <c r="F3814" t="s">
        <v>372</v>
      </c>
      <c r="G3814" t="s">
        <v>373</v>
      </c>
      <c r="H3814">
        <v>4587</v>
      </c>
      <c r="I3814" t="s">
        <v>374</v>
      </c>
      <c r="J3814">
        <v>63300030</v>
      </c>
      <c r="K3814" t="s">
        <v>1488</v>
      </c>
      <c r="L3814" s="3">
        <v>0</v>
      </c>
      <c r="M3814" s="3">
        <v>8457</v>
      </c>
      <c r="N3814" s="3">
        <v>8457</v>
      </c>
      <c r="O3814" s="3">
        <v>8457</v>
      </c>
      <c r="P3814" s="3">
        <v>8457</v>
      </c>
    </row>
    <row r="3815" spans="2:16" x14ac:dyDescent="0.35">
      <c r="B3815" t="s">
        <v>10</v>
      </c>
      <c r="D3815" t="s">
        <v>11</v>
      </c>
      <c r="E3815" t="s">
        <v>44</v>
      </c>
      <c r="F3815" t="s">
        <v>372</v>
      </c>
      <c r="G3815" t="s">
        <v>373</v>
      </c>
      <c r="H3815">
        <v>4587</v>
      </c>
      <c r="I3815" t="s">
        <v>374</v>
      </c>
      <c r="J3815">
        <v>63300040</v>
      </c>
      <c r="K3815" t="s">
        <v>1515</v>
      </c>
      <c r="L3815" s="3">
        <v>20660.614260517978</v>
      </c>
      <c r="M3815" s="3">
        <v>21383.735759636107</v>
      </c>
      <c r="N3815" s="3">
        <v>22132.166511223368</v>
      </c>
      <c r="O3815" s="3">
        <v>22906.792339116186</v>
      </c>
      <c r="P3815" s="3">
        <v>23708.530070985249</v>
      </c>
    </row>
    <row r="3816" spans="2:16" x14ac:dyDescent="0.35">
      <c r="B3816" t="s">
        <v>10</v>
      </c>
      <c r="D3816" t="s">
        <v>19</v>
      </c>
      <c r="E3816" t="s">
        <v>44</v>
      </c>
      <c r="F3816" t="s">
        <v>372</v>
      </c>
      <c r="G3816" t="s">
        <v>373</v>
      </c>
      <c r="H3816">
        <v>4587</v>
      </c>
      <c r="I3816" t="s">
        <v>374</v>
      </c>
      <c r="J3816">
        <v>63300056</v>
      </c>
      <c r="K3816" t="s">
        <v>1536</v>
      </c>
      <c r="L3816" s="3">
        <v>196767.75486207599</v>
      </c>
      <c r="M3816" s="3">
        <v>203654.62628224865</v>
      </c>
      <c r="N3816" s="3">
        <v>210782.53820212733</v>
      </c>
      <c r="O3816" s="3">
        <v>218159.92703920178</v>
      </c>
      <c r="P3816" s="3">
        <v>225795.52448557381</v>
      </c>
    </row>
    <row r="3817" spans="2:16" x14ac:dyDescent="0.35">
      <c r="B3817" t="s">
        <v>10</v>
      </c>
      <c r="D3817" t="s">
        <v>11</v>
      </c>
      <c r="E3817" t="s">
        <v>44</v>
      </c>
      <c r="F3817" t="s">
        <v>372</v>
      </c>
      <c r="G3817" t="s">
        <v>373</v>
      </c>
      <c r="H3817">
        <v>4587</v>
      </c>
      <c r="I3817" t="s">
        <v>374</v>
      </c>
      <c r="J3817">
        <v>63300100</v>
      </c>
      <c r="K3817" t="s">
        <v>1869</v>
      </c>
      <c r="L3817" s="3">
        <v>18102.633447310989</v>
      </c>
      <c r="M3817" s="3">
        <v>18736.225617966877</v>
      </c>
      <c r="N3817" s="3">
        <v>19391.993514595713</v>
      </c>
      <c r="O3817" s="3">
        <v>20070.713287606563</v>
      </c>
      <c r="P3817" s="3">
        <v>20773.18825267279</v>
      </c>
    </row>
    <row r="3818" spans="2:16" x14ac:dyDescent="0.35">
      <c r="B3818" t="s">
        <v>10</v>
      </c>
      <c r="D3818" t="s">
        <v>11</v>
      </c>
      <c r="E3818" t="s">
        <v>44</v>
      </c>
      <c r="F3818" t="s">
        <v>372</v>
      </c>
      <c r="G3818" t="s">
        <v>373</v>
      </c>
      <c r="H3818">
        <v>4587</v>
      </c>
      <c r="I3818" t="s">
        <v>374</v>
      </c>
      <c r="J3818">
        <v>63300170</v>
      </c>
      <c r="K3818" t="s">
        <v>1873</v>
      </c>
      <c r="L3818" s="3">
        <v>31286.073023070083</v>
      </c>
      <c r="M3818" s="3">
        <v>32381.085578877533</v>
      </c>
      <c r="N3818" s="3">
        <v>33514.423574138244</v>
      </c>
      <c r="O3818" s="3">
        <v>34687.428399233082</v>
      </c>
      <c r="P3818" s="3">
        <v>35901.488393206237</v>
      </c>
    </row>
    <row r="3819" spans="2:16" x14ac:dyDescent="0.35">
      <c r="B3819" t="s">
        <v>10</v>
      </c>
      <c r="D3819" t="s">
        <v>11</v>
      </c>
      <c r="E3819" t="s">
        <v>44</v>
      </c>
      <c r="F3819" t="s">
        <v>372</v>
      </c>
      <c r="G3819" t="s">
        <v>373</v>
      </c>
      <c r="H3819">
        <v>4587</v>
      </c>
      <c r="I3819" t="s">
        <v>374</v>
      </c>
      <c r="J3819">
        <v>63300130</v>
      </c>
      <c r="K3819" t="s">
        <v>1896</v>
      </c>
      <c r="L3819" s="3">
        <v>19676.7754862076</v>
      </c>
      <c r="M3819" s="3">
        <v>20365.462628224865</v>
      </c>
      <c r="N3819" s="3">
        <v>21078.253820212733</v>
      </c>
      <c r="O3819" s="3">
        <v>21815.992703920179</v>
      </c>
      <c r="P3819" s="3">
        <v>22579.552448557384</v>
      </c>
    </row>
    <row r="3820" spans="2:16" x14ac:dyDescent="0.35">
      <c r="B3820" t="s">
        <v>10</v>
      </c>
      <c r="D3820" t="s">
        <v>11</v>
      </c>
      <c r="E3820" t="s">
        <v>44</v>
      </c>
      <c r="F3820" t="s">
        <v>375</v>
      </c>
      <c r="G3820" t="s">
        <v>376</v>
      </c>
      <c r="H3820">
        <v>4587</v>
      </c>
      <c r="I3820" t="s">
        <v>374</v>
      </c>
      <c r="J3820">
        <v>63300080</v>
      </c>
      <c r="K3820" t="s">
        <v>91</v>
      </c>
      <c r="L3820" s="3">
        <v>330084.11882124125</v>
      </c>
      <c r="M3820" s="3">
        <v>249338.10297998469</v>
      </c>
      <c r="N3820" s="3">
        <v>261295.40018428417</v>
      </c>
      <c r="O3820" s="3">
        <v>273671.20279073413</v>
      </c>
      <c r="P3820" s="3">
        <v>286480.15848840983</v>
      </c>
    </row>
    <row r="3821" spans="2:16" x14ac:dyDescent="0.35">
      <c r="B3821" t="s">
        <v>10</v>
      </c>
      <c r="D3821" t="s">
        <v>19</v>
      </c>
      <c r="E3821" t="s">
        <v>44</v>
      </c>
      <c r="F3821" t="s">
        <v>375</v>
      </c>
      <c r="G3821" t="s">
        <v>376</v>
      </c>
      <c r="H3821">
        <v>4587</v>
      </c>
      <c r="I3821" t="s">
        <v>374</v>
      </c>
      <c r="J3821">
        <v>63300075</v>
      </c>
      <c r="K3821" t="s">
        <v>1480</v>
      </c>
      <c r="L3821" s="3">
        <v>4059.9999999999995</v>
      </c>
      <c r="M3821" s="3">
        <v>-20179.100000000002</v>
      </c>
      <c r="N3821" s="3">
        <v>-20117.286500000002</v>
      </c>
      <c r="O3821" s="3">
        <v>-20054.545797500003</v>
      </c>
      <c r="P3821" s="3">
        <v>-19990.863984462503</v>
      </c>
    </row>
    <row r="3822" spans="2:16" x14ac:dyDescent="0.35">
      <c r="B3822" t="s">
        <v>10</v>
      </c>
      <c r="D3822" t="s">
        <v>19</v>
      </c>
      <c r="E3822" t="s">
        <v>44</v>
      </c>
      <c r="F3822" t="s">
        <v>375</v>
      </c>
      <c r="G3822" t="s">
        <v>376</v>
      </c>
      <c r="H3822">
        <v>4587</v>
      </c>
      <c r="I3822" t="s">
        <v>374</v>
      </c>
      <c r="J3822">
        <v>63300030</v>
      </c>
      <c r="K3822" t="s">
        <v>1488</v>
      </c>
      <c r="L3822" s="3">
        <v>21200</v>
      </c>
      <c r="M3822" s="3">
        <v>-6928</v>
      </c>
      <c r="N3822" s="3">
        <v>-6928</v>
      </c>
      <c r="O3822" s="3">
        <v>-6928</v>
      </c>
      <c r="P3822" s="3">
        <v>-6928</v>
      </c>
    </row>
    <row r="3823" spans="2:16" x14ac:dyDescent="0.35">
      <c r="B3823" t="s">
        <v>10</v>
      </c>
      <c r="D3823" t="s">
        <v>11</v>
      </c>
      <c r="E3823" t="s">
        <v>44</v>
      </c>
      <c r="F3823" t="s">
        <v>375</v>
      </c>
      <c r="G3823" t="s">
        <v>376</v>
      </c>
      <c r="H3823">
        <v>4587</v>
      </c>
      <c r="I3823" t="s">
        <v>374</v>
      </c>
      <c r="J3823">
        <v>63300040</v>
      </c>
      <c r="K3823" t="s">
        <v>1515</v>
      </c>
      <c r="L3823" s="3">
        <v>114009.31735602082</v>
      </c>
      <c r="M3823" s="3">
        <v>86120.068463481555</v>
      </c>
      <c r="N3823" s="3">
        <v>90250.055984703402</v>
      </c>
      <c r="O3823" s="3">
        <v>94524.593069168026</v>
      </c>
      <c r="P3823" s="3">
        <v>98948.738951588894</v>
      </c>
    </row>
    <row r="3824" spans="2:16" x14ac:dyDescent="0.35">
      <c r="B3824" t="s">
        <v>10</v>
      </c>
      <c r="D3824" t="s">
        <v>19</v>
      </c>
      <c r="E3824" t="s">
        <v>44</v>
      </c>
      <c r="F3824" t="s">
        <v>375</v>
      </c>
      <c r="G3824" t="s">
        <v>376</v>
      </c>
      <c r="H3824">
        <v>4587</v>
      </c>
      <c r="I3824" t="s">
        <v>374</v>
      </c>
      <c r="J3824">
        <v>63300056</v>
      </c>
      <c r="K3824" t="s">
        <v>1536</v>
      </c>
      <c r="L3824" s="3">
        <v>1085803.0224382936</v>
      </c>
      <c r="M3824" s="3">
        <v>820191.12822363386</v>
      </c>
      <c r="N3824" s="3">
        <v>859524.34271146101</v>
      </c>
      <c r="O3824" s="3">
        <v>900234.21970636211</v>
      </c>
      <c r="P3824" s="3">
        <v>942368.94239608478</v>
      </c>
    </row>
    <row r="3825" spans="2:16" x14ac:dyDescent="0.35">
      <c r="B3825" t="s">
        <v>10</v>
      </c>
      <c r="D3825" t="s">
        <v>19</v>
      </c>
      <c r="E3825" t="s">
        <v>44</v>
      </c>
      <c r="F3825" t="s">
        <v>375</v>
      </c>
      <c r="G3825" t="s">
        <v>376</v>
      </c>
      <c r="H3825">
        <v>4587</v>
      </c>
      <c r="I3825" t="s">
        <v>374</v>
      </c>
      <c r="J3825">
        <v>63300065</v>
      </c>
      <c r="K3825" t="s">
        <v>1627</v>
      </c>
      <c r="L3825" s="3">
        <v>0</v>
      </c>
      <c r="M3825" s="3">
        <v>-1200</v>
      </c>
      <c r="N3825" s="3">
        <v>-1200</v>
      </c>
      <c r="O3825" s="3">
        <v>-1200</v>
      </c>
      <c r="P3825" s="3">
        <v>-1200</v>
      </c>
    </row>
    <row r="3826" spans="2:16" x14ac:dyDescent="0.35">
      <c r="B3826" t="s">
        <v>10</v>
      </c>
      <c r="D3826" t="s">
        <v>19</v>
      </c>
      <c r="E3826" t="s">
        <v>44</v>
      </c>
      <c r="F3826" t="s">
        <v>375</v>
      </c>
      <c r="G3826" t="s">
        <v>376</v>
      </c>
      <c r="H3826">
        <v>4587</v>
      </c>
      <c r="I3826" t="s">
        <v>374</v>
      </c>
      <c r="J3826">
        <v>63300033</v>
      </c>
      <c r="K3826" t="s">
        <v>1661</v>
      </c>
      <c r="L3826" s="3">
        <v>19700</v>
      </c>
      <c r="M3826" s="3">
        <v>16340</v>
      </c>
      <c r="N3826" s="3">
        <v>16340</v>
      </c>
      <c r="O3826" s="3">
        <v>16340</v>
      </c>
      <c r="P3826" s="3">
        <v>16340</v>
      </c>
    </row>
    <row r="3827" spans="2:16" x14ac:dyDescent="0.35">
      <c r="B3827" t="s">
        <v>10</v>
      </c>
      <c r="D3827" t="s">
        <v>11</v>
      </c>
      <c r="E3827" t="s">
        <v>44</v>
      </c>
      <c r="F3827" t="s">
        <v>375</v>
      </c>
      <c r="G3827" t="s">
        <v>376</v>
      </c>
      <c r="H3827">
        <v>4587</v>
      </c>
      <c r="I3827" t="s">
        <v>374</v>
      </c>
      <c r="J3827">
        <v>63300110</v>
      </c>
      <c r="K3827" t="s">
        <v>1866</v>
      </c>
      <c r="L3827" s="3">
        <v>0</v>
      </c>
      <c r="M3827" s="3">
        <v>-48</v>
      </c>
      <c r="N3827" s="3">
        <v>-48</v>
      </c>
      <c r="O3827" s="3">
        <v>-48</v>
      </c>
      <c r="P3827" s="3">
        <v>-48</v>
      </c>
    </row>
    <row r="3828" spans="2:16" x14ac:dyDescent="0.35">
      <c r="B3828" t="s">
        <v>10</v>
      </c>
      <c r="D3828" t="s">
        <v>11</v>
      </c>
      <c r="E3828" t="s">
        <v>44</v>
      </c>
      <c r="F3828" t="s">
        <v>375</v>
      </c>
      <c r="G3828" t="s">
        <v>376</v>
      </c>
      <c r="H3828">
        <v>4587</v>
      </c>
      <c r="I3828" t="s">
        <v>374</v>
      </c>
      <c r="J3828">
        <v>63300100</v>
      </c>
      <c r="K3828" t="s">
        <v>1869</v>
      </c>
      <c r="L3828" s="3">
        <v>99893.878064322998</v>
      </c>
      <c r="M3828" s="3">
        <v>75457.583796574312</v>
      </c>
      <c r="N3828" s="3">
        <v>79076.239529454411</v>
      </c>
      <c r="O3828" s="3">
        <v>82821.548212985304</v>
      </c>
      <c r="P3828" s="3">
        <v>86697.942700439802</v>
      </c>
    </row>
    <row r="3829" spans="2:16" x14ac:dyDescent="0.35">
      <c r="B3829" t="s">
        <v>10</v>
      </c>
      <c r="D3829" t="s">
        <v>11</v>
      </c>
      <c r="E3829" t="s">
        <v>44</v>
      </c>
      <c r="F3829" t="s">
        <v>375</v>
      </c>
      <c r="G3829" t="s">
        <v>376</v>
      </c>
      <c r="H3829">
        <v>4587</v>
      </c>
      <c r="I3829" t="s">
        <v>374</v>
      </c>
      <c r="J3829">
        <v>63300170</v>
      </c>
      <c r="K3829" t="s">
        <v>1873</v>
      </c>
      <c r="L3829" s="3">
        <v>172642.68056768869</v>
      </c>
      <c r="M3829" s="3">
        <v>130410.38938755778</v>
      </c>
      <c r="N3829" s="3">
        <v>136664.3704911223</v>
      </c>
      <c r="O3829" s="3">
        <v>143137.24093331158</v>
      </c>
      <c r="P3829" s="3">
        <v>149836.66184097747</v>
      </c>
    </row>
    <row r="3830" spans="2:16" x14ac:dyDescent="0.35">
      <c r="B3830" t="s">
        <v>10</v>
      </c>
      <c r="D3830" t="s">
        <v>19</v>
      </c>
      <c r="E3830" t="s">
        <v>44</v>
      </c>
      <c r="F3830" t="s">
        <v>375</v>
      </c>
      <c r="G3830" t="s">
        <v>376</v>
      </c>
      <c r="H3830">
        <v>4587</v>
      </c>
      <c r="I3830" t="s">
        <v>374</v>
      </c>
      <c r="J3830">
        <v>63300035</v>
      </c>
      <c r="K3830" t="s">
        <v>1886</v>
      </c>
      <c r="L3830" s="3">
        <v>14790</v>
      </c>
      <c r="M3830" s="3">
        <v>7670.8000000000011</v>
      </c>
      <c r="N3830" s="3">
        <v>7972.5160000000014</v>
      </c>
      <c r="O3830" s="3">
        <v>8280.2663200000025</v>
      </c>
      <c r="P3830" s="3">
        <v>8594.1716464000019</v>
      </c>
    </row>
    <row r="3831" spans="2:16" x14ac:dyDescent="0.35">
      <c r="B3831" t="s">
        <v>10</v>
      </c>
      <c r="D3831" t="s">
        <v>11</v>
      </c>
      <c r="E3831" t="s">
        <v>44</v>
      </c>
      <c r="F3831" t="s">
        <v>375</v>
      </c>
      <c r="G3831" t="s">
        <v>376</v>
      </c>
      <c r="H3831">
        <v>4587</v>
      </c>
      <c r="I3831" t="s">
        <v>374</v>
      </c>
      <c r="J3831">
        <v>63300130</v>
      </c>
      <c r="K3831" t="s">
        <v>1896</v>
      </c>
      <c r="L3831" s="3">
        <v>108580.30224382936</v>
      </c>
      <c r="M3831" s="3">
        <v>82019.112822363386</v>
      </c>
      <c r="N3831" s="3">
        <v>85952.434271146107</v>
      </c>
      <c r="O3831" s="3">
        <v>90023.42197063622</v>
      </c>
      <c r="P3831" s="3">
        <v>94236.894239608489</v>
      </c>
    </row>
    <row r="3832" spans="2:16" x14ac:dyDescent="0.35">
      <c r="B3832" t="s">
        <v>10</v>
      </c>
      <c r="D3832" t="s">
        <v>11</v>
      </c>
      <c r="E3832" t="s">
        <v>44</v>
      </c>
      <c r="F3832" t="s">
        <v>377</v>
      </c>
      <c r="G3832" t="s">
        <v>378</v>
      </c>
      <c r="H3832">
        <v>4587</v>
      </c>
      <c r="I3832" t="s">
        <v>374</v>
      </c>
      <c r="J3832">
        <v>63300080</v>
      </c>
      <c r="K3832" t="s">
        <v>91</v>
      </c>
      <c r="L3832" s="3">
        <v>70477.314144268035</v>
      </c>
      <c r="M3832" s="3">
        <v>72944.020139317407</v>
      </c>
      <c r="N3832" s="3">
        <v>75497.060844193504</v>
      </c>
      <c r="O3832" s="3">
        <v>78139.457973740282</v>
      </c>
      <c r="P3832" s="3">
        <v>80874.339002821172</v>
      </c>
    </row>
    <row r="3833" spans="2:16" x14ac:dyDescent="0.35">
      <c r="B3833" t="s">
        <v>10</v>
      </c>
      <c r="D3833" t="s">
        <v>19</v>
      </c>
      <c r="E3833" t="s">
        <v>44</v>
      </c>
      <c r="F3833" t="s">
        <v>377</v>
      </c>
      <c r="G3833" t="s">
        <v>378</v>
      </c>
      <c r="H3833">
        <v>4587</v>
      </c>
      <c r="I3833" t="s">
        <v>374</v>
      </c>
      <c r="J3833">
        <v>63300075</v>
      </c>
      <c r="K3833" t="s">
        <v>1480</v>
      </c>
      <c r="L3833" s="3">
        <v>25374.999999999996</v>
      </c>
      <c r="M3833" s="3">
        <v>25755.624999999993</v>
      </c>
      <c r="N3833" s="3">
        <v>26141.959374999991</v>
      </c>
      <c r="O3833" s="3">
        <v>26534.088765624987</v>
      </c>
      <c r="P3833" s="3">
        <v>26932.10009710936</v>
      </c>
    </row>
    <row r="3834" spans="2:16" x14ac:dyDescent="0.35">
      <c r="B3834" t="s">
        <v>10</v>
      </c>
      <c r="D3834" t="s">
        <v>19</v>
      </c>
      <c r="E3834" t="s">
        <v>44</v>
      </c>
      <c r="F3834" t="s">
        <v>377</v>
      </c>
      <c r="G3834" t="s">
        <v>378</v>
      </c>
      <c r="H3834">
        <v>4587</v>
      </c>
      <c r="I3834" t="s">
        <v>374</v>
      </c>
      <c r="J3834">
        <v>63300030</v>
      </c>
      <c r="K3834" t="s">
        <v>1488</v>
      </c>
      <c r="L3834" s="3">
        <v>3000</v>
      </c>
      <c r="M3834" s="3">
        <v>3000</v>
      </c>
      <c r="N3834" s="3">
        <v>3000</v>
      </c>
      <c r="O3834" s="3">
        <v>3000</v>
      </c>
      <c r="P3834" s="3">
        <v>3000</v>
      </c>
    </row>
    <row r="3835" spans="2:16" x14ac:dyDescent="0.35">
      <c r="B3835" t="s">
        <v>10</v>
      </c>
      <c r="D3835" t="s">
        <v>11</v>
      </c>
      <c r="E3835" t="s">
        <v>44</v>
      </c>
      <c r="F3835" t="s">
        <v>377</v>
      </c>
      <c r="G3835" t="s">
        <v>378</v>
      </c>
      <c r="H3835">
        <v>4587</v>
      </c>
      <c r="I3835" t="s">
        <v>374</v>
      </c>
      <c r="J3835">
        <v>63300040</v>
      </c>
      <c r="K3835" t="s">
        <v>1515</v>
      </c>
      <c r="L3835" s="3">
        <v>24342.493372197838</v>
      </c>
      <c r="M3835" s="3">
        <v>25194.48064022476</v>
      </c>
      <c r="N3835" s="3">
        <v>26076.287462632627</v>
      </c>
      <c r="O3835" s="3">
        <v>26988.957523824767</v>
      </c>
      <c r="P3835" s="3">
        <v>27933.571037158628</v>
      </c>
    </row>
    <row r="3836" spans="2:16" x14ac:dyDescent="0.35">
      <c r="B3836" t="s">
        <v>10</v>
      </c>
      <c r="D3836" t="s">
        <v>19</v>
      </c>
      <c r="E3836" t="s">
        <v>44</v>
      </c>
      <c r="F3836" t="s">
        <v>377</v>
      </c>
      <c r="G3836" t="s">
        <v>378</v>
      </c>
      <c r="H3836">
        <v>4587</v>
      </c>
      <c r="I3836" t="s">
        <v>374</v>
      </c>
      <c r="J3836">
        <v>63300056</v>
      </c>
      <c r="K3836" t="s">
        <v>1536</v>
      </c>
      <c r="L3836" s="3">
        <v>231833.270211408</v>
      </c>
      <c r="M3836" s="3">
        <v>239947.43466880725</v>
      </c>
      <c r="N3836" s="3">
        <v>248345.59488221549</v>
      </c>
      <c r="O3836" s="3">
        <v>257037.69070309302</v>
      </c>
      <c r="P3836" s="3">
        <v>266034.00987770123</v>
      </c>
    </row>
    <row r="3837" spans="2:16" x14ac:dyDescent="0.35">
      <c r="B3837" t="s">
        <v>10</v>
      </c>
      <c r="D3837" t="s">
        <v>11</v>
      </c>
      <c r="E3837" t="s">
        <v>44</v>
      </c>
      <c r="F3837" t="s">
        <v>377</v>
      </c>
      <c r="G3837" t="s">
        <v>378</v>
      </c>
      <c r="H3837">
        <v>4587</v>
      </c>
      <c r="I3837" t="s">
        <v>374</v>
      </c>
      <c r="J3837">
        <v>63300100</v>
      </c>
      <c r="K3837" t="s">
        <v>1869</v>
      </c>
      <c r="L3837" s="3">
        <v>21328.660859449537</v>
      </c>
      <c r="M3837" s="3">
        <v>22075.163989530269</v>
      </c>
      <c r="N3837" s="3">
        <v>22847.794729163823</v>
      </c>
      <c r="O3837" s="3">
        <v>23647.467544684558</v>
      </c>
      <c r="P3837" s="3">
        <v>24475.128908748513</v>
      </c>
    </row>
    <row r="3838" spans="2:16" x14ac:dyDescent="0.35">
      <c r="B3838" t="s">
        <v>10</v>
      </c>
      <c r="D3838" t="s">
        <v>11</v>
      </c>
      <c r="E3838" t="s">
        <v>44</v>
      </c>
      <c r="F3838" t="s">
        <v>377</v>
      </c>
      <c r="G3838" t="s">
        <v>378</v>
      </c>
      <c r="H3838">
        <v>4587</v>
      </c>
      <c r="I3838" t="s">
        <v>374</v>
      </c>
      <c r="J3838">
        <v>63300170</v>
      </c>
      <c r="K3838" t="s">
        <v>1873</v>
      </c>
      <c r="L3838" s="3">
        <v>36861.489963613873</v>
      </c>
      <c r="M3838" s="3">
        <v>38151.642112340356</v>
      </c>
      <c r="N3838" s="3">
        <v>39486.949586272262</v>
      </c>
      <c r="O3838" s="3">
        <v>40868.992821791791</v>
      </c>
      <c r="P3838" s="3">
        <v>42299.407570554496</v>
      </c>
    </row>
    <row r="3839" spans="2:16" x14ac:dyDescent="0.35">
      <c r="B3839" t="s">
        <v>10</v>
      </c>
      <c r="D3839" t="s">
        <v>11</v>
      </c>
      <c r="E3839" t="s">
        <v>44</v>
      </c>
      <c r="F3839" t="s">
        <v>377</v>
      </c>
      <c r="G3839" t="s">
        <v>378</v>
      </c>
      <c r="H3839">
        <v>4587</v>
      </c>
      <c r="I3839" t="s">
        <v>374</v>
      </c>
      <c r="J3839">
        <v>63300130</v>
      </c>
      <c r="K3839" t="s">
        <v>1896</v>
      </c>
      <c r="L3839" s="3">
        <v>23183.327021140802</v>
      </c>
      <c r="M3839" s="3">
        <v>23994.743466880725</v>
      </c>
      <c r="N3839" s="3">
        <v>24834.559488221552</v>
      </c>
      <c r="O3839" s="3">
        <v>25703.769070309303</v>
      </c>
      <c r="P3839" s="3">
        <v>26603.400987770125</v>
      </c>
    </row>
    <row r="3840" spans="2:16" x14ac:dyDescent="0.35">
      <c r="B3840" t="s">
        <v>10</v>
      </c>
      <c r="D3840" t="s">
        <v>11</v>
      </c>
      <c r="E3840" t="s">
        <v>44</v>
      </c>
      <c r="F3840" t="s">
        <v>379</v>
      </c>
      <c r="G3840" t="s">
        <v>380</v>
      </c>
      <c r="H3840">
        <v>4587</v>
      </c>
      <c r="I3840" t="s">
        <v>374</v>
      </c>
      <c r="J3840">
        <v>63300080</v>
      </c>
      <c r="K3840" t="s">
        <v>91</v>
      </c>
      <c r="L3840" s="3">
        <v>58461.312535349753</v>
      </c>
      <c r="M3840" s="3">
        <v>60507.45847408699</v>
      </c>
      <c r="N3840" s="3">
        <v>62625.219520680032</v>
      </c>
      <c r="O3840" s="3">
        <v>64817.102203903822</v>
      </c>
      <c r="P3840" s="3">
        <v>67085.700781040461</v>
      </c>
    </row>
    <row r="3841" spans="2:16" x14ac:dyDescent="0.35">
      <c r="B3841" t="s">
        <v>10</v>
      </c>
      <c r="D3841" t="s">
        <v>19</v>
      </c>
      <c r="E3841" t="s">
        <v>44</v>
      </c>
      <c r="F3841" t="s">
        <v>379</v>
      </c>
      <c r="G3841" t="s">
        <v>380</v>
      </c>
      <c r="H3841">
        <v>4587</v>
      </c>
      <c r="I3841" t="s">
        <v>374</v>
      </c>
      <c r="J3841">
        <v>63300030</v>
      </c>
      <c r="K3841" t="s">
        <v>1488</v>
      </c>
      <c r="L3841" s="3">
        <v>1800</v>
      </c>
      <c r="M3841" s="3">
        <v>1800</v>
      </c>
      <c r="N3841" s="3">
        <v>1800</v>
      </c>
      <c r="O3841" s="3">
        <v>1800</v>
      </c>
      <c r="P3841" s="3">
        <v>1800</v>
      </c>
    </row>
    <row r="3842" spans="2:16" x14ac:dyDescent="0.35">
      <c r="B3842" t="s">
        <v>10</v>
      </c>
      <c r="D3842" t="s">
        <v>11</v>
      </c>
      <c r="E3842" t="s">
        <v>44</v>
      </c>
      <c r="F3842" t="s">
        <v>379</v>
      </c>
      <c r="G3842" t="s">
        <v>380</v>
      </c>
      <c r="H3842">
        <v>4587</v>
      </c>
      <c r="I3842" t="s">
        <v>374</v>
      </c>
      <c r="J3842">
        <v>63300040</v>
      </c>
      <c r="K3842" t="s">
        <v>1515</v>
      </c>
      <c r="L3842" s="3">
        <v>20192.229658591197</v>
      </c>
      <c r="M3842" s="3">
        <v>20898.957696641886</v>
      </c>
      <c r="N3842" s="3">
        <v>21630.421216024351</v>
      </c>
      <c r="O3842" s="3">
        <v>22387.485958585203</v>
      </c>
      <c r="P3842" s="3">
        <v>23171.047967135684</v>
      </c>
    </row>
    <row r="3843" spans="2:16" x14ac:dyDescent="0.35">
      <c r="B3843" t="s">
        <v>10</v>
      </c>
      <c r="D3843" t="s">
        <v>19</v>
      </c>
      <c r="E3843" t="s">
        <v>44</v>
      </c>
      <c r="F3843" t="s">
        <v>379</v>
      </c>
      <c r="G3843" t="s">
        <v>380</v>
      </c>
      <c r="H3843">
        <v>4587</v>
      </c>
      <c r="I3843" t="s">
        <v>374</v>
      </c>
      <c r="J3843">
        <v>63300056</v>
      </c>
      <c r="K3843" t="s">
        <v>1536</v>
      </c>
      <c r="L3843" s="3">
        <v>192306.94912943998</v>
      </c>
      <c r="M3843" s="3">
        <v>199037.69234897036</v>
      </c>
      <c r="N3843" s="3">
        <v>206004.01158118431</v>
      </c>
      <c r="O3843" s="3">
        <v>213214.15198652574</v>
      </c>
      <c r="P3843" s="3">
        <v>220676.64730605413</v>
      </c>
    </row>
    <row r="3844" spans="2:16" x14ac:dyDescent="0.35">
      <c r="B3844" t="s">
        <v>10</v>
      </c>
      <c r="D3844" t="s">
        <v>11</v>
      </c>
      <c r="E3844" t="s">
        <v>44</v>
      </c>
      <c r="F3844" t="s">
        <v>379</v>
      </c>
      <c r="G3844" t="s">
        <v>380</v>
      </c>
      <c r="H3844">
        <v>4587</v>
      </c>
      <c r="I3844" t="s">
        <v>374</v>
      </c>
      <c r="J3844">
        <v>63300100</v>
      </c>
      <c r="K3844" t="s">
        <v>1869</v>
      </c>
      <c r="L3844" s="3">
        <v>17692.239319908476</v>
      </c>
      <c r="M3844" s="3">
        <v>18311.467696105272</v>
      </c>
      <c r="N3844" s="3">
        <v>18952.369065468956</v>
      </c>
      <c r="O3844" s="3">
        <v>19615.701982760369</v>
      </c>
      <c r="P3844" s="3">
        <v>20302.25155215698</v>
      </c>
    </row>
    <row r="3845" spans="2:16" x14ac:dyDescent="0.35">
      <c r="B3845" t="s">
        <v>10</v>
      </c>
      <c r="D3845" t="s">
        <v>11</v>
      </c>
      <c r="E3845" t="s">
        <v>44</v>
      </c>
      <c r="F3845" t="s">
        <v>379</v>
      </c>
      <c r="G3845" t="s">
        <v>380</v>
      </c>
      <c r="H3845">
        <v>4587</v>
      </c>
      <c r="I3845" t="s">
        <v>374</v>
      </c>
      <c r="J3845">
        <v>63300170</v>
      </c>
      <c r="K3845" t="s">
        <v>1873</v>
      </c>
      <c r="L3845" s="3">
        <v>30576.804911580955</v>
      </c>
      <c r="M3845" s="3">
        <v>31646.99308348629</v>
      </c>
      <c r="N3845" s="3">
        <v>32754.637841408305</v>
      </c>
      <c r="O3845" s="3">
        <v>33901.050165857596</v>
      </c>
      <c r="P3845" s="3">
        <v>35087.586921662609</v>
      </c>
    </row>
    <row r="3846" spans="2:16" x14ac:dyDescent="0.35">
      <c r="B3846" t="s">
        <v>10</v>
      </c>
      <c r="D3846" t="s">
        <v>11</v>
      </c>
      <c r="E3846" t="s">
        <v>44</v>
      </c>
      <c r="F3846" t="s">
        <v>379</v>
      </c>
      <c r="G3846" t="s">
        <v>380</v>
      </c>
      <c r="H3846">
        <v>4587</v>
      </c>
      <c r="I3846" t="s">
        <v>374</v>
      </c>
      <c r="J3846">
        <v>63300130</v>
      </c>
      <c r="K3846" t="s">
        <v>1896</v>
      </c>
      <c r="L3846" s="3">
        <v>19230.694912944</v>
      </c>
      <c r="M3846" s="3">
        <v>19903.769234897038</v>
      </c>
      <c r="N3846" s="3">
        <v>20600.401158118431</v>
      </c>
      <c r="O3846" s="3">
        <v>21321.415198652576</v>
      </c>
      <c r="P3846" s="3">
        <v>22067.664730605415</v>
      </c>
    </row>
    <row r="3847" spans="2:16" x14ac:dyDescent="0.35">
      <c r="B3847" t="s">
        <v>10</v>
      </c>
      <c r="D3847" t="s">
        <v>19</v>
      </c>
      <c r="E3847" t="s">
        <v>44</v>
      </c>
      <c r="F3847" t="s">
        <v>1623</v>
      </c>
      <c r="G3847" t="s">
        <v>1624</v>
      </c>
      <c r="H3847">
        <v>4588</v>
      </c>
      <c r="I3847" t="s">
        <v>365</v>
      </c>
      <c r="J3847">
        <v>63300060</v>
      </c>
      <c r="K3847" t="s">
        <v>1546</v>
      </c>
      <c r="L3847" s="3">
        <v>16560</v>
      </c>
      <c r="M3847" s="3">
        <v>16560</v>
      </c>
      <c r="N3847" s="3">
        <v>16560</v>
      </c>
      <c r="O3847" s="3">
        <v>16560</v>
      </c>
      <c r="P3847" s="3">
        <v>16560</v>
      </c>
    </row>
    <row r="3848" spans="2:16" x14ac:dyDescent="0.35">
      <c r="B3848" t="s">
        <v>10</v>
      </c>
      <c r="D3848" t="s">
        <v>19</v>
      </c>
      <c r="E3848" t="s">
        <v>44</v>
      </c>
      <c r="F3848" t="s">
        <v>1623</v>
      </c>
      <c r="G3848" t="s">
        <v>1624</v>
      </c>
      <c r="H3848">
        <v>4588</v>
      </c>
      <c r="I3848" t="s">
        <v>365</v>
      </c>
      <c r="J3848">
        <v>63300152</v>
      </c>
      <c r="K3848" t="s">
        <v>1741</v>
      </c>
      <c r="L3848" s="3">
        <v>195840</v>
      </c>
      <c r="M3848" s="3">
        <v>199756.80000000002</v>
      </c>
      <c r="N3848" s="3">
        <v>203751.93600000002</v>
      </c>
      <c r="O3848" s="3">
        <v>207826.97472000003</v>
      </c>
      <c r="P3848" s="3">
        <v>211983.51421440003</v>
      </c>
    </row>
    <row r="3849" spans="2:16" x14ac:dyDescent="0.35">
      <c r="B3849" t="s">
        <v>10</v>
      </c>
      <c r="D3849" t="s">
        <v>19</v>
      </c>
      <c r="E3849" t="s">
        <v>44</v>
      </c>
      <c r="F3849" t="s">
        <v>1630</v>
      </c>
      <c r="G3849" t="s">
        <v>1631</v>
      </c>
      <c r="H3849">
        <v>4588</v>
      </c>
      <c r="I3849" t="s">
        <v>365</v>
      </c>
      <c r="J3849">
        <v>63300065</v>
      </c>
      <c r="K3849" t="s">
        <v>1627</v>
      </c>
      <c r="L3849" s="3">
        <v>535.57316969999999</v>
      </c>
      <c r="M3849" s="3">
        <v>535.57316969999999</v>
      </c>
      <c r="N3849" s="3">
        <v>535.57316969999999</v>
      </c>
      <c r="O3849" s="3">
        <v>535.57316969999999</v>
      </c>
      <c r="P3849" s="3">
        <v>535.57316969999999</v>
      </c>
    </row>
    <row r="3850" spans="2:16" x14ac:dyDescent="0.35">
      <c r="B3850" t="s">
        <v>10</v>
      </c>
      <c r="D3850" t="s">
        <v>19</v>
      </c>
      <c r="E3850" t="s">
        <v>44</v>
      </c>
      <c r="F3850" t="s">
        <v>1630</v>
      </c>
      <c r="G3850" t="s">
        <v>1631</v>
      </c>
      <c r="H3850">
        <v>4588</v>
      </c>
      <c r="I3850" t="s">
        <v>365</v>
      </c>
      <c r="J3850">
        <v>63300152</v>
      </c>
      <c r="K3850" t="s">
        <v>1741</v>
      </c>
      <c r="L3850" s="3">
        <v>5946.4233669060004</v>
      </c>
      <c r="M3850" s="3">
        <v>6065.3518342441203</v>
      </c>
      <c r="N3850" s="3">
        <v>6186.6588709290027</v>
      </c>
      <c r="O3850" s="3">
        <v>6310.3920483475831</v>
      </c>
      <c r="P3850" s="3">
        <v>6436.5998893145352</v>
      </c>
    </row>
    <row r="3851" spans="2:16" x14ac:dyDescent="0.35">
      <c r="B3851" t="s">
        <v>10</v>
      </c>
      <c r="D3851" t="s">
        <v>11</v>
      </c>
      <c r="E3851" t="s">
        <v>44</v>
      </c>
      <c r="F3851" t="s">
        <v>1630</v>
      </c>
      <c r="G3851" t="s">
        <v>1631</v>
      </c>
      <c r="H3851">
        <v>4588</v>
      </c>
      <c r="I3851" t="s">
        <v>365</v>
      </c>
      <c r="J3851">
        <v>63300110</v>
      </c>
      <c r="K3851" t="s">
        <v>1866</v>
      </c>
      <c r="L3851" s="3">
        <v>21.422926788000002</v>
      </c>
      <c r="M3851" s="3">
        <v>21.422926788000002</v>
      </c>
      <c r="N3851" s="3">
        <v>21.422926788000002</v>
      </c>
      <c r="O3851" s="3">
        <v>21.422926788000002</v>
      </c>
      <c r="P3851" s="3">
        <v>21.422926788000002</v>
      </c>
    </row>
    <row r="3852" spans="2:16" x14ac:dyDescent="0.35">
      <c r="B3852" t="s">
        <v>10</v>
      </c>
      <c r="D3852" t="s">
        <v>11</v>
      </c>
      <c r="E3852" t="s">
        <v>44</v>
      </c>
      <c r="F3852" t="s">
        <v>363</v>
      </c>
      <c r="G3852" t="s">
        <v>364</v>
      </c>
      <c r="H3852">
        <v>4588</v>
      </c>
      <c r="I3852" t="s">
        <v>365</v>
      </c>
      <c r="J3852">
        <v>63300080</v>
      </c>
      <c r="K3852" t="s">
        <v>91</v>
      </c>
      <c r="L3852" s="3">
        <v>95978.026989511112</v>
      </c>
      <c r="M3852" s="3">
        <v>99337.257934144</v>
      </c>
      <c r="N3852" s="3">
        <v>102814.06196183902</v>
      </c>
      <c r="O3852" s="3">
        <v>106412.55413050337</v>
      </c>
      <c r="P3852" s="3">
        <v>110136.99352507098</v>
      </c>
    </row>
    <row r="3853" spans="2:16" x14ac:dyDescent="0.35">
      <c r="B3853" t="s">
        <v>10</v>
      </c>
      <c r="D3853" t="s">
        <v>19</v>
      </c>
      <c r="E3853" t="s">
        <v>44</v>
      </c>
      <c r="F3853" t="s">
        <v>363</v>
      </c>
      <c r="G3853" t="s">
        <v>364</v>
      </c>
      <c r="H3853">
        <v>4588</v>
      </c>
      <c r="I3853" t="s">
        <v>365</v>
      </c>
      <c r="J3853">
        <v>63300030</v>
      </c>
      <c r="K3853" t="s">
        <v>1488</v>
      </c>
      <c r="L3853" s="3">
        <v>6450</v>
      </c>
      <c r="M3853" s="3">
        <v>6450</v>
      </c>
      <c r="N3853" s="3">
        <v>6450</v>
      </c>
      <c r="O3853" s="3">
        <v>6450</v>
      </c>
      <c r="P3853" s="3">
        <v>6450</v>
      </c>
    </row>
    <row r="3854" spans="2:16" x14ac:dyDescent="0.35">
      <c r="B3854" t="s">
        <v>10</v>
      </c>
      <c r="D3854" t="s">
        <v>11</v>
      </c>
      <c r="E3854" t="s">
        <v>44</v>
      </c>
      <c r="F3854" t="s">
        <v>363</v>
      </c>
      <c r="G3854" t="s">
        <v>364</v>
      </c>
      <c r="H3854">
        <v>4588</v>
      </c>
      <c r="I3854" t="s">
        <v>365</v>
      </c>
      <c r="J3854">
        <v>63300040</v>
      </c>
      <c r="K3854" t="s">
        <v>1515</v>
      </c>
      <c r="L3854" s="3">
        <v>33150.30537466667</v>
      </c>
      <c r="M3854" s="3">
        <v>34310.566062780003</v>
      </c>
      <c r="N3854" s="3">
        <v>35511.435874977295</v>
      </c>
      <c r="O3854" s="3">
        <v>36754.336130601492</v>
      </c>
      <c r="P3854" s="3">
        <v>38040.73789517254</v>
      </c>
    </row>
    <row r="3855" spans="2:16" x14ac:dyDescent="0.35">
      <c r="B3855" t="s">
        <v>10</v>
      </c>
      <c r="D3855" t="s">
        <v>19</v>
      </c>
      <c r="E3855" t="s">
        <v>44</v>
      </c>
      <c r="F3855" t="s">
        <v>363</v>
      </c>
      <c r="G3855" t="s">
        <v>364</v>
      </c>
      <c r="H3855">
        <v>4588</v>
      </c>
      <c r="I3855" t="s">
        <v>365</v>
      </c>
      <c r="J3855">
        <v>63300056</v>
      </c>
      <c r="K3855" t="s">
        <v>1536</v>
      </c>
      <c r="L3855" s="3">
        <v>315717.19404444448</v>
      </c>
      <c r="M3855" s="3">
        <v>326767.295836</v>
      </c>
      <c r="N3855" s="3">
        <v>338204.15119025996</v>
      </c>
      <c r="O3855" s="3">
        <v>350041.29648191901</v>
      </c>
      <c r="P3855" s="3">
        <v>362292.74185878615</v>
      </c>
    </row>
    <row r="3856" spans="2:16" x14ac:dyDescent="0.35">
      <c r="B3856" t="s">
        <v>10</v>
      </c>
      <c r="D3856" t="s">
        <v>19</v>
      </c>
      <c r="E3856" t="s">
        <v>44</v>
      </c>
      <c r="F3856" t="s">
        <v>363</v>
      </c>
      <c r="G3856" t="s">
        <v>364</v>
      </c>
      <c r="H3856">
        <v>4588</v>
      </c>
      <c r="I3856" t="s">
        <v>365</v>
      </c>
      <c r="J3856">
        <v>63300065</v>
      </c>
      <c r="K3856" t="s">
        <v>1627</v>
      </c>
      <c r="L3856" s="3">
        <v>1</v>
      </c>
      <c r="M3856" s="3">
        <v>1</v>
      </c>
      <c r="N3856" s="3">
        <v>1</v>
      </c>
      <c r="O3856" s="3">
        <v>1</v>
      </c>
      <c r="P3856" s="3">
        <v>1</v>
      </c>
    </row>
    <row r="3857" spans="2:16" x14ac:dyDescent="0.35">
      <c r="B3857" t="s">
        <v>10</v>
      </c>
      <c r="D3857" t="s">
        <v>19</v>
      </c>
      <c r="E3857" t="s">
        <v>44</v>
      </c>
      <c r="F3857" t="s">
        <v>363</v>
      </c>
      <c r="G3857" t="s">
        <v>364</v>
      </c>
      <c r="H3857">
        <v>4588</v>
      </c>
      <c r="I3857" t="s">
        <v>365</v>
      </c>
      <c r="J3857">
        <v>63300033</v>
      </c>
      <c r="K3857" t="s">
        <v>1661</v>
      </c>
      <c r="L3857" s="3">
        <v>640</v>
      </c>
      <c r="M3857" s="3">
        <v>640</v>
      </c>
      <c r="N3857" s="3">
        <v>640</v>
      </c>
      <c r="O3857" s="3">
        <v>640</v>
      </c>
      <c r="P3857" s="3">
        <v>640</v>
      </c>
    </row>
    <row r="3858" spans="2:16" x14ac:dyDescent="0.35">
      <c r="B3858" t="s">
        <v>10</v>
      </c>
      <c r="D3858" t="s">
        <v>11</v>
      </c>
      <c r="E3858" t="s">
        <v>44</v>
      </c>
      <c r="F3858" t="s">
        <v>363</v>
      </c>
      <c r="G3858" t="s">
        <v>364</v>
      </c>
      <c r="H3858">
        <v>4588</v>
      </c>
      <c r="I3858" t="s">
        <v>365</v>
      </c>
      <c r="J3858">
        <v>63300110</v>
      </c>
      <c r="K3858" t="s">
        <v>1866</v>
      </c>
      <c r="L3858" s="3">
        <v>0.04</v>
      </c>
      <c r="M3858" s="3">
        <v>0.04</v>
      </c>
      <c r="N3858" s="3">
        <v>0.04</v>
      </c>
      <c r="O3858" s="3">
        <v>0.04</v>
      </c>
      <c r="P3858" s="3">
        <v>0.04</v>
      </c>
    </row>
    <row r="3859" spans="2:16" x14ac:dyDescent="0.35">
      <c r="B3859" t="s">
        <v>10</v>
      </c>
      <c r="D3859" t="s">
        <v>11</v>
      </c>
      <c r="E3859" t="s">
        <v>44</v>
      </c>
      <c r="F3859" t="s">
        <v>363</v>
      </c>
      <c r="G3859" t="s">
        <v>364</v>
      </c>
      <c r="H3859">
        <v>4588</v>
      </c>
      <c r="I3859" t="s">
        <v>365</v>
      </c>
      <c r="J3859">
        <v>63300100</v>
      </c>
      <c r="K3859" t="s">
        <v>1869</v>
      </c>
      <c r="L3859" s="3">
        <v>29045.981852088891</v>
      </c>
      <c r="M3859" s="3">
        <v>30062.591216911998</v>
      </c>
      <c r="N3859" s="3">
        <v>31114.781909503916</v>
      </c>
      <c r="O3859" s="3">
        <v>32203.799276336547</v>
      </c>
      <c r="P3859" s="3">
        <v>33330.932251008322</v>
      </c>
    </row>
    <row r="3860" spans="2:16" x14ac:dyDescent="0.35">
      <c r="B3860" t="s">
        <v>10</v>
      </c>
      <c r="D3860" t="s">
        <v>11</v>
      </c>
      <c r="E3860" t="s">
        <v>44</v>
      </c>
      <c r="F3860" t="s">
        <v>363</v>
      </c>
      <c r="G3860" t="s">
        <v>364</v>
      </c>
      <c r="H3860">
        <v>4588</v>
      </c>
      <c r="I3860" t="s">
        <v>365</v>
      </c>
      <c r="J3860">
        <v>63300170</v>
      </c>
      <c r="K3860" t="s">
        <v>1873</v>
      </c>
      <c r="L3860" s="3">
        <v>50199.03385306667</v>
      </c>
      <c r="M3860" s="3">
        <v>51956.000037924001</v>
      </c>
      <c r="N3860" s="3">
        <v>53774.460039251331</v>
      </c>
      <c r="O3860" s="3">
        <v>55656.566140625124</v>
      </c>
      <c r="P3860" s="3">
        <v>57604.545955547001</v>
      </c>
    </row>
    <row r="3861" spans="2:16" x14ac:dyDescent="0.35">
      <c r="B3861" t="s">
        <v>10</v>
      </c>
      <c r="D3861" t="s">
        <v>11</v>
      </c>
      <c r="E3861" t="s">
        <v>44</v>
      </c>
      <c r="F3861" t="s">
        <v>363</v>
      </c>
      <c r="G3861" t="s">
        <v>364</v>
      </c>
      <c r="H3861">
        <v>4588</v>
      </c>
      <c r="I3861" t="s">
        <v>365</v>
      </c>
      <c r="J3861">
        <v>63300130</v>
      </c>
      <c r="K3861" t="s">
        <v>1896</v>
      </c>
      <c r="L3861" s="3">
        <v>15785.859702222224</v>
      </c>
      <c r="M3861" s="3">
        <v>16338.364791800001</v>
      </c>
      <c r="N3861" s="3">
        <v>16910.207559512997</v>
      </c>
      <c r="O3861" s="3">
        <v>17502.064824095953</v>
      </c>
      <c r="P3861" s="3">
        <v>18114.637092939309</v>
      </c>
    </row>
    <row r="3862" spans="2:16" x14ac:dyDescent="0.35">
      <c r="B3862" t="s">
        <v>10</v>
      </c>
      <c r="D3862" t="s">
        <v>11</v>
      </c>
      <c r="E3862" t="s">
        <v>44</v>
      </c>
      <c r="F3862" t="s">
        <v>366</v>
      </c>
      <c r="G3862" t="s">
        <v>367</v>
      </c>
      <c r="H3862">
        <v>4588</v>
      </c>
      <c r="I3862" t="s">
        <v>365</v>
      </c>
      <c r="J3862">
        <v>63300080</v>
      </c>
      <c r="K3862" t="s">
        <v>91</v>
      </c>
      <c r="L3862" s="3">
        <v>28208.996527848118</v>
      </c>
      <c r="M3862" s="3">
        <v>29196.311406322802</v>
      </c>
      <c r="N3862" s="3">
        <v>30218.182305544095</v>
      </c>
      <c r="O3862" s="3">
        <v>31275.818686238137</v>
      </c>
      <c r="P3862" s="3">
        <v>32370.47234025647</v>
      </c>
    </row>
    <row r="3863" spans="2:16" x14ac:dyDescent="0.35">
      <c r="B3863" t="s">
        <v>10</v>
      </c>
      <c r="D3863" t="s">
        <v>11</v>
      </c>
      <c r="E3863" t="s">
        <v>44</v>
      </c>
      <c r="F3863" t="s">
        <v>366</v>
      </c>
      <c r="G3863" t="s">
        <v>367</v>
      </c>
      <c r="H3863">
        <v>4588</v>
      </c>
      <c r="I3863" t="s">
        <v>365</v>
      </c>
      <c r="J3863">
        <v>63300040</v>
      </c>
      <c r="K3863" t="s">
        <v>1515</v>
      </c>
      <c r="L3863" s="3">
        <v>9743.2389323159623</v>
      </c>
      <c r="M3863" s="3">
        <v>10084.25229494702</v>
      </c>
      <c r="N3863" s="3">
        <v>10437.201125270165</v>
      </c>
      <c r="O3863" s="3">
        <v>10802.503164654619</v>
      </c>
      <c r="P3863" s="3">
        <v>11180.59077541753</v>
      </c>
    </row>
    <row r="3864" spans="2:16" x14ac:dyDescent="0.35">
      <c r="B3864" t="s">
        <v>10</v>
      </c>
      <c r="D3864" t="s">
        <v>19</v>
      </c>
      <c r="E3864" t="s">
        <v>44</v>
      </c>
      <c r="F3864" t="s">
        <v>366</v>
      </c>
      <c r="G3864" t="s">
        <v>367</v>
      </c>
      <c r="H3864">
        <v>4588</v>
      </c>
      <c r="I3864" t="s">
        <v>365</v>
      </c>
      <c r="J3864">
        <v>63300056</v>
      </c>
      <c r="K3864" t="s">
        <v>1536</v>
      </c>
      <c r="L3864" s="3">
        <v>92792.751736342499</v>
      </c>
      <c r="M3864" s="3">
        <v>96040.498047114481</v>
      </c>
      <c r="N3864" s="3">
        <v>99401.915478763476</v>
      </c>
      <c r="O3864" s="3">
        <v>102880.98252052019</v>
      </c>
      <c r="P3864" s="3">
        <v>106481.81690873839</v>
      </c>
    </row>
    <row r="3865" spans="2:16" x14ac:dyDescent="0.35">
      <c r="B3865" t="s">
        <v>10</v>
      </c>
      <c r="D3865" t="s">
        <v>11</v>
      </c>
      <c r="E3865" t="s">
        <v>44</v>
      </c>
      <c r="F3865" t="s">
        <v>366</v>
      </c>
      <c r="G3865" t="s">
        <v>367</v>
      </c>
      <c r="H3865">
        <v>4588</v>
      </c>
      <c r="I3865" t="s">
        <v>365</v>
      </c>
      <c r="J3865">
        <v>63300100</v>
      </c>
      <c r="K3865" t="s">
        <v>1869</v>
      </c>
      <c r="L3865" s="3">
        <v>8536.9331597435103</v>
      </c>
      <c r="M3865" s="3">
        <v>8835.7258203345318</v>
      </c>
      <c r="N3865" s="3">
        <v>9144.9762240462405</v>
      </c>
      <c r="O3865" s="3">
        <v>9465.0503918878567</v>
      </c>
      <c r="P3865" s="3">
        <v>9796.3271556039308</v>
      </c>
    </row>
    <row r="3866" spans="2:16" x14ac:dyDescent="0.35">
      <c r="B3866" t="s">
        <v>10</v>
      </c>
      <c r="D3866" t="s">
        <v>11</v>
      </c>
      <c r="E3866" t="s">
        <v>44</v>
      </c>
      <c r="F3866" t="s">
        <v>366</v>
      </c>
      <c r="G3866" t="s">
        <v>367</v>
      </c>
      <c r="H3866">
        <v>4588</v>
      </c>
      <c r="I3866" t="s">
        <v>365</v>
      </c>
      <c r="J3866">
        <v>63300170</v>
      </c>
      <c r="K3866" t="s">
        <v>1873</v>
      </c>
      <c r="L3866" s="3">
        <v>14754.047526078457</v>
      </c>
      <c r="M3866" s="3">
        <v>15270.439189491202</v>
      </c>
      <c r="N3866" s="3">
        <v>15804.904561123392</v>
      </c>
      <c r="O3866" s="3">
        <v>16358.07622076271</v>
      </c>
      <c r="P3866" s="3">
        <v>16930.608888489405</v>
      </c>
    </row>
    <row r="3867" spans="2:16" x14ac:dyDescent="0.35">
      <c r="B3867" t="s">
        <v>10</v>
      </c>
      <c r="D3867" t="s">
        <v>11</v>
      </c>
      <c r="E3867" t="s">
        <v>44</v>
      </c>
      <c r="F3867" t="s">
        <v>366</v>
      </c>
      <c r="G3867" t="s">
        <v>367</v>
      </c>
      <c r="H3867">
        <v>4588</v>
      </c>
      <c r="I3867" t="s">
        <v>365</v>
      </c>
      <c r="J3867">
        <v>63300130</v>
      </c>
      <c r="K3867" t="s">
        <v>1896</v>
      </c>
      <c r="L3867" s="3">
        <v>11135.130208361099</v>
      </c>
      <c r="M3867" s="3">
        <v>11524.859765653737</v>
      </c>
      <c r="N3867" s="3">
        <v>11928.229857451617</v>
      </c>
      <c r="O3867" s="3">
        <v>12345.717902462422</v>
      </c>
      <c r="P3867" s="3">
        <v>12777.818029048605</v>
      </c>
    </row>
    <row r="3868" spans="2:16" x14ac:dyDescent="0.35">
      <c r="B3868" t="s">
        <v>10</v>
      </c>
      <c r="D3868" t="s">
        <v>11</v>
      </c>
      <c r="E3868" t="s">
        <v>44</v>
      </c>
      <c r="F3868" t="s">
        <v>368</v>
      </c>
      <c r="G3868" t="s">
        <v>369</v>
      </c>
      <c r="H3868">
        <v>4588</v>
      </c>
      <c r="I3868" t="s">
        <v>365</v>
      </c>
      <c r="J3868">
        <v>63300080</v>
      </c>
      <c r="K3868" t="s">
        <v>91</v>
      </c>
      <c r="L3868" s="3">
        <v>24477.274295035488</v>
      </c>
      <c r="M3868" s="3">
        <v>25333.978895361724</v>
      </c>
      <c r="N3868" s="3">
        <v>26220.668156699387</v>
      </c>
      <c r="O3868" s="3">
        <v>27138.391542183861</v>
      </c>
      <c r="P3868" s="3">
        <v>28088.235246160297</v>
      </c>
    </row>
    <row r="3869" spans="2:16" x14ac:dyDescent="0.35">
      <c r="B3869" t="s">
        <v>10</v>
      </c>
      <c r="D3869" t="s">
        <v>11</v>
      </c>
      <c r="E3869" t="s">
        <v>44</v>
      </c>
      <c r="F3869" t="s">
        <v>368</v>
      </c>
      <c r="G3869" t="s">
        <v>369</v>
      </c>
      <c r="H3869">
        <v>4588</v>
      </c>
      <c r="I3869" t="s">
        <v>365</v>
      </c>
      <c r="J3869">
        <v>63300040</v>
      </c>
      <c r="K3869" t="s">
        <v>1515</v>
      </c>
      <c r="L3869" s="3">
        <v>8454.3217137458087</v>
      </c>
      <c r="M3869" s="3">
        <v>8750.2229737269117</v>
      </c>
      <c r="N3869" s="3">
        <v>9056.4807778073537</v>
      </c>
      <c r="O3869" s="3">
        <v>9373.4576050306096</v>
      </c>
      <c r="P3869" s="3">
        <v>9701.5286212066803</v>
      </c>
    </row>
    <row r="3870" spans="2:16" x14ac:dyDescent="0.35">
      <c r="B3870" t="s">
        <v>10</v>
      </c>
      <c r="D3870" t="s">
        <v>19</v>
      </c>
      <c r="E3870" t="s">
        <v>44</v>
      </c>
      <c r="F3870" t="s">
        <v>368</v>
      </c>
      <c r="G3870" t="s">
        <v>369</v>
      </c>
      <c r="H3870">
        <v>4588</v>
      </c>
      <c r="I3870" t="s">
        <v>365</v>
      </c>
      <c r="J3870">
        <v>63300056</v>
      </c>
      <c r="K3870" t="s">
        <v>1536</v>
      </c>
      <c r="L3870" s="3">
        <v>80517.349654721998</v>
      </c>
      <c r="M3870" s="3">
        <v>83335.456892637259</v>
      </c>
      <c r="N3870" s="3">
        <v>86252.197883879562</v>
      </c>
      <c r="O3870" s="3">
        <v>89271.024809815339</v>
      </c>
      <c r="P3870" s="3">
        <v>92395.510678158869</v>
      </c>
    </row>
    <row r="3871" spans="2:16" x14ac:dyDescent="0.35">
      <c r="B3871" t="s">
        <v>10</v>
      </c>
      <c r="D3871" t="s">
        <v>19</v>
      </c>
      <c r="E3871" t="s">
        <v>44</v>
      </c>
      <c r="F3871" t="s">
        <v>368</v>
      </c>
      <c r="G3871" t="s">
        <v>369</v>
      </c>
      <c r="H3871">
        <v>4588</v>
      </c>
      <c r="I3871" t="s">
        <v>365</v>
      </c>
      <c r="J3871">
        <v>63300065</v>
      </c>
      <c r="K3871" t="s">
        <v>1627</v>
      </c>
      <c r="L3871" s="3">
        <v>232770</v>
      </c>
      <c r="M3871" s="3">
        <v>232770</v>
      </c>
      <c r="N3871" s="3">
        <v>232770</v>
      </c>
      <c r="O3871" s="3">
        <v>232770</v>
      </c>
      <c r="P3871" s="3">
        <v>232770</v>
      </c>
    </row>
    <row r="3872" spans="2:16" x14ac:dyDescent="0.35">
      <c r="B3872" t="s">
        <v>10</v>
      </c>
      <c r="D3872" t="s">
        <v>19</v>
      </c>
      <c r="E3872" t="s">
        <v>44</v>
      </c>
      <c r="F3872" t="s">
        <v>368</v>
      </c>
      <c r="G3872" t="s">
        <v>369</v>
      </c>
      <c r="H3872">
        <v>4588</v>
      </c>
      <c r="I3872" t="s">
        <v>365</v>
      </c>
      <c r="J3872">
        <v>63300152</v>
      </c>
      <c r="K3872" t="s">
        <v>1741</v>
      </c>
      <c r="L3872" s="3">
        <v>0</v>
      </c>
      <c r="M3872" s="3">
        <v>311100</v>
      </c>
      <c r="N3872" s="3">
        <v>311100</v>
      </c>
      <c r="O3872" s="3">
        <v>311100</v>
      </c>
      <c r="P3872" s="3">
        <v>311100</v>
      </c>
    </row>
    <row r="3873" spans="2:16" x14ac:dyDescent="0.35">
      <c r="B3873" t="s">
        <v>10</v>
      </c>
      <c r="D3873" t="s">
        <v>11</v>
      </c>
      <c r="E3873" t="s">
        <v>44</v>
      </c>
      <c r="F3873" t="s">
        <v>368</v>
      </c>
      <c r="G3873" t="s">
        <v>369</v>
      </c>
      <c r="H3873">
        <v>4588</v>
      </c>
      <c r="I3873" t="s">
        <v>365</v>
      </c>
      <c r="J3873">
        <v>63300110</v>
      </c>
      <c r="K3873" t="s">
        <v>1866</v>
      </c>
      <c r="L3873" s="3">
        <v>9310.8000000000011</v>
      </c>
      <c r="M3873" s="3">
        <v>9310.8000000000011</v>
      </c>
      <c r="N3873" s="3">
        <v>9310.8000000000011</v>
      </c>
      <c r="O3873" s="3">
        <v>9310.8000000000011</v>
      </c>
      <c r="P3873" s="3">
        <v>9310.8000000000011</v>
      </c>
    </row>
    <row r="3874" spans="2:16" x14ac:dyDescent="0.35">
      <c r="B3874" t="s">
        <v>10</v>
      </c>
      <c r="D3874" t="s">
        <v>11</v>
      </c>
      <c r="E3874" t="s">
        <v>44</v>
      </c>
      <c r="F3874" t="s">
        <v>368</v>
      </c>
      <c r="G3874" t="s">
        <v>369</v>
      </c>
      <c r="H3874">
        <v>4588</v>
      </c>
      <c r="I3874" t="s">
        <v>365</v>
      </c>
      <c r="J3874">
        <v>63300100</v>
      </c>
      <c r="K3874" t="s">
        <v>1869</v>
      </c>
      <c r="L3874" s="3">
        <v>7407.5961682344241</v>
      </c>
      <c r="M3874" s="3">
        <v>7666.8620341226278</v>
      </c>
      <c r="N3874" s="3">
        <v>7935.2022053169194</v>
      </c>
      <c r="O3874" s="3">
        <v>8212.9342825030108</v>
      </c>
      <c r="P3874" s="3">
        <v>8500.3869823906152</v>
      </c>
    </row>
    <row r="3875" spans="2:16" x14ac:dyDescent="0.35">
      <c r="B3875" t="s">
        <v>10</v>
      </c>
      <c r="D3875" t="s">
        <v>11</v>
      </c>
      <c r="E3875" t="s">
        <v>44</v>
      </c>
      <c r="F3875" t="s">
        <v>368</v>
      </c>
      <c r="G3875" t="s">
        <v>369</v>
      </c>
      <c r="H3875">
        <v>4588</v>
      </c>
      <c r="I3875" t="s">
        <v>365</v>
      </c>
      <c r="J3875">
        <v>63300170</v>
      </c>
      <c r="K3875" t="s">
        <v>1873</v>
      </c>
      <c r="L3875" s="3">
        <v>12802.258595100799</v>
      </c>
      <c r="M3875" s="3">
        <v>13250.337645929325</v>
      </c>
      <c r="N3875" s="3">
        <v>13714.09946353685</v>
      </c>
      <c r="O3875" s="3">
        <v>14194.09294476064</v>
      </c>
      <c r="P3875" s="3">
        <v>14690.88619782726</v>
      </c>
    </row>
    <row r="3876" spans="2:16" x14ac:dyDescent="0.35">
      <c r="B3876" t="s">
        <v>10</v>
      </c>
      <c r="D3876" t="s">
        <v>11</v>
      </c>
      <c r="E3876" t="s">
        <v>44</v>
      </c>
      <c r="F3876" t="s">
        <v>368</v>
      </c>
      <c r="G3876" t="s">
        <v>369</v>
      </c>
      <c r="H3876">
        <v>4588</v>
      </c>
      <c r="I3876" t="s">
        <v>365</v>
      </c>
      <c r="J3876">
        <v>63300130</v>
      </c>
      <c r="K3876" t="s">
        <v>1896</v>
      </c>
      <c r="L3876" s="3">
        <v>8051.7349654722002</v>
      </c>
      <c r="M3876" s="3">
        <v>8333.5456892637267</v>
      </c>
      <c r="N3876" s="3">
        <v>8625.2197883879562</v>
      </c>
      <c r="O3876" s="3">
        <v>8927.1024809815335</v>
      </c>
      <c r="P3876" s="3">
        <v>9239.551067815888</v>
      </c>
    </row>
    <row r="3877" spans="2:16" x14ac:dyDescent="0.35">
      <c r="B3877" t="s">
        <v>10</v>
      </c>
      <c r="D3877" t="s">
        <v>19</v>
      </c>
      <c r="E3877" t="s">
        <v>44</v>
      </c>
      <c r="F3877" t="s">
        <v>1717</v>
      </c>
      <c r="G3877" t="s">
        <v>1718</v>
      </c>
      <c r="H3877">
        <v>4588</v>
      </c>
      <c r="I3877" t="s">
        <v>365</v>
      </c>
      <c r="J3877">
        <v>63300150</v>
      </c>
      <c r="K3877" t="s">
        <v>1680</v>
      </c>
      <c r="L3877" s="3">
        <v>520200</v>
      </c>
      <c r="M3877" s="3">
        <v>530604</v>
      </c>
      <c r="N3877" s="3">
        <v>541216.07999999996</v>
      </c>
      <c r="O3877" s="3">
        <v>552040.40159999998</v>
      </c>
      <c r="P3877" s="3">
        <v>563081.20963199995</v>
      </c>
    </row>
    <row r="3878" spans="2:16" x14ac:dyDescent="0.35">
      <c r="B3878" t="s">
        <v>10</v>
      </c>
      <c r="D3878" t="s">
        <v>19</v>
      </c>
      <c r="E3878" t="s">
        <v>44</v>
      </c>
      <c r="F3878" t="s">
        <v>1717</v>
      </c>
      <c r="G3878" t="s">
        <v>1718</v>
      </c>
      <c r="H3878">
        <v>4588</v>
      </c>
      <c r="I3878" t="s">
        <v>365</v>
      </c>
      <c r="J3878">
        <v>63300152</v>
      </c>
      <c r="K3878" t="s">
        <v>1741</v>
      </c>
      <c r="L3878" s="3">
        <v>0</v>
      </c>
      <c r="M3878" s="3">
        <v>510000</v>
      </c>
      <c r="N3878" s="3">
        <v>510000</v>
      </c>
      <c r="O3878" s="3">
        <v>510000</v>
      </c>
      <c r="P3878" s="3">
        <v>510000</v>
      </c>
    </row>
    <row r="3879" spans="2:16" x14ac:dyDescent="0.35">
      <c r="B3879" t="s">
        <v>10</v>
      </c>
      <c r="D3879" t="s">
        <v>11</v>
      </c>
      <c r="E3879" t="s">
        <v>44</v>
      </c>
      <c r="F3879" t="s">
        <v>370</v>
      </c>
      <c r="G3879" t="s">
        <v>371</v>
      </c>
      <c r="H3879">
        <v>4588</v>
      </c>
      <c r="I3879" t="s">
        <v>365</v>
      </c>
      <c r="J3879">
        <v>63300080</v>
      </c>
      <c r="K3879" t="s">
        <v>91</v>
      </c>
      <c r="L3879" s="3">
        <v>15800.297108205597</v>
      </c>
      <c r="M3879" s="3">
        <v>16353.307506992793</v>
      </c>
      <c r="N3879" s="3">
        <v>16925.673269737537</v>
      </c>
      <c r="O3879" s="3">
        <v>17518.07183417835</v>
      </c>
      <c r="P3879" s="3">
        <v>18131.204348374591</v>
      </c>
    </row>
    <row r="3880" spans="2:16" x14ac:dyDescent="0.35">
      <c r="B3880" t="s">
        <v>10</v>
      </c>
      <c r="D3880" t="s">
        <v>11</v>
      </c>
      <c r="E3880" t="s">
        <v>44</v>
      </c>
      <c r="F3880" t="s">
        <v>370</v>
      </c>
      <c r="G3880" t="s">
        <v>371</v>
      </c>
      <c r="H3880">
        <v>4588</v>
      </c>
      <c r="I3880" t="s">
        <v>365</v>
      </c>
      <c r="J3880">
        <v>63300040</v>
      </c>
      <c r="K3880" t="s">
        <v>1515</v>
      </c>
      <c r="L3880" s="3">
        <v>5457.3394617157492</v>
      </c>
      <c r="M3880" s="3">
        <v>5648.3463428757996</v>
      </c>
      <c r="N3880" s="3">
        <v>5846.0384648764521</v>
      </c>
      <c r="O3880" s="3">
        <v>6050.6498111471274</v>
      </c>
      <c r="P3880" s="3">
        <v>6262.4225545372765</v>
      </c>
    </row>
    <row r="3881" spans="2:16" x14ac:dyDescent="0.35">
      <c r="B3881" t="s">
        <v>10</v>
      </c>
      <c r="D3881" t="s">
        <v>19</v>
      </c>
      <c r="E3881" t="s">
        <v>44</v>
      </c>
      <c r="F3881" t="s">
        <v>370</v>
      </c>
      <c r="G3881" t="s">
        <v>371</v>
      </c>
      <c r="H3881">
        <v>4588</v>
      </c>
      <c r="I3881" t="s">
        <v>365</v>
      </c>
      <c r="J3881">
        <v>63300056</v>
      </c>
      <c r="K3881" t="s">
        <v>1536</v>
      </c>
      <c r="L3881" s="3">
        <v>51974.661540149995</v>
      </c>
      <c r="M3881" s="3">
        <v>53793.774694055239</v>
      </c>
      <c r="N3881" s="3">
        <v>55676.556808347166</v>
      </c>
      <c r="O3881" s="3">
        <v>57625.236296639312</v>
      </c>
      <c r="P3881" s="3">
        <v>59642.119567021684</v>
      </c>
    </row>
    <row r="3882" spans="2:16" x14ac:dyDescent="0.35">
      <c r="B3882" t="s">
        <v>10</v>
      </c>
      <c r="D3882" t="s">
        <v>19</v>
      </c>
      <c r="E3882" t="s">
        <v>44</v>
      </c>
      <c r="F3882" t="s">
        <v>370</v>
      </c>
      <c r="G3882" t="s">
        <v>371</v>
      </c>
      <c r="H3882">
        <v>4588</v>
      </c>
      <c r="I3882" t="s">
        <v>365</v>
      </c>
      <c r="J3882">
        <v>63300152</v>
      </c>
      <c r="K3882" t="s">
        <v>1741</v>
      </c>
      <c r="L3882" s="3">
        <v>4763400.0000004079</v>
      </c>
      <c r="M3882" s="3">
        <v>4858668.0000004163</v>
      </c>
      <c r="N3882" s="3">
        <v>4955841.360000425</v>
      </c>
      <c r="O3882" s="3">
        <v>5054958.1872004336</v>
      </c>
      <c r="P3882" s="3">
        <v>5156057.3509444427</v>
      </c>
    </row>
    <row r="3883" spans="2:16" x14ac:dyDescent="0.35">
      <c r="B3883" t="s">
        <v>10</v>
      </c>
      <c r="D3883" t="s">
        <v>11</v>
      </c>
      <c r="E3883" t="s">
        <v>44</v>
      </c>
      <c r="F3883" t="s">
        <v>370</v>
      </c>
      <c r="G3883" t="s">
        <v>371</v>
      </c>
      <c r="H3883">
        <v>4588</v>
      </c>
      <c r="I3883" t="s">
        <v>365</v>
      </c>
      <c r="J3883">
        <v>63300100</v>
      </c>
      <c r="K3883" t="s">
        <v>1869</v>
      </c>
      <c r="L3883" s="3">
        <v>4781.668861693799</v>
      </c>
      <c r="M3883" s="3">
        <v>4949.0272718530823</v>
      </c>
      <c r="N3883" s="3">
        <v>5122.2432263679393</v>
      </c>
      <c r="O3883" s="3">
        <v>5301.5217392908162</v>
      </c>
      <c r="P3883" s="3">
        <v>5487.0750001659944</v>
      </c>
    </row>
    <row r="3884" spans="2:16" x14ac:dyDescent="0.35">
      <c r="B3884" t="s">
        <v>10</v>
      </c>
      <c r="D3884" t="s">
        <v>11</v>
      </c>
      <c r="E3884" t="s">
        <v>44</v>
      </c>
      <c r="F3884" t="s">
        <v>370</v>
      </c>
      <c r="G3884" t="s">
        <v>371</v>
      </c>
      <c r="H3884">
        <v>4588</v>
      </c>
      <c r="I3884" t="s">
        <v>365</v>
      </c>
      <c r="J3884">
        <v>63300170</v>
      </c>
      <c r="K3884" t="s">
        <v>1873</v>
      </c>
      <c r="L3884" s="3">
        <v>8263.9711848838488</v>
      </c>
      <c r="M3884" s="3">
        <v>8553.2101763547835</v>
      </c>
      <c r="N3884" s="3">
        <v>8852.5725325271997</v>
      </c>
      <c r="O3884" s="3">
        <v>9162.4125711656507</v>
      </c>
      <c r="P3884" s="3">
        <v>9483.0970111564475</v>
      </c>
    </row>
    <row r="3885" spans="2:16" x14ac:dyDescent="0.35">
      <c r="B3885" t="s">
        <v>10</v>
      </c>
      <c r="D3885" t="s">
        <v>11</v>
      </c>
      <c r="E3885" t="s">
        <v>44</v>
      </c>
      <c r="F3885" t="s">
        <v>370</v>
      </c>
      <c r="G3885" t="s">
        <v>371</v>
      </c>
      <c r="H3885">
        <v>4588</v>
      </c>
      <c r="I3885" t="s">
        <v>365</v>
      </c>
      <c r="J3885">
        <v>63300130</v>
      </c>
      <c r="K3885" t="s">
        <v>1896</v>
      </c>
      <c r="L3885" s="3">
        <v>6236.9593848179993</v>
      </c>
      <c r="M3885" s="3">
        <v>6455.2529632866281</v>
      </c>
      <c r="N3885" s="3">
        <v>6681.1868170016596</v>
      </c>
      <c r="O3885" s="3">
        <v>6915.0283555967171</v>
      </c>
      <c r="P3885" s="3">
        <v>7157.0543480426022</v>
      </c>
    </row>
    <row r="3886" spans="2:16" x14ac:dyDescent="0.35">
      <c r="B3886" t="s">
        <v>10</v>
      </c>
      <c r="D3886" t="s">
        <v>19</v>
      </c>
      <c r="E3886" t="s">
        <v>44</v>
      </c>
      <c r="F3886" t="s">
        <v>1792</v>
      </c>
      <c r="G3886" t="s">
        <v>1793</v>
      </c>
      <c r="H3886">
        <v>4588</v>
      </c>
      <c r="I3886" t="s">
        <v>365</v>
      </c>
      <c r="J3886">
        <v>63300152</v>
      </c>
      <c r="K3886" t="s">
        <v>1741</v>
      </c>
      <c r="L3886" s="3">
        <v>510000.00000040804</v>
      </c>
      <c r="M3886" s="3">
        <v>520200.00000041618</v>
      </c>
      <c r="N3886" s="3">
        <v>530604.00000042457</v>
      </c>
      <c r="O3886" s="3">
        <v>541216.08000043302</v>
      </c>
      <c r="P3886" s="3">
        <v>552040.40160044166</v>
      </c>
    </row>
    <row r="3887" spans="2:16" x14ac:dyDescent="0.35">
      <c r="B3887" t="s">
        <v>10</v>
      </c>
      <c r="D3887" t="s">
        <v>11</v>
      </c>
      <c r="E3887" t="s">
        <v>103</v>
      </c>
      <c r="F3887" t="s">
        <v>360</v>
      </c>
      <c r="G3887" t="s">
        <v>361</v>
      </c>
      <c r="H3887">
        <v>5008</v>
      </c>
      <c r="I3887" t="s">
        <v>362</v>
      </c>
      <c r="J3887">
        <v>63300080</v>
      </c>
      <c r="K3887" t="s">
        <v>91</v>
      </c>
      <c r="L3887" s="3">
        <v>48707.074287656244</v>
      </c>
      <c r="M3887" s="3">
        <v>49326.32156035932</v>
      </c>
      <c r="N3887" s="3">
        <v>51316.998416354014</v>
      </c>
      <c r="O3887" s="3">
        <v>53385.276630350025</v>
      </c>
      <c r="P3887" s="3">
        <v>56620.443799568566</v>
      </c>
    </row>
    <row r="3888" spans="2:16" x14ac:dyDescent="0.35">
      <c r="B3888" t="s">
        <v>10</v>
      </c>
      <c r="D3888" t="s">
        <v>19</v>
      </c>
      <c r="E3888" t="s">
        <v>103</v>
      </c>
      <c r="F3888" t="s">
        <v>360</v>
      </c>
      <c r="G3888" t="s">
        <v>361</v>
      </c>
      <c r="H3888">
        <v>5008</v>
      </c>
      <c r="I3888" t="s">
        <v>362</v>
      </c>
      <c r="J3888">
        <v>63300030</v>
      </c>
      <c r="K3888" t="s">
        <v>1488</v>
      </c>
      <c r="L3888" s="3">
        <v>15026.544357249593</v>
      </c>
      <c r="M3888" s="3">
        <v>14032.903866677658</v>
      </c>
      <c r="N3888" s="3">
        <v>14032.903866677658</v>
      </c>
      <c r="O3888" s="3">
        <v>14032.903866677658</v>
      </c>
      <c r="P3888" s="3">
        <v>13836.153856839283</v>
      </c>
    </row>
    <row r="3889" spans="2:16" x14ac:dyDescent="0.35">
      <c r="B3889" t="s">
        <v>10</v>
      </c>
      <c r="D3889" t="s">
        <v>11</v>
      </c>
      <c r="E3889" t="s">
        <v>103</v>
      </c>
      <c r="F3889" t="s">
        <v>360</v>
      </c>
      <c r="G3889" t="s">
        <v>361</v>
      </c>
      <c r="H3889">
        <v>5008</v>
      </c>
      <c r="I3889" t="s">
        <v>362</v>
      </c>
      <c r="J3889">
        <v>63300040</v>
      </c>
      <c r="K3889" t="s">
        <v>1515</v>
      </c>
      <c r="L3889" s="3">
        <v>16823.167105933899</v>
      </c>
      <c r="M3889" s="3">
        <v>17037.051854729369</v>
      </c>
      <c r="N3889" s="3">
        <v>17724.621163543328</v>
      </c>
      <c r="O3889" s="3">
        <v>18438.993572982738</v>
      </c>
      <c r="P3889" s="3">
        <v>19556.403286035187</v>
      </c>
    </row>
    <row r="3890" spans="2:16" x14ac:dyDescent="0.35">
      <c r="B3890" t="s">
        <v>10</v>
      </c>
      <c r="D3890" t="s">
        <v>19</v>
      </c>
      <c r="E3890" t="s">
        <v>103</v>
      </c>
      <c r="F3890" t="s">
        <v>360</v>
      </c>
      <c r="G3890" t="s">
        <v>361</v>
      </c>
      <c r="H3890">
        <v>5008</v>
      </c>
      <c r="I3890" t="s">
        <v>362</v>
      </c>
      <c r="J3890">
        <v>63300056</v>
      </c>
      <c r="K3890" t="s">
        <v>1536</v>
      </c>
      <c r="L3890" s="3">
        <v>160220.63910413237</v>
      </c>
      <c r="M3890" s="3">
        <v>162257.6367117083</v>
      </c>
      <c r="N3890" s="3">
        <v>168805.91584326982</v>
      </c>
      <c r="O3890" s="3">
        <v>175609.46259983559</v>
      </c>
      <c r="P3890" s="3">
        <v>186251.45986700183</v>
      </c>
    </row>
    <row r="3891" spans="2:16" x14ac:dyDescent="0.35">
      <c r="B3891" t="s">
        <v>10</v>
      </c>
      <c r="D3891" t="s">
        <v>19</v>
      </c>
      <c r="E3891" t="s">
        <v>103</v>
      </c>
      <c r="F3891" t="s">
        <v>360</v>
      </c>
      <c r="G3891" t="s">
        <v>361</v>
      </c>
      <c r="H3891">
        <v>5008</v>
      </c>
      <c r="I3891" t="s">
        <v>362</v>
      </c>
      <c r="J3891">
        <v>63300060</v>
      </c>
      <c r="K3891" t="s">
        <v>1546</v>
      </c>
      <c r="L3891" s="3">
        <v>1728.3988348246535</v>
      </c>
      <c r="M3891" s="3">
        <v>1614.107283466702</v>
      </c>
      <c r="N3891" s="3">
        <v>1614.107283466702</v>
      </c>
      <c r="O3891" s="3">
        <v>1614.107283466702</v>
      </c>
      <c r="P3891" s="3">
        <v>1591.4764989249243</v>
      </c>
    </row>
    <row r="3892" spans="2:16" x14ac:dyDescent="0.35">
      <c r="B3892" t="s">
        <v>10</v>
      </c>
      <c r="D3892" t="s">
        <v>19</v>
      </c>
      <c r="E3892" t="s">
        <v>103</v>
      </c>
      <c r="F3892" t="s">
        <v>360</v>
      </c>
      <c r="G3892" t="s">
        <v>361</v>
      </c>
      <c r="H3892">
        <v>5008</v>
      </c>
      <c r="I3892" t="s">
        <v>362</v>
      </c>
      <c r="J3892">
        <v>63300033</v>
      </c>
      <c r="K3892" t="s">
        <v>1661</v>
      </c>
      <c r="L3892" s="3">
        <v>803.26227900504739</v>
      </c>
      <c r="M3892" s="3">
        <v>750.14601314958918</v>
      </c>
      <c r="N3892" s="3">
        <v>750.14601314958918</v>
      </c>
      <c r="O3892" s="3">
        <v>750.14601314958918</v>
      </c>
      <c r="P3892" s="3">
        <v>739.62850110292959</v>
      </c>
    </row>
    <row r="3893" spans="2:16" x14ac:dyDescent="0.35">
      <c r="B3893" t="s">
        <v>10</v>
      </c>
      <c r="D3893" t="s">
        <v>19</v>
      </c>
      <c r="E3893" t="s">
        <v>103</v>
      </c>
      <c r="F3893" t="s">
        <v>360</v>
      </c>
      <c r="G3893" t="s">
        <v>361</v>
      </c>
      <c r="H3893">
        <v>5008</v>
      </c>
      <c r="I3893" t="s">
        <v>362</v>
      </c>
      <c r="J3893">
        <v>63300150</v>
      </c>
      <c r="K3893" t="s">
        <v>1680</v>
      </c>
      <c r="L3893" s="3">
        <v>35714.702846520973</v>
      </c>
      <c r="M3893" s="3">
        <v>34900.323770864838</v>
      </c>
      <c r="N3893" s="3">
        <v>36478.549370864843</v>
      </c>
      <c r="O3893" s="3">
        <v>38088.339482864845</v>
      </c>
      <c r="P3893" s="3">
        <v>39262.695051140603</v>
      </c>
    </row>
    <row r="3894" spans="2:16" x14ac:dyDescent="0.35">
      <c r="B3894" t="s">
        <v>10</v>
      </c>
      <c r="D3894" t="s">
        <v>11</v>
      </c>
      <c r="E3894" t="s">
        <v>103</v>
      </c>
      <c r="F3894" t="s">
        <v>360</v>
      </c>
      <c r="G3894" t="s">
        <v>361</v>
      </c>
      <c r="H3894">
        <v>5008</v>
      </c>
      <c r="I3894" t="s">
        <v>362</v>
      </c>
      <c r="J3894">
        <v>63300100</v>
      </c>
      <c r="K3894" t="s">
        <v>1869</v>
      </c>
      <c r="L3894" s="3">
        <v>14740.298797580181</v>
      </c>
      <c r="M3894" s="3">
        <v>14927.702577477163</v>
      </c>
      <c r="N3894" s="3">
        <v>15530.144257580821</v>
      </c>
      <c r="O3894" s="3">
        <v>16156.070559184878</v>
      </c>
      <c r="P3894" s="3">
        <v>17135.134307764172</v>
      </c>
    </row>
    <row r="3895" spans="2:16" x14ac:dyDescent="0.35">
      <c r="B3895" t="s">
        <v>10</v>
      </c>
      <c r="D3895" t="s">
        <v>11</v>
      </c>
      <c r="E3895" t="s">
        <v>103</v>
      </c>
      <c r="F3895" t="s">
        <v>360</v>
      </c>
      <c r="G3895" t="s">
        <v>361</v>
      </c>
      <c r="H3895">
        <v>5008</v>
      </c>
      <c r="I3895" t="s">
        <v>362</v>
      </c>
      <c r="J3895">
        <v>63300170</v>
      </c>
      <c r="K3895" t="s">
        <v>1873</v>
      </c>
      <c r="L3895" s="3">
        <v>25475.081617557047</v>
      </c>
      <c r="M3895" s="3">
        <v>25798.964237161621</v>
      </c>
      <c r="N3895" s="3">
        <v>26840.140619079899</v>
      </c>
      <c r="O3895" s="3">
        <v>27921.904553373864</v>
      </c>
      <c r="P3895" s="3">
        <v>29613.982118853291</v>
      </c>
    </row>
    <row r="3896" spans="2:16" x14ac:dyDescent="0.35">
      <c r="B3896" t="s">
        <v>76</v>
      </c>
      <c r="D3896" t="s">
        <v>11</v>
      </c>
      <c r="E3896" t="s">
        <v>103</v>
      </c>
      <c r="F3896" t="s">
        <v>360</v>
      </c>
      <c r="G3896" t="s">
        <v>361</v>
      </c>
      <c r="H3896">
        <v>5008</v>
      </c>
      <c r="I3896" t="s">
        <v>362</v>
      </c>
      <c r="J3896">
        <v>63300080</v>
      </c>
      <c r="K3896" t="s">
        <v>91</v>
      </c>
      <c r="L3896" s="3">
        <v>50015.091738225354</v>
      </c>
      <c r="M3896" s="3">
        <v>52851.120276428126</v>
      </c>
      <c r="N3896" s="3">
        <v>54436.653884720981</v>
      </c>
      <c r="O3896" s="3">
        <v>56069.753501262603</v>
      </c>
      <c r="P3896" s="3">
        <v>56665.512386650495</v>
      </c>
    </row>
    <row r="3897" spans="2:16" x14ac:dyDescent="0.35">
      <c r="B3897" t="s">
        <v>76</v>
      </c>
      <c r="D3897" t="s">
        <v>19</v>
      </c>
      <c r="E3897" t="s">
        <v>103</v>
      </c>
      <c r="F3897" t="s">
        <v>360</v>
      </c>
      <c r="G3897" t="s">
        <v>361</v>
      </c>
      <c r="H3897">
        <v>5008</v>
      </c>
      <c r="I3897" t="s">
        <v>362</v>
      </c>
      <c r="J3897">
        <v>63300030</v>
      </c>
      <c r="K3897" t="s">
        <v>1488</v>
      </c>
      <c r="L3897" s="3">
        <v>17523.455642750407</v>
      </c>
      <c r="M3897" s="3">
        <v>18517.096133322342</v>
      </c>
      <c r="N3897" s="3">
        <v>18517.096133322342</v>
      </c>
      <c r="O3897" s="3">
        <v>18517.096133322342</v>
      </c>
      <c r="P3897" s="3">
        <v>18713.846143160717</v>
      </c>
    </row>
    <row r="3898" spans="2:16" x14ac:dyDescent="0.35">
      <c r="B3898" t="s">
        <v>76</v>
      </c>
      <c r="D3898" t="s">
        <v>11</v>
      </c>
      <c r="E3898" t="s">
        <v>103</v>
      </c>
      <c r="F3898" t="s">
        <v>360</v>
      </c>
      <c r="G3898" t="s">
        <v>361</v>
      </c>
      <c r="H3898">
        <v>5008</v>
      </c>
      <c r="I3898" t="s">
        <v>362</v>
      </c>
      <c r="J3898">
        <v>63300040</v>
      </c>
      <c r="K3898" t="s">
        <v>1515</v>
      </c>
      <c r="L3898" s="3">
        <v>17274.949449058098</v>
      </c>
      <c r="M3898" s="3">
        <v>18254.498779687347</v>
      </c>
      <c r="N3898" s="3">
        <v>18802.133743077968</v>
      </c>
      <c r="O3898" s="3">
        <v>19366.197755370307</v>
      </c>
      <c r="P3898" s="3">
        <v>19571.969738810207</v>
      </c>
    </row>
    <row r="3899" spans="2:16" x14ac:dyDescent="0.35">
      <c r="B3899" t="s">
        <v>76</v>
      </c>
      <c r="D3899" t="s">
        <v>19</v>
      </c>
      <c r="E3899" t="s">
        <v>103</v>
      </c>
      <c r="F3899" t="s">
        <v>360</v>
      </c>
      <c r="G3899" t="s">
        <v>361</v>
      </c>
      <c r="H3899">
        <v>5008</v>
      </c>
      <c r="I3899" t="s">
        <v>362</v>
      </c>
      <c r="J3899">
        <v>63300056</v>
      </c>
      <c r="K3899" t="s">
        <v>1536</v>
      </c>
      <c r="L3899" s="3">
        <v>164523.32808626763</v>
      </c>
      <c r="M3899" s="3">
        <v>173852.36933035569</v>
      </c>
      <c r="N3899" s="3">
        <v>179067.94041026637</v>
      </c>
      <c r="O3899" s="3">
        <v>184439.97862257436</v>
      </c>
      <c r="P3899" s="3">
        <v>186399.71179819244</v>
      </c>
    </row>
    <row r="3900" spans="2:16" x14ac:dyDescent="0.35">
      <c r="B3900" t="s">
        <v>76</v>
      </c>
      <c r="D3900" t="s">
        <v>19</v>
      </c>
      <c r="E3900" t="s">
        <v>103</v>
      </c>
      <c r="F3900" t="s">
        <v>360</v>
      </c>
      <c r="G3900" t="s">
        <v>361</v>
      </c>
      <c r="H3900">
        <v>5008</v>
      </c>
      <c r="I3900" t="s">
        <v>362</v>
      </c>
      <c r="J3900">
        <v>63300060</v>
      </c>
      <c r="K3900" t="s">
        <v>1546</v>
      </c>
      <c r="L3900" s="3">
        <v>2015.6011651753465</v>
      </c>
      <c r="M3900" s="3">
        <v>2129.892716533298</v>
      </c>
      <c r="N3900" s="3">
        <v>2129.892716533298</v>
      </c>
      <c r="O3900" s="3">
        <v>2129.892716533298</v>
      </c>
      <c r="P3900" s="3">
        <v>2152.5235010750757</v>
      </c>
    </row>
    <row r="3901" spans="2:16" x14ac:dyDescent="0.35">
      <c r="B3901" t="s">
        <v>76</v>
      </c>
      <c r="D3901" t="s">
        <v>19</v>
      </c>
      <c r="E3901" t="s">
        <v>103</v>
      </c>
      <c r="F3901" t="s">
        <v>360</v>
      </c>
      <c r="G3901" t="s">
        <v>361</v>
      </c>
      <c r="H3901">
        <v>5008</v>
      </c>
      <c r="I3901" t="s">
        <v>362</v>
      </c>
      <c r="J3901">
        <v>63300033</v>
      </c>
      <c r="K3901" t="s">
        <v>1661</v>
      </c>
      <c r="L3901" s="3">
        <v>936.73772099495261</v>
      </c>
      <c r="M3901" s="3">
        <v>989.85398685041082</v>
      </c>
      <c r="N3901" s="3">
        <v>989.85398685041082</v>
      </c>
      <c r="O3901" s="3">
        <v>989.85398685041082</v>
      </c>
      <c r="P3901" s="3">
        <v>1000.3714988970704</v>
      </c>
    </row>
    <row r="3902" spans="2:16" x14ac:dyDescent="0.35">
      <c r="B3902" t="s">
        <v>76</v>
      </c>
      <c r="D3902" t="s">
        <v>19</v>
      </c>
      <c r="E3902" t="s">
        <v>103</v>
      </c>
      <c r="F3902" t="s">
        <v>360</v>
      </c>
      <c r="G3902" t="s">
        <v>361</v>
      </c>
      <c r="H3902">
        <v>5008</v>
      </c>
      <c r="I3902" t="s">
        <v>362</v>
      </c>
      <c r="J3902">
        <v>63300150</v>
      </c>
      <c r="K3902" t="s">
        <v>1680</v>
      </c>
      <c r="L3902" s="3">
        <v>41649.297153479027</v>
      </c>
      <c r="M3902" s="3">
        <v>44010.956229135161</v>
      </c>
      <c r="N3902" s="3">
        <v>44010.956229135161</v>
      </c>
      <c r="O3902" s="3">
        <v>44010.956229135161</v>
      </c>
      <c r="P3902" s="3">
        <v>44478.586575099398</v>
      </c>
    </row>
    <row r="3903" spans="2:16" x14ac:dyDescent="0.35">
      <c r="B3903" t="s">
        <v>76</v>
      </c>
      <c r="D3903" t="s">
        <v>11</v>
      </c>
      <c r="E3903" t="s">
        <v>103</v>
      </c>
      <c r="F3903" t="s">
        <v>360</v>
      </c>
      <c r="G3903" t="s">
        <v>361</v>
      </c>
      <c r="H3903">
        <v>5008</v>
      </c>
      <c r="I3903" t="s">
        <v>362</v>
      </c>
      <c r="J3903">
        <v>63300100</v>
      </c>
      <c r="K3903" t="s">
        <v>1869</v>
      </c>
      <c r="L3903" s="3">
        <v>15136.14618393662</v>
      </c>
      <c r="M3903" s="3">
        <v>15994.417978392723</v>
      </c>
      <c r="N3903" s="3">
        <v>16474.250517744505</v>
      </c>
      <c r="O3903" s="3">
        <v>16968.478033276839</v>
      </c>
      <c r="P3903" s="3">
        <v>17148.773485433703</v>
      </c>
    </row>
    <row r="3904" spans="2:16" x14ac:dyDescent="0.35">
      <c r="B3904" t="s">
        <v>76</v>
      </c>
      <c r="D3904" t="s">
        <v>11</v>
      </c>
      <c r="E3904" t="s">
        <v>103</v>
      </c>
      <c r="F3904" t="s">
        <v>360</v>
      </c>
      <c r="G3904" t="s">
        <v>361</v>
      </c>
      <c r="H3904">
        <v>5008</v>
      </c>
      <c r="I3904" t="s">
        <v>362</v>
      </c>
      <c r="J3904">
        <v>63300170</v>
      </c>
      <c r="K3904" t="s">
        <v>1873</v>
      </c>
      <c r="L3904" s="3">
        <v>26159.209165716555</v>
      </c>
      <c r="M3904" s="3">
        <v>27642.526723526556</v>
      </c>
      <c r="N3904" s="3">
        <v>28471.802525232353</v>
      </c>
      <c r="O3904" s="3">
        <v>29325.956600989321</v>
      </c>
      <c r="P3904" s="3">
        <v>29637.554175912595</v>
      </c>
    </row>
    <row r="3905" spans="2:16" x14ac:dyDescent="0.35">
      <c r="B3905" t="s">
        <v>10</v>
      </c>
      <c r="D3905" t="s">
        <v>11</v>
      </c>
      <c r="E3905" t="s">
        <v>103</v>
      </c>
      <c r="F3905" t="s">
        <v>317</v>
      </c>
      <c r="G3905" t="s">
        <v>318</v>
      </c>
      <c r="H3905">
        <v>5009</v>
      </c>
      <c r="I3905" t="s">
        <v>319</v>
      </c>
      <c r="J3905">
        <v>63300080</v>
      </c>
      <c r="K3905" t="s">
        <v>91</v>
      </c>
      <c r="L3905" s="3">
        <v>14100.586201832572</v>
      </c>
      <c r="M3905" s="3">
        <v>10240.977041658363</v>
      </c>
      <c r="N3905" s="3">
        <v>11659.142747866863</v>
      </c>
      <c r="O3905" s="3">
        <v>13158.736199085222</v>
      </c>
      <c r="P3905" s="3">
        <v>19100.032914924552</v>
      </c>
    </row>
    <row r="3906" spans="2:16" x14ac:dyDescent="0.35">
      <c r="B3906" t="s">
        <v>10</v>
      </c>
      <c r="D3906" t="s">
        <v>19</v>
      </c>
      <c r="E3906" t="s">
        <v>103</v>
      </c>
      <c r="F3906" t="s">
        <v>317</v>
      </c>
      <c r="G3906" t="s">
        <v>318</v>
      </c>
      <c r="H3906">
        <v>5009</v>
      </c>
      <c r="I3906" t="s">
        <v>319</v>
      </c>
      <c r="J3906">
        <v>63300030</v>
      </c>
      <c r="K3906" t="s">
        <v>1488</v>
      </c>
      <c r="L3906" s="3">
        <v>-7389.9411357888384</v>
      </c>
      <c r="M3906" s="3">
        <v>9276</v>
      </c>
      <c r="N3906" s="3">
        <v>9276</v>
      </c>
      <c r="O3906" s="3">
        <v>9276</v>
      </c>
      <c r="P3906" s="3">
        <v>9011.8440027867255</v>
      </c>
    </row>
    <row r="3907" spans="2:16" x14ac:dyDescent="0.35">
      <c r="B3907" t="s">
        <v>10</v>
      </c>
      <c r="D3907" t="s">
        <v>11</v>
      </c>
      <c r="E3907" t="s">
        <v>103</v>
      </c>
      <c r="F3907" t="s">
        <v>317</v>
      </c>
      <c r="G3907" t="s">
        <v>318</v>
      </c>
      <c r="H3907">
        <v>5009</v>
      </c>
      <c r="I3907" t="s">
        <v>319</v>
      </c>
      <c r="J3907">
        <v>63300040</v>
      </c>
      <c r="K3907" t="s">
        <v>1515</v>
      </c>
      <c r="L3907" s="3">
        <v>4870.2682605013833</v>
      </c>
      <c r="M3907" s="3">
        <v>3537.1795703096286</v>
      </c>
      <c r="N3907" s="3">
        <v>4027.006541204013</v>
      </c>
      <c r="O3907" s="3">
        <v>4544.9582266577345</v>
      </c>
      <c r="P3907" s="3">
        <v>6597.0508423259307</v>
      </c>
    </row>
    <row r="3908" spans="2:16" x14ac:dyDescent="0.35">
      <c r="B3908" t="s">
        <v>10</v>
      </c>
      <c r="D3908" t="s">
        <v>19</v>
      </c>
      <c r="E3908" t="s">
        <v>103</v>
      </c>
      <c r="F3908" t="s">
        <v>317</v>
      </c>
      <c r="G3908" t="s">
        <v>318</v>
      </c>
      <c r="H3908">
        <v>5009</v>
      </c>
      <c r="I3908" t="s">
        <v>319</v>
      </c>
      <c r="J3908">
        <v>63300056</v>
      </c>
      <c r="K3908" t="s">
        <v>1536</v>
      </c>
      <c r="L3908" s="3">
        <v>46383.507242870284</v>
      </c>
      <c r="M3908" s="3">
        <v>33687.42447913927</v>
      </c>
      <c r="N3908" s="3">
        <v>38352.443249562057</v>
      </c>
      <c r="O3908" s="3">
        <v>43285.316444359371</v>
      </c>
      <c r="P3908" s="3">
        <v>62829.055641199229</v>
      </c>
    </row>
    <row r="3909" spans="2:16" x14ac:dyDescent="0.35">
      <c r="B3909" t="s">
        <v>10</v>
      </c>
      <c r="D3909" t="s">
        <v>19</v>
      </c>
      <c r="E3909" t="s">
        <v>103</v>
      </c>
      <c r="F3909" t="s">
        <v>317</v>
      </c>
      <c r="G3909" t="s">
        <v>318</v>
      </c>
      <c r="H3909">
        <v>5009</v>
      </c>
      <c r="I3909" t="s">
        <v>319</v>
      </c>
      <c r="J3909">
        <v>63300060</v>
      </c>
      <c r="K3909" t="s">
        <v>1546</v>
      </c>
      <c r="L3909" s="3">
        <v>794.60776562643696</v>
      </c>
      <c r="M3909" s="3">
        <v>0</v>
      </c>
      <c r="N3909" s="3">
        <v>0</v>
      </c>
      <c r="O3909" s="3">
        <v>0</v>
      </c>
      <c r="P3909" s="3">
        <v>-157.33968893987185</v>
      </c>
    </row>
    <row r="3910" spans="2:16" x14ac:dyDescent="0.35">
      <c r="B3910" t="s">
        <v>10</v>
      </c>
      <c r="D3910" t="s">
        <v>19</v>
      </c>
      <c r="E3910" t="s">
        <v>103</v>
      </c>
      <c r="F3910" t="s">
        <v>317</v>
      </c>
      <c r="G3910" t="s">
        <v>318</v>
      </c>
      <c r="H3910">
        <v>5009</v>
      </c>
      <c r="I3910" t="s">
        <v>319</v>
      </c>
      <c r="J3910">
        <v>63300033</v>
      </c>
      <c r="K3910" t="s">
        <v>1661</v>
      </c>
      <c r="L3910" s="3">
        <v>-7154.3250467223215</v>
      </c>
      <c r="M3910" s="3">
        <v>-7560</v>
      </c>
      <c r="N3910" s="3">
        <v>-7560</v>
      </c>
      <c r="O3910" s="3">
        <v>-7560</v>
      </c>
      <c r="P3910" s="3">
        <v>-7640.3273938671955</v>
      </c>
    </row>
    <row r="3911" spans="2:16" x14ac:dyDescent="0.35">
      <c r="B3911" t="s">
        <v>10</v>
      </c>
      <c r="D3911" t="s">
        <v>19</v>
      </c>
      <c r="E3911" t="s">
        <v>103</v>
      </c>
      <c r="F3911" t="s">
        <v>317</v>
      </c>
      <c r="G3911" t="s">
        <v>318</v>
      </c>
      <c r="H3911">
        <v>5009</v>
      </c>
      <c r="I3911" t="s">
        <v>319</v>
      </c>
      <c r="J3911">
        <v>63300150</v>
      </c>
      <c r="K3911" t="s">
        <v>1680</v>
      </c>
      <c r="L3911" s="3">
        <v>-6511.0979076093427</v>
      </c>
      <c r="M3911" s="3">
        <v>-8430.36</v>
      </c>
      <c r="N3911" s="3">
        <v>-7568.8271999999997</v>
      </c>
      <c r="O3911" s="3">
        <v>-6690.0637439999991</v>
      </c>
      <c r="P3911" s="3">
        <v>-6341.0032035251861</v>
      </c>
    </row>
    <row r="3912" spans="2:16" x14ac:dyDescent="0.35">
      <c r="B3912" t="s">
        <v>10</v>
      </c>
      <c r="D3912" t="s">
        <v>11</v>
      </c>
      <c r="E3912" t="s">
        <v>103</v>
      </c>
      <c r="F3912" t="s">
        <v>317</v>
      </c>
      <c r="G3912" t="s">
        <v>318</v>
      </c>
      <c r="H3912">
        <v>5009</v>
      </c>
      <c r="I3912" t="s">
        <v>319</v>
      </c>
      <c r="J3912">
        <v>63300100</v>
      </c>
      <c r="K3912" t="s">
        <v>1869</v>
      </c>
      <c r="L3912" s="3">
        <v>4267.2826663440719</v>
      </c>
      <c r="M3912" s="3">
        <v>3099.2430520808193</v>
      </c>
      <c r="N3912" s="3">
        <v>3528.4247789597139</v>
      </c>
      <c r="O3912" s="3">
        <v>3982.2491128810507</v>
      </c>
      <c r="P3912" s="3">
        <v>5780.2731189903279</v>
      </c>
    </row>
    <row r="3913" spans="2:16" x14ac:dyDescent="0.35">
      <c r="B3913" t="s">
        <v>10</v>
      </c>
      <c r="D3913" t="s">
        <v>11</v>
      </c>
      <c r="E3913" t="s">
        <v>103</v>
      </c>
      <c r="F3913" t="s">
        <v>317</v>
      </c>
      <c r="G3913" t="s">
        <v>318</v>
      </c>
      <c r="H3913">
        <v>5009</v>
      </c>
      <c r="I3913" t="s">
        <v>319</v>
      </c>
      <c r="J3913">
        <v>63300170</v>
      </c>
      <c r="K3913" t="s">
        <v>1873</v>
      </c>
      <c r="L3913" s="3">
        <v>7374.9776516163838</v>
      </c>
      <c r="M3913" s="3">
        <v>5356.3004921831453</v>
      </c>
      <c r="N3913" s="3">
        <v>6098.0384766803763</v>
      </c>
      <c r="O3913" s="3">
        <v>6882.3653146531433</v>
      </c>
      <c r="P3913" s="3">
        <v>9989.8198469506751</v>
      </c>
    </row>
    <row r="3914" spans="2:16" x14ac:dyDescent="0.35">
      <c r="B3914" t="s">
        <v>10</v>
      </c>
      <c r="D3914" t="s">
        <v>19</v>
      </c>
      <c r="E3914" t="s">
        <v>103</v>
      </c>
      <c r="F3914" t="s">
        <v>1595</v>
      </c>
      <c r="G3914" t="s">
        <v>1596</v>
      </c>
      <c r="H3914">
        <v>5009</v>
      </c>
      <c r="I3914" t="s">
        <v>319</v>
      </c>
      <c r="J3914">
        <v>63300150</v>
      </c>
      <c r="K3914" t="s">
        <v>1680</v>
      </c>
      <c r="L3914" s="3">
        <v>0</v>
      </c>
      <c r="M3914" s="3">
        <v>64943.987720001074</v>
      </c>
      <c r="N3914" s="3">
        <v>0</v>
      </c>
      <c r="O3914" s="3">
        <v>0</v>
      </c>
      <c r="P3914" s="3">
        <v>0</v>
      </c>
    </row>
    <row r="3915" spans="2:16" x14ac:dyDescent="0.35">
      <c r="B3915" t="s">
        <v>10</v>
      </c>
      <c r="D3915" t="s">
        <v>19</v>
      </c>
      <c r="E3915" t="s">
        <v>103</v>
      </c>
      <c r="F3915" t="s">
        <v>1595</v>
      </c>
      <c r="G3915" t="s">
        <v>1596</v>
      </c>
      <c r="H3915">
        <v>5009</v>
      </c>
      <c r="I3915" t="s">
        <v>319</v>
      </c>
      <c r="J3915">
        <v>63300060</v>
      </c>
      <c r="K3915" t="s">
        <v>1546</v>
      </c>
      <c r="L3915" s="3">
        <v>331.08656901101585</v>
      </c>
      <c r="M3915" s="3">
        <v>0</v>
      </c>
      <c r="N3915" s="3">
        <v>0</v>
      </c>
      <c r="O3915" s="3">
        <v>0</v>
      </c>
      <c r="P3915" s="3">
        <v>-65.558203724946907</v>
      </c>
    </row>
    <row r="3916" spans="2:16" x14ac:dyDescent="0.35">
      <c r="B3916" t="s">
        <v>10</v>
      </c>
      <c r="D3916" t="s">
        <v>19</v>
      </c>
      <c r="E3916" t="s">
        <v>103</v>
      </c>
      <c r="F3916" t="s">
        <v>1595</v>
      </c>
      <c r="G3916" t="s">
        <v>1596</v>
      </c>
      <c r="H3916">
        <v>5009</v>
      </c>
      <c r="I3916" t="s">
        <v>319</v>
      </c>
      <c r="J3916">
        <v>63300150</v>
      </c>
      <c r="K3916" t="s">
        <v>1680</v>
      </c>
      <c r="L3916" s="3">
        <v>-99365.625648921137</v>
      </c>
      <c r="M3916" s="3">
        <v>-105000</v>
      </c>
      <c r="N3916" s="3">
        <v>0</v>
      </c>
      <c r="O3916" s="3">
        <v>0</v>
      </c>
      <c r="P3916" s="3">
        <v>0</v>
      </c>
    </row>
    <row r="3917" spans="2:16" x14ac:dyDescent="0.35">
      <c r="B3917" t="s">
        <v>10</v>
      </c>
      <c r="D3917" t="s">
        <v>19</v>
      </c>
      <c r="E3917" t="s">
        <v>103</v>
      </c>
      <c r="F3917" t="s">
        <v>1713</v>
      </c>
      <c r="G3917" t="s">
        <v>1714</v>
      </c>
      <c r="H3917">
        <v>5009</v>
      </c>
      <c r="I3917" t="s">
        <v>319</v>
      </c>
      <c r="J3917">
        <v>63300150</v>
      </c>
      <c r="K3917" t="s">
        <v>1680</v>
      </c>
      <c r="L3917" s="3">
        <v>0</v>
      </c>
      <c r="M3917" s="3">
        <v>5063.0827637847824</v>
      </c>
      <c r="N3917" s="3">
        <v>0</v>
      </c>
      <c r="O3917" s="3">
        <v>0</v>
      </c>
      <c r="P3917" s="3">
        <v>0</v>
      </c>
    </row>
    <row r="3918" spans="2:16" x14ac:dyDescent="0.35">
      <c r="B3918" t="s">
        <v>10</v>
      </c>
      <c r="D3918" t="s">
        <v>19</v>
      </c>
      <c r="E3918" t="s">
        <v>103</v>
      </c>
      <c r="F3918" t="s">
        <v>1713</v>
      </c>
      <c r="G3918" t="s">
        <v>1714</v>
      </c>
      <c r="H3918">
        <v>5009</v>
      </c>
      <c r="I3918" t="s">
        <v>319</v>
      </c>
      <c r="J3918">
        <v>63300150</v>
      </c>
      <c r="K3918" t="s">
        <v>1680</v>
      </c>
      <c r="L3918" s="3">
        <v>-7364.338334255779</v>
      </c>
      <c r="M3918" s="3">
        <v>-8185.8799999999956</v>
      </c>
      <c r="N3918" s="3">
        <v>-7961.3575999999957</v>
      </c>
      <c r="O3918" s="3">
        <v>-7732.3447519999954</v>
      </c>
      <c r="P3918" s="3">
        <v>-7705.0102938323234</v>
      </c>
    </row>
    <row r="3919" spans="2:16" x14ac:dyDescent="0.35">
      <c r="B3919" t="s">
        <v>10</v>
      </c>
      <c r="D3919" t="s">
        <v>19</v>
      </c>
      <c r="E3919" t="s">
        <v>103</v>
      </c>
      <c r="F3919" t="s">
        <v>1713</v>
      </c>
      <c r="G3919" t="s">
        <v>1714</v>
      </c>
      <c r="H3919">
        <v>5009</v>
      </c>
      <c r="I3919" t="s">
        <v>319</v>
      </c>
      <c r="J3919">
        <v>63300155</v>
      </c>
      <c r="K3919" t="s">
        <v>1877</v>
      </c>
      <c r="L3919" s="3">
        <v>197.31042370397199</v>
      </c>
      <c r="M3919" s="3">
        <v>4.5474735088646412E-13</v>
      </c>
      <c r="N3919" s="3">
        <v>4.5474735088646412E-13</v>
      </c>
      <c r="O3919" s="3">
        <v>4.5474735088646412E-13</v>
      </c>
      <c r="P3919" s="3">
        <v>-39.069289318740175</v>
      </c>
    </row>
    <row r="3920" spans="2:16" x14ac:dyDescent="0.35">
      <c r="B3920" t="s">
        <v>10</v>
      </c>
      <c r="D3920" t="s">
        <v>19</v>
      </c>
      <c r="E3920" t="s">
        <v>103</v>
      </c>
      <c r="F3920" t="s">
        <v>1597</v>
      </c>
      <c r="G3920" t="s">
        <v>1598</v>
      </c>
      <c r="H3920">
        <v>5009</v>
      </c>
      <c r="I3920" t="s">
        <v>319</v>
      </c>
      <c r="J3920">
        <v>63300060</v>
      </c>
      <c r="K3920" t="s">
        <v>1546</v>
      </c>
      <c r="L3920" s="3">
        <v>931.97917837655041</v>
      </c>
      <c r="M3920" s="3">
        <v>0</v>
      </c>
      <c r="N3920" s="3">
        <v>0</v>
      </c>
      <c r="O3920" s="3">
        <v>0</v>
      </c>
      <c r="P3920" s="3">
        <v>-184.54049956156814</v>
      </c>
    </row>
    <row r="3921" spans="2:16" x14ac:dyDescent="0.35">
      <c r="B3921" t="s">
        <v>10</v>
      </c>
      <c r="D3921" t="s">
        <v>19</v>
      </c>
      <c r="E3921" t="s">
        <v>103</v>
      </c>
      <c r="F3921" t="s">
        <v>320</v>
      </c>
      <c r="G3921" t="s">
        <v>321</v>
      </c>
      <c r="H3921">
        <v>5009</v>
      </c>
      <c r="I3921" t="s">
        <v>319</v>
      </c>
      <c r="J3921">
        <v>63300150</v>
      </c>
      <c r="K3921" t="s">
        <v>1680</v>
      </c>
      <c r="L3921" s="3">
        <v>0</v>
      </c>
      <c r="M3921" s="3">
        <v>502.69688056469261</v>
      </c>
      <c r="N3921" s="3">
        <v>0</v>
      </c>
      <c r="O3921" s="3">
        <v>0</v>
      </c>
      <c r="P3921" s="3">
        <v>0</v>
      </c>
    </row>
    <row r="3922" spans="2:16" x14ac:dyDescent="0.35">
      <c r="B3922" t="s">
        <v>10</v>
      </c>
      <c r="D3922" t="s">
        <v>11</v>
      </c>
      <c r="E3922" t="s">
        <v>103</v>
      </c>
      <c r="F3922" t="s">
        <v>320</v>
      </c>
      <c r="G3922" t="s">
        <v>321</v>
      </c>
      <c r="H3922">
        <v>5009</v>
      </c>
      <c r="I3922" t="s">
        <v>319</v>
      </c>
      <c r="J3922">
        <v>63300080</v>
      </c>
      <c r="K3922" t="s">
        <v>91</v>
      </c>
      <c r="L3922" s="3">
        <v>-33.30422945587452</v>
      </c>
      <c r="M3922" s="3">
        <v>-148.8408128236797</v>
      </c>
      <c r="N3922" s="3">
        <v>-126.20763308882852</v>
      </c>
      <c r="O3922" s="3">
        <v>-101.94701381774757</v>
      </c>
      <c r="P3922" s="3">
        <v>38.481807280856628</v>
      </c>
    </row>
    <row r="3923" spans="2:16" x14ac:dyDescent="0.35">
      <c r="B3923" t="s">
        <v>10</v>
      </c>
      <c r="D3923" t="s">
        <v>19</v>
      </c>
      <c r="E3923" t="s">
        <v>103</v>
      </c>
      <c r="F3923" t="s">
        <v>320</v>
      </c>
      <c r="G3923" t="s">
        <v>321</v>
      </c>
      <c r="H3923">
        <v>5009</v>
      </c>
      <c r="I3923" t="s">
        <v>319</v>
      </c>
      <c r="J3923">
        <v>63300030</v>
      </c>
      <c r="K3923" t="s">
        <v>1488</v>
      </c>
      <c r="L3923" s="3">
        <v>330.97924759480429</v>
      </c>
      <c r="M3923" s="3">
        <v>0</v>
      </c>
      <c r="N3923" s="3">
        <v>0</v>
      </c>
      <c r="O3923" s="3">
        <v>0</v>
      </c>
      <c r="P3923" s="3">
        <v>-65.536953091648684</v>
      </c>
    </row>
    <row r="3924" spans="2:16" x14ac:dyDescent="0.35">
      <c r="B3924" t="s">
        <v>10</v>
      </c>
      <c r="D3924" t="s">
        <v>11</v>
      </c>
      <c r="E3924" t="s">
        <v>103</v>
      </c>
      <c r="F3924" t="s">
        <v>320</v>
      </c>
      <c r="G3924" t="s">
        <v>321</v>
      </c>
      <c r="H3924">
        <v>5009</v>
      </c>
      <c r="I3924" t="s">
        <v>319</v>
      </c>
      <c r="J3924">
        <v>63300040</v>
      </c>
      <c r="K3924" t="s">
        <v>1515</v>
      </c>
      <c r="L3924" s="3">
        <v>-11.503105568641104</v>
      </c>
      <c r="M3924" s="3">
        <v>-51.408833376599887</v>
      </c>
      <c r="N3924" s="3">
        <v>-43.591452218180848</v>
      </c>
      <c r="O3924" s="3">
        <v>-35.211962009419722</v>
      </c>
      <c r="P3924" s="3">
        <v>13.291413698979795</v>
      </c>
    </row>
    <row r="3925" spans="2:16" x14ac:dyDescent="0.35">
      <c r="B3925" t="s">
        <v>10</v>
      </c>
      <c r="D3925" t="s">
        <v>19</v>
      </c>
      <c r="E3925" t="s">
        <v>103</v>
      </c>
      <c r="F3925" t="s">
        <v>320</v>
      </c>
      <c r="G3925" t="s">
        <v>321</v>
      </c>
      <c r="H3925">
        <v>5009</v>
      </c>
      <c r="I3925" t="s">
        <v>319</v>
      </c>
      <c r="J3925">
        <v>63300056</v>
      </c>
      <c r="K3925" t="s">
        <v>1536</v>
      </c>
      <c r="L3925" s="3">
        <v>-109.55338636800661</v>
      </c>
      <c r="M3925" s="3">
        <v>-489.60793691999788</v>
      </c>
      <c r="N3925" s="3">
        <v>-415.15668779219777</v>
      </c>
      <c r="O3925" s="3">
        <v>-335.35201913732817</v>
      </c>
      <c r="P3925" s="3">
        <v>126.58489237124013</v>
      </c>
    </row>
    <row r="3926" spans="2:16" x14ac:dyDescent="0.35">
      <c r="B3926" t="s">
        <v>10</v>
      </c>
      <c r="D3926" t="s">
        <v>19</v>
      </c>
      <c r="E3926" t="s">
        <v>103</v>
      </c>
      <c r="F3926" t="s">
        <v>320</v>
      </c>
      <c r="G3926" t="s">
        <v>321</v>
      </c>
      <c r="H3926">
        <v>5009</v>
      </c>
      <c r="I3926" t="s">
        <v>319</v>
      </c>
      <c r="J3926">
        <v>63300060</v>
      </c>
      <c r="K3926" t="s">
        <v>1546</v>
      </c>
      <c r="L3926" s="3">
        <v>95.945346092657246</v>
      </c>
      <c r="M3926" s="3">
        <v>0</v>
      </c>
      <c r="N3926" s="3">
        <v>0</v>
      </c>
      <c r="O3926" s="3">
        <v>0</v>
      </c>
      <c r="P3926" s="3">
        <v>-18.99806616859064</v>
      </c>
    </row>
    <row r="3927" spans="2:16" x14ac:dyDescent="0.35">
      <c r="B3927" t="s">
        <v>10</v>
      </c>
      <c r="D3927" t="s">
        <v>19</v>
      </c>
      <c r="E3927" t="s">
        <v>103</v>
      </c>
      <c r="F3927" t="s">
        <v>320</v>
      </c>
      <c r="G3927" t="s">
        <v>321</v>
      </c>
      <c r="H3927">
        <v>5009</v>
      </c>
      <c r="I3927" t="s">
        <v>319</v>
      </c>
      <c r="J3927">
        <v>63300033</v>
      </c>
      <c r="K3927" t="s">
        <v>1661</v>
      </c>
      <c r="L3927" s="3">
        <v>40.835798868295456</v>
      </c>
      <c r="M3927" s="3">
        <v>0</v>
      </c>
      <c r="N3927" s="3">
        <v>0</v>
      </c>
      <c r="O3927" s="3">
        <v>0</v>
      </c>
      <c r="P3927" s="3">
        <v>-8.0858659699650843</v>
      </c>
    </row>
    <row r="3928" spans="2:16" x14ac:dyDescent="0.35">
      <c r="B3928" t="s">
        <v>10</v>
      </c>
      <c r="D3928" t="s">
        <v>11</v>
      </c>
      <c r="E3928" t="s">
        <v>103</v>
      </c>
      <c r="F3928" t="s">
        <v>320</v>
      </c>
      <c r="G3928" t="s">
        <v>321</v>
      </c>
      <c r="H3928">
        <v>5009</v>
      </c>
      <c r="I3928" t="s">
        <v>319</v>
      </c>
      <c r="J3928">
        <v>63300100</v>
      </c>
      <c r="K3928" t="s">
        <v>1869</v>
      </c>
      <c r="L3928" s="3">
        <v>-10.078911545856954</v>
      </c>
      <c r="M3928" s="3">
        <v>-45.043930196639849</v>
      </c>
      <c r="N3928" s="3">
        <v>-38.194415276882182</v>
      </c>
      <c r="O3928" s="3">
        <v>-30.852385760634434</v>
      </c>
      <c r="P3928" s="3">
        <v>11.645810098153788</v>
      </c>
    </row>
    <row r="3929" spans="2:16" x14ac:dyDescent="0.35">
      <c r="B3929" t="s">
        <v>10</v>
      </c>
      <c r="D3929" t="s">
        <v>11</v>
      </c>
      <c r="E3929" t="s">
        <v>103</v>
      </c>
      <c r="F3929" t="s">
        <v>320</v>
      </c>
      <c r="G3929" t="s">
        <v>321</v>
      </c>
      <c r="H3929">
        <v>5009</v>
      </c>
      <c r="I3929" t="s">
        <v>319</v>
      </c>
      <c r="J3929">
        <v>63300170</v>
      </c>
      <c r="K3929" t="s">
        <v>1873</v>
      </c>
      <c r="L3929" s="3">
        <v>-17.418988432513743</v>
      </c>
      <c r="M3929" s="3">
        <v>-77.84766197027966</v>
      </c>
      <c r="N3929" s="3">
        <v>-66.009913358959238</v>
      </c>
      <c r="O3929" s="3">
        <v>-53.320971042835481</v>
      </c>
      <c r="P3929" s="3">
        <v>20.126997887026846</v>
      </c>
    </row>
    <row r="3930" spans="2:16" x14ac:dyDescent="0.35">
      <c r="B3930" t="s">
        <v>10</v>
      </c>
      <c r="D3930" t="s">
        <v>19</v>
      </c>
      <c r="E3930" t="s">
        <v>103</v>
      </c>
      <c r="F3930" t="s">
        <v>322</v>
      </c>
      <c r="G3930" t="s">
        <v>323</v>
      </c>
      <c r="H3930">
        <v>5009</v>
      </c>
      <c r="I3930" t="s">
        <v>319</v>
      </c>
      <c r="J3930">
        <v>63300150</v>
      </c>
      <c r="K3930" t="s">
        <v>1680</v>
      </c>
      <c r="L3930" s="3">
        <v>0</v>
      </c>
      <c r="M3930" s="3">
        <v>140959.40505951067</v>
      </c>
      <c r="N3930" s="3">
        <v>0</v>
      </c>
      <c r="O3930" s="3">
        <v>0</v>
      </c>
      <c r="P3930" s="3">
        <v>0</v>
      </c>
    </row>
    <row r="3931" spans="2:16" x14ac:dyDescent="0.35">
      <c r="B3931" t="s">
        <v>10</v>
      </c>
      <c r="D3931" t="s">
        <v>11</v>
      </c>
      <c r="E3931" t="s">
        <v>103</v>
      </c>
      <c r="F3931" t="s">
        <v>322</v>
      </c>
      <c r="G3931" t="s">
        <v>323</v>
      </c>
      <c r="H3931">
        <v>5009</v>
      </c>
      <c r="I3931" t="s">
        <v>319</v>
      </c>
      <c r="J3931">
        <v>63300080</v>
      </c>
      <c r="K3931" t="s">
        <v>91</v>
      </c>
      <c r="L3931" s="3">
        <v>-125.4355558146417</v>
      </c>
      <c r="M3931" s="3">
        <v>-560.58736045689875</v>
      </c>
      <c r="N3931" s="3">
        <v>-475.34276762534137</v>
      </c>
      <c r="O3931" s="3">
        <v>-383.96865953125234</v>
      </c>
      <c r="P3931" s="3">
        <v>144.9361526369139</v>
      </c>
    </row>
    <row r="3932" spans="2:16" x14ac:dyDescent="0.35">
      <c r="B3932" t="s">
        <v>10</v>
      </c>
      <c r="D3932" t="s">
        <v>11</v>
      </c>
      <c r="E3932" t="s">
        <v>103</v>
      </c>
      <c r="F3932" t="s">
        <v>322</v>
      </c>
      <c r="G3932" t="s">
        <v>323</v>
      </c>
      <c r="H3932">
        <v>5009</v>
      </c>
      <c r="I3932" t="s">
        <v>319</v>
      </c>
      <c r="J3932">
        <v>63300040</v>
      </c>
      <c r="K3932" t="s">
        <v>1515</v>
      </c>
      <c r="L3932" s="3">
        <v>-43.32478079124121</v>
      </c>
      <c r="M3932" s="3">
        <v>-193.62392384202121</v>
      </c>
      <c r="N3932" s="3">
        <v>-164.18089013375175</v>
      </c>
      <c r="O3932" s="3">
        <v>-132.6207541144131</v>
      </c>
      <c r="P3932" s="3">
        <v>50.060184298934473</v>
      </c>
    </row>
    <row r="3933" spans="2:16" x14ac:dyDescent="0.35">
      <c r="B3933" t="s">
        <v>10</v>
      </c>
      <c r="D3933" t="s">
        <v>19</v>
      </c>
      <c r="E3933" t="s">
        <v>103</v>
      </c>
      <c r="F3933" t="s">
        <v>322</v>
      </c>
      <c r="G3933" t="s">
        <v>323</v>
      </c>
      <c r="H3933">
        <v>5009</v>
      </c>
      <c r="I3933" t="s">
        <v>319</v>
      </c>
      <c r="J3933">
        <v>63300056</v>
      </c>
      <c r="K3933" t="s">
        <v>1536</v>
      </c>
      <c r="L3933" s="3">
        <v>-412.6169599165878</v>
      </c>
      <c r="M3933" s="3">
        <v>-1844.0373699240154</v>
      </c>
      <c r="N3933" s="3">
        <v>-1563.6275250833569</v>
      </c>
      <c r="O3933" s="3">
        <v>-1263.0548010896455</v>
      </c>
      <c r="P3933" s="3">
        <v>476.7636599898542</v>
      </c>
    </row>
    <row r="3934" spans="2:16" x14ac:dyDescent="0.35">
      <c r="B3934" t="s">
        <v>10</v>
      </c>
      <c r="D3934" t="s">
        <v>19</v>
      </c>
      <c r="E3934" t="s">
        <v>103</v>
      </c>
      <c r="F3934" t="s">
        <v>322</v>
      </c>
      <c r="G3934" t="s">
        <v>323</v>
      </c>
      <c r="H3934">
        <v>5009</v>
      </c>
      <c r="I3934" t="s">
        <v>319</v>
      </c>
      <c r="J3934">
        <v>63300060</v>
      </c>
      <c r="K3934" t="s">
        <v>1546</v>
      </c>
      <c r="L3934" s="3">
        <v>2591.8122014962792</v>
      </c>
      <c r="M3934" s="3">
        <v>0</v>
      </c>
      <c r="N3934" s="3">
        <v>0</v>
      </c>
      <c r="O3934" s="3">
        <v>0</v>
      </c>
      <c r="P3934" s="3">
        <v>-513.20279415152618</v>
      </c>
    </row>
    <row r="3935" spans="2:16" x14ac:dyDescent="0.35">
      <c r="B3935" t="s">
        <v>10</v>
      </c>
      <c r="D3935" t="s">
        <v>19</v>
      </c>
      <c r="E3935" t="s">
        <v>103</v>
      </c>
      <c r="F3935" t="s">
        <v>322</v>
      </c>
      <c r="G3935" t="s">
        <v>323</v>
      </c>
      <c r="H3935">
        <v>5009</v>
      </c>
      <c r="I3935" t="s">
        <v>319</v>
      </c>
      <c r="J3935">
        <v>63300065</v>
      </c>
      <c r="K3935" t="s">
        <v>1627</v>
      </c>
      <c r="L3935" s="3">
        <v>345.6822816157146</v>
      </c>
      <c r="M3935" s="3">
        <v>0</v>
      </c>
      <c r="N3935" s="3">
        <v>0</v>
      </c>
      <c r="O3935" s="3">
        <v>0</v>
      </c>
      <c r="P3935" s="3">
        <v>-68.448289853501592</v>
      </c>
    </row>
    <row r="3936" spans="2:16" x14ac:dyDescent="0.35">
      <c r="B3936" t="s">
        <v>10</v>
      </c>
      <c r="D3936" t="s">
        <v>19</v>
      </c>
      <c r="E3936" t="s">
        <v>103</v>
      </c>
      <c r="F3936" t="s">
        <v>322</v>
      </c>
      <c r="G3936" t="s">
        <v>323</v>
      </c>
      <c r="H3936">
        <v>5009</v>
      </c>
      <c r="I3936" t="s">
        <v>319</v>
      </c>
      <c r="J3936">
        <v>63300150</v>
      </c>
      <c r="K3936" t="s">
        <v>1680</v>
      </c>
      <c r="L3936" s="3">
        <v>-212494.21099388588</v>
      </c>
      <c r="M3936" s="3">
        <v>-224838.94</v>
      </c>
      <c r="N3936" s="3">
        <v>-119674.6588</v>
      </c>
      <c r="O3936" s="3">
        <v>492.90802399999848</v>
      </c>
      <c r="P3936" s="3">
        <v>578.26050950479657</v>
      </c>
    </row>
    <row r="3937" spans="2:16" x14ac:dyDescent="0.35">
      <c r="B3937" t="s">
        <v>10</v>
      </c>
      <c r="D3937" t="s">
        <v>11</v>
      </c>
      <c r="E3937" t="s">
        <v>103</v>
      </c>
      <c r="F3937" t="s">
        <v>322</v>
      </c>
      <c r="G3937" t="s">
        <v>323</v>
      </c>
      <c r="H3937">
        <v>5009</v>
      </c>
      <c r="I3937" t="s">
        <v>319</v>
      </c>
      <c r="J3937">
        <v>63300110</v>
      </c>
      <c r="K3937" t="s">
        <v>1866</v>
      </c>
      <c r="L3937" s="3">
        <v>13.827291264628599</v>
      </c>
      <c r="M3937" s="3">
        <v>0</v>
      </c>
      <c r="N3937" s="3">
        <v>55.568825288668222</v>
      </c>
      <c r="O3937" s="3">
        <v>55.568825288668222</v>
      </c>
      <c r="P3937" s="3">
        <v>53.421330059038752</v>
      </c>
    </row>
    <row r="3938" spans="2:16" x14ac:dyDescent="0.35">
      <c r="B3938" t="s">
        <v>10</v>
      </c>
      <c r="D3938" t="s">
        <v>11</v>
      </c>
      <c r="E3938" t="s">
        <v>103</v>
      </c>
      <c r="F3938" t="s">
        <v>322</v>
      </c>
      <c r="G3938" t="s">
        <v>323</v>
      </c>
      <c r="H3938">
        <v>5009</v>
      </c>
      <c r="I3938" t="s">
        <v>319</v>
      </c>
      <c r="J3938">
        <v>63300100</v>
      </c>
      <c r="K3938" t="s">
        <v>1869</v>
      </c>
      <c r="L3938" s="3">
        <v>-37.960760312325874</v>
      </c>
      <c r="M3938" s="3">
        <v>-169.65143803300907</v>
      </c>
      <c r="N3938" s="3">
        <v>-143.85373230766891</v>
      </c>
      <c r="O3938" s="3">
        <v>-116.20104170024752</v>
      </c>
      <c r="P3938" s="3">
        <v>43.862256719066863</v>
      </c>
    </row>
    <row r="3939" spans="2:16" x14ac:dyDescent="0.35">
      <c r="B3939" t="s">
        <v>10</v>
      </c>
      <c r="D3939" t="s">
        <v>11</v>
      </c>
      <c r="E3939" t="s">
        <v>103</v>
      </c>
      <c r="F3939" t="s">
        <v>322</v>
      </c>
      <c r="G3939" t="s">
        <v>323</v>
      </c>
      <c r="H3939">
        <v>5009</v>
      </c>
      <c r="I3939" t="s">
        <v>319</v>
      </c>
      <c r="J3939">
        <v>63300170</v>
      </c>
      <c r="K3939" t="s">
        <v>1873</v>
      </c>
      <c r="L3939" s="3">
        <v>-65.606096626737781</v>
      </c>
      <c r="M3939" s="3">
        <v>-293.20194181791885</v>
      </c>
      <c r="N3939" s="3">
        <v>-248.61677648825389</v>
      </c>
      <c r="O3939" s="3">
        <v>-200.82571337325317</v>
      </c>
      <c r="P3939" s="3">
        <v>75.805421938386644</v>
      </c>
    </row>
    <row r="3940" spans="2:16" x14ac:dyDescent="0.35">
      <c r="B3940" t="s">
        <v>10</v>
      </c>
      <c r="D3940" t="s">
        <v>11</v>
      </c>
      <c r="E3940" t="s">
        <v>103</v>
      </c>
      <c r="F3940" t="s">
        <v>324</v>
      </c>
      <c r="G3940" t="s">
        <v>325</v>
      </c>
      <c r="H3940">
        <v>5009</v>
      </c>
      <c r="I3940" t="s">
        <v>319</v>
      </c>
      <c r="J3940">
        <v>63300080</v>
      </c>
      <c r="K3940" t="s">
        <v>91</v>
      </c>
      <c r="L3940" s="3">
        <v>-17.430250932738545</v>
      </c>
      <c r="M3940" s="3">
        <v>-77.897995498175078</v>
      </c>
      <c r="N3940" s="3">
        <v>-66.052593020419408</v>
      </c>
      <c r="O3940" s="3">
        <v>-53.355446486336405</v>
      </c>
      <c r="P3940" s="3">
        <v>20.140011283581316</v>
      </c>
    </row>
    <row r="3941" spans="2:16" x14ac:dyDescent="0.35">
      <c r="B3941" t="s">
        <v>10</v>
      </c>
      <c r="D3941" t="s">
        <v>19</v>
      </c>
      <c r="E3941" t="s">
        <v>103</v>
      </c>
      <c r="F3941" t="s">
        <v>324</v>
      </c>
      <c r="G3941" t="s">
        <v>325</v>
      </c>
      <c r="H3941">
        <v>5009</v>
      </c>
      <c r="I3941" t="s">
        <v>319</v>
      </c>
      <c r="J3941">
        <v>63300030</v>
      </c>
      <c r="K3941" t="s">
        <v>1488</v>
      </c>
      <c r="L3941" s="3">
        <v>160.66016006790551</v>
      </c>
      <c r="M3941" s="3">
        <v>-4.5474735088646412E-13</v>
      </c>
      <c r="N3941" s="3">
        <v>-4.5474735088646412E-13</v>
      </c>
      <c r="O3941" s="3">
        <v>-4.5474735088646412E-13</v>
      </c>
      <c r="P3941" s="3">
        <v>-31.812198047405673</v>
      </c>
    </row>
    <row r="3942" spans="2:16" x14ac:dyDescent="0.35">
      <c r="B3942" t="s">
        <v>10</v>
      </c>
      <c r="D3942" t="s">
        <v>11</v>
      </c>
      <c r="E3942" t="s">
        <v>103</v>
      </c>
      <c r="F3942" t="s">
        <v>324</v>
      </c>
      <c r="G3942" t="s">
        <v>325</v>
      </c>
      <c r="H3942">
        <v>5009</v>
      </c>
      <c r="I3942" t="s">
        <v>319</v>
      </c>
      <c r="J3942">
        <v>63300040</v>
      </c>
      <c r="K3942" t="s">
        <v>1515</v>
      </c>
      <c r="L3942" s="3">
        <v>-6.0203169340049953</v>
      </c>
      <c r="M3942" s="3">
        <v>-26.905557655619759</v>
      </c>
      <c r="N3942" s="3">
        <v>-22.8142179840263</v>
      </c>
      <c r="O3942" s="3">
        <v>-18.428690398241315</v>
      </c>
      <c r="P3942" s="3">
        <v>6.9562538972895709</v>
      </c>
    </row>
    <row r="3943" spans="2:16" x14ac:dyDescent="0.35">
      <c r="B3943" t="s">
        <v>10</v>
      </c>
      <c r="D3943" t="s">
        <v>19</v>
      </c>
      <c r="E3943" t="s">
        <v>103</v>
      </c>
      <c r="F3943" t="s">
        <v>324</v>
      </c>
      <c r="G3943" t="s">
        <v>325</v>
      </c>
      <c r="H3943">
        <v>5009</v>
      </c>
      <c r="I3943" t="s">
        <v>319</v>
      </c>
      <c r="J3943">
        <v>63300056</v>
      </c>
      <c r="K3943" t="s">
        <v>1536</v>
      </c>
      <c r="L3943" s="3">
        <v>-57.336351752428527</v>
      </c>
      <c r="M3943" s="3">
        <v>-256.24340624399701</v>
      </c>
      <c r="N3943" s="3">
        <v>-217.27826651453688</v>
      </c>
      <c r="O3943" s="3">
        <v>-175.51133712610681</v>
      </c>
      <c r="P3943" s="3">
        <v>66.250037117042666</v>
      </c>
    </row>
    <row r="3944" spans="2:16" x14ac:dyDescent="0.35">
      <c r="B3944" t="s">
        <v>10</v>
      </c>
      <c r="D3944" t="s">
        <v>19</v>
      </c>
      <c r="E3944" t="s">
        <v>103</v>
      </c>
      <c r="F3944" t="s">
        <v>324</v>
      </c>
      <c r="G3944" t="s">
        <v>325</v>
      </c>
      <c r="H3944">
        <v>5009</v>
      </c>
      <c r="I3944" t="s">
        <v>319</v>
      </c>
      <c r="J3944">
        <v>63300150</v>
      </c>
      <c r="K3944" t="s">
        <v>1680</v>
      </c>
      <c r="L3944" s="3">
        <v>28267.321345089957</v>
      </c>
      <c r="M3944" s="3">
        <v>27359.879999999997</v>
      </c>
      <c r="N3944" s="3">
        <v>28755.117600000005</v>
      </c>
      <c r="O3944" s="3">
        <v>30178.259952</v>
      </c>
      <c r="P3944" s="3">
        <v>31179.330474484865</v>
      </c>
    </row>
    <row r="3945" spans="2:16" x14ac:dyDescent="0.35">
      <c r="B3945" t="s">
        <v>10</v>
      </c>
      <c r="D3945" t="s">
        <v>19</v>
      </c>
      <c r="E3945" t="s">
        <v>103</v>
      </c>
      <c r="F3945" t="s">
        <v>324</v>
      </c>
      <c r="G3945" t="s">
        <v>325</v>
      </c>
      <c r="H3945">
        <v>5009</v>
      </c>
      <c r="I3945" t="s">
        <v>319</v>
      </c>
      <c r="J3945">
        <v>63300152</v>
      </c>
      <c r="K3945" t="s">
        <v>1741</v>
      </c>
      <c r="L3945" s="3">
        <v>0</v>
      </c>
      <c r="M3945" s="3">
        <v>34008</v>
      </c>
      <c r="N3945" s="3">
        <v>34008</v>
      </c>
      <c r="O3945" s="3">
        <v>34008</v>
      </c>
      <c r="P3945" s="3">
        <v>34008</v>
      </c>
    </row>
    <row r="3946" spans="2:16" x14ac:dyDescent="0.35">
      <c r="B3946" t="s">
        <v>10</v>
      </c>
      <c r="D3946" t="s">
        <v>11</v>
      </c>
      <c r="E3946" t="s">
        <v>103</v>
      </c>
      <c r="F3946" t="s">
        <v>324</v>
      </c>
      <c r="G3946" t="s">
        <v>325</v>
      </c>
      <c r="H3946">
        <v>5009</v>
      </c>
      <c r="I3946" t="s">
        <v>319</v>
      </c>
      <c r="J3946">
        <v>63300100</v>
      </c>
      <c r="K3946" t="s">
        <v>1869</v>
      </c>
      <c r="L3946" s="3">
        <v>-5.2749443612234472</v>
      </c>
      <c r="M3946" s="3">
        <v>-23.574393374447709</v>
      </c>
      <c r="N3946" s="3">
        <v>-19.989600519337387</v>
      </c>
      <c r="O3946" s="3">
        <v>-16.147043015601753</v>
      </c>
      <c r="P3946" s="3">
        <v>6.0950034147680299</v>
      </c>
    </row>
    <row r="3947" spans="2:16" x14ac:dyDescent="0.35">
      <c r="B3947" t="s">
        <v>10</v>
      </c>
      <c r="D3947" t="s">
        <v>11</v>
      </c>
      <c r="E3947" t="s">
        <v>103</v>
      </c>
      <c r="F3947" t="s">
        <v>324</v>
      </c>
      <c r="G3947" t="s">
        <v>325</v>
      </c>
      <c r="H3947">
        <v>5009</v>
      </c>
      <c r="I3947" t="s">
        <v>319</v>
      </c>
      <c r="J3947">
        <v>63300170</v>
      </c>
      <c r="K3947" t="s">
        <v>1873</v>
      </c>
      <c r="L3947" s="3">
        <v>-9.1164799286361813</v>
      </c>
      <c r="M3947" s="3">
        <v>-40.742701592795584</v>
      </c>
      <c r="N3947" s="3">
        <v>-34.547244375811488</v>
      </c>
      <c r="O3947" s="3">
        <v>-27.906302603051017</v>
      </c>
      <c r="P3947" s="3">
        <v>10.533755901609766</v>
      </c>
    </row>
    <row r="3948" spans="2:16" x14ac:dyDescent="0.35">
      <c r="B3948" t="s">
        <v>10</v>
      </c>
      <c r="D3948" t="s">
        <v>19</v>
      </c>
      <c r="E3948" t="s">
        <v>103</v>
      </c>
      <c r="F3948" t="s">
        <v>324</v>
      </c>
      <c r="G3948" t="s">
        <v>325</v>
      </c>
      <c r="H3948">
        <v>5009</v>
      </c>
      <c r="I3948" t="s">
        <v>319</v>
      </c>
      <c r="J3948">
        <v>63300155</v>
      </c>
      <c r="K3948" t="s">
        <v>1877</v>
      </c>
      <c r="L3948" s="3">
        <v>3485.2783327004363</v>
      </c>
      <c r="M3948" s="3">
        <v>-138.00000000001455</v>
      </c>
      <c r="N3948" s="3">
        <v>-20238.000000000015</v>
      </c>
      <c r="O3948" s="3">
        <v>-338.00000000001455</v>
      </c>
      <c r="P3948" s="3">
        <v>-1057.5676941103593</v>
      </c>
    </row>
    <row r="3949" spans="2:16" x14ac:dyDescent="0.35">
      <c r="B3949" t="s">
        <v>10</v>
      </c>
      <c r="D3949" t="s">
        <v>19</v>
      </c>
      <c r="E3949" t="s">
        <v>103</v>
      </c>
      <c r="F3949" t="s">
        <v>1599</v>
      </c>
      <c r="G3949" t="s">
        <v>1600</v>
      </c>
      <c r="H3949">
        <v>5009</v>
      </c>
      <c r="I3949" t="s">
        <v>319</v>
      </c>
      <c r="J3949">
        <v>63300150</v>
      </c>
      <c r="K3949" t="s">
        <v>1680</v>
      </c>
      <c r="L3949" s="3">
        <v>0</v>
      </c>
      <c r="M3949" s="3">
        <v>2262.5248293310851</v>
      </c>
      <c r="N3949" s="3">
        <v>0</v>
      </c>
      <c r="O3949" s="3">
        <v>0</v>
      </c>
      <c r="P3949" s="3">
        <v>0</v>
      </c>
    </row>
    <row r="3950" spans="2:16" x14ac:dyDescent="0.35">
      <c r="B3950" t="s">
        <v>10</v>
      </c>
      <c r="D3950" t="s">
        <v>19</v>
      </c>
      <c r="E3950" t="s">
        <v>103</v>
      </c>
      <c r="F3950" t="s">
        <v>1599</v>
      </c>
      <c r="G3950" t="s">
        <v>1600</v>
      </c>
      <c r="H3950">
        <v>5009</v>
      </c>
      <c r="I3950" t="s">
        <v>319</v>
      </c>
      <c r="J3950">
        <v>63300060</v>
      </c>
      <c r="K3950" t="s">
        <v>1546</v>
      </c>
      <c r="L3950" s="3">
        <v>-1884.3526149884783</v>
      </c>
      <c r="M3950" s="3">
        <v>-3658</v>
      </c>
      <c r="N3950" s="3">
        <v>-3720</v>
      </c>
      <c r="O3950" s="3">
        <v>-3731</v>
      </c>
      <c r="P3950" s="3">
        <v>-4082.9742393180859</v>
      </c>
    </row>
    <row r="3951" spans="2:16" x14ac:dyDescent="0.35">
      <c r="B3951" t="s">
        <v>10</v>
      </c>
      <c r="D3951" t="s">
        <v>11</v>
      </c>
      <c r="E3951" t="s">
        <v>103</v>
      </c>
      <c r="F3951" t="s">
        <v>326</v>
      </c>
      <c r="G3951" t="s">
        <v>327</v>
      </c>
      <c r="H3951">
        <v>5009</v>
      </c>
      <c r="I3951" t="s">
        <v>319</v>
      </c>
      <c r="J3951">
        <v>63300080</v>
      </c>
      <c r="K3951" t="s">
        <v>91</v>
      </c>
      <c r="L3951" s="3">
        <v>-59.760860340820727</v>
      </c>
      <c r="M3951" s="3">
        <v>-267.078841708033</v>
      </c>
      <c r="N3951" s="3">
        <v>-226.46603321287512</v>
      </c>
      <c r="O3951" s="3">
        <v>-182.93295938173469</v>
      </c>
      <c r="P3951" s="3">
        <v>69.05146725798113</v>
      </c>
    </row>
    <row r="3952" spans="2:16" x14ac:dyDescent="0.35">
      <c r="B3952" t="s">
        <v>10</v>
      </c>
      <c r="D3952" t="s">
        <v>11</v>
      </c>
      <c r="E3952" t="s">
        <v>103</v>
      </c>
      <c r="F3952" t="s">
        <v>326</v>
      </c>
      <c r="G3952" t="s">
        <v>327</v>
      </c>
      <c r="H3952">
        <v>5009</v>
      </c>
      <c r="I3952" t="s">
        <v>319</v>
      </c>
      <c r="J3952">
        <v>63300040</v>
      </c>
      <c r="K3952" t="s">
        <v>1515</v>
      </c>
      <c r="L3952" s="3">
        <v>-20.641086630876089</v>
      </c>
      <c r="M3952" s="3">
        <v>-92.247626247840799</v>
      </c>
      <c r="N3952" s="3">
        <v>-78.220175945235951</v>
      </c>
      <c r="O3952" s="3">
        <v>-63.184081365401653</v>
      </c>
      <c r="P3952" s="3">
        <v>23.850013362131904</v>
      </c>
    </row>
    <row r="3953" spans="2:16" x14ac:dyDescent="0.35">
      <c r="B3953" t="s">
        <v>10</v>
      </c>
      <c r="D3953" t="s">
        <v>19</v>
      </c>
      <c r="E3953" t="s">
        <v>103</v>
      </c>
      <c r="F3953" t="s">
        <v>326</v>
      </c>
      <c r="G3953" t="s">
        <v>327</v>
      </c>
      <c r="H3953">
        <v>5009</v>
      </c>
      <c r="I3953" t="s">
        <v>319</v>
      </c>
      <c r="J3953">
        <v>63300056</v>
      </c>
      <c r="K3953" t="s">
        <v>1536</v>
      </c>
      <c r="L3953" s="3">
        <v>-196.5817774369134</v>
      </c>
      <c r="M3953" s="3">
        <v>-878.54882140800692</v>
      </c>
      <c r="N3953" s="3">
        <v>-744.95405662129633</v>
      </c>
      <c r="O3953" s="3">
        <v>-601.75315586096985</v>
      </c>
      <c r="P3953" s="3">
        <v>227.14298440126004</v>
      </c>
    </row>
    <row r="3954" spans="2:16" x14ac:dyDescent="0.35">
      <c r="B3954" t="s">
        <v>10</v>
      </c>
      <c r="D3954" t="s">
        <v>19</v>
      </c>
      <c r="E3954" t="s">
        <v>103</v>
      </c>
      <c r="F3954" t="s">
        <v>326</v>
      </c>
      <c r="G3954" t="s">
        <v>327</v>
      </c>
      <c r="H3954">
        <v>5009</v>
      </c>
      <c r="I3954" t="s">
        <v>319</v>
      </c>
      <c r="J3954">
        <v>63300060</v>
      </c>
      <c r="K3954" t="s">
        <v>1546</v>
      </c>
      <c r="L3954" s="3">
        <v>1637.4165779239047</v>
      </c>
      <c r="M3954" s="3">
        <v>-942</v>
      </c>
      <c r="N3954" s="3">
        <v>-961</v>
      </c>
      <c r="O3954" s="3">
        <v>-980</v>
      </c>
      <c r="P3954" s="3">
        <v>-1491.1521080382518</v>
      </c>
    </row>
    <row r="3955" spans="2:16" x14ac:dyDescent="0.35">
      <c r="B3955" t="s">
        <v>10</v>
      </c>
      <c r="D3955" t="s">
        <v>19</v>
      </c>
      <c r="E3955" t="s">
        <v>103</v>
      </c>
      <c r="F3955" t="s">
        <v>326</v>
      </c>
      <c r="G3955" t="s">
        <v>327</v>
      </c>
      <c r="H3955">
        <v>5009</v>
      </c>
      <c r="I3955" t="s">
        <v>319</v>
      </c>
      <c r="J3955">
        <v>63300150</v>
      </c>
      <c r="K3955" t="s">
        <v>1680</v>
      </c>
      <c r="L3955" s="3">
        <v>2683.035405275652</v>
      </c>
      <c r="M3955" s="3">
        <v>1000</v>
      </c>
      <c r="N3955" s="3">
        <v>2020</v>
      </c>
      <c r="O3955" s="3">
        <v>3060.4000000000015</v>
      </c>
      <c r="P3955" s="3">
        <v>3590.3421675450008</v>
      </c>
    </row>
    <row r="3956" spans="2:16" x14ac:dyDescent="0.35">
      <c r="B3956" t="s">
        <v>10</v>
      </c>
      <c r="D3956" t="s">
        <v>19</v>
      </c>
      <c r="E3956" t="s">
        <v>103</v>
      </c>
      <c r="F3956" t="s">
        <v>326</v>
      </c>
      <c r="G3956" t="s">
        <v>327</v>
      </c>
      <c r="H3956">
        <v>5009</v>
      </c>
      <c r="I3956" t="s">
        <v>319</v>
      </c>
      <c r="J3956">
        <v>63300152</v>
      </c>
      <c r="K3956" t="s">
        <v>1741</v>
      </c>
      <c r="L3956" s="3">
        <v>60000</v>
      </c>
      <c r="M3956" s="3">
        <v>60000</v>
      </c>
      <c r="N3956" s="3">
        <v>60000</v>
      </c>
      <c r="O3956" s="3">
        <v>60000</v>
      </c>
      <c r="P3956" s="3">
        <v>60000</v>
      </c>
    </row>
    <row r="3957" spans="2:16" x14ac:dyDescent="0.35">
      <c r="B3957" t="s">
        <v>10</v>
      </c>
      <c r="D3957" t="s">
        <v>11</v>
      </c>
      <c r="E3957" t="s">
        <v>103</v>
      </c>
      <c r="F3957" t="s">
        <v>326</v>
      </c>
      <c r="G3957" t="s">
        <v>327</v>
      </c>
      <c r="H3957">
        <v>5009</v>
      </c>
      <c r="I3957" t="s">
        <v>319</v>
      </c>
      <c r="J3957">
        <v>63300100</v>
      </c>
      <c r="K3957" t="s">
        <v>1869</v>
      </c>
      <c r="L3957" s="3">
        <v>-18.085523524195651</v>
      </c>
      <c r="M3957" s="3">
        <v>-80.826491569536756</v>
      </c>
      <c r="N3957" s="3">
        <v>-68.535773209158833</v>
      </c>
      <c r="O3957" s="3">
        <v>-55.361290339209063</v>
      </c>
      <c r="P3957" s="3">
        <v>20.897154564915581</v>
      </c>
    </row>
    <row r="3958" spans="2:16" x14ac:dyDescent="0.35">
      <c r="B3958" t="s">
        <v>10</v>
      </c>
      <c r="D3958" t="s">
        <v>11</v>
      </c>
      <c r="E3958" t="s">
        <v>103</v>
      </c>
      <c r="F3958" t="s">
        <v>326</v>
      </c>
      <c r="G3958" t="s">
        <v>327</v>
      </c>
      <c r="H3958">
        <v>5009</v>
      </c>
      <c r="I3958" t="s">
        <v>319</v>
      </c>
      <c r="J3958">
        <v>63300170</v>
      </c>
      <c r="K3958" t="s">
        <v>1873</v>
      </c>
      <c r="L3958" s="3">
        <v>-31.256502612469376</v>
      </c>
      <c r="M3958" s="3">
        <v>-139.68926260387343</v>
      </c>
      <c r="N3958" s="3">
        <v>-118.44769500278653</v>
      </c>
      <c r="O3958" s="3">
        <v>-95.67875178189388</v>
      </c>
      <c r="P3958" s="3">
        <v>36.115734519800753</v>
      </c>
    </row>
    <row r="3959" spans="2:16" x14ac:dyDescent="0.35">
      <c r="B3959" t="s">
        <v>10</v>
      </c>
      <c r="D3959" t="s">
        <v>19</v>
      </c>
      <c r="E3959" t="s">
        <v>103</v>
      </c>
      <c r="F3959" t="s">
        <v>328</v>
      </c>
      <c r="G3959" t="s">
        <v>329</v>
      </c>
      <c r="H3959">
        <v>5009</v>
      </c>
      <c r="I3959" t="s">
        <v>319</v>
      </c>
      <c r="J3959">
        <v>63300150</v>
      </c>
      <c r="K3959" t="s">
        <v>1680</v>
      </c>
      <c r="L3959" s="3">
        <v>0</v>
      </c>
      <c r="M3959" s="3">
        <v>44615.681027399485</v>
      </c>
      <c r="N3959" s="3">
        <v>0</v>
      </c>
      <c r="O3959" s="3">
        <v>0</v>
      </c>
      <c r="P3959" s="3">
        <v>0</v>
      </c>
    </row>
    <row r="3960" spans="2:16" x14ac:dyDescent="0.35">
      <c r="B3960" t="s">
        <v>10</v>
      </c>
      <c r="D3960" t="s">
        <v>11</v>
      </c>
      <c r="E3960" t="s">
        <v>103</v>
      </c>
      <c r="F3960" t="s">
        <v>328</v>
      </c>
      <c r="G3960" t="s">
        <v>329</v>
      </c>
      <c r="H3960">
        <v>5009</v>
      </c>
      <c r="I3960" t="s">
        <v>319</v>
      </c>
      <c r="J3960">
        <v>63300080</v>
      </c>
      <c r="K3960" t="s">
        <v>91</v>
      </c>
      <c r="L3960" s="3">
        <v>-110.49534072944152</v>
      </c>
      <c r="M3960" s="3">
        <v>-493.81765002989778</v>
      </c>
      <c r="N3960" s="3">
        <v>-418.72625932213123</v>
      </c>
      <c r="O3960" s="3">
        <v>-338.23541968582504</v>
      </c>
      <c r="P3960" s="3">
        <v>127.67328582241316</v>
      </c>
    </row>
    <row r="3961" spans="2:16" x14ac:dyDescent="0.35">
      <c r="B3961" t="s">
        <v>10</v>
      </c>
      <c r="D3961" t="s">
        <v>11</v>
      </c>
      <c r="E3961" t="s">
        <v>103</v>
      </c>
      <c r="F3961" t="s">
        <v>328</v>
      </c>
      <c r="G3961" t="s">
        <v>329</v>
      </c>
      <c r="H3961">
        <v>5009</v>
      </c>
      <c r="I3961" t="s">
        <v>319</v>
      </c>
      <c r="J3961">
        <v>63300040</v>
      </c>
      <c r="K3961" t="s">
        <v>1515</v>
      </c>
      <c r="L3961" s="3">
        <v>-38.164509133525826</v>
      </c>
      <c r="M3961" s="3">
        <v>-170.56201728006454</v>
      </c>
      <c r="N3961" s="3">
        <v>-144.62584614744719</v>
      </c>
      <c r="O3961" s="3">
        <v>-116.82473377306542</v>
      </c>
      <c r="P3961" s="3">
        <v>44.097680958398996</v>
      </c>
    </row>
    <row r="3962" spans="2:16" x14ac:dyDescent="0.35">
      <c r="B3962" t="s">
        <v>10</v>
      </c>
      <c r="D3962" t="s">
        <v>19</v>
      </c>
      <c r="E3962" t="s">
        <v>103</v>
      </c>
      <c r="F3962" t="s">
        <v>328</v>
      </c>
      <c r="G3962" t="s">
        <v>329</v>
      </c>
      <c r="H3962">
        <v>5009</v>
      </c>
      <c r="I3962" t="s">
        <v>319</v>
      </c>
      <c r="J3962">
        <v>63300056</v>
      </c>
      <c r="K3962" t="s">
        <v>1536</v>
      </c>
      <c r="L3962" s="3">
        <v>-363.47151555738674</v>
      </c>
      <c r="M3962" s="3">
        <v>-1624.4001645720418</v>
      </c>
      <c r="N3962" s="3">
        <v>-1377.3890109280692</v>
      </c>
      <c r="O3962" s="3">
        <v>-1112.6165121244339</v>
      </c>
      <c r="P3962" s="3">
        <v>419.97791388951009</v>
      </c>
    </row>
    <row r="3963" spans="2:16" x14ac:dyDescent="0.35">
      <c r="B3963" t="s">
        <v>10</v>
      </c>
      <c r="D3963" t="s">
        <v>19</v>
      </c>
      <c r="E3963" t="s">
        <v>103</v>
      </c>
      <c r="F3963" t="s">
        <v>328</v>
      </c>
      <c r="G3963" t="s">
        <v>329</v>
      </c>
      <c r="H3963">
        <v>5009</v>
      </c>
      <c r="I3963" t="s">
        <v>319</v>
      </c>
      <c r="J3963">
        <v>63300060</v>
      </c>
      <c r="K3963" t="s">
        <v>1546</v>
      </c>
      <c r="L3963" s="3">
        <v>1324.3462760440671</v>
      </c>
      <c r="M3963" s="3">
        <v>7.2759576141834259E-12</v>
      </c>
      <c r="N3963" s="3">
        <v>7.2759576141834259E-12</v>
      </c>
      <c r="O3963" s="3">
        <v>7.2759576141834259E-12</v>
      </c>
      <c r="P3963" s="3">
        <v>-262.23281489978035</v>
      </c>
    </row>
    <row r="3964" spans="2:16" x14ac:dyDescent="0.35">
      <c r="B3964" t="s">
        <v>10</v>
      </c>
      <c r="D3964" t="s">
        <v>19</v>
      </c>
      <c r="E3964" t="s">
        <v>103</v>
      </c>
      <c r="F3964" t="s">
        <v>328</v>
      </c>
      <c r="G3964" t="s">
        <v>329</v>
      </c>
      <c r="H3964">
        <v>5009</v>
      </c>
      <c r="I3964" t="s">
        <v>319</v>
      </c>
      <c r="J3964">
        <v>63300150</v>
      </c>
      <c r="K3964" t="s">
        <v>1680</v>
      </c>
      <c r="L3964" s="3">
        <v>-145298.7563994207</v>
      </c>
      <c r="M3964" s="3">
        <v>-155066.13999999996</v>
      </c>
      <c r="N3964" s="3">
        <v>20783.377200000006</v>
      </c>
      <c r="O3964" s="3">
        <v>35548.884744000003</v>
      </c>
      <c r="P3964" s="3">
        <v>36340.887827081831</v>
      </c>
    </row>
    <row r="3965" spans="2:16" x14ac:dyDescent="0.35">
      <c r="B3965" t="s">
        <v>10</v>
      </c>
      <c r="D3965" t="s">
        <v>19</v>
      </c>
      <c r="E3965" t="s">
        <v>103</v>
      </c>
      <c r="F3965" t="s">
        <v>328</v>
      </c>
      <c r="G3965" t="s">
        <v>329</v>
      </c>
      <c r="H3965">
        <v>5009</v>
      </c>
      <c r="I3965" t="s">
        <v>319</v>
      </c>
      <c r="J3965">
        <v>63300152</v>
      </c>
      <c r="K3965" t="s">
        <v>1741</v>
      </c>
      <c r="L3965" s="3">
        <v>70000</v>
      </c>
      <c r="M3965" s="3">
        <v>85629</v>
      </c>
      <c r="N3965" s="3">
        <v>85629</v>
      </c>
      <c r="O3965" s="3">
        <v>85629</v>
      </c>
      <c r="P3965" s="3">
        <v>85629</v>
      </c>
    </row>
    <row r="3966" spans="2:16" x14ac:dyDescent="0.35">
      <c r="B3966" t="s">
        <v>10</v>
      </c>
      <c r="D3966" t="s">
        <v>11</v>
      </c>
      <c r="E3966" t="s">
        <v>103</v>
      </c>
      <c r="F3966" t="s">
        <v>328</v>
      </c>
      <c r="G3966" t="s">
        <v>329</v>
      </c>
      <c r="H3966">
        <v>5009</v>
      </c>
      <c r="I3966" t="s">
        <v>319</v>
      </c>
      <c r="J3966">
        <v>63300100</v>
      </c>
      <c r="K3966" t="s">
        <v>1869</v>
      </c>
      <c r="L3966" s="3">
        <v>-33.439379431279121</v>
      </c>
      <c r="M3966" s="3">
        <v>-149.44481514062772</v>
      </c>
      <c r="N3966" s="3">
        <v>-126.71978900538215</v>
      </c>
      <c r="O3966" s="3">
        <v>-102.36071911544786</v>
      </c>
      <c r="P3966" s="3">
        <v>38.637968077835467</v>
      </c>
    </row>
    <row r="3967" spans="2:16" x14ac:dyDescent="0.35">
      <c r="B3967" t="s">
        <v>10</v>
      </c>
      <c r="D3967" t="s">
        <v>11</v>
      </c>
      <c r="E3967" t="s">
        <v>103</v>
      </c>
      <c r="F3967" t="s">
        <v>328</v>
      </c>
      <c r="G3967" t="s">
        <v>329</v>
      </c>
      <c r="H3967">
        <v>5009</v>
      </c>
      <c r="I3967" t="s">
        <v>319</v>
      </c>
      <c r="J3967">
        <v>63300170</v>
      </c>
      <c r="K3967" t="s">
        <v>1873</v>
      </c>
      <c r="L3967" s="3">
        <v>-57.791970973623393</v>
      </c>
      <c r="M3967" s="3">
        <v>-258.27962616695368</v>
      </c>
      <c r="N3967" s="3">
        <v>-219.00485273756203</v>
      </c>
      <c r="O3967" s="3">
        <v>-176.90602542778652</v>
      </c>
      <c r="P3967" s="3">
        <v>66.77648830842918</v>
      </c>
    </row>
    <row r="3968" spans="2:16" x14ac:dyDescent="0.35">
      <c r="B3968" t="s">
        <v>10</v>
      </c>
      <c r="D3968" t="s">
        <v>19</v>
      </c>
      <c r="E3968" t="s">
        <v>103</v>
      </c>
      <c r="F3968" t="s">
        <v>1601</v>
      </c>
      <c r="G3968" t="s">
        <v>1602</v>
      </c>
      <c r="H3968">
        <v>5009</v>
      </c>
      <c r="I3968" t="s">
        <v>319</v>
      </c>
      <c r="J3968">
        <v>63300150</v>
      </c>
      <c r="K3968" t="s">
        <v>1680</v>
      </c>
      <c r="L3968" s="3">
        <v>0</v>
      </c>
      <c r="M3968" s="3">
        <v>6494.3987720001078</v>
      </c>
      <c r="N3968" s="3">
        <v>0</v>
      </c>
      <c r="O3968" s="3">
        <v>0</v>
      </c>
      <c r="P3968" s="3">
        <v>0</v>
      </c>
    </row>
    <row r="3969" spans="2:16" x14ac:dyDescent="0.35">
      <c r="B3969" t="s">
        <v>10</v>
      </c>
      <c r="D3969" t="s">
        <v>19</v>
      </c>
      <c r="E3969" t="s">
        <v>103</v>
      </c>
      <c r="F3969" t="s">
        <v>1601</v>
      </c>
      <c r="G3969" t="s">
        <v>1602</v>
      </c>
      <c r="H3969">
        <v>5009</v>
      </c>
      <c r="I3969" t="s">
        <v>319</v>
      </c>
      <c r="J3969">
        <v>63300060</v>
      </c>
      <c r="K3969" t="s">
        <v>1546</v>
      </c>
      <c r="L3969" s="3">
        <v>-92268.080959712475</v>
      </c>
      <c r="M3969" s="3">
        <v>-97500</v>
      </c>
      <c r="N3969" s="3">
        <v>-89300</v>
      </c>
      <c r="O3969" s="3">
        <v>-146500</v>
      </c>
      <c r="P3969" s="3">
        <v>-148056.60888909313</v>
      </c>
    </row>
    <row r="3970" spans="2:16" x14ac:dyDescent="0.35">
      <c r="B3970" t="s">
        <v>10</v>
      </c>
      <c r="D3970" t="s">
        <v>19</v>
      </c>
      <c r="E3970" t="s">
        <v>103</v>
      </c>
      <c r="F3970" t="s">
        <v>1601</v>
      </c>
      <c r="G3970" t="s">
        <v>1602</v>
      </c>
      <c r="H3970">
        <v>5009</v>
      </c>
      <c r="I3970" t="s">
        <v>319</v>
      </c>
      <c r="J3970">
        <v>63300160</v>
      </c>
      <c r="K3970" t="s">
        <v>1878</v>
      </c>
      <c r="L3970" s="3">
        <v>88609.821243165396</v>
      </c>
      <c r="M3970" s="3">
        <v>87000</v>
      </c>
      <c r="N3970" s="3">
        <v>87000</v>
      </c>
      <c r="O3970" s="3">
        <v>87000</v>
      </c>
      <c r="P3970" s="3">
        <v>86681.240500526997</v>
      </c>
    </row>
    <row r="3971" spans="2:16" x14ac:dyDescent="0.35">
      <c r="B3971" t="s">
        <v>10</v>
      </c>
      <c r="D3971" t="s">
        <v>19</v>
      </c>
      <c r="E3971" t="s">
        <v>103</v>
      </c>
      <c r="F3971" t="s">
        <v>330</v>
      </c>
      <c r="G3971" t="s">
        <v>331</v>
      </c>
      <c r="H3971">
        <v>5009</v>
      </c>
      <c r="I3971" t="s">
        <v>319</v>
      </c>
      <c r="J3971">
        <v>63300150</v>
      </c>
      <c r="K3971" t="s">
        <v>1680</v>
      </c>
      <c r="L3971" s="3">
        <v>0</v>
      </c>
      <c r="M3971" s="3">
        <v>2911.8464672935866</v>
      </c>
      <c r="N3971" s="3">
        <v>0</v>
      </c>
      <c r="O3971" s="3">
        <v>0</v>
      </c>
      <c r="P3971" s="3">
        <v>0</v>
      </c>
    </row>
    <row r="3972" spans="2:16" x14ac:dyDescent="0.35">
      <c r="B3972" t="s">
        <v>10</v>
      </c>
      <c r="D3972" t="s">
        <v>11</v>
      </c>
      <c r="E3972" t="s">
        <v>103</v>
      </c>
      <c r="F3972" t="s">
        <v>330</v>
      </c>
      <c r="G3972" t="s">
        <v>331</v>
      </c>
      <c r="H3972">
        <v>5009</v>
      </c>
      <c r="I3972" t="s">
        <v>319</v>
      </c>
      <c r="J3972">
        <v>63300080</v>
      </c>
      <c r="K3972" t="s">
        <v>91</v>
      </c>
      <c r="L3972" s="3">
        <v>1621.207087987641</v>
      </c>
      <c r="M3972" s="3">
        <v>-773.66221946255246</v>
      </c>
      <c r="N3972" s="3">
        <v>-203.91691434054519</v>
      </c>
      <c r="O3972" s="3">
        <v>403.67418094479945</v>
      </c>
      <c r="P3972" s="3">
        <v>3504.4665891500044</v>
      </c>
    </row>
    <row r="3973" spans="2:16" x14ac:dyDescent="0.35">
      <c r="B3973" t="s">
        <v>10</v>
      </c>
      <c r="D3973" t="s">
        <v>19</v>
      </c>
      <c r="E3973" t="s">
        <v>103</v>
      </c>
      <c r="F3973" t="s">
        <v>330</v>
      </c>
      <c r="G3973" t="s">
        <v>331</v>
      </c>
      <c r="H3973">
        <v>5009</v>
      </c>
      <c r="I3973" t="s">
        <v>319</v>
      </c>
      <c r="J3973">
        <v>63300030</v>
      </c>
      <c r="K3973" t="s">
        <v>1488</v>
      </c>
      <c r="L3973" s="3">
        <v>856.6395441964105</v>
      </c>
      <c r="M3973" s="3">
        <v>0</v>
      </c>
      <c r="N3973" s="3">
        <v>0</v>
      </c>
      <c r="O3973" s="3">
        <v>0</v>
      </c>
      <c r="P3973" s="3">
        <v>-169.62255498623199</v>
      </c>
    </row>
    <row r="3974" spans="2:16" x14ac:dyDescent="0.35">
      <c r="B3974" t="s">
        <v>10</v>
      </c>
      <c r="D3974" t="s">
        <v>11</v>
      </c>
      <c r="E3974" t="s">
        <v>103</v>
      </c>
      <c r="F3974" t="s">
        <v>330</v>
      </c>
      <c r="G3974" t="s">
        <v>331</v>
      </c>
      <c r="H3974">
        <v>5009</v>
      </c>
      <c r="I3974" t="s">
        <v>319</v>
      </c>
      <c r="J3974">
        <v>63300040</v>
      </c>
      <c r="K3974" t="s">
        <v>1515</v>
      </c>
      <c r="L3974" s="3">
        <v>-150.56167617735991</v>
      </c>
      <c r="M3974" s="3">
        <v>-672.87916958219648</v>
      </c>
      <c r="N3974" s="3">
        <v>-570.559147973574</v>
      </c>
      <c r="O3974" s="3">
        <v>-460.88180183233271</v>
      </c>
      <c r="P3974" s="3">
        <v>173.9684568455923</v>
      </c>
    </row>
    <row r="3975" spans="2:16" x14ac:dyDescent="0.35">
      <c r="B3975" t="s">
        <v>10</v>
      </c>
      <c r="D3975" t="s">
        <v>19</v>
      </c>
      <c r="E3975" t="s">
        <v>103</v>
      </c>
      <c r="F3975" t="s">
        <v>330</v>
      </c>
      <c r="G3975" t="s">
        <v>331</v>
      </c>
      <c r="H3975">
        <v>5009</v>
      </c>
      <c r="I3975" t="s">
        <v>319</v>
      </c>
      <c r="J3975">
        <v>63300056</v>
      </c>
      <c r="K3975" t="s">
        <v>1536</v>
      </c>
      <c r="L3975" s="3">
        <v>-1433.9207254986686</v>
      </c>
      <c r="M3975" s="3">
        <v>-6408.3730436399637</v>
      </c>
      <c r="N3975" s="3">
        <v>-5433.8966473673645</v>
      </c>
      <c r="O3975" s="3">
        <v>-4389.3504936412501</v>
      </c>
      <c r="P3975" s="3">
        <v>1656.842446148512</v>
      </c>
    </row>
    <row r="3976" spans="2:16" x14ac:dyDescent="0.35">
      <c r="B3976" t="s">
        <v>10</v>
      </c>
      <c r="D3976" t="s">
        <v>19</v>
      </c>
      <c r="E3976" t="s">
        <v>103</v>
      </c>
      <c r="F3976" t="s">
        <v>330</v>
      </c>
      <c r="G3976" t="s">
        <v>331</v>
      </c>
      <c r="H3976">
        <v>5009</v>
      </c>
      <c r="I3976" t="s">
        <v>319</v>
      </c>
      <c r="J3976">
        <v>63300052</v>
      </c>
      <c r="K3976" t="s">
        <v>1541</v>
      </c>
      <c r="L3976" s="3">
        <v>6766.8387780896737</v>
      </c>
      <c r="M3976" s="3">
        <v>3863.4315322500188</v>
      </c>
      <c r="N3976" s="3">
        <v>4763.1173238787451</v>
      </c>
      <c r="O3976" s="3">
        <v>5717.2260888544843</v>
      </c>
      <c r="P3976" s="3">
        <v>9871.0081760554749</v>
      </c>
    </row>
    <row r="3977" spans="2:16" x14ac:dyDescent="0.35">
      <c r="B3977" t="s">
        <v>10</v>
      </c>
      <c r="D3977" t="s">
        <v>19</v>
      </c>
      <c r="E3977" t="s">
        <v>103</v>
      </c>
      <c r="F3977" t="s">
        <v>330</v>
      </c>
      <c r="G3977" t="s">
        <v>331</v>
      </c>
      <c r="H3977">
        <v>5009</v>
      </c>
      <c r="I3977" t="s">
        <v>319</v>
      </c>
      <c r="J3977">
        <v>63300150</v>
      </c>
      <c r="K3977" t="s">
        <v>1680</v>
      </c>
      <c r="L3977" s="3">
        <v>1440.0924234276536</v>
      </c>
      <c r="M3977" s="3">
        <v>536.7400000000016</v>
      </c>
      <c r="N3977" s="3">
        <v>1084.2148000000016</v>
      </c>
      <c r="O3977" s="3">
        <v>1642.6390960000026</v>
      </c>
      <c r="P3977" s="3">
        <v>1927.0802550081098</v>
      </c>
    </row>
    <row r="3978" spans="2:16" x14ac:dyDescent="0.35">
      <c r="B3978" t="s">
        <v>10</v>
      </c>
      <c r="D3978" t="s">
        <v>11</v>
      </c>
      <c r="E3978" t="s">
        <v>103</v>
      </c>
      <c r="F3978" t="s">
        <v>330</v>
      </c>
      <c r="G3978" t="s">
        <v>331</v>
      </c>
      <c r="H3978">
        <v>5009</v>
      </c>
      <c r="I3978" t="s">
        <v>319</v>
      </c>
      <c r="J3978">
        <v>63300100</v>
      </c>
      <c r="K3978" t="s">
        <v>1869</v>
      </c>
      <c r="L3978" s="3">
        <v>490.62846083837212</v>
      </c>
      <c r="M3978" s="3">
        <v>-234.13461904787982</v>
      </c>
      <c r="N3978" s="3">
        <v>-61.711697760947573</v>
      </c>
      <c r="O3978" s="3">
        <v>122.16455475961993</v>
      </c>
      <c r="P3978" s="3">
        <v>1060.5622572427746</v>
      </c>
    </row>
    <row r="3979" spans="2:16" x14ac:dyDescent="0.35">
      <c r="B3979" t="s">
        <v>10</v>
      </c>
      <c r="D3979" t="s">
        <v>11</v>
      </c>
      <c r="E3979" t="s">
        <v>103</v>
      </c>
      <c r="F3979" t="s">
        <v>330</v>
      </c>
      <c r="G3979" t="s">
        <v>331</v>
      </c>
      <c r="H3979">
        <v>5009</v>
      </c>
      <c r="I3979" t="s">
        <v>319</v>
      </c>
      <c r="J3979">
        <v>63300170</v>
      </c>
      <c r="K3979" t="s">
        <v>1873</v>
      </c>
      <c r="L3979" s="3">
        <v>-227.99339535428589</v>
      </c>
      <c r="M3979" s="3">
        <v>-1018.931313938745</v>
      </c>
      <c r="N3979" s="3">
        <v>-863.98956693140644</v>
      </c>
      <c r="O3979" s="3">
        <v>-697.90672848896065</v>
      </c>
      <c r="P3979" s="3">
        <v>263.43794893761515</v>
      </c>
    </row>
    <row r="3980" spans="2:16" x14ac:dyDescent="0.35">
      <c r="B3980" t="s">
        <v>10</v>
      </c>
      <c r="D3980" t="s">
        <v>19</v>
      </c>
      <c r="E3980" t="s">
        <v>103</v>
      </c>
      <c r="F3980" t="s">
        <v>1603</v>
      </c>
      <c r="G3980" t="s">
        <v>1604</v>
      </c>
      <c r="H3980">
        <v>5009</v>
      </c>
      <c r="I3980" t="s">
        <v>319</v>
      </c>
      <c r="J3980">
        <v>63300150</v>
      </c>
      <c r="K3980" t="s">
        <v>1680</v>
      </c>
      <c r="L3980" s="3">
        <v>0</v>
      </c>
      <c r="M3980" s="3">
        <v>847.85922253883314</v>
      </c>
      <c r="N3980" s="3">
        <v>0</v>
      </c>
      <c r="O3980" s="3">
        <v>0</v>
      </c>
      <c r="P3980" s="3">
        <v>0</v>
      </c>
    </row>
    <row r="3981" spans="2:16" x14ac:dyDescent="0.35">
      <c r="B3981" t="s">
        <v>10</v>
      </c>
      <c r="D3981" t="s">
        <v>19</v>
      </c>
      <c r="E3981" t="s">
        <v>103</v>
      </c>
      <c r="F3981" t="s">
        <v>1603</v>
      </c>
      <c r="G3981" t="s">
        <v>1604</v>
      </c>
      <c r="H3981">
        <v>5009</v>
      </c>
      <c r="I3981" t="s">
        <v>319</v>
      </c>
      <c r="J3981">
        <v>63300060</v>
      </c>
      <c r="K3981" t="s">
        <v>1546</v>
      </c>
      <c r="L3981" s="3">
        <v>524.96270739623469</v>
      </c>
      <c r="M3981" s="3">
        <v>0</v>
      </c>
      <c r="N3981" s="3">
        <v>0</v>
      </c>
      <c r="O3981" s="3">
        <v>0</v>
      </c>
      <c r="P3981" s="3">
        <v>-103.94747277814531</v>
      </c>
    </row>
    <row r="3982" spans="2:16" x14ac:dyDescent="0.35">
      <c r="B3982" t="s">
        <v>10</v>
      </c>
      <c r="D3982" t="s">
        <v>19</v>
      </c>
      <c r="E3982" t="s">
        <v>103</v>
      </c>
      <c r="F3982" t="s">
        <v>1603</v>
      </c>
      <c r="G3982" t="s">
        <v>1604</v>
      </c>
      <c r="H3982">
        <v>5009</v>
      </c>
      <c r="I3982" t="s">
        <v>319</v>
      </c>
      <c r="J3982">
        <v>63300033</v>
      </c>
      <c r="K3982" t="s">
        <v>1661</v>
      </c>
      <c r="L3982" s="3">
        <v>400.95513774571009</v>
      </c>
      <c r="M3982" s="3">
        <v>-1504</v>
      </c>
      <c r="N3982" s="3">
        <v>0</v>
      </c>
      <c r="O3982" s="3">
        <v>-18504</v>
      </c>
      <c r="P3982" s="3">
        <v>-19061.829124077747</v>
      </c>
    </row>
    <row r="3983" spans="2:16" x14ac:dyDescent="0.35">
      <c r="B3983" t="s">
        <v>10</v>
      </c>
      <c r="D3983" t="s">
        <v>19</v>
      </c>
      <c r="E3983" t="s">
        <v>103</v>
      </c>
      <c r="F3983" t="s">
        <v>1603</v>
      </c>
      <c r="G3983" t="s">
        <v>1604</v>
      </c>
      <c r="H3983">
        <v>5009</v>
      </c>
      <c r="I3983" t="s">
        <v>319</v>
      </c>
      <c r="J3983">
        <v>63300150</v>
      </c>
      <c r="K3983" t="s">
        <v>1680</v>
      </c>
      <c r="L3983" s="3">
        <v>357.38031598271664</v>
      </c>
      <c r="M3983" s="3">
        <v>133.19999999999982</v>
      </c>
      <c r="N3983" s="3">
        <v>269.06400000000031</v>
      </c>
      <c r="O3983" s="3">
        <v>407.64528000000064</v>
      </c>
      <c r="P3983" s="3">
        <v>478.23357671699523</v>
      </c>
    </row>
    <row r="3984" spans="2:16" x14ac:dyDescent="0.35">
      <c r="B3984" t="s">
        <v>10</v>
      </c>
      <c r="D3984" t="s">
        <v>19</v>
      </c>
      <c r="E3984" t="s">
        <v>103</v>
      </c>
      <c r="F3984" t="s">
        <v>1605</v>
      </c>
      <c r="G3984" t="s">
        <v>1606</v>
      </c>
      <c r="H3984">
        <v>5009</v>
      </c>
      <c r="I3984" t="s">
        <v>319</v>
      </c>
      <c r="J3984">
        <v>63300150</v>
      </c>
      <c r="K3984" t="s">
        <v>1680</v>
      </c>
      <c r="L3984" s="3">
        <v>0</v>
      </c>
      <c r="M3984" s="3">
        <v>8740.0380408211604</v>
      </c>
      <c r="N3984" s="3">
        <v>0</v>
      </c>
      <c r="O3984" s="3">
        <v>0</v>
      </c>
      <c r="P3984" s="3">
        <v>0</v>
      </c>
    </row>
    <row r="3985" spans="2:16" x14ac:dyDescent="0.35">
      <c r="B3985" t="s">
        <v>10</v>
      </c>
      <c r="D3985" t="s">
        <v>19</v>
      </c>
      <c r="E3985" t="s">
        <v>103</v>
      </c>
      <c r="F3985" t="s">
        <v>1605</v>
      </c>
      <c r="G3985" t="s">
        <v>1606</v>
      </c>
      <c r="H3985">
        <v>5009</v>
      </c>
      <c r="I3985" t="s">
        <v>319</v>
      </c>
      <c r="J3985">
        <v>63300060</v>
      </c>
      <c r="K3985" t="s">
        <v>1546</v>
      </c>
      <c r="L3985" s="3">
        <v>519.43565446136563</v>
      </c>
      <c r="M3985" s="3">
        <v>0</v>
      </c>
      <c r="N3985" s="3">
        <v>0</v>
      </c>
      <c r="O3985" s="3">
        <v>0</v>
      </c>
      <c r="P3985" s="3">
        <v>-102.85306516328819</v>
      </c>
    </row>
    <row r="3986" spans="2:16" x14ac:dyDescent="0.35">
      <c r="B3986" t="s">
        <v>10</v>
      </c>
      <c r="D3986" t="s">
        <v>19</v>
      </c>
      <c r="E3986" t="s">
        <v>103</v>
      </c>
      <c r="F3986" t="s">
        <v>1605</v>
      </c>
      <c r="G3986" t="s">
        <v>1606</v>
      </c>
      <c r="H3986">
        <v>5009</v>
      </c>
      <c r="I3986" t="s">
        <v>319</v>
      </c>
      <c r="J3986">
        <v>63300150</v>
      </c>
      <c r="K3986" t="s">
        <v>1680</v>
      </c>
      <c r="L3986" s="3">
        <v>-340546.65191942494</v>
      </c>
      <c r="M3986" s="3">
        <v>-354130.6998</v>
      </c>
      <c r="N3986" s="3">
        <v>-162313.313796</v>
      </c>
      <c r="O3986" s="3">
        <v>-165559.58007192001</v>
      </c>
      <c r="P3986" s="3">
        <v>-168870.77167335839</v>
      </c>
    </row>
    <row r="3987" spans="2:16" x14ac:dyDescent="0.35">
      <c r="B3987" t="s">
        <v>10</v>
      </c>
      <c r="D3987" t="s">
        <v>19</v>
      </c>
      <c r="E3987" t="s">
        <v>103</v>
      </c>
      <c r="F3987" t="s">
        <v>1605</v>
      </c>
      <c r="G3987" t="s">
        <v>1606</v>
      </c>
      <c r="H3987">
        <v>5009</v>
      </c>
      <c r="I3987" t="s">
        <v>319</v>
      </c>
      <c r="J3987">
        <v>63300152</v>
      </c>
      <c r="K3987" t="s">
        <v>1741</v>
      </c>
      <c r="L3987" s="3">
        <v>190000</v>
      </c>
      <c r="M3987" s="3">
        <v>340000</v>
      </c>
      <c r="N3987" s="3">
        <v>340000</v>
      </c>
      <c r="O3987" s="3">
        <v>340000</v>
      </c>
      <c r="P3987" s="3">
        <v>340000</v>
      </c>
    </row>
    <row r="3988" spans="2:16" x14ac:dyDescent="0.35">
      <c r="B3988" t="s">
        <v>10</v>
      </c>
      <c r="D3988" t="s">
        <v>19</v>
      </c>
      <c r="E3988" t="s">
        <v>103</v>
      </c>
      <c r="F3988" t="s">
        <v>1715</v>
      </c>
      <c r="G3988" t="s">
        <v>1716</v>
      </c>
      <c r="H3988">
        <v>5009</v>
      </c>
      <c r="I3988" t="s">
        <v>319</v>
      </c>
      <c r="J3988">
        <v>63300150</v>
      </c>
      <c r="K3988" t="s">
        <v>1680</v>
      </c>
      <c r="L3988" s="3">
        <v>160.98212431653928</v>
      </c>
      <c r="M3988" s="3">
        <v>60</v>
      </c>
      <c r="N3988" s="3">
        <v>121.20000000000027</v>
      </c>
      <c r="O3988" s="3">
        <v>183.62400000000025</v>
      </c>
      <c r="P3988" s="3">
        <v>215.42053005270054</v>
      </c>
    </row>
    <row r="3989" spans="2:16" x14ac:dyDescent="0.35">
      <c r="B3989" t="s">
        <v>10</v>
      </c>
      <c r="D3989" t="s">
        <v>19</v>
      </c>
      <c r="E3989" t="s">
        <v>103</v>
      </c>
      <c r="F3989" t="s">
        <v>332</v>
      </c>
      <c r="G3989" t="s">
        <v>333</v>
      </c>
      <c r="H3989">
        <v>5009</v>
      </c>
      <c r="I3989" t="s">
        <v>319</v>
      </c>
      <c r="J3989">
        <v>63300150</v>
      </c>
      <c r="K3989" t="s">
        <v>1680</v>
      </c>
      <c r="L3989" s="3">
        <v>0</v>
      </c>
      <c r="M3989" s="3">
        <v>154366.81574726943</v>
      </c>
      <c r="N3989" s="3">
        <v>0</v>
      </c>
      <c r="O3989" s="3">
        <v>0</v>
      </c>
      <c r="P3989" s="3">
        <v>0</v>
      </c>
    </row>
    <row r="3990" spans="2:16" x14ac:dyDescent="0.35">
      <c r="B3990" t="s">
        <v>10</v>
      </c>
      <c r="D3990" t="s">
        <v>19</v>
      </c>
      <c r="E3990" t="s">
        <v>103</v>
      </c>
      <c r="F3990" t="s">
        <v>317</v>
      </c>
      <c r="G3990" t="s">
        <v>318</v>
      </c>
      <c r="H3990">
        <v>5009</v>
      </c>
      <c r="I3990" t="s">
        <v>319</v>
      </c>
      <c r="J3990">
        <v>63300150</v>
      </c>
      <c r="K3990" t="s">
        <v>1680</v>
      </c>
      <c r="L3990" s="3">
        <v>0</v>
      </c>
      <c r="M3990" s="3">
        <v>-49206.764635371226</v>
      </c>
      <c r="N3990" s="3">
        <v>-57812.228594273023</v>
      </c>
      <c r="O3990" s="3">
        <v>-66879.561553636522</v>
      </c>
      <c r="P3990" s="3">
        <v>0</v>
      </c>
    </row>
    <row r="3991" spans="2:16" x14ac:dyDescent="0.35">
      <c r="B3991" t="s">
        <v>10</v>
      </c>
      <c r="D3991" t="s">
        <v>19</v>
      </c>
      <c r="E3991" t="s">
        <v>103</v>
      </c>
      <c r="F3991" t="s">
        <v>1595</v>
      </c>
      <c r="G3991" t="s">
        <v>1596</v>
      </c>
      <c r="H3991">
        <v>5009</v>
      </c>
      <c r="I3991" t="s">
        <v>319</v>
      </c>
      <c r="J3991">
        <v>63300150</v>
      </c>
      <c r="K3991" t="s">
        <v>1680</v>
      </c>
      <c r="L3991" s="3">
        <v>0</v>
      </c>
      <c r="M3991" s="3">
        <v>40056.012279998926</v>
      </c>
      <c r="N3991" s="3">
        <v>0</v>
      </c>
      <c r="O3991" s="3">
        <v>0</v>
      </c>
      <c r="P3991" s="3">
        <v>0</v>
      </c>
    </row>
    <row r="3992" spans="2:16" x14ac:dyDescent="0.35">
      <c r="B3992" t="s">
        <v>10</v>
      </c>
      <c r="D3992" t="s">
        <v>19</v>
      </c>
      <c r="E3992" t="s">
        <v>103</v>
      </c>
      <c r="F3992" t="s">
        <v>1713</v>
      </c>
      <c r="G3992" t="s">
        <v>1714</v>
      </c>
      <c r="H3992">
        <v>5009</v>
      </c>
      <c r="I3992" t="s">
        <v>319</v>
      </c>
      <c r="J3992">
        <v>63300150</v>
      </c>
      <c r="K3992" t="s">
        <v>1680</v>
      </c>
      <c r="L3992" s="3">
        <v>0</v>
      </c>
      <c r="M3992" s="3">
        <v>3122.7972362152132</v>
      </c>
      <c r="N3992" s="3">
        <v>7961.3575999999957</v>
      </c>
      <c r="O3992" s="3">
        <v>7732.3447519999954</v>
      </c>
      <c r="P3992" s="3">
        <v>0</v>
      </c>
    </row>
    <row r="3993" spans="2:16" x14ac:dyDescent="0.35">
      <c r="B3993" t="s">
        <v>10</v>
      </c>
      <c r="D3993" t="s">
        <v>19</v>
      </c>
      <c r="E3993" t="s">
        <v>103</v>
      </c>
      <c r="F3993" t="s">
        <v>1597</v>
      </c>
      <c r="G3993" t="s">
        <v>1598</v>
      </c>
      <c r="H3993">
        <v>5009</v>
      </c>
      <c r="I3993" t="s">
        <v>319</v>
      </c>
      <c r="J3993">
        <v>63300150</v>
      </c>
      <c r="K3993" t="s">
        <v>1680</v>
      </c>
      <c r="L3993" s="3">
        <v>0</v>
      </c>
      <c r="M3993" s="3">
        <v>0</v>
      </c>
      <c r="N3993" s="3">
        <v>0</v>
      </c>
      <c r="O3993" s="3">
        <v>0</v>
      </c>
      <c r="P3993" s="3">
        <v>0</v>
      </c>
    </row>
    <row r="3994" spans="2:16" x14ac:dyDescent="0.35">
      <c r="B3994" t="s">
        <v>10</v>
      </c>
      <c r="D3994" t="s">
        <v>19</v>
      </c>
      <c r="E3994" t="s">
        <v>103</v>
      </c>
      <c r="F3994" t="s">
        <v>320</v>
      </c>
      <c r="G3994" t="s">
        <v>321</v>
      </c>
      <c r="H3994">
        <v>5009</v>
      </c>
      <c r="I3994" t="s">
        <v>319</v>
      </c>
      <c r="J3994">
        <v>63300150</v>
      </c>
      <c r="K3994" t="s">
        <v>1680</v>
      </c>
      <c r="L3994" s="3">
        <v>0</v>
      </c>
      <c r="M3994" s="3">
        <v>310.05229472250437</v>
      </c>
      <c r="N3994" s="3">
        <v>689.16010173504856</v>
      </c>
      <c r="O3994" s="3">
        <v>556.68435176796538</v>
      </c>
      <c r="P3994" s="3">
        <v>0</v>
      </c>
    </row>
    <row r="3995" spans="2:16" x14ac:dyDescent="0.35">
      <c r="B3995" t="s">
        <v>10</v>
      </c>
      <c r="D3995" t="s">
        <v>19</v>
      </c>
      <c r="E3995" t="s">
        <v>103</v>
      </c>
      <c r="F3995" t="s">
        <v>322</v>
      </c>
      <c r="G3995" t="s">
        <v>323</v>
      </c>
      <c r="H3995">
        <v>5009</v>
      </c>
      <c r="I3995" t="s">
        <v>319</v>
      </c>
      <c r="J3995">
        <v>63300150</v>
      </c>
      <c r="K3995" t="s">
        <v>1680</v>
      </c>
      <c r="L3995" s="3">
        <v>0</v>
      </c>
      <c r="M3995" s="3">
        <v>86940.636974563182</v>
      </c>
      <c r="N3995" s="3">
        <v>122214.7116663497</v>
      </c>
      <c r="O3995" s="3">
        <v>1548.1941205201449</v>
      </c>
      <c r="P3995" s="3">
        <v>0</v>
      </c>
    </row>
    <row r="3996" spans="2:16" x14ac:dyDescent="0.35">
      <c r="B3996" t="s">
        <v>10</v>
      </c>
      <c r="D3996" t="s">
        <v>19</v>
      </c>
      <c r="E3996" t="s">
        <v>103</v>
      </c>
      <c r="F3996" t="s">
        <v>324</v>
      </c>
      <c r="G3996" t="s">
        <v>325</v>
      </c>
      <c r="H3996">
        <v>5009</v>
      </c>
      <c r="I3996" t="s">
        <v>319</v>
      </c>
      <c r="J3996">
        <v>63300150</v>
      </c>
      <c r="K3996" t="s">
        <v>1680</v>
      </c>
      <c r="L3996" s="3">
        <v>0</v>
      </c>
      <c r="M3996" s="3">
        <v>-60804.515945634943</v>
      </c>
      <c r="N3996" s="3">
        <v>-42164.435677585861</v>
      </c>
      <c r="O3996" s="3">
        <v>-63556.911132370653</v>
      </c>
      <c r="P3996" s="3">
        <v>0</v>
      </c>
    </row>
    <row r="3997" spans="2:16" x14ac:dyDescent="0.35">
      <c r="B3997" t="s">
        <v>10</v>
      </c>
      <c r="D3997" t="s">
        <v>19</v>
      </c>
      <c r="E3997" t="s">
        <v>103</v>
      </c>
      <c r="F3997" t="s">
        <v>1599</v>
      </c>
      <c r="G3997" t="s">
        <v>1600</v>
      </c>
      <c r="H3997">
        <v>5009</v>
      </c>
      <c r="I3997" t="s">
        <v>319</v>
      </c>
      <c r="J3997">
        <v>63300150</v>
      </c>
      <c r="K3997" t="s">
        <v>1680</v>
      </c>
      <c r="L3997" s="3">
        <v>0</v>
      </c>
      <c r="M3997" s="3">
        <v>1395.4751706689149</v>
      </c>
      <c r="N3997" s="3">
        <v>3720</v>
      </c>
      <c r="O3997" s="3">
        <v>3731</v>
      </c>
      <c r="P3997" s="3">
        <v>0</v>
      </c>
    </row>
    <row r="3998" spans="2:16" x14ac:dyDescent="0.35">
      <c r="B3998" t="s">
        <v>10</v>
      </c>
      <c r="D3998" t="s">
        <v>19</v>
      </c>
      <c r="E3998" t="s">
        <v>103</v>
      </c>
      <c r="F3998" t="s">
        <v>326</v>
      </c>
      <c r="G3998" t="s">
        <v>327</v>
      </c>
      <c r="H3998">
        <v>5009</v>
      </c>
      <c r="I3998" t="s">
        <v>319</v>
      </c>
      <c r="J3998">
        <v>63300150</v>
      </c>
      <c r="K3998" t="s">
        <v>1680</v>
      </c>
      <c r="L3998" s="3">
        <v>0</v>
      </c>
      <c r="M3998" s="3">
        <v>-58599.608956462711</v>
      </c>
      <c r="N3998" s="3">
        <v>-59822.376266008643</v>
      </c>
      <c r="O3998" s="3">
        <v>-61081.489761270786</v>
      </c>
      <c r="P3998" s="3">
        <v>0</v>
      </c>
    </row>
    <row r="3999" spans="2:16" x14ac:dyDescent="0.35">
      <c r="B3999" t="s">
        <v>10</v>
      </c>
      <c r="D3999" t="s">
        <v>19</v>
      </c>
      <c r="E3999" t="s">
        <v>103</v>
      </c>
      <c r="F3999" t="s">
        <v>328</v>
      </c>
      <c r="G3999" t="s">
        <v>329</v>
      </c>
      <c r="H3999">
        <v>5009</v>
      </c>
      <c r="I3999" t="s">
        <v>319</v>
      </c>
      <c r="J3999">
        <v>63300150</v>
      </c>
      <c r="K3999" t="s">
        <v>1680</v>
      </c>
      <c r="L3999" s="3">
        <v>0</v>
      </c>
      <c r="M3999" s="3">
        <v>27517.963245790052</v>
      </c>
      <c r="N3999" s="3">
        <v>-104125.91144185941</v>
      </c>
      <c r="O3999" s="3">
        <v>-119330.94133387344</v>
      </c>
      <c r="P3999" s="3">
        <v>0</v>
      </c>
    </row>
    <row r="4000" spans="2:16" x14ac:dyDescent="0.35">
      <c r="B4000" t="s">
        <v>10</v>
      </c>
      <c r="D4000" t="s">
        <v>19</v>
      </c>
      <c r="E4000" t="s">
        <v>103</v>
      </c>
      <c r="F4000" t="s">
        <v>1601</v>
      </c>
      <c r="G4000" t="s">
        <v>1602</v>
      </c>
      <c r="H4000">
        <v>5009</v>
      </c>
      <c r="I4000" t="s">
        <v>319</v>
      </c>
      <c r="J4000">
        <v>63300150</v>
      </c>
      <c r="K4000" t="s">
        <v>1680</v>
      </c>
      <c r="L4000" s="3">
        <v>0</v>
      </c>
      <c r="M4000" s="3">
        <v>4005.6012279998922</v>
      </c>
      <c r="N4000" s="3">
        <v>2300</v>
      </c>
      <c r="O4000" s="3">
        <v>59500</v>
      </c>
      <c r="P4000" s="3">
        <v>0</v>
      </c>
    </row>
    <row r="4001" spans="2:16" x14ac:dyDescent="0.35">
      <c r="B4001" t="s">
        <v>10</v>
      </c>
      <c r="D4001" t="s">
        <v>19</v>
      </c>
      <c r="E4001" t="s">
        <v>103</v>
      </c>
      <c r="F4001" t="s">
        <v>330</v>
      </c>
      <c r="G4001" t="s">
        <v>331</v>
      </c>
      <c r="H4001">
        <v>5009</v>
      </c>
      <c r="I4001" t="s">
        <v>319</v>
      </c>
      <c r="J4001">
        <v>63300150</v>
      </c>
      <c r="K4001" t="s">
        <v>1680</v>
      </c>
      <c r="L4001" s="3">
        <v>0</v>
      </c>
      <c r="M4001" s="3">
        <v>1795.9623661277305</v>
      </c>
      <c r="N4001" s="3">
        <v>1286.7418504950911</v>
      </c>
      <c r="O4001" s="3">
        <v>-2337.5648965963628</v>
      </c>
      <c r="P4001" s="3">
        <v>0</v>
      </c>
    </row>
    <row r="4002" spans="2:16" x14ac:dyDescent="0.35">
      <c r="B4002" t="s">
        <v>10</v>
      </c>
      <c r="D4002" t="s">
        <v>19</v>
      </c>
      <c r="E4002" t="s">
        <v>103</v>
      </c>
      <c r="F4002" t="s">
        <v>1603</v>
      </c>
      <c r="G4002" t="s">
        <v>1604</v>
      </c>
      <c r="H4002">
        <v>5009</v>
      </c>
      <c r="I4002" t="s">
        <v>319</v>
      </c>
      <c r="J4002">
        <v>63300150</v>
      </c>
      <c r="K4002" t="s">
        <v>1680</v>
      </c>
      <c r="L4002" s="3">
        <v>0</v>
      </c>
      <c r="M4002" s="3">
        <v>522.94077746116704</v>
      </c>
      <c r="N4002" s="3">
        <v>-269.06400000000031</v>
      </c>
      <c r="O4002" s="3">
        <v>18096.354719999999</v>
      </c>
      <c r="P4002" s="3">
        <v>0</v>
      </c>
    </row>
    <row r="4003" spans="2:16" x14ac:dyDescent="0.35">
      <c r="B4003" t="s">
        <v>10</v>
      </c>
      <c r="D4003" t="s">
        <v>19</v>
      </c>
      <c r="E4003" t="s">
        <v>103</v>
      </c>
      <c r="F4003" t="s">
        <v>1605</v>
      </c>
      <c r="G4003" t="s">
        <v>1606</v>
      </c>
      <c r="H4003">
        <v>5009</v>
      </c>
      <c r="I4003" t="s">
        <v>319</v>
      </c>
      <c r="J4003">
        <v>63300150</v>
      </c>
      <c r="K4003" t="s">
        <v>1680</v>
      </c>
      <c r="L4003" s="3">
        <v>0</v>
      </c>
      <c r="M4003" s="3">
        <v>5390.6617591788417</v>
      </c>
      <c r="N4003" s="3">
        <v>-177686.686204</v>
      </c>
      <c r="O4003" s="3">
        <v>-174440.41992807999</v>
      </c>
      <c r="P4003" s="3">
        <v>0</v>
      </c>
    </row>
    <row r="4004" spans="2:16" x14ac:dyDescent="0.35">
      <c r="B4004" t="s">
        <v>10</v>
      </c>
      <c r="D4004" t="s">
        <v>19</v>
      </c>
      <c r="E4004" t="s">
        <v>103</v>
      </c>
      <c r="F4004" t="s">
        <v>1715</v>
      </c>
      <c r="G4004" t="s">
        <v>1716</v>
      </c>
      <c r="H4004">
        <v>5009</v>
      </c>
      <c r="I4004" t="s">
        <v>319</v>
      </c>
      <c r="J4004">
        <v>63300150</v>
      </c>
      <c r="K4004" t="s">
        <v>1680</v>
      </c>
      <c r="L4004" s="3">
        <v>0</v>
      </c>
      <c r="M4004" s="3">
        <v>-60</v>
      </c>
      <c r="N4004" s="3">
        <v>-121.20000000000027</v>
      </c>
      <c r="O4004" s="3">
        <v>-183.62400000000025</v>
      </c>
      <c r="P4004" s="3">
        <v>0</v>
      </c>
    </row>
    <row r="4005" spans="2:16" x14ac:dyDescent="0.35">
      <c r="B4005" t="s">
        <v>10</v>
      </c>
      <c r="D4005" t="s">
        <v>19</v>
      </c>
      <c r="E4005" t="s">
        <v>103</v>
      </c>
      <c r="F4005" t="s">
        <v>332</v>
      </c>
      <c r="G4005" t="s">
        <v>333</v>
      </c>
      <c r="H4005">
        <v>5009</v>
      </c>
      <c r="I4005" t="s">
        <v>319</v>
      </c>
      <c r="J4005">
        <v>63300150</v>
      </c>
      <c r="K4005" t="s">
        <v>1680</v>
      </c>
      <c r="L4005" s="3">
        <v>0</v>
      </c>
      <c r="M4005" s="3">
        <v>95210.030739960988</v>
      </c>
      <c r="N4005" s="3">
        <v>4665.6280073421785</v>
      </c>
      <c r="O4005" s="3">
        <v>-19324.00056155042</v>
      </c>
      <c r="P4005" s="3">
        <v>0</v>
      </c>
    </row>
    <row r="4006" spans="2:16" x14ac:dyDescent="0.35">
      <c r="B4006" t="s">
        <v>10</v>
      </c>
      <c r="D4006" t="s">
        <v>19</v>
      </c>
      <c r="E4006" t="s">
        <v>103</v>
      </c>
      <c r="F4006" t="s">
        <v>334</v>
      </c>
      <c r="G4006" t="s">
        <v>335</v>
      </c>
      <c r="H4006">
        <v>5009</v>
      </c>
      <c r="I4006" t="s">
        <v>319</v>
      </c>
      <c r="J4006">
        <v>63300150</v>
      </c>
      <c r="K4006" t="s">
        <v>1680</v>
      </c>
      <c r="L4006" s="3">
        <v>0</v>
      </c>
      <c r="M4006" s="3">
        <v>-73625.21327082596</v>
      </c>
      <c r="N4006" s="3">
        <v>-45190.853657726402</v>
      </c>
      <c r="O4006" s="3">
        <v>-17971.795414841017</v>
      </c>
      <c r="P4006" s="3">
        <v>0</v>
      </c>
    </row>
    <row r="4007" spans="2:16" x14ac:dyDescent="0.35">
      <c r="B4007" t="s">
        <v>10</v>
      </c>
      <c r="D4007" t="s">
        <v>19</v>
      </c>
      <c r="E4007" t="s">
        <v>103</v>
      </c>
      <c r="F4007" t="s">
        <v>1607</v>
      </c>
      <c r="G4007" t="s">
        <v>1608</v>
      </c>
      <c r="H4007">
        <v>5009</v>
      </c>
      <c r="I4007" t="s">
        <v>319</v>
      </c>
      <c r="J4007">
        <v>63300150</v>
      </c>
      <c r="K4007" t="s">
        <v>1680</v>
      </c>
      <c r="L4007" s="3">
        <v>0</v>
      </c>
      <c r="M4007" s="3">
        <v>38385.104339176112</v>
      </c>
      <c r="N4007" s="3">
        <v>100672</v>
      </c>
      <c r="O4007" s="3">
        <v>100725</v>
      </c>
      <c r="P4007" s="3">
        <v>0</v>
      </c>
    </row>
    <row r="4008" spans="2:16" x14ac:dyDescent="0.35">
      <c r="B4008" t="s">
        <v>10</v>
      </c>
      <c r="D4008" t="s">
        <v>19</v>
      </c>
      <c r="E4008" t="s">
        <v>103</v>
      </c>
      <c r="F4008" t="s">
        <v>336</v>
      </c>
      <c r="G4008" t="s">
        <v>337</v>
      </c>
      <c r="H4008">
        <v>5009</v>
      </c>
      <c r="I4008" t="s">
        <v>319</v>
      </c>
      <c r="J4008">
        <v>63300150</v>
      </c>
      <c r="K4008" t="s">
        <v>1680</v>
      </c>
      <c r="L4008" s="3">
        <v>0</v>
      </c>
      <c r="M4008" s="3">
        <v>73286.9555441915</v>
      </c>
      <c r="N4008" s="3">
        <v>228796.34265457065</v>
      </c>
      <c r="O4008" s="3">
        <v>265430.01540418511</v>
      </c>
      <c r="P4008" s="3">
        <v>0</v>
      </c>
    </row>
    <row r="4009" spans="2:16" x14ac:dyDescent="0.35">
      <c r="B4009" t="s">
        <v>10</v>
      </c>
      <c r="D4009" t="s">
        <v>19</v>
      </c>
      <c r="E4009" t="s">
        <v>103</v>
      </c>
      <c r="F4009" t="s">
        <v>1609</v>
      </c>
      <c r="G4009" t="s">
        <v>1610</v>
      </c>
      <c r="H4009">
        <v>5009</v>
      </c>
      <c r="I4009" t="s">
        <v>319</v>
      </c>
      <c r="J4009">
        <v>63300150</v>
      </c>
      <c r="K4009" t="s">
        <v>1680</v>
      </c>
      <c r="L4009" s="3">
        <v>0</v>
      </c>
      <c r="M4009" s="3">
        <v>-205612.64</v>
      </c>
      <c r="N4009" s="3">
        <v>-240955.53280000004</v>
      </c>
      <c r="O4009" s="3">
        <v>-217176.92345600005</v>
      </c>
      <c r="P4009" s="3">
        <v>0</v>
      </c>
    </row>
    <row r="4010" spans="2:16" x14ac:dyDescent="0.35">
      <c r="B4010" t="s">
        <v>10</v>
      </c>
      <c r="D4010" t="s">
        <v>19</v>
      </c>
      <c r="E4010" t="s">
        <v>103</v>
      </c>
      <c r="F4010" t="s">
        <v>338</v>
      </c>
      <c r="G4010" t="s">
        <v>339</v>
      </c>
      <c r="H4010">
        <v>5009</v>
      </c>
      <c r="I4010" t="s">
        <v>319</v>
      </c>
      <c r="J4010">
        <v>63300150</v>
      </c>
      <c r="K4010" t="s">
        <v>1680</v>
      </c>
      <c r="L4010" s="3">
        <v>0</v>
      </c>
      <c r="M4010" s="3">
        <v>-203516.2914213388</v>
      </c>
      <c r="N4010" s="3">
        <v>-225449.31402248624</v>
      </c>
      <c r="O4010" s="3">
        <v>-231482.97491371585</v>
      </c>
      <c r="P4010" s="3">
        <v>0</v>
      </c>
    </row>
    <row r="4011" spans="2:16" x14ac:dyDescent="0.35">
      <c r="B4011" t="s">
        <v>10</v>
      </c>
      <c r="D4011" t="s">
        <v>19</v>
      </c>
      <c r="E4011" t="s">
        <v>103</v>
      </c>
      <c r="F4011" t="s">
        <v>1611</v>
      </c>
      <c r="G4011" t="s">
        <v>1612</v>
      </c>
      <c r="H4011">
        <v>5009</v>
      </c>
      <c r="I4011" t="s">
        <v>319</v>
      </c>
      <c r="J4011">
        <v>63300150</v>
      </c>
      <c r="K4011" t="s">
        <v>1680</v>
      </c>
      <c r="L4011" s="3">
        <v>0</v>
      </c>
      <c r="M4011" s="3">
        <v>59087.958914635747</v>
      </c>
      <c r="N4011" s="3">
        <v>171889</v>
      </c>
      <c r="O4011" s="3">
        <v>188889</v>
      </c>
      <c r="P4011" s="3">
        <v>0</v>
      </c>
    </row>
    <row r="4012" spans="2:16" x14ac:dyDescent="0.35">
      <c r="B4012" t="s">
        <v>10</v>
      </c>
      <c r="D4012" t="s">
        <v>19</v>
      </c>
      <c r="E4012" t="s">
        <v>103</v>
      </c>
      <c r="F4012" t="s">
        <v>340</v>
      </c>
      <c r="G4012" t="s">
        <v>341</v>
      </c>
      <c r="H4012">
        <v>5009</v>
      </c>
      <c r="I4012" t="s">
        <v>319</v>
      </c>
      <c r="J4012">
        <v>63300150</v>
      </c>
      <c r="K4012" t="s">
        <v>1680</v>
      </c>
      <c r="L4012" s="3">
        <v>0</v>
      </c>
      <c r="M4012" s="3">
        <v>2064.7668006139779</v>
      </c>
      <c r="N4012" s="3">
        <v>-1137.8019282838504</v>
      </c>
      <c r="O4012" s="3">
        <v>-8102.9848039523604</v>
      </c>
      <c r="P4012" s="3">
        <v>0</v>
      </c>
    </row>
    <row r="4013" spans="2:16" x14ac:dyDescent="0.35">
      <c r="B4013" t="s">
        <v>10</v>
      </c>
      <c r="D4013" t="s">
        <v>19</v>
      </c>
      <c r="E4013" t="s">
        <v>103</v>
      </c>
      <c r="F4013" t="s">
        <v>1613</v>
      </c>
      <c r="G4013" t="s">
        <v>1614</v>
      </c>
      <c r="H4013">
        <v>5009</v>
      </c>
      <c r="I4013" t="s">
        <v>319</v>
      </c>
      <c r="J4013">
        <v>63300150</v>
      </c>
      <c r="K4013" t="s">
        <v>1680</v>
      </c>
      <c r="L4013" s="3">
        <v>0</v>
      </c>
      <c r="M4013" s="3">
        <v>41200.469773713179</v>
      </c>
      <c r="N4013" s="3">
        <v>124000</v>
      </c>
      <c r="O4013" s="3">
        <v>142000</v>
      </c>
      <c r="P4013" s="3">
        <v>0</v>
      </c>
    </row>
    <row r="4014" spans="2:16" x14ac:dyDescent="0.35">
      <c r="B4014" t="s">
        <v>10</v>
      </c>
      <c r="D4014" t="s">
        <v>19</v>
      </c>
      <c r="E4014" t="s">
        <v>103</v>
      </c>
      <c r="F4014" t="s">
        <v>342</v>
      </c>
      <c r="G4014" t="s">
        <v>343</v>
      </c>
      <c r="H4014">
        <v>5009</v>
      </c>
      <c r="I4014" t="s">
        <v>319</v>
      </c>
      <c r="J4014">
        <v>63300150</v>
      </c>
      <c r="K4014" t="s">
        <v>1680</v>
      </c>
      <c r="L4014" s="3">
        <v>0</v>
      </c>
      <c r="M4014" s="3">
        <v>-64264.788975708689</v>
      </c>
      <c r="N4014" s="3">
        <v>-64862.290689858499</v>
      </c>
      <c r="O4014" s="3">
        <v>-65473.742546003545</v>
      </c>
      <c r="P4014" s="3">
        <v>0</v>
      </c>
    </row>
    <row r="4015" spans="2:16" x14ac:dyDescent="0.35">
      <c r="B4015" t="s">
        <v>10</v>
      </c>
      <c r="D4015" t="s">
        <v>19</v>
      </c>
      <c r="E4015" t="s">
        <v>103</v>
      </c>
      <c r="F4015" t="s">
        <v>1615</v>
      </c>
      <c r="G4015" t="s">
        <v>1616</v>
      </c>
      <c r="H4015">
        <v>5009</v>
      </c>
      <c r="I4015" t="s">
        <v>319</v>
      </c>
      <c r="J4015">
        <v>63300150</v>
      </c>
      <c r="K4015" t="s">
        <v>1680</v>
      </c>
      <c r="L4015" s="3">
        <v>0</v>
      </c>
      <c r="M4015" s="3">
        <v>8358.0493737614634</v>
      </c>
      <c r="N4015" s="3">
        <v>-78652.615999999995</v>
      </c>
      <c r="O4015" s="3">
        <v>-79225.668319999997</v>
      </c>
      <c r="P4015" s="3">
        <v>0</v>
      </c>
    </row>
    <row r="4016" spans="2:16" x14ac:dyDescent="0.35">
      <c r="B4016" t="s">
        <v>10</v>
      </c>
      <c r="D4016" t="s">
        <v>19</v>
      </c>
      <c r="E4016" t="s">
        <v>103</v>
      </c>
      <c r="F4016" t="s">
        <v>344</v>
      </c>
      <c r="G4016" t="s">
        <v>345</v>
      </c>
      <c r="H4016">
        <v>5009</v>
      </c>
      <c r="I4016" t="s">
        <v>319</v>
      </c>
      <c r="J4016">
        <v>63300150</v>
      </c>
      <c r="K4016" t="s">
        <v>1680</v>
      </c>
      <c r="L4016" s="3">
        <v>0</v>
      </c>
      <c r="M4016" s="3">
        <v>-141.16858027493015</v>
      </c>
      <c r="N4016" s="3">
        <v>-641.27009567227287</v>
      </c>
      <c r="O4016" s="3">
        <v>-1153.7717325611522</v>
      </c>
      <c r="P4016" s="3">
        <v>0</v>
      </c>
    </row>
    <row r="4017" spans="2:16" x14ac:dyDescent="0.35">
      <c r="B4017" t="s">
        <v>10</v>
      </c>
      <c r="D4017" t="s">
        <v>19</v>
      </c>
      <c r="E4017" t="s">
        <v>103</v>
      </c>
      <c r="F4017" t="s">
        <v>346</v>
      </c>
      <c r="G4017" t="s">
        <v>347</v>
      </c>
      <c r="H4017">
        <v>5009</v>
      </c>
      <c r="I4017" t="s">
        <v>319</v>
      </c>
      <c r="J4017">
        <v>63300150</v>
      </c>
      <c r="K4017" t="s">
        <v>1680</v>
      </c>
      <c r="L4017" s="3">
        <v>0</v>
      </c>
      <c r="M4017" s="3">
        <v>-2340.5907212247357</v>
      </c>
      <c r="N4017" s="3">
        <v>-43266.217563304992</v>
      </c>
      <c r="O4017" s="3">
        <v>-44232.988929863175</v>
      </c>
      <c r="P4017" s="3">
        <v>0</v>
      </c>
    </row>
    <row r="4018" spans="2:16" x14ac:dyDescent="0.35">
      <c r="B4018" t="s">
        <v>10</v>
      </c>
      <c r="D4018" t="s">
        <v>19</v>
      </c>
      <c r="E4018" t="s">
        <v>103</v>
      </c>
      <c r="F4018" t="s">
        <v>348</v>
      </c>
      <c r="G4018" t="s">
        <v>349</v>
      </c>
      <c r="H4018">
        <v>5009</v>
      </c>
      <c r="I4018" t="s">
        <v>319</v>
      </c>
      <c r="J4018">
        <v>63300150</v>
      </c>
      <c r="K4018" t="s">
        <v>1680</v>
      </c>
      <c r="L4018" s="3">
        <v>0</v>
      </c>
      <c r="M4018" s="3">
        <v>-15120.220406770663</v>
      </c>
      <c r="N4018" s="3">
        <v>-15919.453270577987</v>
      </c>
      <c r="O4018" s="3">
        <v>3260.7728358943091</v>
      </c>
      <c r="P4018" s="3">
        <v>0</v>
      </c>
    </row>
    <row r="4019" spans="2:16" x14ac:dyDescent="0.35">
      <c r="B4019" t="s">
        <v>10</v>
      </c>
      <c r="D4019" t="s">
        <v>19</v>
      </c>
      <c r="E4019" t="s">
        <v>103</v>
      </c>
      <c r="F4019" t="s">
        <v>1617</v>
      </c>
      <c r="G4019" t="s">
        <v>1618</v>
      </c>
      <c r="H4019">
        <v>5009</v>
      </c>
      <c r="I4019" t="s">
        <v>319</v>
      </c>
      <c r="J4019">
        <v>63300150</v>
      </c>
      <c r="K4019" t="s">
        <v>1680</v>
      </c>
      <c r="L4019" s="3">
        <v>0</v>
      </c>
      <c r="M4019" s="3">
        <v>0</v>
      </c>
      <c r="N4019" s="3">
        <v>0</v>
      </c>
      <c r="O4019" s="3">
        <v>0</v>
      </c>
      <c r="P4019" s="3">
        <v>0</v>
      </c>
    </row>
    <row r="4020" spans="2:16" x14ac:dyDescent="0.35">
      <c r="B4020" t="s">
        <v>10</v>
      </c>
      <c r="D4020" t="s">
        <v>19</v>
      </c>
      <c r="E4020" t="s">
        <v>103</v>
      </c>
      <c r="F4020" t="s">
        <v>350</v>
      </c>
      <c r="G4020" t="s">
        <v>351</v>
      </c>
      <c r="H4020">
        <v>5009</v>
      </c>
      <c r="I4020" t="s">
        <v>319</v>
      </c>
      <c r="J4020">
        <v>63300150</v>
      </c>
      <c r="K4020" t="s">
        <v>1680</v>
      </c>
      <c r="L4020" s="3">
        <v>0</v>
      </c>
      <c r="M4020" s="3">
        <v>-1197.5290911731315</v>
      </c>
      <c r="N4020" s="3">
        <v>-2782.2985289653889</v>
      </c>
      <c r="O4020" s="3">
        <v>-4401.1614426684109</v>
      </c>
      <c r="P4020" s="3">
        <v>0</v>
      </c>
    </row>
    <row r="4021" spans="2:16" x14ac:dyDescent="0.35">
      <c r="B4021" t="s">
        <v>10</v>
      </c>
      <c r="D4021" t="s">
        <v>19</v>
      </c>
      <c r="E4021" t="s">
        <v>103</v>
      </c>
      <c r="F4021" t="s">
        <v>1619</v>
      </c>
      <c r="G4021" t="s">
        <v>1620</v>
      </c>
      <c r="H4021">
        <v>5009</v>
      </c>
      <c r="I4021" t="s">
        <v>319</v>
      </c>
      <c r="J4021">
        <v>63300150</v>
      </c>
      <c r="K4021" t="s">
        <v>1680</v>
      </c>
      <c r="L4021" s="3">
        <v>0</v>
      </c>
      <c r="M4021" s="3">
        <v>-615</v>
      </c>
      <c r="N4021" s="3">
        <v>-1242.2999999999993</v>
      </c>
      <c r="O4021" s="3">
        <v>-1882.1460000000006</v>
      </c>
      <c r="P4021" s="3">
        <v>0</v>
      </c>
    </row>
    <row r="4022" spans="2:16" x14ac:dyDescent="0.35">
      <c r="B4022" t="s">
        <v>10</v>
      </c>
      <c r="D4022" t="s">
        <v>19</v>
      </c>
      <c r="E4022" t="s">
        <v>103</v>
      </c>
      <c r="F4022" t="s">
        <v>352</v>
      </c>
      <c r="G4022" t="s">
        <v>353</v>
      </c>
      <c r="H4022">
        <v>5009</v>
      </c>
      <c r="I4022" t="s">
        <v>319</v>
      </c>
      <c r="J4022">
        <v>63300150</v>
      </c>
      <c r="K4022" t="s">
        <v>1680</v>
      </c>
      <c r="L4022" s="3">
        <v>0</v>
      </c>
      <c r="M4022" s="3">
        <v>195542.24540130165</v>
      </c>
      <c r="N4022" s="3">
        <v>311460.35541812214</v>
      </c>
      <c r="O4022" s="3">
        <v>260292.41163435037</v>
      </c>
      <c r="P4022" s="3">
        <v>0</v>
      </c>
    </row>
    <row r="4023" spans="2:16" x14ac:dyDescent="0.35">
      <c r="B4023" t="s">
        <v>10</v>
      </c>
      <c r="D4023" t="s">
        <v>19</v>
      </c>
      <c r="E4023" t="s">
        <v>103</v>
      </c>
      <c r="F4023" t="s">
        <v>1621</v>
      </c>
      <c r="G4023" t="s">
        <v>1622</v>
      </c>
      <c r="H4023">
        <v>5009</v>
      </c>
      <c r="I4023" t="s">
        <v>319</v>
      </c>
      <c r="J4023">
        <v>63300150</v>
      </c>
      <c r="K4023" t="s">
        <v>1680</v>
      </c>
      <c r="L4023" s="3">
        <v>0</v>
      </c>
      <c r="M4023" s="3">
        <v>-241.20000000000073</v>
      </c>
      <c r="N4023" s="3">
        <v>4512.7759999999998</v>
      </c>
      <c r="O4023" s="3">
        <v>14261.83152</v>
      </c>
      <c r="P4023" s="3">
        <v>0</v>
      </c>
    </row>
    <row r="4024" spans="2:16" x14ac:dyDescent="0.35">
      <c r="B4024" t="s">
        <v>10</v>
      </c>
      <c r="D4024" t="s">
        <v>19</v>
      </c>
      <c r="E4024" t="s">
        <v>103</v>
      </c>
      <c r="F4024" t="s">
        <v>354</v>
      </c>
      <c r="G4024" t="s">
        <v>355</v>
      </c>
      <c r="H4024">
        <v>5009</v>
      </c>
      <c r="I4024" t="s">
        <v>319</v>
      </c>
      <c r="J4024">
        <v>63300150</v>
      </c>
      <c r="K4024" t="s">
        <v>1680</v>
      </c>
      <c r="L4024" s="3">
        <v>0</v>
      </c>
      <c r="M4024" s="3">
        <v>2251.6767158364269</v>
      </c>
      <c r="N4024" s="3">
        <v>3976.6739067570943</v>
      </c>
      <c r="O4024" s="3">
        <v>1932.4557608835566</v>
      </c>
      <c r="P4024" s="3">
        <v>0</v>
      </c>
    </row>
    <row r="4025" spans="2:16" x14ac:dyDescent="0.35">
      <c r="B4025" t="s">
        <v>10</v>
      </c>
      <c r="D4025" t="s">
        <v>19</v>
      </c>
      <c r="E4025" t="s">
        <v>103</v>
      </c>
      <c r="F4025" t="s">
        <v>356</v>
      </c>
      <c r="G4025" t="s">
        <v>357</v>
      </c>
      <c r="H4025">
        <v>5009</v>
      </c>
      <c r="I4025" t="s">
        <v>319</v>
      </c>
      <c r="J4025">
        <v>63300150</v>
      </c>
      <c r="K4025" t="s">
        <v>1680</v>
      </c>
      <c r="L4025" s="3">
        <v>0</v>
      </c>
      <c r="M4025" s="3">
        <v>-452.37370651928052</v>
      </c>
      <c r="N4025" s="3">
        <v>64700.983188916303</v>
      </c>
      <c r="O4025" s="3">
        <v>64157.207603947041</v>
      </c>
      <c r="P4025" s="3">
        <v>0</v>
      </c>
    </row>
    <row r="4026" spans="2:16" x14ac:dyDescent="0.35">
      <c r="B4026" t="s">
        <v>10</v>
      </c>
      <c r="D4026" t="s">
        <v>19</v>
      </c>
      <c r="E4026" t="s">
        <v>103</v>
      </c>
      <c r="F4026" t="s">
        <v>358</v>
      </c>
      <c r="G4026" t="s">
        <v>359</v>
      </c>
      <c r="H4026">
        <v>5009</v>
      </c>
      <c r="I4026" t="s">
        <v>319</v>
      </c>
      <c r="J4026">
        <v>63300150</v>
      </c>
      <c r="K4026" t="s">
        <v>1680</v>
      </c>
      <c r="L4026" s="3">
        <v>0</v>
      </c>
      <c r="M4026" s="3">
        <v>-647.69511081599944</v>
      </c>
      <c r="N4026" s="3">
        <v>-48170.36443969456</v>
      </c>
      <c r="O4026" s="3">
        <v>-48193.827195083868</v>
      </c>
      <c r="P4026" s="3">
        <v>0</v>
      </c>
    </row>
    <row r="4027" spans="2:16" x14ac:dyDescent="0.35">
      <c r="B4027" t="s">
        <v>10</v>
      </c>
      <c r="D4027" t="s">
        <v>19</v>
      </c>
      <c r="E4027" t="s">
        <v>103</v>
      </c>
      <c r="F4027" t="s">
        <v>317</v>
      </c>
      <c r="G4027" t="s">
        <v>318</v>
      </c>
      <c r="H4027">
        <v>5009</v>
      </c>
      <c r="I4027" t="s">
        <v>319</v>
      </c>
      <c r="J4027">
        <v>63300150</v>
      </c>
      <c r="K4027" t="s">
        <v>1680</v>
      </c>
      <c r="L4027" s="3">
        <v>0</v>
      </c>
      <c r="M4027" s="3">
        <v>7084.6231108978045</v>
      </c>
      <c r="N4027" s="3">
        <v>9356.2838638790963</v>
      </c>
      <c r="O4027" s="3">
        <v>15505.026168802156</v>
      </c>
      <c r="P4027" s="3">
        <v>0</v>
      </c>
    </row>
    <row r="4028" spans="2:16" x14ac:dyDescent="0.35">
      <c r="B4028" t="s">
        <v>10</v>
      </c>
      <c r="D4028" t="s">
        <v>19</v>
      </c>
      <c r="E4028" t="s">
        <v>103</v>
      </c>
      <c r="F4028" t="s">
        <v>1595</v>
      </c>
      <c r="G4028" t="s">
        <v>1596</v>
      </c>
      <c r="H4028">
        <v>5009</v>
      </c>
      <c r="I4028" t="s">
        <v>319</v>
      </c>
      <c r="J4028">
        <v>63300150</v>
      </c>
      <c r="K4028" t="s">
        <v>1680</v>
      </c>
      <c r="L4028" s="3">
        <v>0</v>
      </c>
      <c r="M4028" s="3">
        <v>627.03099174547924</v>
      </c>
      <c r="N4028" s="3">
        <v>44.723053117951565</v>
      </c>
      <c r="O4028" s="3">
        <v>72.116060174422714</v>
      </c>
      <c r="P4028" s="3">
        <v>0</v>
      </c>
    </row>
    <row r="4029" spans="2:16" x14ac:dyDescent="0.35">
      <c r="B4029" t="s">
        <v>10</v>
      </c>
      <c r="D4029" t="s">
        <v>19</v>
      </c>
      <c r="E4029" t="s">
        <v>103</v>
      </c>
      <c r="F4029" t="s">
        <v>1713</v>
      </c>
      <c r="G4029" t="s">
        <v>1714</v>
      </c>
      <c r="H4029">
        <v>5009</v>
      </c>
      <c r="I4029" t="s">
        <v>319</v>
      </c>
      <c r="J4029">
        <v>63300150</v>
      </c>
      <c r="K4029" t="s">
        <v>1680</v>
      </c>
      <c r="L4029" s="3">
        <v>0</v>
      </c>
      <c r="M4029" s="3">
        <v>130.22864593335763</v>
      </c>
      <c r="N4029" s="3">
        <v>167.3598984506294</v>
      </c>
      <c r="O4029" s="3">
        <v>269.86834900603662</v>
      </c>
      <c r="P4029" s="3">
        <v>0</v>
      </c>
    </row>
    <row r="4030" spans="2:16" x14ac:dyDescent="0.35">
      <c r="B4030" t="s">
        <v>10</v>
      </c>
      <c r="D4030" t="s">
        <v>19</v>
      </c>
      <c r="E4030" t="s">
        <v>103</v>
      </c>
      <c r="F4030" t="s">
        <v>1597</v>
      </c>
      <c r="G4030" t="s">
        <v>1598</v>
      </c>
      <c r="H4030">
        <v>5009</v>
      </c>
      <c r="I4030" t="s">
        <v>319</v>
      </c>
      <c r="J4030">
        <v>63300150</v>
      </c>
      <c r="K4030" t="s">
        <v>1680</v>
      </c>
      <c r="L4030" s="3">
        <v>0</v>
      </c>
      <c r="M4030" s="3">
        <v>97.960549290595324</v>
      </c>
      <c r="N4030" s="3">
        <v>125.89140786913821</v>
      </c>
      <c r="O4030" s="3">
        <v>203.00028089292928</v>
      </c>
      <c r="P4030" s="3">
        <v>0</v>
      </c>
    </row>
    <row r="4031" spans="2:16" x14ac:dyDescent="0.35">
      <c r="B4031" t="s">
        <v>10</v>
      </c>
      <c r="D4031" t="s">
        <v>19</v>
      </c>
      <c r="E4031" t="s">
        <v>103</v>
      </c>
      <c r="F4031" t="s">
        <v>320</v>
      </c>
      <c r="G4031" t="s">
        <v>321</v>
      </c>
      <c r="H4031">
        <v>5009</v>
      </c>
      <c r="I4031" t="s">
        <v>319</v>
      </c>
      <c r="J4031">
        <v>63300150</v>
      </c>
      <c r="K4031" t="s">
        <v>1680</v>
      </c>
      <c r="L4031" s="3">
        <v>0</v>
      </c>
      <c r="M4031" s="3">
        <v>220.67102164839054</v>
      </c>
      <c r="N4031" s="3">
        <v>290.20166311338585</v>
      </c>
      <c r="O4031" s="3">
        <v>478.93302750186643</v>
      </c>
      <c r="P4031" s="3">
        <v>0</v>
      </c>
    </row>
    <row r="4032" spans="2:16" x14ac:dyDescent="0.35">
      <c r="B4032" t="s">
        <v>10</v>
      </c>
      <c r="D4032" t="s">
        <v>19</v>
      </c>
      <c r="E4032" t="s">
        <v>103</v>
      </c>
      <c r="F4032" t="s">
        <v>322</v>
      </c>
      <c r="G4032" t="s">
        <v>323</v>
      </c>
      <c r="H4032">
        <v>5009</v>
      </c>
      <c r="I4032" t="s">
        <v>319</v>
      </c>
      <c r="J4032">
        <v>63300150</v>
      </c>
      <c r="K4032" t="s">
        <v>1680</v>
      </c>
      <c r="L4032" s="3">
        <v>0</v>
      </c>
      <c r="M4032" s="3">
        <v>2270.6478247389582</v>
      </c>
      <c r="N4032" s="3">
        <v>2181.4746091001562</v>
      </c>
      <c r="O4032" s="3">
        <v>2156.415042257001</v>
      </c>
      <c r="P4032" s="3">
        <v>0</v>
      </c>
    </row>
    <row r="4033" spans="2:16" x14ac:dyDescent="0.35">
      <c r="B4033" t="s">
        <v>10</v>
      </c>
      <c r="D4033" t="s">
        <v>19</v>
      </c>
      <c r="E4033" t="s">
        <v>103</v>
      </c>
      <c r="F4033" t="s">
        <v>324</v>
      </c>
      <c r="G4033" t="s">
        <v>325</v>
      </c>
      <c r="H4033">
        <v>5009</v>
      </c>
      <c r="I4033" t="s">
        <v>319</v>
      </c>
      <c r="J4033">
        <v>63300150</v>
      </c>
      <c r="K4033" t="s">
        <v>1680</v>
      </c>
      <c r="L4033" s="3">
        <v>0</v>
      </c>
      <c r="M4033" s="3">
        <v>726.64964386995734</v>
      </c>
      <c r="N4033" s="3">
        <v>1082.9893459972011</v>
      </c>
      <c r="O4033" s="3">
        <v>1519.4764561698205</v>
      </c>
      <c r="P4033" s="3">
        <v>0</v>
      </c>
    </row>
    <row r="4034" spans="2:16" x14ac:dyDescent="0.35">
      <c r="B4034" t="s">
        <v>10</v>
      </c>
      <c r="D4034" t="s">
        <v>19</v>
      </c>
      <c r="E4034" t="s">
        <v>103</v>
      </c>
      <c r="F4034" t="s">
        <v>1599</v>
      </c>
      <c r="G4034" t="s">
        <v>1600</v>
      </c>
      <c r="H4034">
        <v>5009</v>
      </c>
      <c r="I4034" t="s">
        <v>319</v>
      </c>
      <c r="J4034">
        <v>63300150</v>
      </c>
      <c r="K4034" t="s">
        <v>1680</v>
      </c>
      <c r="L4034" s="3">
        <v>0</v>
      </c>
      <c r="M4034" s="3">
        <v>186.42849123111742</v>
      </c>
      <c r="N4034" s="3">
        <v>240.03304765007553</v>
      </c>
      <c r="O4034" s="3">
        <v>387.18259470630903</v>
      </c>
      <c r="P4034" s="3">
        <v>0</v>
      </c>
    </row>
    <row r="4035" spans="2:16" x14ac:dyDescent="0.35">
      <c r="B4035" t="s">
        <v>10</v>
      </c>
      <c r="D4035" t="s">
        <v>19</v>
      </c>
      <c r="E4035" t="s">
        <v>103</v>
      </c>
      <c r="F4035" t="s">
        <v>326</v>
      </c>
      <c r="G4035" t="s">
        <v>327</v>
      </c>
      <c r="H4035">
        <v>5009</v>
      </c>
      <c r="I4035" t="s">
        <v>319</v>
      </c>
      <c r="J4035">
        <v>63300150</v>
      </c>
      <c r="K4035" t="s">
        <v>1680</v>
      </c>
      <c r="L4035" s="3">
        <v>0</v>
      </c>
      <c r="M4035" s="3">
        <v>860.88416132433326</v>
      </c>
      <c r="N4035" s="3">
        <v>1118.3449938284925</v>
      </c>
      <c r="O4035" s="3">
        <v>1823.2627451471003</v>
      </c>
      <c r="P4035" s="3">
        <v>0</v>
      </c>
    </row>
    <row r="4036" spans="2:16" x14ac:dyDescent="0.35">
      <c r="B4036" t="s">
        <v>10</v>
      </c>
      <c r="D4036" t="s">
        <v>19</v>
      </c>
      <c r="E4036" t="s">
        <v>103</v>
      </c>
      <c r="F4036" t="s">
        <v>328</v>
      </c>
      <c r="G4036" t="s">
        <v>329</v>
      </c>
      <c r="H4036">
        <v>5009</v>
      </c>
      <c r="I4036" t="s">
        <v>319</v>
      </c>
      <c r="J4036">
        <v>63300150</v>
      </c>
      <c r="K4036" t="s">
        <v>1680</v>
      </c>
      <c r="L4036" s="3">
        <v>0</v>
      </c>
      <c r="M4036" s="3">
        <v>1822.4070759855717</v>
      </c>
      <c r="N4036" s="3">
        <v>1095.4736441756129</v>
      </c>
      <c r="O4036" s="3">
        <v>1640.4360807327923</v>
      </c>
      <c r="P4036" s="3">
        <v>0</v>
      </c>
    </row>
    <row r="4037" spans="2:16" x14ac:dyDescent="0.35">
      <c r="B4037" t="s">
        <v>10</v>
      </c>
      <c r="D4037" t="s">
        <v>19</v>
      </c>
      <c r="E4037" t="s">
        <v>103</v>
      </c>
      <c r="F4037" t="s">
        <v>1601</v>
      </c>
      <c r="G4037" t="s">
        <v>1602</v>
      </c>
      <c r="H4037">
        <v>5009</v>
      </c>
      <c r="I4037" t="s">
        <v>319</v>
      </c>
      <c r="J4037">
        <v>63300150</v>
      </c>
      <c r="K4037" t="s">
        <v>1680</v>
      </c>
      <c r="L4037" s="3">
        <v>0</v>
      </c>
      <c r="M4037" s="3">
        <v>719.13692046009351</v>
      </c>
      <c r="N4037" s="3">
        <v>864.74233986574086</v>
      </c>
      <c r="O4037" s="3">
        <v>2062.9634717642803</v>
      </c>
      <c r="P4037" s="3">
        <v>0</v>
      </c>
    </row>
    <row r="4038" spans="2:16" x14ac:dyDescent="0.35">
      <c r="B4038" t="s">
        <v>10</v>
      </c>
      <c r="D4038" t="s">
        <v>19</v>
      </c>
      <c r="E4038" t="s">
        <v>103</v>
      </c>
      <c r="F4038" t="s">
        <v>330</v>
      </c>
      <c r="G4038" t="s">
        <v>331</v>
      </c>
      <c r="H4038">
        <v>5009</v>
      </c>
      <c r="I4038" t="s">
        <v>319</v>
      </c>
      <c r="J4038">
        <v>63300150</v>
      </c>
      <c r="K4038" t="s">
        <v>1680</v>
      </c>
      <c r="L4038" s="3">
        <v>0</v>
      </c>
      <c r="M4038" s="3">
        <v>3690.0538574984585</v>
      </c>
      <c r="N4038" s="3">
        <v>4875.133076297765</v>
      </c>
      <c r="O4038" s="3">
        <v>8081.9940609401865</v>
      </c>
      <c r="P4038" s="3">
        <v>0</v>
      </c>
    </row>
    <row r="4039" spans="2:16" x14ac:dyDescent="0.35">
      <c r="B4039" t="s">
        <v>10</v>
      </c>
      <c r="D4039" t="s">
        <v>19</v>
      </c>
      <c r="E4039" t="s">
        <v>103</v>
      </c>
      <c r="F4039" t="s">
        <v>1603</v>
      </c>
      <c r="G4039" t="s">
        <v>1604</v>
      </c>
      <c r="H4039">
        <v>5009</v>
      </c>
      <c r="I4039" t="s">
        <v>319</v>
      </c>
      <c r="J4039">
        <v>63300150</v>
      </c>
      <c r="K4039" t="s">
        <v>1680</v>
      </c>
      <c r="L4039" s="3">
        <v>0</v>
      </c>
      <c r="M4039" s="3">
        <v>292.97356125065596</v>
      </c>
      <c r="N4039" s="3">
        <v>365.60552288757845</v>
      </c>
      <c r="O4039" s="3">
        <v>805.81807724557939</v>
      </c>
      <c r="P4039" s="3">
        <v>0</v>
      </c>
    </row>
    <row r="4040" spans="2:16" x14ac:dyDescent="0.35">
      <c r="B4040" t="s">
        <v>10</v>
      </c>
      <c r="D4040" t="s">
        <v>19</v>
      </c>
      <c r="E4040" t="s">
        <v>103</v>
      </c>
      <c r="F4040" t="s">
        <v>1605</v>
      </c>
      <c r="G4040" t="s">
        <v>1606</v>
      </c>
      <c r="H4040">
        <v>5009</v>
      </c>
      <c r="I4040" t="s">
        <v>319</v>
      </c>
      <c r="J4040">
        <v>63300150</v>
      </c>
      <c r="K4040" t="s">
        <v>1680</v>
      </c>
      <c r="L4040" s="3">
        <v>0</v>
      </c>
      <c r="M4040" s="3">
        <v>1154.4544696452701</v>
      </c>
      <c r="N4040" s="3">
        <v>70.165178959768411</v>
      </c>
      <c r="O4040" s="3">
        <v>113.14156604350273</v>
      </c>
      <c r="P4040" s="3">
        <v>0</v>
      </c>
    </row>
    <row r="4041" spans="2:16" x14ac:dyDescent="0.35">
      <c r="B4041" t="s">
        <v>10</v>
      </c>
      <c r="D4041" t="s">
        <v>19</v>
      </c>
      <c r="E4041" t="s">
        <v>103</v>
      </c>
      <c r="F4041" t="s">
        <v>1715</v>
      </c>
      <c r="G4041" t="s">
        <v>1716</v>
      </c>
      <c r="H4041">
        <v>5009</v>
      </c>
      <c r="I4041" t="s">
        <v>319</v>
      </c>
      <c r="J4041">
        <v>63300150</v>
      </c>
      <c r="K4041" t="s">
        <v>1680</v>
      </c>
      <c r="L4041" s="3">
        <v>0</v>
      </c>
      <c r="M4041" s="3">
        <v>16.920868716708082</v>
      </c>
      <c r="N4041" s="3">
        <v>21.745406702407568</v>
      </c>
      <c r="O4041" s="3">
        <v>35.064534930837624</v>
      </c>
      <c r="P4041" s="3">
        <v>0</v>
      </c>
    </row>
    <row r="4042" spans="2:16" x14ac:dyDescent="0.35">
      <c r="B4042" t="s">
        <v>10</v>
      </c>
      <c r="D4042" t="s">
        <v>19</v>
      </c>
      <c r="E4042" t="s">
        <v>103</v>
      </c>
      <c r="F4042" t="s">
        <v>332</v>
      </c>
      <c r="G4042" t="s">
        <v>333</v>
      </c>
      <c r="H4042">
        <v>5009</v>
      </c>
      <c r="I4042" t="s">
        <v>319</v>
      </c>
      <c r="J4042">
        <v>63300150</v>
      </c>
      <c r="K4042" t="s">
        <v>1680</v>
      </c>
      <c r="L4042" s="3">
        <v>0</v>
      </c>
      <c r="M4042" s="3">
        <v>3713.4572405727554</v>
      </c>
      <c r="N4042" s="3">
        <v>3061.8984463988631</v>
      </c>
      <c r="O4042" s="3">
        <v>4764.6436975178894</v>
      </c>
      <c r="P4042" s="3">
        <v>0</v>
      </c>
    </row>
    <row r="4043" spans="2:16" x14ac:dyDescent="0.35">
      <c r="B4043" t="s">
        <v>10</v>
      </c>
      <c r="D4043" t="s">
        <v>19</v>
      </c>
      <c r="E4043" t="s">
        <v>103</v>
      </c>
      <c r="F4043" t="s">
        <v>334</v>
      </c>
      <c r="G4043" t="s">
        <v>335</v>
      </c>
      <c r="H4043">
        <v>5009</v>
      </c>
      <c r="I4043" t="s">
        <v>319</v>
      </c>
      <c r="J4043">
        <v>63300150</v>
      </c>
      <c r="K4043" t="s">
        <v>1680</v>
      </c>
      <c r="L4043" s="3">
        <v>0</v>
      </c>
      <c r="M4043" s="3">
        <v>1068.7105872493289</v>
      </c>
      <c r="N4043" s="3">
        <v>1600.1480993750986</v>
      </c>
      <c r="O4043" s="3">
        <v>2932.3185391514462</v>
      </c>
      <c r="P4043" s="3">
        <v>0</v>
      </c>
    </row>
    <row r="4044" spans="2:16" x14ac:dyDescent="0.35">
      <c r="B4044" t="s">
        <v>10</v>
      </c>
      <c r="D4044" t="s">
        <v>19</v>
      </c>
      <c r="E4044" t="s">
        <v>103</v>
      </c>
      <c r="F4044" t="s">
        <v>1607</v>
      </c>
      <c r="G4044" t="s">
        <v>1608</v>
      </c>
      <c r="H4044">
        <v>5009</v>
      </c>
      <c r="I4044" t="s">
        <v>319</v>
      </c>
      <c r="J4044">
        <v>63300150</v>
      </c>
      <c r="K4044" t="s">
        <v>1680</v>
      </c>
      <c r="L4044" s="3">
        <v>0</v>
      </c>
      <c r="M4044" s="3">
        <v>1067.6222116806966</v>
      </c>
      <c r="N4044" s="3">
        <v>1372.4033562712473</v>
      </c>
      <c r="O4044" s="3">
        <v>2213.6240901837791</v>
      </c>
      <c r="P4044" s="3">
        <v>0</v>
      </c>
    </row>
    <row r="4045" spans="2:16" x14ac:dyDescent="0.35">
      <c r="B4045" t="s">
        <v>10</v>
      </c>
      <c r="D4045" t="s">
        <v>19</v>
      </c>
      <c r="E4045" t="s">
        <v>103</v>
      </c>
      <c r="F4045" t="s">
        <v>336</v>
      </c>
      <c r="G4045" t="s">
        <v>337</v>
      </c>
      <c r="H4045">
        <v>5009</v>
      </c>
      <c r="I4045" t="s">
        <v>319</v>
      </c>
      <c r="J4045">
        <v>63300150</v>
      </c>
      <c r="K4045" t="s">
        <v>1680</v>
      </c>
      <c r="L4045" s="3">
        <v>0</v>
      </c>
      <c r="M4045" s="3">
        <v>2445.8547750601283</v>
      </c>
      <c r="N4045" s="3">
        <v>3433.7365538846707</v>
      </c>
      <c r="O4045" s="3">
        <v>6005.7389309549271</v>
      </c>
      <c r="P4045" s="3">
        <v>0</v>
      </c>
    </row>
    <row r="4046" spans="2:16" x14ac:dyDescent="0.35">
      <c r="B4046" t="s">
        <v>10</v>
      </c>
      <c r="D4046" t="s">
        <v>19</v>
      </c>
      <c r="E4046" t="s">
        <v>103</v>
      </c>
      <c r="F4046" t="s">
        <v>1609</v>
      </c>
      <c r="G4046" t="s">
        <v>1610</v>
      </c>
      <c r="H4046">
        <v>5009</v>
      </c>
      <c r="I4046" t="s">
        <v>319</v>
      </c>
      <c r="J4046">
        <v>63300150</v>
      </c>
      <c r="K4046" t="s">
        <v>1680</v>
      </c>
      <c r="L4046" s="3">
        <v>0</v>
      </c>
      <c r="M4046" s="3">
        <v>468.21735826002936</v>
      </c>
      <c r="N4046" s="3">
        <v>387.0319969583507</v>
      </c>
      <c r="O4046" s="3">
        <v>970.2707460712079</v>
      </c>
      <c r="P4046" s="3">
        <v>0</v>
      </c>
    </row>
    <row r="4047" spans="2:16" x14ac:dyDescent="0.35">
      <c r="B4047" t="s">
        <v>10</v>
      </c>
      <c r="D4047" t="s">
        <v>19</v>
      </c>
      <c r="E4047" t="s">
        <v>103</v>
      </c>
      <c r="F4047" t="s">
        <v>338</v>
      </c>
      <c r="G4047" t="s">
        <v>339</v>
      </c>
      <c r="H4047">
        <v>5009</v>
      </c>
      <c r="I4047" t="s">
        <v>319</v>
      </c>
      <c r="J4047">
        <v>63300150</v>
      </c>
      <c r="K4047" t="s">
        <v>1680</v>
      </c>
      <c r="L4047" s="3">
        <v>0</v>
      </c>
      <c r="M4047" s="3">
        <v>797.55962105820936</v>
      </c>
      <c r="N4047" s="3">
        <v>917.46314255520269</v>
      </c>
      <c r="O4047" s="3">
        <v>1494.1910247475794</v>
      </c>
      <c r="P4047" s="3">
        <v>0</v>
      </c>
    </row>
    <row r="4048" spans="2:16" x14ac:dyDescent="0.35">
      <c r="B4048" t="s">
        <v>10</v>
      </c>
      <c r="D4048" t="s">
        <v>19</v>
      </c>
      <c r="E4048" t="s">
        <v>103</v>
      </c>
      <c r="F4048" t="s">
        <v>1611</v>
      </c>
      <c r="G4048" t="s">
        <v>1612</v>
      </c>
      <c r="H4048">
        <v>5009</v>
      </c>
      <c r="I4048" t="s">
        <v>319</v>
      </c>
      <c r="J4048">
        <v>63300150</v>
      </c>
      <c r="K4048" t="s">
        <v>1680</v>
      </c>
      <c r="L4048" s="3">
        <v>0</v>
      </c>
      <c r="M4048" s="3">
        <v>1180.9243486077737</v>
      </c>
      <c r="N4048" s="3">
        <v>1640.8576504813695</v>
      </c>
      <c r="O4048" s="3">
        <v>2844.5870199075816</v>
      </c>
      <c r="P4048" s="3">
        <v>0</v>
      </c>
    </row>
    <row r="4049" spans="2:16" x14ac:dyDescent="0.35">
      <c r="B4049" t="s">
        <v>10</v>
      </c>
      <c r="D4049" t="s">
        <v>19</v>
      </c>
      <c r="E4049" t="s">
        <v>103</v>
      </c>
      <c r="F4049" t="s">
        <v>340</v>
      </c>
      <c r="G4049" t="s">
        <v>341</v>
      </c>
      <c r="H4049">
        <v>5009</v>
      </c>
      <c r="I4049" t="s">
        <v>319</v>
      </c>
      <c r="J4049">
        <v>63300150</v>
      </c>
      <c r="K4049" t="s">
        <v>1680</v>
      </c>
      <c r="L4049" s="3">
        <v>0</v>
      </c>
      <c r="M4049" s="3">
        <v>7414.8484121439305</v>
      </c>
      <c r="N4049" s="3">
        <v>9806.348885068679</v>
      </c>
      <c r="O4049" s="3">
        <v>16273.416573306578</v>
      </c>
      <c r="P4049" s="3">
        <v>0</v>
      </c>
    </row>
    <row r="4050" spans="2:16" x14ac:dyDescent="0.35">
      <c r="B4050" t="s">
        <v>10</v>
      </c>
      <c r="D4050" t="s">
        <v>19</v>
      </c>
      <c r="E4050" t="s">
        <v>103</v>
      </c>
      <c r="F4050" t="s">
        <v>1613</v>
      </c>
      <c r="G4050" t="s">
        <v>1614</v>
      </c>
      <c r="H4050">
        <v>5009</v>
      </c>
      <c r="I4050" t="s">
        <v>319</v>
      </c>
      <c r="J4050">
        <v>63300150</v>
      </c>
      <c r="K4050" t="s">
        <v>1680</v>
      </c>
      <c r="L4050" s="3">
        <v>0</v>
      </c>
      <c r="M4050" s="3">
        <v>879.88517326882027</v>
      </c>
      <c r="N4050" s="3">
        <v>1246.7366509380338</v>
      </c>
      <c r="O4050" s="3">
        <v>2220.7538789530495</v>
      </c>
      <c r="P4050" s="3">
        <v>0</v>
      </c>
    </row>
    <row r="4051" spans="2:16" x14ac:dyDescent="0.35">
      <c r="B4051" t="s">
        <v>10</v>
      </c>
      <c r="D4051" t="s">
        <v>19</v>
      </c>
      <c r="E4051" t="s">
        <v>103</v>
      </c>
      <c r="F4051" t="s">
        <v>342</v>
      </c>
      <c r="G4051" t="s">
        <v>343</v>
      </c>
      <c r="H4051">
        <v>5009</v>
      </c>
      <c r="I4051" t="s">
        <v>319</v>
      </c>
      <c r="J4051">
        <v>63300150</v>
      </c>
      <c r="K4051" t="s">
        <v>1680</v>
      </c>
      <c r="L4051" s="3">
        <v>0</v>
      </c>
      <c r="M4051" s="3">
        <v>338.8178348937904</v>
      </c>
      <c r="N4051" s="3">
        <v>435.42277534010833</v>
      </c>
      <c r="O4051" s="3">
        <v>702.12055927678227</v>
      </c>
      <c r="P4051" s="3">
        <v>0</v>
      </c>
    </row>
    <row r="4052" spans="2:16" x14ac:dyDescent="0.35">
      <c r="B4052" t="s">
        <v>10</v>
      </c>
      <c r="D4052" t="s">
        <v>19</v>
      </c>
      <c r="E4052" t="s">
        <v>103</v>
      </c>
      <c r="F4052" t="s">
        <v>1615</v>
      </c>
      <c r="G4052" t="s">
        <v>1616</v>
      </c>
      <c r="H4052">
        <v>5009</v>
      </c>
      <c r="I4052" t="s">
        <v>319</v>
      </c>
      <c r="J4052">
        <v>63300150</v>
      </c>
      <c r="K4052" t="s">
        <v>1680</v>
      </c>
      <c r="L4052" s="3">
        <v>0</v>
      </c>
      <c r="M4052" s="3">
        <v>579.30286138521808</v>
      </c>
      <c r="N4052" s="3">
        <v>19.628853783373234</v>
      </c>
      <c r="O4052" s="3">
        <v>31.651586864236098</v>
      </c>
      <c r="P4052" s="3">
        <v>0</v>
      </c>
    </row>
    <row r="4053" spans="2:16" x14ac:dyDescent="0.35">
      <c r="B4053" t="s">
        <v>10</v>
      </c>
      <c r="D4053" t="s">
        <v>19</v>
      </c>
      <c r="E4053" t="s">
        <v>103</v>
      </c>
      <c r="F4053" t="s">
        <v>344</v>
      </c>
      <c r="G4053" t="s">
        <v>345</v>
      </c>
      <c r="H4053">
        <v>5009</v>
      </c>
      <c r="I4053" t="s">
        <v>319</v>
      </c>
      <c r="J4053">
        <v>63300150</v>
      </c>
      <c r="K4053" t="s">
        <v>1680</v>
      </c>
      <c r="L4053" s="3">
        <v>0</v>
      </c>
      <c r="M4053" s="3">
        <v>189.61030840442911</v>
      </c>
      <c r="N4053" s="3">
        <v>246.14449785764819</v>
      </c>
      <c r="O4053" s="3">
        <v>401.01416061451505</v>
      </c>
      <c r="P4053" s="3">
        <v>0</v>
      </c>
    </row>
    <row r="4054" spans="2:16" x14ac:dyDescent="0.35">
      <c r="B4054" t="s">
        <v>10</v>
      </c>
      <c r="D4054" t="s">
        <v>19</v>
      </c>
      <c r="E4054" t="s">
        <v>103</v>
      </c>
      <c r="F4054" t="s">
        <v>346</v>
      </c>
      <c r="G4054" t="s">
        <v>347</v>
      </c>
      <c r="H4054">
        <v>5009</v>
      </c>
      <c r="I4054" t="s">
        <v>319</v>
      </c>
      <c r="J4054">
        <v>63300150</v>
      </c>
      <c r="K4054" t="s">
        <v>1680</v>
      </c>
      <c r="L4054" s="3">
        <v>0</v>
      </c>
      <c r="M4054" s="3">
        <v>1144.1143149747395</v>
      </c>
      <c r="N4054" s="3">
        <v>1203.7173531063088</v>
      </c>
      <c r="O4054" s="3">
        <v>1979.7426706685631</v>
      </c>
      <c r="P4054" s="3">
        <v>0</v>
      </c>
    </row>
    <row r="4055" spans="2:16" x14ac:dyDescent="0.35">
      <c r="B4055" t="s">
        <v>10</v>
      </c>
      <c r="D4055" t="s">
        <v>19</v>
      </c>
      <c r="E4055" t="s">
        <v>103</v>
      </c>
      <c r="F4055" t="s">
        <v>348</v>
      </c>
      <c r="G4055" t="s">
        <v>349</v>
      </c>
      <c r="H4055">
        <v>5009</v>
      </c>
      <c r="I4055" t="s">
        <v>319</v>
      </c>
      <c r="J4055">
        <v>63300150</v>
      </c>
      <c r="K4055" t="s">
        <v>1680</v>
      </c>
      <c r="L4055" s="3">
        <v>0</v>
      </c>
      <c r="M4055" s="3">
        <v>575.13203597057782</v>
      </c>
      <c r="N4055" s="3">
        <v>743.81218866019185</v>
      </c>
      <c r="O4055" s="3">
        <v>1440.9632649227606</v>
      </c>
      <c r="P4055" s="3">
        <v>0</v>
      </c>
    </row>
    <row r="4056" spans="2:16" x14ac:dyDescent="0.35">
      <c r="B4056" t="s">
        <v>10</v>
      </c>
      <c r="D4056" t="s">
        <v>19</v>
      </c>
      <c r="E4056" t="s">
        <v>103</v>
      </c>
      <c r="F4056" t="s">
        <v>1617</v>
      </c>
      <c r="G4056" t="s">
        <v>1618</v>
      </c>
      <c r="H4056">
        <v>5009</v>
      </c>
      <c r="I4056" t="s">
        <v>319</v>
      </c>
      <c r="J4056">
        <v>63300150</v>
      </c>
      <c r="K4056" t="s">
        <v>1680</v>
      </c>
      <c r="L4056" s="3">
        <v>0</v>
      </c>
      <c r="M4056" s="3">
        <v>81.897004588867119</v>
      </c>
      <c r="N4056" s="3">
        <v>105.24776843965263</v>
      </c>
      <c r="O4056" s="3">
        <v>169.7123490652541</v>
      </c>
      <c r="P4056" s="3">
        <v>0</v>
      </c>
    </row>
    <row r="4057" spans="2:16" x14ac:dyDescent="0.35">
      <c r="B4057" t="s">
        <v>10</v>
      </c>
      <c r="D4057" t="s">
        <v>19</v>
      </c>
      <c r="E4057" t="s">
        <v>103</v>
      </c>
      <c r="F4057" t="s">
        <v>350</v>
      </c>
      <c r="G4057" t="s">
        <v>351</v>
      </c>
      <c r="H4057">
        <v>5009</v>
      </c>
      <c r="I4057" t="s">
        <v>319</v>
      </c>
      <c r="J4057">
        <v>63300150</v>
      </c>
      <c r="K4057" t="s">
        <v>1680</v>
      </c>
      <c r="L4057" s="3">
        <v>0</v>
      </c>
      <c r="M4057" s="3">
        <v>855.57633696431174</v>
      </c>
      <c r="N4057" s="3">
        <v>1101.9931137418598</v>
      </c>
      <c r="O4057" s="3">
        <v>1781.072668964897</v>
      </c>
      <c r="P4057" s="3">
        <v>0</v>
      </c>
    </row>
    <row r="4058" spans="2:16" x14ac:dyDescent="0.35">
      <c r="B4058" t="s">
        <v>10</v>
      </c>
      <c r="D4058" t="s">
        <v>19</v>
      </c>
      <c r="E4058" t="s">
        <v>103</v>
      </c>
      <c r="F4058" t="s">
        <v>1619</v>
      </c>
      <c r="G4058" t="s">
        <v>1620</v>
      </c>
      <c r="H4058">
        <v>5009</v>
      </c>
      <c r="I4058" t="s">
        <v>319</v>
      </c>
      <c r="J4058">
        <v>63300150</v>
      </c>
      <c r="K4058" t="s">
        <v>1680</v>
      </c>
      <c r="L4058" s="3">
        <v>0</v>
      </c>
      <c r="M4058" s="3">
        <v>207.56265625828584</v>
      </c>
      <c r="N4058" s="3">
        <v>266.74365554953283</v>
      </c>
      <c r="O4058" s="3">
        <v>430.12496181827481</v>
      </c>
      <c r="P4058" s="3">
        <v>0</v>
      </c>
    </row>
    <row r="4059" spans="2:16" x14ac:dyDescent="0.35">
      <c r="B4059" t="s">
        <v>10</v>
      </c>
      <c r="D4059" t="s">
        <v>19</v>
      </c>
      <c r="E4059" t="s">
        <v>103</v>
      </c>
      <c r="F4059" t="s">
        <v>352</v>
      </c>
      <c r="G4059" t="s">
        <v>353</v>
      </c>
      <c r="H4059">
        <v>5009</v>
      </c>
      <c r="I4059" t="s">
        <v>319</v>
      </c>
      <c r="J4059">
        <v>63300150</v>
      </c>
      <c r="K4059" t="s">
        <v>1680</v>
      </c>
      <c r="L4059" s="3">
        <v>0</v>
      </c>
      <c r="M4059" s="3">
        <v>3888.1396658655381</v>
      </c>
      <c r="N4059" s="3">
        <v>3573.0929120033338</v>
      </c>
      <c r="O4059" s="3">
        <v>5220.4750485621098</v>
      </c>
      <c r="P4059" s="3">
        <v>0</v>
      </c>
    </row>
    <row r="4060" spans="2:16" x14ac:dyDescent="0.35">
      <c r="B4060" t="s">
        <v>10</v>
      </c>
      <c r="D4060" t="s">
        <v>19</v>
      </c>
      <c r="E4060" t="s">
        <v>103</v>
      </c>
      <c r="F4060" t="s">
        <v>1621</v>
      </c>
      <c r="G4060" t="s">
        <v>1622</v>
      </c>
      <c r="H4060">
        <v>5009</v>
      </c>
      <c r="I4060" t="s">
        <v>319</v>
      </c>
      <c r="J4060">
        <v>63300150</v>
      </c>
      <c r="K4060" t="s">
        <v>1680</v>
      </c>
      <c r="L4060" s="3">
        <v>0</v>
      </c>
      <c r="M4060" s="3">
        <v>81.671393005977677</v>
      </c>
      <c r="N4060" s="3">
        <v>141.20017418763314</v>
      </c>
      <c r="O4060" s="3">
        <v>344.56749658703103</v>
      </c>
      <c r="P4060" s="3">
        <v>0</v>
      </c>
    </row>
    <row r="4061" spans="2:16" x14ac:dyDescent="0.35">
      <c r="B4061" t="s">
        <v>10</v>
      </c>
      <c r="D4061" t="s">
        <v>19</v>
      </c>
      <c r="E4061" t="s">
        <v>103</v>
      </c>
      <c r="F4061" t="s">
        <v>354</v>
      </c>
      <c r="G4061" t="s">
        <v>355</v>
      </c>
      <c r="H4061">
        <v>5009</v>
      </c>
      <c r="I4061" t="s">
        <v>319</v>
      </c>
      <c r="J4061">
        <v>63300150</v>
      </c>
      <c r="K4061" t="s">
        <v>1680</v>
      </c>
      <c r="L4061" s="3">
        <v>0</v>
      </c>
      <c r="M4061" s="3">
        <v>2331.3548523464642</v>
      </c>
      <c r="N4061" s="3">
        <v>3076.5282130606347</v>
      </c>
      <c r="O4061" s="3">
        <v>5094.5275092030824</v>
      </c>
      <c r="P4061" s="3">
        <v>0</v>
      </c>
    </row>
    <row r="4062" spans="2:16" x14ac:dyDescent="0.35">
      <c r="B4062" t="s">
        <v>10</v>
      </c>
      <c r="D4062" t="s">
        <v>19</v>
      </c>
      <c r="E4062" t="s">
        <v>103</v>
      </c>
      <c r="F4062" t="s">
        <v>356</v>
      </c>
      <c r="G4062" t="s">
        <v>357</v>
      </c>
      <c r="H4062">
        <v>5009</v>
      </c>
      <c r="I4062" t="s">
        <v>319</v>
      </c>
      <c r="J4062">
        <v>63300150</v>
      </c>
      <c r="K4062" t="s">
        <v>1680</v>
      </c>
      <c r="L4062" s="3">
        <v>0</v>
      </c>
      <c r="M4062" s="3">
        <v>490.53838103570462</v>
      </c>
      <c r="N4062" s="3">
        <v>1107.0197143879932</v>
      </c>
      <c r="O4062" s="3">
        <v>1785.8937619872404</v>
      </c>
      <c r="P4062" s="3">
        <v>0</v>
      </c>
    </row>
    <row r="4063" spans="2:16" x14ac:dyDescent="0.35">
      <c r="B4063" t="s">
        <v>10</v>
      </c>
      <c r="D4063" t="s">
        <v>19</v>
      </c>
      <c r="E4063" t="s">
        <v>103</v>
      </c>
      <c r="F4063" t="s">
        <v>358</v>
      </c>
      <c r="G4063" t="s">
        <v>359</v>
      </c>
      <c r="H4063">
        <v>5009</v>
      </c>
      <c r="I4063" t="s">
        <v>319</v>
      </c>
      <c r="J4063">
        <v>63300150</v>
      </c>
      <c r="K4063" t="s">
        <v>1680</v>
      </c>
      <c r="L4063" s="3">
        <v>0</v>
      </c>
      <c r="M4063" s="3">
        <v>298.37131837128584</v>
      </c>
      <c r="N4063" s="3">
        <v>39.141732064333624</v>
      </c>
      <c r="O4063" s="3">
        <v>63.116162875507726</v>
      </c>
      <c r="P4063" s="3">
        <v>0</v>
      </c>
    </row>
    <row r="4064" spans="2:16" x14ac:dyDescent="0.35">
      <c r="B4064" t="s">
        <v>10</v>
      </c>
      <c r="D4064" t="s">
        <v>11</v>
      </c>
      <c r="E4064" t="s">
        <v>103</v>
      </c>
      <c r="F4064" t="s">
        <v>332</v>
      </c>
      <c r="G4064" t="s">
        <v>333</v>
      </c>
      <c r="H4064">
        <v>5009</v>
      </c>
      <c r="I4064" t="s">
        <v>319</v>
      </c>
      <c r="J4064">
        <v>63300080</v>
      </c>
      <c r="K4064" t="s">
        <v>91</v>
      </c>
      <c r="L4064" s="3">
        <v>2727.6002632802119</v>
      </c>
      <c r="M4064" s="3">
        <v>2250.7891734228506</v>
      </c>
      <c r="N4064" s="3">
        <v>2468.8826704626372</v>
      </c>
      <c r="O4064" s="3">
        <v>2698.7889161779058</v>
      </c>
      <c r="P4064" s="3">
        <v>3513.7632055639697</v>
      </c>
    </row>
    <row r="4065" spans="2:16" x14ac:dyDescent="0.35">
      <c r="B4065" t="s">
        <v>10</v>
      </c>
      <c r="D4065" t="s">
        <v>11</v>
      </c>
      <c r="E4065" t="s">
        <v>103</v>
      </c>
      <c r="F4065" t="s">
        <v>332</v>
      </c>
      <c r="G4065" t="s">
        <v>333</v>
      </c>
      <c r="H4065">
        <v>5009</v>
      </c>
      <c r="I4065" t="s">
        <v>319</v>
      </c>
      <c r="J4065">
        <v>63300040</v>
      </c>
      <c r="K4065" t="s">
        <v>1515</v>
      </c>
      <c r="L4065" s="3">
        <v>942.09877514612526</v>
      </c>
      <c r="M4065" s="3">
        <v>777.41073424144452</v>
      </c>
      <c r="N4065" s="3">
        <v>852.73908025847595</v>
      </c>
      <c r="O4065" s="3">
        <v>932.14748749565842</v>
      </c>
      <c r="P4065" s="3">
        <v>1213.6353177112396</v>
      </c>
    </row>
    <row r="4066" spans="2:16" x14ac:dyDescent="0.35">
      <c r="B4066" t="s">
        <v>10</v>
      </c>
      <c r="D4066" t="s">
        <v>19</v>
      </c>
      <c r="E4066" t="s">
        <v>103</v>
      </c>
      <c r="F4066" t="s">
        <v>332</v>
      </c>
      <c r="G4066" t="s">
        <v>333</v>
      </c>
      <c r="H4066">
        <v>5009</v>
      </c>
      <c r="I4066" t="s">
        <v>319</v>
      </c>
      <c r="J4066">
        <v>63300056</v>
      </c>
      <c r="K4066" t="s">
        <v>1536</v>
      </c>
      <c r="L4066" s="3">
        <v>8972.3692871059757</v>
      </c>
      <c r="M4066" s="3">
        <v>7403.9117546804337</v>
      </c>
      <c r="N4066" s="3">
        <v>8121.3245738902478</v>
      </c>
      <c r="O4066" s="3">
        <v>8877.5951190062769</v>
      </c>
      <c r="P4066" s="3">
        <v>11558.431597249903</v>
      </c>
    </row>
    <row r="4067" spans="2:16" x14ac:dyDescent="0.35">
      <c r="B4067" t="s">
        <v>10</v>
      </c>
      <c r="D4067" t="s">
        <v>19</v>
      </c>
      <c r="E4067" t="s">
        <v>103</v>
      </c>
      <c r="F4067" t="s">
        <v>332</v>
      </c>
      <c r="G4067" t="s">
        <v>333</v>
      </c>
      <c r="H4067">
        <v>5009</v>
      </c>
      <c r="I4067" t="s">
        <v>319</v>
      </c>
      <c r="J4067">
        <v>63300060</v>
      </c>
      <c r="K4067" t="s">
        <v>1546</v>
      </c>
      <c r="L4067" s="3">
        <v>-2338.4288779665512</v>
      </c>
      <c r="M4067" s="3">
        <v>-5000</v>
      </c>
      <c r="N4067" s="3">
        <v>-16475</v>
      </c>
      <c r="O4067" s="3">
        <v>-5000</v>
      </c>
      <c r="P4067" s="3">
        <v>-5527.0157057953547</v>
      </c>
    </row>
    <row r="4068" spans="2:16" x14ac:dyDescent="0.35">
      <c r="B4068" t="s">
        <v>10</v>
      </c>
      <c r="D4068" t="s">
        <v>19</v>
      </c>
      <c r="E4068" t="s">
        <v>103</v>
      </c>
      <c r="F4068" t="s">
        <v>332</v>
      </c>
      <c r="G4068" t="s">
        <v>333</v>
      </c>
      <c r="H4068">
        <v>5009</v>
      </c>
      <c r="I4068" t="s">
        <v>319</v>
      </c>
      <c r="J4068">
        <v>63300150</v>
      </c>
      <c r="K4068" t="s">
        <v>1680</v>
      </c>
      <c r="L4068" s="3">
        <v>-275496.74987565528</v>
      </c>
      <c r="M4068" s="3">
        <v>-296867.33999999997</v>
      </c>
      <c r="N4068" s="3">
        <v>-41672.026799999992</v>
      </c>
      <c r="O4068" s="3">
        <v>-30412.807335999998</v>
      </c>
      <c r="P4068" s="3">
        <v>-29177.691371382476</v>
      </c>
    </row>
    <row r="4069" spans="2:16" x14ac:dyDescent="0.35">
      <c r="B4069" t="s">
        <v>10</v>
      </c>
      <c r="D4069" t="s">
        <v>19</v>
      </c>
      <c r="E4069" t="s">
        <v>103</v>
      </c>
      <c r="F4069" t="s">
        <v>332</v>
      </c>
      <c r="G4069" t="s">
        <v>333</v>
      </c>
      <c r="H4069">
        <v>5009</v>
      </c>
      <c r="I4069" t="s">
        <v>319</v>
      </c>
      <c r="J4069">
        <v>63300152</v>
      </c>
      <c r="K4069" t="s">
        <v>1741</v>
      </c>
      <c r="L4069" s="3">
        <v>0</v>
      </c>
      <c r="M4069" s="3">
        <v>40000</v>
      </c>
      <c r="N4069" s="3">
        <v>40000</v>
      </c>
      <c r="O4069" s="3">
        <v>40000</v>
      </c>
      <c r="P4069" s="3">
        <v>40000</v>
      </c>
    </row>
    <row r="4070" spans="2:16" x14ac:dyDescent="0.35">
      <c r="B4070" t="s">
        <v>10</v>
      </c>
      <c r="D4070" t="s">
        <v>11</v>
      </c>
      <c r="E4070" t="s">
        <v>103</v>
      </c>
      <c r="F4070" t="s">
        <v>332</v>
      </c>
      <c r="G4070" t="s">
        <v>333</v>
      </c>
      <c r="H4070">
        <v>5009</v>
      </c>
      <c r="I4070" t="s">
        <v>319</v>
      </c>
      <c r="J4070">
        <v>63300100</v>
      </c>
      <c r="K4070" t="s">
        <v>1869</v>
      </c>
      <c r="L4070" s="3">
        <v>825.45797441374998</v>
      </c>
      <c r="M4070" s="3">
        <v>681.15988143059985</v>
      </c>
      <c r="N4070" s="3">
        <v>747.1618607979035</v>
      </c>
      <c r="O4070" s="3">
        <v>816.73875094857794</v>
      </c>
      <c r="P4070" s="3">
        <v>1063.3757069469902</v>
      </c>
    </row>
    <row r="4071" spans="2:16" x14ac:dyDescent="0.35">
      <c r="B4071" t="s">
        <v>10</v>
      </c>
      <c r="D4071" t="s">
        <v>11</v>
      </c>
      <c r="E4071" t="s">
        <v>103</v>
      </c>
      <c r="F4071" t="s">
        <v>332</v>
      </c>
      <c r="G4071" t="s">
        <v>333</v>
      </c>
      <c r="H4071">
        <v>5009</v>
      </c>
      <c r="I4071" t="s">
        <v>319</v>
      </c>
      <c r="J4071">
        <v>63300170</v>
      </c>
      <c r="K4071" t="s">
        <v>1873</v>
      </c>
      <c r="L4071" s="3">
        <v>1426.6067166498487</v>
      </c>
      <c r="M4071" s="3">
        <v>1177.2219689941885</v>
      </c>
      <c r="N4071" s="3">
        <v>1291.2906072485493</v>
      </c>
      <c r="O4071" s="3">
        <v>1411.537623921995</v>
      </c>
      <c r="P4071" s="3">
        <v>1837.7906239627337</v>
      </c>
    </row>
    <row r="4072" spans="2:16" x14ac:dyDescent="0.35">
      <c r="B4072" t="s">
        <v>10</v>
      </c>
      <c r="D4072" t="s">
        <v>11</v>
      </c>
      <c r="E4072" t="s">
        <v>103</v>
      </c>
      <c r="F4072" t="s">
        <v>334</v>
      </c>
      <c r="G4072" t="s">
        <v>335</v>
      </c>
      <c r="H4072">
        <v>5009</v>
      </c>
      <c r="I4072" t="s">
        <v>319</v>
      </c>
      <c r="J4072">
        <v>63300080</v>
      </c>
      <c r="K4072" t="s">
        <v>91</v>
      </c>
      <c r="L4072" s="3">
        <v>-19.986174522469128</v>
      </c>
      <c r="M4072" s="3">
        <v>-35.572894981272839</v>
      </c>
      <c r="N4072" s="3">
        <v>-33.193786054929433</v>
      </c>
      <c r="O4072" s="3">
        <v>-30.622683508643263</v>
      </c>
      <c r="P4072" s="3">
        <v>-12.950971827941999</v>
      </c>
    </row>
    <row r="4073" spans="2:16" x14ac:dyDescent="0.35">
      <c r="B4073" t="s">
        <v>10</v>
      </c>
      <c r="D4073" t="s">
        <v>11</v>
      </c>
      <c r="E4073" t="s">
        <v>103</v>
      </c>
      <c r="F4073" t="s">
        <v>334</v>
      </c>
      <c r="G4073" t="s">
        <v>335</v>
      </c>
      <c r="H4073">
        <v>5009</v>
      </c>
      <c r="I4073" t="s">
        <v>319</v>
      </c>
      <c r="J4073">
        <v>63300040</v>
      </c>
      <c r="K4073" t="s">
        <v>1515</v>
      </c>
      <c r="L4073" s="3">
        <v>-6.9031194896686543</v>
      </c>
      <c r="M4073" s="3">
        <v>-12.286690700768617</v>
      </c>
      <c r="N4073" s="3">
        <v>-11.464958999235478</v>
      </c>
      <c r="O4073" s="3">
        <v>-10.576913711866922</v>
      </c>
      <c r="P4073" s="3">
        <v>-4.4731975063615437</v>
      </c>
    </row>
    <row r="4074" spans="2:16" x14ac:dyDescent="0.35">
      <c r="B4074" t="s">
        <v>10</v>
      </c>
      <c r="D4074" t="s">
        <v>19</v>
      </c>
      <c r="E4074" t="s">
        <v>103</v>
      </c>
      <c r="F4074" t="s">
        <v>334</v>
      </c>
      <c r="G4074" t="s">
        <v>335</v>
      </c>
      <c r="H4074">
        <v>5009</v>
      </c>
      <c r="I4074" t="s">
        <v>319</v>
      </c>
      <c r="J4074">
        <v>63300056</v>
      </c>
      <c r="K4074" t="s">
        <v>1536</v>
      </c>
      <c r="L4074" s="3">
        <v>-65.743995139700928</v>
      </c>
      <c r="M4074" s="3">
        <v>-117.01610191208192</v>
      </c>
      <c r="N4074" s="3">
        <v>-109.19008570700498</v>
      </c>
      <c r="O4074" s="3">
        <v>-100.7325115415897</v>
      </c>
      <c r="P4074" s="3">
        <v>-42.601881012966714</v>
      </c>
    </row>
    <row r="4075" spans="2:16" x14ac:dyDescent="0.35">
      <c r="B4075" t="s">
        <v>10</v>
      </c>
      <c r="D4075" t="s">
        <v>19</v>
      </c>
      <c r="E4075" t="s">
        <v>103</v>
      </c>
      <c r="F4075" t="s">
        <v>334</v>
      </c>
      <c r="G4075" t="s">
        <v>335</v>
      </c>
      <c r="H4075">
        <v>5009</v>
      </c>
      <c r="I4075" t="s">
        <v>319</v>
      </c>
      <c r="J4075">
        <v>63300150</v>
      </c>
      <c r="K4075" t="s">
        <v>1680</v>
      </c>
      <c r="L4075" s="3">
        <v>44988.997014693872</v>
      </c>
      <c r="M4075" s="3">
        <v>42659.460000000006</v>
      </c>
      <c r="N4075" s="3">
        <v>14212.109200000021</v>
      </c>
      <c r="O4075" s="3">
        <v>-13020.988615999959</v>
      </c>
      <c r="P4075" s="3">
        <v>-11836.460319395672</v>
      </c>
    </row>
    <row r="4076" spans="2:16" x14ac:dyDescent="0.35">
      <c r="B4076" t="s">
        <v>10</v>
      </c>
      <c r="D4076" t="s">
        <v>19</v>
      </c>
      <c r="E4076" t="s">
        <v>103</v>
      </c>
      <c r="F4076" t="s">
        <v>334</v>
      </c>
      <c r="G4076" t="s">
        <v>335</v>
      </c>
      <c r="H4076">
        <v>5009</v>
      </c>
      <c r="I4076" t="s">
        <v>319</v>
      </c>
      <c r="J4076">
        <v>63300152</v>
      </c>
      <c r="K4076" t="s">
        <v>1741</v>
      </c>
      <c r="L4076" s="3">
        <v>20000</v>
      </c>
      <c r="M4076" s="3">
        <v>31160</v>
      </c>
      <c r="N4076" s="3">
        <v>31160</v>
      </c>
      <c r="O4076" s="3">
        <v>31160</v>
      </c>
      <c r="P4076" s="3">
        <v>31160</v>
      </c>
    </row>
    <row r="4077" spans="2:16" x14ac:dyDescent="0.35">
      <c r="B4077" t="s">
        <v>10</v>
      </c>
      <c r="D4077" t="s">
        <v>11</v>
      </c>
      <c r="E4077" t="s">
        <v>103</v>
      </c>
      <c r="F4077" t="s">
        <v>334</v>
      </c>
      <c r="G4077" t="s">
        <v>335</v>
      </c>
      <c r="H4077">
        <v>5009</v>
      </c>
      <c r="I4077" t="s">
        <v>319</v>
      </c>
      <c r="J4077">
        <v>63300100</v>
      </c>
      <c r="K4077" t="s">
        <v>1869</v>
      </c>
      <c r="L4077" s="3">
        <v>-6.0484475528525365</v>
      </c>
      <c r="M4077" s="3">
        <v>-10.765481375911577</v>
      </c>
      <c r="N4077" s="3">
        <v>-10.04548788504448</v>
      </c>
      <c r="O4077" s="3">
        <v>-9.267391061826288</v>
      </c>
      <c r="P4077" s="3">
        <v>-3.9193730531929702</v>
      </c>
    </row>
    <row r="4078" spans="2:16" x14ac:dyDescent="0.35">
      <c r="B4078" t="s">
        <v>10</v>
      </c>
      <c r="D4078" t="s">
        <v>11</v>
      </c>
      <c r="E4078" t="s">
        <v>103</v>
      </c>
      <c r="F4078" t="s">
        <v>334</v>
      </c>
      <c r="G4078" t="s">
        <v>335</v>
      </c>
      <c r="H4078">
        <v>5009</v>
      </c>
      <c r="I4078" t="s">
        <v>319</v>
      </c>
      <c r="J4078">
        <v>63300170</v>
      </c>
      <c r="K4078" t="s">
        <v>1873</v>
      </c>
      <c r="L4078" s="3">
        <v>-10.453295227212493</v>
      </c>
      <c r="M4078" s="3">
        <v>-18.60556020402106</v>
      </c>
      <c r="N4078" s="3">
        <v>-17.361223627413779</v>
      </c>
      <c r="O4078" s="3">
        <v>-16.016469335112845</v>
      </c>
      <c r="P4078" s="3">
        <v>-6.7736990810618067</v>
      </c>
    </row>
    <row r="4079" spans="2:16" x14ac:dyDescent="0.35">
      <c r="B4079" t="s">
        <v>10</v>
      </c>
      <c r="D4079" t="s">
        <v>19</v>
      </c>
      <c r="E4079" t="s">
        <v>103</v>
      </c>
      <c r="F4079" t="s">
        <v>334</v>
      </c>
      <c r="G4079" t="s">
        <v>335</v>
      </c>
      <c r="H4079">
        <v>5009</v>
      </c>
      <c r="I4079" t="s">
        <v>319</v>
      </c>
      <c r="J4079">
        <v>63300155</v>
      </c>
      <c r="K4079" t="s">
        <v>1877</v>
      </c>
      <c r="L4079" s="3">
        <v>4966.1375530409277</v>
      </c>
      <c r="M4079" s="3">
        <v>1.4551915228366852E-11</v>
      </c>
      <c r="N4079" s="3">
        <v>1.4551915228366852E-11</v>
      </c>
      <c r="O4079" s="3">
        <v>1.4551915228366852E-11</v>
      </c>
      <c r="P4079" s="3">
        <v>-983.34117992423126</v>
      </c>
    </row>
    <row r="4080" spans="2:16" x14ac:dyDescent="0.35">
      <c r="B4080" t="s">
        <v>10</v>
      </c>
      <c r="D4080" t="s">
        <v>19</v>
      </c>
      <c r="E4080" t="s">
        <v>103</v>
      </c>
      <c r="F4080" t="s">
        <v>1607</v>
      </c>
      <c r="G4080" t="s">
        <v>1608</v>
      </c>
      <c r="H4080">
        <v>5009</v>
      </c>
      <c r="I4080" t="s">
        <v>319</v>
      </c>
      <c r="J4080">
        <v>63300150</v>
      </c>
      <c r="K4080" t="s">
        <v>1680</v>
      </c>
      <c r="L4080" s="3">
        <v>0</v>
      </c>
      <c r="M4080" s="3">
        <v>62234.895660823888</v>
      </c>
      <c r="N4080" s="3">
        <v>0</v>
      </c>
      <c r="O4080" s="3">
        <v>0</v>
      </c>
      <c r="P4080" s="3">
        <v>0</v>
      </c>
    </row>
    <row r="4081" spans="2:16" x14ac:dyDescent="0.35">
      <c r="B4081" t="s">
        <v>10</v>
      </c>
      <c r="D4081" t="s">
        <v>19</v>
      </c>
      <c r="E4081" t="s">
        <v>103</v>
      </c>
      <c r="F4081" t="s">
        <v>1607</v>
      </c>
      <c r="G4081" t="s">
        <v>1608</v>
      </c>
      <c r="H4081">
        <v>5009</v>
      </c>
      <c r="I4081" t="s">
        <v>319</v>
      </c>
      <c r="J4081">
        <v>63300060</v>
      </c>
      <c r="K4081" t="s">
        <v>1546</v>
      </c>
      <c r="L4081" s="3">
        <v>-90462.832866247976</v>
      </c>
      <c r="M4081" s="3">
        <v>-100620</v>
      </c>
      <c r="N4081" s="3">
        <v>-100672</v>
      </c>
      <c r="O4081" s="3">
        <v>-100725</v>
      </c>
      <c r="P4081" s="3">
        <v>-102737.32872017304</v>
      </c>
    </row>
    <row r="4082" spans="2:16" x14ac:dyDescent="0.35">
      <c r="B4082" t="s">
        <v>10</v>
      </c>
      <c r="D4082" t="s">
        <v>19</v>
      </c>
      <c r="E4082" t="s">
        <v>103</v>
      </c>
      <c r="F4082" t="s">
        <v>336</v>
      </c>
      <c r="G4082" t="s">
        <v>337</v>
      </c>
      <c r="H4082">
        <v>5009</v>
      </c>
      <c r="I4082" t="s">
        <v>319</v>
      </c>
      <c r="J4082">
        <v>63300150</v>
      </c>
      <c r="K4082" t="s">
        <v>1680</v>
      </c>
      <c r="L4082" s="3">
        <v>0</v>
      </c>
      <c r="M4082" s="3">
        <v>118822.29083684427</v>
      </c>
      <c r="N4082" s="3">
        <v>0</v>
      </c>
      <c r="O4082" s="3">
        <v>0</v>
      </c>
      <c r="P4082" s="3">
        <v>0</v>
      </c>
    </row>
    <row r="4083" spans="2:16" x14ac:dyDescent="0.35">
      <c r="B4083" t="s">
        <v>10</v>
      </c>
      <c r="D4083" t="s">
        <v>11</v>
      </c>
      <c r="E4083" t="s">
        <v>103</v>
      </c>
      <c r="F4083" t="s">
        <v>336</v>
      </c>
      <c r="G4083" t="s">
        <v>337</v>
      </c>
      <c r="H4083">
        <v>5009</v>
      </c>
      <c r="I4083" t="s">
        <v>319</v>
      </c>
      <c r="J4083">
        <v>63300080</v>
      </c>
      <c r="K4083" t="s">
        <v>91</v>
      </c>
      <c r="L4083" s="3">
        <v>-181.60884883984363</v>
      </c>
      <c r="M4083" s="3">
        <v>-323.24107218969675</v>
      </c>
      <c r="N4083" s="3">
        <v>-301.62276662017757</v>
      </c>
      <c r="O4083" s="3">
        <v>-278.25986806283981</v>
      </c>
      <c r="P4083" s="3">
        <v>-117.68190554484681</v>
      </c>
    </row>
    <row r="4084" spans="2:16" x14ac:dyDescent="0.35">
      <c r="B4084" t="s">
        <v>10</v>
      </c>
      <c r="D4084" t="s">
        <v>11</v>
      </c>
      <c r="E4084" t="s">
        <v>103</v>
      </c>
      <c r="F4084" t="s">
        <v>336</v>
      </c>
      <c r="G4084" t="s">
        <v>337</v>
      </c>
      <c r="H4084">
        <v>5009</v>
      </c>
      <c r="I4084" t="s">
        <v>319</v>
      </c>
      <c r="J4084">
        <v>63300040</v>
      </c>
      <c r="K4084" t="s">
        <v>1515</v>
      </c>
      <c r="L4084" s="3">
        <v>-62.726740553234777</v>
      </c>
      <c r="M4084" s="3">
        <v>-111.64576506552021</v>
      </c>
      <c r="N4084" s="3">
        <v>-104.17891610236393</v>
      </c>
      <c r="O4084" s="3">
        <v>-96.109493903283237</v>
      </c>
      <c r="P4084" s="3">
        <v>-40.646710796740081</v>
      </c>
    </row>
    <row r="4085" spans="2:16" x14ac:dyDescent="0.35">
      <c r="B4085" t="s">
        <v>10</v>
      </c>
      <c r="D4085" t="s">
        <v>19</v>
      </c>
      <c r="E4085" t="s">
        <v>103</v>
      </c>
      <c r="F4085" t="s">
        <v>336</v>
      </c>
      <c r="G4085" t="s">
        <v>337</v>
      </c>
      <c r="H4085">
        <v>5009</v>
      </c>
      <c r="I4085" t="s">
        <v>319</v>
      </c>
      <c r="J4085">
        <v>63300056</v>
      </c>
      <c r="K4085" t="s">
        <v>1536</v>
      </c>
      <c r="L4085" s="3">
        <v>-597.39752907842922</v>
      </c>
      <c r="M4085" s="3">
        <v>-1063.2930006240022</v>
      </c>
      <c r="N4085" s="3">
        <v>-992.18015335584641</v>
      </c>
      <c r="O4085" s="3">
        <v>-915.32851336460226</v>
      </c>
      <c r="P4085" s="3">
        <v>-387.11153139752423</v>
      </c>
    </row>
    <row r="4086" spans="2:16" x14ac:dyDescent="0.35">
      <c r="B4086" t="s">
        <v>10</v>
      </c>
      <c r="D4086" t="s">
        <v>19</v>
      </c>
      <c r="E4086" t="s">
        <v>103</v>
      </c>
      <c r="F4086" t="s">
        <v>336</v>
      </c>
      <c r="G4086" t="s">
        <v>337</v>
      </c>
      <c r="H4086">
        <v>5009</v>
      </c>
      <c r="I4086" t="s">
        <v>319</v>
      </c>
      <c r="J4086">
        <v>63300060</v>
      </c>
      <c r="K4086" t="s">
        <v>1546</v>
      </c>
      <c r="L4086" s="3">
        <v>3841.4627718574775</v>
      </c>
      <c r="M4086" s="3">
        <v>1.4551915228366852E-11</v>
      </c>
      <c r="N4086" s="3">
        <v>1.4551915228366852E-11</v>
      </c>
      <c r="O4086" s="3">
        <v>1.4551915228366852E-11</v>
      </c>
      <c r="P4086" s="3">
        <v>-760.64516827574698</v>
      </c>
    </row>
    <row r="4087" spans="2:16" x14ac:dyDescent="0.35">
      <c r="B4087" t="s">
        <v>10</v>
      </c>
      <c r="D4087" t="s">
        <v>19</v>
      </c>
      <c r="E4087" t="s">
        <v>103</v>
      </c>
      <c r="F4087" t="s">
        <v>336</v>
      </c>
      <c r="G4087" t="s">
        <v>337</v>
      </c>
      <c r="H4087">
        <v>5009</v>
      </c>
      <c r="I4087" t="s">
        <v>319</v>
      </c>
      <c r="J4087">
        <v>63300150</v>
      </c>
      <c r="K4087" t="s">
        <v>1680</v>
      </c>
      <c r="L4087" s="3">
        <v>-200997.94067599752</v>
      </c>
      <c r="M4087" s="3">
        <v>-216344.17999999993</v>
      </c>
      <c r="N4087" s="3">
        <v>-253149.32359999995</v>
      </c>
      <c r="O4087" s="3">
        <v>-289910.57007199986</v>
      </c>
      <c r="P4087" s="3">
        <v>-291920.59380222473</v>
      </c>
    </row>
    <row r="4088" spans="2:16" x14ac:dyDescent="0.35">
      <c r="B4088" t="s">
        <v>10</v>
      </c>
      <c r="D4088" t="s">
        <v>19</v>
      </c>
      <c r="E4088" t="s">
        <v>103</v>
      </c>
      <c r="F4088" t="s">
        <v>336</v>
      </c>
      <c r="G4088" t="s">
        <v>337</v>
      </c>
      <c r="H4088">
        <v>5009</v>
      </c>
      <c r="I4088" t="s">
        <v>319</v>
      </c>
      <c r="J4088">
        <v>63300152</v>
      </c>
      <c r="K4088" t="s">
        <v>1741</v>
      </c>
      <c r="L4088" s="3">
        <v>26000</v>
      </c>
      <c r="M4088" s="3">
        <v>26000</v>
      </c>
      <c r="N4088" s="3">
        <v>26000</v>
      </c>
      <c r="O4088" s="3">
        <v>26000</v>
      </c>
      <c r="P4088" s="3">
        <v>26000</v>
      </c>
    </row>
    <row r="4089" spans="2:16" x14ac:dyDescent="0.35">
      <c r="B4089" t="s">
        <v>10</v>
      </c>
      <c r="D4089" t="s">
        <v>11</v>
      </c>
      <c r="E4089" t="s">
        <v>103</v>
      </c>
      <c r="F4089" t="s">
        <v>336</v>
      </c>
      <c r="G4089" t="s">
        <v>337</v>
      </c>
      <c r="H4089">
        <v>5009</v>
      </c>
      <c r="I4089" t="s">
        <v>319</v>
      </c>
      <c r="J4089">
        <v>63300100</v>
      </c>
      <c r="K4089" t="s">
        <v>1869</v>
      </c>
      <c r="L4089" s="3">
        <v>-54.960572675215644</v>
      </c>
      <c r="M4089" s="3">
        <v>-97.822956057408192</v>
      </c>
      <c r="N4089" s="3">
        <v>-91.280574108737937</v>
      </c>
      <c r="O4089" s="3">
        <v>-84.210223229543317</v>
      </c>
      <c r="P4089" s="3">
        <v>-35.614260888572062</v>
      </c>
    </row>
    <row r="4090" spans="2:16" x14ac:dyDescent="0.35">
      <c r="B4090" t="s">
        <v>10</v>
      </c>
      <c r="D4090" t="s">
        <v>11</v>
      </c>
      <c r="E4090" t="s">
        <v>103</v>
      </c>
      <c r="F4090" t="s">
        <v>336</v>
      </c>
      <c r="G4090" t="s">
        <v>337</v>
      </c>
      <c r="H4090">
        <v>5009</v>
      </c>
      <c r="I4090" t="s">
        <v>319</v>
      </c>
      <c r="J4090">
        <v>63300170</v>
      </c>
      <c r="K4090" t="s">
        <v>1873</v>
      </c>
      <c r="L4090" s="3">
        <v>-94.986207123470649</v>
      </c>
      <c r="M4090" s="3">
        <v>-169.06358709921642</v>
      </c>
      <c r="N4090" s="3">
        <v>-157.7566443835799</v>
      </c>
      <c r="O4090" s="3">
        <v>-145.53723362497158</v>
      </c>
      <c r="P4090" s="3">
        <v>-61.550733492206291</v>
      </c>
    </row>
    <row r="4091" spans="2:16" x14ac:dyDescent="0.35">
      <c r="B4091" t="s">
        <v>10</v>
      </c>
      <c r="D4091" t="s">
        <v>19</v>
      </c>
      <c r="E4091" t="s">
        <v>103</v>
      </c>
      <c r="F4091" t="s">
        <v>1609</v>
      </c>
      <c r="G4091" t="s">
        <v>1610</v>
      </c>
      <c r="H4091">
        <v>5009</v>
      </c>
      <c r="I4091" t="s">
        <v>319</v>
      </c>
      <c r="J4091">
        <v>63300060</v>
      </c>
      <c r="K4091" t="s">
        <v>1546</v>
      </c>
      <c r="L4091" s="3">
        <v>127.76614599922641</v>
      </c>
      <c r="M4091" s="3">
        <v>0</v>
      </c>
      <c r="N4091" s="3">
        <v>0</v>
      </c>
      <c r="O4091" s="3">
        <v>0</v>
      </c>
      <c r="P4091" s="3">
        <v>-25.298878941507155</v>
      </c>
    </row>
    <row r="4092" spans="2:16" x14ac:dyDescent="0.35">
      <c r="B4092" t="s">
        <v>10</v>
      </c>
      <c r="D4092" t="s">
        <v>19</v>
      </c>
      <c r="E4092" t="s">
        <v>103</v>
      </c>
      <c r="F4092" t="s">
        <v>1609</v>
      </c>
      <c r="G4092" t="s">
        <v>1610</v>
      </c>
      <c r="H4092">
        <v>5009</v>
      </c>
      <c r="I4092" t="s">
        <v>319</v>
      </c>
      <c r="J4092">
        <v>63300150</v>
      </c>
      <c r="K4092" t="s">
        <v>1680</v>
      </c>
      <c r="L4092" s="3">
        <v>204326.77021596371</v>
      </c>
      <c r="M4092" s="3">
        <v>205612.64</v>
      </c>
      <c r="N4092" s="3">
        <v>240955.53280000004</v>
      </c>
      <c r="O4092" s="3">
        <v>217176.92345600005</v>
      </c>
      <c r="P4092" s="3">
        <v>222276.36139306982</v>
      </c>
    </row>
    <row r="4093" spans="2:16" x14ac:dyDescent="0.35">
      <c r="B4093" t="s">
        <v>10</v>
      </c>
      <c r="D4093" t="s">
        <v>11</v>
      </c>
      <c r="E4093" t="s">
        <v>103</v>
      </c>
      <c r="F4093" t="s">
        <v>338</v>
      </c>
      <c r="G4093" t="s">
        <v>339</v>
      </c>
      <c r="H4093">
        <v>5009</v>
      </c>
      <c r="I4093" t="s">
        <v>319</v>
      </c>
      <c r="J4093">
        <v>63300080</v>
      </c>
      <c r="K4093" t="s">
        <v>91</v>
      </c>
      <c r="L4093" s="3">
        <v>-220.12409121210658</v>
      </c>
      <c r="M4093" s="3">
        <v>-625.19405295964316</v>
      </c>
      <c r="N4093" s="3">
        <v>-550.34064552059135</v>
      </c>
      <c r="O4093" s="3">
        <v>-469.96531284239609</v>
      </c>
      <c r="P4093" s="3">
        <v>13.882969930004037</v>
      </c>
    </row>
    <row r="4094" spans="2:16" x14ac:dyDescent="0.35">
      <c r="B4094" t="s">
        <v>10</v>
      </c>
      <c r="D4094" t="s">
        <v>11</v>
      </c>
      <c r="E4094" t="s">
        <v>103</v>
      </c>
      <c r="F4094" t="s">
        <v>338</v>
      </c>
      <c r="G4094" t="s">
        <v>339</v>
      </c>
      <c r="H4094">
        <v>5009</v>
      </c>
      <c r="I4094" t="s">
        <v>319</v>
      </c>
      <c r="J4094">
        <v>63300040</v>
      </c>
      <c r="K4094" t="s">
        <v>1515</v>
      </c>
      <c r="L4094" s="3">
        <v>-76.029702556812481</v>
      </c>
      <c r="M4094" s="3">
        <v>-215.93873539724427</v>
      </c>
      <c r="N4094" s="3">
        <v>-190.08476243309906</v>
      </c>
      <c r="O4094" s="3">
        <v>-162.32354555411621</v>
      </c>
      <c r="P4094" s="3">
        <v>4.7951047455617299</v>
      </c>
    </row>
    <row r="4095" spans="2:16" x14ac:dyDescent="0.35">
      <c r="B4095" t="s">
        <v>10</v>
      </c>
      <c r="D4095" t="s">
        <v>19</v>
      </c>
      <c r="E4095" t="s">
        <v>103</v>
      </c>
      <c r="F4095" t="s">
        <v>338</v>
      </c>
      <c r="G4095" t="s">
        <v>339</v>
      </c>
      <c r="H4095">
        <v>5009</v>
      </c>
      <c r="I4095" t="s">
        <v>319</v>
      </c>
      <c r="J4095">
        <v>63300056</v>
      </c>
      <c r="K4095" t="s">
        <v>1536</v>
      </c>
      <c r="L4095" s="3">
        <v>-724.09240530296665</v>
      </c>
      <c r="M4095" s="3">
        <v>-2056.5593847356577</v>
      </c>
      <c r="N4095" s="3">
        <v>-1810.3310707914206</v>
      </c>
      <c r="O4095" s="3">
        <v>-1545.9385290868231</v>
      </c>
      <c r="P4095" s="3">
        <v>45.667664243446779</v>
      </c>
    </row>
    <row r="4096" spans="2:16" x14ac:dyDescent="0.35">
      <c r="B4096" t="s">
        <v>10</v>
      </c>
      <c r="D4096" t="s">
        <v>19</v>
      </c>
      <c r="E4096" t="s">
        <v>103</v>
      </c>
      <c r="F4096" t="s">
        <v>338</v>
      </c>
      <c r="G4096" t="s">
        <v>339</v>
      </c>
      <c r="H4096">
        <v>5009</v>
      </c>
      <c r="I4096" t="s">
        <v>319</v>
      </c>
      <c r="J4096">
        <v>63300060</v>
      </c>
      <c r="K4096" t="s">
        <v>1546</v>
      </c>
      <c r="L4096" s="3">
        <v>11475</v>
      </c>
      <c r="M4096" s="3">
        <v>11475</v>
      </c>
      <c r="N4096" s="3">
        <v>11475</v>
      </c>
      <c r="O4096" s="3">
        <v>11475</v>
      </c>
      <c r="P4096" s="3">
        <v>11475</v>
      </c>
    </row>
    <row r="4097" spans="2:16" x14ac:dyDescent="0.35">
      <c r="B4097" t="s">
        <v>10</v>
      </c>
      <c r="D4097" t="s">
        <v>19</v>
      </c>
      <c r="E4097" t="s">
        <v>103</v>
      </c>
      <c r="F4097" t="s">
        <v>338</v>
      </c>
      <c r="G4097" t="s">
        <v>339</v>
      </c>
      <c r="H4097">
        <v>5009</v>
      </c>
      <c r="I4097" t="s">
        <v>319</v>
      </c>
      <c r="J4097">
        <v>63300150</v>
      </c>
      <c r="K4097" t="s">
        <v>1680</v>
      </c>
      <c r="L4097" s="3">
        <v>138918.85326114504</v>
      </c>
      <c r="M4097" s="3">
        <v>140455.18</v>
      </c>
      <c r="N4097" s="3">
        <v>161979.46359999999</v>
      </c>
      <c r="O4097" s="3">
        <v>167574.23287199999</v>
      </c>
      <c r="P4097" s="3">
        <v>171073.45316436683</v>
      </c>
    </row>
    <row r="4098" spans="2:16" x14ac:dyDescent="0.35">
      <c r="B4098" t="s">
        <v>10</v>
      </c>
      <c r="D4098" t="s">
        <v>19</v>
      </c>
      <c r="E4098" t="s">
        <v>103</v>
      </c>
      <c r="F4098" t="s">
        <v>338</v>
      </c>
      <c r="G4098" t="s">
        <v>339</v>
      </c>
      <c r="H4098">
        <v>5009</v>
      </c>
      <c r="I4098" t="s">
        <v>319</v>
      </c>
      <c r="J4098">
        <v>63300152</v>
      </c>
      <c r="K4098" t="s">
        <v>1741</v>
      </c>
      <c r="L4098" s="3">
        <v>50000</v>
      </c>
      <c r="M4098" s="3">
        <v>55000</v>
      </c>
      <c r="N4098" s="3">
        <v>55000</v>
      </c>
      <c r="O4098" s="3">
        <v>55000</v>
      </c>
      <c r="P4098" s="3">
        <v>55000</v>
      </c>
    </row>
    <row r="4099" spans="2:16" x14ac:dyDescent="0.35">
      <c r="B4099" t="s">
        <v>10</v>
      </c>
      <c r="D4099" t="s">
        <v>11</v>
      </c>
      <c r="E4099" t="s">
        <v>103</v>
      </c>
      <c r="F4099" t="s">
        <v>338</v>
      </c>
      <c r="G4099" t="s">
        <v>339</v>
      </c>
      <c r="H4099">
        <v>5009</v>
      </c>
      <c r="I4099" t="s">
        <v>319</v>
      </c>
      <c r="J4099">
        <v>63300100</v>
      </c>
      <c r="K4099" t="s">
        <v>1869</v>
      </c>
      <c r="L4099" s="3">
        <v>-66.616501287872779</v>
      </c>
      <c r="M4099" s="3">
        <v>-189.20346339568096</v>
      </c>
      <c r="N4099" s="3">
        <v>-166.55045851281102</v>
      </c>
      <c r="O4099" s="3">
        <v>-142.22634467598891</v>
      </c>
      <c r="P4099" s="3">
        <v>4.2014251103955758</v>
      </c>
    </row>
    <row r="4100" spans="2:16" x14ac:dyDescent="0.35">
      <c r="B4100" t="s">
        <v>10</v>
      </c>
      <c r="D4100" t="s">
        <v>11</v>
      </c>
      <c r="E4100" t="s">
        <v>103</v>
      </c>
      <c r="F4100" t="s">
        <v>338</v>
      </c>
      <c r="G4100" t="s">
        <v>339</v>
      </c>
      <c r="H4100">
        <v>5009</v>
      </c>
      <c r="I4100" t="s">
        <v>319</v>
      </c>
      <c r="J4100">
        <v>63300170</v>
      </c>
      <c r="K4100" t="s">
        <v>1873</v>
      </c>
      <c r="L4100" s="3">
        <v>-115.13069244317194</v>
      </c>
      <c r="M4100" s="3">
        <v>-326.99294217297029</v>
      </c>
      <c r="N4100" s="3">
        <v>-287.84264025583616</v>
      </c>
      <c r="O4100" s="3">
        <v>-245.8042261248047</v>
      </c>
      <c r="P4100" s="3">
        <v>7.261158614704982</v>
      </c>
    </row>
    <row r="4101" spans="2:16" x14ac:dyDescent="0.35">
      <c r="B4101" t="s">
        <v>10</v>
      </c>
      <c r="D4101" t="s">
        <v>19</v>
      </c>
      <c r="E4101" t="s">
        <v>103</v>
      </c>
      <c r="F4101" t="s">
        <v>1611</v>
      </c>
      <c r="G4101" t="s">
        <v>1612</v>
      </c>
      <c r="H4101">
        <v>5009</v>
      </c>
      <c r="I4101" t="s">
        <v>319</v>
      </c>
      <c r="J4101">
        <v>63300150</v>
      </c>
      <c r="K4101" t="s">
        <v>1680</v>
      </c>
      <c r="L4101" s="3">
        <v>0</v>
      </c>
      <c r="M4101" s="3">
        <v>95801.041085364253</v>
      </c>
      <c r="N4101" s="3">
        <v>0</v>
      </c>
      <c r="O4101" s="3">
        <v>0</v>
      </c>
      <c r="P4101" s="3">
        <v>0</v>
      </c>
    </row>
    <row r="4102" spans="2:16" x14ac:dyDescent="0.35">
      <c r="B4102" t="s">
        <v>10</v>
      </c>
      <c r="D4102" t="s">
        <v>19</v>
      </c>
      <c r="E4102" t="s">
        <v>103</v>
      </c>
      <c r="F4102" t="s">
        <v>1611</v>
      </c>
      <c r="G4102" t="s">
        <v>1612</v>
      </c>
      <c r="H4102">
        <v>5009</v>
      </c>
      <c r="I4102" t="s">
        <v>319</v>
      </c>
      <c r="J4102">
        <v>63300060</v>
      </c>
      <c r="K4102" t="s">
        <v>1546</v>
      </c>
      <c r="L4102" s="3">
        <v>-143653.89656182443</v>
      </c>
      <c r="M4102" s="3">
        <v>-154889</v>
      </c>
      <c r="N4102" s="3">
        <v>-171889</v>
      </c>
      <c r="O4102" s="3">
        <v>-188889</v>
      </c>
      <c r="P4102" s="3">
        <v>-191474.91518884141</v>
      </c>
    </row>
    <row r="4103" spans="2:16" x14ac:dyDescent="0.35">
      <c r="B4103" t="s">
        <v>10</v>
      </c>
      <c r="D4103" t="s">
        <v>19</v>
      </c>
      <c r="E4103" t="s">
        <v>103</v>
      </c>
      <c r="F4103" t="s">
        <v>340</v>
      </c>
      <c r="G4103" t="s">
        <v>341</v>
      </c>
      <c r="H4103">
        <v>5009</v>
      </c>
      <c r="I4103" t="s">
        <v>319</v>
      </c>
      <c r="J4103">
        <v>63300150</v>
      </c>
      <c r="K4103" t="s">
        <v>1680</v>
      </c>
      <c r="L4103" s="3">
        <v>0</v>
      </c>
      <c r="M4103" s="3">
        <v>3347.6669820849106</v>
      </c>
      <c r="N4103" s="3">
        <v>0</v>
      </c>
      <c r="O4103" s="3">
        <v>0</v>
      </c>
      <c r="P4103" s="3">
        <v>0</v>
      </c>
    </row>
    <row r="4104" spans="2:16" x14ac:dyDescent="0.35">
      <c r="B4104" t="s">
        <v>10</v>
      </c>
      <c r="D4104" t="s">
        <v>11</v>
      </c>
      <c r="E4104" t="s">
        <v>103</v>
      </c>
      <c r="F4104" t="s">
        <v>340</v>
      </c>
      <c r="G4104" t="s">
        <v>341</v>
      </c>
      <c r="H4104">
        <v>5009</v>
      </c>
      <c r="I4104" t="s">
        <v>319</v>
      </c>
      <c r="J4104">
        <v>63300080</v>
      </c>
      <c r="K4104" t="s">
        <v>91</v>
      </c>
      <c r="L4104" s="3">
        <v>4484.8132020177145</v>
      </c>
      <c r="M4104" s="3">
        <v>-560.47673923763796</v>
      </c>
      <c r="N4104" s="3">
        <v>686.35107818405959</v>
      </c>
      <c r="O4104" s="3">
        <v>2014.8112043143483</v>
      </c>
      <c r="P4104" s="3">
        <v>8635.1530043925159</v>
      </c>
    </row>
    <row r="4105" spans="2:16" x14ac:dyDescent="0.35">
      <c r="B4105" t="s">
        <v>10</v>
      </c>
      <c r="D4105" t="s">
        <v>19</v>
      </c>
      <c r="E4105" t="s">
        <v>103</v>
      </c>
      <c r="F4105" t="s">
        <v>340</v>
      </c>
      <c r="G4105" t="s">
        <v>341</v>
      </c>
      <c r="H4105">
        <v>5009</v>
      </c>
      <c r="I4105" t="s">
        <v>319</v>
      </c>
      <c r="J4105">
        <v>63300030</v>
      </c>
      <c r="K4105" t="s">
        <v>1488</v>
      </c>
      <c r="L4105" s="3">
        <v>1114.6402287677192</v>
      </c>
      <c r="M4105" s="3">
        <v>3.637978807091713E-12</v>
      </c>
      <c r="N4105" s="3">
        <v>3.637978807091713E-12</v>
      </c>
      <c r="O4105" s="3">
        <v>3.637978807091713E-12</v>
      </c>
      <c r="P4105" s="3">
        <v>-220.70907743510179</v>
      </c>
    </row>
    <row r="4106" spans="2:16" x14ac:dyDescent="0.35">
      <c r="B4106" t="s">
        <v>10</v>
      </c>
      <c r="D4106" t="s">
        <v>11</v>
      </c>
      <c r="E4106" t="s">
        <v>103</v>
      </c>
      <c r="F4106" t="s">
        <v>340</v>
      </c>
      <c r="G4106" t="s">
        <v>341</v>
      </c>
      <c r="H4106">
        <v>5009</v>
      </c>
      <c r="I4106" t="s">
        <v>319</v>
      </c>
      <c r="J4106">
        <v>63300040</v>
      </c>
      <c r="K4106" t="s">
        <v>1515</v>
      </c>
      <c r="L4106" s="3">
        <v>-345.68398216817877</v>
      </c>
      <c r="M4106" s="3">
        <v>-1275.3465448850839</v>
      </c>
      <c r="N4106" s="3">
        <v>-1096.610800655355</v>
      </c>
      <c r="O4106" s="3">
        <v>-904.91811917856103</v>
      </c>
      <c r="P4106" s="3">
        <v>218.65411024796776</v>
      </c>
    </row>
    <row r="4107" spans="2:16" x14ac:dyDescent="0.35">
      <c r="B4107" t="s">
        <v>10</v>
      </c>
      <c r="D4107" t="s">
        <v>19</v>
      </c>
      <c r="E4107" t="s">
        <v>103</v>
      </c>
      <c r="F4107" t="s">
        <v>340</v>
      </c>
      <c r="G4107" t="s">
        <v>341</v>
      </c>
      <c r="H4107">
        <v>5009</v>
      </c>
      <c r="I4107" t="s">
        <v>319</v>
      </c>
      <c r="J4107">
        <v>63300056</v>
      </c>
      <c r="K4107" t="s">
        <v>1536</v>
      </c>
      <c r="L4107" s="3">
        <v>-3292.228401601722</v>
      </c>
      <c r="M4107" s="3">
        <v>-12146.157570334151</v>
      </c>
      <c r="N4107" s="3">
        <v>-10443.912387193879</v>
      </c>
      <c r="O4107" s="3">
        <v>-8618.2678017006256</v>
      </c>
      <c r="P4107" s="3">
        <v>2082.4200975997373</v>
      </c>
    </row>
    <row r="4108" spans="2:16" x14ac:dyDescent="0.35">
      <c r="B4108" t="s">
        <v>10</v>
      </c>
      <c r="D4108" t="s">
        <v>19</v>
      </c>
      <c r="E4108" t="s">
        <v>103</v>
      </c>
      <c r="F4108" t="s">
        <v>340</v>
      </c>
      <c r="G4108" t="s">
        <v>341</v>
      </c>
      <c r="H4108">
        <v>5009</v>
      </c>
      <c r="I4108" t="s">
        <v>319</v>
      </c>
      <c r="J4108">
        <v>63300052</v>
      </c>
      <c r="K4108" t="s">
        <v>1541</v>
      </c>
      <c r="L4108" s="3">
        <v>18044.903408238897</v>
      </c>
      <c r="M4108" s="3">
        <v>10302.484085999837</v>
      </c>
      <c r="N4108" s="3">
        <v>12701.646197009773</v>
      </c>
      <c r="O4108" s="3">
        <v>15245.936236945097</v>
      </c>
      <c r="P4108" s="3">
        <v>26322.688469481072</v>
      </c>
    </row>
    <row r="4109" spans="2:16" x14ac:dyDescent="0.35">
      <c r="B4109" t="s">
        <v>10</v>
      </c>
      <c r="D4109" t="s">
        <v>19</v>
      </c>
      <c r="E4109" t="s">
        <v>103</v>
      </c>
      <c r="F4109" t="s">
        <v>340</v>
      </c>
      <c r="G4109" t="s">
        <v>341</v>
      </c>
      <c r="H4109">
        <v>5009</v>
      </c>
      <c r="I4109" t="s">
        <v>319</v>
      </c>
      <c r="J4109">
        <v>63300150</v>
      </c>
      <c r="K4109" t="s">
        <v>1680</v>
      </c>
      <c r="L4109" s="3">
        <v>987.14238630902037</v>
      </c>
      <c r="M4109" s="3">
        <v>367.92000000000553</v>
      </c>
      <c r="N4109" s="3">
        <v>743.19840000000477</v>
      </c>
      <c r="O4109" s="3">
        <v>1125.9823680000045</v>
      </c>
      <c r="P4109" s="3">
        <v>1320.9586902831616</v>
      </c>
    </row>
    <row r="4110" spans="2:16" x14ac:dyDescent="0.35">
      <c r="B4110" t="s">
        <v>10</v>
      </c>
      <c r="D4110" t="s">
        <v>19</v>
      </c>
      <c r="E4110" t="s">
        <v>103</v>
      </c>
      <c r="F4110" t="s">
        <v>340</v>
      </c>
      <c r="G4110" t="s">
        <v>341</v>
      </c>
      <c r="H4110">
        <v>5009</v>
      </c>
      <c r="I4110" t="s">
        <v>319</v>
      </c>
      <c r="J4110">
        <v>63300152</v>
      </c>
      <c r="K4110" t="s">
        <v>1741</v>
      </c>
      <c r="L4110" s="3">
        <v>-20000</v>
      </c>
      <c r="M4110" s="3">
        <v>0</v>
      </c>
      <c r="N4110" s="3">
        <v>0</v>
      </c>
      <c r="O4110" s="3">
        <v>0</v>
      </c>
      <c r="P4110" s="3">
        <v>0</v>
      </c>
    </row>
    <row r="4111" spans="2:16" x14ac:dyDescent="0.35">
      <c r="B4111" t="s">
        <v>10</v>
      </c>
      <c r="D4111" t="s">
        <v>11</v>
      </c>
      <c r="E4111" t="s">
        <v>103</v>
      </c>
      <c r="F4111" t="s">
        <v>340</v>
      </c>
      <c r="G4111" t="s">
        <v>341</v>
      </c>
      <c r="H4111">
        <v>5009</v>
      </c>
      <c r="I4111" t="s">
        <v>319</v>
      </c>
      <c r="J4111">
        <v>63300100</v>
      </c>
      <c r="K4111" t="s">
        <v>1869</v>
      </c>
      <c r="L4111" s="3">
        <v>1357.246100610646</v>
      </c>
      <c r="M4111" s="3">
        <v>-169.61796055873856</v>
      </c>
      <c r="N4111" s="3">
        <v>207.71151050306798</v>
      </c>
      <c r="O4111" s="3">
        <v>609.74549604249478</v>
      </c>
      <c r="P4111" s="3">
        <v>2613.2699881714507</v>
      </c>
    </row>
    <row r="4112" spans="2:16" x14ac:dyDescent="0.35">
      <c r="B4112" t="s">
        <v>10</v>
      </c>
      <c r="D4112" t="s">
        <v>11</v>
      </c>
      <c r="E4112" t="s">
        <v>103</v>
      </c>
      <c r="F4112" t="s">
        <v>340</v>
      </c>
      <c r="G4112" t="s">
        <v>341</v>
      </c>
      <c r="H4112">
        <v>5009</v>
      </c>
      <c r="I4112" t="s">
        <v>319</v>
      </c>
      <c r="J4112">
        <v>63300170</v>
      </c>
      <c r="K4112" t="s">
        <v>1873</v>
      </c>
      <c r="L4112" s="3">
        <v>-523.4643158546678</v>
      </c>
      <c r="M4112" s="3">
        <v>-1931.2390536831226</v>
      </c>
      <c r="N4112" s="3">
        <v>-1660.5820695638249</v>
      </c>
      <c r="O4112" s="3">
        <v>-1370.3045804704016</v>
      </c>
      <c r="P4112" s="3">
        <v>331.10479551836033</v>
      </c>
    </row>
    <row r="4113" spans="2:16" x14ac:dyDescent="0.35">
      <c r="B4113" t="s">
        <v>10</v>
      </c>
      <c r="D4113" t="s">
        <v>19</v>
      </c>
      <c r="E4113" t="s">
        <v>103</v>
      </c>
      <c r="F4113" t="s">
        <v>1613</v>
      </c>
      <c r="G4113" t="s">
        <v>1614</v>
      </c>
      <c r="H4113">
        <v>5009</v>
      </c>
      <c r="I4113" t="s">
        <v>319</v>
      </c>
      <c r="J4113">
        <v>63300150</v>
      </c>
      <c r="K4113" t="s">
        <v>1680</v>
      </c>
      <c r="L4113" s="3">
        <v>0</v>
      </c>
      <c r="M4113" s="3">
        <v>66799.530226286821</v>
      </c>
      <c r="N4113" s="3">
        <v>0</v>
      </c>
      <c r="O4113" s="3">
        <v>0</v>
      </c>
      <c r="P4113" s="3">
        <v>0</v>
      </c>
    </row>
    <row r="4114" spans="2:16" x14ac:dyDescent="0.35">
      <c r="B4114" t="s">
        <v>10</v>
      </c>
      <c r="D4114" t="s">
        <v>19</v>
      </c>
      <c r="E4114" t="s">
        <v>103</v>
      </c>
      <c r="F4114" t="s">
        <v>1613</v>
      </c>
      <c r="G4114" t="s">
        <v>1614</v>
      </c>
      <c r="H4114">
        <v>5009</v>
      </c>
      <c r="I4114" t="s">
        <v>319</v>
      </c>
      <c r="J4114">
        <v>63300060</v>
      </c>
      <c r="K4114" t="s">
        <v>1546</v>
      </c>
      <c r="L4114" s="3">
        <v>-99628.929535539966</v>
      </c>
      <c r="M4114" s="3">
        <v>-108000</v>
      </c>
      <c r="N4114" s="3">
        <v>-124000</v>
      </c>
      <c r="O4114" s="3">
        <v>-142000</v>
      </c>
      <c r="P4114" s="3">
        <v>-144018.81016332898</v>
      </c>
    </row>
    <row r="4115" spans="2:16" x14ac:dyDescent="0.35">
      <c r="B4115" t="s">
        <v>10</v>
      </c>
      <c r="D4115" t="s">
        <v>11</v>
      </c>
      <c r="E4115" t="s">
        <v>103</v>
      </c>
      <c r="F4115" t="s">
        <v>342</v>
      </c>
      <c r="G4115" t="s">
        <v>343</v>
      </c>
      <c r="H4115">
        <v>5009</v>
      </c>
      <c r="I4115" t="s">
        <v>319</v>
      </c>
      <c r="J4115">
        <v>63300080</v>
      </c>
      <c r="K4115" t="s">
        <v>91</v>
      </c>
      <c r="L4115" s="3">
        <v>674.0920834732799</v>
      </c>
      <c r="M4115" s="3">
        <v>697.68530639484459</v>
      </c>
      <c r="N4115" s="3">
        <v>722.10429211866403</v>
      </c>
      <c r="O4115" s="3">
        <v>747.37794234281728</v>
      </c>
      <c r="P4115" s="3">
        <v>773.53617032481577</v>
      </c>
    </row>
    <row r="4116" spans="2:16" x14ac:dyDescent="0.35">
      <c r="B4116" t="s">
        <v>10</v>
      </c>
      <c r="D4116" t="s">
        <v>11</v>
      </c>
      <c r="E4116" t="s">
        <v>103</v>
      </c>
      <c r="F4116" t="s">
        <v>342</v>
      </c>
      <c r="G4116" t="s">
        <v>343</v>
      </c>
      <c r="H4116">
        <v>5009</v>
      </c>
      <c r="I4116" t="s">
        <v>319</v>
      </c>
      <c r="J4116">
        <v>63300040</v>
      </c>
      <c r="K4116" t="s">
        <v>1515</v>
      </c>
      <c r="L4116" s="3">
        <v>232.82785777859996</v>
      </c>
      <c r="M4116" s="3">
        <v>240.97683280085093</v>
      </c>
      <c r="N4116" s="3">
        <v>249.41102194888069</v>
      </c>
      <c r="O4116" s="3">
        <v>258.14040771709148</v>
      </c>
      <c r="P4116" s="3">
        <v>267.17532198718965</v>
      </c>
    </row>
    <row r="4117" spans="2:16" x14ac:dyDescent="0.35">
      <c r="B4117" t="s">
        <v>10</v>
      </c>
      <c r="D4117" t="s">
        <v>19</v>
      </c>
      <c r="E4117" t="s">
        <v>103</v>
      </c>
      <c r="F4117" t="s">
        <v>342</v>
      </c>
      <c r="G4117" t="s">
        <v>343</v>
      </c>
      <c r="H4117">
        <v>5009</v>
      </c>
      <c r="I4117" t="s">
        <v>319</v>
      </c>
      <c r="J4117">
        <v>63300056</v>
      </c>
      <c r="K4117" t="s">
        <v>1536</v>
      </c>
      <c r="L4117" s="3">
        <v>2217.4081693199996</v>
      </c>
      <c r="M4117" s="3">
        <v>2295.0174552461995</v>
      </c>
      <c r="N4117" s="3">
        <v>2375.3430661798161</v>
      </c>
      <c r="O4117" s="3">
        <v>2458.4800734961095</v>
      </c>
      <c r="P4117" s="3">
        <v>2544.526876068473</v>
      </c>
    </row>
    <row r="4118" spans="2:16" x14ac:dyDescent="0.35">
      <c r="B4118" t="s">
        <v>10</v>
      </c>
      <c r="D4118" t="s">
        <v>19</v>
      </c>
      <c r="E4118" t="s">
        <v>103</v>
      </c>
      <c r="F4118" t="s">
        <v>342</v>
      </c>
      <c r="G4118" t="s">
        <v>343</v>
      </c>
      <c r="H4118">
        <v>5009</v>
      </c>
      <c r="I4118" t="s">
        <v>319</v>
      </c>
      <c r="J4118">
        <v>63300060</v>
      </c>
      <c r="K4118" t="s">
        <v>1546</v>
      </c>
      <c r="L4118" s="3">
        <v>1680.5460564484565</v>
      </c>
      <c r="M4118" s="3">
        <v>0</v>
      </c>
      <c r="N4118" s="3">
        <v>0</v>
      </c>
      <c r="O4118" s="3">
        <v>0</v>
      </c>
      <c r="P4118" s="3">
        <v>-332.76366681651052</v>
      </c>
    </row>
    <row r="4119" spans="2:16" x14ac:dyDescent="0.35">
      <c r="B4119" t="s">
        <v>10</v>
      </c>
      <c r="D4119" t="s">
        <v>19</v>
      </c>
      <c r="E4119" t="s">
        <v>103</v>
      </c>
      <c r="F4119" t="s">
        <v>342</v>
      </c>
      <c r="G4119" t="s">
        <v>343</v>
      </c>
      <c r="H4119">
        <v>5009</v>
      </c>
      <c r="I4119" t="s">
        <v>319</v>
      </c>
      <c r="J4119">
        <v>63300033</v>
      </c>
      <c r="K4119" t="s">
        <v>1661</v>
      </c>
      <c r="L4119" s="3">
        <v>321.96424863307857</v>
      </c>
      <c r="M4119" s="3">
        <v>0</v>
      </c>
      <c r="N4119" s="3">
        <v>0</v>
      </c>
      <c r="O4119" s="3">
        <v>0</v>
      </c>
      <c r="P4119" s="3">
        <v>-63.751899894599774</v>
      </c>
    </row>
    <row r="4120" spans="2:16" x14ac:dyDescent="0.35">
      <c r="B4120" t="s">
        <v>10</v>
      </c>
      <c r="D4120" t="s">
        <v>19</v>
      </c>
      <c r="E4120" t="s">
        <v>103</v>
      </c>
      <c r="F4120" t="s">
        <v>342</v>
      </c>
      <c r="G4120" t="s">
        <v>343</v>
      </c>
      <c r="H4120">
        <v>5009</v>
      </c>
      <c r="I4120" t="s">
        <v>319</v>
      </c>
      <c r="J4120">
        <v>63300150</v>
      </c>
      <c r="K4120" t="s">
        <v>1680</v>
      </c>
      <c r="L4120" s="3">
        <v>1220.9420915247392</v>
      </c>
      <c r="M4120" s="3">
        <v>455.06000000000131</v>
      </c>
      <c r="N4120" s="3">
        <v>919.22119999999995</v>
      </c>
      <c r="O4120" s="3">
        <v>1392.6656240000011</v>
      </c>
      <c r="P4120" s="3">
        <v>1633.8211067630291</v>
      </c>
    </row>
    <row r="4121" spans="2:16" x14ac:dyDescent="0.35">
      <c r="B4121" t="s">
        <v>10</v>
      </c>
      <c r="D4121" t="s">
        <v>19</v>
      </c>
      <c r="E4121" t="s">
        <v>103</v>
      </c>
      <c r="F4121" t="s">
        <v>342</v>
      </c>
      <c r="G4121" t="s">
        <v>343</v>
      </c>
      <c r="H4121">
        <v>5009</v>
      </c>
      <c r="I4121" t="s">
        <v>319</v>
      </c>
      <c r="J4121">
        <v>63300152</v>
      </c>
      <c r="K4121" t="s">
        <v>1741</v>
      </c>
      <c r="L4121" s="3">
        <v>60000</v>
      </c>
      <c r="M4121" s="3">
        <v>60000</v>
      </c>
      <c r="N4121" s="3">
        <v>60000</v>
      </c>
      <c r="O4121" s="3">
        <v>60000</v>
      </c>
      <c r="P4121" s="3">
        <v>60000</v>
      </c>
    </row>
    <row r="4122" spans="2:16" x14ac:dyDescent="0.35">
      <c r="B4122" t="s">
        <v>10</v>
      </c>
      <c r="D4122" t="s">
        <v>11</v>
      </c>
      <c r="E4122" t="s">
        <v>103</v>
      </c>
      <c r="F4122" t="s">
        <v>342</v>
      </c>
      <c r="G4122" t="s">
        <v>343</v>
      </c>
      <c r="H4122">
        <v>5009</v>
      </c>
      <c r="I4122" t="s">
        <v>319</v>
      </c>
      <c r="J4122">
        <v>63300100</v>
      </c>
      <c r="K4122" t="s">
        <v>1869</v>
      </c>
      <c r="L4122" s="3">
        <v>204.00155157743995</v>
      </c>
      <c r="M4122" s="3">
        <v>211.14160588265034</v>
      </c>
      <c r="N4122" s="3">
        <v>218.53156208854307</v>
      </c>
      <c r="O4122" s="3">
        <v>226.18016676164208</v>
      </c>
      <c r="P4122" s="3">
        <v>234.09647259829953</v>
      </c>
    </row>
    <row r="4123" spans="2:16" x14ac:dyDescent="0.35">
      <c r="B4123" t="s">
        <v>10</v>
      </c>
      <c r="D4123" t="s">
        <v>11</v>
      </c>
      <c r="E4123" t="s">
        <v>103</v>
      </c>
      <c r="F4123" t="s">
        <v>342</v>
      </c>
      <c r="G4123" t="s">
        <v>343</v>
      </c>
      <c r="H4123">
        <v>5009</v>
      </c>
      <c r="I4123" t="s">
        <v>319</v>
      </c>
      <c r="J4123">
        <v>63300170</v>
      </c>
      <c r="K4123" t="s">
        <v>1873</v>
      </c>
      <c r="L4123" s="3">
        <v>352.56789892187993</v>
      </c>
      <c r="M4123" s="3">
        <v>364.90777538414574</v>
      </c>
      <c r="N4123" s="3">
        <v>377.67954752259078</v>
      </c>
      <c r="O4123" s="3">
        <v>390.89833168588143</v>
      </c>
      <c r="P4123" s="3">
        <v>404.57977329488722</v>
      </c>
    </row>
    <row r="4124" spans="2:16" x14ac:dyDescent="0.35">
      <c r="B4124" t="s">
        <v>10</v>
      </c>
      <c r="D4124" t="s">
        <v>19</v>
      </c>
      <c r="E4124" t="s">
        <v>103</v>
      </c>
      <c r="F4124" t="s">
        <v>1615</v>
      </c>
      <c r="G4124" t="s">
        <v>1616</v>
      </c>
      <c r="H4124">
        <v>5009</v>
      </c>
      <c r="I4124" t="s">
        <v>319</v>
      </c>
      <c r="J4124">
        <v>63300150</v>
      </c>
      <c r="K4124" t="s">
        <v>1680</v>
      </c>
      <c r="L4124" s="3">
        <v>0</v>
      </c>
      <c r="M4124" s="3">
        <v>13551.150626238563</v>
      </c>
      <c r="N4124" s="3">
        <v>0</v>
      </c>
      <c r="O4124" s="3">
        <v>0</v>
      </c>
      <c r="P4124" s="3">
        <v>0</v>
      </c>
    </row>
    <row r="4125" spans="2:16" x14ac:dyDescent="0.35">
      <c r="B4125" t="s">
        <v>10</v>
      </c>
      <c r="D4125" t="s">
        <v>19</v>
      </c>
      <c r="E4125" t="s">
        <v>103</v>
      </c>
      <c r="F4125" t="s">
        <v>1615</v>
      </c>
      <c r="G4125" t="s">
        <v>1616</v>
      </c>
      <c r="H4125">
        <v>5009</v>
      </c>
      <c r="I4125" t="s">
        <v>319</v>
      </c>
      <c r="J4125">
        <v>63300060</v>
      </c>
      <c r="K4125" t="s">
        <v>1546</v>
      </c>
      <c r="L4125" s="3">
        <v>145.31319754972901</v>
      </c>
      <c r="M4125" s="3">
        <v>-4.5474735088646412E-13</v>
      </c>
      <c r="N4125" s="3">
        <v>-4.5474735088646412E-13</v>
      </c>
      <c r="O4125" s="3">
        <v>-4.5474735088646412E-13</v>
      </c>
      <c r="P4125" s="3">
        <v>-28.773357485762972</v>
      </c>
    </row>
    <row r="4126" spans="2:16" x14ac:dyDescent="0.35">
      <c r="B4126" t="s">
        <v>10</v>
      </c>
      <c r="D4126" t="s">
        <v>19</v>
      </c>
      <c r="E4126" t="s">
        <v>103</v>
      </c>
      <c r="F4126" t="s">
        <v>1615</v>
      </c>
      <c r="G4126" t="s">
        <v>1616</v>
      </c>
      <c r="H4126">
        <v>5009</v>
      </c>
      <c r="I4126" t="s">
        <v>319</v>
      </c>
      <c r="J4126">
        <v>63300150</v>
      </c>
      <c r="K4126" t="s">
        <v>1680</v>
      </c>
      <c r="L4126" s="3">
        <v>-67093.929189448725</v>
      </c>
      <c r="M4126" s="3">
        <v>-71909.200000000026</v>
      </c>
      <c r="N4126" s="3">
        <v>28652.615999999998</v>
      </c>
      <c r="O4126" s="3">
        <v>29225.668319999997</v>
      </c>
      <c r="P4126" s="3">
        <v>29810.181686399999</v>
      </c>
    </row>
    <row r="4127" spans="2:16" x14ac:dyDescent="0.35">
      <c r="B4127" t="s">
        <v>10</v>
      </c>
      <c r="D4127" t="s">
        <v>19</v>
      </c>
      <c r="E4127" t="s">
        <v>103</v>
      </c>
      <c r="F4127" t="s">
        <v>1615</v>
      </c>
      <c r="G4127" t="s">
        <v>1616</v>
      </c>
      <c r="H4127">
        <v>5009</v>
      </c>
      <c r="I4127" t="s">
        <v>319</v>
      </c>
      <c r="J4127">
        <v>63300152</v>
      </c>
      <c r="K4127" t="s">
        <v>1741</v>
      </c>
      <c r="L4127" s="3">
        <v>-50000</v>
      </c>
      <c r="M4127" s="3">
        <v>50000</v>
      </c>
      <c r="N4127" s="3">
        <v>50000</v>
      </c>
      <c r="O4127" s="3">
        <v>50000</v>
      </c>
      <c r="P4127" s="3">
        <v>50000</v>
      </c>
    </row>
    <row r="4128" spans="2:16" x14ac:dyDescent="0.35">
      <c r="B4128" t="s">
        <v>10</v>
      </c>
      <c r="D4128" t="s">
        <v>11</v>
      </c>
      <c r="E4128" t="s">
        <v>103</v>
      </c>
      <c r="F4128" t="s">
        <v>344</v>
      </c>
      <c r="G4128" t="s">
        <v>345</v>
      </c>
      <c r="H4128">
        <v>5009</v>
      </c>
      <c r="I4128" t="s">
        <v>319</v>
      </c>
      <c r="J4128">
        <v>63300080</v>
      </c>
      <c r="K4128" t="s">
        <v>91</v>
      </c>
      <c r="L4128" s="3">
        <v>-12.450177410833248</v>
      </c>
      <c r="M4128" s="3">
        <v>-55.641416624350313</v>
      </c>
      <c r="N4128" s="3">
        <v>-47.18041621423481</v>
      </c>
      <c r="O4128" s="3">
        <v>-38.11102729000595</v>
      </c>
      <c r="P4128" s="3">
        <v>14.385719854248691</v>
      </c>
    </row>
    <row r="4129" spans="2:16" x14ac:dyDescent="0.35">
      <c r="B4129" t="s">
        <v>10</v>
      </c>
      <c r="D4129" t="s">
        <v>11</v>
      </c>
      <c r="E4129" t="s">
        <v>103</v>
      </c>
      <c r="F4129" t="s">
        <v>344</v>
      </c>
      <c r="G4129" t="s">
        <v>345</v>
      </c>
      <c r="H4129">
        <v>5009</v>
      </c>
      <c r="I4129" t="s">
        <v>319</v>
      </c>
      <c r="J4129">
        <v>63300040</v>
      </c>
      <c r="K4129" t="s">
        <v>1515</v>
      </c>
      <c r="L4129" s="3">
        <v>-4.3002257504522277</v>
      </c>
      <c r="M4129" s="3">
        <v>-19.21825245248931</v>
      </c>
      <c r="N4129" s="3">
        <v>-16.295867442416579</v>
      </c>
      <c r="O4129" s="3">
        <v>-13.163348241613903</v>
      </c>
      <c r="P4129" s="3">
        <v>4.9687519233426656</v>
      </c>
    </row>
    <row r="4130" spans="2:16" x14ac:dyDescent="0.35">
      <c r="B4130" t="s">
        <v>10</v>
      </c>
      <c r="D4130" t="s">
        <v>19</v>
      </c>
      <c r="E4130" t="s">
        <v>103</v>
      </c>
      <c r="F4130" t="s">
        <v>344</v>
      </c>
      <c r="G4130" t="s">
        <v>345</v>
      </c>
      <c r="H4130">
        <v>5009</v>
      </c>
      <c r="I4130" t="s">
        <v>319</v>
      </c>
      <c r="J4130">
        <v>63300056</v>
      </c>
      <c r="K4130" t="s">
        <v>1536</v>
      </c>
      <c r="L4130" s="3">
        <v>-40.954530956688359</v>
      </c>
      <c r="M4130" s="3">
        <v>-183.03097573799369</v>
      </c>
      <c r="N4130" s="3">
        <v>-155.1987375468243</v>
      </c>
      <c r="O4130" s="3">
        <v>-125.36522134870393</v>
      </c>
      <c r="P4130" s="3">
        <v>47.321446888977334</v>
      </c>
    </row>
    <row r="4131" spans="2:16" x14ac:dyDescent="0.35">
      <c r="B4131" t="s">
        <v>10</v>
      </c>
      <c r="D4131" t="s">
        <v>19</v>
      </c>
      <c r="E4131" t="s">
        <v>103</v>
      </c>
      <c r="F4131" t="s">
        <v>344</v>
      </c>
      <c r="G4131" t="s">
        <v>345</v>
      </c>
      <c r="H4131">
        <v>5009</v>
      </c>
      <c r="I4131" t="s">
        <v>319</v>
      </c>
      <c r="J4131">
        <v>63300150</v>
      </c>
      <c r="K4131" t="s">
        <v>1680</v>
      </c>
      <c r="L4131" s="3">
        <v>1193.9507553476651</v>
      </c>
      <c r="M4131" s="3">
        <v>445</v>
      </c>
      <c r="N4131" s="3">
        <v>898.90000000000146</v>
      </c>
      <c r="O4131" s="3">
        <v>1361.8780000000006</v>
      </c>
      <c r="P4131" s="3">
        <v>1597.7022645575271</v>
      </c>
    </row>
    <row r="4132" spans="2:16" x14ac:dyDescent="0.35">
      <c r="B4132" t="s">
        <v>10</v>
      </c>
      <c r="D4132" t="s">
        <v>11</v>
      </c>
      <c r="E4132" t="s">
        <v>103</v>
      </c>
      <c r="F4132" t="s">
        <v>344</v>
      </c>
      <c r="G4132" t="s">
        <v>345</v>
      </c>
      <c r="H4132">
        <v>5009</v>
      </c>
      <c r="I4132" t="s">
        <v>319</v>
      </c>
      <c r="J4132">
        <v>63300100</v>
      </c>
      <c r="K4132" t="s">
        <v>1869</v>
      </c>
      <c r="L4132" s="3">
        <v>-3.7678168480152863</v>
      </c>
      <c r="M4132" s="3">
        <v>-16.838849767895454</v>
      </c>
      <c r="N4132" s="3">
        <v>-14.278283854307915</v>
      </c>
      <c r="O4132" s="3">
        <v>-11.533600364080826</v>
      </c>
      <c r="P4132" s="3">
        <v>4.3535731137859557</v>
      </c>
    </row>
    <row r="4133" spans="2:16" x14ac:dyDescent="0.35">
      <c r="B4133" t="s">
        <v>10</v>
      </c>
      <c r="D4133" t="s">
        <v>11</v>
      </c>
      <c r="E4133" t="s">
        <v>103</v>
      </c>
      <c r="F4133" t="s">
        <v>344</v>
      </c>
      <c r="G4133" t="s">
        <v>345</v>
      </c>
      <c r="H4133">
        <v>5009</v>
      </c>
      <c r="I4133" t="s">
        <v>319</v>
      </c>
      <c r="J4133">
        <v>63300170</v>
      </c>
      <c r="K4133" t="s">
        <v>1873</v>
      </c>
      <c r="L4133" s="3">
        <v>-6.5117704221135</v>
      </c>
      <c r="M4133" s="3">
        <v>-29.101925142341088</v>
      </c>
      <c r="N4133" s="3">
        <v>-24.676599269944973</v>
      </c>
      <c r="O4133" s="3">
        <v>-19.933070194443644</v>
      </c>
      <c r="P4133" s="3">
        <v>7.5241100553475917</v>
      </c>
    </row>
    <row r="4134" spans="2:16" x14ac:dyDescent="0.35">
      <c r="B4134" t="s">
        <v>10</v>
      </c>
      <c r="D4134" t="s">
        <v>11</v>
      </c>
      <c r="E4134" t="s">
        <v>103</v>
      </c>
      <c r="F4134" t="s">
        <v>346</v>
      </c>
      <c r="G4134" t="s">
        <v>347</v>
      </c>
      <c r="H4134">
        <v>5009</v>
      </c>
      <c r="I4134" t="s">
        <v>319</v>
      </c>
      <c r="J4134">
        <v>63300080</v>
      </c>
      <c r="K4134" t="s">
        <v>91</v>
      </c>
      <c r="L4134" s="3">
        <v>-117.49855851613029</v>
      </c>
      <c r="M4134" s="3">
        <v>-525.11591611305994</v>
      </c>
      <c r="N4134" s="3">
        <v>-445.26521732245965</v>
      </c>
      <c r="O4134" s="3">
        <v>-359.67285139854721</v>
      </c>
      <c r="P4134" s="3">
        <v>135.76524551084367</v>
      </c>
    </row>
    <row r="4135" spans="2:16" x14ac:dyDescent="0.35">
      <c r="B4135" t="s">
        <v>10</v>
      </c>
      <c r="D4135" t="s">
        <v>11</v>
      </c>
      <c r="E4135" t="s">
        <v>103</v>
      </c>
      <c r="F4135" t="s">
        <v>346</v>
      </c>
      <c r="G4135" t="s">
        <v>347</v>
      </c>
      <c r="H4135">
        <v>5009</v>
      </c>
      <c r="I4135" t="s">
        <v>319</v>
      </c>
      <c r="J4135">
        <v>63300040</v>
      </c>
      <c r="K4135" t="s">
        <v>1515</v>
      </c>
      <c r="L4135" s="3">
        <v>-40.583383698006401</v>
      </c>
      <c r="M4135" s="3">
        <v>-181.37227365747185</v>
      </c>
      <c r="N4135" s="3">
        <v>-153.79226256203401</v>
      </c>
      <c r="O4135" s="3">
        <v>-124.22910985805265</v>
      </c>
      <c r="P4135" s="3">
        <v>46.892601245521291</v>
      </c>
    </row>
    <row r="4136" spans="2:16" x14ac:dyDescent="0.35">
      <c r="B4136" t="s">
        <v>10</v>
      </c>
      <c r="D4136" t="s">
        <v>19</v>
      </c>
      <c r="E4136" t="s">
        <v>103</v>
      </c>
      <c r="F4136" t="s">
        <v>346</v>
      </c>
      <c r="G4136" t="s">
        <v>347</v>
      </c>
      <c r="H4136">
        <v>5009</v>
      </c>
      <c r="I4136" t="s">
        <v>319</v>
      </c>
      <c r="J4136">
        <v>63300056</v>
      </c>
      <c r="K4136" t="s">
        <v>1536</v>
      </c>
      <c r="L4136" s="3">
        <v>-386.50841617149126</v>
      </c>
      <c r="M4136" s="3">
        <v>-1727.3549872140138</v>
      </c>
      <c r="N4136" s="3">
        <v>-1464.6882148765144</v>
      </c>
      <c r="O4136" s="3">
        <v>-1183.1343796004949</v>
      </c>
      <c r="P4136" s="3">
        <v>446.59620233830356</v>
      </c>
    </row>
    <row r="4137" spans="2:16" x14ac:dyDescent="0.35">
      <c r="B4137" t="s">
        <v>10</v>
      </c>
      <c r="D4137" t="s">
        <v>19</v>
      </c>
      <c r="E4137" t="s">
        <v>103</v>
      </c>
      <c r="F4137" t="s">
        <v>346</v>
      </c>
      <c r="G4137" t="s">
        <v>347</v>
      </c>
      <c r="H4137">
        <v>5009</v>
      </c>
      <c r="I4137" t="s">
        <v>319</v>
      </c>
      <c r="J4137">
        <v>63300060</v>
      </c>
      <c r="K4137" t="s">
        <v>1546</v>
      </c>
      <c r="L4137" s="3">
        <v>-36159.529951242483</v>
      </c>
      <c r="M4137" s="3">
        <v>-40000</v>
      </c>
      <c r="N4137" s="3">
        <v>0</v>
      </c>
      <c r="O4137" s="3">
        <v>0</v>
      </c>
      <c r="P4137" s="3">
        <v>-335.43593395375865</v>
      </c>
    </row>
    <row r="4138" spans="2:16" x14ac:dyDescent="0.35">
      <c r="B4138" t="s">
        <v>10</v>
      </c>
      <c r="D4138" t="s">
        <v>19</v>
      </c>
      <c r="E4138" t="s">
        <v>103</v>
      </c>
      <c r="F4138" t="s">
        <v>346</v>
      </c>
      <c r="G4138" t="s">
        <v>347</v>
      </c>
      <c r="H4138">
        <v>5009</v>
      </c>
      <c r="I4138" t="s">
        <v>319</v>
      </c>
      <c r="J4138">
        <v>63300150</v>
      </c>
      <c r="K4138" t="s">
        <v>1680</v>
      </c>
      <c r="L4138" s="3">
        <v>1287.8569945323143</v>
      </c>
      <c r="M4138" s="3">
        <v>480</v>
      </c>
      <c r="N4138" s="3">
        <v>969.60000000000218</v>
      </c>
      <c r="O4138" s="3">
        <v>1468.992000000002</v>
      </c>
      <c r="P4138" s="3">
        <v>1723.3642404216043</v>
      </c>
    </row>
    <row r="4139" spans="2:16" x14ac:dyDescent="0.35">
      <c r="B4139" t="s">
        <v>10</v>
      </c>
      <c r="D4139" t="s">
        <v>19</v>
      </c>
      <c r="E4139" t="s">
        <v>103</v>
      </c>
      <c r="F4139" t="s">
        <v>346</v>
      </c>
      <c r="G4139" t="s">
        <v>347</v>
      </c>
      <c r="H4139">
        <v>5009</v>
      </c>
      <c r="I4139" t="s">
        <v>319</v>
      </c>
      <c r="J4139">
        <v>63300152</v>
      </c>
      <c r="K4139" t="s">
        <v>1741</v>
      </c>
      <c r="L4139" s="3">
        <v>44728</v>
      </c>
      <c r="M4139" s="3">
        <v>44728</v>
      </c>
      <c r="N4139" s="3">
        <v>44728</v>
      </c>
      <c r="O4139" s="3">
        <v>44728</v>
      </c>
      <c r="P4139" s="3">
        <v>44728</v>
      </c>
    </row>
    <row r="4140" spans="2:16" x14ac:dyDescent="0.35">
      <c r="B4140" t="s">
        <v>10</v>
      </c>
      <c r="D4140" t="s">
        <v>11</v>
      </c>
      <c r="E4140" t="s">
        <v>103</v>
      </c>
      <c r="F4140" t="s">
        <v>346</v>
      </c>
      <c r="G4140" t="s">
        <v>347</v>
      </c>
      <c r="H4140">
        <v>5009</v>
      </c>
      <c r="I4140" t="s">
        <v>319</v>
      </c>
      <c r="J4140">
        <v>63300100</v>
      </c>
      <c r="K4140" t="s">
        <v>1869</v>
      </c>
      <c r="L4140" s="3">
        <v>-35.558774287776032</v>
      </c>
      <c r="M4140" s="3">
        <v>-158.91665882368852</v>
      </c>
      <c r="N4140" s="3">
        <v>-134.75131576863896</v>
      </c>
      <c r="O4140" s="3">
        <v>-108.84836292324599</v>
      </c>
      <c r="P4140" s="3">
        <v>41.086850615122785</v>
      </c>
    </row>
    <row r="4141" spans="2:16" x14ac:dyDescent="0.35">
      <c r="B4141" t="s">
        <v>10</v>
      </c>
      <c r="D4141" t="s">
        <v>11</v>
      </c>
      <c r="E4141" t="s">
        <v>103</v>
      </c>
      <c r="F4141" t="s">
        <v>346</v>
      </c>
      <c r="G4141" t="s">
        <v>347</v>
      </c>
      <c r="H4141">
        <v>5009</v>
      </c>
      <c r="I4141" t="s">
        <v>319</v>
      </c>
      <c r="J4141">
        <v>63300170</v>
      </c>
      <c r="K4141" t="s">
        <v>1873</v>
      </c>
      <c r="L4141" s="3">
        <v>-61.454838171266601</v>
      </c>
      <c r="M4141" s="3">
        <v>-274.64944296702743</v>
      </c>
      <c r="N4141" s="3">
        <v>-232.88542616536506</v>
      </c>
      <c r="O4141" s="3">
        <v>-188.11836635647887</v>
      </c>
      <c r="P4141" s="3">
        <v>71.008796171789072</v>
      </c>
    </row>
    <row r="4142" spans="2:16" x14ac:dyDescent="0.35">
      <c r="B4142" t="s">
        <v>10</v>
      </c>
      <c r="D4142" t="s">
        <v>11</v>
      </c>
      <c r="E4142" t="s">
        <v>103</v>
      </c>
      <c r="F4142" t="s">
        <v>348</v>
      </c>
      <c r="G4142" t="s">
        <v>349</v>
      </c>
      <c r="H4142">
        <v>5009</v>
      </c>
      <c r="I4142" t="s">
        <v>319</v>
      </c>
      <c r="J4142">
        <v>63300080</v>
      </c>
      <c r="K4142" t="s">
        <v>91</v>
      </c>
      <c r="L4142" s="3">
        <v>-23.655332514634665</v>
      </c>
      <c r="M4142" s="3">
        <v>-105.71867249501156</v>
      </c>
      <c r="N4142" s="3">
        <v>-89.642774544753138</v>
      </c>
      <c r="O4142" s="3">
        <v>-72.410938621608693</v>
      </c>
      <c r="P4142" s="3">
        <v>27.332863328846543</v>
      </c>
    </row>
    <row r="4143" spans="2:16" x14ac:dyDescent="0.35">
      <c r="B4143" t="s">
        <v>10</v>
      </c>
      <c r="D4143" t="s">
        <v>19</v>
      </c>
      <c r="E4143" t="s">
        <v>103</v>
      </c>
      <c r="F4143" t="s">
        <v>348</v>
      </c>
      <c r="G4143" t="s">
        <v>349</v>
      </c>
      <c r="H4143">
        <v>5009</v>
      </c>
      <c r="I4143" t="s">
        <v>319</v>
      </c>
      <c r="J4143">
        <v>63300030</v>
      </c>
      <c r="K4143" t="s">
        <v>1488</v>
      </c>
      <c r="L4143" s="3">
        <v>37.991781338703277</v>
      </c>
      <c r="M4143" s="3">
        <v>0</v>
      </c>
      <c r="N4143" s="3">
        <v>0</v>
      </c>
      <c r="O4143" s="3">
        <v>0</v>
      </c>
      <c r="P4143" s="3">
        <v>-7.5227241875627442</v>
      </c>
    </row>
    <row r="4144" spans="2:16" x14ac:dyDescent="0.35">
      <c r="B4144" t="s">
        <v>10</v>
      </c>
      <c r="D4144" t="s">
        <v>11</v>
      </c>
      <c r="E4144" t="s">
        <v>103</v>
      </c>
      <c r="F4144" t="s">
        <v>348</v>
      </c>
      <c r="G4144" t="s">
        <v>349</v>
      </c>
      <c r="H4144">
        <v>5009</v>
      </c>
      <c r="I4144" t="s">
        <v>319</v>
      </c>
      <c r="J4144">
        <v>63300040</v>
      </c>
      <c r="K4144" t="s">
        <v>1515</v>
      </c>
      <c r="L4144" s="3">
        <v>-8.170427348804651</v>
      </c>
      <c r="M4144" s="3">
        <v>-36.514673065711122</v>
      </c>
      <c r="N4144" s="3">
        <v>-30.962142523681223</v>
      </c>
      <c r="O4144" s="3">
        <v>-25.010357089700392</v>
      </c>
      <c r="P4144" s="3">
        <v>9.4406271366081</v>
      </c>
    </row>
    <row r="4145" spans="2:16" x14ac:dyDescent="0.35">
      <c r="B4145" t="s">
        <v>10</v>
      </c>
      <c r="D4145" t="s">
        <v>19</v>
      </c>
      <c r="E4145" t="s">
        <v>103</v>
      </c>
      <c r="F4145" t="s">
        <v>348</v>
      </c>
      <c r="G4145" t="s">
        <v>349</v>
      </c>
      <c r="H4145">
        <v>5009</v>
      </c>
      <c r="I4145" t="s">
        <v>319</v>
      </c>
      <c r="J4145">
        <v>63300056</v>
      </c>
      <c r="K4145" t="s">
        <v>1536</v>
      </c>
      <c r="L4145" s="3">
        <v>-77.813593798140573</v>
      </c>
      <c r="M4145" s="3">
        <v>-347.75879110201095</v>
      </c>
      <c r="N4145" s="3">
        <v>-294.87754784458411</v>
      </c>
      <c r="O4145" s="3">
        <v>-238.19387704476503</v>
      </c>
      <c r="P4145" s="3">
        <v>89.910734634364417</v>
      </c>
    </row>
    <row r="4146" spans="2:16" x14ac:dyDescent="0.35">
      <c r="B4146" t="s">
        <v>10</v>
      </c>
      <c r="D4146" t="s">
        <v>19</v>
      </c>
      <c r="E4146" t="s">
        <v>103</v>
      </c>
      <c r="F4146" t="s">
        <v>348</v>
      </c>
      <c r="G4146" t="s">
        <v>349</v>
      </c>
      <c r="H4146">
        <v>5009</v>
      </c>
      <c r="I4146" t="s">
        <v>319</v>
      </c>
      <c r="J4146">
        <v>63300150</v>
      </c>
      <c r="K4146" t="s">
        <v>1680</v>
      </c>
      <c r="L4146" s="3">
        <v>16066.506573597071</v>
      </c>
      <c r="M4146" s="3">
        <v>15697.5</v>
      </c>
      <c r="N4146" s="3">
        <v>16408.949999999997</v>
      </c>
      <c r="O4146" s="3">
        <v>-2865.3709999999992</v>
      </c>
      <c r="P4146" s="3">
        <v>-2548.8629213828535</v>
      </c>
    </row>
    <row r="4147" spans="2:16" x14ac:dyDescent="0.35">
      <c r="B4147" t="s">
        <v>10</v>
      </c>
      <c r="D4147" t="s">
        <v>19</v>
      </c>
      <c r="E4147" t="s">
        <v>103</v>
      </c>
      <c r="F4147" t="s">
        <v>348</v>
      </c>
      <c r="G4147" t="s">
        <v>349</v>
      </c>
      <c r="H4147">
        <v>5009</v>
      </c>
      <c r="I4147" t="s">
        <v>319</v>
      </c>
      <c r="J4147">
        <v>63300152</v>
      </c>
      <c r="K4147" t="s">
        <v>1741</v>
      </c>
      <c r="L4147" s="3">
        <v>-45000</v>
      </c>
      <c r="M4147" s="3">
        <v>0</v>
      </c>
      <c r="N4147" s="3">
        <v>0</v>
      </c>
      <c r="O4147" s="3">
        <v>0</v>
      </c>
      <c r="P4147" s="3">
        <v>0</v>
      </c>
    </row>
    <row r="4148" spans="2:16" x14ac:dyDescent="0.35">
      <c r="B4148" t="s">
        <v>10</v>
      </c>
      <c r="D4148" t="s">
        <v>11</v>
      </c>
      <c r="E4148" t="s">
        <v>103</v>
      </c>
      <c r="F4148" t="s">
        <v>348</v>
      </c>
      <c r="G4148" t="s">
        <v>349</v>
      </c>
      <c r="H4148">
        <v>5009</v>
      </c>
      <c r="I4148" t="s">
        <v>319</v>
      </c>
      <c r="J4148">
        <v>63300100</v>
      </c>
      <c r="K4148" t="s">
        <v>1869</v>
      </c>
      <c r="L4148" s="3">
        <v>-7.1588506294290255</v>
      </c>
      <c r="M4148" s="3">
        <v>-31.993808781385042</v>
      </c>
      <c r="N4148" s="3">
        <v>-27.128734401701877</v>
      </c>
      <c r="O4148" s="3">
        <v>-21.913836688118408</v>
      </c>
      <c r="P4148" s="3">
        <v>8.2717875863615973</v>
      </c>
    </row>
    <row r="4149" spans="2:16" x14ac:dyDescent="0.35">
      <c r="B4149" t="s">
        <v>10</v>
      </c>
      <c r="D4149" t="s">
        <v>11</v>
      </c>
      <c r="E4149" t="s">
        <v>103</v>
      </c>
      <c r="F4149" t="s">
        <v>348</v>
      </c>
      <c r="G4149" t="s">
        <v>349</v>
      </c>
      <c r="H4149">
        <v>5009</v>
      </c>
      <c r="I4149" t="s">
        <v>319</v>
      </c>
      <c r="J4149">
        <v>63300170</v>
      </c>
      <c r="K4149" t="s">
        <v>1873</v>
      </c>
      <c r="L4149" s="3">
        <v>-12.3723614139044</v>
      </c>
      <c r="M4149" s="3">
        <v>-55.293647785219946</v>
      </c>
      <c r="N4149" s="3">
        <v>-46.88553010728856</v>
      </c>
      <c r="O4149" s="3">
        <v>-37.872826450117373</v>
      </c>
      <c r="P4149" s="3">
        <v>14.295806806863766</v>
      </c>
    </row>
    <row r="4150" spans="2:16" x14ac:dyDescent="0.35">
      <c r="B4150" t="s">
        <v>10</v>
      </c>
      <c r="D4150" t="s">
        <v>19</v>
      </c>
      <c r="E4150" t="s">
        <v>103</v>
      </c>
      <c r="F4150" t="s">
        <v>348</v>
      </c>
      <c r="G4150" t="s">
        <v>349</v>
      </c>
      <c r="H4150">
        <v>5009</v>
      </c>
      <c r="I4150" t="s">
        <v>319</v>
      </c>
      <c r="J4150">
        <v>63300155</v>
      </c>
      <c r="K4150" t="s">
        <v>1877</v>
      </c>
      <c r="L4150" s="3">
        <v>3208.2664162124129</v>
      </c>
      <c r="M4150" s="3">
        <v>0</v>
      </c>
      <c r="N4150" s="3">
        <v>0</v>
      </c>
      <c r="O4150" s="3">
        <v>0</v>
      </c>
      <c r="P4150" s="3">
        <v>-635.26643181638792</v>
      </c>
    </row>
    <row r="4151" spans="2:16" x14ac:dyDescent="0.35">
      <c r="B4151" t="s">
        <v>10</v>
      </c>
      <c r="D4151" t="s">
        <v>19</v>
      </c>
      <c r="E4151" t="s">
        <v>103</v>
      </c>
      <c r="F4151" t="s">
        <v>1617</v>
      </c>
      <c r="G4151" t="s">
        <v>1618</v>
      </c>
      <c r="H4151">
        <v>5009</v>
      </c>
      <c r="I4151" t="s">
        <v>319</v>
      </c>
      <c r="J4151">
        <v>63300060</v>
      </c>
      <c r="K4151" t="s">
        <v>1546</v>
      </c>
      <c r="L4151" s="3">
        <v>779.15348169205026</v>
      </c>
      <c r="M4151" s="3">
        <v>0</v>
      </c>
      <c r="N4151" s="3">
        <v>0</v>
      </c>
      <c r="O4151" s="3">
        <v>0</v>
      </c>
      <c r="P4151" s="3">
        <v>-154.27959774493138</v>
      </c>
    </row>
    <row r="4152" spans="2:16" x14ac:dyDescent="0.35">
      <c r="B4152" t="s">
        <v>10</v>
      </c>
      <c r="D4152" t="s">
        <v>11</v>
      </c>
      <c r="E4152" t="s">
        <v>103</v>
      </c>
      <c r="F4152" t="s">
        <v>350</v>
      </c>
      <c r="G4152" t="s">
        <v>351</v>
      </c>
      <c r="H4152">
        <v>5009</v>
      </c>
      <c r="I4152" t="s">
        <v>319</v>
      </c>
      <c r="J4152">
        <v>63300080</v>
      </c>
      <c r="K4152" t="s">
        <v>91</v>
      </c>
      <c r="L4152" s="3">
        <v>-12.450156414845196</v>
      </c>
      <c r="M4152" s="3">
        <v>-55.641323062269976</v>
      </c>
      <c r="N4152" s="3">
        <v>-47.180336864169476</v>
      </c>
      <c r="O4152" s="3">
        <v>-38.110963173977325</v>
      </c>
      <c r="P4152" s="3">
        <v>14.385695776330522</v>
      </c>
    </row>
    <row r="4153" spans="2:16" x14ac:dyDescent="0.35">
      <c r="B4153" t="s">
        <v>10</v>
      </c>
      <c r="D4153" t="s">
        <v>11</v>
      </c>
      <c r="E4153" t="s">
        <v>103</v>
      </c>
      <c r="F4153" t="s">
        <v>350</v>
      </c>
      <c r="G4153" t="s">
        <v>351</v>
      </c>
      <c r="H4153">
        <v>5009</v>
      </c>
      <c r="I4153" t="s">
        <v>319</v>
      </c>
      <c r="J4153">
        <v>63300040</v>
      </c>
      <c r="K4153" t="s">
        <v>1515</v>
      </c>
      <c r="L4153" s="3">
        <v>-4.3002184985485883</v>
      </c>
      <c r="M4153" s="3">
        <v>-19.218220136639388</v>
      </c>
      <c r="N4153" s="3">
        <v>-16.295840035321817</v>
      </c>
      <c r="O4153" s="3">
        <v>-13.163326096275114</v>
      </c>
      <c r="P4153" s="3">
        <v>4.9687436069563091</v>
      </c>
    </row>
    <row r="4154" spans="2:16" x14ac:dyDescent="0.35">
      <c r="B4154" t="s">
        <v>10</v>
      </c>
      <c r="D4154" t="s">
        <v>19</v>
      </c>
      <c r="E4154" t="s">
        <v>103</v>
      </c>
      <c r="F4154" t="s">
        <v>350</v>
      </c>
      <c r="G4154" t="s">
        <v>351</v>
      </c>
      <c r="H4154">
        <v>5009</v>
      </c>
      <c r="I4154" t="s">
        <v>319</v>
      </c>
      <c r="J4154">
        <v>63300056</v>
      </c>
      <c r="K4154" t="s">
        <v>1536</v>
      </c>
      <c r="L4154" s="3">
        <v>-40.954461890937637</v>
      </c>
      <c r="M4154" s="3">
        <v>-183.03066796799339</v>
      </c>
      <c r="N4154" s="3">
        <v>-155.1984765268744</v>
      </c>
      <c r="O4154" s="3">
        <v>-125.3650104407152</v>
      </c>
      <c r="P4154" s="3">
        <v>47.321367685297446</v>
      </c>
    </row>
    <row r="4155" spans="2:16" x14ac:dyDescent="0.35">
      <c r="B4155" t="s">
        <v>10</v>
      </c>
      <c r="D4155" t="s">
        <v>19</v>
      </c>
      <c r="E4155" t="s">
        <v>103</v>
      </c>
      <c r="F4155" t="s">
        <v>350</v>
      </c>
      <c r="G4155" t="s">
        <v>351</v>
      </c>
      <c r="H4155">
        <v>5009</v>
      </c>
      <c r="I4155" t="s">
        <v>319</v>
      </c>
      <c r="J4155">
        <v>63300060</v>
      </c>
      <c r="K4155" t="s">
        <v>1546</v>
      </c>
      <c r="L4155" s="3">
        <v>3482.3653132153777</v>
      </c>
      <c r="M4155" s="3">
        <v>0</v>
      </c>
      <c r="N4155" s="3">
        <v>0</v>
      </c>
      <c r="O4155" s="3">
        <v>0</v>
      </c>
      <c r="P4155" s="3">
        <v>-689.54054925999662</v>
      </c>
    </row>
    <row r="4156" spans="2:16" x14ac:dyDescent="0.35">
      <c r="B4156" t="s">
        <v>10</v>
      </c>
      <c r="D4156" t="s">
        <v>19</v>
      </c>
      <c r="E4156" t="s">
        <v>103</v>
      </c>
      <c r="F4156" t="s">
        <v>350</v>
      </c>
      <c r="G4156" t="s">
        <v>351</v>
      </c>
      <c r="H4156">
        <v>5009</v>
      </c>
      <c r="I4156" t="s">
        <v>319</v>
      </c>
      <c r="J4156">
        <v>63300150</v>
      </c>
      <c r="K4156" t="s">
        <v>1680</v>
      </c>
      <c r="L4156" s="3">
        <v>4040.4283767028683</v>
      </c>
      <c r="M4156" s="3">
        <v>1501.3600000000006</v>
      </c>
      <c r="N4156" s="3">
        <v>3039.9279999999999</v>
      </c>
      <c r="O4156" s="3">
        <v>4609.267359999998</v>
      </c>
      <c r="P4156" s="3">
        <v>5408.5573232956667</v>
      </c>
    </row>
    <row r="4157" spans="2:16" x14ac:dyDescent="0.35">
      <c r="B4157" t="s">
        <v>10</v>
      </c>
      <c r="D4157" t="s">
        <v>11</v>
      </c>
      <c r="E4157" t="s">
        <v>103</v>
      </c>
      <c r="F4157" t="s">
        <v>350</v>
      </c>
      <c r="G4157" t="s">
        <v>351</v>
      </c>
      <c r="H4157">
        <v>5009</v>
      </c>
      <c r="I4157" t="s">
        <v>319</v>
      </c>
      <c r="J4157">
        <v>63300100</v>
      </c>
      <c r="K4157" t="s">
        <v>1869</v>
      </c>
      <c r="L4157" s="3">
        <v>-3.7678104939662944</v>
      </c>
      <c r="M4157" s="3">
        <v>-16.838821453055402</v>
      </c>
      <c r="N4157" s="3">
        <v>-14.278259840472401</v>
      </c>
      <c r="O4157" s="3">
        <v>-11.533580960545805</v>
      </c>
      <c r="P4157" s="3">
        <v>4.353565827047305</v>
      </c>
    </row>
    <row r="4158" spans="2:16" x14ac:dyDescent="0.35">
      <c r="B4158" t="s">
        <v>10</v>
      </c>
      <c r="D4158" t="s">
        <v>11</v>
      </c>
      <c r="E4158" t="s">
        <v>103</v>
      </c>
      <c r="F4158" t="s">
        <v>350</v>
      </c>
      <c r="G4158" t="s">
        <v>351</v>
      </c>
      <c r="H4158">
        <v>5009</v>
      </c>
      <c r="I4158" t="s">
        <v>319</v>
      </c>
      <c r="J4158">
        <v>63300170</v>
      </c>
      <c r="K4158" t="s">
        <v>1873</v>
      </c>
      <c r="L4158" s="3">
        <v>-6.5117594406592616</v>
      </c>
      <c r="M4158" s="3">
        <v>-29.101876206910902</v>
      </c>
      <c r="N4158" s="3">
        <v>-24.676557767773147</v>
      </c>
      <c r="O4158" s="3">
        <v>-19.933036660073867</v>
      </c>
      <c r="P4158" s="3">
        <v>7.5240974619621284</v>
      </c>
    </row>
    <row r="4159" spans="2:16" x14ac:dyDescent="0.35">
      <c r="B4159" t="s">
        <v>10</v>
      </c>
      <c r="D4159" t="s">
        <v>19</v>
      </c>
      <c r="E4159" t="s">
        <v>103</v>
      </c>
      <c r="F4159" t="s">
        <v>1619</v>
      </c>
      <c r="G4159" t="s">
        <v>1620</v>
      </c>
      <c r="H4159">
        <v>5009</v>
      </c>
      <c r="I4159" t="s">
        <v>319</v>
      </c>
      <c r="J4159">
        <v>63300060</v>
      </c>
      <c r="K4159" t="s">
        <v>1546</v>
      </c>
      <c r="L4159" s="3">
        <v>324.64728403835397</v>
      </c>
      <c r="M4159" s="3">
        <v>0</v>
      </c>
      <c r="N4159" s="3">
        <v>0</v>
      </c>
      <c r="O4159" s="3">
        <v>0</v>
      </c>
      <c r="P4159" s="3">
        <v>-64.283165727054438</v>
      </c>
    </row>
    <row r="4160" spans="2:16" x14ac:dyDescent="0.35">
      <c r="B4160" t="s">
        <v>10</v>
      </c>
      <c r="D4160" t="s">
        <v>19</v>
      </c>
      <c r="E4160" t="s">
        <v>103</v>
      </c>
      <c r="F4160" t="s">
        <v>1619</v>
      </c>
      <c r="G4160" t="s">
        <v>1620</v>
      </c>
      <c r="H4160">
        <v>5009</v>
      </c>
      <c r="I4160" t="s">
        <v>319</v>
      </c>
      <c r="J4160">
        <v>63300150</v>
      </c>
      <c r="K4160" t="s">
        <v>1680</v>
      </c>
      <c r="L4160" s="3">
        <v>1650.0667742445257</v>
      </c>
      <c r="M4160" s="3">
        <v>615</v>
      </c>
      <c r="N4160" s="3">
        <v>1242.2999999999993</v>
      </c>
      <c r="O4160" s="3">
        <v>1882.1460000000006</v>
      </c>
      <c r="P4160" s="3">
        <v>2208.0604330401766</v>
      </c>
    </row>
    <row r="4161" spans="2:16" x14ac:dyDescent="0.35">
      <c r="B4161" t="s">
        <v>10</v>
      </c>
      <c r="D4161" t="s">
        <v>19</v>
      </c>
      <c r="E4161" t="s">
        <v>103</v>
      </c>
      <c r="F4161" t="s">
        <v>352</v>
      </c>
      <c r="G4161" t="s">
        <v>353</v>
      </c>
      <c r="H4161">
        <v>5009</v>
      </c>
      <c r="I4161" t="s">
        <v>319</v>
      </c>
      <c r="J4161">
        <v>63300150</v>
      </c>
      <c r="K4161" t="s">
        <v>1680</v>
      </c>
      <c r="L4161" s="3">
        <v>0</v>
      </c>
      <c r="M4161" s="3">
        <v>317038.37854135764</v>
      </c>
      <c r="N4161" s="3">
        <v>0</v>
      </c>
      <c r="O4161" s="3">
        <v>0</v>
      </c>
      <c r="P4161" s="3">
        <v>0</v>
      </c>
    </row>
    <row r="4162" spans="2:16" x14ac:dyDescent="0.35">
      <c r="B4162" t="s">
        <v>10</v>
      </c>
      <c r="D4162" t="s">
        <v>11</v>
      </c>
      <c r="E4162" t="s">
        <v>103</v>
      </c>
      <c r="F4162" t="s">
        <v>352</v>
      </c>
      <c r="G4162" t="s">
        <v>353</v>
      </c>
      <c r="H4162">
        <v>5009</v>
      </c>
      <c r="I4162" t="s">
        <v>319</v>
      </c>
      <c r="J4162">
        <v>63300080</v>
      </c>
      <c r="K4162" t="s">
        <v>91</v>
      </c>
      <c r="L4162" s="3">
        <v>-131.19375786917226</v>
      </c>
      <c r="M4162" s="3">
        <v>-586.3214931135044</v>
      </c>
      <c r="N4162" s="3">
        <v>-497.16369102960016</v>
      </c>
      <c r="O4162" s="3">
        <v>-401.59499424247042</v>
      </c>
      <c r="P4162" s="3">
        <v>151.58954216339043</v>
      </c>
    </row>
    <row r="4163" spans="2:16" x14ac:dyDescent="0.35">
      <c r="B4163" t="s">
        <v>10</v>
      </c>
      <c r="D4163" t="s">
        <v>11</v>
      </c>
      <c r="E4163" t="s">
        <v>103</v>
      </c>
      <c r="F4163" t="s">
        <v>352</v>
      </c>
      <c r="G4163" t="s">
        <v>353</v>
      </c>
      <c r="H4163">
        <v>5009</v>
      </c>
      <c r="I4163" t="s">
        <v>319</v>
      </c>
      <c r="J4163">
        <v>63300040</v>
      </c>
      <c r="K4163" t="s">
        <v>1515</v>
      </c>
      <c r="L4163" s="3">
        <v>-45.313633474548624</v>
      </c>
      <c r="M4163" s="3">
        <v>-202.5123578188086</v>
      </c>
      <c r="N4163" s="3">
        <v>-171.71772223061907</v>
      </c>
      <c r="O4163" s="3">
        <v>-138.70879735348444</v>
      </c>
      <c r="P4163" s="3">
        <v>52.358230023540273</v>
      </c>
    </row>
    <row r="4164" spans="2:16" x14ac:dyDescent="0.35">
      <c r="B4164" t="s">
        <v>10</v>
      </c>
      <c r="D4164" t="s">
        <v>19</v>
      </c>
      <c r="E4164" t="s">
        <v>103</v>
      </c>
      <c r="F4164" t="s">
        <v>352</v>
      </c>
      <c r="G4164" t="s">
        <v>353</v>
      </c>
      <c r="H4164">
        <v>5009</v>
      </c>
      <c r="I4164" t="s">
        <v>319</v>
      </c>
      <c r="J4164">
        <v>63300056</v>
      </c>
      <c r="K4164" t="s">
        <v>1536</v>
      </c>
      <c r="L4164" s="3">
        <v>-431.55841404332023</v>
      </c>
      <c r="M4164" s="3">
        <v>-1928.6891220838879</v>
      </c>
      <c r="N4164" s="3">
        <v>-1635.4068783868424</v>
      </c>
      <c r="O4164" s="3">
        <v>-1321.0361652712891</v>
      </c>
      <c r="P4164" s="3">
        <v>498.64980974799255</v>
      </c>
    </row>
    <row r="4165" spans="2:16" x14ac:dyDescent="0.35">
      <c r="B4165" t="s">
        <v>10</v>
      </c>
      <c r="D4165" t="s">
        <v>19</v>
      </c>
      <c r="E4165" t="s">
        <v>103</v>
      </c>
      <c r="F4165" t="s">
        <v>352</v>
      </c>
      <c r="G4165" t="s">
        <v>353</v>
      </c>
      <c r="H4165">
        <v>5009</v>
      </c>
      <c r="I4165" t="s">
        <v>319</v>
      </c>
      <c r="J4165">
        <v>63300060</v>
      </c>
      <c r="K4165" t="s">
        <v>1546</v>
      </c>
      <c r="L4165" s="3">
        <v>993.79631411410082</v>
      </c>
      <c r="M4165" s="3">
        <v>0</v>
      </c>
      <c r="N4165" s="3">
        <v>0</v>
      </c>
      <c r="O4165" s="3">
        <v>0</v>
      </c>
      <c r="P4165" s="3">
        <v>-196.78086434133002</v>
      </c>
    </row>
    <row r="4166" spans="2:16" x14ac:dyDescent="0.35">
      <c r="B4166" t="s">
        <v>10</v>
      </c>
      <c r="D4166" t="s">
        <v>19</v>
      </c>
      <c r="E4166" t="s">
        <v>103</v>
      </c>
      <c r="F4166" t="s">
        <v>352</v>
      </c>
      <c r="G4166" t="s">
        <v>353</v>
      </c>
      <c r="H4166">
        <v>5009</v>
      </c>
      <c r="I4166" t="s">
        <v>319</v>
      </c>
      <c r="J4166">
        <v>63300150</v>
      </c>
      <c r="K4166" t="s">
        <v>1680</v>
      </c>
      <c r="L4166" s="3">
        <v>-490430.26679845701</v>
      </c>
      <c r="M4166" s="3">
        <v>-519379</v>
      </c>
      <c r="N4166" s="3">
        <v>-318745.58</v>
      </c>
      <c r="O4166" s="3">
        <v>-268099.49160000001</v>
      </c>
      <c r="P4166" s="3">
        <v>-270639.23300921154</v>
      </c>
    </row>
    <row r="4167" spans="2:16" x14ac:dyDescent="0.35">
      <c r="B4167" t="s">
        <v>10</v>
      </c>
      <c r="D4167" t="s">
        <v>19</v>
      </c>
      <c r="E4167" t="s">
        <v>103</v>
      </c>
      <c r="F4167" t="s">
        <v>352</v>
      </c>
      <c r="G4167" t="s">
        <v>353</v>
      </c>
      <c r="H4167">
        <v>5009</v>
      </c>
      <c r="I4167" t="s">
        <v>319</v>
      </c>
      <c r="J4167">
        <v>63300152</v>
      </c>
      <c r="K4167" t="s">
        <v>1741</v>
      </c>
      <c r="L4167" s="3">
        <v>-120000</v>
      </c>
      <c r="M4167" s="3">
        <v>10000</v>
      </c>
      <c r="N4167" s="3">
        <v>10000</v>
      </c>
      <c r="O4167" s="3">
        <v>10000</v>
      </c>
      <c r="P4167" s="3">
        <v>10000</v>
      </c>
    </row>
    <row r="4168" spans="2:16" x14ac:dyDescent="0.35">
      <c r="B4168" t="s">
        <v>10</v>
      </c>
      <c r="D4168" t="s">
        <v>11</v>
      </c>
      <c r="E4168" t="s">
        <v>103</v>
      </c>
      <c r="F4168" t="s">
        <v>352</v>
      </c>
      <c r="G4168" t="s">
        <v>353</v>
      </c>
      <c r="H4168">
        <v>5009</v>
      </c>
      <c r="I4168" t="s">
        <v>319</v>
      </c>
      <c r="J4168">
        <v>63300100</v>
      </c>
      <c r="K4168" t="s">
        <v>1869</v>
      </c>
      <c r="L4168" s="3">
        <v>-39.703374091986007</v>
      </c>
      <c r="M4168" s="3">
        <v>-177.4393992317182</v>
      </c>
      <c r="N4168" s="3">
        <v>-150.45743281158866</v>
      </c>
      <c r="O4168" s="3">
        <v>-121.53532720495787</v>
      </c>
      <c r="P4168" s="3">
        <v>45.8757824968161</v>
      </c>
    </row>
    <row r="4169" spans="2:16" x14ac:dyDescent="0.35">
      <c r="B4169" t="s">
        <v>10</v>
      </c>
      <c r="D4169" t="s">
        <v>11</v>
      </c>
      <c r="E4169" t="s">
        <v>103</v>
      </c>
      <c r="F4169" t="s">
        <v>352</v>
      </c>
      <c r="G4169" t="s">
        <v>353</v>
      </c>
      <c r="H4169">
        <v>5009</v>
      </c>
      <c r="I4169" t="s">
        <v>319</v>
      </c>
      <c r="J4169">
        <v>63300170</v>
      </c>
      <c r="K4169" t="s">
        <v>1873</v>
      </c>
      <c r="L4169" s="3">
        <v>-68.617787832887188</v>
      </c>
      <c r="M4169" s="3">
        <v>-306.66157041133738</v>
      </c>
      <c r="N4169" s="3">
        <v>-260.02969366350771</v>
      </c>
      <c r="O4169" s="3">
        <v>-210.04475027813533</v>
      </c>
      <c r="P4169" s="3">
        <v>79.285319749931659</v>
      </c>
    </row>
    <row r="4170" spans="2:16" x14ac:dyDescent="0.35">
      <c r="B4170" t="s">
        <v>10</v>
      </c>
      <c r="D4170" t="s">
        <v>19</v>
      </c>
      <c r="E4170" t="s">
        <v>103</v>
      </c>
      <c r="F4170" t="s">
        <v>1621</v>
      </c>
      <c r="G4170" t="s">
        <v>1622</v>
      </c>
      <c r="H4170">
        <v>5009</v>
      </c>
      <c r="I4170" t="s">
        <v>319</v>
      </c>
      <c r="J4170">
        <v>63300060</v>
      </c>
      <c r="K4170" t="s">
        <v>1546</v>
      </c>
      <c r="L4170" s="3">
        <v>129.85891361534141</v>
      </c>
      <c r="M4170" s="3">
        <v>0</v>
      </c>
      <c r="N4170" s="3">
        <v>-5000</v>
      </c>
      <c r="O4170" s="3">
        <v>-15000</v>
      </c>
      <c r="P4170" s="3">
        <v>-15185.09301602732</v>
      </c>
    </row>
    <row r="4171" spans="2:16" x14ac:dyDescent="0.35">
      <c r="B4171" t="s">
        <v>10</v>
      </c>
      <c r="D4171" t="s">
        <v>19</v>
      </c>
      <c r="E4171" t="s">
        <v>103</v>
      </c>
      <c r="F4171" t="s">
        <v>1621</v>
      </c>
      <c r="G4171" t="s">
        <v>1622</v>
      </c>
      <c r="H4171">
        <v>5009</v>
      </c>
      <c r="I4171" t="s">
        <v>319</v>
      </c>
      <c r="J4171">
        <v>63300150</v>
      </c>
      <c r="K4171" t="s">
        <v>1680</v>
      </c>
      <c r="L4171" s="3">
        <v>647.14813975248762</v>
      </c>
      <c r="M4171" s="3">
        <v>241.20000000000073</v>
      </c>
      <c r="N4171" s="3">
        <v>487.22400000000016</v>
      </c>
      <c r="O4171" s="3">
        <v>738.16848000000027</v>
      </c>
      <c r="P4171" s="3">
        <v>865.99053081185593</v>
      </c>
    </row>
    <row r="4172" spans="2:16" x14ac:dyDescent="0.35">
      <c r="B4172" t="s">
        <v>10</v>
      </c>
      <c r="D4172" t="s">
        <v>19</v>
      </c>
      <c r="E4172" t="s">
        <v>103</v>
      </c>
      <c r="F4172" t="s">
        <v>354</v>
      </c>
      <c r="G4172" t="s">
        <v>355</v>
      </c>
      <c r="H4172">
        <v>5009</v>
      </c>
      <c r="I4172" t="s">
        <v>319</v>
      </c>
      <c r="J4172">
        <v>63300150</v>
      </c>
      <c r="K4172" t="s">
        <v>1680</v>
      </c>
      <c r="L4172" s="3">
        <v>0</v>
      </c>
      <c r="M4172" s="3">
        <v>3650.7095104849309</v>
      </c>
      <c r="N4172" s="3">
        <v>0</v>
      </c>
      <c r="O4172" s="3">
        <v>0</v>
      </c>
      <c r="P4172" s="3">
        <v>0</v>
      </c>
    </row>
    <row r="4173" spans="2:16" x14ac:dyDescent="0.35">
      <c r="B4173" t="s">
        <v>10</v>
      </c>
      <c r="D4173" t="s">
        <v>11</v>
      </c>
      <c r="E4173" t="s">
        <v>103</v>
      </c>
      <c r="F4173" t="s">
        <v>354</v>
      </c>
      <c r="G4173" t="s">
        <v>355</v>
      </c>
      <c r="H4173">
        <v>5009</v>
      </c>
      <c r="I4173" t="s">
        <v>319</v>
      </c>
      <c r="J4173">
        <v>63300080</v>
      </c>
      <c r="K4173" t="s">
        <v>91</v>
      </c>
      <c r="L4173" s="3">
        <v>358.42224281508243</v>
      </c>
      <c r="M4173" s="3">
        <v>-1071.1795737656212</v>
      </c>
      <c r="N4173" s="3">
        <v>-757.59282952154172</v>
      </c>
      <c r="O4173" s="3">
        <v>-422.49820834913407</v>
      </c>
      <c r="P4173" s="3">
        <v>1378.4268380126014</v>
      </c>
    </row>
    <row r="4174" spans="2:16" x14ac:dyDescent="0.35">
      <c r="B4174" t="s">
        <v>10</v>
      </c>
      <c r="D4174" t="s">
        <v>11</v>
      </c>
      <c r="E4174" t="s">
        <v>103</v>
      </c>
      <c r="F4174" t="s">
        <v>354</v>
      </c>
      <c r="G4174" t="s">
        <v>355</v>
      </c>
      <c r="H4174">
        <v>5009</v>
      </c>
      <c r="I4174" t="s">
        <v>319</v>
      </c>
      <c r="J4174">
        <v>63300040</v>
      </c>
      <c r="K4174" t="s">
        <v>1515</v>
      </c>
      <c r="L4174" s="3">
        <v>-113.04220099766462</v>
      </c>
      <c r="M4174" s="3">
        <v>-505.19989062016975</v>
      </c>
      <c r="N4174" s="3">
        <v>-428.37768232181406</v>
      </c>
      <c r="O4174" s="3">
        <v>-346.03157059891964</v>
      </c>
      <c r="P4174" s="3">
        <v>130.61608880951098</v>
      </c>
    </row>
    <row r="4175" spans="2:16" x14ac:dyDescent="0.35">
      <c r="B4175" t="s">
        <v>10</v>
      </c>
      <c r="D4175" t="s">
        <v>19</v>
      </c>
      <c r="E4175" t="s">
        <v>103</v>
      </c>
      <c r="F4175" t="s">
        <v>354</v>
      </c>
      <c r="G4175" t="s">
        <v>355</v>
      </c>
      <c r="H4175">
        <v>5009</v>
      </c>
      <c r="I4175" t="s">
        <v>319</v>
      </c>
      <c r="J4175">
        <v>63300056</v>
      </c>
      <c r="K4175" t="s">
        <v>1536</v>
      </c>
      <c r="L4175" s="3">
        <v>-1076.5923904539959</v>
      </c>
      <c r="M4175" s="3">
        <v>-4811.4275297159038</v>
      </c>
      <c r="N4175" s="3">
        <v>-4079.7874506839435</v>
      </c>
      <c r="O4175" s="3">
        <v>-3295.5387676087557</v>
      </c>
      <c r="P4175" s="3">
        <v>1243.962750566774</v>
      </c>
    </row>
    <row r="4176" spans="2:16" x14ac:dyDescent="0.35">
      <c r="B4176" t="s">
        <v>10</v>
      </c>
      <c r="D4176" t="s">
        <v>19</v>
      </c>
      <c r="E4176" t="s">
        <v>103</v>
      </c>
      <c r="F4176" t="s">
        <v>354</v>
      </c>
      <c r="G4176" t="s">
        <v>355</v>
      </c>
      <c r="H4176">
        <v>5009</v>
      </c>
      <c r="I4176" t="s">
        <v>319</v>
      </c>
      <c r="J4176">
        <v>63300052</v>
      </c>
      <c r="K4176" t="s">
        <v>1541</v>
      </c>
      <c r="L4176" s="3">
        <v>2255.6129260299058</v>
      </c>
      <c r="M4176" s="3">
        <v>1287.8105107500232</v>
      </c>
      <c r="N4176" s="3">
        <v>1587.7057746262653</v>
      </c>
      <c r="O4176" s="3">
        <v>1905.7420296181808</v>
      </c>
      <c r="P4176" s="3">
        <v>3290.3360586851777</v>
      </c>
    </row>
    <row r="4177" spans="2:16" x14ac:dyDescent="0.35">
      <c r="B4177" t="s">
        <v>10</v>
      </c>
      <c r="D4177" t="s">
        <v>19</v>
      </c>
      <c r="E4177" t="s">
        <v>103</v>
      </c>
      <c r="F4177" t="s">
        <v>354</v>
      </c>
      <c r="G4177" t="s">
        <v>355</v>
      </c>
      <c r="H4177">
        <v>5009</v>
      </c>
      <c r="I4177" t="s">
        <v>319</v>
      </c>
      <c r="J4177">
        <v>63300060</v>
      </c>
      <c r="K4177" t="s">
        <v>1546</v>
      </c>
      <c r="L4177" s="3">
        <v>1558.3069633841005</v>
      </c>
      <c r="M4177" s="3">
        <v>0</v>
      </c>
      <c r="N4177" s="3">
        <v>0</v>
      </c>
      <c r="O4177" s="3">
        <v>0</v>
      </c>
      <c r="P4177" s="3">
        <v>-308.55919548986276</v>
      </c>
    </row>
    <row r="4178" spans="2:16" x14ac:dyDescent="0.35">
      <c r="B4178" t="s">
        <v>10</v>
      </c>
      <c r="D4178" t="s">
        <v>19</v>
      </c>
      <c r="E4178" t="s">
        <v>103</v>
      </c>
      <c r="F4178" t="s">
        <v>354</v>
      </c>
      <c r="G4178" t="s">
        <v>355</v>
      </c>
      <c r="H4178">
        <v>5009</v>
      </c>
      <c r="I4178" t="s">
        <v>319</v>
      </c>
      <c r="J4178">
        <v>63300150</v>
      </c>
      <c r="K4178" t="s">
        <v>1680</v>
      </c>
      <c r="L4178" s="3">
        <v>769.49455423305699</v>
      </c>
      <c r="M4178" s="3">
        <v>286.80000000000109</v>
      </c>
      <c r="N4178" s="3">
        <v>579.33600000000115</v>
      </c>
      <c r="O4178" s="3">
        <v>877.72272000000157</v>
      </c>
      <c r="P4178" s="3">
        <v>1029.7101336519081</v>
      </c>
    </row>
    <row r="4179" spans="2:16" x14ac:dyDescent="0.35">
      <c r="B4179" t="s">
        <v>10</v>
      </c>
      <c r="D4179" t="s">
        <v>11</v>
      </c>
      <c r="E4179" t="s">
        <v>103</v>
      </c>
      <c r="F4179" t="s">
        <v>354</v>
      </c>
      <c r="G4179" t="s">
        <v>355</v>
      </c>
      <c r="H4179">
        <v>5009</v>
      </c>
      <c r="I4179" t="s">
        <v>319</v>
      </c>
      <c r="J4179">
        <v>63300100</v>
      </c>
      <c r="K4179" t="s">
        <v>1869</v>
      </c>
      <c r="L4179" s="3">
        <v>108.46988927298662</v>
      </c>
      <c r="M4179" s="3">
        <v>-324.17276574486095</v>
      </c>
      <c r="N4179" s="3">
        <v>-229.27151419730944</v>
      </c>
      <c r="O4179" s="3">
        <v>-127.86129989513938</v>
      </c>
      <c r="P4179" s="3">
        <v>417.15549045117587</v>
      </c>
    </row>
    <row r="4180" spans="2:16" x14ac:dyDescent="0.35">
      <c r="B4180" t="s">
        <v>10</v>
      </c>
      <c r="D4180" t="s">
        <v>11</v>
      </c>
      <c r="E4180" t="s">
        <v>103</v>
      </c>
      <c r="F4180" t="s">
        <v>354</v>
      </c>
      <c r="G4180" t="s">
        <v>355</v>
      </c>
      <c r="H4180">
        <v>5009</v>
      </c>
      <c r="I4180" t="s">
        <v>319</v>
      </c>
      <c r="J4180">
        <v>63300170</v>
      </c>
      <c r="K4180" t="s">
        <v>1873</v>
      </c>
      <c r="L4180" s="3">
        <v>-171.17819008218066</v>
      </c>
      <c r="M4180" s="3">
        <v>-765.01697722482641</v>
      </c>
      <c r="N4180" s="3">
        <v>-648.6862046587521</v>
      </c>
      <c r="O4180" s="3">
        <v>-523.99066404979021</v>
      </c>
      <c r="P4180" s="3">
        <v>197.79007734011975</v>
      </c>
    </row>
    <row r="4181" spans="2:16" x14ac:dyDescent="0.35">
      <c r="B4181" t="s">
        <v>10</v>
      </c>
      <c r="D4181" t="s">
        <v>11</v>
      </c>
      <c r="E4181" t="s">
        <v>103</v>
      </c>
      <c r="F4181" t="s">
        <v>356</v>
      </c>
      <c r="G4181" t="s">
        <v>357</v>
      </c>
      <c r="H4181">
        <v>5009</v>
      </c>
      <c r="I4181" t="s">
        <v>319</v>
      </c>
      <c r="J4181">
        <v>63300080</v>
      </c>
      <c r="K4181" t="s">
        <v>91</v>
      </c>
      <c r="L4181" s="3">
        <v>-2.4900358475339317</v>
      </c>
      <c r="M4181" s="3">
        <v>-11.128285071167795</v>
      </c>
      <c r="N4181" s="3">
        <v>-9.4360847172026752</v>
      </c>
      <c r="O4181" s="3">
        <v>-7.6222066409051195</v>
      </c>
      <c r="P4181" s="3">
        <v>2.8771444690830776</v>
      </c>
    </row>
    <row r="4182" spans="2:16" x14ac:dyDescent="0.35">
      <c r="B4182" t="s">
        <v>10</v>
      </c>
      <c r="D4182" t="s">
        <v>11</v>
      </c>
      <c r="E4182" t="s">
        <v>103</v>
      </c>
      <c r="F4182" t="s">
        <v>356</v>
      </c>
      <c r="G4182" t="s">
        <v>357</v>
      </c>
      <c r="H4182">
        <v>5009</v>
      </c>
      <c r="I4182" t="s">
        <v>319</v>
      </c>
      <c r="J4182">
        <v>63300040</v>
      </c>
      <c r="K4182" t="s">
        <v>1515</v>
      </c>
      <c r="L4182" s="3">
        <v>-0.86004527628637106</v>
      </c>
      <c r="M4182" s="3">
        <v>-3.8436510936599007</v>
      </c>
      <c r="N4182" s="3">
        <v>-3.2591739977180225</v>
      </c>
      <c r="O4182" s="3">
        <v>-2.632670056891584</v>
      </c>
      <c r="P4182" s="3">
        <v>0.99375055675568547</v>
      </c>
    </row>
    <row r="4183" spans="2:16" x14ac:dyDescent="0.35">
      <c r="B4183" t="s">
        <v>10</v>
      </c>
      <c r="D4183" t="s">
        <v>19</v>
      </c>
      <c r="E4183" t="s">
        <v>103</v>
      </c>
      <c r="F4183" t="s">
        <v>356</v>
      </c>
      <c r="G4183" t="s">
        <v>357</v>
      </c>
      <c r="H4183">
        <v>5009</v>
      </c>
      <c r="I4183" t="s">
        <v>319</v>
      </c>
      <c r="J4183">
        <v>63300056</v>
      </c>
      <c r="K4183" t="s">
        <v>1536</v>
      </c>
      <c r="L4183" s="3">
        <v>-8.1909073932038154</v>
      </c>
      <c r="M4183" s="3">
        <v>-36.606200891999379</v>
      </c>
      <c r="N4183" s="3">
        <v>-31.039752359219392</v>
      </c>
      <c r="O4183" s="3">
        <v>-25.073048160872077</v>
      </c>
      <c r="P4183" s="3">
        <v>9.4642910167208356</v>
      </c>
    </row>
    <row r="4184" spans="2:16" x14ac:dyDescent="0.35">
      <c r="B4184" t="s">
        <v>10</v>
      </c>
      <c r="D4184" t="s">
        <v>19</v>
      </c>
      <c r="E4184" t="s">
        <v>103</v>
      </c>
      <c r="F4184" t="s">
        <v>356</v>
      </c>
      <c r="G4184" t="s">
        <v>357</v>
      </c>
      <c r="H4184">
        <v>5009</v>
      </c>
      <c r="I4184" t="s">
        <v>319</v>
      </c>
      <c r="J4184">
        <v>63300033</v>
      </c>
      <c r="K4184" t="s">
        <v>1661</v>
      </c>
      <c r="L4184" s="3">
        <v>3168.1282065494888</v>
      </c>
      <c r="M4184" s="3">
        <v>0</v>
      </c>
      <c r="N4184" s="3">
        <v>-65686</v>
      </c>
      <c r="O4184" s="3">
        <v>-65686</v>
      </c>
      <c r="P4184" s="3">
        <v>-67011.253244375635</v>
      </c>
    </row>
    <row r="4185" spans="2:16" x14ac:dyDescent="0.35">
      <c r="B4185" t="s">
        <v>10</v>
      </c>
      <c r="D4185" t="s">
        <v>19</v>
      </c>
      <c r="E4185" t="s">
        <v>103</v>
      </c>
      <c r="F4185" t="s">
        <v>356</v>
      </c>
      <c r="G4185" t="s">
        <v>357</v>
      </c>
      <c r="H4185">
        <v>5009</v>
      </c>
      <c r="I4185" t="s">
        <v>319</v>
      </c>
      <c r="J4185">
        <v>63300150</v>
      </c>
      <c r="K4185" t="s">
        <v>1680</v>
      </c>
      <c r="L4185" s="3">
        <v>1376.7727878631486</v>
      </c>
      <c r="M4185" s="3">
        <v>513.13999999999942</v>
      </c>
      <c r="N4185" s="3">
        <v>1036.5427999999993</v>
      </c>
      <c r="O4185" s="3">
        <v>1570.4136560000006</v>
      </c>
      <c r="P4185" s="3">
        <v>1842.3481798540415</v>
      </c>
    </row>
    <row r="4186" spans="2:16" x14ac:dyDescent="0.35">
      <c r="B4186" t="s">
        <v>10</v>
      </c>
      <c r="D4186" t="s">
        <v>11</v>
      </c>
      <c r="E4186" t="s">
        <v>103</v>
      </c>
      <c r="F4186" t="s">
        <v>356</v>
      </c>
      <c r="G4186" t="s">
        <v>357</v>
      </c>
      <c r="H4186">
        <v>5009</v>
      </c>
      <c r="I4186" t="s">
        <v>319</v>
      </c>
      <c r="J4186">
        <v>63300100</v>
      </c>
      <c r="K4186" t="s">
        <v>1869</v>
      </c>
      <c r="L4186" s="3">
        <v>-0.75356348017474772</v>
      </c>
      <c r="M4186" s="3">
        <v>-3.367770482063932</v>
      </c>
      <c r="N4186" s="3">
        <v>-2.8556572170481473</v>
      </c>
      <c r="O4186" s="3">
        <v>-2.306720430800226</v>
      </c>
      <c r="P4186" s="3">
        <v>0.87071477353831028</v>
      </c>
    </row>
    <row r="4187" spans="2:16" x14ac:dyDescent="0.35">
      <c r="B4187" t="s">
        <v>10</v>
      </c>
      <c r="D4187" t="s">
        <v>11</v>
      </c>
      <c r="E4187" t="s">
        <v>103</v>
      </c>
      <c r="F4187" t="s">
        <v>356</v>
      </c>
      <c r="G4187" t="s">
        <v>357</v>
      </c>
      <c r="H4187">
        <v>5009</v>
      </c>
      <c r="I4187" t="s">
        <v>319</v>
      </c>
      <c r="J4187">
        <v>63300170</v>
      </c>
      <c r="K4187" t="s">
        <v>1873</v>
      </c>
      <c r="L4187" s="3">
        <v>-1.3023542755194057</v>
      </c>
      <c r="M4187" s="3">
        <v>-5.820385941827908</v>
      </c>
      <c r="N4187" s="3">
        <v>-4.9353206251158781</v>
      </c>
      <c r="O4187" s="3">
        <v>-3.9866146575786843</v>
      </c>
      <c r="P4187" s="3">
        <v>1.5048222716585826</v>
      </c>
    </row>
    <row r="4188" spans="2:16" x14ac:dyDescent="0.35">
      <c r="B4188" t="s">
        <v>10</v>
      </c>
      <c r="D4188" t="s">
        <v>11</v>
      </c>
      <c r="E4188" t="s">
        <v>103</v>
      </c>
      <c r="F4188" t="s">
        <v>358</v>
      </c>
      <c r="G4188" t="s">
        <v>359</v>
      </c>
      <c r="H4188">
        <v>5009</v>
      </c>
      <c r="I4188" t="s">
        <v>319</v>
      </c>
      <c r="J4188">
        <v>63300080</v>
      </c>
      <c r="K4188" t="s">
        <v>91</v>
      </c>
      <c r="L4188" s="3">
        <v>114.60294144</v>
      </c>
      <c r="M4188" s="3">
        <v>118.61404439039998</v>
      </c>
      <c r="N4188" s="3">
        <v>122.76553594406397</v>
      </c>
      <c r="O4188" s="3">
        <v>127.0623297021062</v>
      </c>
      <c r="P4188" s="3">
        <v>131.50951124167992</v>
      </c>
    </row>
    <row r="4189" spans="2:16" x14ac:dyDescent="0.35">
      <c r="B4189" t="s">
        <v>10</v>
      </c>
      <c r="D4189" t="s">
        <v>11</v>
      </c>
      <c r="E4189" t="s">
        <v>103</v>
      </c>
      <c r="F4189" t="s">
        <v>358</v>
      </c>
      <c r="G4189" t="s">
        <v>359</v>
      </c>
      <c r="H4189">
        <v>5009</v>
      </c>
      <c r="I4189" t="s">
        <v>319</v>
      </c>
      <c r="J4189">
        <v>63300040</v>
      </c>
      <c r="K4189" t="s">
        <v>1515</v>
      </c>
      <c r="L4189" s="3">
        <v>39.583252799999997</v>
      </c>
      <c r="M4189" s="3">
        <v>40.968666647999996</v>
      </c>
      <c r="N4189" s="3">
        <v>42.402569980679985</v>
      </c>
      <c r="O4189" s="3">
        <v>43.886659930003788</v>
      </c>
      <c r="P4189" s="3">
        <v>45.422693027553912</v>
      </c>
    </row>
    <row r="4190" spans="2:16" x14ac:dyDescent="0.35">
      <c r="B4190" t="s">
        <v>10</v>
      </c>
      <c r="D4190" t="s">
        <v>19</v>
      </c>
      <c r="E4190" t="s">
        <v>103</v>
      </c>
      <c r="F4190" t="s">
        <v>358</v>
      </c>
      <c r="G4190" t="s">
        <v>359</v>
      </c>
      <c r="H4190">
        <v>5009</v>
      </c>
      <c r="I4190" t="s">
        <v>319</v>
      </c>
      <c r="J4190">
        <v>63300056</v>
      </c>
      <c r="K4190" t="s">
        <v>1536</v>
      </c>
      <c r="L4190" s="3">
        <v>376.98336</v>
      </c>
      <c r="M4190" s="3">
        <v>390.17777759999996</v>
      </c>
      <c r="N4190" s="3">
        <v>403.8339998159999</v>
      </c>
      <c r="O4190" s="3">
        <v>417.96818980955987</v>
      </c>
      <c r="P4190" s="3">
        <v>432.59707645289444</v>
      </c>
    </row>
    <row r="4191" spans="2:16" x14ac:dyDescent="0.35">
      <c r="B4191" t="s">
        <v>10</v>
      </c>
      <c r="D4191" t="s">
        <v>19</v>
      </c>
      <c r="E4191" t="s">
        <v>103</v>
      </c>
      <c r="F4191" t="s">
        <v>358</v>
      </c>
      <c r="G4191" t="s">
        <v>359</v>
      </c>
      <c r="H4191">
        <v>5009</v>
      </c>
      <c r="I4191" t="s">
        <v>319</v>
      </c>
      <c r="J4191">
        <v>63300060</v>
      </c>
      <c r="K4191" t="s">
        <v>1546</v>
      </c>
      <c r="L4191" s="3">
        <v>289.76782376977008</v>
      </c>
      <c r="M4191" s="3">
        <v>0</v>
      </c>
      <c r="N4191" s="3">
        <v>0</v>
      </c>
      <c r="O4191" s="3">
        <v>0</v>
      </c>
      <c r="P4191" s="3">
        <v>-57.376709905139251</v>
      </c>
    </row>
    <row r="4192" spans="2:16" x14ac:dyDescent="0.35">
      <c r="B4192" t="s">
        <v>10</v>
      </c>
      <c r="D4192" t="s">
        <v>19</v>
      </c>
      <c r="E4192" t="s">
        <v>103</v>
      </c>
      <c r="F4192" t="s">
        <v>358</v>
      </c>
      <c r="G4192" t="s">
        <v>359</v>
      </c>
      <c r="H4192">
        <v>5009</v>
      </c>
      <c r="I4192" t="s">
        <v>319</v>
      </c>
      <c r="J4192">
        <v>63300150</v>
      </c>
      <c r="K4192" t="s">
        <v>1680</v>
      </c>
      <c r="L4192" s="3">
        <v>-44951.116364988127</v>
      </c>
      <c r="M4192" s="3">
        <v>-47500</v>
      </c>
      <c r="N4192" s="3">
        <v>0</v>
      </c>
      <c r="O4192" s="3">
        <v>0</v>
      </c>
      <c r="P4192" s="3">
        <v>0</v>
      </c>
    </row>
    <row r="4193" spans="2:16" x14ac:dyDescent="0.35">
      <c r="B4193" t="s">
        <v>10</v>
      </c>
      <c r="D4193" t="s">
        <v>19</v>
      </c>
      <c r="E4193" t="s">
        <v>103</v>
      </c>
      <c r="F4193" t="s">
        <v>358</v>
      </c>
      <c r="G4193" t="s">
        <v>359</v>
      </c>
      <c r="H4193">
        <v>5009</v>
      </c>
      <c r="I4193" t="s">
        <v>319</v>
      </c>
      <c r="J4193">
        <v>63300152</v>
      </c>
      <c r="K4193" t="s">
        <v>1741</v>
      </c>
      <c r="L4193" s="3">
        <v>-18186</v>
      </c>
      <c r="M4193" s="3">
        <v>47500</v>
      </c>
      <c r="N4193" s="3">
        <v>47500</v>
      </c>
      <c r="O4193" s="3">
        <v>47500</v>
      </c>
      <c r="P4193" s="3">
        <v>47500</v>
      </c>
    </row>
    <row r="4194" spans="2:16" x14ac:dyDescent="0.35">
      <c r="B4194" t="s">
        <v>10</v>
      </c>
      <c r="D4194" t="s">
        <v>11</v>
      </c>
      <c r="E4194" t="s">
        <v>103</v>
      </c>
      <c r="F4194" t="s">
        <v>358</v>
      </c>
      <c r="G4194" t="s">
        <v>359</v>
      </c>
      <c r="H4194">
        <v>5009</v>
      </c>
      <c r="I4194" t="s">
        <v>319</v>
      </c>
      <c r="J4194">
        <v>63300100</v>
      </c>
      <c r="K4194" t="s">
        <v>1869</v>
      </c>
      <c r="L4194" s="3">
        <v>34.68246912</v>
      </c>
      <c r="M4194" s="3">
        <v>35.896355539199995</v>
      </c>
      <c r="N4194" s="3">
        <v>37.152727983071991</v>
      </c>
      <c r="O4194" s="3">
        <v>38.453073462479509</v>
      </c>
      <c r="P4194" s="3">
        <v>39.798931033666285</v>
      </c>
    </row>
    <row r="4195" spans="2:16" x14ac:dyDescent="0.35">
      <c r="B4195" t="s">
        <v>10</v>
      </c>
      <c r="D4195" t="s">
        <v>11</v>
      </c>
      <c r="E4195" t="s">
        <v>103</v>
      </c>
      <c r="F4195" t="s">
        <v>358</v>
      </c>
      <c r="G4195" t="s">
        <v>359</v>
      </c>
      <c r="H4195">
        <v>5009</v>
      </c>
      <c r="I4195" t="s">
        <v>319</v>
      </c>
      <c r="J4195">
        <v>63300170</v>
      </c>
      <c r="K4195" t="s">
        <v>1873</v>
      </c>
      <c r="L4195" s="3">
        <v>59.940354240000005</v>
      </c>
      <c r="M4195" s="3">
        <v>62.038266638399996</v>
      </c>
      <c r="N4195" s="3">
        <v>64.209605970743979</v>
      </c>
      <c r="O4195" s="3">
        <v>66.456942179720016</v>
      </c>
      <c r="P4195" s="3">
        <v>68.782935156010211</v>
      </c>
    </row>
    <row r="4196" spans="2:16" x14ac:dyDescent="0.35">
      <c r="B4196" t="s">
        <v>76</v>
      </c>
      <c r="D4196" t="s">
        <v>11</v>
      </c>
      <c r="E4196" t="s">
        <v>103</v>
      </c>
      <c r="F4196" t="s">
        <v>317</v>
      </c>
      <c r="G4196" t="s">
        <v>318</v>
      </c>
      <c r="H4196">
        <v>5009</v>
      </c>
      <c r="I4196" t="s">
        <v>319</v>
      </c>
      <c r="J4196">
        <v>63300080</v>
      </c>
      <c r="K4196" t="s">
        <v>91</v>
      </c>
      <c r="L4196" s="3">
        <v>200573.1133071146</v>
      </c>
      <c r="M4196" s="3">
        <v>211946.30195010194</v>
      </c>
      <c r="N4196" s="3">
        <v>218304.69100860503</v>
      </c>
      <c r="O4196" s="3">
        <v>224853.8317388632</v>
      </c>
      <c r="P4196" s="3">
        <v>227242.97490085204</v>
      </c>
    </row>
    <row r="4197" spans="2:16" x14ac:dyDescent="0.35">
      <c r="B4197" t="s">
        <v>76</v>
      </c>
      <c r="D4197" t="s">
        <v>19</v>
      </c>
      <c r="E4197" t="s">
        <v>103</v>
      </c>
      <c r="F4197" t="s">
        <v>317</v>
      </c>
      <c r="G4197" t="s">
        <v>318</v>
      </c>
      <c r="H4197">
        <v>5009</v>
      </c>
      <c r="I4197" t="s">
        <v>319</v>
      </c>
      <c r="J4197">
        <v>63300030</v>
      </c>
      <c r="K4197" t="s">
        <v>1488</v>
      </c>
      <c r="L4197" s="3">
        <v>23526.941135788838</v>
      </c>
      <c r="M4197" s="3">
        <v>24861</v>
      </c>
      <c r="N4197" s="3">
        <v>24861</v>
      </c>
      <c r="O4197" s="3">
        <v>24861</v>
      </c>
      <c r="P4197" s="3">
        <v>25125.155997213275</v>
      </c>
    </row>
    <row r="4198" spans="2:16" x14ac:dyDescent="0.35">
      <c r="B4198" t="s">
        <v>76</v>
      </c>
      <c r="D4198" t="s">
        <v>11</v>
      </c>
      <c r="E4198" t="s">
        <v>103</v>
      </c>
      <c r="F4198" t="s">
        <v>317</v>
      </c>
      <c r="G4198" t="s">
        <v>318</v>
      </c>
      <c r="H4198">
        <v>5009</v>
      </c>
      <c r="I4198" t="s">
        <v>319</v>
      </c>
      <c r="J4198">
        <v>63300040</v>
      </c>
      <c r="K4198" t="s">
        <v>1515</v>
      </c>
      <c r="L4198" s="3">
        <v>69276.897688312616</v>
      </c>
      <c r="M4198" s="3">
        <v>73205.137186712847</v>
      </c>
      <c r="N4198" s="3">
        <v>75401.291302314246</v>
      </c>
      <c r="O4198" s="3">
        <v>77663.330041383655</v>
      </c>
      <c r="P4198" s="3">
        <v>78488.52751509691</v>
      </c>
    </row>
    <row r="4199" spans="2:16" x14ac:dyDescent="0.35">
      <c r="B4199" t="s">
        <v>76</v>
      </c>
      <c r="D4199" t="s">
        <v>19</v>
      </c>
      <c r="E4199" t="s">
        <v>103</v>
      </c>
      <c r="F4199" t="s">
        <v>317</v>
      </c>
      <c r="G4199" t="s">
        <v>318</v>
      </c>
      <c r="H4199">
        <v>5009</v>
      </c>
      <c r="I4199" t="s">
        <v>319</v>
      </c>
      <c r="J4199">
        <v>63300056</v>
      </c>
      <c r="K4199" t="s">
        <v>1536</v>
      </c>
      <c r="L4199" s="3">
        <v>659779.97798392968</v>
      </c>
      <c r="M4199" s="3">
        <v>697191.78273059858</v>
      </c>
      <c r="N4199" s="3">
        <v>718107.5362125166</v>
      </c>
      <c r="O4199" s="3">
        <v>739650.76229889202</v>
      </c>
      <c r="P4199" s="3">
        <v>747509.78585806594</v>
      </c>
    </row>
    <row r="4200" spans="2:16" x14ac:dyDescent="0.35">
      <c r="B4200" t="s">
        <v>76</v>
      </c>
      <c r="D4200" t="s">
        <v>19</v>
      </c>
      <c r="E4200" t="s">
        <v>103</v>
      </c>
      <c r="F4200" t="s">
        <v>317</v>
      </c>
      <c r="G4200" t="s">
        <v>318</v>
      </c>
      <c r="H4200">
        <v>5009</v>
      </c>
      <c r="I4200" t="s">
        <v>319</v>
      </c>
      <c r="J4200">
        <v>63300060</v>
      </c>
      <c r="K4200" t="s">
        <v>1546</v>
      </c>
      <c r="L4200" s="3">
        <v>14013.392234373563</v>
      </c>
      <c r="M4200" s="3">
        <v>14808</v>
      </c>
      <c r="N4200" s="3">
        <v>14808</v>
      </c>
      <c r="O4200" s="3">
        <v>14808</v>
      </c>
      <c r="P4200" s="3">
        <v>14965.339688939872</v>
      </c>
    </row>
    <row r="4201" spans="2:16" x14ac:dyDescent="0.35">
      <c r="B4201" t="s">
        <v>76</v>
      </c>
      <c r="D4201" t="s">
        <v>19</v>
      </c>
      <c r="E4201" t="s">
        <v>103</v>
      </c>
      <c r="F4201" t="s">
        <v>317</v>
      </c>
      <c r="G4201" t="s">
        <v>318</v>
      </c>
      <c r="H4201">
        <v>5009</v>
      </c>
      <c r="I4201" t="s">
        <v>319</v>
      </c>
      <c r="J4201">
        <v>63300033</v>
      </c>
      <c r="K4201" t="s">
        <v>1661</v>
      </c>
      <c r="L4201" s="3">
        <v>7154.3250467223215</v>
      </c>
      <c r="M4201" s="3">
        <v>7560</v>
      </c>
      <c r="N4201" s="3">
        <v>7560</v>
      </c>
      <c r="O4201" s="3">
        <v>7560</v>
      </c>
      <c r="P4201" s="3">
        <v>7640.3273938671955</v>
      </c>
    </row>
    <row r="4202" spans="2:16" x14ac:dyDescent="0.35">
      <c r="B4202" t="s">
        <v>76</v>
      </c>
      <c r="D4202" t="s">
        <v>19</v>
      </c>
      <c r="E4202" t="s">
        <v>103</v>
      </c>
      <c r="F4202" t="s">
        <v>317</v>
      </c>
      <c r="G4202" t="s">
        <v>318</v>
      </c>
      <c r="H4202">
        <v>5009</v>
      </c>
      <c r="I4202" t="s">
        <v>319</v>
      </c>
      <c r="J4202">
        <v>63300150</v>
      </c>
      <c r="K4202" t="s">
        <v>1680</v>
      </c>
      <c r="L4202" s="3">
        <v>48743.097907609343</v>
      </c>
      <c r="M4202" s="3">
        <v>51507</v>
      </c>
      <c r="N4202" s="3">
        <v>51507</v>
      </c>
      <c r="O4202" s="3">
        <v>51507</v>
      </c>
      <c r="P4202" s="3">
        <v>52054.278184645191</v>
      </c>
    </row>
    <row r="4203" spans="2:16" x14ac:dyDescent="0.35">
      <c r="B4203" t="s">
        <v>76</v>
      </c>
      <c r="D4203" t="s">
        <v>11</v>
      </c>
      <c r="E4203" t="s">
        <v>103</v>
      </c>
      <c r="F4203" t="s">
        <v>317</v>
      </c>
      <c r="G4203" t="s">
        <v>318</v>
      </c>
      <c r="H4203">
        <v>5009</v>
      </c>
      <c r="I4203" t="s">
        <v>319</v>
      </c>
      <c r="J4203">
        <v>63300100</v>
      </c>
      <c r="K4203" t="s">
        <v>1869</v>
      </c>
      <c r="L4203" s="3">
        <v>60699.757974521526</v>
      </c>
      <c r="M4203" s="3">
        <v>64141.644011215067</v>
      </c>
      <c r="N4203" s="3">
        <v>66065.893331551517</v>
      </c>
      <c r="O4203" s="3">
        <v>68047.870131498072</v>
      </c>
      <c r="P4203" s="3">
        <v>68770.90029894207</v>
      </c>
    </row>
    <row r="4204" spans="2:16" x14ac:dyDescent="0.35">
      <c r="B4204" t="s">
        <v>76</v>
      </c>
      <c r="D4204" t="s">
        <v>11</v>
      </c>
      <c r="E4204" t="s">
        <v>103</v>
      </c>
      <c r="F4204" t="s">
        <v>317</v>
      </c>
      <c r="G4204" t="s">
        <v>318</v>
      </c>
      <c r="H4204">
        <v>5009</v>
      </c>
      <c r="I4204" t="s">
        <v>319</v>
      </c>
      <c r="J4204">
        <v>63300170</v>
      </c>
      <c r="K4204" t="s">
        <v>1873</v>
      </c>
      <c r="L4204" s="3">
        <v>104905.01649944481</v>
      </c>
      <c r="M4204" s="3">
        <v>110853.49345416517</v>
      </c>
      <c r="N4204" s="3">
        <v>114179.09825779013</v>
      </c>
      <c r="O4204" s="3">
        <v>117604.47120552383</v>
      </c>
      <c r="P4204" s="3">
        <v>118854.05595143249</v>
      </c>
    </row>
    <row r="4205" spans="2:16" x14ac:dyDescent="0.35">
      <c r="B4205" t="s">
        <v>76</v>
      </c>
      <c r="D4205" t="s">
        <v>19</v>
      </c>
      <c r="E4205" t="s">
        <v>103</v>
      </c>
      <c r="F4205" t="s">
        <v>1595</v>
      </c>
      <c r="G4205" t="s">
        <v>1596</v>
      </c>
      <c r="H4205">
        <v>5009</v>
      </c>
      <c r="I4205" t="s">
        <v>319</v>
      </c>
      <c r="J4205">
        <v>63300060</v>
      </c>
      <c r="K4205" t="s">
        <v>1546</v>
      </c>
      <c r="L4205" s="3">
        <v>5838.9134309889841</v>
      </c>
      <c r="M4205" s="3">
        <v>6170</v>
      </c>
      <c r="N4205" s="3">
        <v>6170</v>
      </c>
      <c r="O4205" s="3">
        <v>6170</v>
      </c>
      <c r="P4205" s="3">
        <v>6235.5582037249469</v>
      </c>
    </row>
    <row r="4206" spans="2:16" x14ac:dyDescent="0.35">
      <c r="B4206" t="s">
        <v>76</v>
      </c>
      <c r="D4206" t="s">
        <v>19</v>
      </c>
      <c r="E4206" t="s">
        <v>103</v>
      </c>
      <c r="F4206" t="s">
        <v>1595</v>
      </c>
      <c r="G4206" t="s">
        <v>1596</v>
      </c>
      <c r="H4206">
        <v>5009</v>
      </c>
      <c r="I4206" t="s">
        <v>319</v>
      </c>
      <c r="J4206">
        <v>63300150</v>
      </c>
      <c r="K4206" t="s">
        <v>1680</v>
      </c>
      <c r="L4206" s="3">
        <v>99365.625648921137</v>
      </c>
      <c r="M4206" s="3">
        <v>105000</v>
      </c>
      <c r="N4206" s="3">
        <v>0</v>
      </c>
      <c r="O4206" s="3">
        <v>0</v>
      </c>
      <c r="P4206" s="3">
        <v>0</v>
      </c>
    </row>
    <row r="4207" spans="2:16" x14ac:dyDescent="0.35">
      <c r="B4207" t="s">
        <v>76</v>
      </c>
      <c r="D4207" t="s">
        <v>19</v>
      </c>
      <c r="E4207" t="s">
        <v>103</v>
      </c>
      <c r="F4207" t="s">
        <v>1713</v>
      </c>
      <c r="G4207" t="s">
        <v>1714</v>
      </c>
      <c r="H4207">
        <v>5009</v>
      </c>
      <c r="I4207" t="s">
        <v>319</v>
      </c>
      <c r="J4207">
        <v>63300150</v>
      </c>
      <c r="K4207" t="s">
        <v>1680</v>
      </c>
      <c r="L4207" s="3">
        <v>18370.338334255779</v>
      </c>
      <c r="M4207" s="3">
        <v>19411.999999999996</v>
      </c>
      <c r="N4207" s="3">
        <v>19411.999999999996</v>
      </c>
      <c r="O4207" s="3">
        <v>19411.999999999996</v>
      </c>
      <c r="P4207" s="3">
        <v>19618.258646792325</v>
      </c>
    </row>
    <row r="4208" spans="2:16" x14ac:dyDescent="0.35">
      <c r="B4208" t="s">
        <v>76</v>
      </c>
      <c r="D4208" t="s">
        <v>19</v>
      </c>
      <c r="E4208" t="s">
        <v>103</v>
      </c>
      <c r="F4208" t="s">
        <v>1713</v>
      </c>
      <c r="G4208" t="s">
        <v>1714</v>
      </c>
      <c r="H4208">
        <v>5009</v>
      </c>
      <c r="I4208" t="s">
        <v>319</v>
      </c>
      <c r="J4208">
        <v>63300155</v>
      </c>
      <c r="K4208" t="s">
        <v>1877</v>
      </c>
      <c r="L4208" s="3">
        <v>3479.689576296028</v>
      </c>
      <c r="M4208" s="3">
        <v>3676.9999999999995</v>
      </c>
      <c r="N4208" s="3">
        <v>3676.9999999999995</v>
      </c>
      <c r="O4208" s="3">
        <v>3676.9999999999995</v>
      </c>
      <c r="P4208" s="3">
        <v>3716.0692893187402</v>
      </c>
    </row>
    <row r="4209" spans="2:16" x14ac:dyDescent="0.35">
      <c r="B4209" t="s">
        <v>76</v>
      </c>
      <c r="D4209" t="s">
        <v>19</v>
      </c>
      <c r="E4209" t="s">
        <v>103</v>
      </c>
      <c r="F4209" t="s">
        <v>1597</v>
      </c>
      <c r="G4209" t="s">
        <v>1598</v>
      </c>
      <c r="H4209">
        <v>5009</v>
      </c>
      <c r="I4209" t="s">
        <v>319</v>
      </c>
      <c r="J4209">
        <v>63300060</v>
      </c>
      <c r="K4209" t="s">
        <v>1546</v>
      </c>
      <c r="L4209" s="3">
        <v>16436.02082162345</v>
      </c>
      <c r="M4209" s="3">
        <v>17368</v>
      </c>
      <c r="N4209" s="3">
        <v>17368</v>
      </c>
      <c r="O4209" s="3">
        <v>17368</v>
      </c>
      <c r="P4209" s="3">
        <v>17552.540499561568</v>
      </c>
    </row>
    <row r="4210" spans="2:16" x14ac:dyDescent="0.35">
      <c r="B4210" t="s">
        <v>76</v>
      </c>
      <c r="D4210" t="s">
        <v>11</v>
      </c>
      <c r="E4210" t="s">
        <v>103</v>
      </c>
      <c r="F4210" t="s">
        <v>320</v>
      </c>
      <c r="G4210" t="s">
        <v>321</v>
      </c>
      <c r="H4210">
        <v>5009</v>
      </c>
      <c r="I4210" t="s">
        <v>319</v>
      </c>
      <c r="J4210">
        <v>63300080</v>
      </c>
      <c r="K4210" t="s">
        <v>91</v>
      </c>
      <c r="L4210" s="3">
        <v>5269.7108226078744</v>
      </c>
      <c r="M4210" s="3">
        <v>5568.521636735999</v>
      </c>
      <c r="N4210" s="3">
        <v>5735.5772858380788</v>
      </c>
      <c r="O4210" s="3">
        <v>5907.6446044132217</v>
      </c>
      <c r="P4210" s="3">
        <v>5970.415198985459</v>
      </c>
    </row>
    <row r="4211" spans="2:16" x14ac:dyDescent="0.35">
      <c r="B4211" t="s">
        <v>76</v>
      </c>
      <c r="D4211" t="s">
        <v>19</v>
      </c>
      <c r="E4211" t="s">
        <v>103</v>
      </c>
      <c r="F4211" t="s">
        <v>320</v>
      </c>
      <c r="G4211" t="s">
        <v>321</v>
      </c>
      <c r="H4211">
        <v>5009</v>
      </c>
      <c r="I4211" t="s">
        <v>319</v>
      </c>
      <c r="J4211">
        <v>63300030</v>
      </c>
      <c r="K4211" t="s">
        <v>1488</v>
      </c>
      <c r="L4211" s="3">
        <v>5837.0207524051957</v>
      </c>
      <c r="M4211" s="3">
        <v>6168</v>
      </c>
      <c r="N4211" s="3">
        <v>6168</v>
      </c>
      <c r="O4211" s="3">
        <v>6168</v>
      </c>
      <c r="P4211" s="3">
        <v>6233.5369530916487</v>
      </c>
    </row>
    <row r="4212" spans="2:16" x14ac:dyDescent="0.35">
      <c r="B4212" t="s">
        <v>76</v>
      </c>
      <c r="D4212" t="s">
        <v>11</v>
      </c>
      <c r="E4212" t="s">
        <v>103</v>
      </c>
      <c r="F4212" t="s">
        <v>320</v>
      </c>
      <c r="G4212" t="s">
        <v>321</v>
      </c>
      <c r="H4212">
        <v>5009</v>
      </c>
      <c r="I4212" t="s">
        <v>319</v>
      </c>
      <c r="J4212">
        <v>63300040</v>
      </c>
      <c r="K4212" t="s">
        <v>1515</v>
      </c>
      <c r="L4212" s="3">
        <v>1820.1303828086411</v>
      </c>
      <c r="M4212" s="3">
        <v>1923.3380653199997</v>
      </c>
      <c r="N4212" s="3">
        <v>1981.0382072795996</v>
      </c>
      <c r="O4212" s="3">
        <v>2040.4693534979879</v>
      </c>
      <c r="P4212" s="3">
        <v>2062.1499864916882</v>
      </c>
    </row>
    <row r="4213" spans="2:16" x14ac:dyDescent="0.35">
      <c r="B4213" t="s">
        <v>76</v>
      </c>
      <c r="D4213" t="s">
        <v>19</v>
      </c>
      <c r="E4213" t="s">
        <v>103</v>
      </c>
      <c r="F4213" t="s">
        <v>320</v>
      </c>
      <c r="G4213" t="s">
        <v>321</v>
      </c>
      <c r="H4213">
        <v>5009</v>
      </c>
      <c r="I4213" t="s">
        <v>319</v>
      </c>
      <c r="J4213">
        <v>63300056</v>
      </c>
      <c r="K4213" t="s">
        <v>1536</v>
      </c>
      <c r="L4213" s="3">
        <v>17334.575074368007</v>
      </c>
      <c r="M4213" s="3">
        <v>18317.505383999996</v>
      </c>
      <c r="N4213" s="3">
        <v>18867.030545519996</v>
      </c>
      <c r="O4213" s="3">
        <v>19433.041461885598</v>
      </c>
      <c r="P4213" s="3">
        <v>19639.523680873219</v>
      </c>
    </row>
    <row r="4214" spans="2:16" x14ac:dyDescent="0.35">
      <c r="B4214" t="s">
        <v>76</v>
      </c>
      <c r="D4214" t="s">
        <v>19</v>
      </c>
      <c r="E4214" t="s">
        <v>103</v>
      </c>
      <c r="F4214" t="s">
        <v>320</v>
      </c>
      <c r="G4214" t="s">
        <v>321</v>
      </c>
      <c r="H4214">
        <v>5009</v>
      </c>
      <c r="I4214" t="s">
        <v>319</v>
      </c>
      <c r="J4214">
        <v>63300060</v>
      </c>
      <c r="K4214" t="s">
        <v>1546</v>
      </c>
      <c r="L4214" s="3">
        <v>1692.0546539073428</v>
      </c>
      <c r="M4214" s="3">
        <v>1788</v>
      </c>
      <c r="N4214" s="3">
        <v>1788</v>
      </c>
      <c r="O4214" s="3">
        <v>1788</v>
      </c>
      <c r="P4214" s="3">
        <v>1806.9980661685906</v>
      </c>
    </row>
    <row r="4215" spans="2:16" x14ac:dyDescent="0.35">
      <c r="B4215" t="s">
        <v>76</v>
      </c>
      <c r="D4215" t="s">
        <v>19</v>
      </c>
      <c r="E4215" t="s">
        <v>103</v>
      </c>
      <c r="F4215" t="s">
        <v>320</v>
      </c>
      <c r="G4215" t="s">
        <v>321</v>
      </c>
      <c r="H4215">
        <v>5009</v>
      </c>
      <c r="I4215" t="s">
        <v>319</v>
      </c>
      <c r="J4215">
        <v>63300033</v>
      </c>
      <c r="K4215" t="s">
        <v>1661</v>
      </c>
      <c r="L4215" s="3">
        <v>720.16420113170454</v>
      </c>
      <c r="M4215" s="3">
        <v>761</v>
      </c>
      <c r="N4215" s="3">
        <v>761</v>
      </c>
      <c r="O4215" s="3">
        <v>761</v>
      </c>
      <c r="P4215" s="3">
        <v>769.08586596996508</v>
      </c>
    </row>
    <row r="4216" spans="2:16" x14ac:dyDescent="0.35">
      <c r="B4216" t="s">
        <v>76</v>
      </c>
      <c r="D4216" t="s">
        <v>11</v>
      </c>
      <c r="E4216" t="s">
        <v>103</v>
      </c>
      <c r="F4216" t="s">
        <v>320</v>
      </c>
      <c r="G4216" t="s">
        <v>321</v>
      </c>
      <c r="H4216">
        <v>5009</v>
      </c>
      <c r="I4216" t="s">
        <v>319</v>
      </c>
      <c r="J4216">
        <v>63300100</v>
      </c>
      <c r="K4216" t="s">
        <v>1869</v>
      </c>
      <c r="L4216" s="3">
        <v>1594.7809068418569</v>
      </c>
      <c r="M4216" s="3">
        <v>1685.2104953279998</v>
      </c>
      <c r="N4216" s="3">
        <v>1735.7668101878396</v>
      </c>
      <c r="O4216" s="3">
        <v>1787.8398144934752</v>
      </c>
      <c r="P4216" s="3">
        <v>1806.8361786403364</v>
      </c>
    </row>
    <row r="4217" spans="2:16" x14ac:dyDescent="0.35">
      <c r="B4217" t="s">
        <v>76</v>
      </c>
      <c r="D4217" t="s">
        <v>11</v>
      </c>
      <c r="E4217" t="s">
        <v>103</v>
      </c>
      <c r="F4217" t="s">
        <v>320</v>
      </c>
      <c r="G4217" t="s">
        <v>321</v>
      </c>
      <c r="H4217">
        <v>5009</v>
      </c>
      <c r="I4217" t="s">
        <v>319</v>
      </c>
      <c r="J4217">
        <v>63300170</v>
      </c>
      <c r="K4217" t="s">
        <v>1873</v>
      </c>
      <c r="L4217" s="3">
        <v>2756.1974368245137</v>
      </c>
      <c r="M4217" s="3">
        <v>2912.4833560559996</v>
      </c>
      <c r="N4217" s="3">
        <v>2999.8578567376794</v>
      </c>
      <c r="O4217" s="3">
        <v>3089.8535924398102</v>
      </c>
      <c r="P4217" s="3">
        <v>3122.6842652588421</v>
      </c>
    </row>
    <row r="4218" spans="2:16" x14ac:dyDescent="0.35">
      <c r="B4218" t="s">
        <v>76</v>
      </c>
      <c r="D4218" t="s">
        <v>11</v>
      </c>
      <c r="E4218" t="s">
        <v>103</v>
      </c>
      <c r="F4218" t="s">
        <v>322</v>
      </c>
      <c r="G4218" t="s">
        <v>323</v>
      </c>
      <c r="H4218">
        <v>5009</v>
      </c>
      <c r="I4218" t="s">
        <v>319</v>
      </c>
      <c r="J4218">
        <v>63300080</v>
      </c>
      <c r="K4218" t="s">
        <v>91</v>
      </c>
      <c r="L4218" s="3">
        <v>19847.602443789041</v>
      </c>
      <c r="M4218" s="3">
        <v>20973.030089510401</v>
      </c>
      <c r="N4218" s="3">
        <v>21602.220992195715</v>
      </c>
      <c r="O4218" s="3">
        <v>22250.287621961586</v>
      </c>
      <c r="P4218" s="3">
        <v>22486.703973478478</v>
      </c>
    </row>
    <row r="4219" spans="2:16" x14ac:dyDescent="0.35">
      <c r="B4219" t="s">
        <v>76</v>
      </c>
      <c r="D4219" t="s">
        <v>11</v>
      </c>
      <c r="E4219" t="s">
        <v>103</v>
      </c>
      <c r="F4219" t="s">
        <v>322</v>
      </c>
      <c r="G4219" t="s">
        <v>323</v>
      </c>
      <c r="H4219">
        <v>5009</v>
      </c>
      <c r="I4219" t="s">
        <v>319</v>
      </c>
      <c r="J4219">
        <v>63300040</v>
      </c>
      <c r="K4219" t="s">
        <v>1515</v>
      </c>
      <c r="L4219" s="3">
        <v>6855.2574230192413</v>
      </c>
      <c r="M4219" s="3">
        <v>7243.9742085480002</v>
      </c>
      <c r="N4219" s="3">
        <v>7461.29343480444</v>
      </c>
      <c r="O4219" s="3">
        <v>7685.1322378485738</v>
      </c>
      <c r="P4219" s="3">
        <v>7766.7892013659211</v>
      </c>
    </row>
    <row r="4220" spans="2:16" x14ac:dyDescent="0.35">
      <c r="B4220" t="s">
        <v>76</v>
      </c>
      <c r="D4220" t="s">
        <v>19</v>
      </c>
      <c r="E4220" t="s">
        <v>103</v>
      </c>
      <c r="F4220" t="s">
        <v>322</v>
      </c>
      <c r="G4220" t="s">
        <v>323</v>
      </c>
      <c r="H4220">
        <v>5009</v>
      </c>
      <c r="I4220" t="s">
        <v>319</v>
      </c>
      <c r="J4220">
        <v>63300056</v>
      </c>
      <c r="K4220" t="s">
        <v>1536</v>
      </c>
      <c r="L4220" s="3">
        <v>65288.16593351659</v>
      </c>
      <c r="M4220" s="3">
        <v>68990.230557600007</v>
      </c>
      <c r="N4220" s="3">
        <v>71059.937474328006</v>
      </c>
      <c r="O4220" s="3">
        <v>73191.735598557847</v>
      </c>
      <c r="P4220" s="3">
        <v>73969.420965389727</v>
      </c>
    </row>
    <row r="4221" spans="2:16" x14ac:dyDescent="0.35">
      <c r="B4221" t="s">
        <v>76</v>
      </c>
      <c r="D4221" t="s">
        <v>19</v>
      </c>
      <c r="E4221" t="s">
        <v>103</v>
      </c>
      <c r="F4221" t="s">
        <v>322</v>
      </c>
      <c r="G4221" t="s">
        <v>323</v>
      </c>
      <c r="H4221">
        <v>5009</v>
      </c>
      <c r="I4221" t="s">
        <v>319</v>
      </c>
      <c r="J4221">
        <v>63300060</v>
      </c>
      <c r="K4221" t="s">
        <v>1546</v>
      </c>
      <c r="L4221" s="3">
        <v>45708.187798503721</v>
      </c>
      <c r="M4221" s="3">
        <v>48300</v>
      </c>
      <c r="N4221" s="3">
        <v>48300</v>
      </c>
      <c r="O4221" s="3">
        <v>48300</v>
      </c>
      <c r="P4221" s="3">
        <v>48813.202794151526</v>
      </c>
    </row>
    <row r="4222" spans="2:16" x14ac:dyDescent="0.35">
      <c r="B4222" t="s">
        <v>76</v>
      </c>
      <c r="D4222" t="s">
        <v>19</v>
      </c>
      <c r="E4222" t="s">
        <v>103</v>
      </c>
      <c r="F4222" t="s">
        <v>322</v>
      </c>
      <c r="G4222" t="s">
        <v>323</v>
      </c>
      <c r="H4222">
        <v>5009</v>
      </c>
      <c r="I4222" t="s">
        <v>319</v>
      </c>
      <c r="J4222">
        <v>63300065</v>
      </c>
      <c r="K4222" t="s">
        <v>1627</v>
      </c>
      <c r="L4222" s="3">
        <v>6096.3177183842854</v>
      </c>
      <c r="M4222" s="3">
        <v>6442</v>
      </c>
      <c r="N4222" s="3">
        <v>6442</v>
      </c>
      <c r="O4222" s="3">
        <v>6442</v>
      </c>
      <c r="P4222" s="3">
        <v>6510.4482898535016</v>
      </c>
    </row>
    <row r="4223" spans="2:16" x14ac:dyDescent="0.35">
      <c r="B4223" t="s">
        <v>76</v>
      </c>
      <c r="D4223" t="s">
        <v>19</v>
      </c>
      <c r="E4223" t="s">
        <v>103</v>
      </c>
      <c r="F4223" t="s">
        <v>322</v>
      </c>
      <c r="G4223" t="s">
        <v>323</v>
      </c>
      <c r="H4223">
        <v>5009</v>
      </c>
      <c r="I4223" t="s">
        <v>319</v>
      </c>
      <c r="J4223">
        <v>63300150</v>
      </c>
      <c r="K4223" t="s">
        <v>1680</v>
      </c>
      <c r="L4223" s="3">
        <v>220547.21099388588</v>
      </c>
      <c r="M4223" s="3">
        <v>233053</v>
      </c>
      <c r="N4223" s="3">
        <v>128053</v>
      </c>
      <c r="O4223" s="3">
        <v>8053</v>
      </c>
      <c r="P4223" s="3">
        <v>8138.5656749752015</v>
      </c>
    </row>
    <row r="4224" spans="2:16" x14ac:dyDescent="0.35">
      <c r="B4224" t="s">
        <v>76</v>
      </c>
      <c r="D4224" t="s">
        <v>11</v>
      </c>
      <c r="E4224" t="s">
        <v>103</v>
      </c>
      <c r="F4224" t="s">
        <v>322</v>
      </c>
      <c r="G4224" t="s">
        <v>323</v>
      </c>
      <c r="H4224">
        <v>5009</v>
      </c>
      <c r="I4224" t="s">
        <v>319</v>
      </c>
      <c r="J4224">
        <v>63300110</v>
      </c>
      <c r="K4224" t="s">
        <v>1866</v>
      </c>
      <c r="L4224" s="3">
        <v>243.85270873537141</v>
      </c>
      <c r="M4224" s="3">
        <v>257.68</v>
      </c>
      <c r="N4224" s="3">
        <v>202.11117471133178</v>
      </c>
      <c r="O4224" s="3">
        <v>202.11117471133178</v>
      </c>
      <c r="P4224" s="3">
        <v>204.25866994096125</v>
      </c>
    </row>
    <row r="4225" spans="2:16" x14ac:dyDescent="0.35">
      <c r="B4225" t="s">
        <v>76</v>
      </c>
      <c r="D4225" t="s">
        <v>11</v>
      </c>
      <c r="E4225" t="s">
        <v>103</v>
      </c>
      <c r="F4225" t="s">
        <v>322</v>
      </c>
      <c r="G4225" t="s">
        <v>323</v>
      </c>
      <c r="H4225">
        <v>5009</v>
      </c>
      <c r="I4225" t="s">
        <v>319</v>
      </c>
      <c r="J4225">
        <v>63300100</v>
      </c>
      <c r="K4225" t="s">
        <v>1869</v>
      </c>
      <c r="L4225" s="3">
        <v>6006.511265883526</v>
      </c>
      <c r="M4225" s="3">
        <v>6347.1012112992003</v>
      </c>
      <c r="N4225" s="3">
        <v>6537.5142476381761</v>
      </c>
      <c r="O4225" s="3">
        <v>6733.6396750673221</v>
      </c>
      <c r="P4225" s="3">
        <v>6805.1867288158546</v>
      </c>
    </row>
    <row r="4226" spans="2:16" x14ac:dyDescent="0.35">
      <c r="B4226" t="s">
        <v>76</v>
      </c>
      <c r="D4226" t="s">
        <v>11</v>
      </c>
      <c r="E4226" t="s">
        <v>103</v>
      </c>
      <c r="F4226" t="s">
        <v>322</v>
      </c>
      <c r="G4226" t="s">
        <v>323</v>
      </c>
      <c r="H4226">
        <v>5009</v>
      </c>
      <c r="I4226" t="s">
        <v>319</v>
      </c>
      <c r="J4226">
        <v>63300170</v>
      </c>
      <c r="K4226" t="s">
        <v>1873</v>
      </c>
      <c r="L4226" s="3">
        <v>10380.818383429138</v>
      </c>
      <c r="M4226" s="3">
        <v>10969.446658658402</v>
      </c>
      <c r="N4226" s="3">
        <v>11298.530058418153</v>
      </c>
      <c r="O4226" s="3">
        <v>11637.485960170698</v>
      </c>
      <c r="P4226" s="3">
        <v>11761.137933496966</v>
      </c>
    </row>
    <row r="4227" spans="2:16" x14ac:dyDescent="0.35">
      <c r="B4227" t="s">
        <v>76</v>
      </c>
      <c r="D4227" t="s">
        <v>11</v>
      </c>
      <c r="E4227" t="s">
        <v>103</v>
      </c>
      <c r="F4227" t="s">
        <v>324</v>
      </c>
      <c r="G4227" t="s">
        <v>325</v>
      </c>
      <c r="H4227">
        <v>5009</v>
      </c>
      <c r="I4227" t="s">
        <v>319</v>
      </c>
      <c r="J4227">
        <v>63300080</v>
      </c>
      <c r="K4227" t="s">
        <v>91</v>
      </c>
      <c r="L4227" s="3">
        <v>2757.9794958991383</v>
      </c>
      <c r="M4227" s="3">
        <v>2914.366464038399</v>
      </c>
      <c r="N4227" s="3">
        <v>3001.7974579595511</v>
      </c>
      <c r="O4227" s="3">
        <v>3091.8513816983373</v>
      </c>
      <c r="P4227" s="3">
        <v>3124.7032816608394</v>
      </c>
    </row>
    <row r="4228" spans="2:16" x14ac:dyDescent="0.35">
      <c r="B4228" t="s">
        <v>76</v>
      </c>
      <c r="D4228" t="s">
        <v>19</v>
      </c>
      <c r="E4228" t="s">
        <v>103</v>
      </c>
      <c r="F4228" t="s">
        <v>324</v>
      </c>
      <c r="G4228" t="s">
        <v>325</v>
      </c>
      <c r="H4228">
        <v>5009</v>
      </c>
      <c r="I4228" t="s">
        <v>319</v>
      </c>
      <c r="J4228">
        <v>63300030</v>
      </c>
      <c r="K4228" t="s">
        <v>1488</v>
      </c>
      <c r="L4228" s="3">
        <v>2833.3398399320945</v>
      </c>
      <c r="M4228" s="3">
        <v>2994.0000000000005</v>
      </c>
      <c r="N4228" s="3">
        <v>2994.0000000000005</v>
      </c>
      <c r="O4228" s="3">
        <v>2994.0000000000005</v>
      </c>
      <c r="P4228" s="3">
        <v>3025.8121980474057</v>
      </c>
    </row>
    <row r="4229" spans="2:16" x14ac:dyDescent="0.35">
      <c r="B4229" t="s">
        <v>76</v>
      </c>
      <c r="D4229" t="s">
        <v>11</v>
      </c>
      <c r="E4229" t="s">
        <v>103</v>
      </c>
      <c r="F4229" t="s">
        <v>324</v>
      </c>
      <c r="G4229" t="s">
        <v>325</v>
      </c>
      <c r="H4229">
        <v>5009</v>
      </c>
      <c r="I4229" t="s">
        <v>319</v>
      </c>
      <c r="J4229">
        <v>63300040</v>
      </c>
      <c r="K4229" t="s">
        <v>1515</v>
      </c>
      <c r="L4229" s="3">
        <v>952.59160220200499</v>
      </c>
      <c r="M4229" s="3">
        <v>1006.6068379079996</v>
      </c>
      <c r="N4229" s="3">
        <v>1036.8050430452395</v>
      </c>
      <c r="O4229" s="3">
        <v>1067.9091943365968</v>
      </c>
      <c r="P4229" s="3">
        <v>1079.2560676789083</v>
      </c>
    </row>
    <row r="4230" spans="2:16" x14ac:dyDescent="0.35">
      <c r="B4230" t="s">
        <v>76</v>
      </c>
      <c r="D4230" t="s">
        <v>19</v>
      </c>
      <c r="E4230" t="s">
        <v>103</v>
      </c>
      <c r="F4230" t="s">
        <v>324</v>
      </c>
      <c r="G4230" t="s">
        <v>325</v>
      </c>
      <c r="H4230">
        <v>5009</v>
      </c>
      <c r="I4230" t="s">
        <v>319</v>
      </c>
      <c r="J4230">
        <v>63300056</v>
      </c>
      <c r="K4230" t="s">
        <v>1536</v>
      </c>
      <c r="L4230" s="3">
        <v>9072.3009733524286</v>
      </c>
      <c r="M4230" s="3">
        <v>9586.7317895999968</v>
      </c>
      <c r="N4230" s="3">
        <v>9874.3337432879962</v>
      </c>
      <c r="O4230" s="3">
        <v>10170.563755586636</v>
      </c>
      <c r="P4230" s="3">
        <v>10278.629215989604</v>
      </c>
    </row>
    <row r="4231" spans="2:16" x14ac:dyDescent="0.35">
      <c r="B4231" t="s">
        <v>76</v>
      </c>
      <c r="D4231" t="s">
        <v>19</v>
      </c>
      <c r="E4231" t="s">
        <v>103</v>
      </c>
      <c r="F4231" t="s">
        <v>324</v>
      </c>
      <c r="G4231" t="s">
        <v>325</v>
      </c>
      <c r="H4231">
        <v>5009</v>
      </c>
      <c r="I4231" t="s">
        <v>319</v>
      </c>
      <c r="J4231">
        <v>63300150</v>
      </c>
      <c r="K4231" t="s">
        <v>1680</v>
      </c>
      <c r="L4231" s="3">
        <v>40126.678654910043</v>
      </c>
      <c r="M4231" s="3">
        <v>42402.000000000007</v>
      </c>
      <c r="N4231" s="3">
        <v>42402.000000000007</v>
      </c>
      <c r="O4231" s="3">
        <v>42402.000000000007</v>
      </c>
      <c r="P4231" s="3">
        <v>42852.534676555144</v>
      </c>
    </row>
    <row r="4232" spans="2:16" x14ac:dyDescent="0.35">
      <c r="B4232" t="s">
        <v>76</v>
      </c>
      <c r="D4232" t="s">
        <v>11</v>
      </c>
      <c r="E4232" t="s">
        <v>103</v>
      </c>
      <c r="F4232" t="s">
        <v>324</v>
      </c>
      <c r="G4232" t="s">
        <v>325</v>
      </c>
      <c r="H4232">
        <v>5009</v>
      </c>
      <c r="I4232" t="s">
        <v>319</v>
      </c>
      <c r="J4232">
        <v>63300100</v>
      </c>
      <c r="K4232" t="s">
        <v>1869</v>
      </c>
      <c r="L4232" s="3">
        <v>834.65168954842341</v>
      </c>
      <c r="M4232" s="3">
        <v>881.97932464319967</v>
      </c>
      <c r="N4232" s="3">
        <v>908.43870438249564</v>
      </c>
      <c r="O4232" s="3">
        <v>935.69186551397047</v>
      </c>
      <c r="P4232" s="3">
        <v>945.63388787104338</v>
      </c>
    </row>
    <row r="4233" spans="2:16" x14ac:dyDescent="0.35">
      <c r="B4233" t="s">
        <v>76</v>
      </c>
      <c r="D4233" t="s">
        <v>11</v>
      </c>
      <c r="E4233" t="s">
        <v>103</v>
      </c>
      <c r="F4233" t="s">
        <v>324</v>
      </c>
      <c r="G4233" t="s">
        <v>325</v>
      </c>
      <c r="H4233">
        <v>5009</v>
      </c>
      <c r="I4233" t="s">
        <v>319</v>
      </c>
      <c r="J4233">
        <v>63300170</v>
      </c>
      <c r="K4233" t="s">
        <v>1873</v>
      </c>
      <c r="L4233" s="3">
        <v>1442.4958547630363</v>
      </c>
      <c r="M4233" s="3">
        <v>1524.2903545463996</v>
      </c>
      <c r="N4233" s="3">
        <v>1570.0190651827916</v>
      </c>
      <c r="O4233" s="3">
        <v>1617.1196371382753</v>
      </c>
      <c r="P4233" s="3">
        <v>1634.3020453423471</v>
      </c>
    </row>
    <row r="4234" spans="2:16" x14ac:dyDescent="0.35">
      <c r="B4234" t="s">
        <v>76</v>
      </c>
      <c r="D4234" t="s">
        <v>19</v>
      </c>
      <c r="E4234" t="s">
        <v>103</v>
      </c>
      <c r="F4234" t="s">
        <v>324</v>
      </c>
      <c r="G4234" t="s">
        <v>325</v>
      </c>
      <c r="H4234">
        <v>5009</v>
      </c>
      <c r="I4234" t="s">
        <v>319</v>
      </c>
      <c r="J4234">
        <v>63300155</v>
      </c>
      <c r="K4234" t="s">
        <v>1877</v>
      </c>
      <c r="L4234" s="3">
        <v>63898.721667299564</v>
      </c>
      <c r="M4234" s="3">
        <v>67522.000000000015</v>
      </c>
      <c r="N4234" s="3">
        <v>87622.000000000015</v>
      </c>
      <c r="O4234" s="3">
        <v>67722.000000000015</v>
      </c>
      <c r="P4234" s="3">
        <v>68441.567694110359</v>
      </c>
    </row>
    <row r="4235" spans="2:16" x14ac:dyDescent="0.35">
      <c r="B4235" t="s">
        <v>76</v>
      </c>
      <c r="D4235" t="s">
        <v>19</v>
      </c>
      <c r="E4235" t="s">
        <v>103</v>
      </c>
      <c r="F4235" t="s">
        <v>1599</v>
      </c>
      <c r="G4235" t="s">
        <v>1600</v>
      </c>
      <c r="H4235">
        <v>5009</v>
      </c>
      <c r="I4235" t="s">
        <v>319</v>
      </c>
      <c r="J4235">
        <v>63300060</v>
      </c>
      <c r="K4235" t="s">
        <v>1546</v>
      </c>
      <c r="L4235" s="3">
        <v>31279.352614988478</v>
      </c>
      <c r="M4235" s="3">
        <v>33053</v>
      </c>
      <c r="N4235" s="3">
        <v>33115</v>
      </c>
      <c r="O4235" s="3">
        <v>33126</v>
      </c>
      <c r="P4235" s="3">
        <v>33477.974239318086</v>
      </c>
    </row>
    <row r="4236" spans="2:16" x14ac:dyDescent="0.35">
      <c r="B4236" t="s">
        <v>76</v>
      </c>
      <c r="D4236" t="s">
        <v>11</v>
      </c>
      <c r="E4236" t="s">
        <v>103</v>
      </c>
      <c r="F4236" t="s">
        <v>326</v>
      </c>
      <c r="G4236" t="s">
        <v>327</v>
      </c>
      <c r="H4236">
        <v>5009</v>
      </c>
      <c r="I4236" t="s">
        <v>319</v>
      </c>
      <c r="J4236">
        <v>63300080</v>
      </c>
      <c r="K4236" t="s">
        <v>91</v>
      </c>
      <c r="L4236" s="3">
        <v>9455.9297002256208</v>
      </c>
      <c r="M4236" s="3">
        <v>9992.1135909887998</v>
      </c>
      <c r="N4236" s="3">
        <v>10291.876998718466</v>
      </c>
      <c r="O4236" s="3">
        <v>10600.63330868002</v>
      </c>
      <c r="P4236" s="3">
        <v>10713.268394265742</v>
      </c>
    </row>
    <row r="4237" spans="2:16" x14ac:dyDescent="0.35">
      <c r="B4237" t="s">
        <v>76</v>
      </c>
      <c r="D4237" t="s">
        <v>11</v>
      </c>
      <c r="E4237" t="s">
        <v>103</v>
      </c>
      <c r="F4237" t="s">
        <v>326</v>
      </c>
      <c r="G4237" t="s">
        <v>327</v>
      </c>
      <c r="H4237">
        <v>5009</v>
      </c>
      <c r="I4237" t="s">
        <v>319</v>
      </c>
      <c r="J4237">
        <v>63300040</v>
      </c>
      <c r="K4237" t="s">
        <v>1515</v>
      </c>
      <c r="L4237" s="3">
        <v>3266.0283504068757</v>
      </c>
      <c r="M4237" s="3">
        <v>3451.2234442560002</v>
      </c>
      <c r="N4237" s="3">
        <v>3554.7601475836805</v>
      </c>
      <c r="O4237" s="3">
        <v>3661.4029520111912</v>
      </c>
      <c r="P4237" s="3">
        <v>3700.3065177562594</v>
      </c>
    </row>
    <row r="4238" spans="2:16" x14ac:dyDescent="0.35">
      <c r="B4238" t="s">
        <v>76</v>
      </c>
      <c r="D4238" t="s">
        <v>19</v>
      </c>
      <c r="E4238" t="s">
        <v>103</v>
      </c>
      <c r="F4238" t="s">
        <v>326</v>
      </c>
      <c r="G4238" t="s">
        <v>327</v>
      </c>
      <c r="H4238">
        <v>5009</v>
      </c>
      <c r="I4238" t="s">
        <v>319</v>
      </c>
      <c r="J4238">
        <v>63300056</v>
      </c>
      <c r="K4238" t="s">
        <v>1536</v>
      </c>
      <c r="L4238" s="3">
        <v>31105.031908636913</v>
      </c>
      <c r="M4238" s="3">
        <v>32868.794707200002</v>
      </c>
      <c r="N4238" s="3">
        <v>33854.858548416007</v>
      </c>
      <c r="O4238" s="3">
        <v>34870.504304868489</v>
      </c>
      <c r="P4238" s="3">
        <v>35241.014454821518</v>
      </c>
    </row>
    <row r="4239" spans="2:16" x14ac:dyDescent="0.35">
      <c r="B4239" t="s">
        <v>76</v>
      </c>
      <c r="D4239" t="s">
        <v>19</v>
      </c>
      <c r="E4239" t="s">
        <v>103</v>
      </c>
      <c r="F4239" t="s">
        <v>326</v>
      </c>
      <c r="G4239" t="s">
        <v>327</v>
      </c>
      <c r="H4239">
        <v>5009</v>
      </c>
      <c r="I4239" t="s">
        <v>319</v>
      </c>
      <c r="J4239">
        <v>63300060</v>
      </c>
      <c r="K4239" t="s">
        <v>1546</v>
      </c>
      <c r="L4239" s="3">
        <v>45489.583422076095</v>
      </c>
      <c r="M4239" s="3">
        <v>48069</v>
      </c>
      <c r="N4239" s="3">
        <v>48088</v>
      </c>
      <c r="O4239" s="3">
        <v>48107</v>
      </c>
      <c r="P4239" s="3">
        <v>48618.152108038252</v>
      </c>
    </row>
    <row r="4240" spans="2:16" x14ac:dyDescent="0.35">
      <c r="B4240" t="s">
        <v>76</v>
      </c>
      <c r="D4240" t="s">
        <v>19</v>
      </c>
      <c r="E4240" t="s">
        <v>103</v>
      </c>
      <c r="F4240" t="s">
        <v>326</v>
      </c>
      <c r="G4240" t="s">
        <v>327</v>
      </c>
      <c r="H4240">
        <v>5009</v>
      </c>
      <c r="I4240" t="s">
        <v>319</v>
      </c>
      <c r="J4240">
        <v>63300150</v>
      </c>
      <c r="K4240" t="s">
        <v>1680</v>
      </c>
      <c r="L4240" s="3">
        <v>47316.964594724348</v>
      </c>
      <c r="M4240" s="3">
        <v>50000</v>
      </c>
      <c r="N4240" s="3">
        <v>50000</v>
      </c>
      <c r="O4240" s="3">
        <v>50000</v>
      </c>
      <c r="P4240" s="3">
        <v>50531.265832454999</v>
      </c>
    </row>
    <row r="4241" spans="2:16" x14ac:dyDescent="0.35">
      <c r="B4241" t="s">
        <v>76</v>
      </c>
      <c r="D4241" t="s">
        <v>11</v>
      </c>
      <c r="E4241" t="s">
        <v>103</v>
      </c>
      <c r="F4241" t="s">
        <v>326</v>
      </c>
      <c r="G4241" t="s">
        <v>327</v>
      </c>
      <c r="H4241">
        <v>5009</v>
      </c>
      <c r="I4241" t="s">
        <v>319</v>
      </c>
      <c r="J4241">
        <v>63300100</v>
      </c>
      <c r="K4241" t="s">
        <v>1869</v>
      </c>
      <c r="L4241" s="3">
        <v>2861.6629355945956</v>
      </c>
      <c r="M4241" s="3">
        <v>3023.9291130624001</v>
      </c>
      <c r="N4241" s="3">
        <v>3114.6469864542723</v>
      </c>
      <c r="O4241" s="3">
        <v>3208.086396047901</v>
      </c>
      <c r="P4241" s="3">
        <v>3242.1733298435797</v>
      </c>
    </row>
    <row r="4242" spans="2:16" x14ac:dyDescent="0.35">
      <c r="B4242" t="s">
        <v>76</v>
      </c>
      <c r="D4242" t="s">
        <v>11</v>
      </c>
      <c r="E4242" t="s">
        <v>103</v>
      </c>
      <c r="F4242" t="s">
        <v>326</v>
      </c>
      <c r="G4242" t="s">
        <v>327</v>
      </c>
      <c r="H4242">
        <v>5009</v>
      </c>
      <c r="I4242" t="s">
        <v>319</v>
      </c>
      <c r="J4242">
        <v>63300170</v>
      </c>
      <c r="K4242" t="s">
        <v>1873</v>
      </c>
      <c r="L4242" s="3">
        <v>4945.7000734732692</v>
      </c>
      <c r="M4242" s="3">
        <v>5226.1383584448004</v>
      </c>
      <c r="N4242" s="3">
        <v>5382.9225091981452</v>
      </c>
      <c r="O4242" s="3">
        <v>5544.4101844740899</v>
      </c>
      <c r="P4242" s="3">
        <v>5603.3212983166213</v>
      </c>
    </row>
    <row r="4243" spans="2:16" x14ac:dyDescent="0.35">
      <c r="B4243" t="s">
        <v>76</v>
      </c>
      <c r="D4243" t="s">
        <v>11</v>
      </c>
      <c r="E4243" t="s">
        <v>103</v>
      </c>
      <c r="F4243" t="s">
        <v>328</v>
      </c>
      <c r="G4243" t="s">
        <v>329</v>
      </c>
      <c r="H4243">
        <v>5009</v>
      </c>
      <c r="I4243" t="s">
        <v>319</v>
      </c>
      <c r="J4243">
        <v>63300080</v>
      </c>
      <c r="K4243" t="s">
        <v>91</v>
      </c>
      <c r="L4243" s="3">
        <v>17483.620018732639</v>
      </c>
      <c r="M4243" s="3">
        <v>18475.001691763206</v>
      </c>
      <c r="N4243" s="3">
        <v>19029.251742516106</v>
      </c>
      <c r="O4243" s="3">
        <v>19600.129294791586</v>
      </c>
      <c r="P4243" s="3">
        <v>19808.386874912048</v>
      </c>
    </row>
    <row r="4244" spans="2:16" x14ac:dyDescent="0.35">
      <c r="B4244" t="s">
        <v>76</v>
      </c>
      <c r="D4244" t="s">
        <v>11</v>
      </c>
      <c r="E4244" t="s">
        <v>103</v>
      </c>
      <c r="F4244" t="s">
        <v>328</v>
      </c>
      <c r="G4244" t="s">
        <v>329</v>
      </c>
      <c r="H4244">
        <v>5009</v>
      </c>
      <c r="I4244" t="s">
        <v>319</v>
      </c>
      <c r="J4244">
        <v>63300040</v>
      </c>
      <c r="K4244" t="s">
        <v>1515</v>
      </c>
      <c r="L4244" s="3">
        <v>6038.7503354175251</v>
      </c>
      <c r="M4244" s="3">
        <v>6381.1683474840029</v>
      </c>
      <c r="N4244" s="3">
        <v>6572.6033979085232</v>
      </c>
      <c r="O4244" s="3">
        <v>6769.7814998457789</v>
      </c>
      <c r="P4244" s="3">
        <v>6841.7125719268588</v>
      </c>
    </row>
    <row r="4245" spans="2:16" x14ac:dyDescent="0.35">
      <c r="B4245" t="s">
        <v>76</v>
      </c>
      <c r="D4245" t="s">
        <v>19</v>
      </c>
      <c r="E4245" t="s">
        <v>103</v>
      </c>
      <c r="F4245" t="s">
        <v>328</v>
      </c>
      <c r="G4245" t="s">
        <v>329</v>
      </c>
      <c r="H4245">
        <v>5009</v>
      </c>
      <c r="I4245" t="s">
        <v>319</v>
      </c>
      <c r="J4245">
        <v>63300056</v>
      </c>
      <c r="K4245" t="s">
        <v>1536</v>
      </c>
      <c r="L4245" s="3">
        <v>57511.907956357383</v>
      </c>
      <c r="M4245" s="3">
        <v>60773.03188080003</v>
      </c>
      <c r="N4245" s="3">
        <v>62596.222837224035</v>
      </c>
      <c r="O4245" s="3">
        <v>64474.109522340754</v>
      </c>
      <c r="P4245" s="3">
        <v>65159.167351684373</v>
      </c>
    </row>
    <row r="4246" spans="2:16" x14ac:dyDescent="0.35">
      <c r="B4246" t="s">
        <v>76</v>
      </c>
      <c r="D4246" t="s">
        <v>19</v>
      </c>
      <c r="E4246" t="s">
        <v>103</v>
      </c>
      <c r="F4246" t="s">
        <v>328</v>
      </c>
      <c r="G4246" t="s">
        <v>329</v>
      </c>
      <c r="H4246">
        <v>5009</v>
      </c>
      <c r="I4246" t="s">
        <v>319</v>
      </c>
      <c r="J4246">
        <v>63300060</v>
      </c>
      <c r="K4246" t="s">
        <v>1546</v>
      </c>
      <c r="L4246" s="3">
        <v>23355.653723955933</v>
      </c>
      <c r="M4246" s="3">
        <v>24679.999999999993</v>
      </c>
      <c r="N4246" s="3">
        <v>24679.999999999993</v>
      </c>
      <c r="O4246" s="3">
        <v>24679.999999999993</v>
      </c>
      <c r="P4246" s="3">
        <v>24942.23281489978</v>
      </c>
    </row>
    <row r="4247" spans="2:16" x14ac:dyDescent="0.35">
      <c r="B4247" t="s">
        <v>76</v>
      </c>
      <c r="D4247" t="s">
        <v>19</v>
      </c>
      <c r="E4247" t="s">
        <v>103</v>
      </c>
      <c r="F4247" t="s">
        <v>328</v>
      </c>
      <c r="G4247" t="s">
        <v>329</v>
      </c>
      <c r="H4247">
        <v>5009</v>
      </c>
      <c r="I4247" t="s">
        <v>319</v>
      </c>
      <c r="J4247">
        <v>63300150</v>
      </c>
      <c r="K4247" t="s">
        <v>1680</v>
      </c>
      <c r="L4247" s="3">
        <v>186941.7563994207</v>
      </c>
      <c r="M4247" s="3">
        <v>197541.99999999994</v>
      </c>
      <c r="N4247" s="3">
        <v>22541.999999999996</v>
      </c>
      <c r="O4247" s="3">
        <v>8642.9999999999982</v>
      </c>
      <c r="P4247" s="3">
        <v>8734.8346117981691</v>
      </c>
    </row>
    <row r="4248" spans="2:16" x14ac:dyDescent="0.35">
      <c r="B4248" t="s">
        <v>76</v>
      </c>
      <c r="D4248" t="s">
        <v>11</v>
      </c>
      <c r="E4248" t="s">
        <v>103</v>
      </c>
      <c r="F4248" t="s">
        <v>328</v>
      </c>
      <c r="G4248" t="s">
        <v>329</v>
      </c>
      <c r="H4248">
        <v>5009</v>
      </c>
      <c r="I4248" t="s">
        <v>319</v>
      </c>
      <c r="J4248">
        <v>63300100</v>
      </c>
      <c r="K4248" t="s">
        <v>1869</v>
      </c>
      <c r="L4248" s="3">
        <v>5291.095531984879</v>
      </c>
      <c r="M4248" s="3">
        <v>5591.1189330336028</v>
      </c>
      <c r="N4248" s="3">
        <v>5758.8525010246112</v>
      </c>
      <c r="O4248" s="3">
        <v>5931.6180760553489</v>
      </c>
      <c r="P4248" s="3">
        <v>5994.6433963549616</v>
      </c>
    </row>
    <row r="4249" spans="2:16" x14ac:dyDescent="0.35">
      <c r="B4249" t="s">
        <v>76</v>
      </c>
      <c r="D4249" t="s">
        <v>11</v>
      </c>
      <c r="E4249" t="s">
        <v>103</v>
      </c>
      <c r="F4249" t="s">
        <v>328</v>
      </c>
      <c r="G4249" t="s">
        <v>329</v>
      </c>
      <c r="H4249">
        <v>5009</v>
      </c>
      <c r="I4249" t="s">
        <v>319</v>
      </c>
      <c r="J4249">
        <v>63300170</v>
      </c>
      <c r="K4249" t="s">
        <v>1873</v>
      </c>
      <c r="L4249" s="3">
        <v>9144.3933650608233</v>
      </c>
      <c r="M4249" s="3">
        <v>9662.9120690472046</v>
      </c>
      <c r="N4249" s="3">
        <v>9952.7994311186212</v>
      </c>
      <c r="O4249" s="3">
        <v>10251.383414052181</v>
      </c>
      <c r="P4249" s="3">
        <v>10360.307608917818</v>
      </c>
    </row>
    <row r="4250" spans="2:16" x14ac:dyDescent="0.35">
      <c r="B4250" t="s">
        <v>76</v>
      </c>
      <c r="D4250" t="s">
        <v>19</v>
      </c>
      <c r="E4250" t="s">
        <v>103</v>
      </c>
      <c r="F4250" t="s">
        <v>1601</v>
      </c>
      <c r="G4250" t="s">
        <v>1602</v>
      </c>
      <c r="H4250">
        <v>5009</v>
      </c>
      <c r="I4250" t="s">
        <v>319</v>
      </c>
      <c r="J4250">
        <v>63300060</v>
      </c>
      <c r="K4250" t="s">
        <v>1546</v>
      </c>
      <c r="L4250" s="3">
        <v>92268.080959712475</v>
      </c>
      <c r="M4250" s="3">
        <v>97500</v>
      </c>
      <c r="N4250" s="3">
        <v>89300</v>
      </c>
      <c r="O4250" s="3">
        <v>146500</v>
      </c>
      <c r="P4250" s="3">
        <v>148056.60888909313</v>
      </c>
    </row>
    <row r="4251" spans="2:16" x14ac:dyDescent="0.35">
      <c r="B4251" t="s">
        <v>76</v>
      </c>
      <c r="D4251" t="s">
        <v>19</v>
      </c>
      <c r="E4251" t="s">
        <v>103</v>
      </c>
      <c r="F4251" t="s">
        <v>1601</v>
      </c>
      <c r="G4251" t="s">
        <v>1602</v>
      </c>
      <c r="H4251">
        <v>5009</v>
      </c>
      <c r="I4251" t="s">
        <v>319</v>
      </c>
      <c r="J4251">
        <v>63300160</v>
      </c>
      <c r="K4251" t="s">
        <v>1878</v>
      </c>
      <c r="L4251" s="3">
        <v>28390.178756834608</v>
      </c>
      <c r="M4251" s="3">
        <v>30000</v>
      </c>
      <c r="N4251" s="3">
        <v>30000</v>
      </c>
      <c r="O4251" s="3">
        <v>30000</v>
      </c>
      <c r="P4251" s="3">
        <v>30318.759499472999</v>
      </c>
    </row>
    <row r="4252" spans="2:16" x14ac:dyDescent="0.35">
      <c r="B4252" t="s">
        <v>76</v>
      </c>
      <c r="D4252" t="s">
        <v>11</v>
      </c>
      <c r="E4252" t="s">
        <v>103</v>
      </c>
      <c r="F4252" t="s">
        <v>330</v>
      </c>
      <c r="G4252" t="s">
        <v>331</v>
      </c>
      <c r="H4252">
        <v>5009</v>
      </c>
      <c r="I4252" t="s">
        <v>319</v>
      </c>
      <c r="J4252">
        <v>63300080</v>
      </c>
      <c r="K4252" t="s">
        <v>91</v>
      </c>
      <c r="L4252" s="3">
        <v>112959.50242039635</v>
      </c>
      <c r="M4252" s="3">
        <v>119364.69656063999</v>
      </c>
      <c r="N4252" s="3">
        <v>122945.63745745919</v>
      </c>
      <c r="O4252" s="3">
        <v>126634.00658118297</v>
      </c>
      <c r="P4252" s="3">
        <v>127979.53299965225</v>
      </c>
    </row>
    <row r="4253" spans="2:16" x14ac:dyDescent="0.35">
      <c r="B4253" t="s">
        <v>76</v>
      </c>
      <c r="D4253" t="s">
        <v>19</v>
      </c>
      <c r="E4253" t="s">
        <v>103</v>
      </c>
      <c r="F4253" t="s">
        <v>330</v>
      </c>
      <c r="G4253" t="s">
        <v>331</v>
      </c>
      <c r="H4253">
        <v>5009</v>
      </c>
      <c r="I4253" t="s">
        <v>319</v>
      </c>
      <c r="J4253">
        <v>63300030</v>
      </c>
      <c r="K4253" t="s">
        <v>1488</v>
      </c>
      <c r="L4253" s="3">
        <v>15107.36045580359</v>
      </c>
      <c r="M4253" s="3">
        <v>15964</v>
      </c>
      <c r="N4253" s="3">
        <v>15964</v>
      </c>
      <c r="O4253" s="3">
        <v>15964</v>
      </c>
      <c r="P4253" s="3">
        <v>16133.622554986232</v>
      </c>
    </row>
    <row r="4254" spans="2:16" x14ac:dyDescent="0.35">
      <c r="B4254" t="s">
        <v>76</v>
      </c>
      <c r="D4254" t="s">
        <v>11</v>
      </c>
      <c r="E4254" t="s">
        <v>103</v>
      </c>
      <c r="F4254" t="s">
        <v>330</v>
      </c>
      <c r="G4254" t="s">
        <v>331</v>
      </c>
      <c r="H4254">
        <v>5009</v>
      </c>
      <c r="I4254" t="s">
        <v>319</v>
      </c>
      <c r="J4254">
        <v>63300040</v>
      </c>
      <c r="K4254" t="s">
        <v>1515</v>
      </c>
      <c r="L4254" s="3">
        <v>23823.295337257361</v>
      </c>
      <c r="M4254" s="3">
        <v>25174.158508799996</v>
      </c>
      <c r="N4254" s="3">
        <v>25929.383264063996</v>
      </c>
      <c r="O4254" s="3">
        <v>26707.264761985916</v>
      </c>
      <c r="P4254" s="3">
        <v>26991.037906913367</v>
      </c>
    </row>
    <row r="4255" spans="2:16" x14ac:dyDescent="0.35">
      <c r="B4255" t="s">
        <v>76</v>
      </c>
      <c r="D4255" t="s">
        <v>19</v>
      </c>
      <c r="E4255" t="s">
        <v>103</v>
      </c>
      <c r="F4255" t="s">
        <v>330</v>
      </c>
      <c r="G4255" t="s">
        <v>331</v>
      </c>
      <c r="H4255">
        <v>5009</v>
      </c>
      <c r="I4255" t="s">
        <v>319</v>
      </c>
      <c r="J4255">
        <v>63300056</v>
      </c>
      <c r="K4255" t="s">
        <v>1536</v>
      </c>
      <c r="L4255" s="3">
        <v>226888.52702149868</v>
      </c>
      <c r="M4255" s="3">
        <v>239753.89055999997</v>
      </c>
      <c r="N4255" s="3">
        <v>246946.50727679997</v>
      </c>
      <c r="O4255" s="3">
        <v>254354.90249510398</v>
      </c>
      <c r="P4255" s="3">
        <v>257057.50387536539</v>
      </c>
    </row>
    <row r="4256" spans="2:16" x14ac:dyDescent="0.35">
      <c r="B4256" t="s">
        <v>76</v>
      </c>
      <c r="D4256" t="s">
        <v>19</v>
      </c>
      <c r="E4256" t="s">
        <v>103</v>
      </c>
      <c r="F4256" t="s">
        <v>330</v>
      </c>
      <c r="G4256" t="s">
        <v>331</v>
      </c>
      <c r="H4256">
        <v>5009</v>
      </c>
      <c r="I4256" t="s">
        <v>319</v>
      </c>
      <c r="J4256">
        <v>63300052</v>
      </c>
      <c r="K4256" t="s">
        <v>1541</v>
      </c>
      <c r="L4256" s="3">
        <v>144688.78357191032</v>
      </c>
      <c r="M4256" s="3">
        <v>152893.13759999996</v>
      </c>
      <c r="N4256" s="3">
        <v>157479.93172799997</v>
      </c>
      <c r="O4256" s="3">
        <v>162204.32967983998</v>
      </c>
      <c r="P4256" s="3">
        <v>163927.80204454329</v>
      </c>
    </row>
    <row r="4257" spans="2:16" x14ac:dyDescent="0.35">
      <c r="B4257" t="s">
        <v>76</v>
      </c>
      <c r="D4257" t="s">
        <v>19</v>
      </c>
      <c r="E4257" t="s">
        <v>103</v>
      </c>
      <c r="F4257" t="s">
        <v>330</v>
      </c>
      <c r="G4257" t="s">
        <v>331</v>
      </c>
      <c r="H4257">
        <v>5009</v>
      </c>
      <c r="I4257" t="s">
        <v>319</v>
      </c>
      <c r="J4257">
        <v>63300150</v>
      </c>
      <c r="K4257" t="s">
        <v>1680</v>
      </c>
      <c r="L4257" s="3">
        <v>25396.907576572346</v>
      </c>
      <c r="M4257" s="3">
        <v>26837</v>
      </c>
      <c r="N4257" s="3">
        <v>26837</v>
      </c>
      <c r="O4257" s="3">
        <v>26837</v>
      </c>
      <c r="P4257" s="3">
        <v>27122.151622911893</v>
      </c>
    </row>
    <row r="4258" spans="2:16" x14ac:dyDescent="0.35">
      <c r="B4258" t="s">
        <v>76</v>
      </c>
      <c r="D4258" t="s">
        <v>11</v>
      </c>
      <c r="E4258" t="s">
        <v>103</v>
      </c>
      <c r="F4258" t="s">
        <v>330</v>
      </c>
      <c r="G4258" t="s">
        <v>331</v>
      </c>
      <c r="H4258">
        <v>5009</v>
      </c>
      <c r="I4258" t="s">
        <v>319</v>
      </c>
      <c r="J4258">
        <v>63300100</v>
      </c>
      <c r="K4258" t="s">
        <v>1869</v>
      </c>
      <c r="L4258" s="3">
        <v>34185.11257459363</v>
      </c>
      <c r="M4258" s="3">
        <v>36123.526590719994</v>
      </c>
      <c r="N4258" s="3">
        <v>37207.232388441589</v>
      </c>
      <c r="O4258" s="3">
        <v>38323.449360094841</v>
      </c>
      <c r="P4258" s="3">
        <v>38730.648144631596</v>
      </c>
    </row>
    <row r="4259" spans="2:16" x14ac:dyDescent="0.35">
      <c r="B4259" t="s">
        <v>76</v>
      </c>
      <c r="D4259" t="s">
        <v>11</v>
      </c>
      <c r="E4259" t="s">
        <v>103</v>
      </c>
      <c r="F4259" t="s">
        <v>330</v>
      </c>
      <c r="G4259" t="s">
        <v>331</v>
      </c>
      <c r="H4259">
        <v>5009</v>
      </c>
      <c r="I4259" t="s">
        <v>319</v>
      </c>
      <c r="J4259">
        <v>63300170</v>
      </c>
      <c r="K4259" t="s">
        <v>1873</v>
      </c>
      <c r="L4259" s="3">
        <v>36075.275796418289</v>
      </c>
      <c r="M4259" s="3">
        <v>38120.86859903999</v>
      </c>
      <c r="N4259" s="3">
        <v>39264.494657011193</v>
      </c>
      <c r="O4259" s="3">
        <v>40442.429496721532</v>
      </c>
      <c r="P4259" s="3">
        <v>40872.143116183099</v>
      </c>
    </row>
    <row r="4260" spans="2:16" x14ac:dyDescent="0.35">
      <c r="B4260" t="s">
        <v>76</v>
      </c>
      <c r="D4260" t="s">
        <v>19</v>
      </c>
      <c r="E4260" t="s">
        <v>103</v>
      </c>
      <c r="F4260" t="s">
        <v>1603</v>
      </c>
      <c r="G4260" t="s">
        <v>1604</v>
      </c>
      <c r="H4260">
        <v>5009</v>
      </c>
      <c r="I4260" t="s">
        <v>319</v>
      </c>
      <c r="J4260">
        <v>63300060</v>
      </c>
      <c r="K4260" t="s">
        <v>1546</v>
      </c>
      <c r="L4260" s="3">
        <v>9258.0372926037653</v>
      </c>
      <c r="M4260" s="3">
        <v>9783</v>
      </c>
      <c r="N4260" s="3">
        <v>9783</v>
      </c>
      <c r="O4260" s="3">
        <v>9783</v>
      </c>
      <c r="P4260" s="3">
        <v>9886.9474727781453</v>
      </c>
    </row>
    <row r="4261" spans="2:16" x14ac:dyDescent="0.35">
      <c r="B4261" t="s">
        <v>76</v>
      </c>
      <c r="D4261" t="s">
        <v>19</v>
      </c>
      <c r="E4261" t="s">
        <v>103</v>
      </c>
      <c r="F4261" t="s">
        <v>1603</v>
      </c>
      <c r="G4261" t="s">
        <v>1604</v>
      </c>
      <c r="H4261">
        <v>5009</v>
      </c>
      <c r="I4261" t="s">
        <v>319</v>
      </c>
      <c r="J4261">
        <v>63300033</v>
      </c>
      <c r="K4261" t="s">
        <v>1661</v>
      </c>
      <c r="L4261" s="3">
        <v>33595.04486225429</v>
      </c>
      <c r="M4261" s="3">
        <v>35500</v>
      </c>
      <c r="N4261" s="3">
        <v>33996</v>
      </c>
      <c r="O4261" s="3">
        <v>52500</v>
      </c>
      <c r="P4261" s="3">
        <v>53057.829124077747</v>
      </c>
    </row>
    <row r="4262" spans="2:16" x14ac:dyDescent="0.35">
      <c r="B4262" t="s">
        <v>76</v>
      </c>
      <c r="D4262" t="s">
        <v>19</v>
      </c>
      <c r="E4262" t="s">
        <v>103</v>
      </c>
      <c r="F4262" t="s">
        <v>1603</v>
      </c>
      <c r="G4262" t="s">
        <v>1604</v>
      </c>
      <c r="H4262">
        <v>5009</v>
      </c>
      <c r="I4262" t="s">
        <v>319</v>
      </c>
      <c r="J4262">
        <v>63300150</v>
      </c>
      <c r="K4262" t="s">
        <v>1680</v>
      </c>
      <c r="L4262" s="3">
        <v>6302.6196840172834</v>
      </c>
      <c r="M4262" s="3">
        <v>6660</v>
      </c>
      <c r="N4262" s="3">
        <v>6660</v>
      </c>
      <c r="O4262" s="3">
        <v>6660</v>
      </c>
      <c r="P4262" s="3">
        <v>6730.7646088830052</v>
      </c>
    </row>
    <row r="4263" spans="2:16" x14ac:dyDescent="0.35">
      <c r="B4263" t="s">
        <v>76</v>
      </c>
      <c r="D4263" t="s">
        <v>19</v>
      </c>
      <c r="E4263" t="s">
        <v>103</v>
      </c>
      <c r="F4263" t="s">
        <v>1605</v>
      </c>
      <c r="G4263" t="s">
        <v>1606</v>
      </c>
      <c r="H4263">
        <v>5009</v>
      </c>
      <c r="I4263" t="s">
        <v>319</v>
      </c>
      <c r="J4263">
        <v>63300060</v>
      </c>
      <c r="K4263" t="s">
        <v>1546</v>
      </c>
      <c r="L4263" s="3">
        <v>9160.5643455386344</v>
      </c>
      <c r="M4263" s="3">
        <v>9680</v>
      </c>
      <c r="N4263" s="3">
        <v>9680</v>
      </c>
      <c r="O4263" s="3">
        <v>9680</v>
      </c>
      <c r="P4263" s="3">
        <v>9782.8530651632882</v>
      </c>
    </row>
    <row r="4264" spans="2:16" x14ac:dyDescent="0.35">
      <c r="B4264" t="s">
        <v>76</v>
      </c>
      <c r="D4264" t="s">
        <v>19</v>
      </c>
      <c r="E4264" t="s">
        <v>103</v>
      </c>
      <c r="F4264" t="s">
        <v>1605</v>
      </c>
      <c r="G4264" t="s">
        <v>1606</v>
      </c>
      <c r="H4264">
        <v>5009</v>
      </c>
      <c r="I4264" t="s">
        <v>319</v>
      </c>
      <c r="J4264">
        <v>63300150</v>
      </c>
      <c r="K4264" t="s">
        <v>1680</v>
      </c>
      <c r="L4264" s="3">
        <v>184536.16191942495</v>
      </c>
      <c r="M4264" s="3">
        <v>195000</v>
      </c>
      <c r="N4264" s="3">
        <v>0</v>
      </c>
      <c r="O4264" s="3">
        <v>0</v>
      </c>
      <c r="P4264" s="3">
        <v>0</v>
      </c>
    </row>
    <row r="4265" spans="2:16" x14ac:dyDescent="0.35">
      <c r="B4265" t="s">
        <v>76</v>
      </c>
      <c r="D4265" t="s">
        <v>19</v>
      </c>
      <c r="E4265" t="s">
        <v>103</v>
      </c>
      <c r="F4265" t="s">
        <v>1715</v>
      </c>
      <c r="G4265" t="s">
        <v>1716</v>
      </c>
      <c r="H4265">
        <v>5009</v>
      </c>
      <c r="I4265" t="s">
        <v>319</v>
      </c>
      <c r="J4265">
        <v>63300150</v>
      </c>
      <c r="K4265" t="s">
        <v>1680</v>
      </c>
      <c r="L4265" s="3">
        <v>2839.0178756834607</v>
      </c>
      <c r="M4265" s="3">
        <v>3000</v>
      </c>
      <c r="N4265" s="3">
        <v>3000</v>
      </c>
      <c r="O4265" s="3">
        <v>3000</v>
      </c>
      <c r="P4265" s="3">
        <v>3031.8759499472999</v>
      </c>
    </row>
    <row r="4266" spans="2:16" x14ac:dyDescent="0.35">
      <c r="B4266" t="s">
        <v>76</v>
      </c>
      <c r="D4266" t="s">
        <v>11</v>
      </c>
      <c r="E4266" t="s">
        <v>103</v>
      </c>
      <c r="F4266" t="s">
        <v>332</v>
      </c>
      <c r="G4266" t="s">
        <v>333</v>
      </c>
      <c r="H4266">
        <v>5009</v>
      </c>
      <c r="I4266" t="s">
        <v>319</v>
      </c>
      <c r="J4266">
        <v>63300080</v>
      </c>
      <c r="K4266" t="s">
        <v>91</v>
      </c>
      <c r="L4266" s="3">
        <v>26368.017483018986</v>
      </c>
      <c r="M4266" s="3">
        <v>27863.17519399682</v>
      </c>
      <c r="N4266" s="3">
        <v>28699.070449816722</v>
      </c>
      <c r="O4266" s="3">
        <v>29560.042563311225</v>
      </c>
      <c r="P4266" s="3">
        <v>29874.127375707278</v>
      </c>
    </row>
    <row r="4267" spans="2:16" x14ac:dyDescent="0.35">
      <c r="B4267" t="s">
        <v>76</v>
      </c>
      <c r="D4267" t="s">
        <v>11</v>
      </c>
      <c r="E4267" t="s">
        <v>103</v>
      </c>
      <c r="F4267" t="s">
        <v>332</v>
      </c>
      <c r="G4267" t="s">
        <v>333</v>
      </c>
      <c r="H4267">
        <v>5009</v>
      </c>
      <c r="I4267" t="s">
        <v>319</v>
      </c>
      <c r="J4267">
        <v>63300040</v>
      </c>
      <c r="K4267" t="s">
        <v>1515</v>
      </c>
      <c r="L4267" s="3">
        <v>9107.374459595374</v>
      </c>
      <c r="M4267" s="3">
        <v>9623.7940637160082</v>
      </c>
      <c r="N4267" s="3">
        <v>9912.5078856274868</v>
      </c>
      <c r="O4267" s="3">
        <v>10209.883122196312</v>
      </c>
      <c r="P4267" s="3">
        <v>10318.366363319949</v>
      </c>
    </row>
    <row r="4268" spans="2:16" x14ac:dyDescent="0.35">
      <c r="B4268" t="s">
        <v>76</v>
      </c>
      <c r="D4268" t="s">
        <v>19</v>
      </c>
      <c r="E4268" t="s">
        <v>103</v>
      </c>
      <c r="F4268" t="s">
        <v>332</v>
      </c>
      <c r="G4268" t="s">
        <v>333</v>
      </c>
      <c r="H4268">
        <v>5009</v>
      </c>
      <c r="I4268" t="s">
        <v>319</v>
      </c>
      <c r="J4268">
        <v>63300056</v>
      </c>
      <c r="K4268" t="s">
        <v>1536</v>
      </c>
      <c r="L4268" s="3">
        <v>86736.899615194023</v>
      </c>
      <c r="M4268" s="3">
        <v>91655.181559200064</v>
      </c>
      <c r="N4268" s="3">
        <v>94404.837005976064</v>
      </c>
      <c r="O4268" s="3">
        <v>97236.982116155341</v>
      </c>
      <c r="P4268" s="3">
        <v>98270.155841142361</v>
      </c>
    </row>
    <row r="4269" spans="2:16" x14ac:dyDescent="0.35">
      <c r="B4269" t="s">
        <v>76</v>
      </c>
      <c r="D4269" t="s">
        <v>19</v>
      </c>
      <c r="E4269" t="s">
        <v>103</v>
      </c>
      <c r="F4269" t="s">
        <v>332</v>
      </c>
      <c r="G4269" t="s">
        <v>333</v>
      </c>
      <c r="H4269">
        <v>5009</v>
      </c>
      <c r="I4269" t="s">
        <v>319</v>
      </c>
      <c r="J4269">
        <v>63300060</v>
      </c>
      <c r="K4269" t="s">
        <v>1546</v>
      </c>
      <c r="L4269" s="3">
        <v>46938.428877966551</v>
      </c>
      <c r="M4269" s="3">
        <v>49600</v>
      </c>
      <c r="N4269" s="3">
        <v>61075</v>
      </c>
      <c r="O4269" s="3">
        <v>49600</v>
      </c>
      <c r="P4269" s="3">
        <v>50127.015705795355</v>
      </c>
    </row>
    <row r="4270" spans="2:16" x14ac:dyDescent="0.35">
      <c r="B4270" t="s">
        <v>76</v>
      </c>
      <c r="D4270" t="s">
        <v>19</v>
      </c>
      <c r="E4270" t="s">
        <v>103</v>
      </c>
      <c r="F4270" t="s">
        <v>332</v>
      </c>
      <c r="G4270" t="s">
        <v>333</v>
      </c>
      <c r="H4270">
        <v>5009</v>
      </c>
      <c r="I4270" t="s">
        <v>319</v>
      </c>
      <c r="J4270">
        <v>63300150</v>
      </c>
      <c r="K4270" t="s">
        <v>1680</v>
      </c>
      <c r="L4270" s="3">
        <v>432129.74987565528</v>
      </c>
      <c r="M4270" s="3">
        <v>456633</v>
      </c>
      <c r="N4270" s="3">
        <v>204633</v>
      </c>
      <c r="O4270" s="3">
        <v>196633</v>
      </c>
      <c r="P4270" s="3">
        <v>198722.28788866248</v>
      </c>
    </row>
    <row r="4271" spans="2:16" x14ac:dyDescent="0.35">
      <c r="B4271" t="s">
        <v>76</v>
      </c>
      <c r="D4271" t="s">
        <v>11</v>
      </c>
      <c r="E4271" t="s">
        <v>103</v>
      </c>
      <c r="F4271" t="s">
        <v>332</v>
      </c>
      <c r="G4271" t="s">
        <v>333</v>
      </c>
      <c r="H4271">
        <v>5009</v>
      </c>
      <c r="I4271" t="s">
        <v>319</v>
      </c>
      <c r="J4271">
        <v>63300100</v>
      </c>
      <c r="K4271" t="s">
        <v>1869</v>
      </c>
      <c r="L4271" s="3">
        <v>7979.7947645978493</v>
      </c>
      <c r="M4271" s="3">
        <v>8432.276703446405</v>
      </c>
      <c r="N4271" s="3">
        <v>8685.2450045497972</v>
      </c>
      <c r="O4271" s="3">
        <v>8945.8023546862914</v>
      </c>
      <c r="P4271" s="3">
        <v>9040.8543373850971</v>
      </c>
    </row>
    <row r="4272" spans="2:16" x14ac:dyDescent="0.35">
      <c r="B4272" t="s">
        <v>76</v>
      </c>
      <c r="D4272" t="s">
        <v>11</v>
      </c>
      <c r="E4272" t="s">
        <v>103</v>
      </c>
      <c r="F4272" t="s">
        <v>332</v>
      </c>
      <c r="G4272" t="s">
        <v>333</v>
      </c>
      <c r="H4272">
        <v>5009</v>
      </c>
      <c r="I4272" t="s">
        <v>319</v>
      </c>
      <c r="J4272">
        <v>63300170</v>
      </c>
      <c r="K4272" t="s">
        <v>1873</v>
      </c>
      <c r="L4272" s="3">
        <v>13791.167038815851</v>
      </c>
      <c r="M4272" s="3">
        <v>14573.17386791281</v>
      </c>
      <c r="N4272" s="3">
        <v>15010.369083950194</v>
      </c>
      <c r="O4272" s="3">
        <v>15460.680156468701</v>
      </c>
      <c r="P4272" s="3">
        <v>15624.954778741638</v>
      </c>
    </row>
    <row r="4273" spans="2:16" x14ac:dyDescent="0.35">
      <c r="B4273" t="s">
        <v>76</v>
      </c>
      <c r="D4273" t="s">
        <v>11</v>
      </c>
      <c r="E4273" t="s">
        <v>103</v>
      </c>
      <c r="F4273" t="s">
        <v>334</v>
      </c>
      <c r="G4273" t="s">
        <v>335</v>
      </c>
      <c r="H4273">
        <v>5009</v>
      </c>
      <c r="I4273" t="s">
        <v>319</v>
      </c>
      <c r="J4273">
        <v>63300080</v>
      </c>
      <c r="K4273" t="s">
        <v>91</v>
      </c>
      <c r="L4273" s="3">
        <v>685.93704906966911</v>
      </c>
      <c r="M4273" s="3">
        <v>724.83205013762483</v>
      </c>
      <c r="N4273" s="3">
        <v>746.57701164175364</v>
      </c>
      <c r="O4273" s="3">
        <v>768.97432199100626</v>
      </c>
      <c r="P4273" s="3">
        <v>777.14491765718765</v>
      </c>
    </row>
    <row r="4274" spans="2:16" x14ac:dyDescent="0.35">
      <c r="B4274" t="s">
        <v>76</v>
      </c>
      <c r="D4274" t="s">
        <v>11</v>
      </c>
      <c r="E4274" t="s">
        <v>103</v>
      </c>
      <c r="F4274" t="s">
        <v>334</v>
      </c>
      <c r="G4274" t="s">
        <v>335</v>
      </c>
      <c r="H4274">
        <v>5009</v>
      </c>
      <c r="I4274" t="s">
        <v>319</v>
      </c>
      <c r="J4274">
        <v>63300040</v>
      </c>
      <c r="K4274" t="s">
        <v>1515</v>
      </c>
      <c r="L4274" s="3">
        <v>236.91904655366866</v>
      </c>
      <c r="M4274" s="3">
        <v>250.35317521200861</v>
      </c>
      <c r="N4274" s="3">
        <v>257.86377046836884</v>
      </c>
      <c r="O4274" s="3">
        <v>265.59968358241991</v>
      </c>
      <c r="P4274" s="3">
        <v>268.42176432238386</v>
      </c>
    </row>
    <row r="4275" spans="2:16" x14ac:dyDescent="0.35">
      <c r="B4275" t="s">
        <v>76</v>
      </c>
      <c r="D4275" t="s">
        <v>19</v>
      </c>
      <c r="E4275" t="s">
        <v>103</v>
      </c>
      <c r="F4275" t="s">
        <v>334</v>
      </c>
      <c r="G4275" t="s">
        <v>335</v>
      </c>
      <c r="H4275">
        <v>5009</v>
      </c>
      <c r="I4275" t="s">
        <v>319</v>
      </c>
      <c r="J4275">
        <v>63300056</v>
      </c>
      <c r="K4275" t="s">
        <v>1536</v>
      </c>
      <c r="L4275" s="3">
        <v>2256.3718719397011</v>
      </c>
      <c r="M4275" s="3">
        <v>2384.3159544000819</v>
      </c>
      <c r="N4275" s="3">
        <v>2455.8454330320847</v>
      </c>
      <c r="O4275" s="3">
        <v>2529.5207960230468</v>
      </c>
      <c r="P4275" s="3">
        <v>2556.3977554512749</v>
      </c>
    </row>
    <row r="4276" spans="2:16" x14ac:dyDescent="0.35">
      <c r="B4276" t="s">
        <v>76</v>
      </c>
      <c r="D4276" t="s">
        <v>19</v>
      </c>
      <c r="E4276" t="s">
        <v>103</v>
      </c>
      <c r="F4276" t="s">
        <v>334</v>
      </c>
      <c r="G4276" t="s">
        <v>335</v>
      </c>
      <c r="H4276">
        <v>5009</v>
      </c>
      <c r="I4276" t="s">
        <v>319</v>
      </c>
      <c r="J4276">
        <v>63300150</v>
      </c>
      <c r="K4276" t="s">
        <v>1680</v>
      </c>
      <c r="L4276" s="3">
        <v>87984.002985306128</v>
      </c>
      <c r="M4276" s="3">
        <v>92972.999999999985</v>
      </c>
      <c r="N4276" s="3">
        <v>124132.99999999999</v>
      </c>
      <c r="O4276" s="3">
        <v>154132.99999999997</v>
      </c>
      <c r="P4276" s="3">
        <v>155770.7119310757</v>
      </c>
    </row>
    <row r="4277" spans="2:16" x14ac:dyDescent="0.35">
      <c r="B4277" t="s">
        <v>76</v>
      </c>
      <c r="D4277" t="s">
        <v>11</v>
      </c>
      <c r="E4277" t="s">
        <v>103</v>
      </c>
      <c r="F4277" t="s">
        <v>334</v>
      </c>
      <c r="G4277" t="s">
        <v>335</v>
      </c>
      <c r="H4277">
        <v>5009</v>
      </c>
      <c r="I4277" t="s">
        <v>319</v>
      </c>
      <c r="J4277">
        <v>63300100</v>
      </c>
      <c r="K4277" t="s">
        <v>1869</v>
      </c>
      <c r="L4277" s="3">
        <v>207.58621221845254</v>
      </c>
      <c r="M4277" s="3">
        <v>219.35706780480757</v>
      </c>
      <c r="N4277" s="3">
        <v>225.9377798389518</v>
      </c>
      <c r="O4277" s="3">
        <v>232.71591323412034</v>
      </c>
      <c r="P4277" s="3">
        <v>235.18859350151732</v>
      </c>
    </row>
    <row r="4278" spans="2:16" x14ac:dyDescent="0.35">
      <c r="B4278" t="s">
        <v>76</v>
      </c>
      <c r="D4278" t="s">
        <v>11</v>
      </c>
      <c r="E4278" t="s">
        <v>103</v>
      </c>
      <c r="F4278" t="s">
        <v>334</v>
      </c>
      <c r="G4278" t="s">
        <v>335</v>
      </c>
      <c r="H4278">
        <v>5009</v>
      </c>
      <c r="I4278" t="s">
        <v>319</v>
      </c>
      <c r="J4278">
        <v>63300170</v>
      </c>
      <c r="K4278" t="s">
        <v>1873</v>
      </c>
      <c r="L4278" s="3">
        <v>358.76312763841253</v>
      </c>
      <c r="M4278" s="3">
        <v>379.10623674961306</v>
      </c>
      <c r="N4278" s="3">
        <v>390.47942385210143</v>
      </c>
      <c r="O4278" s="3">
        <v>402.19380656766452</v>
      </c>
      <c r="P4278" s="3">
        <v>406.4672431167528</v>
      </c>
    </row>
    <row r="4279" spans="2:16" x14ac:dyDescent="0.35">
      <c r="B4279" t="s">
        <v>76</v>
      </c>
      <c r="D4279" t="s">
        <v>19</v>
      </c>
      <c r="E4279" t="s">
        <v>103</v>
      </c>
      <c r="F4279" t="s">
        <v>334</v>
      </c>
      <c r="G4279" t="s">
        <v>335</v>
      </c>
      <c r="H4279">
        <v>5009</v>
      </c>
      <c r="I4279" t="s">
        <v>319</v>
      </c>
      <c r="J4279">
        <v>63300155</v>
      </c>
      <c r="K4279" t="s">
        <v>1877</v>
      </c>
      <c r="L4279" s="3">
        <v>87580.862446959072</v>
      </c>
      <c r="M4279" s="3">
        <v>92546.999999999985</v>
      </c>
      <c r="N4279" s="3">
        <v>92546.999999999985</v>
      </c>
      <c r="O4279" s="3">
        <v>92546.999999999985</v>
      </c>
      <c r="P4279" s="3">
        <v>93530.341179924231</v>
      </c>
    </row>
    <row r="4280" spans="2:16" x14ac:dyDescent="0.35">
      <c r="B4280" t="s">
        <v>76</v>
      </c>
      <c r="D4280" t="s">
        <v>19</v>
      </c>
      <c r="E4280" t="s">
        <v>103</v>
      </c>
      <c r="F4280" t="s">
        <v>1607</v>
      </c>
      <c r="G4280" t="s">
        <v>1608</v>
      </c>
      <c r="H4280">
        <v>5009</v>
      </c>
      <c r="I4280" t="s">
        <v>319</v>
      </c>
      <c r="J4280">
        <v>63300060</v>
      </c>
      <c r="K4280" t="s">
        <v>1546</v>
      </c>
      <c r="L4280" s="3">
        <v>179127.83286624798</v>
      </c>
      <c r="M4280" s="3">
        <v>189285</v>
      </c>
      <c r="N4280" s="3">
        <v>189337</v>
      </c>
      <c r="O4280" s="3">
        <v>189390</v>
      </c>
      <c r="P4280" s="3">
        <v>191402.32872017304</v>
      </c>
    </row>
    <row r="4281" spans="2:16" x14ac:dyDescent="0.35">
      <c r="B4281" t="s">
        <v>76</v>
      </c>
      <c r="D4281" t="s">
        <v>11</v>
      </c>
      <c r="E4281" t="s">
        <v>103</v>
      </c>
      <c r="F4281" t="s">
        <v>336</v>
      </c>
      <c r="G4281" t="s">
        <v>337</v>
      </c>
      <c r="H4281">
        <v>5009</v>
      </c>
      <c r="I4281" t="s">
        <v>319</v>
      </c>
      <c r="J4281">
        <v>63300080</v>
      </c>
      <c r="K4281" t="s">
        <v>91</v>
      </c>
      <c r="L4281" s="3">
        <v>6232.9204884942437</v>
      </c>
      <c r="M4281" s="3">
        <v>6586.3486192320006</v>
      </c>
      <c r="N4281" s="3">
        <v>6783.939077808961</v>
      </c>
      <c r="O4281" s="3">
        <v>6987.4572501432303</v>
      </c>
      <c r="P4281" s="3">
        <v>7061.7011959980509</v>
      </c>
    </row>
    <row r="4282" spans="2:16" x14ac:dyDescent="0.35">
      <c r="B4282" t="s">
        <v>76</v>
      </c>
      <c r="D4282" t="s">
        <v>11</v>
      </c>
      <c r="E4282" t="s">
        <v>103</v>
      </c>
      <c r="F4282" t="s">
        <v>336</v>
      </c>
      <c r="G4282" t="s">
        <v>337</v>
      </c>
      <c r="H4282">
        <v>5009</v>
      </c>
      <c r="I4282" t="s">
        <v>319</v>
      </c>
      <c r="J4282">
        <v>63300040</v>
      </c>
      <c r="K4282" t="s">
        <v>1515</v>
      </c>
      <c r="L4282" s="3">
        <v>2152.8179318812349</v>
      </c>
      <c r="M4282" s="3">
        <v>2274.8901480899999</v>
      </c>
      <c r="N4282" s="3">
        <v>2343.1368525327002</v>
      </c>
      <c r="O4282" s="3">
        <v>2413.4309581086814</v>
      </c>
      <c r="P4282" s="3">
        <v>2439.0744262493267</v>
      </c>
    </row>
    <row r="4283" spans="2:16" x14ac:dyDescent="0.35">
      <c r="B4283" t="s">
        <v>76</v>
      </c>
      <c r="D4283" t="s">
        <v>19</v>
      </c>
      <c r="E4283" t="s">
        <v>103</v>
      </c>
      <c r="F4283" t="s">
        <v>336</v>
      </c>
      <c r="G4283" t="s">
        <v>337</v>
      </c>
      <c r="H4283">
        <v>5009</v>
      </c>
      <c r="I4283" t="s">
        <v>319</v>
      </c>
      <c r="J4283">
        <v>63300056</v>
      </c>
      <c r="K4283" t="s">
        <v>1536</v>
      </c>
      <c r="L4283" s="3">
        <v>20503.02792267843</v>
      </c>
      <c r="M4283" s="3">
        <v>21665.620458000001</v>
      </c>
      <c r="N4283" s="3">
        <v>22315.589071740003</v>
      </c>
      <c r="O4283" s="3">
        <v>22985.056743892204</v>
      </c>
      <c r="P4283" s="3">
        <v>23229.28024999359</v>
      </c>
    </row>
    <row r="4284" spans="2:16" x14ac:dyDescent="0.35">
      <c r="B4284" t="s">
        <v>76</v>
      </c>
      <c r="D4284" t="s">
        <v>19</v>
      </c>
      <c r="E4284" t="s">
        <v>103</v>
      </c>
      <c r="F4284" t="s">
        <v>336</v>
      </c>
      <c r="G4284" t="s">
        <v>337</v>
      </c>
      <c r="H4284">
        <v>5009</v>
      </c>
      <c r="I4284" t="s">
        <v>319</v>
      </c>
      <c r="J4284">
        <v>63300060</v>
      </c>
      <c r="K4284" t="s">
        <v>1546</v>
      </c>
      <c r="L4284" s="3">
        <v>67746.537228142523</v>
      </c>
      <c r="M4284" s="3">
        <v>71587.999999999985</v>
      </c>
      <c r="N4284" s="3">
        <v>71587.999999999985</v>
      </c>
      <c r="O4284" s="3">
        <v>71587.999999999985</v>
      </c>
      <c r="P4284" s="3">
        <v>72348.645168275747</v>
      </c>
    </row>
    <row r="4285" spans="2:16" x14ac:dyDescent="0.35">
      <c r="B4285" t="s">
        <v>76</v>
      </c>
      <c r="D4285" t="s">
        <v>19</v>
      </c>
      <c r="E4285" t="s">
        <v>103</v>
      </c>
      <c r="F4285" t="s">
        <v>336</v>
      </c>
      <c r="G4285" t="s">
        <v>337</v>
      </c>
      <c r="H4285">
        <v>5009</v>
      </c>
      <c r="I4285" t="s">
        <v>319</v>
      </c>
      <c r="J4285">
        <v>63300150</v>
      </c>
      <c r="K4285" t="s">
        <v>1680</v>
      </c>
      <c r="L4285" s="3">
        <v>308588.94067599752</v>
      </c>
      <c r="M4285" s="3">
        <v>326086.99999999994</v>
      </c>
      <c r="N4285" s="3">
        <v>365086.99999999994</v>
      </c>
      <c r="O4285" s="3">
        <v>404086.99999999988</v>
      </c>
      <c r="P4285" s="3">
        <v>408380.55232878472</v>
      </c>
    </row>
    <row r="4286" spans="2:16" x14ac:dyDescent="0.35">
      <c r="B4286" t="s">
        <v>76</v>
      </c>
      <c r="D4286" t="s">
        <v>11</v>
      </c>
      <c r="E4286" t="s">
        <v>103</v>
      </c>
      <c r="F4286" t="s">
        <v>336</v>
      </c>
      <c r="G4286" t="s">
        <v>337</v>
      </c>
      <c r="H4286">
        <v>5009</v>
      </c>
      <c r="I4286" t="s">
        <v>319</v>
      </c>
      <c r="J4286">
        <v>63300100</v>
      </c>
      <c r="K4286" t="s">
        <v>1869</v>
      </c>
      <c r="L4286" s="3">
        <v>1886.2785688864155</v>
      </c>
      <c r="M4286" s="3">
        <v>1993.237082136</v>
      </c>
      <c r="N4286" s="3">
        <v>2053.0341946000804</v>
      </c>
      <c r="O4286" s="3">
        <v>2114.6252204380826</v>
      </c>
      <c r="P4286" s="3">
        <v>2137.09378299941</v>
      </c>
    </row>
    <row r="4287" spans="2:16" x14ac:dyDescent="0.35">
      <c r="B4287" t="s">
        <v>76</v>
      </c>
      <c r="D4287" t="s">
        <v>11</v>
      </c>
      <c r="E4287" t="s">
        <v>103</v>
      </c>
      <c r="F4287" t="s">
        <v>336</v>
      </c>
      <c r="G4287" t="s">
        <v>337</v>
      </c>
      <c r="H4287">
        <v>5009</v>
      </c>
      <c r="I4287" t="s">
        <v>319</v>
      </c>
      <c r="J4287">
        <v>63300170</v>
      </c>
      <c r="K4287" t="s">
        <v>1873</v>
      </c>
      <c r="L4287" s="3">
        <v>3259.9814397058708</v>
      </c>
      <c r="M4287" s="3">
        <v>3444.8336528220002</v>
      </c>
      <c r="N4287" s="3">
        <v>3548.1786624066608</v>
      </c>
      <c r="O4287" s="3">
        <v>3654.6240222788606</v>
      </c>
      <c r="P4287" s="3">
        <v>3693.4555597489807</v>
      </c>
    </row>
    <row r="4288" spans="2:16" x14ac:dyDescent="0.35">
      <c r="B4288" t="s">
        <v>76</v>
      </c>
      <c r="D4288" t="s">
        <v>19</v>
      </c>
      <c r="E4288" t="s">
        <v>103</v>
      </c>
      <c r="F4288" t="s">
        <v>1609</v>
      </c>
      <c r="G4288" t="s">
        <v>1610</v>
      </c>
      <c r="H4288">
        <v>5009</v>
      </c>
      <c r="I4288" t="s">
        <v>319</v>
      </c>
      <c r="J4288">
        <v>63300060</v>
      </c>
      <c r="K4288" t="s">
        <v>1546</v>
      </c>
      <c r="L4288" s="3">
        <v>2253.2338540007736</v>
      </c>
      <c r="M4288" s="3">
        <v>2381</v>
      </c>
      <c r="N4288" s="3">
        <v>2381</v>
      </c>
      <c r="O4288" s="3">
        <v>2381</v>
      </c>
      <c r="P4288" s="3">
        <v>2406.2988789415072</v>
      </c>
    </row>
    <row r="4289" spans="2:16" x14ac:dyDescent="0.35">
      <c r="B4289" t="s">
        <v>76</v>
      </c>
      <c r="D4289" t="s">
        <v>19</v>
      </c>
      <c r="E4289" t="s">
        <v>103</v>
      </c>
      <c r="F4289" t="s">
        <v>1609</v>
      </c>
      <c r="G4289" t="s">
        <v>1610</v>
      </c>
      <c r="H4289">
        <v>5009</v>
      </c>
      <c r="I4289" t="s">
        <v>319</v>
      </c>
      <c r="J4289">
        <v>63300150</v>
      </c>
      <c r="K4289" t="s">
        <v>1680</v>
      </c>
      <c r="L4289" s="3">
        <v>76305.229784036273</v>
      </c>
      <c r="M4289" s="3">
        <v>80632</v>
      </c>
      <c r="N4289" s="3">
        <v>51014</v>
      </c>
      <c r="O4289" s="3">
        <v>80632</v>
      </c>
      <c r="P4289" s="3">
        <v>81488.740532050229</v>
      </c>
    </row>
    <row r="4290" spans="2:16" x14ac:dyDescent="0.35">
      <c r="B4290" t="s">
        <v>76</v>
      </c>
      <c r="D4290" t="s">
        <v>11</v>
      </c>
      <c r="E4290" t="s">
        <v>103</v>
      </c>
      <c r="F4290" t="s">
        <v>338</v>
      </c>
      <c r="G4290" t="s">
        <v>339</v>
      </c>
      <c r="H4290">
        <v>5009</v>
      </c>
      <c r="I4290" t="s">
        <v>319</v>
      </c>
      <c r="J4290">
        <v>63300080</v>
      </c>
      <c r="K4290" t="s">
        <v>91</v>
      </c>
      <c r="L4290" s="3">
        <v>18308.863999973706</v>
      </c>
      <c r="M4290" s="3">
        <v>19347.039858527896</v>
      </c>
      <c r="N4290" s="3">
        <v>19927.451054283734</v>
      </c>
      <c r="O4290" s="3">
        <v>20525.274585912248</v>
      </c>
      <c r="P4290" s="3">
        <v>20743.362127697288</v>
      </c>
    </row>
    <row r="4291" spans="2:16" x14ac:dyDescent="0.35">
      <c r="B4291" t="s">
        <v>76</v>
      </c>
      <c r="D4291" t="s">
        <v>11</v>
      </c>
      <c r="E4291" t="s">
        <v>103</v>
      </c>
      <c r="F4291" t="s">
        <v>338</v>
      </c>
      <c r="G4291" t="s">
        <v>339</v>
      </c>
      <c r="H4291">
        <v>5009</v>
      </c>
      <c r="I4291" t="s">
        <v>319</v>
      </c>
      <c r="J4291">
        <v>63300040</v>
      </c>
      <c r="K4291" t="s">
        <v>1515</v>
      </c>
      <c r="L4291" s="3">
        <v>6323.7852631488122</v>
      </c>
      <c r="M4291" s="3">
        <v>6682.3657406099637</v>
      </c>
      <c r="N4291" s="3">
        <v>6882.8367128282634</v>
      </c>
      <c r="O4291" s="3">
        <v>7089.3218142131109</v>
      </c>
      <c r="P4291" s="3">
        <v>7164.6481033164964</v>
      </c>
    </row>
    <row r="4292" spans="2:16" x14ac:dyDescent="0.35">
      <c r="B4292" t="s">
        <v>76</v>
      </c>
      <c r="D4292" t="s">
        <v>19</v>
      </c>
      <c r="E4292" t="s">
        <v>103</v>
      </c>
      <c r="F4292" t="s">
        <v>338</v>
      </c>
      <c r="G4292" t="s">
        <v>339</v>
      </c>
      <c r="H4292">
        <v>5009</v>
      </c>
      <c r="I4292" t="s">
        <v>319</v>
      </c>
      <c r="J4292">
        <v>63300056</v>
      </c>
      <c r="K4292" t="s">
        <v>1536</v>
      </c>
      <c r="L4292" s="3">
        <v>60226.526315702969</v>
      </c>
      <c r="M4292" s="3">
        <v>63641.578481999655</v>
      </c>
      <c r="N4292" s="3">
        <v>65550.825836459655</v>
      </c>
      <c r="O4292" s="3">
        <v>67517.35061155344</v>
      </c>
      <c r="P4292" s="3">
        <v>68234.743841109492</v>
      </c>
    </row>
    <row r="4293" spans="2:16" x14ac:dyDescent="0.35">
      <c r="B4293" t="s">
        <v>76</v>
      </c>
      <c r="D4293" t="s">
        <v>19</v>
      </c>
      <c r="E4293" t="s">
        <v>103</v>
      </c>
      <c r="F4293" t="s">
        <v>338</v>
      </c>
      <c r="G4293" t="s">
        <v>339</v>
      </c>
      <c r="H4293">
        <v>5009</v>
      </c>
      <c r="I4293" t="s">
        <v>319</v>
      </c>
      <c r="J4293">
        <v>63300150</v>
      </c>
      <c r="K4293" t="s">
        <v>1680</v>
      </c>
      <c r="L4293" s="3">
        <v>33840.146738854972</v>
      </c>
      <c r="M4293" s="3">
        <v>35759.000000000015</v>
      </c>
      <c r="N4293" s="3">
        <v>17759.000000000007</v>
      </c>
      <c r="O4293" s="3">
        <v>15759.000000000007</v>
      </c>
      <c r="P4293" s="3">
        <v>15926.444365073174</v>
      </c>
    </row>
    <row r="4294" spans="2:16" x14ac:dyDescent="0.35">
      <c r="B4294" t="s">
        <v>76</v>
      </c>
      <c r="D4294" t="s">
        <v>11</v>
      </c>
      <c r="E4294" t="s">
        <v>103</v>
      </c>
      <c r="F4294" t="s">
        <v>338</v>
      </c>
      <c r="G4294" t="s">
        <v>339</v>
      </c>
      <c r="H4294">
        <v>5009</v>
      </c>
      <c r="I4294" t="s">
        <v>319</v>
      </c>
      <c r="J4294">
        <v>63300100</v>
      </c>
      <c r="K4294" t="s">
        <v>1869</v>
      </c>
      <c r="L4294" s="3">
        <v>5540.8404210446733</v>
      </c>
      <c r="M4294" s="3">
        <v>5855.0252203439686</v>
      </c>
      <c r="N4294" s="3">
        <v>6030.6759769542887</v>
      </c>
      <c r="O4294" s="3">
        <v>6211.5962562629174</v>
      </c>
      <c r="P4294" s="3">
        <v>6277.5964333820748</v>
      </c>
    </row>
    <row r="4295" spans="2:16" x14ac:dyDescent="0.35">
      <c r="B4295" t="s">
        <v>76</v>
      </c>
      <c r="D4295" t="s">
        <v>11</v>
      </c>
      <c r="E4295" t="s">
        <v>103</v>
      </c>
      <c r="F4295" t="s">
        <v>338</v>
      </c>
      <c r="G4295" t="s">
        <v>339</v>
      </c>
      <c r="H4295">
        <v>5009</v>
      </c>
      <c r="I4295" t="s">
        <v>319</v>
      </c>
      <c r="J4295">
        <v>63300170</v>
      </c>
      <c r="K4295" t="s">
        <v>1873</v>
      </c>
      <c r="L4295" s="3">
        <v>9576.0176841967732</v>
      </c>
      <c r="M4295" s="3">
        <v>10119.010978637945</v>
      </c>
      <c r="N4295" s="3">
        <v>10422.581307997085</v>
      </c>
      <c r="O4295" s="3">
        <v>10735.258747236998</v>
      </c>
      <c r="P4295" s="3">
        <v>10849.324270736412</v>
      </c>
    </row>
    <row r="4296" spans="2:16" x14ac:dyDescent="0.35">
      <c r="B4296" t="s">
        <v>76</v>
      </c>
      <c r="D4296" t="s">
        <v>19</v>
      </c>
      <c r="E4296" t="s">
        <v>103</v>
      </c>
      <c r="F4296" t="s">
        <v>1611</v>
      </c>
      <c r="G4296" t="s">
        <v>1612</v>
      </c>
      <c r="H4296">
        <v>5009</v>
      </c>
      <c r="I4296" t="s">
        <v>319</v>
      </c>
      <c r="J4296">
        <v>63300060</v>
      </c>
      <c r="K4296" t="s">
        <v>1546</v>
      </c>
      <c r="L4296" s="3">
        <v>198137.89656182443</v>
      </c>
      <c r="M4296" s="3">
        <v>209373</v>
      </c>
      <c r="N4296" s="3">
        <v>226373</v>
      </c>
      <c r="O4296" s="3">
        <v>243373</v>
      </c>
      <c r="P4296" s="3">
        <v>245958.91518884141</v>
      </c>
    </row>
    <row r="4297" spans="2:16" x14ac:dyDescent="0.35">
      <c r="B4297" t="s">
        <v>76</v>
      </c>
      <c r="D4297" t="s">
        <v>11</v>
      </c>
      <c r="E4297" t="s">
        <v>103</v>
      </c>
      <c r="F4297" t="s">
        <v>340</v>
      </c>
      <c r="G4297" t="s">
        <v>341</v>
      </c>
      <c r="H4297">
        <v>5009</v>
      </c>
      <c r="I4297" t="s">
        <v>319</v>
      </c>
      <c r="J4297">
        <v>63300080</v>
      </c>
      <c r="K4297" t="s">
        <v>91</v>
      </c>
      <c r="L4297" s="3">
        <v>239697.23889437268</v>
      </c>
      <c r="M4297" s="3">
        <v>253288.90065900167</v>
      </c>
      <c r="N4297" s="3">
        <v>260887.56767877171</v>
      </c>
      <c r="O4297" s="3">
        <v>268714.19470913487</v>
      </c>
      <c r="P4297" s="3">
        <v>271569.36811602733</v>
      </c>
    </row>
    <row r="4298" spans="2:16" x14ac:dyDescent="0.35">
      <c r="B4298" t="s">
        <v>76</v>
      </c>
      <c r="D4298" t="s">
        <v>19</v>
      </c>
      <c r="E4298" t="s">
        <v>103</v>
      </c>
      <c r="F4298" t="s">
        <v>340</v>
      </c>
      <c r="G4298" t="s">
        <v>341</v>
      </c>
      <c r="H4298">
        <v>5009</v>
      </c>
      <c r="I4298" t="s">
        <v>319</v>
      </c>
      <c r="J4298">
        <v>63300030</v>
      </c>
      <c r="K4298" t="s">
        <v>1488</v>
      </c>
      <c r="L4298" s="3">
        <v>19657.359771232281</v>
      </c>
      <c r="M4298" s="3">
        <v>20771.999999999996</v>
      </c>
      <c r="N4298" s="3">
        <v>20771.999999999996</v>
      </c>
      <c r="O4298" s="3">
        <v>20771.999999999996</v>
      </c>
      <c r="P4298" s="3">
        <v>20992.709077435102</v>
      </c>
    </row>
    <row r="4299" spans="2:16" x14ac:dyDescent="0.35">
      <c r="B4299" t="s">
        <v>76</v>
      </c>
      <c r="D4299" t="s">
        <v>11</v>
      </c>
      <c r="E4299" t="s">
        <v>103</v>
      </c>
      <c r="F4299" t="s">
        <v>340</v>
      </c>
      <c r="G4299" t="s">
        <v>341</v>
      </c>
      <c r="H4299">
        <v>5009</v>
      </c>
      <c r="I4299" t="s">
        <v>319</v>
      </c>
      <c r="J4299">
        <v>63300040</v>
      </c>
      <c r="K4299" t="s">
        <v>1515</v>
      </c>
      <c r="L4299" s="3">
        <v>42277.305349566173</v>
      </c>
      <c r="M4299" s="3">
        <v>44674.574660142003</v>
      </c>
      <c r="N4299" s="3">
        <v>46014.811899946268</v>
      </c>
      <c r="O4299" s="3">
        <v>47395.256256944653</v>
      </c>
      <c r="P4299" s="3">
        <v>47898.845862339927</v>
      </c>
    </row>
    <row r="4300" spans="2:16" x14ac:dyDescent="0.35">
      <c r="B4300" t="s">
        <v>76</v>
      </c>
      <c r="D4300" t="s">
        <v>19</v>
      </c>
      <c r="E4300" t="s">
        <v>103</v>
      </c>
      <c r="F4300" t="s">
        <v>340</v>
      </c>
      <c r="G4300" t="s">
        <v>341</v>
      </c>
      <c r="H4300">
        <v>5009</v>
      </c>
      <c r="I4300" t="s">
        <v>319</v>
      </c>
      <c r="J4300">
        <v>63300056</v>
      </c>
      <c r="K4300" t="s">
        <v>1536</v>
      </c>
      <c r="L4300" s="3">
        <v>402641.00332920172</v>
      </c>
      <c r="M4300" s="3">
        <v>425472.13962040009</v>
      </c>
      <c r="N4300" s="3">
        <v>438236.30380901211</v>
      </c>
      <c r="O4300" s="3">
        <v>451383.39292328246</v>
      </c>
      <c r="P4300" s="3">
        <v>456179.48440323741</v>
      </c>
    </row>
    <row r="4301" spans="2:16" x14ac:dyDescent="0.35">
      <c r="B4301" t="s">
        <v>76</v>
      </c>
      <c r="D4301" t="s">
        <v>19</v>
      </c>
      <c r="E4301" t="s">
        <v>103</v>
      </c>
      <c r="F4301" t="s">
        <v>340</v>
      </c>
      <c r="G4301" t="s">
        <v>341</v>
      </c>
      <c r="H4301">
        <v>5009</v>
      </c>
      <c r="I4301" t="s">
        <v>319</v>
      </c>
      <c r="J4301">
        <v>63300052</v>
      </c>
      <c r="K4301" t="s">
        <v>1541</v>
      </c>
      <c r="L4301" s="3">
        <v>385836.75619176112</v>
      </c>
      <c r="M4301" s="3">
        <v>407715.03360000014</v>
      </c>
      <c r="N4301" s="3">
        <v>419946.48460800014</v>
      </c>
      <c r="O4301" s="3">
        <v>432544.87914624013</v>
      </c>
      <c r="P4301" s="3">
        <v>437140.8054521156</v>
      </c>
    </row>
    <row r="4302" spans="2:16" x14ac:dyDescent="0.35">
      <c r="B4302" t="s">
        <v>76</v>
      </c>
      <c r="D4302" t="s">
        <v>19</v>
      </c>
      <c r="E4302" t="s">
        <v>103</v>
      </c>
      <c r="F4302" t="s">
        <v>340</v>
      </c>
      <c r="G4302" t="s">
        <v>341</v>
      </c>
      <c r="H4302">
        <v>5009</v>
      </c>
      <c r="I4302" t="s">
        <v>319</v>
      </c>
      <c r="J4302">
        <v>63300150</v>
      </c>
      <c r="K4302" t="s">
        <v>1680</v>
      </c>
      <c r="L4302" s="3">
        <v>17408.85761369098</v>
      </c>
      <c r="M4302" s="3">
        <v>18395.999999999996</v>
      </c>
      <c r="N4302" s="3">
        <v>18395.999999999996</v>
      </c>
      <c r="O4302" s="3">
        <v>18395.999999999996</v>
      </c>
      <c r="P4302" s="3">
        <v>18591.463325076838</v>
      </c>
    </row>
    <row r="4303" spans="2:16" x14ac:dyDescent="0.35">
      <c r="B4303" t="s">
        <v>76</v>
      </c>
      <c r="D4303" t="s">
        <v>11</v>
      </c>
      <c r="E4303" t="s">
        <v>103</v>
      </c>
      <c r="F4303" t="s">
        <v>340</v>
      </c>
      <c r="G4303" t="s">
        <v>341</v>
      </c>
      <c r="H4303">
        <v>5009</v>
      </c>
      <c r="I4303" t="s">
        <v>319</v>
      </c>
      <c r="J4303">
        <v>63300100</v>
      </c>
      <c r="K4303" t="s">
        <v>1869</v>
      </c>
      <c r="L4303" s="3">
        <v>72539.953875928564</v>
      </c>
      <c r="M4303" s="3">
        <v>76653.219936276801</v>
      </c>
      <c r="N4303" s="3">
        <v>78952.81653436512</v>
      </c>
      <c r="O4303" s="3">
        <v>81321.401030396068</v>
      </c>
      <c r="P4303" s="3">
        <v>82185.46666669246</v>
      </c>
    </row>
    <row r="4304" spans="2:16" x14ac:dyDescent="0.35">
      <c r="B4304" t="s">
        <v>76</v>
      </c>
      <c r="D4304" t="s">
        <v>11</v>
      </c>
      <c r="E4304" t="s">
        <v>103</v>
      </c>
      <c r="F4304" t="s">
        <v>340</v>
      </c>
      <c r="G4304" t="s">
        <v>341</v>
      </c>
      <c r="H4304">
        <v>5009</v>
      </c>
      <c r="I4304" t="s">
        <v>319</v>
      </c>
      <c r="J4304">
        <v>63300170</v>
      </c>
      <c r="K4304" t="s">
        <v>1873</v>
      </c>
      <c r="L4304" s="3">
        <v>64019.919529343068</v>
      </c>
      <c r="M4304" s="3">
        <v>67650.070199643611</v>
      </c>
      <c r="N4304" s="3">
        <v>69679.57230563293</v>
      </c>
      <c r="O4304" s="3">
        <v>71769.959474801915</v>
      </c>
      <c r="P4304" s="3">
        <v>72532.538020114749</v>
      </c>
    </row>
    <row r="4305" spans="2:16" x14ac:dyDescent="0.35">
      <c r="B4305" t="s">
        <v>76</v>
      </c>
      <c r="D4305" t="s">
        <v>19</v>
      </c>
      <c r="E4305" t="s">
        <v>103</v>
      </c>
      <c r="F4305" t="s">
        <v>1613</v>
      </c>
      <c r="G4305" t="s">
        <v>1614</v>
      </c>
      <c r="H4305">
        <v>5009</v>
      </c>
      <c r="I4305" t="s">
        <v>319</v>
      </c>
      <c r="J4305">
        <v>63300060</v>
      </c>
      <c r="K4305" t="s">
        <v>1546</v>
      </c>
      <c r="L4305" s="3">
        <v>147628.92953553997</v>
      </c>
      <c r="M4305" s="3">
        <v>156000</v>
      </c>
      <c r="N4305" s="3">
        <v>172000</v>
      </c>
      <c r="O4305" s="3">
        <v>190000</v>
      </c>
      <c r="P4305" s="3">
        <v>192018.81016332898</v>
      </c>
    </row>
    <row r="4306" spans="2:16" x14ac:dyDescent="0.35">
      <c r="B4306" t="s">
        <v>76</v>
      </c>
      <c r="D4306" t="s">
        <v>19</v>
      </c>
      <c r="E4306" t="s">
        <v>103</v>
      </c>
      <c r="F4306" t="s">
        <v>342</v>
      </c>
      <c r="G4306" t="s">
        <v>343</v>
      </c>
      <c r="H4306">
        <v>5009</v>
      </c>
      <c r="I4306" t="s">
        <v>319</v>
      </c>
      <c r="J4306">
        <v>63300060</v>
      </c>
      <c r="K4306" t="s">
        <v>1546</v>
      </c>
      <c r="L4306" s="3">
        <v>29637.453943551543</v>
      </c>
      <c r="M4306" s="3">
        <v>31318</v>
      </c>
      <c r="N4306" s="3">
        <v>31318</v>
      </c>
      <c r="O4306" s="3">
        <v>31318</v>
      </c>
      <c r="P4306" s="3">
        <v>31650.763666816511</v>
      </c>
    </row>
    <row r="4307" spans="2:16" x14ac:dyDescent="0.35">
      <c r="B4307" t="s">
        <v>76</v>
      </c>
      <c r="D4307" t="s">
        <v>19</v>
      </c>
      <c r="E4307" t="s">
        <v>103</v>
      </c>
      <c r="F4307" t="s">
        <v>342</v>
      </c>
      <c r="G4307" t="s">
        <v>343</v>
      </c>
      <c r="H4307">
        <v>5009</v>
      </c>
      <c r="I4307" t="s">
        <v>319</v>
      </c>
      <c r="J4307">
        <v>63300033</v>
      </c>
      <c r="K4307" t="s">
        <v>1661</v>
      </c>
      <c r="L4307" s="3">
        <v>5678.0357513669214</v>
      </c>
      <c r="M4307" s="3">
        <v>6000</v>
      </c>
      <c r="N4307" s="3">
        <v>6000</v>
      </c>
      <c r="O4307" s="3">
        <v>6000</v>
      </c>
      <c r="P4307" s="3">
        <v>6063.7518998945998</v>
      </c>
    </row>
    <row r="4308" spans="2:16" x14ac:dyDescent="0.35">
      <c r="B4308" t="s">
        <v>76</v>
      </c>
      <c r="D4308" t="s">
        <v>19</v>
      </c>
      <c r="E4308" t="s">
        <v>103</v>
      </c>
      <c r="F4308" t="s">
        <v>342</v>
      </c>
      <c r="G4308" t="s">
        <v>343</v>
      </c>
      <c r="H4308">
        <v>5009</v>
      </c>
      <c r="I4308" t="s">
        <v>319</v>
      </c>
      <c r="J4308">
        <v>63300150</v>
      </c>
      <c r="K4308" t="s">
        <v>1680</v>
      </c>
      <c r="L4308" s="3">
        <v>21532.057908475261</v>
      </c>
      <c r="M4308" s="3">
        <v>22753</v>
      </c>
      <c r="N4308" s="3">
        <v>22753</v>
      </c>
      <c r="O4308" s="3">
        <v>22753</v>
      </c>
      <c r="P4308" s="3">
        <v>22994.757829716971</v>
      </c>
    </row>
    <row r="4309" spans="2:16" x14ac:dyDescent="0.35">
      <c r="B4309" t="s">
        <v>76</v>
      </c>
      <c r="D4309" t="s">
        <v>19</v>
      </c>
      <c r="E4309" t="s">
        <v>103</v>
      </c>
      <c r="F4309" t="s">
        <v>1615</v>
      </c>
      <c r="G4309" t="s">
        <v>1616</v>
      </c>
      <c r="H4309">
        <v>5009</v>
      </c>
      <c r="I4309" t="s">
        <v>319</v>
      </c>
      <c r="J4309">
        <v>63300060</v>
      </c>
      <c r="K4309" t="s">
        <v>1546</v>
      </c>
      <c r="L4309" s="3">
        <v>2562.686802450271</v>
      </c>
      <c r="M4309" s="3">
        <v>2708.0000000000005</v>
      </c>
      <c r="N4309" s="3">
        <v>2708.0000000000005</v>
      </c>
      <c r="O4309" s="3">
        <v>2708.0000000000005</v>
      </c>
      <c r="P4309" s="3">
        <v>2736.773357485763</v>
      </c>
    </row>
    <row r="4310" spans="2:16" x14ac:dyDescent="0.35">
      <c r="B4310" t="s">
        <v>76</v>
      </c>
      <c r="D4310" t="s">
        <v>19</v>
      </c>
      <c r="E4310" t="s">
        <v>103</v>
      </c>
      <c r="F4310" t="s">
        <v>1615</v>
      </c>
      <c r="G4310" t="s">
        <v>1616</v>
      </c>
      <c r="H4310">
        <v>5009</v>
      </c>
      <c r="I4310" t="s">
        <v>319</v>
      </c>
      <c r="J4310">
        <v>63300150</v>
      </c>
      <c r="K4310" t="s">
        <v>1680</v>
      </c>
      <c r="L4310" s="3">
        <v>94633.929189448725</v>
      </c>
      <c r="M4310" s="3">
        <v>100000.00000000003</v>
      </c>
      <c r="N4310" s="3">
        <v>0</v>
      </c>
      <c r="O4310" s="3">
        <v>0</v>
      </c>
      <c r="P4310" s="3">
        <v>0</v>
      </c>
    </row>
    <row r="4311" spans="2:16" x14ac:dyDescent="0.35">
      <c r="B4311" t="s">
        <v>76</v>
      </c>
      <c r="D4311" t="s">
        <v>11</v>
      </c>
      <c r="E4311" t="s">
        <v>103</v>
      </c>
      <c r="F4311" t="s">
        <v>344</v>
      </c>
      <c r="G4311" t="s">
        <v>345</v>
      </c>
      <c r="H4311">
        <v>5009</v>
      </c>
      <c r="I4311" t="s">
        <v>319</v>
      </c>
      <c r="J4311">
        <v>63300080</v>
      </c>
      <c r="K4311" t="s">
        <v>91</v>
      </c>
      <c r="L4311" s="3">
        <v>1969.9850390236334</v>
      </c>
      <c r="M4311" s="3">
        <v>2081.6899983935982</v>
      </c>
      <c r="N4311" s="3">
        <v>2144.1406983454062</v>
      </c>
      <c r="O4311" s="3">
        <v>2208.4649192957686</v>
      </c>
      <c r="P4311" s="3">
        <v>2231.9305583717151</v>
      </c>
    </row>
    <row r="4312" spans="2:16" x14ac:dyDescent="0.35">
      <c r="B4312" t="s">
        <v>76</v>
      </c>
      <c r="D4312" t="s">
        <v>11</v>
      </c>
      <c r="E4312" t="s">
        <v>103</v>
      </c>
      <c r="F4312" t="s">
        <v>344</v>
      </c>
      <c r="G4312" t="s">
        <v>345</v>
      </c>
      <c r="H4312">
        <v>5009</v>
      </c>
      <c r="I4312" t="s">
        <v>319</v>
      </c>
      <c r="J4312">
        <v>63300040</v>
      </c>
      <c r="K4312" t="s">
        <v>1515</v>
      </c>
      <c r="L4312" s="3">
        <v>680.42246413645228</v>
      </c>
      <c r="M4312" s="3">
        <v>719.00476918199934</v>
      </c>
      <c r="N4312" s="3">
        <v>740.57491225745935</v>
      </c>
      <c r="O4312" s="3">
        <v>762.7921596251831</v>
      </c>
      <c r="P4312" s="3">
        <v>770.89706785865144</v>
      </c>
    </row>
    <row r="4313" spans="2:16" x14ac:dyDescent="0.35">
      <c r="B4313" t="s">
        <v>76</v>
      </c>
      <c r="D4313" t="s">
        <v>19</v>
      </c>
      <c r="E4313" t="s">
        <v>103</v>
      </c>
      <c r="F4313" t="s">
        <v>344</v>
      </c>
      <c r="G4313" t="s">
        <v>345</v>
      </c>
      <c r="H4313">
        <v>5009</v>
      </c>
      <c r="I4313" t="s">
        <v>319</v>
      </c>
      <c r="J4313">
        <v>63300056</v>
      </c>
      <c r="K4313" t="s">
        <v>1536</v>
      </c>
      <c r="L4313" s="3">
        <v>6480.2139441566887</v>
      </c>
      <c r="M4313" s="3">
        <v>6847.6644683999939</v>
      </c>
      <c r="N4313" s="3">
        <v>7053.094402451994</v>
      </c>
      <c r="O4313" s="3">
        <v>7264.6872345255542</v>
      </c>
      <c r="P4313" s="3">
        <v>7341.876836749062</v>
      </c>
    </row>
    <row r="4314" spans="2:16" x14ac:dyDescent="0.35">
      <c r="B4314" t="s">
        <v>76</v>
      </c>
      <c r="D4314" t="s">
        <v>19</v>
      </c>
      <c r="E4314" t="s">
        <v>103</v>
      </c>
      <c r="F4314" t="s">
        <v>344</v>
      </c>
      <c r="G4314" t="s">
        <v>345</v>
      </c>
      <c r="H4314">
        <v>5009</v>
      </c>
      <c r="I4314" t="s">
        <v>319</v>
      </c>
      <c r="J4314">
        <v>63300150</v>
      </c>
      <c r="K4314" t="s">
        <v>1680</v>
      </c>
      <c r="L4314" s="3">
        <v>21056.049244652335</v>
      </c>
      <c r="M4314" s="3">
        <v>22250</v>
      </c>
      <c r="N4314" s="3">
        <v>22250</v>
      </c>
      <c r="O4314" s="3">
        <v>22250</v>
      </c>
      <c r="P4314" s="3">
        <v>22486.413295442475</v>
      </c>
    </row>
    <row r="4315" spans="2:16" x14ac:dyDescent="0.35">
      <c r="B4315" t="s">
        <v>76</v>
      </c>
      <c r="D4315" t="s">
        <v>11</v>
      </c>
      <c r="E4315" t="s">
        <v>103</v>
      </c>
      <c r="F4315" t="s">
        <v>344</v>
      </c>
      <c r="G4315" t="s">
        <v>345</v>
      </c>
      <c r="H4315">
        <v>5009</v>
      </c>
      <c r="I4315" t="s">
        <v>319</v>
      </c>
      <c r="J4315">
        <v>63300100</v>
      </c>
      <c r="K4315" t="s">
        <v>1869</v>
      </c>
      <c r="L4315" s="3">
        <v>596.17968286241535</v>
      </c>
      <c r="M4315" s="3">
        <v>629.98513109279941</v>
      </c>
      <c r="N4315" s="3">
        <v>648.88468502558351</v>
      </c>
      <c r="O4315" s="3">
        <v>668.351225576351</v>
      </c>
      <c r="P4315" s="3">
        <v>675.4526689809137</v>
      </c>
    </row>
    <row r="4316" spans="2:16" x14ac:dyDescent="0.35">
      <c r="B4316" t="s">
        <v>76</v>
      </c>
      <c r="D4316" t="s">
        <v>11</v>
      </c>
      <c r="E4316" t="s">
        <v>103</v>
      </c>
      <c r="F4316" t="s">
        <v>344</v>
      </c>
      <c r="G4316" t="s">
        <v>345</v>
      </c>
      <c r="H4316">
        <v>5009</v>
      </c>
      <c r="I4316" t="s">
        <v>319</v>
      </c>
      <c r="J4316">
        <v>63300170</v>
      </c>
      <c r="K4316" t="s">
        <v>1873</v>
      </c>
      <c r="L4316" s="3">
        <v>1030.3540171209136</v>
      </c>
      <c r="M4316" s="3">
        <v>1088.7786504755991</v>
      </c>
      <c r="N4316" s="3">
        <v>1121.4420099898671</v>
      </c>
      <c r="O4316" s="3">
        <v>1155.0852702895629</v>
      </c>
      <c r="P4316" s="3">
        <v>1167.3584170431006</v>
      </c>
    </row>
    <row r="4317" spans="2:16" x14ac:dyDescent="0.35">
      <c r="B4317" t="s">
        <v>76</v>
      </c>
      <c r="D4317" t="s">
        <v>11</v>
      </c>
      <c r="E4317" t="s">
        <v>103</v>
      </c>
      <c r="F4317" t="s">
        <v>346</v>
      </c>
      <c r="G4317" t="s">
        <v>347</v>
      </c>
      <c r="H4317">
        <v>5009</v>
      </c>
      <c r="I4317" t="s">
        <v>319</v>
      </c>
      <c r="J4317">
        <v>63300080</v>
      </c>
      <c r="K4317" t="s">
        <v>91</v>
      </c>
      <c r="L4317" s="3">
        <v>18591.73551967453</v>
      </c>
      <c r="M4317" s="3">
        <v>19645.951170912002</v>
      </c>
      <c r="N4317" s="3">
        <v>20235.329706039363</v>
      </c>
      <c r="O4317" s="3">
        <v>20842.389597220543</v>
      </c>
      <c r="P4317" s="3">
        <v>21063.846586414918</v>
      </c>
    </row>
    <row r="4318" spans="2:16" x14ac:dyDescent="0.35">
      <c r="B4318" t="s">
        <v>76</v>
      </c>
      <c r="D4318" t="s">
        <v>11</v>
      </c>
      <c r="E4318" t="s">
        <v>103</v>
      </c>
      <c r="F4318" t="s">
        <v>346</v>
      </c>
      <c r="G4318" t="s">
        <v>347</v>
      </c>
      <c r="H4318">
        <v>5009</v>
      </c>
      <c r="I4318" t="s">
        <v>319</v>
      </c>
      <c r="J4318">
        <v>63300040</v>
      </c>
      <c r="K4318" t="s">
        <v>1515</v>
      </c>
      <c r="L4318" s="3">
        <v>6421.4875972560058</v>
      </c>
      <c r="M4318" s="3">
        <v>6785.608134690001</v>
      </c>
      <c r="N4318" s="3">
        <v>6989.1763787307018</v>
      </c>
      <c r="O4318" s="3">
        <v>7198.851670092623</v>
      </c>
      <c r="P4318" s="3">
        <v>7275.3417485972586</v>
      </c>
    </row>
    <row r="4319" spans="2:16" x14ac:dyDescent="0.35">
      <c r="B4319" t="s">
        <v>76</v>
      </c>
      <c r="D4319" t="s">
        <v>19</v>
      </c>
      <c r="E4319" t="s">
        <v>103</v>
      </c>
      <c r="F4319" t="s">
        <v>346</v>
      </c>
      <c r="G4319" t="s">
        <v>347</v>
      </c>
      <c r="H4319">
        <v>5009</v>
      </c>
      <c r="I4319" t="s">
        <v>319</v>
      </c>
      <c r="J4319">
        <v>63300056</v>
      </c>
      <c r="K4319" t="s">
        <v>1536</v>
      </c>
      <c r="L4319" s="3">
        <v>61157.024735771491</v>
      </c>
      <c r="M4319" s="3">
        <v>64624.839378000011</v>
      </c>
      <c r="N4319" s="3">
        <v>66563.584559340015</v>
      </c>
      <c r="O4319" s="3">
        <v>68560.492096120215</v>
      </c>
      <c r="P4319" s="3">
        <v>69288.9690342596</v>
      </c>
    </row>
    <row r="4320" spans="2:16" x14ac:dyDescent="0.35">
      <c r="B4320" t="s">
        <v>76</v>
      </c>
      <c r="D4320" t="s">
        <v>19</v>
      </c>
      <c r="E4320" t="s">
        <v>103</v>
      </c>
      <c r="F4320" t="s">
        <v>346</v>
      </c>
      <c r="G4320" t="s">
        <v>347</v>
      </c>
      <c r="H4320">
        <v>5009</v>
      </c>
      <c r="I4320" t="s">
        <v>319</v>
      </c>
      <c r="J4320">
        <v>63300060</v>
      </c>
      <c r="K4320" t="s">
        <v>1546</v>
      </c>
      <c r="L4320" s="3">
        <v>67729.029951242483</v>
      </c>
      <c r="M4320" s="3">
        <v>71569.5</v>
      </c>
      <c r="N4320" s="3">
        <v>31569.5</v>
      </c>
      <c r="O4320" s="3">
        <v>31569.5</v>
      </c>
      <c r="P4320" s="3">
        <v>31904.935933953759</v>
      </c>
    </row>
    <row r="4321" spans="2:16" x14ac:dyDescent="0.35">
      <c r="B4321" t="s">
        <v>76</v>
      </c>
      <c r="D4321" t="s">
        <v>19</v>
      </c>
      <c r="E4321" t="s">
        <v>103</v>
      </c>
      <c r="F4321" t="s">
        <v>346</v>
      </c>
      <c r="G4321" t="s">
        <v>347</v>
      </c>
      <c r="H4321">
        <v>5009</v>
      </c>
      <c r="I4321" t="s">
        <v>319</v>
      </c>
      <c r="J4321">
        <v>63300150</v>
      </c>
      <c r="K4321" t="s">
        <v>1680</v>
      </c>
      <c r="L4321" s="3">
        <v>22712.143005467686</v>
      </c>
      <c r="M4321" s="3">
        <v>24000</v>
      </c>
      <c r="N4321" s="3">
        <v>24000</v>
      </c>
      <c r="O4321" s="3">
        <v>24000</v>
      </c>
      <c r="P4321" s="3">
        <v>24255.007599578399</v>
      </c>
    </row>
    <row r="4322" spans="2:16" x14ac:dyDescent="0.35">
      <c r="B4322" t="s">
        <v>76</v>
      </c>
      <c r="D4322" t="s">
        <v>11</v>
      </c>
      <c r="E4322" t="s">
        <v>103</v>
      </c>
      <c r="F4322" t="s">
        <v>346</v>
      </c>
      <c r="G4322" t="s">
        <v>347</v>
      </c>
      <c r="H4322">
        <v>5009</v>
      </c>
      <c r="I4322" t="s">
        <v>319</v>
      </c>
      <c r="J4322">
        <v>63300100</v>
      </c>
      <c r="K4322" t="s">
        <v>1869</v>
      </c>
      <c r="L4322" s="3">
        <v>5626.4462756909761</v>
      </c>
      <c r="M4322" s="3">
        <v>5945.4852227760002</v>
      </c>
      <c r="N4322" s="3">
        <v>6123.8497794592813</v>
      </c>
      <c r="O4322" s="3">
        <v>6307.5652728430605</v>
      </c>
      <c r="P4322" s="3">
        <v>6374.585151151884</v>
      </c>
    </row>
    <row r="4323" spans="2:16" x14ac:dyDescent="0.35">
      <c r="B4323" t="s">
        <v>76</v>
      </c>
      <c r="D4323" t="s">
        <v>11</v>
      </c>
      <c r="E4323" t="s">
        <v>103</v>
      </c>
      <c r="F4323" t="s">
        <v>346</v>
      </c>
      <c r="G4323" t="s">
        <v>347</v>
      </c>
      <c r="H4323">
        <v>5009</v>
      </c>
      <c r="I4323" t="s">
        <v>319</v>
      </c>
      <c r="J4323">
        <v>63300170</v>
      </c>
      <c r="K4323" t="s">
        <v>1873</v>
      </c>
      <c r="L4323" s="3">
        <v>9723.966932987667</v>
      </c>
      <c r="M4323" s="3">
        <v>10275.349461102001</v>
      </c>
      <c r="N4323" s="3">
        <v>10583.609944935062</v>
      </c>
      <c r="O4323" s="3">
        <v>10901.118243283114</v>
      </c>
      <c r="P4323" s="3">
        <v>11016.946076447277</v>
      </c>
    </row>
    <row r="4324" spans="2:16" x14ac:dyDescent="0.35">
      <c r="B4324" t="s">
        <v>76</v>
      </c>
      <c r="D4324" t="s">
        <v>11</v>
      </c>
      <c r="E4324" t="s">
        <v>103</v>
      </c>
      <c r="F4324" t="s">
        <v>348</v>
      </c>
      <c r="G4324" t="s">
        <v>349</v>
      </c>
      <c r="H4324">
        <v>5009</v>
      </c>
      <c r="I4324" t="s">
        <v>319</v>
      </c>
      <c r="J4324">
        <v>63300080</v>
      </c>
      <c r="K4324" t="s">
        <v>91</v>
      </c>
      <c r="L4324" s="3">
        <v>3742.9709122458344</v>
      </c>
      <c r="M4324" s="3">
        <v>3955.2102975168032</v>
      </c>
      <c r="N4324" s="3">
        <v>4073.8666064423073</v>
      </c>
      <c r="O4324" s="3">
        <v>4196.0826046355769</v>
      </c>
      <c r="P4324" s="3">
        <v>4240.66731099561</v>
      </c>
    </row>
    <row r="4325" spans="2:16" x14ac:dyDescent="0.35">
      <c r="B4325" t="s">
        <v>76</v>
      </c>
      <c r="D4325" t="s">
        <v>19</v>
      </c>
      <c r="E4325" t="s">
        <v>103</v>
      </c>
      <c r="F4325" t="s">
        <v>348</v>
      </c>
      <c r="G4325" t="s">
        <v>349</v>
      </c>
      <c r="H4325">
        <v>5009</v>
      </c>
      <c r="I4325" t="s">
        <v>319</v>
      </c>
      <c r="J4325">
        <v>63300030</v>
      </c>
      <c r="K4325" t="s">
        <v>1488</v>
      </c>
      <c r="L4325" s="3">
        <v>670.00821866129672</v>
      </c>
      <c r="M4325" s="3">
        <v>708</v>
      </c>
      <c r="N4325" s="3">
        <v>708</v>
      </c>
      <c r="O4325" s="3">
        <v>708</v>
      </c>
      <c r="P4325" s="3">
        <v>715.52272418756274</v>
      </c>
    </row>
    <row r="4326" spans="2:16" x14ac:dyDescent="0.35">
      <c r="B4326" t="s">
        <v>76</v>
      </c>
      <c r="D4326" t="s">
        <v>11</v>
      </c>
      <c r="E4326" t="s">
        <v>103</v>
      </c>
      <c r="F4326" t="s">
        <v>348</v>
      </c>
      <c r="G4326" t="s">
        <v>349</v>
      </c>
      <c r="H4326">
        <v>5009</v>
      </c>
      <c r="I4326" t="s">
        <v>319</v>
      </c>
      <c r="J4326">
        <v>63300040</v>
      </c>
      <c r="K4326" t="s">
        <v>1515</v>
      </c>
      <c r="L4326" s="3">
        <v>1292.8024532428046</v>
      </c>
      <c r="M4326" s="3">
        <v>1366.1088198660011</v>
      </c>
      <c r="N4326" s="3">
        <v>1407.0920844619811</v>
      </c>
      <c r="O4326" s="3">
        <v>1449.3048469958408</v>
      </c>
      <c r="P4326" s="3">
        <v>1464.7041699162469</v>
      </c>
    </row>
    <row r="4327" spans="2:16" x14ac:dyDescent="0.35">
      <c r="B4327" t="s">
        <v>76</v>
      </c>
      <c r="D4327" t="s">
        <v>19</v>
      </c>
      <c r="E4327" t="s">
        <v>103</v>
      </c>
      <c r="F4327" t="s">
        <v>348</v>
      </c>
      <c r="G4327" t="s">
        <v>349</v>
      </c>
      <c r="H4327">
        <v>5009</v>
      </c>
      <c r="I4327" t="s">
        <v>319</v>
      </c>
      <c r="J4327">
        <v>63300056</v>
      </c>
      <c r="K4327" t="s">
        <v>1536</v>
      </c>
      <c r="L4327" s="3">
        <v>12312.40431659814</v>
      </c>
      <c r="M4327" s="3">
        <v>13010.56018920001</v>
      </c>
      <c r="N4327" s="3">
        <v>13400.876994876013</v>
      </c>
      <c r="O4327" s="3">
        <v>13802.903304722293</v>
      </c>
      <c r="P4327" s="3">
        <v>13949.563523011875</v>
      </c>
    </row>
    <row r="4328" spans="2:16" x14ac:dyDescent="0.35">
      <c r="B4328" t="s">
        <v>76</v>
      </c>
      <c r="D4328" t="s">
        <v>19</v>
      </c>
      <c r="E4328" t="s">
        <v>103</v>
      </c>
      <c r="F4328" t="s">
        <v>348</v>
      </c>
      <c r="G4328" t="s">
        <v>349</v>
      </c>
      <c r="H4328">
        <v>5009</v>
      </c>
      <c r="I4328" t="s">
        <v>319</v>
      </c>
      <c r="J4328">
        <v>63300150</v>
      </c>
      <c r="K4328" t="s">
        <v>1680</v>
      </c>
      <c r="L4328" s="3">
        <v>18808.493426402929</v>
      </c>
      <c r="M4328" s="3">
        <v>19875</v>
      </c>
      <c r="N4328" s="3">
        <v>19875</v>
      </c>
      <c r="O4328" s="3">
        <v>39875</v>
      </c>
      <c r="P4328" s="3">
        <v>40298.684501382857</v>
      </c>
    </row>
    <row r="4329" spans="2:16" x14ac:dyDescent="0.35">
      <c r="B4329" t="s">
        <v>76</v>
      </c>
      <c r="D4329" t="s">
        <v>11</v>
      </c>
      <c r="E4329" t="s">
        <v>103</v>
      </c>
      <c r="F4329" t="s">
        <v>348</v>
      </c>
      <c r="G4329" t="s">
        <v>349</v>
      </c>
      <c r="H4329">
        <v>5009</v>
      </c>
      <c r="I4329" t="s">
        <v>319</v>
      </c>
      <c r="J4329">
        <v>63300100</v>
      </c>
      <c r="K4329" t="s">
        <v>1869</v>
      </c>
      <c r="L4329" s="3">
        <v>1132.741197127029</v>
      </c>
      <c r="M4329" s="3">
        <v>1196.971537406401</v>
      </c>
      <c r="N4329" s="3">
        <v>1232.8806835285932</v>
      </c>
      <c r="O4329" s="3">
        <v>1269.8671040344509</v>
      </c>
      <c r="P4329" s="3">
        <v>1283.3598441170925</v>
      </c>
    </row>
    <row r="4330" spans="2:16" x14ac:dyDescent="0.35">
      <c r="B4330" t="s">
        <v>76</v>
      </c>
      <c r="D4330" t="s">
        <v>11</v>
      </c>
      <c r="E4330" t="s">
        <v>103</v>
      </c>
      <c r="F4330" t="s">
        <v>348</v>
      </c>
      <c r="G4330" t="s">
        <v>349</v>
      </c>
      <c r="H4330">
        <v>5009</v>
      </c>
      <c r="I4330" t="s">
        <v>319</v>
      </c>
      <c r="J4330">
        <v>63300170</v>
      </c>
      <c r="K4330" t="s">
        <v>1873</v>
      </c>
      <c r="L4330" s="3">
        <v>1957.6722863391044</v>
      </c>
      <c r="M4330" s="3">
        <v>2068.6790700828019</v>
      </c>
      <c r="N4330" s="3">
        <v>2130.739442185286</v>
      </c>
      <c r="O4330" s="3">
        <v>2194.6616254508444</v>
      </c>
      <c r="P4330" s="3">
        <v>2217.9806001588881</v>
      </c>
    </row>
    <row r="4331" spans="2:16" x14ac:dyDescent="0.35">
      <c r="B4331" t="s">
        <v>76</v>
      </c>
      <c r="D4331" t="s">
        <v>19</v>
      </c>
      <c r="E4331" t="s">
        <v>103</v>
      </c>
      <c r="F4331" t="s">
        <v>348</v>
      </c>
      <c r="G4331" t="s">
        <v>349</v>
      </c>
      <c r="H4331">
        <v>5009</v>
      </c>
      <c r="I4331" t="s">
        <v>319</v>
      </c>
      <c r="J4331">
        <v>63300155</v>
      </c>
      <c r="K4331" t="s">
        <v>1877</v>
      </c>
      <c r="L4331" s="3">
        <v>56579.733583787587</v>
      </c>
      <c r="M4331" s="3">
        <v>59788</v>
      </c>
      <c r="N4331" s="3">
        <v>59788</v>
      </c>
      <c r="O4331" s="3">
        <v>59788</v>
      </c>
      <c r="P4331" s="3">
        <v>60423.266431816388</v>
      </c>
    </row>
    <row r="4332" spans="2:16" x14ac:dyDescent="0.35">
      <c r="B4332" t="s">
        <v>76</v>
      </c>
      <c r="D4332" t="s">
        <v>19</v>
      </c>
      <c r="E4332" t="s">
        <v>103</v>
      </c>
      <c r="F4332" t="s">
        <v>1617</v>
      </c>
      <c r="G4332" t="s">
        <v>1618</v>
      </c>
      <c r="H4332">
        <v>5009</v>
      </c>
      <c r="I4332" t="s">
        <v>319</v>
      </c>
      <c r="J4332">
        <v>63300060</v>
      </c>
      <c r="K4332" t="s">
        <v>1546</v>
      </c>
      <c r="L4332" s="3">
        <v>13740.84651830795</v>
      </c>
      <c r="M4332" s="3">
        <v>14520</v>
      </c>
      <c r="N4332" s="3">
        <v>14520</v>
      </c>
      <c r="O4332" s="3">
        <v>14520</v>
      </c>
      <c r="P4332" s="3">
        <v>14674.279597744931</v>
      </c>
    </row>
    <row r="4333" spans="2:16" x14ac:dyDescent="0.35">
      <c r="B4333" t="s">
        <v>76</v>
      </c>
      <c r="D4333" t="s">
        <v>11</v>
      </c>
      <c r="E4333" t="s">
        <v>103</v>
      </c>
      <c r="F4333" t="s">
        <v>350</v>
      </c>
      <c r="G4333" t="s">
        <v>351</v>
      </c>
      <c r="H4333">
        <v>5009</v>
      </c>
      <c r="I4333" t="s">
        <v>319</v>
      </c>
      <c r="J4333">
        <v>63300080</v>
      </c>
      <c r="K4333" t="s">
        <v>91</v>
      </c>
      <c r="L4333" s="3">
        <v>1969.981729355645</v>
      </c>
      <c r="M4333" s="3">
        <v>2081.6865010559977</v>
      </c>
      <c r="N4333" s="3">
        <v>2144.1370960876775</v>
      </c>
      <c r="O4333" s="3">
        <v>2208.4612089703082</v>
      </c>
      <c r="P4333" s="3">
        <v>2231.9268086228717</v>
      </c>
    </row>
    <row r="4334" spans="2:16" x14ac:dyDescent="0.35">
      <c r="B4334" t="s">
        <v>76</v>
      </c>
      <c r="D4334" t="s">
        <v>11</v>
      </c>
      <c r="E4334" t="s">
        <v>103</v>
      </c>
      <c r="F4334" t="s">
        <v>350</v>
      </c>
      <c r="G4334" t="s">
        <v>351</v>
      </c>
      <c r="H4334">
        <v>5009</v>
      </c>
      <c r="I4334" t="s">
        <v>319</v>
      </c>
      <c r="J4334">
        <v>63300040</v>
      </c>
      <c r="K4334" t="s">
        <v>1515</v>
      </c>
      <c r="L4334" s="3">
        <v>680.42132099454852</v>
      </c>
      <c r="M4334" s="3">
        <v>719.00356121999926</v>
      </c>
      <c r="N4334" s="3">
        <v>740.57366805659922</v>
      </c>
      <c r="O4334" s="3">
        <v>762.79087809829718</v>
      </c>
      <c r="P4334" s="3">
        <v>770.89577271513656</v>
      </c>
    </row>
    <row r="4335" spans="2:16" x14ac:dyDescent="0.35">
      <c r="B4335" t="s">
        <v>76</v>
      </c>
      <c r="D4335" t="s">
        <v>19</v>
      </c>
      <c r="E4335" t="s">
        <v>103</v>
      </c>
      <c r="F4335" t="s">
        <v>350</v>
      </c>
      <c r="G4335" t="s">
        <v>351</v>
      </c>
      <c r="H4335">
        <v>5009</v>
      </c>
      <c r="I4335" t="s">
        <v>319</v>
      </c>
      <c r="J4335">
        <v>63300056</v>
      </c>
      <c r="K4335" t="s">
        <v>1536</v>
      </c>
      <c r="L4335" s="3">
        <v>6480.2030570909374</v>
      </c>
      <c r="M4335" s="3">
        <v>6847.6529639999926</v>
      </c>
      <c r="N4335" s="3">
        <v>7053.0825529199928</v>
      </c>
      <c r="O4335" s="3">
        <v>7264.6750295075926</v>
      </c>
      <c r="P4335" s="3">
        <v>7341.8645020489203</v>
      </c>
    </row>
    <row r="4336" spans="2:16" x14ac:dyDescent="0.35">
      <c r="B4336" t="s">
        <v>76</v>
      </c>
      <c r="D4336" t="s">
        <v>19</v>
      </c>
      <c r="E4336" t="s">
        <v>103</v>
      </c>
      <c r="F4336" t="s">
        <v>350</v>
      </c>
      <c r="G4336" t="s">
        <v>351</v>
      </c>
      <c r="H4336">
        <v>5009</v>
      </c>
      <c r="I4336" t="s">
        <v>319</v>
      </c>
      <c r="J4336">
        <v>63300060</v>
      </c>
      <c r="K4336" t="s">
        <v>1546</v>
      </c>
      <c r="L4336" s="3">
        <v>61413.634686784622</v>
      </c>
      <c r="M4336" s="3">
        <v>64896</v>
      </c>
      <c r="N4336" s="3">
        <v>64896</v>
      </c>
      <c r="O4336" s="3">
        <v>64896</v>
      </c>
      <c r="P4336" s="3">
        <v>65585.540549259997</v>
      </c>
    </row>
    <row r="4337" spans="2:16" x14ac:dyDescent="0.35">
      <c r="B4337" t="s">
        <v>76</v>
      </c>
      <c r="D4337" t="s">
        <v>19</v>
      </c>
      <c r="E4337" t="s">
        <v>103</v>
      </c>
      <c r="F4337" t="s">
        <v>350</v>
      </c>
      <c r="G4337" t="s">
        <v>351</v>
      </c>
      <c r="H4337">
        <v>5009</v>
      </c>
      <c r="I4337" t="s">
        <v>319</v>
      </c>
      <c r="J4337">
        <v>63300150</v>
      </c>
      <c r="K4337" t="s">
        <v>1680</v>
      </c>
      <c r="L4337" s="3">
        <v>71379.571623297132</v>
      </c>
      <c r="M4337" s="3">
        <v>75427.039999999994</v>
      </c>
      <c r="N4337" s="3">
        <v>75427.039999999994</v>
      </c>
      <c r="O4337" s="3">
        <v>75427.039999999994</v>
      </c>
      <c r="P4337" s="3">
        <v>76228.47618390432</v>
      </c>
    </row>
    <row r="4338" spans="2:16" x14ac:dyDescent="0.35">
      <c r="B4338" t="s">
        <v>76</v>
      </c>
      <c r="D4338" t="s">
        <v>11</v>
      </c>
      <c r="E4338" t="s">
        <v>103</v>
      </c>
      <c r="F4338" t="s">
        <v>350</v>
      </c>
      <c r="G4338" t="s">
        <v>351</v>
      </c>
      <c r="H4338">
        <v>5009</v>
      </c>
      <c r="I4338" t="s">
        <v>319</v>
      </c>
      <c r="J4338">
        <v>63300100</v>
      </c>
      <c r="K4338" t="s">
        <v>1869</v>
      </c>
      <c r="L4338" s="3">
        <v>596.17868125236623</v>
      </c>
      <c r="M4338" s="3">
        <v>629.98407268799929</v>
      </c>
      <c r="N4338" s="3">
        <v>648.88359486863931</v>
      </c>
      <c r="O4338" s="3">
        <v>668.35010271469855</v>
      </c>
      <c r="P4338" s="3">
        <v>675.45153418850066</v>
      </c>
    </row>
    <row r="4339" spans="2:16" x14ac:dyDescent="0.35">
      <c r="B4339" t="s">
        <v>76</v>
      </c>
      <c r="D4339" t="s">
        <v>11</v>
      </c>
      <c r="E4339" t="s">
        <v>103</v>
      </c>
      <c r="F4339" t="s">
        <v>350</v>
      </c>
      <c r="G4339" t="s">
        <v>351</v>
      </c>
      <c r="H4339">
        <v>5009</v>
      </c>
      <c r="I4339" t="s">
        <v>319</v>
      </c>
      <c r="J4339">
        <v>63300170</v>
      </c>
      <c r="K4339" t="s">
        <v>1873</v>
      </c>
      <c r="L4339" s="3">
        <v>1030.3522860774592</v>
      </c>
      <c r="M4339" s="3">
        <v>1088.7768212759988</v>
      </c>
      <c r="N4339" s="3">
        <v>1121.440125914279</v>
      </c>
      <c r="O4339" s="3">
        <v>1155.0833296917074</v>
      </c>
      <c r="P4339" s="3">
        <v>1167.3564558257785</v>
      </c>
    </row>
    <row r="4340" spans="2:16" x14ac:dyDescent="0.35">
      <c r="B4340" t="s">
        <v>76</v>
      </c>
      <c r="D4340" t="s">
        <v>19</v>
      </c>
      <c r="E4340" t="s">
        <v>103</v>
      </c>
      <c r="F4340" t="s">
        <v>1619</v>
      </c>
      <c r="G4340" t="s">
        <v>1620</v>
      </c>
      <c r="H4340">
        <v>5009</v>
      </c>
      <c r="I4340" t="s">
        <v>319</v>
      </c>
      <c r="J4340">
        <v>63300060</v>
      </c>
      <c r="K4340" t="s">
        <v>1546</v>
      </c>
      <c r="L4340" s="3">
        <v>5725.352715961646</v>
      </c>
      <c r="M4340" s="3">
        <v>6050</v>
      </c>
      <c r="N4340" s="3">
        <v>6050</v>
      </c>
      <c r="O4340" s="3">
        <v>6050</v>
      </c>
      <c r="P4340" s="3">
        <v>6114.2831657270544</v>
      </c>
    </row>
    <row r="4341" spans="2:16" x14ac:dyDescent="0.35">
      <c r="B4341" t="s">
        <v>76</v>
      </c>
      <c r="D4341" t="s">
        <v>19</v>
      </c>
      <c r="E4341" t="s">
        <v>103</v>
      </c>
      <c r="F4341" t="s">
        <v>1619</v>
      </c>
      <c r="G4341" t="s">
        <v>1620</v>
      </c>
      <c r="H4341">
        <v>5009</v>
      </c>
      <c r="I4341" t="s">
        <v>319</v>
      </c>
      <c r="J4341">
        <v>63300150</v>
      </c>
      <c r="K4341" t="s">
        <v>1680</v>
      </c>
      <c r="L4341" s="3">
        <v>29099.933225755474</v>
      </c>
      <c r="M4341" s="3">
        <v>30750</v>
      </c>
      <c r="N4341" s="3">
        <v>30750</v>
      </c>
      <c r="O4341" s="3">
        <v>30750</v>
      </c>
      <c r="P4341" s="3">
        <v>31076.728486959822</v>
      </c>
    </row>
    <row r="4342" spans="2:16" x14ac:dyDescent="0.35">
      <c r="B4342" t="s">
        <v>76</v>
      </c>
      <c r="D4342" t="s">
        <v>11</v>
      </c>
      <c r="E4342" t="s">
        <v>103</v>
      </c>
      <c r="F4342" t="s">
        <v>352</v>
      </c>
      <c r="G4342" t="s">
        <v>353</v>
      </c>
      <c r="H4342">
        <v>5009</v>
      </c>
      <c r="I4342" t="s">
        <v>319</v>
      </c>
      <c r="J4342">
        <v>63300080</v>
      </c>
      <c r="K4342" t="s">
        <v>91</v>
      </c>
      <c r="L4342" s="3">
        <v>20758.71972449957</v>
      </c>
      <c r="M4342" s="3">
        <v>21935.810868575965</v>
      </c>
      <c r="N4342" s="3">
        <v>22593.885194633243</v>
      </c>
      <c r="O4342" s="3">
        <v>23271.701750472243</v>
      </c>
      <c r="P4342" s="3">
        <v>23518.970950534422</v>
      </c>
    </row>
    <row r="4343" spans="2:16" x14ac:dyDescent="0.35">
      <c r="B4343" t="s">
        <v>76</v>
      </c>
      <c r="D4343" t="s">
        <v>11</v>
      </c>
      <c r="E4343" t="s">
        <v>103</v>
      </c>
      <c r="F4343" t="s">
        <v>352</v>
      </c>
      <c r="G4343" t="s">
        <v>353</v>
      </c>
      <c r="H4343">
        <v>5009</v>
      </c>
      <c r="I4343" t="s">
        <v>319</v>
      </c>
      <c r="J4343">
        <v>63300040</v>
      </c>
      <c r="K4343" t="s">
        <v>1515</v>
      </c>
      <c r="L4343" s="3">
        <v>7169.9525364225483</v>
      </c>
      <c r="M4343" s="3">
        <v>7576.5136223699874</v>
      </c>
      <c r="N4343" s="3">
        <v>7803.809031041088</v>
      </c>
      <c r="O4343" s="3">
        <v>8037.9233019723197</v>
      </c>
      <c r="P4343" s="3">
        <v>8123.3287822569546</v>
      </c>
    </row>
    <row r="4344" spans="2:16" x14ac:dyDescent="0.35">
      <c r="B4344" t="s">
        <v>76</v>
      </c>
      <c r="D4344" t="s">
        <v>19</v>
      </c>
      <c r="E4344" t="s">
        <v>103</v>
      </c>
      <c r="F4344" t="s">
        <v>352</v>
      </c>
      <c r="G4344" t="s">
        <v>353</v>
      </c>
      <c r="H4344">
        <v>5009</v>
      </c>
      <c r="I4344" t="s">
        <v>319</v>
      </c>
      <c r="J4344">
        <v>63300056</v>
      </c>
      <c r="K4344" t="s">
        <v>1536</v>
      </c>
      <c r="L4344" s="3">
        <v>68285.262251643318</v>
      </c>
      <c r="M4344" s="3">
        <v>72157.272593999878</v>
      </c>
      <c r="N4344" s="3">
        <v>74321.990771819881</v>
      </c>
      <c r="O4344" s="3">
        <v>76551.650494974485</v>
      </c>
      <c r="P4344" s="3">
        <v>77365.036021494816</v>
      </c>
    </row>
    <row r="4345" spans="2:16" x14ac:dyDescent="0.35">
      <c r="B4345" t="s">
        <v>76</v>
      </c>
      <c r="D4345" t="s">
        <v>19</v>
      </c>
      <c r="E4345" t="s">
        <v>103</v>
      </c>
      <c r="F4345" t="s">
        <v>352</v>
      </c>
      <c r="G4345" t="s">
        <v>353</v>
      </c>
      <c r="H4345">
        <v>5009</v>
      </c>
      <c r="I4345" t="s">
        <v>319</v>
      </c>
      <c r="J4345">
        <v>63300060</v>
      </c>
      <c r="K4345" t="s">
        <v>1546</v>
      </c>
      <c r="L4345" s="3">
        <v>17526.203685885899</v>
      </c>
      <c r="M4345" s="3">
        <v>18520</v>
      </c>
      <c r="N4345" s="3">
        <v>18520</v>
      </c>
      <c r="O4345" s="3">
        <v>18520</v>
      </c>
      <c r="P4345" s="3">
        <v>18716.78086434133</v>
      </c>
    </row>
    <row r="4346" spans="2:16" x14ac:dyDescent="0.35">
      <c r="B4346" t="s">
        <v>76</v>
      </c>
      <c r="D4346" t="s">
        <v>19</v>
      </c>
      <c r="E4346" t="s">
        <v>103</v>
      </c>
      <c r="F4346" t="s">
        <v>352</v>
      </c>
      <c r="G4346" t="s">
        <v>353</v>
      </c>
      <c r="H4346">
        <v>5009</v>
      </c>
      <c r="I4346" t="s">
        <v>319</v>
      </c>
      <c r="J4346">
        <v>63300150</v>
      </c>
      <c r="K4346" t="s">
        <v>1680</v>
      </c>
      <c r="L4346" s="3">
        <v>521480.26679845701</v>
      </c>
      <c r="M4346" s="3">
        <v>551050</v>
      </c>
      <c r="N4346" s="3">
        <v>351050</v>
      </c>
      <c r="O4346" s="3">
        <v>301050</v>
      </c>
      <c r="P4346" s="3">
        <v>304248.75157721154</v>
      </c>
    </row>
    <row r="4347" spans="2:16" x14ac:dyDescent="0.35">
      <c r="B4347" t="s">
        <v>76</v>
      </c>
      <c r="D4347" t="s">
        <v>11</v>
      </c>
      <c r="E4347" t="s">
        <v>103</v>
      </c>
      <c r="F4347" t="s">
        <v>352</v>
      </c>
      <c r="G4347" t="s">
        <v>353</v>
      </c>
      <c r="H4347">
        <v>5009</v>
      </c>
      <c r="I4347" t="s">
        <v>319</v>
      </c>
      <c r="J4347">
        <v>63300100</v>
      </c>
      <c r="K4347" t="s">
        <v>1869</v>
      </c>
      <c r="L4347" s="3">
        <v>6282.2441271511861</v>
      </c>
      <c r="M4347" s="3">
        <v>6638.4690786479896</v>
      </c>
      <c r="N4347" s="3">
        <v>6837.6231510074285</v>
      </c>
      <c r="O4347" s="3">
        <v>7042.7518455376521</v>
      </c>
      <c r="P4347" s="3">
        <v>7117.5833139775223</v>
      </c>
    </row>
    <row r="4348" spans="2:16" x14ac:dyDescent="0.35">
      <c r="B4348" t="s">
        <v>76</v>
      </c>
      <c r="D4348" t="s">
        <v>11</v>
      </c>
      <c r="E4348" t="s">
        <v>103</v>
      </c>
      <c r="F4348" t="s">
        <v>352</v>
      </c>
      <c r="G4348" t="s">
        <v>353</v>
      </c>
      <c r="H4348">
        <v>5009</v>
      </c>
      <c r="I4348" t="s">
        <v>319</v>
      </c>
      <c r="J4348">
        <v>63300170</v>
      </c>
      <c r="K4348" t="s">
        <v>1873</v>
      </c>
      <c r="L4348" s="3">
        <v>10857.356698011286</v>
      </c>
      <c r="M4348" s="3">
        <v>11473.00634244598</v>
      </c>
      <c r="N4348" s="3">
        <v>11817.196532719361</v>
      </c>
      <c r="O4348" s="3">
        <v>12171.712428700943</v>
      </c>
      <c r="P4348" s="3">
        <v>12301.040727417676</v>
      </c>
    </row>
    <row r="4349" spans="2:16" x14ac:dyDescent="0.35">
      <c r="B4349" t="s">
        <v>76</v>
      </c>
      <c r="D4349" t="s">
        <v>19</v>
      </c>
      <c r="E4349" t="s">
        <v>103</v>
      </c>
      <c r="F4349" t="s">
        <v>1621</v>
      </c>
      <c r="G4349" t="s">
        <v>1622</v>
      </c>
      <c r="H4349">
        <v>5009</v>
      </c>
      <c r="I4349" t="s">
        <v>319</v>
      </c>
      <c r="J4349">
        <v>63300060</v>
      </c>
      <c r="K4349" t="s">
        <v>1546</v>
      </c>
      <c r="L4349" s="3">
        <v>2290.1410863846586</v>
      </c>
      <c r="M4349" s="3">
        <v>2420</v>
      </c>
      <c r="N4349" s="3">
        <v>7420</v>
      </c>
      <c r="O4349" s="3">
        <v>17420</v>
      </c>
      <c r="P4349" s="3">
        <v>17605.09301602732</v>
      </c>
    </row>
    <row r="4350" spans="2:16" x14ac:dyDescent="0.35">
      <c r="B4350" t="s">
        <v>76</v>
      </c>
      <c r="D4350" t="s">
        <v>19</v>
      </c>
      <c r="E4350" t="s">
        <v>103</v>
      </c>
      <c r="F4350" t="s">
        <v>1621</v>
      </c>
      <c r="G4350" t="s">
        <v>1622</v>
      </c>
      <c r="H4350">
        <v>5009</v>
      </c>
      <c r="I4350" t="s">
        <v>319</v>
      </c>
      <c r="J4350">
        <v>63300150</v>
      </c>
      <c r="K4350" t="s">
        <v>1680</v>
      </c>
      <c r="L4350" s="3">
        <v>11412.851860247512</v>
      </c>
      <c r="M4350" s="3">
        <v>12060</v>
      </c>
      <c r="N4350" s="3">
        <v>12060</v>
      </c>
      <c r="O4350" s="3">
        <v>12060</v>
      </c>
      <c r="P4350" s="3">
        <v>12188.141318788144</v>
      </c>
    </row>
    <row r="4351" spans="2:16" x14ac:dyDescent="0.35">
      <c r="B4351" t="s">
        <v>76</v>
      </c>
      <c r="D4351" t="s">
        <v>11</v>
      </c>
      <c r="E4351" t="s">
        <v>103</v>
      </c>
      <c r="F4351" t="s">
        <v>354</v>
      </c>
      <c r="G4351" t="s">
        <v>355</v>
      </c>
      <c r="H4351">
        <v>5009</v>
      </c>
      <c r="I4351" t="s">
        <v>319</v>
      </c>
      <c r="J4351">
        <v>63300080</v>
      </c>
      <c r="K4351" t="s">
        <v>91</v>
      </c>
      <c r="L4351" s="3">
        <v>66447.786734394511</v>
      </c>
      <c r="M4351" s="3">
        <v>70215.605865177553</v>
      </c>
      <c r="N4351" s="3">
        <v>72322.074041132888</v>
      </c>
      <c r="O4351" s="3">
        <v>74491.736262366874</v>
      </c>
      <c r="P4351" s="3">
        <v>75283.234547895758</v>
      </c>
    </row>
    <row r="4352" spans="2:16" x14ac:dyDescent="0.35">
      <c r="B4352" t="s">
        <v>76</v>
      </c>
      <c r="D4352" t="s">
        <v>11</v>
      </c>
      <c r="E4352" t="s">
        <v>103</v>
      </c>
      <c r="F4352" t="s">
        <v>354</v>
      </c>
      <c r="G4352" t="s">
        <v>355</v>
      </c>
      <c r="H4352">
        <v>5009</v>
      </c>
      <c r="I4352" t="s">
        <v>319</v>
      </c>
      <c r="J4352">
        <v>63300040</v>
      </c>
      <c r="K4352" t="s">
        <v>1515</v>
      </c>
      <c r="L4352" s="3">
        <v>17886.608387849665</v>
      </c>
      <c r="M4352" s="3">
        <v>18900.840894011988</v>
      </c>
      <c r="N4352" s="3">
        <v>19467.866120832346</v>
      </c>
      <c r="O4352" s="3">
        <v>20051.90210445732</v>
      </c>
      <c r="P4352" s="3">
        <v>20264.959913733932</v>
      </c>
    </row>
    <row r="4353" spans="2:16" x14ac:dyDescent="0.35">
      <c r="B4353" t="s">
        <v>76</v>
      </c>
      <c r="D4353" t="s">
        <v>19</v>
      </c>
      <c r="E4353" t="s">
        <v>103</v>
      </c>
      <c r="F4353" t="s">
        <v>354</v>
      </c>
      <c r="G4353" t="s">
        <v>355</v>
      </c>
      <c r="H4353">
        <v>5009</v>
      </c>
      <c r="I4353" t="s">
        <v>319</v>
      </c>
      <c r="J4353">
        <v>63300056</v>
      </c>
      <c r="K4353" t="s">
        <v>1536</v>
      </c>
      <c r="L4353" s="3">
        <v>170348.651312854</v>
      </c>
      <c r="M4353" s="3">
        <v>180008.0085143999</v>
      </c>
      <c r="N4353" s="3">
        <v>185408.24876983187</v>
      </c>
      <c r="O4353" s="3">
        <v>190970.49623292685</v>
      </c>
      <c r="P4353" s="3">
        <v>192999.61822603745</v>
      </c>
    </row>
    <row r="4354" spans="2:16" x14ac:dyDescent="0.35">
      <c r="B4354" t="s">
        <v>76</v>
      </c>
      <c r="D4354" t="s">
        <v>19</v>
      </c>
      <c r="E4354" t="s">
        <v>103</v>
      </c>
      <c r="F4354" t="s">
        <v>354</v>
      </c>
      <c r="G4354" t="s">
        <v>355</v>
      </c>
      <c r="H4354">
        <v>5009</v>
      </c>
      <c r="I4354" t="s">
        <v>319</v>
      </c>
      <c r="J4354">
        <v>63300052</v>
      </c>
      <c r="K4354" t="s">
        <v>1541</v>
      </c>
      <c r="L4354" s="3">
        <v>48229.594523970096</v>
      </c>
      <c r="M4354" s="3">
        <v>50964.379199999974</v>
      </c>
      <c r="N4354" s="3">
        <v>52493.310575999974</v>
      </c>
      <c r="O4354" s="3">
        <v>54068.109893279972</v>
      </c>
      <c r="P4354" s="3">
        <v>54642.600681514406</v>
      </c>
    </row>
    <row r="4355" spans="2:16" x14ac:dyDescent="0.35">
      <c r="B4355" t="s">
        <v>76</v>
      </c>
      <c r="D4355" t="s">
        <v>19</v>
      </c>
      <c r="E4355" t="s">
        <v>103</v>
      </c>
      <c r="F4355" t="s">
        <v>354</v>
      </c>
      <c r="G4355" t="s">
        <v>355</v>
      </c>
      <c r="H4355">
        <v>5009</v>
      </c>
      <c r="I4355" t="s">
        <v>319</v>
      </c>
      <c r="J4355">
        <v>63300060</v>
      </c>
      <c r="K4355" t="s">
        <v>1546</v>
      </c>
      <c r="L4355" s="3">
        <v>27481.693036615899</v>
      </c>
      <c r="M4355" s="3">
        <v>29040</v>
      </c>
      <c r="N4355" s="3">
        <v>29040</v>
      </c>
      <c r="O4355" s="3">
        <v>29040</v>
      </c>
      <c r="P4355" s="3">
        <v>29348.559195489863</v>
      </c>
    </row>
    <row r="4356" spans="2:16" x14ac:dyDescent="0.35">
      <c r="B4356" t="s">
        <v>76</v>
      </c>
      <c r="D4356" t="s">
        <v>19</v>
      </c>
      <c r="E4356" t="s">
        <v>103</v>
      </c>
      <c r="F4356" t="s">
        <v>354</v>
      </c>
      <c r="G4356" t="s">
        <v>355</v>
      </c>
      <c r="H4356">
        <v>5009</v>
      </c>
      <c r="I4356" t="s">
        <v>319</v>
      </c>
      <c r="J4356">
        <v>63300150</v>
      </c>
      <c r="K4356" t="s">
        <v>1680</v>
      </c>
      <c r="L4356" s="3">
        <v>13570.505445766943</v>
      </c>
      <c r="M4356" s="3">
        <v>14340</v>
      </c>
      <c r="N4356" s="3">
        <v>14340</v>
      </c>
      <c r="O4356" s="3">
        <v>14340</v>
      </c>
      <c r="P4356" s="3">
        <v>14492.367040748093</v>
      </c>
    </row>
    <row r="4357" spans="2:16" x14ac:dyDescent="0.35">
      <c r="B4357" t="s">
        <v>76</v>
      </c>
      <c r="D4357" t="s">
        <v>11</v>
      </c>
      <c r="E4357" t="s">
        <v>103</v>
      </c>
      <c r="F4357" t="s">
        <v>354</v>
      </c>
      <c r="G4357" t="s">
        <v>355</v>
      </c>
      <c r="H4357">
        <v>5009</v>
      </c>
      <c r="I4357" t="s">
        <v>319</v>
      </c>
      <c r="J4357">
        <v>63300100</v>
      </c>
      <c r="K4357" t="s">
        <v>1869</v>
      </c>
      <c r="L4357" s="3">
        <v>20109.198616987815</v>
      </c>
      <c r="M4357" s="3">
        <v>21249.459669724787</v>
      </c>
      <c r="N4357" s="3">
        <v>21886.943459816532</v>
      </c>
      <c r="O4357" s="3">
        <v>22543.551763611031</v>
      </c>
      <c r="P4357" s="3">
        <v>22783.084139494775</v>
      </c>
    </row>
    <row r="4358" spans="2:16" x14ac:dyDescent="0.35">
      <c r="B4358" t="s">
        <v>76</v>
      </c>
      <c r="D4358" t="s">
        <v>11</v>
      </c>
      <c r="E4358" t="s">
        <v>103</v>
      </c>
      <c r="F4358" t="s">
        <v>354</v>
      </c>
      <c r="G4358" t="s">
        <v>355</v>
      </c>
      <c r="H4358">
        <v>5009</v>
      </c>
      <c r="I4358" t="s">
        <v>319</v>
      </c>
      <c r="J4358">
        <v>63300170</v>
      </c>
      <c r="K4358" t="s">
        <v>1873</v>
      </c>
      <c r="L4358" s="3">
        <v>27085.435558743782</v>
      </c>
      <c r="M4358" s="3">
        <v>28621.273353789584</v>
      </c>
      <c r="N4358" s="3">
        <v>29479.911554403272</v>
      </c>
      <c r="O4358" s="3">
        <v>30364.308901035369</v>
      </c>
      <c r="P4358" s="3">
        <v>30686.939297939953</v>
      </c>
    </row>
    <row r="4359" spans="2:16" x14ac:dyDescent="0.35">
      <c r="B4359" t="s">
        <v>76</v>
      </c>
      <c r="D4359" t="s">
        <v>11</v>
      </c>
      <c r="E4359" t="s">
        <v>103</v>
      </c>
      <c r="F4359" t="s">
        <v>356</v>
      </c>
      <c r="G4359" t="s">
        <v>357</v>
      </c>
      <c r="H4359">
        <v>5009</v>
      </c>
      <c r="I4359" t="s">
        <v>319</v>
      </c>
      <c r="J4359">
        <v>63300080</v>
      </c>
      <c r="K4359" t="s">
        <v>91</v>
      </c>
      <c r="L4359" s="3">
        <v>393.99707084273393</v>
      </c>
      <c r="M4359" s="3">
        <v>416.33806629119977</v>
      </c>
      <c r="N4359" s="3">
        <v>428.82820827993578</v>
      </c>
      <c r="O4359" s="3">
        <v>441.69305452833385</v>
      </c>
      <c r="P4359" s="3">
        <v>446.38618309440557</v>
      </c>
    </row>
    <row r="4360" spans="2:16" x14ac:dyDescent="0.35">
      <c r="B4360" t="s">
        <v>76</v>
      </c>
      <c r="D4360" t="s">
        <v>11</v>
      </c>
      <c r="E4360" t="s">
        <v>103</v>
      </c>
      <c r="F4360" t="s">
        <v>356</v>
      </c>
      <c r="G4360" t="s">
        <v>357</v>
      </c>
      <c r="H4360">
        <v>5009</v>
      </c>
      <c r="I4360" t="s">
        <v>319</v>
      </c>
      <c r="J4360">
        <v>63300040</v>
      </c>
      <c r="K4360" t="s">
        <v>1515</v>
      </c>
      <c r="L4360" s="3">
        <v>136.08451460028638</v>
      </c>
      <c r="M4360" s="3">
        <v>143.8009768439999</v>
      </c>
      <c r="N4360" s="3">
        <v>148.1150061493199</v>
      </c>
      <c r="O4360" s="3">
        <v>152.55845633379951</v>
      </c>
      <c r="P4360" s="3">
        <v>154.17943823984402</v>
      </c>
    </row>
    <row r="4361" spans="2:16" x14ac:dyDescent="0.35">
      <c r="B4361" t="s">
        <v>76</v>
      </c>
      <c r="D4361" t="s">
        <v>19</v>
      </c>
      <c r="E4361" t="s">
        <v>103</v>
      </c>
      <c r="F4361" t="s">
        <v>356</v>
      </c>
      <c r="G4361" t="s">
        <v>357</v>
      </c>
      <c r="H4361">
        <v>5009</v>
      </c>
      <c r="I4361" t="s">
        <v>319</v>
      </c>
      <c r="J4361">
        <v>63300056</v>
      </c>
      <c r="K4361" t="s">
        <v>1536</v>
      </c>
      <c r="L4361" s="3">
        <v>1296.0429961932039</v>
      </c>
      <c r="M4361" s="3">
        <v>1369.5331127999993</v>
      </c>
      <c r="N4361" s="3">
        <v>1410.6191061839993</v>
      </c>
      <c r="O4361" s="3">
        <v>1452.9376793695192</v>
      </c>
      <c r="P4361" s="3">
        <v>1468.3756022842288</v>
      </c>
    </row>
    <row r="4362" spans="2:16" x14ac:dyDescent="0.35">
      <c r="B4362" t="s">
        <v>76</v>
      </c>
      <c r="D4362" t="s">
        <v>19</v>
      </c>
      <c r="E4362" t="s">
        <v>103</v>
      </c>
      <c r="F4362" t="s">
        <v>356</v>
      </c>
      <c r="G4362" t="s">
        <v>357</v>
      </c>
      <c r="H4362">
        <v>5009</v>
      </c>
      <c r="I4362" t="s">
        <v>319</v>
      </c>
      <c r="J4362">
        <v>63300033</v>
      </c>
      <c r="K4362" t="s">
        <v>1661</v>
      </c>
      <c r="L4362" s="3">
        <v>55871.871793450511</v>
      </c>
      <c r="M4362" s="3">
        <v>59040</v>
      </c>
      <c r="N4362" s="3">
        <v>124726</v>
      </c>
      <c r="O4362" s="3">
        <v>124726</v>
      </c>
      <c r="P4362" s="3">
        <v>126051.25324437564</v>
      </c>
    </row>
    <row r="4363" spans="2:16" x14ac:dyDescent="0.35">
      <c r="B4363" t="s">
        <v>76</v>
      </c>
      <c r="D4363" t="s">
        <v>19</v>
      </c>
      <c r="E4363" t="s">
        <v>103</v>
      </c>
      <c r="F4363" t="s">
        <v>356</v>
      </c>
      <c r="G4363" t="s">
        <v>357</v>
      </c>
      <c r="H4363">
        <v>5009</v>
      </c>
      <c r="I4363" t="s">
        <v>319</v>
      </c>
      <c r="J4363">
        <v>63300150</v>
      </c>
      <c r="K4363" t="s">
        <v>1680</v>
      </c>
      <c r="L4363" s="3">
        <v>24280.227212136851</v>
      </c>
      <c r="M4363" s="3">
        <v>25657</v>
      </c>
      <c r="N4363" s="3">
        <v>25657</v>
      </c>
      <c r="O4363" s="3">
        <v>25657</v>
      </c>
      <c r="P4363" s="3">
        <v>25929.613749265958</v>
      </c>
    </row>
    <row r="4364" spans="2:16" x14ac:dyDescent="0.35">
      <c r="B4364" t="s">
        <v>76</v>
      </c>
      <c r="D4364" t="s">
        <v>11</v>
      </c>
      <c r="E4364" t="s">
        <v>103</v>
      </c>
      <c r="F4364" t="s">
        <v>356</v>
      </c>
      <c r="G4364" t="s">
        <v>357</v>
      </c>
      <c r="H4364">
        <v>5009</v>
      </c>
      <c r="I4364" t="s">
        <v>319</v>
      </c>
      <c r="J4364">
        <v>63300100</v>
      </c>
      <c r="K4364" t="s">
        <v>1869</v>
      </c>
      <c r="L4364" s="3">
        <v>119.23595564977475</v>
      </c>
      <c r="M4364" s="3">
        <v>125.99704637759993</v>
      </c>
      <c r="N4364" s="3">
        <v>129.7769577689279</v>
      </c>
      <c r="O4364" s="3">
        <v>133.67026650199577</v>
      </c>
      <c r="P4364" s="3">
        <v>135.09055541014905</v>
      </c>
    </row>
    <row r="4365" spans="2:16" x14ac:dyDescent="0.35">
      <c r="B4365" t="s">
        <v>76</v>
      </c>
      <c r="D4365" t="s">
        <v>11</v>
      </c>
      <c r="E4365" t="s">
        <v>103</v>
      </c>
      <c r="F4365" t="s">
        <v>356</v>
      </c>
      <c r="G4365" t="s">
        <v>357</v>
      </c>
      <c r="H4365">
        <v>5009</v>
      </c>
      <c r="I4365" t="s">
        <v>319</v>
      </c>
      <c r="J4365">
        <v>63300170</v>
      </c>
      <c r="K4365" t="s">
        <v>1873</v>
      </c>
      <c r="L4365" s="3">
        <v>206.07083639471941</v>
      </c>
      <c r="M4365" s="3">
        <v>217.75576493519989</v>
      </c>
      <c r="N4365" s="3">
        <v>224.28843788325588</v>
      </c>
      <c r="O4365" s="3">
        <v>231.01709101975356</v>
      </c>
      <c r="P4365" s="3">
        <v>233.47172076319239</v>
      </c>
    </row>
    <row r="4366" spans="2:16" x14ac:dyDescent="0.35">
      <c r="B4366" t="s">
        <v>76</v>
      </c>
      <c r="D4366" t="s">
        <v>19</v>
      </c>
      <c r="E4366" t="s">
        <v>103</v>
      </c>
      <c r="F4366" t="s">
        <v>358</v>
      </c>
      <c r="G4366" t="s">
        <v>359</v>
      </c>
      <c r="H4366">
        <v>5009</v>
      </c>
      <c r="I4366" t="s">
        <v>319</v>
      </c>
      <c r="J4366">
        <v>63300060</v>
      </c>
      <c r="K4366" t="s">
        <v>1546</v>
      </c>
      <c r="L4366" s="3">
        <v>5110.2321762302299</v>
      </c>
      <c r="M4366" s="3">
        <v>5400</v>
      </c>
      <c r="N4366" s="3">
        <v>5400</v>
      </c>
      <c r="O4366" s="3">
        <v>5400</v>
      </c>
      <c r="P4366" s="3">
        <v>5457.3767099051393</v>
      </c>
    </row>
    <row r="4367" spans="2:16" x14ac:dyDescent="0.35">
      <c r="B4367" t="s">
        <v>76</v>
      </c>
      <c r="D4367" t="s">
        <v>19</v>
      </c>
      <c r="E4367" t="s">
        <v>103</v>
      </c>
      <c r="F4367" t="s">
        <v>358</v>
      </c>
      <c r="G4367" t="s">
        <v>359</v>
      </c>
      <c r="H4367">
        <v>5009</v>
      </c>
      <c r="I4367" t="s">
        <v>319</v>
      </c>
      <c r="J4367">
        <v>63300150</v>
      </c>
      <c r="K4367" t="s">
        <v>1680</v>
      </c>
      <c r="L4367" s="3">
        <v>44951.116364988127</v>
      </c>
      <c r="M4367" s="3">
        <v>47500</v>
      </c>
      <c r="N4367" s="3">
        <v>0</v>
      </c>
      <c r="O4367" s="3">
        <v>0</v>
      </c>
      <c r="P4367" s="3">
        <v>0</v>
      </c>
    </row>
    <row r="4368" spans="2:16" x14ac:dyDescent="0.35">
      <c r="B4368" t="s">
        <v>10</v>
      </c>
      <c r="D4368" t="s">
        <v>11</v>
      </c>
      <c r="E4368" t="s">
        <v>115</v>
      </c>
      <c r="F4368" t="s">
        <v>314</v>
      </c>
      <c r="G4368" t="s">
        <v>315</v>
      </c>
      <c r="H4368">
        <v>5010</v>
      </c>
      <c r="I4368" t="s">
        <v>316</v>
      </c>
      <c r="J4368">
        <v>63300080</v>
      </c>
      <c r="K4368" t="s">
        <v>91</v>
      </c>
      <c r="L4368" s="3">
        <v>75335.06860682457</v>
      </c>
      <c r="M4368" s="3">
        <v>77971.796008063422</v>
      </c>
      <c r="N4368" s="3">
        <v>80700.808868345644</v>
      </c>
      <c r="O4368" s="3">
        <v>83525.33717873774</v>
      </c>
      <c r="P4368" s="3">
        <v>86448.723979993549</v>
      </c>
    </row>
    <row r="4369" spans="2:16" x14ac:dyDescent="0.35">
      <c r="B4369" t="s">
        <v>10</v>
      </c>
      <c r="D4369" t="s">
        <v>19</v>
      </c>
      <c r="E4369" t="s">
        <v>115</v>
      </c>
      <c r="F4369" t="s">
        <v>314</v>
      </c>
      <c r="G4369" t="s">
        <v>315</v>
      </c>
      <c r="H4369">
        <v>5010</v>
      </c>
      <c r="I4369" t="s">
        <v>316</v>
      </c>
      <c r="J4369">
        <v>63300030</v>
      </c>
      <c r="K4369" t="s">
        <v>1488</v>
      </c>
      <c r="L4369" s="3">
        <v>5899.1050002000002</v>
      </c>
      <c r="M4369" s="3">
        <v>16899.105000200001</v>
      </c>
      <c r="N4369" s="3">
        <v>16899.105000200001</v>
      </c>
      <c r="O4369" s="3">
        <v>16899.105000200001</v>
      </c>
      <c r="P4369" s="3">
        <v>16899.105000200001</v>
      </c>
    </row>
    <row r="4370" spans="2:16" x14ac:dyDescent="0.35">
      <c r="B4370" t="s">
        <v>10</v>
      </c>
      <c r="D4370" t="s">
        <v>11</v>
      </c>
      <c r="E4370" t="s">
        <v>115</v>
      </c>
      <c r="F4370" t="s">
        <v>314</v>
      </c>
      <c r="G4370" t="s">
        <v>315</v>
      </c>
      <c r="H4370">
        <v>5010</v>
      </c>
      <c r="I4370" t="s">
        <v>316</v>
      </c>
      <c r="J4370">
        <v>63300040</v>
      </c>
      <c r="K4370" t="s">
        <v>1515</v>
      </c>
      <c r="L4370" s="3">
        <v>26020.336196436117</v>
      </c>
      <c r="M4370" s="3">
        <v>26931.047963311379</v>
      </c>
      <c r="N4370" s="3">
        <v>27873.634642027275</v>
      </c>
      <c r="O4370" s="3">
        <v>28849.21185449823</v>
      </c>
      <c r="P4370" s="3">
        <v>29858.934269405665</v>
      </c>
    </row>
    <row r="4371" spans="2:16" x14ac:dyDescent="0.35">
      <c r="B4371" t="s">
        <v>10</v>
      </c>
      <c r="D4371" t="s">
        <v>19</v>
      </c>
      <c r="E4371" t="s">
        <v>115</v>
      </c>
      <c r="F4371" t="s">
        <v>314</v>
      </c>
      <c r="G4371" t="s">
        <v>315</v>
      </c>
      <c r="H4371">
        <v>5010</v>
      </c>
      <c r="I4371" t="s">
        <v>316</v>
      </c>
      <c r="J4371">
        <v>63300056</v>
      </c>
      <c r="K4371" t="s">
        <v>1536</v>
      </c>
      <c r="L4371" s="3">
        <v>247812.72568034398</v>
      </c>
      <c r="M4371" s="3">
        <v>256486.17107915599</v>
      </c>
      <c r="N4371" s="3">
        <v>265463.18706692645</v>
      </c>
      <c r="O4371" s="3">
        <v>274754.39861426887</v>
      </c>
      <c r="P4371" s="3">
        <v>284370.80256576824</v>
      </c>
    </row>
    <row r="4372" spans="2:16" x14ac:dyDescent="0.35">
      <c r="B4372" t="s">
        <v>10</v>
      </c>
      <c r="D4372" t="s">
        <v>19</v>
      </c>
      <c r="E4372" t="s">
        <v>115</v>
      </c>
      <c r="F4372" t="s">
        <v>314</v>
      </c>
      <c r="G4372" t="s">
        <v>315</v>
      </c>
      <c r="H4372">
        <v>5010</v>
      </c>
      <c r="I4372" t="s">
        <v>316</v>
      </c>
      <c r="J4372">
        <v>63300033</v>
      </c>
      <c r="K4372" t="s">
        <v>1661</v>
      </c>
      <c r="L4372" s="3">
        <v>1260.6600000000001</v>
      </c>
      <c r="M4372" s="3">
        <v>1260.6600000000001</v>
      </c>
      <c r="N4372" s="3">
        <v>1260.6600000000001</v>
      </c>
      <c r="O4372" s="3">
        <v>1260.6600000000001</v>
      </c>
      <c r="P4372" s="3">
        <v>1260.6600000000001</v>
      </c>
    </row>
    <row r="4373" spans="2:16" x14ac:dyDescent="0.35">
      <c r="B4373" t="s">
        <v>10</v>
      </c>
      <c r="D4373" t="s">
        <v>11</v>
      </c>
      <c r="E4373" t="s">
        <v>115</v>
      </c>
      <c r="F4373" t="s">
        <v>314</v>
      </c>
      <c r="G4373" t="s">
        <v>315</v>
      </c>
      <c r="H4373">
        <v>5010</v>
      </c>
      <c r="I4373" t="s">
        <v>316</v>
      </c>
      <c r="J4373">
        <v>63300100</v>
      </c>
      <c r="K4373" t="s">
        <v>1869</v>
      </c>
      <c r="L4373" s="3">
        <v>22798.770762591645</v>
      </c>
      <c r="M4373" s="3">
        <v>23596.727739282349</v>
      </c>
      <c r="N4373" s="3">
        <v>24422.613210157233</v>
      </c>
      <c r="O4373" s="3">
        <v>25277.404672512734</v>
      </c>
      <c r="P4373" s="3">
        <v>26162.113836050677</v>
      </c>
    </row>
    <row r="4374" spans="2:16" x14ac:dyDescent="0.35">
      <c r="B4374" t="s">
        <v>10</v>
      </c>
      <c r="D4374" t="s">
        <v>11</v>
      </c>
      <c r="E4374" t="s">
        <v>115</v>
      </c>
      <c r="F4374" t="s">
        <v>314</v>
      </c>
      <c r="G4374" t="s">
        <v>315</v>
      </c>
      <c r="H4374">
        <v>5010</v>
      </c>
      <c r="I4374" t="s">
        <v>316</v>
      </c>
      <c r="J4374">
        <v>63300170</v>
      </c>
      <c r="K4374" t="s">
        <v>1873</v>
      </c>
      <c r="L4374" s="3">
        <v>39402.223383174693</v>
      </c>
      <c r="M4374" s="3">
        <v>40781.301201585804</v>
      </c>
      <c r="N4374" s="3">
        <v>42208.646743641308</v>
      </c>
      <c r="O4374" s="3">
        <v>43685.949379668753</v>
      </c>
      <c r="P4374" s="3">
        <v>45214.957607957149</v>
      </c>
    </row>
    <row r="4375" spans="2:16" x14ac:dyDescent="0.35">
      <c r="B4375" t="s">
        <v>10</v>
      </c>
      <c r="D4375" t="s">
        <v>19</v>
      </c>
      <c r="E4375" t="s">
        <v>103</v>
      </c>
      <c r="F4375" t="s">
        <v>1754</v>
      </c>
      <c r="G4375" t="s">
        <v>1755</v>
      </c>
      <c r="H4375">
        <v>5012</v>
      </c>
      <c r="I4375" t="s">
        <v>313</v>
      </c>
      <c r="J4375">
        <v>63300152</v>
      </c>
      <c r="K4375" t="s">
        <v>1741</v>
      </c>
      <c r="L4375" s="3">
        <v>0</v>
      </c>
      <c r="M4375" s="3">
        <v>0</v>
      </c>
      <c r="N4375" s="3">
        <v>0</v>
      </c>
      <c r="O4375" s="3">
        <v>0</v>
      </c>
      <c r="P4375" s="3">
        <v>0</v>
      </c>
    </row>
    <row r="4376" spans="2:16" x14ac:dyDescent="0.35">
      <c r="B4376" t="s">
        <v>10</v>
      </c>
      <c r="D4376" t="s">
        <v>19</v>
      </c>
      <c r="E4376" t="s">
        <v>103</v>
      </c>
      <c r="F4376" t="s">
        <v>1756</v>
      </c>
      <c r="G4376" t="s">
        <v>1757</v>
      </c>
      <c r="H4376">
        <v>5012</v>
      </c>
      <c r="I4376" t="s">
        <v>313</v>
      </c>
      <c r="J4376">
        <v>63300152</v>
      </c>
      <c r="K4376" t="s">
        <v>1741</v>
      </c>
      <c r="L4376" s="3">
        <v>0</v>
      </c>
      <c r="M4376" s="3">
        <v>0</v>
      </c>
      <c r="N4376" s="3">
        <v>0</v>
      </c>
      <c r="O4376" s="3">
        <v>0</v>
      </c>
      <c r="P4376" s="3">
        <v>0</v>
      </c>
    </row>
    <row r="4377" spans="2:16" x14ac:dyDescent="0.35">
      <c r="B4377" t="s">
        <v>10</v>
      </c>
      <c r="D4377" t="s">
        <v>19</v>
      </c>
      <c r="E4377" t="s">
        <v>103</v>
      </c>
      <c r="F4377" t="s">
        <v>1758</v>
      </c>
      <c r="G4377" t="s">
        <v>1759</v>
      </c>
      <c r="H4377">
        <v>5012</v>
      </c>
      <c r="I4377" t="s">
        <v>313</v>
      </c>
      <c r="J4377">
        <v>63300152</v>
      </c>
      <c r="K4377" t="s">
        <v>1741</v>
      </c>
      <c r="L4377" s="3">
        <v>0</v>
      </c>
      <c r="M4377" s="3">
        <v>0</v>
      </c>
      <c r="N4377" s="3">
        <v>0</v>
      </c>
      <c r="O4377" s="3">
        <v>0</v>
      </c>
      <c r="P4377" s="3">
        <v>0</v>
      </c>
    </row>
    <row r="4378" spans="2:16" x14ac:dyDescent="0.35">
      <c r="B4378" t="s">
        <v>10</v>
      </c>
      <c r="D4378" t="s">
        <v>19</v>
      </c>
      <c r="E4378" t="s">
        <v>103</v>
      </c>
      <c r="F4378" t="s">
        <v>1760</v>
      </c>
      <c r="G4378" t="s">
        <v>1761</v>
      </c>
      <c r="H4378">
        <v>5012</v>
      </c>
      <c r="I4378" t="s">
        <v>313</v>
      </c>
      <c r="J4378">
        <v>63300152</v>
      </c>
      <c r="K4378" t="s">
        <v>1741</v>
      </c>
      <c r="L4378" s="3">
        <v>0</v>
      </c>
      <c r="M4378" s="3">
        <v>0</v>
      </c>
      <c r="N4378" s="3">
        <v>0</v>
      </c>
      <c r="O4378" s="3">
        <v>0</v>
      </c>
      <c r="P4378" s="3">
        <v>0</v>
      </c>
    </row>
    <row r="4379" spans="2:16" x14ac:dyDescent="0.35">
      <c r="B4379" t="s">
        <v>10</v>
      </c>
      <c r="D4379" t="s">
        <v>19</v>
      </c>
      <c r="E4379" t="s">
        <v>103</v>
      </c>
      <c r="F4379" t="s">
        <v>1762</v>
      </c>
      <c r="G4379" t="s">
        <v>1763</v>
      </c>
      <c r="H4379">
        <v>5012</v>
      </c>
      <c r="I4379" t="s">
        <v>313</v>
      </c>
      <c r="J4379">
        <v>63300152</v>
      </c>
      <c r="K4379" t="s">
        <v>1741</v>
      </c>
      <c r="L4379" s="3">
        <v>0</v>
      </c>
      <c r="M4379" s="3">
        <v>0</v>
      </c>
      <c r="N4379" s="3">
        <v>0</v>
      </c>
      <c r="O4379" s="3">
        <v>0</v>
      </c>
      <c r="P4379" s="3">
        <v>0</v>
      </c>
    </row>
    <row r="4380" spans="2:16" x14ac:dyDescent="0.35">
      <c r="B4380" t="s">
        <v>10</v>
      </c>
      <c r="D4380" t="s">
        <v>19</v>
      </c>
      <c r="E4380" t="s">
        <v>103</v>
      </c>
      <c r="F4380" t="s">
        <v>1764</v>
      </c>
      <c r="G4380" t="s">
        <v>1765</v>
      </c>
      <c r="H4380">
        <v>5012</v>
      </c>
      <c r="I4380" t="s">
        <v>313</v>
      </c>
      <c r="J4380">
        <v>63300152</v>
      </c>
      <c r="K4380" t="s">
        <v>1741</v>
      </c>
      <c r="L4380" s="3">
        <v>66387.626366403449</v>
      </c>
      <c r="M4380" s="3">
        <v>-196469.88204961928</v>
      </c>
      <c r="N4380" s="3">
        <v>109712.10057399061</v>
      </c>
      <c r="O4380" s="3">
        <v>15502.816297300335</v>
      </c>
      <c r="P4380" s="3">
        <v>85336.053228258737</v>
      </c>
    </row>
    <row r="4381" spans="2:16" x14ac:dyDescent="0.35">
      <c r="B4381" t="s">
        <v>10</v>
      </c>
      <c r="D4381" t="s">
        <v>19</v>
      </c>
      <c r="E4381" t="s">
        <v>103</v>
      </c>
      <c r="F4381" t="s">
        <v>1754</v>
      </c>
      <c r="G4381" t="s">
        <v>1755</v>
      </c>
      <c r="H4381">
        <v>5012</v>
      </c>
      <c r="I4381" t="s">
        <v>313</v>
      </c>
      <c r="J4381">
        <v>63300152</v>
      </c>
      <c r="K4381" t="s">
        <v>1741</v>
      </c>
      <c r="L4381" s="3">
        <v>0</v>
      </c>
      <c r="M4381" s="3">
        <v>5306.1224573013315</v>
      </c>
      <c r="N4381" s="3">
        <v>0</v>
      </c>
      <c r="O4381" s="3">
        <v>0</v>
      </c>
      <c r="P4381" s="3">
        <v>0</v>
      </c>
    </row>
    <row r="4382" spans="2:16" x14ac:dyDescent="0.35">
      <c r="B4382" t="s">
        <v>10</v>
      </c>
      <c r="D4382" t="s">
        <v>19</v>
      </c>
      <c r="E4382" t="s">
        <v>103</v>
      </c>
      <c r="F4382" t="s">
        <v>1756</v>
      </c>
      <c r="G4382" t="s">
        <v>1757</v>
      </c>
      <c r="H4382">
        <v>5012</v>
      </c>
      <c r="I4382" t="s">
        <v>313</v>
      </c>
      <c r="J4382">
        <v>63300152</v>
      </c>
      <c r="K4382" t="s">
        <v>1741</v>
      </c>
      <c r="L4382" s="3">
        <v>0</v>
      </c>
      <c r="M4382" s="3">
        <v>0</v>
      </c>
      <c r="N4382" s="3">
        <v>0</v>
      </c>
      <c r="O4382" s="3">
        <v>0</v>
      </c>
      <c r="P4382" s="3">
        <v>0</v>
      </c>
    </row>
    <row r="4383" spans="2:16" x14ac:dyDescent="0.35">
      <c r="B4383" t="s">
        <v>10</v>
      </c>
      <c r="D4383" t="s">
        <v>19</v>
      </c>
      <c r="E4383" t="s">
        <v>103</v>
      </c>
      <c r="F4383" t="s">
        <v>1758</v>
      </c>
      <c r="G4383" t="s">
        <v>1759</v>
      </c>
      <c r="H4383">
        <v>5012</v>
      </c>
      <c r="I4383" t="s">
        <v>313</v>
      </c>
      <c r="J4383">
        <v>63300152</v>
      </c>
      <c r="K4383" t="s">
        <v>1741</v>
      </c>
      <c r="L4383" s="3">
        <v>0</v>
      </c>
      <c r="M4383" s="3">
        <v>0</v>
      </c>
      <c r="N4383" s="3">
        <v>0</v>
      </c>
      <c r="O4383" s="3">
        <v>0</v>
      </c>
      <c r="P4383" s="3">
        <v>0</v>
      </c>
    </row>
    <row r="4384" spans="2:16" x14ac:dyDescent="0.35">
      <c r="B4384" t="s">
        <v>10</v>
      </c>
      <c r="D4384" t="s">
        <v>19</v>
      </c>
      <c r="E4384" t="s">
        <v>103</v>
      </c>
      <c r="F4384" t="s">
        <v>1760</v>
      </c>
      <c r="G4384" t="s">
        <v>1761</v>
      </c>
      <c r="H4384">
        <v>5012</v>
      </c>
      <c r="I4384" t="s">
        <v>313</v>
      </c>
      <c r="J4384">
        <v>63300152</v>
      </c>
      <c r="K4384" t="s">
        <v>1741</v>
      </c>
      <c r="L4384" s="3">
        <v>0</v>
      </c>
      <c r="M4384" s="3">
        <v>0</v>
      </c>
      <c r="N4384" s="3">
        <v>0</v>
      </c>
      <c r="O4384" s="3">
        <v>0</v>
      </c>
      <c r="P4384" s="3">
        <v>0</v>
      </c>
    </row>
    <row r="4385" spans="2:16" x14ac:dyDescent="0.35">
      <c r="B4385" t="s">
        <v>10</v>
      </c>
      <c r="D4385" t="s">
        <v>19</v>
      </c>
      <c r="E4385" t="s">
        <v>103</v>
      </c>
      <c r="F4385" t="s">
        <v>1762</v>
      </c>
      <c r="G4385" t="s">
        <v>1763</v>
      </c>
      <c r="H4385">
        <v>5012</v>
      </c>
      <c r="I4385" t="s">
        <v>313</v>
      </c>
      <c r="J4385">
        <v>63300152</v>
      </c>
      <c r="K4385" t="s">
        <v>1741</v>
      </c>
      <c r="L4385" s="3">
        <v>0</v>
      </c>
      <c r="M4385" s="3">
        <v>0</v>
      </c>
      <c r="N4385" s="3">
        <v>0</v>
      </c>
      <c r="O4385" s="3">
        <v>0</v>
      </c>
      <c r="P4385" s="3">
        <v>0</v>
      </c>
    </row>
    <row r="4386" spans="2:16" x14ac:dyDescent="0.35">
      <c r="B4386" t="s">
        <v>10</v>
      </c>
      <c r="D4386" t="s">
        <v>19</v>
      </c>
      <c r="E4386" t="s">
        <v>103</v>
      </c>
      <c r="F4386" t="s">
        <v>1764</v>
      </c>
      <c r="G4386" t="s">
        <v>1765</v>
      </c>
      <c r="H4386">
        <v>5012</v>
      </c>
      <c r="I4386" t="s">
        <v>313</v>
      </c>
      <c r="J4386">
        <v>63300152</v>
      </c>
      <c r="K4386" t="s">
        <v>1741</v>
      </c>
      <c r="L4386" s="3">
        <v>0</v>
      </c>
      <c r="M4386" s="3">
        <v>0</v>
      </c>
      <c r="N4386" s="3">
        <v>0</v>
      </c>
      <c r="O4386" s="3">
        <v>0</v>
      </c>
      <c r="P4386" s="3">
        <v>0</v>
      </c>
    </row>
    <row r="4387" spans="2:16" x14ac:dyDescent="0.35">
      <c r="B4387" t="s">
        <v>10</v>
      </c>
      <c r="D4387" t="s">
        <v>19</v>
      </c>
      <c r="E4387" t="s">
        <v>103</v>
      </c>
      <c r="F4387" t="s">
        <v>1766</v>
      </c>
      <c r="G4387" t="s">
        <v>1767</v>
      </c>
      <c r="H4387">
        <v>5012</v>
      </c>
      <c r="I4387" t="s">
        <v>313</v>
      </c>
      <c r="J4387">
        <v>63300152</v>
      </c>
      <c r="K4387" t="s">
        <v>1741</v>
      </c>
      <c r="L4387" s="3">
        <v>0</v>
      </c>
      <c r="M4387" s="3">
        <v>0</v>
      </c>
      <c r="N4387" s="3">
        <v>0</v>
      </c>
      <c r="O4387" s="3">
        <v>0</v>
      </c>
      <c r="P4387" s="3">
        <v>0</v>
      </c>
    </row>
    <row r="4388" spans="2:16" x14ac:dyDescent="0.35">
      <c r="B4388" t="s">
        <v>10</v>
      </c>
      <c r="D4388" t="s">
        <v>19</v>
      </c>
      <c r="E4388" t="s">
        <v>103</v>
      </c>
      <c r="F4388" t="s">
        <v>1768</v>
      </c>
      <c r="G4388" t="s">
        <v>1769</v>
      </c>
      <c r="H4388">
        <v>5012</v>
      </c>
      <c r="I4388" t="s">
        <v>313</v>
      </c>
      <c r="J4388">
        <v>63300152</v>
      </c>
      <c r="K4388" t="s">
        <v>1741</v>
      </c>
      <c r="L4388" s="3">
        <v>0</v>
      </c>
      <c r="M4388" s="3">
        <v>0</v>
      </c>
      <c r="N4388" s="3">
        <v>0</v>
      </c>
      <c r="O4388" s="3">
        <v>0</v>
      </c>
      <c r="P4388" s="3">
        <v>0</v>
      </c>
    </row>
    <row r="4389" spans="2:16" x14ac:dyDescent="0.35">
      <c r="B4389" t="s">
        <v>10</v>
      </c>
      <c r="D4389" t="s">
        <v>19</v>
      </c>
      <c r="E4389" t="s">
        <v>103</v>
      </c>
      <c r="F4389" t="s">
        <v>1770</v>
      </c>
      <c r="G4389" t="s">
        <v>1771</v>
      </c>
      <c r="H4389">
        <v>5012</v>
      </c>
      <c r="I4389" t="s">
        <v>313</v>
      </c>
      <c r="J4389">
        <v>63300152</v>
      </c>
      <c r="K4389" t="s">
        <v>1741</v>
      </c>
      <c r="L4389" s="3">
        <v>0</v>
      </c>
      <c r="M4389" s="3">
        <v>148742.69409308405</v>
      </c>
      <c r="N4389" s="3">
        <v>150760.17223927123</v>
      </c>
      <c r="O4389" s="3">
        <v>155701.9776340448</v>
      </c>
      <c r="P4389" s="3">
        <v>0</v>
      </c>
    </row>
    <row r="4390" spans="2:16" x14ac:dyDescent="0.35">
      <c r="B4390" t="s">
        <v>10</v>
      </c>
      <c r="D4390" t="s">
        <v>19</v>
      </c>
      <c r="E4390" t="s">
        <v>103</v>
      </c>
      <c r="F4390" t="s">
        <v>1772</v>
      </c>
      <c r="G4390" t="s">
        <v>1773</v>
      </c>
      <c r="H4390">
        <v>5012</v>
      </c>
      <c r="I4390" t="s">
        <v>313</v>
      </c>
      <c r="J4390">
        <v>63300152</v>
      </c>
      <c r="K4390" t="s">
        <v>1741</v>
      </c>
      <c r="L4390" s="3">
        <v>0</v>
      </c>
      <c r="M4390" s="3">
        <v>0</v>
      </c>
      <c r="N4390" s="3">
        <v>0</v>
      </c>
      <c r="O4390" s="3">
        <v>0</v>
      </c>
      <c r="P4390" s="3">
        <v>0</v>
      </c>
    </row>
    <row r="4391" spans="2:16" x14ac:dyDescent="0.35">
      <c r="B4391" t="s">
        <v>10</v>
      </c>
      <c r="D4391" t="s">
        <v>19</v>
      </c>
      <c r="E4391" t="s">
        <v>103</v>
      </c>
      <c r="F4391" t="s">
        <v>1774</v>
      </c>
      <c r="G4391" t="s">
        <v>1775</v>
      </c>
      <c r="H4391">
        <v>5012</v>
      </c>
      <c r="I4391" t="s">
        <v>313</v>
      </c>
      <c r="J4391">
        <v>63300152</v>
      </c>
      <c r="K4391" t="s">
        <v>1741</v>
      </c>
      <c r="L4391" s="3">
        <v>0</v>
      </c>
      <c r="M4391" s="3">
        <v>0</v>
      </c>
      <c r="N4391" s="3">
        <v>0</v>
      </c>
      <c r="O4391" s="3">
        <v>0</v>
      </c>
      <c r="P4391" s="3">
        <v>0</v>
      </c>
    </row>
    <row r="4392" spans="2:16" x14ac:dyDescent="0.35">
      <c r="B4392" t="s">
        <v>10</v>
      </c>
      <c r="D4392" t="s">
        <v>19</v>
      </c>
      <c r="E4392" t="s">
        <v>103</v>
      </c>
      <c r="F4392" t="s">
        <v>1776</v>
      </c>
      <c r="G4392" t="s">
        <v>1777</v>
      </c>
      <c r="H4392">
        <v>5012</v>
      </c>
      <c r="I4392" t="s">
        <v>313</v>
      </c>
      <c r="J4392">
        <v>63300152</v>
      </c>
      <c r="K4392" t="s">
        <v>1741</v>
      </c>
      <c r="L4392" s="3">
        <v>0</v>
      </c>
      <c r="M4392" s="3">
        <v>0</v>
      </c>
      <c r="N4392" s="3">
        <v>0</v>
      </c>
      <c r="O4392" s="3">
        <v>0</v>
      </c>
      <c r="P4392" s="3">
        <v>0</v>
      </c>
    </row>
    <row r="4393" spans="2:16" x14ac:dyDescent="0.35">
      <c r="B4393" t="s">
        <v>10</v>
      </c>
      <c r="D4393" t="s">
        <v>19</v>
      </c>
      <c r="E4393" t="s">
        <v>103</v>
      </c>
      <c r="F4393" t="s">
        <v>1778</v>
      </c>
      <c r="G4393" t="s">
        <v>1779</v>
      </c>
      <c r="H4393">
        <v>5012</v>
      </c>
      <c r="I4393" t="s">
        <v>313</v>
      </c>
      <c r="J4393">
        <v>63300152</v>
      </c>
      <c r="K4393" t="s">
        <v>1741</v>
      </c>
      <c r="L4393" s="3">
        <v>0</v>
      </c>
      <c r="M4393" s="3">
        <v>0</v>
      </c>
      <c r="N4393" s="3">
        <v>0</v>
      </c>
      <c r="O4393" s="3">
        <v>0</v>
      </c>
      <c r="P4393" s="3">
        <v>0</v>
      </c>
    </row>
    <row r="4394" spans="2:16" x14ac:dyDescent="0.35">
      <c r="B4394" t="s">
        <v>10</v>
      </c>
      <c r="D4394" t="s">
        <v>19</v>
      </c>
      <c r="E4394" t="s">
        <v>103</v>
      </c>
      <c r="F4394" t="s">
        <v>1780</v>
      </c>
      <c r="G4394" t="s">
        <v>1781</v>
      </c>
      <c r="H4394">
        <v>5012</v>
      </c>
      <c r="I4394" t="s">
        <v>313</v>
      </c>
      <c r="J4394">
        <v>63300152</v>
      </c>
      <c r="K4394" t="s">
        <v>1741</v>
      </c>
      <c r="L4394" s="3">
        <v>0</v>
      </c>
      <c r="M4394" s="3">
        <v>0</v>
      </c>
      <c r="N4394" s="3">
        <v>0</v>
      </c>
      <c r="O4394" s="3">
        <v>0</v>
      </c>
      <c r="P4394" s="3">
        <v>0</v>
      </c>
    </row>
    <row r="4395" spans="2:16" x14ac:dyDescent="0.35">
      <c r="B4395" t="s">
        <v>10</v>
      </c>
      <c r="D4395" t="s">
        <v>19</v>
      </c>
      <c r="E4395" t="s">
        <v>103</v>
      </c>
      <c r="F4395" t="s">
        <v>1782</v>
      </c>
      <c r="G4395" t="s">
        <v>1783</v>
      </c>
      <c r="H4395">
        <v>5012</v>
      </c>
      <c r="I4395" t="s">
        <v>313</v>
      </c>
      <c r="J4395">
        <v>63300152</v>
      </c>
      <c r="K4395" t="s">
        <v>1741</v>
      </c>
      <c r="L4395" s="3">
        <v>0</v>
      </c>
      <c r="M4395" s="3">
        <v>0</v>
      </c>
      <c r="N4395" s="3">
        <v>0</v>
      </c>
      <c r="O4395" s="3">
        <v>0</v>
      </c>
      <c r="P4395" s="3">
        <v>0</v>
      </c>
    </row>
    <row r="4396" spans="2:16" x14ac:dyDescent="0.35">
      <c r="B4396" t="s">
        <v>10</v>
      </c>
      <c r="D4396" t="s">
        <v>19</v>
      </c>
      <c r="E4396" t="s">
        <v>103</v>
      </c>
      <c r="F4396" t="s">
        <v>1784</v>
      </c>
      <c r="G4396" t="s">
        <v>1785</v>
      </c>
      <c r="H4396">
        <v>5012</v>
      </c>
      <c r="I4396" t="s">
        <v>313</v>
      </c>
      <c r="J4396">
        <v>63300152</v>
      </c>
      <c r="K4396" t="s">
        <v>1741</v>
      </c>
      <c r="L4396" s="3">
        <v>0</v>
      </c>
      <c r="M4396" s="3">
        <v>250920.18405920206</v>
      </c>
      <c r="N4396" s="3">
        <v>256057.91779746133</v>
      </c>
      <c r="O4396" s="3">
        <v>250018.93714822747</v>
      </c>
      <c r="P4396" s="3">
        <v>0</v>
      </c>
    </row>
    <row r="4397" spans="2:16" x14ac:dyDescent="0.35">
      <c r="B4397" t="s">
        <v>10</v>
      </c>
      <c r="D4397" t="s">
        <v>19</v>
      </c>
      <c r="E4397" t="s">
        <v>103</v>
      </c>
      <c r="F4397" t="s">
        <v>1786</v>
      </c>
      <c r="G4397" t="s">
        <v>1787</v>
      </c>
      <c r="H4397">
        <v>5012</v>
      </c>
      <c r="I4397" t="s">
        <v>313</v>
      </c>
      <c r="J4397">
        <v>63300152</v>
      </c>
      <c r="K4397" t="s">
        <v>1741</v>
      </c>
      <c r="L4397" s="3">
        <v>0</v>
      </c>
      <c r="M4397" s="3">
        <v>181700.83697618486</v>
      </c>
      <c r="N4397" s="3">
        <v>183516.55062732313</v>
      </c>
      <c r="O4397" s="3">
        <v>179188.4104879009</v>
      </c>
      <c r="P4397" s="3">
        <v>0</v>
      </c>
    </row>
    <row r="4398" spans="2:16" x14ac:dyDescent="0.35">
      <c r="B4398" t="s">
        <v>10</v>
      </c>
      <c r="D4398" t="s">
        <v>19</v>
      </c>
      <c r="E4398" t="s">
        <v>103</v>
      </c>
      <c r="F4398" t="s">
        <v>1788</v>
      </c>
      <c r="G4398" t="s">
        <v>1789</v>
      </c>
      <c r="H4398">
        <v>5012</v>
      </c>
      <c r="I4398" t="s">
        <v>313</v>
      </c>
      <c r="J4398">
        <v>63300152</v>
      </c>
      <c r="K4398" t="s">
        <v>1741</v>
      </c>
      <c r="L4398" s="3">
        <v>0</v>
      </c>
      <c r="M4398" s="3">
        <v>27532.551063588227</v>
      </c>
      <c r="N4398" s="3">
        <v>28029.489723355084</v>
      </c>
      <c r="O4398" s="3">
        <v>28533.979403918387</v>
      </c>
      <c r="P4398" s="3">
        <v>0</v>
      </c>
    </row>
    <row r="4399" spans="2:16" x14ac:dyDescent="0.35">
      <c r="B4399" t="s">
        <v>10</v>
      </c>
      <c r="D4399" t="s">
        <v>19</v>
      </c>
      <c r="E4399" t="s">
        <v>103</v>
      </c>
      <c r="F4399" t="s">
        <v>1790</v>
      </c>
      <c r="G4399" t="s">
        <v>1791</v>
      </c>
      <c r="H4399">
        <v>5012</v>
      </c>
      <c r="I4399" t="s">
        <v>313</v>
      </c>
      <c r="J4399">
        <v>63300152</v>
      </c>
      <c r="K4399" t="s">
        <v>1741</v>
      </c>
      <c r="L4399" s="3">
        <v>0</v>
      </c>
      <c r="M4399" s="3">
        <v>55587.142944321735</v>
      </c>
      <c r="N4399" s="3">
        <v>56666.469241055878</v>
      </c>
      <c r="O4399" s="3">
        <v>57757.836354313818</v>
      </c>
      <c r="P4399" s="3">
        <v>0</v>
      </c>
    </row>
    <row r="4400" spans="2:16" x14ac:dyDescent="0.35">
      <c r="B4400" t="s">
        <v>10</v>
      </c>
      <c r="D4400" t="s">
        <v>19</v>
      </c>
      <c r="E4400" t="s">
        <v>103</v>
      </c>
      <c r="F4400" t="s">
        <v>311</v>
      </c>
      <c r="G4400" t="s">
        <v>312</v>
      </c>
      <c r="H4400">
        <v>5012</v>
      </c>
      <c r="I4400" t="s">
        <v>313</v>
      </c>
      <c r="J4400">
        <v>63300152</v>
      </c>
      <c r="K4400" t="s">
        <v>1741</v>
      </c>
      <c r="L4400" s="3">
        <v>0</v>
      </c>
      <c r="M4400" s="3">
        <v>0</v>
      </c>
      <c r="N4400" s="3">
        <v>0</v>
      </c>
      <c r="O4400" s="3">
        <v>0</v>
      </c>
      <c r="P4400" s="3">
        <v>0</v>
      </c>
    </row>
    <row r="4401" spans="2:16" x14ac:dyDescent="0.35">
      <c r="B4401" t="s">
        <v>10</v>
      </c>
      <c r="D4401" t="s">
        <v>19</v>
      </c>
      <c r="E4401" t="s">
        <v>103</v>
      </c>
      <c r="F4401" t="s">
        <v>1766</v>
      </c>
      <c r="G4401" t="s">
        <v>1767</v>
      </c>
      <c r="H4401">
        <v>5012</v>
      </c>
      <c r="I4401" t="s">
        <v>313</v>
      </c>
      <c r="J4401">
        <v>63300152</v>
      </c>
      <c r="K4401" t="s">
        <v>1741</v>
      </c>
      <c r="L4401" s="3">
        <v>0</v>
      </c>
      <c r="M4401" s="3">
        <v>0</v>
      </c>
      <c r="N4401" s="3">
        <v>0</v>
      </c>
      <c r="O4401" s="3">
        <v>0</v>
      </c>
      <c r="P4401" s="3">
        <v>0</v>
      </c>
    </row>
    <row r="4402" spans="2:16" x14ac:dyDescent="0.35">
      <c r="B4402" t="s">
        <v>10</v>
      </c>
      <c r="D4402" t="s">
        <v>19</v>
      </c>
      <c r="E4402" t="s">
        <v>103</v>
      </c>
      <c r="F4402" t="s">
        <v>1768</v>
      </c>
      <c r="G4402" t="s">
        <v>1769</v>
      </c>
      <c r="H4402">
        <v>5012</v>
      </c>
      <c r="I4402" t="s">
        <v>313</v>
      </c>
      <c r="J4402">
        <v>63300152</v>
      </c>
      <c r="K4402" t="s">
        <v>1741</v>
      </c>
      <c r="L4402" s="3">
        <v>0</v>
      </c>
      <c r="M4402" s="3">
        <v>0</v>
      </c>
      <c r="N4402" s="3">
        <v>0</v>
      </c>
      <c r="O4402" s="3">
        <v>0</v>
      </c>
      <c r="P4402" s="3">
        <v>0</v>
      </c>
    </row>
    <row r="4403" spans="2:16" x14ac:dyDescent="0.35">
      <c r="B4403" t="s">
        <v>10</v>
      </c>
      <c r="D4403" t="s">
        <v>19</v>
      </c>
      <c r="E4403" t="s">
        <v>103</v>
      </c>
      <c r="F4403" t="s">
        <v>1770</v>
      </c>
      <c r="G4403" t="s">
        <v>1771</v>
      </c>
      <c r="H4403">
        <v>5012</v>
      </c>
      <c r="I4403" t="s">
        <v>313</v>
      </c>
      <c r="J4403">
        <v>63300152</v>
      </c>
      <c r="K4403" t="s">
        <v>1741</v>
      </c>
      <c r="L4403" s="3">
        <v>0</v>
      </c>
      <c r="M4403" s="3">
        <v>0</v>
      </c>
      <c r="N4403" s="3">
        <v>0</v>
      </c>
      <c r="O4403" s="3">
        <v>0</v>
      </c>
      <c r="P4403" s="3">
        <v>0</v>
      </c>
    </row>
    <row r="4404" spans="2:16" x14ac:dyDescent="0.35">
      <c r="B4404" t="s">
        <v>10</v>
      </c>
      <c r="D4404" t="s">
        <v>19</v>
      </c>
      <c r="E4404" t="s">
        <v>103</v>
      </c>
      <c r="F4404" t="s">
        <v>1772</v>
      </c>
      <c r="G4404" t="s">
        <v>1773</v>
      </c>
      <c r="H4404">
        <v>5012</v>
      </c>
      <c r="I4404" t="s">
        <v>313</v>
      </c>
      <c r="J4404">
        <v>63300152</v>
      </c>
      <c r="K4404" t="s">
        <v>1741</v>
      </c>
      <c r="L4404" s="3">
        <v>0</v>
      </c>
      <c r="M4404" s="3">
        <v>0</v>
      </c>
      <c r="N4404" s="3">
        <v>0</v>
      </c>
      <c r="O4404" s="3">
        <v>0</v>
      </c>
      <c r="P4404" s="3">
        <v>0</v>
      </c>
    </row>
    <row r="4405" spans="2:16" x14ac:dyDescent="0.35">
      <c r="B4405" t="s">
        <v>10</v>
      </c>
      <c r="D4405" t="s">
        <v>19</v>
      </c>
      <c r="E4405" t="s">
        <v>103</v>
      </c>
      <c r="F4405" t="s">
        <v>1754</v>
      </c>
      <c r="G4405" t="s">
        <v>1755</v>
      </c>
      <c r="H4405">
        <v>5012</v>
      </c>
      <c r="I4405" t="s">
        <v>313</v>
      </c>
      <c r="J4405">
        <v>63300152</v>
      </c>
      <c r="K4405" t="s">
        <v>1741</v>
      </c>
      <c r="L4405" s="3">
        <v>0</v>
      </c>
      <c r="M4405" s="3">
        <v>0</v>
      </c>
      <c r="N4405" s="3">
        <v>0</v>
      </c>
      <c r="O4405" s="3">
        <v>0</v>
      </c>
      <c r="P4405" s="3">
        <v>0</v>
      </c>
    </row>
    <row r="4406" spans="2:16" x14ac:dyDescent="0.35">
      <c r="B4406" t="s">
        <v>10</v>
      </c>
      <c r="D4406" t="s">
        <v>19</v>
      </c>
      <c r="E4406" t="s">
        <v>103</v>
      </c>
      <c r="F4406" t="s">
        <v>1756</v>
      </c>
      <c r="G4406" t="s">
        <v>1757</v>
      </c>
      <c r="H4406">
        <v>5012</v>
      </c>
      <c r="I4406" t="s">
        <v>313</v>
      </c>
      <c r="J4406">
        <v>63300152</v>
      </c>
      <c r="K4406" t="s">
        <v>1741</v>
      </c>
      <c r="L4406" s="3">
        <v>0</v>
      </c>
      <c r="M4406" s="3">
        <v>0</v>
      </c>
      <c r="N4406" s="3">
        <v>0</v>
      </c>
      <c r="O4406" s="3">
        <v>0</v>
      </c>
      <c r="P4406" s="3">
        <v>0</v>
      </c>
    </row>
    <row r="4407" spans="2:16" x14ac:dyDescent="0.35">
      <c r="B4407" t="s">
        <v>10</v>
      </c>
      <c r="D4407" t="s">
        <v>19</v>
      </c>
      <c r="E4407" t="s">
        <v>103</v>
      </c>
      <c r="F4407" t="s">
        <v>1758</v>
      </c>
      <c r="G4407" t="s">
        <v>1759</v>
      </c>
      <c r="H4407">
        <v>5012</v>
      </c>
      <c r="I4407" t="s">
        <v>313</v>
      </c>
      <c r="J4407">
        <v>63300152</v>
      </c>
      <c r="K4407" t="s">
        <v>1741</v>
      </c>
      <c r="L4407" s="3">
        <v>0</v>
      </c>
      <c r="M4407" s="3">
        <v>0</v>
      </c>
      <c r="N4407" s="3">
        <v>0</v>
      </c>
      <c r="O4407" s="3">
        <v>0</v>
      </c>
      <c r="P4407" s="3">
        <v>0</v>
      </c>
    </row>
    <row r="4408" spans="2:16" x14ac:dyDescent="0.35">
      <c r="B4408" t="s">
        <v>10</v>
      </c>
      <c r="D4408" t="s">
        <v>19</v>
      </c>
      <c r="E4408" t="s">
        <v>103</v>
      </c>
      <c r="F4408" t="s">
        <v>1760</v>
      </c>
      <c r="G4408" t="s">
        <v>1761</v>
      </c>
      <c r="H4408">
        <v>5012</v>
      </c>
      <c r="I4408" t="s">
        <v>313</v>
      </c>
      <c r="J4408">
        <v>63300152</v>
      </c>
      <c r="K4408" t="s">
        <v>1741</v>
      </c>
      <c r="L4408" s="3">
        <v>0</v>
      </c>
      <c r="M4408" s="3">
        <v>0</v>
      </c>
      <c r="N4408" s="3">
        <v>0</v>
      </c>
      <c r="O4408" s="3">
        <v>0</v>
      </c>
      <c r="P4408" s="3">
        <v>0</v>
      </c>
    </row>
    <row r="4409" spans="2:16" x14ac:dyDescent="0.35">
      <c r="B4409" t="s">
        <v>10</v>
      </c>
      <c r="D4409" t="s">
        <v>19</v>
      </c>
      <c r="E4409" t="s">
        <v>103</v>
      </c>
      <c r="F4409" t="s">
        <v>1762</v>
      </c>
      <c r="G4409" t="s">
        <v>1763</v>
      </c>
      <c r="H4409">
        <v>5012</v>
      </c>
      <c r="I4409" t="s">
        <v>313</v>
      </c>
      <c r="J4409">
        <v>63300152</v>
      </c>
      <c r="K4409" t="s">
        <v>1741</v>
      </c>
      <c r="L4409" s="3">
        <v>0</v>
      </c>
      <c r="M4409" s="3">
        <v>0</v>
      </c>
      <c r="N4409" s="3">
        <v>0</v>
      </c>
      <c r="O4409" s="3">
        <v>0</v>
      </c>
      <c r="P4409" s="3">
        <v>0</v>
      </c>
    </row>
    <row r="4410" spans="2:16" x14ac:dyDescent="0.35">
      <c r="B4410" t="s">
        <v>10</v>
      </c>
      <c r="D4410" t="s">
        <v>19</v>
      </c>
      <c r="E4410" t="s">
        <v>103</v>
      </c>
      <c r="F4410" t="s">
        <v>1764</v>
      </c>
      <c r="G4410" t="s">
        <v>1765</v>
      </c>
      <c r="H4410">
        <v>5012</v>
      </c>
      <c r="I4410" t="s">
        <v>313</v>
      </c>
      <c r="J4410">
        <v>63300152</v>
      </c>
      <c r="K4410" t="s">
        <v>1741</v>
      </c>
      <c r="L4410" s="3">
        <v>0</v>
      </c>
      <c r="M4410" s="3">
        <v>196469.88204961928</v>
      </c>
      <c r="N4410" s="3">
        <v>-109712.10057399061</v>
      </c>
      <c r="O4410" s="3">
        <v>-15502.816297300335</v>
      </c>
      <c r="P4410" s="3">
        <v>0</v>
      </c>
    </row>
    <row r="4411" spans="2:16" x14ac:dyDescent="0.35">
      <c r="B4411" t="s">
        <v>10</v>
      </c>
      <c r="D4411" t="s">
        <v>19</v>
      </c>
      <c r="E4411" t="s">
        <v>103</v>
      </c>
      <c r="F4411" t="s">
        <v>1766</v>
      </c>
      <c r="G4411" t="s">
        <v>1767</v>
      </c>
      <c r="H4411">
        <v>5012</v>
      </c>
      <c r="I4411" t="s">
        <v>313</v>
      </c>
      <c r="J4411">
        <v>63300152</v>
      </c>
      <c r="K4411" t="s">
        <v>1741</v>
      </c>
      <c r="L4411" s="3">
        <v>0</v>
      </c>
      <c r="M4411" s="3">
        <v>0</v>
      </c>
      <c r="N4411" s="3">
        <v>0</v>
      </c>
      <c r="O4411" s="3">
        <v>0</v>
      </c>
      <c r="P4411" s="3">
        <v>0</v>
      </c>
    </row>
    <row r="4412" spans="2:16" x14ac:dyDescent="0.35">
      <c r="B4412" t="s">
        <v>10</v>
      </c>
      <c r="D4412" t="s">
        <v>19</v>
      </c>
      <c r="E4412" t="s">
        <v>103</v>
      </c>
      <c r="F4412" t="s">
        <v>1768</v>
      </c>
      <c r="G4412" t="s">
        <v>1769</v>
      </c>
      <c r="H4412">
        <v>5012</v>
      </c>
      <c r="I4412" t="s">
        <v>313</v>
      </c>
      <c r="J4412">
        <v>63300152</v>
      </c>
      <c r="K4412" t="s">
        <v>1741</v>
      </c>
      <c r="L4412" s="3">
        <v>0</v>
      </c>
      <c r="M4412" s="3">
        <v>0</v>
      </c>
      <c r="N4412" s="3">
        <v>0</v>
      </c>
      <c r="O4412" s="3">
        <v>0</v>
      </c>
      <c r="P4412" s="3">
        <v>0</v>
      </c>
    </row>
    <row r="4413" spans="2:16" x14ac:dyDescent="0.35">
      <c r="B4413" t="s">
        <v>10</v>
      </c>
      <c r="D4413" t="s">
        <v>19</v>
      </c>
      <c r="E4413" t="s">
        <v>103</v>
      </c>
      <c r="F4413" t="s">
        <v>1770</v>
      </c>
      <c r="G4413" t="s">
        <v>1771</v>
      </c>
      <c r="H4413">
        <v>5012</v>
      </c>
      <c r="I4413" t="s">
        <v>313</v>
      </c>
      <c r="J4413">
        <v>63300152</v>
      </c>
      <c r="K4413" t="s">
        <v>1741</v>
      </c>
      <c r="L4413" s="3">
        <v>0</v>
      </c>
      <c r="M4413" s="3">
        <v>0</v>
      </c>
      <c r="N4413" s="3">
        <v>0</v>
      </c>
      <c r="O4413" s="3">
        <v>0</v>
      </c>
      <c r="P4413" s="3">
        <v>0</v>
      </c>
    </row>
    <row r="4414" spans="2:16" x14ac:dyDescent="0.35">
      <c r="B4414" t="s">
        <v>10</v>
      </c>
      <c r="D4414" t="s">
        <v>19</v>
      </c>
      <c r="E4414" t="s">
        <v>103</v>
      </c>
      <c r="F4414" t="s">
        <v>1772</v>
      </c>
      <c r="G4414" t="s">
        <v>1773</v>
      </c>
      <c r="H4414">
        <v>5012</v>
      </c>
      <c r="I4414" t="s">
        <v>313</v>
      </c>
      <c r="J4414">
        <v>63300152</v>
      </c>
      <c r="K4414" t="s">
        <v>1741</v>
      </c>
      <c r="L4414" s="3">
        <v>0</v>
      </c>
      <c r="M4414" s="3">
        <v>0</v>
      </c>
      <c r="N4414" s="3">
        <v>0</v>
      </c>
      <c r="O4414" s="3">
        <v>0</v>
      </c>
      <c r="P4414" s="3">
        <v>0</v>
      </c>
    </row>
    <row r="4415" spans="2:16" x14ac:dyDescent="0.35">
      <c r="B4415" t="s">
        <v>10</v>
      </c>
      <c r="D4415" t="s">
        <v>19</v>
      </c>
      <c r="E4415" t="s">
        <v>103</v>
      </c>
      <c r="F4415" t="s">
        <v>1774</v>
      </c>
      <c r="G4415" t="s">
        <v>1775</v>
      </c>
      <c r="H4415">
        <v>5012</v>
      </c>
      <c r="I4415" t="s">
        <v>313</v>
      </c>
      <c r="J4415">
        <v>63300152</v>
      </c>
      <c r="K4415" t="s">
        <v>1741</v>
      </c>
      <c r="L4415" s="3">
        <v>0</v>
      </c>
      <c r="M4415" s="3">
        <v>0</v>
      </c>
      <c r="N4415" s="3">
        <v>0</v>
      </c>
      <c r="O4415" s="3">
        <v>0</v>
      </c>
      <c r="P4415" s="3">
        <v>0</v>
      </c>
    </row>
    <row r="4416" spans="2:16" x14ac:dyDescent="0.35">
      <c r="B4416" t="s">
        <v>10</v>
      </c>
      <c r="D4416" t="s">
        <v>19</v>
      </c>
      <c r="E4416" t="s">
        <v>103</v>
      </c>
      <c r="F4416" t="s">
        <v>1776</v>
      </c>
      <c r="G4416" t="s">
        <v>1777</v>
      </c>
      <c r="H4416">
        <v>5012</v>
      </c>
      <c r="I4416" t="s">
        <v>313</v>
      </c>
      <c r="J4416">
        <v>63300152</v>
      </c>
      <c r="K4416" t="s">
        <v>1741</v>
      </c>
      <c r="L4416" s="3">
        <v>0</v>
      </c>
      <c r="M4416" s="3">
        <v>0</v>
      </c>
      <c r="N4416" s="3">
        <v>0</v>
      </c>
      <c r="O4416" s="3">
        <v>0</v>
      </c>
      <c r="P4416" s="3">
        <v>0</v>
      </c>
    </row>
    <row r="4417" spans="2:16" x14ac:dyDescent="0.35">
      <c r="B4417" t="s">
        <v>10</v>
      </c>
      <c r="D4417" t="s">
        <v>19</v>
      </c>
      <c r="E4417" t="s">
        <v>103</v>
      </c>
      <c r="F4417" t="s">
        <v>1778</v>
      </c>
      <c r="G4417" t="s">
        <v>1779</v>
      </c>
      <c r="H4417">
        <v>5012</v>
      </c>
      <c r="I4417" t="s">
        <v>313</v>
      </c>
      <c r="J4417">
        <v>63300152</v>
      </c>
      <c r="K4417" t="s">
        <v>1741</v>
      </c>
      <c r="L4417" s="3">
        <v>0</v>
      </c>
      <c r="M4417" s="3">
        <v>0</v>
      </c>
      <c r="N4417" s="3">
        <v>0</v>
      </c>
      <c r="O4417" s="3">
        <v>0</v>
      </c>
      <c r="P4417" s="3">
        <v>0</v>
      </c>
    </row>
    <row r="4418" spans="2:16" x14ac:dyDescent="0.35">
      <c r="B4418" t="s">
        <v>10</v>
      </c>
      <c r="D4418" t="s">
        <v>19</v>
      </c>
      <c r="E4418" t="s">
        <v>103</v>
      </c>
      <c r="F4418" t="s">
        <v>1780</v>
      </c>
      <c r="G4418" t="s">
        <v>1781</v>
      </c>
      <c r="H4418">
        <v>5012</v>
      </c>
      <c r="I4418" t="s">
        <v>313</v>
      </c>
      <c r="J4418">
        <v>63300152</v>
      </c>
      <c r="K4418" t="s">
        <v>1741</v>
      </c>
      <c r="L4418" s="3">
        <v>0</v>
      </c>
      <c r="M4418" s="3">
        <v>0</v>
      </c>
      <c r="N4418" s="3">
        <v>0</v>
      </c>
      <c r="O4418" s="3">
        <v>0</v>
      </c>
      <c r="P4418" s="3">
        <v>0</v>
      </c>
    </row>
    <row r="4419" spans="2:16" x14ac:dyDescent="0.35">
      <c r="B4419" t="s">
        <v>10</v>
      </c>
      <c r="D4419" t="s">
        <v>19</v>
      </c>
      <c r="E4419" t="s">
        <v>103</v>
      </c>
      <c r="F4419" t="s">
        <v>1782</v>
      </c>
      <c r="G4419" t="s">
        <v>1783</v>
      </c>
      <c r="H4419">
        <v>5012</v>
      </c>
      <c r="I4419" t="s">
        <v>313</v>
      </c>
      <c r="J4419">
        <v>63300152</v>
      </c>
      <c r="K4419" t="s">
        <v>1741</v>
      </c>
      <c r="L4419" s="3">
        <v>0</v>
      </c>
      <c r="M4419" s="3">
        <v>-2577383.0595015297</v>
      </c>
      <c r="N4419" s="3">
        <v>-2536986.4511640193</v>
      </c>
      <c r="O4419" s="3">
        <v>-2559260.9574807296</v>
      </c>
      <c r="P4419" s="3">
        <v>0</v>
      </c>
    </row>
    <row r="4420" spans="2:16" x14ac:dyDescent="0.35">
      <c r="B4420" t="s">
        <v>10</v>
      </c>
      <c r="D4420" t="s">
        <v>19</v>
      </c>
      <c r="E4420" t="s">
        <v>103</v>
      </c>
      <c r="F4420" t="s">
        <v>1784</v>
      </c>
      <c r="G4420" t="s">
        <v>1785</v>
      </c>
      <c r="H4420">
        <v>5012</v>
      </c>
      <c r="I4420" t="s">
        <v>313</v>
      </c>
      <c r="J4420">
        <v>63300152</v>
      </c>
      <c r="K4420" t="s">
        <v>1741</v>
      </c>
      <c r="L4420" s="3">
        <v>0</v>
      </c>
      <c r="M4420" s="3">
        <v>1231250.2622812602</v>
      </c>
      <c r="N4420" s="3">
        <v>1453405.1898681303</v>
      </c>
      <c r="O4420" s="3">
        <v>1575371.6239583301</v>
      </c>
      <c r="P4420" s="3">
        <v>0</v>
      </c>
    </row>
    <row r="4421" spans="2:16" x14ac:dyDescent="0.35">
      <c r="B4421" t="s">
        <v>10</v>
      </c>
      <c r="D4421" t="s">
        <v>19</v>
      </c>
      <c r="E4421" t="s">
        <v>103</v>
      </c>
      <c r="F4421" t="s">
        <v>1786</v>
      </c>
      <c r="G4421" t="s">
        <v>1787</v>
      </c>
      <c r="H4421">
        <v>5012</v>
      </c>
      <c r="I4421" t="s">
        <v>313</v>
      </c>
      <c r="J4421">
        <v>63300152</v>
      </c>
      <c r="K4421" t="s">
        <v>1741</v>
      </c>
      <c r="L4421" s="3">
        <v>0</v>
      </c>
      <c r="M4421" s="3">
        <v>1149720.0092939797</v>
      </c>
      <c r="N4421" s="3">
        <v>1213214.6856085202</v>
      </c>
      <c r="O4421" s="3">
        <v>1049656.1330412503</v>
      </c>
      <c r="P4421" s="3">
        <v>0</v>
      </c>
    </row>
    <row r="4422" spans="2:16" x14ac:dyDescent="0.35">
      <c r="B4422" t="s">
        <v>10</v>
      </c>
      <c r="D4422" t="s">
        <v>19</v>
      </c>
      <c r="E4422" t="s">
        <v>103</v>
      </c>
      <c r="F4422" t="s">
        <v>1788</v>
      </c>
      <c r="G4422" t="s">
        <v>1789</v>
      </c>
      <c r="H4422">
        <v>5012</v>
      </c>
      <c r="I4422" t="s">
        <v>313</v>
      </c>
      <c r="J4422">
        <v>63300152</v>
      </c>
      <c r="K4422" t="s">
        <v>1741</v>
      </c>
      <c r="L4422" s="3">
        <v>0</v>
      </c>
      <c r="M4422" s="3">
        <v>48522.579999999842</v>
      </c>
      <c r="N4422" s="3">
        <v>46861.131599999731</v>
      </c>
      <c r="O4422" s="3">
        <v>45049.454231999815</v>
      </c>
      <c r="P4422" s="3">
        <v>0</v>
      </c>
    </row>
    <row r="4423" spans="2:16" x14ac:dyDescent="0.35">
      <c r="B4423" t="s">
        <v>10</v>
      </c>
      <c r="D4423" t="s">
        <v>19</v>
      </c>
      <c r="E4423" t="s">
        <v>103</v>
      </c>
      <c r="F4423" t="s">
        <v>1790</v>
      </c>
      <c r="G4423" t="s">
        <v>1791</v>
      </c>
      <c r="H4423">
        <v>5012</v>
      </c>
      <c r="I4423" t="s">
        <v>313</v>
      </c>
      <c r="J4423">
        <v>63300152</v>
      </c>
      <c r="K4423" t="s">
        <v>1741</v>
      </c>
      <c r="L4423" s="3">
        <v>0</v>
      </c>
      <c r="M4423" s="3">
        <v>170726.3200000003</v>
      </c>
      <c r="N4423" s="3">
        <v>172552.44640000025</v>
      </c>
      <c r="O4423" s="3">
        <v>173947.35532800015</v>
      </c>
      <c r="P4423" s="3">
        <v>0</v>
      </c>
    </row>
    <row r="4424" spans="2:16" x14ac:dyDescent="0.35">
      <c r="B4424" t="s">
        <v>10</v>
      </c>
      <c r="D4424" t="s">
        <v>19</v>
      </c>
      <c r="E4424" t="s">
        <v>103</v>
      </c>
      <c r="F4424" t="s">
        <v>311</v>
      </c>
      <c r="G4424" t="s">
        <v>312</v>
      </c>
      <c r="H4424">
        <v>5012</v>
      </c>
      <c r="I4424" t="s">
        <v>313</v>
      </c>
      <c r="J4424">
        <v>63300152</v>
      </c>
      <c r="K4424" t="s">
        <v>1741</v>
      </c>
      <c r="L4424" s="3">
        <v>0</v>
      </c>
      <c r="M4424" s="3">
        <v>-889095.52571701189</v>
      </c>
      <c r="N4424" s="3">
        <v>-914365.50136710727</v>
      </c>
      <c r="O4424" s="3">
        <v>-940461.93380995607</v>
      </c>
      <c r="P4424" s="3">
        <v>0</v>
      </c>
    </row>
    <row r="4425" spans="2:16" x14ac:dyDescent="0.35">
      <c r="B4425" t="s">
        <v>10</v>
      </c>
      <c r="D4425" t="s">
        <v>19</v>
      </c>
      <c r="E4425" t="s">
        <v>103</v>
      </c>
      <c r="F4425" t="s">
        <v>1774</v>
      </c>
      <c r="G4425" t="s">
        <v>1775</v>
      </c>
      <c r="H4425">
        <v>5012</v>
      </c>
      <c r="I4425" t="s">
        <v>313</v>
      </c>
      <c r="J4425">
        <v>63300152</v>
      </c>
      <c r="K4425" t="s">
        <v>1741</v>
      </c>
      <c r="L4425" s="3">
        <v>0</v>
      </c>
      <c r="M4425" s="3">
        <v>0</v>
      </c>
      <c r="N4425" s="3">
        <v>0</v>
      </c>
      <c r="O4425" s="3">
        <v>0</v>
      </c>
      <c r="P4425" s="3">
        <v>0</v>
      </c>
    </row>
    <row r="4426" spans="2:16" x14ac:dyDescent="0.35">
      <c r="B4426" t="s">
        <v>10</v>
      </c>
      <c r="D4426" t="s">
        <v>19</v>
      </c>
      <c r="E4426" t="s">
        <v>103</v>
      </c>
      <c r="F4426" t="s">
        <v>1776</v>
      </c>
      <c r="G4426" t="s">
        <v>1777</v>
      </c>
      <c r="H4426">
        <v>5012</v>
      </c>
      <c r="I4426" t="s">
        <v>313</v>
      </c>
      <c r="J4426">
        <v>63300152</v>
      </c>
      <c r="K4426" t="s">
        <v>1741</v>
      </c>
      <c r="L4426" s="3">
        <v>0</v>
      </c>
      <c r="M4426" s="3">
        <v>0</v>
      </c>
      <c r="N4426" s="3">
        <v>0</v>
      </c>
      <c r="O4426" s="3">
        <v>0</v>
      </c>
      <c r="P4426" s="3">
        <v>0</v>
      </c>
    </row>
    <row r="4427" spans="2:16" x14ac:dyDescent="0.35">
      <c r="B4427" t="s">
        <v>10</v>
      </c>
      <c r="D4427" t="s">
        <v>19</v>
      </c>
      <c r="E4427" t="s">
        <v>103</v>
      </c>
      <c r="F4427" t="s">
        <v>1778</v>
      </c>
      <c r="G4427" t="s">
        <v>1779</v>
      </c>
      <c r="H4427">
        <v>5012</v>
      </c>
      <c r="I4427" t="s">
        <v>313</v>
      </c>
      <c r="J4427">
        <v>63300152</v>
      </c>
      <c r="K4427" t="s">
        <v>1741</v>
      </c>
      <c r="L4427" s="3">
        <v>0</v>
      </c>
      <c r="M4427" s="3">
        <v>0</v>
      </c>
      <c r="N4427" s="3">
        <v>0</v>
      </c>
      <c r="O4427" s="3">
        <v>0</v>
      </c>
      <c r="P4427" s="3">
        <v>0</v>
      </c>
    </row>
    <row r="4428" spans="2:16" x14ac:dyDescent="0.35">
      <c r="B4428" t="s">
        <v>10</v>
      </c>
      <c r="D4428" t="s">
        <v>19</v>
      </c>
      <c r="E4428" t="s">
        <v>103</v>
      </c>
      <c r="F4428" t="s">
        <v>1780</v>
      </c>
      <c r="G4428" t="s">
        <v>1781</v>
      </c>
      <c r="H4428">
        <v>5012</v>
      </c>
      <c r="I4428" t="s">
        <v>313</v>
      </c>
      <c r="J4428">
        <v>63300152</v>
      </c>
      <c r="K4428" t="s">
        <v>1741</v>
      </c>
      <c r="L4428" s="3">
        <v>0</v>
      </c>
      <c r="M4428" s="3">
        <v>0</v>
      </c>
      <c r="N4428" s="3">
        <v>0</v>
      </c>
      <c r="O4428" s="3">
        <v>0</v>
      </c>
      <c r="P4428" s="3">
        <v>0</v>
      </c>
    </row>
    <row r="4429" spans="2:16" x14ac:dyDescent="0.35">
      <c r="B4429" t="s">
        <v>10</v>
      </c>
      <c r="D4429" t="s">
        <v>19</v>
      </c>
      <c r="E4429" t="s">
        <v>103</v>
      </c>
      <c r="F4429" t="s">
        <v>1782</v>
      </c>
      <c r="G4429" t="s">
        <v>1783</v>
      </c>
      <c r="H4429">
        <v>5012</v>
      </c>
      <c r="I4429" t="s">
        <v>313</v>
      </c>
      <c r="J4429">
        <v>63300152</v>
      </c>
      <c r="K4429" t="s">
        <v>1741</v>
      </c>
      <c r="L4429" s="3">
        <v>3500000</v>
      </c>
      <c r="M4429" s="3">
        <v>2577383.0595015297</v>
      </c>
      <c r="N4429" s="3">
        <v>2536986.4511640193</v>
      </c>
      <c r="O4429" s="3">
        <v>2559260.9574807296</v>
      </c>
      <c r="P4429" s="3">
        <v>3500000</v>
      </c>
    </row>
    <row r="4430" spans="2:16" x14ac:dyDescent="0.35">
      <c r="B4430" t="s">
        <v>10</v>
      </c>
      <c r="D4430" t="s">
        <v>19</v>
      </c>
      <c r="E4430" t="s">
        <v>103</v>
      </c>
      <c r="F4430" t="s">
        <v>1784</v>
      </c>
      <c r="G4430" t="s">
        <v>1785</v>
      </c>
      <c r="H4430">
        <v>5012</v>
      </c>
      <c r="I4430" t="s">
        <v>313</v>
      </c>
      <c r="J4430">
        <v>63300152</v>
      </c>
      <c r="K4430" t="s">
        <v>1741</v>
      </c>
      <c r="L4430" s="3">
        <v>3240779.1819603052</v>
      </c>
      <c r="M4430" s="3">
        <f>2009794.70771874-3241044.97</f>
        <v>-1231250.2622812602</v>
      </c>
      <c r="N4430" s="3">
        <f>1998816.24013187-3452221.43</f>
        <v>-1453405.1898681303</v>
      </c>
      <c r="O4430" s="3">
        <f>1717464.45604167-3292836.08</f>
        <v>-1575371.6239583301</v>
      </c>
      <c r="P4430" s="3">
        <v>2218604.0107546765</v>
      </c>
    </row>
    <row r="4431" spans="2:16" x14ac:dyDescent="0.35">
      <c r="B4431" t="s">
        <v>10</v>
      </c>
      <c r="D4431" t="s">
        <v>19</v>
      </c>
      <c r="E4431" t="s">
        <v>103</v>
      </c>
      <c r="F4431" t="s">
        <v>1786</v>
      </c>
      <c r="G4431" t="s">
        <v>1787</v>
      </c>
      <c r="H4431">
        <v>5012</v>
      </c>
      <c r="I4431" t="s">
        <v>313</v>
      </c>
      <c r="J4431">
        <v>63300152</v>
      </c>
      <c r="K4431" t="s">
        <v>1741</v>
      </c>
      <c r="L4431" s="3">
        <v>1996245.5839679744</v>
      </c>
      <c r="M4431" s="3">
        <f>1197243.77070602-2346963.78</f>
        <v>-1149720.0092939797</v>
      </c>
      <c r="N4431" s="3">
        <f>1260990.26439148-2474204.95</f>
        <v>-1213214.6856085202</v>
      </c>
      <c r="O4431" s="3">
        <f>1310317.35695875-2359973.49</f>
        <v>-1049656.1330412503</v>
      </c>
      <c r="P4431" s="3">
        <v>1698674.0846139304</v>
      </c>
    </row>
    <row r="4432" spans="2:16" x14ac:dyDescent="0.35">
      <c r="B4432" t="s">
        <v>10</v>
      </c>
      <c r="D4432" t="s">
        <v>19</v>
      </c>
      <c r="E4432" t="s">
        <v>103</v>
      </c>
      <c r="F4432" t="s">
        <v>1788</v>
      </c>
      <c r="G4432" t="s">
        <v>1789</v>
      </c>
      <c r="H4432">
        <v>5012</v>
      </c>
      <c r="I4432" t="s">
        <v>313</v>
      </c>
      <c r="J4432">
        <v>63300152</v>
      </c>
      <c r="K4432" t="s">
        <v>1741</v>
      </c>
      <c r="L4432" s="3">
        <v>-1630.6069983926136</v>
      </c>
      <c r="M4432" s="3">
        <v>-48522.579999999842</v>
      </c>
      <c r="N4432" s="3">
        <v>-46861.131599999731</v>
      </c>
      <c r="O4432" s="3">
        <v>-45049.454231999815</v>
      </c>
      <c r="P4432" s="3">
        <v>-32843.089169328567</v>
      </c>
    </row>
    <row r="4433" spans="2:16" x14ac:dyDescent="0.35">
      <c r="B4433" t="s">
        <v>10</v>
      </c>
      <c r="D4433" t="s">
        <v>19</v>
      </c>
      <c r="E4433" t="s">
        <v>103</v>
      </c>
      <c r="F4433" t="s">
        <v>1790</v>
      </c>
      <c r="G4433" t="s">
        <v>1791</v>
      </c>
      <c r="H4433">
        <v>5012</v>
      </c>
      <c r="I4433" t="s">
        <v>313</v>
      </c>
      <c r="J4433">
        <v>63300152</v>
      </c>
      <c r="K4433" t="s">
        <v>1741</v>
      </c>
      <c r="L4433" s="3">
        <v>-74626.573083447292</v>
      </c>
      <c r="M4433" s="3">
        <v>-170726.3200000003</v>
      </c>
      <c r="N4433" s="3">
        <v>-172552.44640000025</v>
      </c>
      <c r="O4433" s="3">
        <v>-173947.35532800015</v>
      </c>
      <c r="P4433" s="3">
        <v>-150894.69234394422</v>
      </c>
    </row>
    <row r="4434" spans="2:16" x14ac:dyDescent="0.35">
      <c r="B4434" t="s">
        <v>10</v>
      </c>
      <c r="D4434" t="s">
        <v>11</v>
      </c>
      <c r="E4434" t="s">
        <v>103</v>
      </c>
      <c r="F4434" t="s">
        <v>311</v>
      </c>
      <c r="G4434" t="s">
        <v>312</v>
      </c>
      <c r="H4434">
        <v>5012</v>
      </c>
      <c r="I4434" t="s">
        <v>313</v>
      </c>
      <c r="J4434">
        <v>63300080</v>
      </c>
      <c r="K4434" t="s">
        <v>91</v>
      </c>
      <c r="L4434" s="3">
        <v>108205.25779522241</v>
      </c>
      <c r="M4434" s="3">
        <v>111992.44181805519</v>
      </c>
      <c r="N4434" s="3">
        <v>115912.17728168711</v>
      </c>
      <c r="O4434" s="3">
        <v>119969.10348654616</v>
      </c>
      <c r="P4434" s="3">
        <v>124168.02210857526</v>
      </c>
    </row>
    <row r="4435" spans="2:16" x14ac:dyDescent="0.35">
      <c r="B4435" t="s">
        <v>10</v>
      </c>
      <c r="D4435" t="s">
        <v>19</v>
      </c>
      <c r="E4435" t="s">
        <v>103</v>
      </c>
      <c r="F4435" t="s">
        <v>311</v>
      </c>
      <c r="G4435" t="s">
        <v>312</v>
      </c>
      <c r="H4435">
        <v>5012</v>
      </c>
      <c r="I4435" t="s">
        <v>313</v>
      </c>
      <c r="J4435">
        <v>63300030</v>
      </c>
      <c r="K4435" t="s">
        <v>1488</v>
      </c>
      <c r="L4435" s="3">
        <v>21650</v>
      </c>
      <c r="M4435" s="3">
        <v>21650</v>
      </c>
      <c r="N4435" s="3">
        <v>21650</v>
      </c>
      <c r="O4435" s="3">
        <v>21650</v>
      </c>
      <c r="P4435" s="3">
        <v>21650</v>
      </c>
    </row>
    <row r="4436" spans="2:16" x14ac:dyDescent="0.35">
      <c r="B4436" t="s">
        <v>10</v>
      </c>
      <c r="D4436" t="s">
        <v>11</v>
      </c>
      <c r="E4436" t="s">
        <v>103</v>
      </c>
      <c r="F4436" t="s">
        <v>311</v>
      </c>
      <c r="G4436" t="s">
        <v>312</v>
      </c>
      <c r="H4436">
        <v>5012</v>
      </c>
      <c r="I4436" t="s">
        <v>313</v>
      </c>
      <c r="J4436">
        <v>63300040</v>
      </c>
      <c r="K4436" t="s">
        <v>1515</v>
      </c>
      <c r="L4436" s="3">
        <v>37373.526541113002</v>
      </c>
      <c r="M4436" s="3">
        <v>38681.599970051953</v>
      </c>
      <c r="N4436" s="3">
        <v>40035.455969003771</v>
      </c>
      <c r="O4436" s="3">
        <v>41436.6969279189</v>
      </c>
      <c r="P4436" s="3">
        <v>42886.981320396058</v>
      </c>
    </row>
    <row r="4437" spans="2:16" x14ac:dyDescent="0.35">
      <c r="B4437" t="s">
        <v>10</v>
      </c>
      <c r="D4437" t="s">
        <v>19</v>
      </c>
      <c r="E4437" t="s">
        <v>103</v>
      </c>
      <c r="F4437" t="s">
        <v>311</v>
      </c>
      <c r="G4437" t="s">
        <v>312</v>
      </c>
      <c r="H4437">
        <v>5012</v>
      </c>
      <c r="I4437" t="s">
        <v>313</v>
      </c>
      <c r="J4437">
        <v>63300056</v>
      </c>
      <c r="K4437" t="s">
        <v>1536</v>
      </c>
      <c r="L4437" s="3">
        <v>355938.34801060002</v>
      </c>
      <c r="M4437" s="3">
        <v>368396.19019097101</v>
      </c>
      <c r="N4437" s="3">
        <v>381290.05684765498</v>
      </c>
      <c r="O4437" s="3">
        <v>394635.20883732289</v>
      </c>
      <c r="P4437" s="3">
        <v>408447.44114662916</v>
      </c>
    </row>
    <row r="4438" spans="2:16" x14ac:dyDescent="0.35">
      <c r="B4438" t="s">
        <v>10</v>
      </c>
      <c r="D4438" t="s">
        <v>19</v>
      </c>
      <c r="E4438" t="s">
        <v>103</v>
      </c>
      <c r="F4438" t="s">
        <v>311</v>
      </c>
      <c r="G4438" t="s">
        <v>312</v>
      </c>
      <c r="H4438">
        <v>5012</v>
      </c>
      <c r="I4438" t="s">
        <v>313</v>
      </c>
      <c r="J4438">
        <v>63300033</v>
      </c>
      <c r="K4438" t="s">
        <v>1661</v>
      </c>
      <c r="L4438" s="3">
        <v>600</v>
      </c>
      <c r="M4438" s="3">
        <v>600</v>
      </c>
      <c r="N4438" s="3">
        <v>600</v>
      </c>
      <c r="O4438" s="3">
        <v>600</v>
      </c>
      <c r="P4438" s="3">
        <v>600</v>
      </c>
    </row>
    <row r="4439" spans="2:16" x14ac:dyDescent="0.35">
      <c r="B4439" t="s">
        <v>10</v>
      </c>
      <c r="D4439" t="s">
        <v>19</v>
      </c>
      <c r="E4439" t="s">
        <v>103</v>
      </c>
      <c r="F4439" t="s">
        <v>311</v>
      </c>
      <c r="G4439" t="s">
        <v>312</v>
      </c>
      <c r="H4439">
        <v>5012</v>
      </c>
      <c r="I4439" t="s">
        <v>313</v>
      </c>
      <c r="J4439">
        <v>63300150</v>
      </c>
      <c r="K4439" t="s">
        <v>1680</v>
      </c>
      <c r="L4439" s="3">
        <v>189517.5</v>
      </c>
      <c r="M4439" s="3">
        <v>193307.85</v>
      </c>
      <c r="N4439" s="3">
        <v>197174.00700000001</v>
      </c>
      <c r="O4439" s="3">
        <v>201117.48714000001</v>
      </c>
      <c r="P4439" s="3">
        <v>205139.83688280001</v>
      </c>
    </row>
    <row r="4440" spans="2:16" x14ac:dyDescent="0.35">
      <c r="B4440" t="s">
        <v>10</v>
      </c>
      <c r="D4440" t="s">
        <v>11</v>
      </c>
      <c r="E4440" t="s">
        <v>103</v>
      </c>
      <c r="F4440" t="s">
        <v>311</v>
      </c>
      <c r="G4440" t="s">
        <v>312</v>
      </c>
      <c r="H4440">
        <v>5012</v>
      </c>
      <c r="I4440" t="s">
        <v>313</v>
      </c>
      <c r="J4440">
        <v>63300100</v>
      </c>
      <c r="K4440" t="s">
        <v>1869</v>
      </c>
      <c r="L4440" s="3">
        <v>32746.3280169752</v>
      </c>
      <c r="M4440" s="3">
        <v>33892.449497569331</v>
      </c>
      <c r="N4440" s="3">
        <v>35078.685229984258</v>
      </c>
      <c r="O4440" s="3">
        <v>36306.439213033707</v>
      </c>
      <c r="P4440" s="3">
        <v>37577.164585489882</v>
      </c>
    </row>
    <row r="4441" spans="2:16" x14ac:dyDescent="0.35">
      <c r="B4441" t="s">
        <v>10</v>
      </c>
      <c r="D4441" t="s">
        <v>11</v>
      </c>
      <c r="E4441" t="s">
        <v>103</v>
      </c>
      <c r="F4441" t="s">
        <v>311</v>
      </c>
      <c r="G4441" t="s">
        <v>312</v>
      </c>
      <c r="H4441">
        <v>5012</v>
      </c>
      <c r="I4441" t="s">
        <v>313</v>
      </c>
      <c r="J4441">
        <v>63300170</v>
      </c>
      <c r="K4441" t="s">
        <v>1873</v>
      </c>
      <c r="L4441" s="3">
        <v>56594.197333685406</v>
      </c>
      <c r="M4441" s="3">
        <v>58574.994240364394</v>
      </c>
      <c r="N4441" s="3">
        <v>60625.119038777142</v>
      </c>
      <c r="O4441" s="3">
        <v>62746.99820513434</v>
      </c>
      <c r="P4441" s="3">
        <v>64943.143142314038</v>
      </c>
    </row>
    <row r="4442" spans="2:16" x14ac:dyDescent="0.35">
      <c r="B4442" t="s">
        <v>10</v>
      </c>
      <c r="D4442" t="s">
        <v>19</v>
      </c>
      <c r="E4442" t="s">
        <v>103</v>
      </c>
      <c r="F4442" t="s">
        <v>311</v>
      </c>
      <c r="G4442" t="s">
        <v>312</v>
      </c>
      <c r="H4442">
        <v>5012</v>
      </c>
      <c r="I4442" t="s">
        <v>313</v>
      </c>
      <c r="J4442">
        <v>63300135</v>
      </c>
      <c r="K4442" t="s">
        <v>1895</v>
      </c>
      <c r="L4442" s="3">
        <v>62000</v>
      </c>
      <c r="M4442" s="3">
        <v>62000</v>
      </c>
      <c r="N4442" s="3">
        <v>62000</v>
      </c>
      <c r="O4442" s="3">
        <v>62000</v>
      </c>
      <c r="P4442" s="3">
        <v>62000</v>
      </c>
    </row>
    <row r="4443" spans="2:16" x14ac:dyDescent="0.35">
      <c r="B4443" t="s">
        <v>76</v>
      </c>
      <c r="D4443" t="s">
        <v>19</v>
      </c>
      <c r="E4443" t="s">
        <v>103</v>
      </c>
      <c r="F4443" t="s">
        <v>1754</v>
      </c>
      <c r="G4443" t="s">
        <v>1755</v>
      </c>
      <c r="H4443">
        <v>5012</v>
      </c>
      <c r="I4443" t="s">
        <v>313</v>
      </c>
      <c r="J4443">
        <v>63300152</v>
      </c>
      <c r="K4443" t="s">
        <v>1741</v>
      </c>
      <c r="L4443" s="3">
        <v>246048.2158925666</v>
      </c>
      <c r="M4443" s="3">
        <v>260000</v>
      </c>
      <c r="N4443" s="3">
        <v>0</v>
      </c>
      <c r="O4443" s="3">
        <v>0</v>
      </c>
      <c r="P4443" s="3">
        <v>0</v>
      </c>
    </row>
    <row r="4444" spans="2:16" x14ac:dyDescent="0.35">
      <c r="B4444" t="s">
        <v>76</v>
      </c>
      <c r="D4444" t="s">
        <v>19</v>
      </c>
      <c r="E4444" t="s">
        <v>103</v>
      </c>
      <c r="F4444" t="s">
        <v>1770</v>
      </c>
      <c r="G4444" t="s">
        <v>1771</v>
      </c>
      <c r="H4444">
        <v>5012</v>
      </c>
      <c r="I4444" t="s">
        <v>313</v>
      </c>
      <c r="J4444">
        <v>63300152</v>
      </c>
      <c r="K4444" t="s">
        <v>1741</v>
      </c>
      <c r="L4444" s="3">
        <v>6897291.7235066304</v>
      </c>
      <c r="M4444" s="3">
        <v>7288391.9991305303</v>
      </c>
      <c r="N4444" s="3">
        <v>7387248.4588485397</v>
      </c>
      <c r="O4444" s="3">
        <v>7629396.9543136805</v>
      </c>
      <c r="P4444" s="3">
        <v>7710461.7127949419</v>
      </c>
    </row>
    <row r="4445" spans="2:16" x14ac:dyDescent="0.35">
      <c r="B4445" t="s">
        <v>76</v>
      </c>
      <c r="D4445" t="s">
        <v>19</v>
      </c>
      <c r="E4445" t="s">
        <v>103</v>
      </c>
      <c r="F4445" t="s">
        <v>1784</v>
      </c>
      <c r="G4445" t="s">
        <v>1785</v>
      </c>
      <c r="H4445">
        <v>5012</v>
      </c>
      <c r="I4445" t="s">
        <v>313</v>
      </c>
      <c r="J4445">
        <v>63300152</v>
      </c>
      <c r="K4445" t="s">
        <v>1741</v>
      </c>
      <c r="L4445" s="3">
        <v>11635325.818039695</v>
      </c>
      <c r="M4445" s="3">
        <f>9054044.02961817+3241044.97</f>
        <v>12295088.999618171</v>
      </c>
      <c r="N4445" s="3">
        <f>9094616.5745571+3452221.43</f>
        <v>12546838.004557099</v>
      </c>
      <c r="O4445" s="3">
        <f>8958091.92094499+3292836.08</f>
        <v>12250928.000944991</v>
      </c>
      <c r="P4445" s="3">
        <v>12381097.989245323</v>
      </c>
    </row>
    <row r="4446" spans="2:16" x14ac:dyDescent="0.35">
      <c r="B4446" t="s">
        <v>76</v>
      </c>
      <c r="D4446" t="s">
        <v>19</v>
      </c>
      <c r="E4446" t="s">
        <v>103</v>
      </c>
      <c r="F4446" t="s">
        <v>1786</v>
      </c>
      <c r="G4446" t="s">
        <v>1787</v>
      </c>
      <c r="H4446">
        <v>5012</v>
      </c>
      <c r="I4446" t="s">
        <v>313</v>
      </c>
      <c r="J4446">
        <v>63300152</v>
      </c>
      <c r="K4446" t="s">
        <v>1741</v>
      </c>
      <c r="L4446" s="3">
        <v>8425581.4160320256</v>
      </c>
      <c r="M4446" s="3">
        <f>6556377.2178697+2346963.78</f>
        <v>8903340.9978697002</v>
      </c>
      <c r="N4446" s="3">
        <f>6518106.0540183+2474204.95</f>
        <v>8992311.0040182993</v>
      </c>
      <c r="O4446" s="3">
        <f>6420258.68173177+2359973.49</f>
        <v>8780232.17173177</v>
      </c>
      <c r="P4446" s="3">
        <v>8873524.9153860696</v>
      </c>
    </row>
    <row r="4447" spans="2:16" x14ac:dyDescent="0.35">
      <c r="B4447" t="s">
        <v>76</v>
      </c>
      <c r="D4447" t="s">
        <v>19</v>
      </c>
      <c r="E4447" t="s">
        <v>103</v>
      </c>
      <c r="F4447" t="s">
        <v>1788</v>
      </c>
      <c r="G4447" t="s">
        <v>1789</v>
      </c>
      <c r="H4447">
        <v>5012</v>
      </c>
      <c r="I4447" t="s">
        <v>313</v>
      </c>
      <c r="J4447">
        <v>63300152</v>
      </c>
      <c r="K4447" t="s">
        <v>1741</v>
      </c>
      <c r="L4447" s="3">
        <v>1276701.6069983926</v>
      </c>
      <c r="M4447" s="3">
        <v>1349094.9999999998</v>
      </c>
      <c r="N4447" s="3">
        <v>1373444.9999999998</v>
      </c>
      <c r="O4447" s="3">
        <v>1398164.9999999998</v>
      </c>
      <c r="P4447" s="3">
        <v>1413020.9458526885</v>
      </c>
    </row>
    <row r="4448" spans="2:16" x14ac:dyDescent="0.35">
      <c r="B4448" t="s">
        <v>76</v>
      </c>
      <c r="D4448" t="s">
        <v>19</v>
      </c>
      <c r="E4448" t="s">
        <v>103</v>
      </c>
      <c r="F4448" t="s">
        <v>1790</v>
      </c>
      <c r="G4448" t="s">
        <v>1791</v>
      </c>
      <c r="H4448">
        <v>5012</v>
      </c>
      <c r="I4448" t="s">
        <v>313</v>
      </c>
      <c r="J4448">
        <v>63300152</v>
      </c>
      <c r="K4448" t="s">
        <v>1741</v>
      </c>
      <c r="L4448" s="3">
        <v>2577610.5730834473</v>
      </c>
      <c r="M4448" s="3">
        <v>2723770.0000000005</v>
      </c>
      <c r="N4448" s="3">
        <v>2776657.0000000005</v>
      </c>
      <c r="O4448" s="3">
        <v>2830134.0000000005</v>
      </c>
      <c r="P4448" s="3">
        <v>2860205.0699093845</v>
      </c>
    </row>
    <row r="4449" spans="2:16" x14ac:dyDescent="0.35">
      <c r="B4449" t="s">
        <v>10</v>
      </c>
      <c r="D4449" t="s">
        <v>11</v>
      </c>
      <c r="E4449" t="s">
        <v>24</v>
      </c>
      <c r="F4449" t="s">
        <v>304</v>
      </c>
      <c r="G4449" t="s">
        <v>305</v>
      </c>
      <c r="H4449">
        <v>5014</v>
      </c>
      <c r="I4449" t="s">
        <v>306</v>
      </c>
      <c r="J4449">
        <v>63300080</v>
      </c>
      <c r="K4449" t="s">
        <v>91</v>
      </c>
      <c r="L4449" s="3">
        <v>36019.500056795085</v>
      </c>
      <c r="M4449" s="3">
        <v>37280.182558782908</v>
      </c>
      <c r="N4449" s="3">
        <v>38584.988948340309</v>
      </c>
      <c r="O4449" s="3">
        <v>39935.463561532219</v>
      </c>
      <c r="P4449" s="3">
        <v>41333.204786185845</v>
      </c>
    </row>
    <row r="4450" spans="2:16" x14ac:dyDescent="0.35">
      <c r="B4450" t="s">
        <v>10</v>
      </c>
      <c r="D4450" t="s">
        <v>19</v>
      </c>
      <c r="E4450" t="s">
        <v>24</v>
      </c>
      <c r="F4450" t="s">
        <v>304</v>
      </c>
      <c r="G4450" t="s">
        <v>305</v>
      </c>
      <c r="H4450">
        <v>5014</v>
      </c>
      <c r="I4450" t="s">
        <v>306</v>
      </c>
      <c r="J4450">
        <v>63300075</v>
      </c>
      <c r="K4450" t="s">
        <v>1480</v>
      </c>
      <c r="L4450" s="3">
        <v>10149.999999999998</v>
      </c>
      <c r="M4450" s="3">
        <v>10302.249999999996</v>
      </c>
      <c r="N4450" s="3">
        <v>10456.783749999995</v>
      </c>
      <c r="O4450" s="3">
        <v>10613.635506249993</v>
      </c>
      <c r="P4450" s="3">
        <v>10772.840038843742</v>
      </c>
    </row>
    <row r="4451" spans="2:16" x14ac:dyDescent="0.35">
      <c r="B4451" t="s">
        <v>10</v>
      </c>
      <c r="D4451" t="s">
        <v>19</v>
      </c>
      <c r="E4451" t="s">
        <v>24</v>
      </c>
      <c r="F4451" t="s">
        <v>304</v>
      </c>
      <c r="G4451" t="s">
        <v>305</v>
      </c>
      <c r="H4451">
        <v>5014</v>
      </c>
      <c r="I4451" t="s">
        <v>306</v>
      </c>
      <c r="J4451">
        <v>63300030</v>
      </c>
      <c r="K4451" t="s">
        <v>1488</v>
      </c>
      <c r="L4451" s="3">
        <v>12000</v>
      </c>
      <c r="M4451" s="3">
        <v>12000</v>
      </c>
      <c r="N4451" s="3">
        <v>12000</v>
      </c>
      <c r="O4451" s="3">
        <v>12000</v>
      </c>
      <c r="P4451" s="3">
        <v>12000</v>
      </c>
    </row>
    <row r="4452" spans="2:16" x14ac:dyDescent="0.35">
      <c r="B4452" t="s">
        <v>10</v>
      </c>
      <c r="D4452" t="s">
        <v>11</v>
      </c>
      <c r="E4452" t="s">
        <v>24</v>
      </c>
      <c r="F4452" t="s">
        <v>304</v>
      </c>
      <c r="G4452" t="s">
        <v>305</v>
      </c>
      <c r="H4452">
        <v>5014</v>
      </c>
      <c r="I4452" t="s">
        <v>306</v>
      </c>
      <c r="J4452">
        <v>63300040</v>
      </c>
      <c r="K4452" t="s">
        <v>1515</v>
      </c>
      <c r="L4452" s="3">
        <v>12440.945743300934</v>
      </c>
      <c r="M4452" s="3">
        <v>12876.378844316467</v>
      </c>
      <c r="N4452" s="3">
        <v>13327.052103867542</v>
      </c>
      <c r="O4452" s="3">
        <v>13793.498927502904</v>
      </c>
      <c r="P4452" s="3">
        <v>14276.271389965505</v>
      </c>
    </row>
    <row r="4453" spans="2:16" x14ac:dyDescent="0.35">
      <c r="B4453" t="s">
        <v>10</v>
      </c>
      <c r="D4453" t="s">
        <v>19</v>
      </c>
      <c r="E4453" t="s">
        <v>24</v>
      </c>
      <c r="F4453" t="s">
        <v>304</v>
      </c>
      <c r="G4453" t="s">
        <v>305</v>
      </c>
      <c r="H4453">
        <v>5014</v>
      </c>
      <c r="I4453" t="s">
        <v>306</v>
      </c>
      <c r="J4453">
        <v>63300056</v>
      </c>
      <c r="K4453" t="s">
        <v>1536</v>
      </c>
      <c r="L4453" s="3">
        <v>118485.197555247</v>
      </c>
      <c r="M4453" s="3">
        <v>122632.17946968063</v>
      </c>
      <c r="N4453" s="3">
        <v>126924.30575111945</v>
      </c>
      <c r="O4453" s="3">
        <v>131366.65645240861</v>
      </c>
      <c r="P4453" s="3">
        <v>135964.4894282429</v>
      </c>
    </row>
    <row r="4454" spans="2:16" x14ac:dyDescent="0.35">
      <c r="B4454" t="s">
        <v>10</v>
      </c>
      <c r="D4454" t="s">
        <v>19</v>
      </c>
      <c r="E4454" t="s">
        <v>24</v>
      </c>
      <c r="F4454" t="s">
        <v>304</v>
      </c>
      <c r="G4454" t="s">
        <v>305</v>
      </c>
      <c r="H4454">
        <v>5014</v>
      </c>
      <c r="I4454" t="s">
        <v>306</v>
      </c>
      <c r="J4454">
        <v>63300065</v>
      </c>
      <c r="K4454" t="s">
        <v>1627</v>
      </c>
      <c r="L4454" s="3">
        <v>54000</v>
      </c>
      <c r="M4454" s="3">
        <v>54000</v>
      </c>
      <c r="N4454" s="3">
        <v>54000</v>
      </c>
      <c r="O4454" s="3">
        <v>54000</v>
      </c>
      <c r="P4454" s="3">
        <v>54000</v>
      </c>
    </row>
    <row r="4455" spans="2:16" x14ac:dyDescent="0.35">
      <c r="B4455" t="s">
        <v>10</v>
      </c>
      <c r="D4455" t="s">
        <v>19</v>
      </c>
      <c r="E4455" t="s">
        <v>24</v>
      </c>
      <c r="F4455" t="s">
        <v>304</v>
      </c>
      <c r="G4455" t="s">
        <v>305</v>
      </c>
      <c r="H4455">
        <v>5014</v>
      </c>
      <c r="I4455" t="s">
        <v>306</v>
      </c>
      <c r="J4455">
        <v>63300150</v>
      </c>
      <c r="K4455" t="s">
        <v>1680</v>
      </c>
      <c r="L4455" s="3">
        <v>24480</v>
      </c>
      <c r="M4455" s="3">
        <v>24969.600000000002</v>
      </c>
      <c r="N4455" s="3">
        <v>25468.992000000002</v>
      </c>
      <c r="O4455" s="3">
        <v>25978.371840000003</v>
      </c>
      <c r="P4455" s="3">
        <v>26497.939276800003</v>
      </c>
    </row>
    <row r="4456" spans="2:16" x14ac:dyDescent="0.35">
      <c r="B4456" t="s">
        <v>10</v>
      </c>
      <c r="D4456" t="s">
        <v>19</v>
      </c>
      <c r="E4456" t="s">
        <v>24</v>
      </c>
      <c r="F4456" t="s">
        <v>304</v>
      </c>
      <c r="G4456" t="s">
        <v>305</v>
      </c>
      <c r="H4456">
        <v>5014</v>
      </c>
      <c r="I4456" t="s">
        <v>306</v>
      </c>
      <c r="J4456">
        <v>63300152</v>
      </c>
      <c r="K4456" t="s">
        <v>1741</v>
      </c>
      <c r="L4456" s="3">
        <v>147900</v>
      </c>
      <c r="M4456" s="3">
        <v>150858</v>
      </c>
      <c r="N4456" s="3">
        <v>153875.16</v>
      </c>
      <c r="O4456" s="3">
        <v>156952.66320000001</v>
      </c>
      <c r="P4456" s="3">
        <v>160091.71646400003</v>
      </c>
    </row>
    <row r="4457" spans="2:16" x14ac:dyDescent="0.35">
      <c r="B4457" t="s">
        <v>10</v>
      </c>
      <c r="D4457" t="s">
        <v>11</v>
      </c>
      <c r="E4457" t="s">
        <v>24</v>
      </c>
      <c r="F4457" t="s">
        <v>304</v>
      </c>
      <c r="G4457" t="s">
        <v>305</v>
      </c>
      <c r="H4457">
        <v>5014</v>
      </c>
      <c r="I4457" t="s">
        <v>306</v>
      </c>
      <c r="J4457">
        <v>63300110</v>
      </c>
      <c r="K4457" t="s">
        <v>1866</v>
      </c>
      <c r="L4457" s="3">
        <v>2160</v>
      </c>
      <c r="M4457" s="3">
        <v>2160</v>
      </c>
      <c r="N4457" s="3">
        <v>2160</v>
      </c>
      <c r="O4457" s="3">
        <v>2160</v>
      </c>
      <c r="P4457" s="3">
        <v>2160</v>
      </c>
    </row>
    <row r="4458" spans="2:16" x14ac:dyDescent="0.35">
      <c r="B4458" t="s">
        <v>10</v>
      </c>
      <c r="D4458" t="s">
        <v>11</v>
      </c>
      <c r="E4458" t="s">
        <v>24</v>
      </c>
      <c r="F4458" t="s">
        <v>304</v>
      </c>
      <c r="G4458" t="s">
        <v>305</v>
      </c>
      <c r="H4458">
        <v>5014</v>
      </c>
      <c r="I4458" t="s">
        <v>306</v>
      </c>
      <c r="J4458">
        <v>63300100</v>
      </c>
      <c r="K4458" t="s">
        <v>1869</v>
      </c>
      <c r="L4458" s="3">
        <v>10900.638175082724</v>
      </c>
      <c r="M4458" s="3">
        <v>11282.160511210617</v>
      </c>
      <c r="N4458" s="3">
        <v>11677.036129102989</v>
      </c>
      <c r="O4458" s="3">
        <v>12085.732393621593</v>
      </c>
      <c r="P4458" s="3">
        <v>12508.733027398346</v>
      </c>
    </row>
    <row r="4459" spans="2:16" x14ac:dyDescent="0.35">
      <c r="B4459" t="s">
        <v>10</v>
      </c>
      <c r="D4459" t="s">
        <v>11</v>
      </c>
      <c r="E4459" t="s">
        <v>24</v>
      </c>
      <c r="F4459" t="s">
        <v>304</v>
      </c>
      <c r="G4459" t="s">
        <v>305</v>
      </c>
      <c r="H4459">
        <v>5014</v>
      </c>
      <c r="I4459" t="s">
        <v>306</v>
      </c>
      <c r="J4459">
        <v>63300170</v>
      </c>
      <c r="K4459" t="s">
        <v>1873</v>
      </c>
      <c r="L4459" s="3">
        <v>18839.146411284273</v>
      </c>
      <c r="M4459" s="3">
        <v>19498.51653567922</v>
      </c>
      <c r="N4459" s="3">
        <v>20180.964614427994</v>
      </c>
      <c r="O4459" s="3">
        <v>20887.298375932969</v>
      </c>
      <c r="P4459" s="3">
        <v>21618.353819090622</v>
      </c>
    </row>
    <row r="4460" spans="2:16" x14ac:dyDescent="0.35">
      <c r="B4460" t="s">
        <v>10</v>
      </c>
      <c r="D4460" t="s">
        <v>19</v>
      </c>
      <c r="E4460" t="s">
        <v>24</v>
      </c>
      <c r="F4460" t="s">
        <v>304</v>
      </c>
      <c r="G4460" t="s">
        <v>305</v>
      </c>
      <c r="H4460">
        <v>5014</v>
      </c>
      <c r="I4460" t="s">
        <v>306</v>
      </c>
      <c r="J4460">
        <v>63300155</v>
      </c>
      <c r="K4460" t="s">
        <v>1877</v>
      </c>
      <c r="L4460" s="3">
        <v>3000</v>
      </c>
      <c r="M4460" s="3">
        <v>3000</v>
      </c>
      <c r="N4460" s="3">
        <v>3000</v>
      </c>
      <c r="O4460" s="3">
        <v>3000</v>
      </c>
      <c r="P4460" s="3">
        <v>3000</v>
      </c>
    </row>
    <row r="4461" spans="2:16" x14ac:dyDescent="0.35">
      <c r="B4461" t="s">
        <v>10</v>
      </c>
      <c r="D4461" t="s">
        <v>11</v>
      </c>
      <c r="E4461" t="s">
        <v>24</v>
      </c>
      <c r="F4461" t="s">
        <v>307</v>
      </c>
      <c r="G4461" t="s">
        <v>308</v>
      </c>
      <c r="H4461">
        <v>5014</v>
      </c>
      <c r="I4461" t="s">
        <v>306</v>
      </c>
      <c r="J4461">
        <v>63300080</v>
      </c>
      <c r="K4461" t="s">
        <v>91</v>
      </c>
      <c r="L4461" s="3">
        <v>267644.32677946053</v>
      </c>
      <c r="M4461" s="3">
        <v>277011.87821674161</v>
      </c>
      <c r="N4461" s="3">
        <v>286707.29395432753</v>
      </c>
      <c r="O4461" s="3">
        <v>296742.04924272897</v>
      </c>
      <c r="P4461" s="3">
        <v>307128.02096622449</v>
      </c>
    </row>
    <row r="4462" spans="2:16" x14ac:dyDescent="0.35">
      <c r="B4462" t="s">
        <v>10</v>
      </c>
      <c r="D4462" t="s">
        <v>19</v>
      </c>
      <c r="E4462" t="s">
        <v>24</v>
      </c>
      <c r="F4462" t="s">
        <v>307</v>
      </c>
      <c r="G4462" t="s">
        <v>308</v>
      </c>
      <c r="H4462">
        <v>5014</v>
      </c>
      <c r="I4462" t="s">
        <v>306</v>
      </c>
      <c r="J4462">
        <v>63300030</v>
      </c>
      <c r="K4462" t="s">
        <v>1488</v>
      </c>
      <c r="L4462" s="3">
        <v>18000</v>
      </c>
      <c r="M4462" s="3">
        <v>18000</v>
      </c>
      <c r="N4462" s="3">
        <v>18000</v>
      </c>
      <c r="O4462" s="3">
        <v>18000</v>
      </c>
      <c r="P4462" s="3">
        <v>18000</v>
      </c>
    </row>
    <row r="4463" spans="2:16" x14ac:dyDescent="0.35">
      <c r="B4463" t="s">
        <v>10</v>
      </c>
      <c r="D4463" t="s">
        <v>11</v>
      </c>
      <c r="E4463" t="s">
        <v>24</v>
      </c>
      <c r="F4463" t="s">
        <v>307</v>
      </c>
      <c r="G4463" t="s">
        <v>308</v>
      </c>
      <c r="H4463">
        <v>5014</v>
      </c>
      <c r="I4463" t="s">
        <v>306</v>
      </c>
      <c r="J4463">
        <v>63300040</v>
      </c>
      <c r="K4463" t="s">
        <v>1515</v>
      </c>
      <c r="L4463" s="3">
        <v>92442.941815274186</v>
      </c>
      <c r="M4463" s="3">
        <v>95678.444778808785</v>
      </c>
      <c r="N4463" s="3">
        <v>99027.190346067073</v>
      </c>
      <c r="O4463" s="3">
        <v>102493.14200817941</v>
      </c>
      <c r="P4463" s="3">
        <v>106080.40197846568</v>
      </c>
    </row>
    <row r="4464" spans="2:16" x14ac:dyDescent="0.35">
      <c r="B4464" t="s">
        <v>10</v>
      </c>
      <c r="D4464" t="s">
        <v>19</v>
      </c>
      <c r="E4464" t="s">
        <v>24</v>
      </c>
      <c r="F4464" t="s">
        <v>307</v>
      </c>
      <c r="G4464" t="s">
        <v>308</v>
      </c>
      <c r="H4464">
        <v>5014</v>
      </c>
      <c r="I4464" t="s">
        <v>306</v>
      </c>
      <c r="J4464">
        <v>63300056</v>
      </c>
      <c r="K4464" t="s">
        <v>1536</v>
      </c>
      <c r="L4464" s="3">
        <v>880408.96966927801</v>
      </c>
      <c r="M4464" s="3">
        <v>911223.2836077027</v>
      </c>
      <c r="N4464" s="3">
        <v>943116.09853397217</v>
      </c>
      <c r="O4464" s="3">
        <v>976125.16198266111</v>
      </c>
      <c r="P4464" s="3">
        <v>1010289.5426520542</v>
      </c>
    </row>
    <row r="4465" spans="2:16" x14ac:dyDescent="0.35">
      <c r="B4465" t="s">
        <v>10</v>
      </c>
      <c r="D4465" t="s">
        <v>19</v>
      </c>
      <c r="E4465" t="s">
        <v>24</v>
      </c>
      <c r="F4465" t="s">
        <v>307</v>
      </c>
      <c r="G4465" t="s">
        <v>308</v>
      </c>
      <c r="H4465">
        <v>5014</v>
      </c>
      <c r="I4465" t="s">
        <v>306</v>
      </c>
      <c r="J4465">
        <v>63300150</v>
      </c>
      <c r="K4465" t="s">
        <v>1680</v>
      </c>
      <c r="L4465" s="3">
        <v>21012</v>
      </c>
      <c r="M4465" s="3">
        <v>111432.24</v>
      </c>
      <c r="N4465" s="3">
        <v>113660.8848</v>
      </c>
      <c r="O4465" s="3">
        <v>115934.10249600001</v>
      </c>
      <c r="P4465" s="3">
        <v>118252.78454592</v>
      </c>
    </row>
    <row r="4466" spans="2:16" x14ac:dyDescent="0.35">
      <c r="B4466" t="s">
        <v>10</v>
      </c>
      <c r="D4466" t="s">
        <v>11</v>
      </c>
      <c r="E4466" t="s">
        <v>24</v>
      </c>
      <c r="F4466" t="s">
        <v>307</v>
      </c>
      <c r="G4466" t="s">
        <v>308</v>
      </c>
      <c r="H4466">
        <v>5014</v>
      </c>
      <c r="I4466" t="s">
        <v>306</v>
      </c>
      <c r="J4466">
        <v>63300100</v>
      </c>
      <c r="K4466" t="s">
        <v>1869</v>
      </c>
      <c r="L4466" s="3">
        <v>80997.625209573569</v>
      </c>
      <c r="M4466" s="3">
        <v>83832.542091908646</v>
      </c>
      <c r="N4466" s="3">
        <v>86766.681065125435</v>
      </c>
      <c r="O4466" s="3">
        <v>89803.514902404815</v>
      </c>
      <c r="P4466" s="3">
        <v>92946.637923988994</v>
      </c>
    </row>
    <row r="4467" spans="2:16" x14ac:dyDescent="0.35">
      <c r="B4467" t="s">
        <v>10</v>
      </c>
      <c r="D4467" t="s">
        <v>11</v>
      </c>
      <c r="E4467" t="s">
        <v>24</v>
      </c>
      <c r="F4467" t="s">
        <v>307</v>
      </c>
      <c r="G4467" t="s">
        <v>308</v>
      </c>
      <c r="H4467">
        <v>5014</v>
      </c>
      <c r="I4467" t="s">
        <v>306</v>
      </c>
      <c r="J4467">
        <v>63300170</v>
      </c>
      <c r="K4467" t="s">
        <v>1873</v>
      </c>
      <c r="L4467" s="3">
        <v>139985.02617741522</v>
      </c>
      <c r="M4467" s="3">
        <v>144884.50209362473</v>
      </c>
      <c r="N4467" s="3">
        <v>149955.45966690159</v>
      </c>
      <c r="O4467" s="3">
        <v>155203.90075524311</v>
      </c>
      <c r="P4467" s="3">
        <v>160636.03728167663</v>
      </c>
    </row>
    <row r="4468" spans="2:16" x14ac:dyDescent="0.35">
      <c r="B4468" t="s">
        <v>10</v>
      </c>
      <c r="D4468" t="s">
        <v>11</v>
      </c>
      <c r="E4468" t="s">
        <v>24</v>
      </c>
      <c r="F4468" t="s">
        <v>309</v>
      </c>
      <c r="G4468" t="s">
        <v>310</v>
      </c>
      <c r="H4468">
        <v>5014</v>
      </c>
      <c r="I4468" t="s">
        <v>306</v>
      </c>
      <c r="J4468">
        <v>63300080</v>
      </c>
      <c r="K4468" t="s">
        <v>91</v>
      </c>
      <c r="L4468" s="3">
        <v>20259.863648304767</v>
      </c>
      <c r="M4468" s="3">
        <v>20968.958875995431</v>
      </c>
      <c r="N4468" s="3">
        <v>21702.872436655271</v>
      </c>
      <c r="O4468" s="3">
        <v>22462.472971938205</v>
      </c>
      <c r="P4468" s="3">
        <v>23248.659525956038</v>
      </c>
    </row>
    <row r="4469" spans="2:16" x14ac:dyDescent="0.35">
      <c r="B4469" t="s">
        <v>10</v>
      </c>
      <c r="D4469" t="s">
        <v>19</v>
      </c>
      <c r="E4469" t="s">
        <v>24</v>
      </c>
      <c r="F4469" t="s">
        <v>309</v>
      </c>
      <c r="G4469" t="s">
        <v>310</v>
      </c>
      <c r="H4469">
        <v>5014</v>
      </c>
      <c r="I4469" t="s">
        <v>306</v>
      </c>
      <c r="J4469">
        <v>63300030</v>
      </c>
      <c r="K4469" t="s">
        <v>1488</v>
      </c>
      <c r="L4469" s="3">
        <v>7566.4</v>
      </c>
      <c r="M4469" s="3">
        <v>7566.4</v>
      </c>
      <c r="N4469" s="3">
        <v>7566.4</v>
      </c>
      <c r="O4469" s="3">
        <v>7566.4</v>
      </c>
      <c r="P4469" s="3">
        <v>7566.4</v>
      </c>
    </row>
    <row r="4470" spans="2:16" x14ac:dyDescent="0.35">
      <c r="B4470" t="s">
        <v>10</v>
      </c>
      <c r="D4470" t="s">
        <v>11</v>
      </c>
      <c r="E4470" t="s">
        <v>24</v>
      </c>
      <c r="F4470" t="s">
        <v>309</v>
      </c>
      <c r="G4470" t="s">
        <v>310</v>
      </c>
      <c r="H4470">
        <v>5014</v>
      </c>
      <c r="I4470" t="s">
        <v>306</v>
      </c>
      <c r="J4470">
        <v>63300040</v>
      </c>
      <c r="K4470" t="s">
        <v>1515</v>
      </c>
      <c r="L4470" s="3">
        <v>6997.6502732631589</v>
      </c>
      <c r="M4470" s="3">
        <v>7242.5680328273693</v>
      </c>
      <c r="N4470" s="3">
        <v>7496.0579139763267</v>
      </c>
      <c r="O4470" s="3">
        <v>7758.4199409654975</v>
      </c>
      <c r="P4470" s="3">
        <v>8029.9646388992896</v>
      </c>
    </row>
    <row r="4471" spans="2:16" x14ac:dyDescent="0.35">
      <c r="B4471" t="s">
        <v>10</v>
      </c>
      <c r="D4471" t="s">
        <v>19</v>
      </c>
      <c r="E4471" t="s">
        <v>24</v>
      </c>
      <c r="F4471" t="s">
        <v>309</v>
      </c>
      <c r="G4471" t="s">
        <v>310</v>
      </c>
      <c r="H4471">
        <v>5014</v>
      </c>
      <c r="I4471" t="s">
        <v>306</v>
      </c>
      <c r="J4471">
        <v>63300056</v>
      </c>
      <c r="K4471" t="s">
        <v>1536</v>
      </c>
      <c r="L4471" s="3">
        <v>66644.288316791994</v>
      </c>
      <c r="M4471" s="3">
        <v>68976.83840787971</v>
      </c>
      <c r="N4471" s="3">
        <v>71391.027752155496</v>
      </c>
      <c r="O4471" s="3">
        <v>73889.713723480934</v>
      </c>
      <c r="P4471" s="3">
        <v>76475.853703802757</v>
      </c>
    </row>
    <row r="4472" spans="2:16" x14ac:dyDescent="0.35">
      <c r="B4472" t="s">
        <v>10</v>
      </c>
      <c r="D4472" t="s">
        <v>19</v>
      </c>
      <c r="E4472" t="s">
        <v>24</v>
      </c>
      <c r="F4472" t="s">
        <v>309</v>
      </c>
      <c r="G4472" t="s">
        <v>310</v>
      </c>
      <c r="H4472">
        <v>5014</v>
      </c>
      <c r="I4472" t="s">
        <v>306</v>
      </c>
      <c r="J4472">
        <v>63300033</v>
      </c>
      <c r="K4472" t="s">
        <v>1661</v>
      </c>
      <c r="L4472" s="3">
        <v>3000</v>
      </c>
      <c r="M4472" s="3">
        <v>3000</v>
      </c>
      <c r="N4472" s="3">
        <v>3000</v>
      </c>
      <c r="O4472" s="3">
        <v>3000</v>
      </c>
      <c r="P4472" s="3">
        <v>3000</v>
      </c>
    </row>
    <row r="4473" spans="2:16" x14ac:dyDescent="0.35">
      <c r="B4473" t="s">
        <v>10</v>
      </c>
      <c r="D4473" t="s">
        <v>19</v>
      </c>
      <c r="E4473" t="s">
        <v>24</v>
      </c>
      <c r="F4473" t="s">
        <v>309</v>
      </c>
      <c r="G4473" t="s">
        <v>310</v>
      </c>
      <c r="H4473">
        <v>5014</v>
      </c>
      <c r="I4473" t="s">
        <v>306</v>
      </c>
      <c r="J4473">
        <v>63300150</v>
      </c>
      <c r="K4473" t="s">
        <v>1680</v>
      </c>
      <c r="L4473" s="3">
        <v>7907.04</v>
      </c>
      <c r="M4473" s="3">
        <v>8065.1808000000001</v>
      </c>
      <c r="N4473" s="3">
        <v>8226.4844159999993</v>
      </c>
      <c r="O4473" s="3">
        <v>8391.0141043200001</v>
      </c>
      <c r="P4473" s="3">
        <v>8558.8343864064009</v>
      </c>
    </row>
    <row r="4474" spans="2:16" x14ac:dyDescent="0.35">
      <c r="B4474" t="s">
        <v>10</v>
      </c>
      <c r="D4474" t="s">
        <v>11</v>
      </c>
      <c r="E4474" t="s">
        <v>24</v>
      </c>
      <c r="F4474" t="s">
        <v>309</v>
      </c>
      <c r="G4474" t="s">
        <v>310</v>
      </c>
      <c r="H4474">
        <v>5014</v>
      </c>
      <c r="I4474" t="s">
        <v>306</v>
      </c>
      <c r="J4474">
        <v>63300100</v>
      </c>
      <c r="K4474" t="s">
        <v>1869</v>
      </c>
      <c r="L4474" s="3">
        <v>6131.2745251448632</v>
      </c>
      <c r="M4474" s="3">
        <v>6345.8691335249332</v>
      </c>
      <c r="N4474" s="3">
        <v>6567.9745531983053</v>
      </c>
      <c r="O4474" s="3">
        <v>6797.8536625602455</v>
      </c>
      <c r="P4474" s="3">
        <v>7035.7785407498532</v>
      </c>
    </row>
    <row r="4475" spans="2:16" x14ac:dyDescent="0.35">
      <c r="B4475" t="s">
        <v>10</v>
      </c>
      <c r="D4475" t="s">
        <v>11</v>
      </c>
      <c r="E4475" t="s">
        <v>24</v>
      </c>
      <c r="F4475" t="s">
        <v>309</v>
      </c>
      <c r="G4475" t="s">
        <v>310</v>
      </c>
      <c r="H4475">
        <v>5014</v>
      </c>
      <c r="I4475" t="s">
        <v>306</v>
      </c>
      <c r="J4475">
        <v>63300170</v>
      </c>
      <c r="K4475" t="s">
        <v>1873</v>
      </c>
      <c r="L4475" s="3">
        <v>10596.441842369926</v>
      </c>
      <c r="M4475" s="3">
        <v>10967.317306852874</v>
      </c>
      <c r="N4475" s="3">
        <v>11351.173412592723</v>
      </c>
      <c r="O4475" s="3">
        <v>11748.464482033469</v>
      </c>
      <c r="P4475" s="3">
        <v>12159.660738904638</v>
      </c>
    </row>
    <row r="4476" spans="2:16" x14ac:dyDescent="0.35">
      <c r="B4476" t="s">
        <v>10</v>
      </c>
      <c r="D4476" t="s">
        <v>19</v>
      </c>
      <c r="E4476" t="s">
        <v>24</v>
      </c>
      <c r="F4476" t="s">
        <v>1628</v>
      </c>
      <c r="G4476" t="s">
        <v>1629</v>
      </c>
      <c r="H4476">
        <v>5014</v>
      </c>
      <c r="I4476" t="s">
        <v>306</v>
      </c>
      <c r="J4476">
        <v>63300065</v>
      </c>
      <c r="K4476" t="s">
        <v>1627</v>
      </c>
      <c r="L4476" s="3">
        <v>3400</v>
      </c>
      <c r="M4476" s="3">
        <v>3400</v>
      </c>
      <c r="N4476" s="3">
        <v>3400</v>
      </c>
      <c r="O4476" s="3">
        <v>3400</v>
      </c>
      <c r="P4476" s="3">
        <v>3400</v>
      </c>
    </row>
    <row r="4477" spans="2:16" x14ac:dyDescent="0.35">
      <c r="B4477" t="s">
        <v>10</v>
      </c>
      <c r="D4477" t="s">
        <v>19</v>
      </c>
      <c r="E4477" t="s">
        <v>24</v>
      </c>
      <c r="F4477" t="s">
        <v>1628</v>
      </c>
      <c r="G4477" t="s">
        <v>1629</v>
      </c>
      <c r="H4477">
        <v>5014</v>
      </c>
      <c r="I4477" t="s">
        <v>306</v>
      </c>
      <c r="J4477">
        <v>63300152</v>
      </c>
      <c r="K4477" t="s">
        <v>1741</v>
      </c>
      <c r="L4477" s="3">
        <v>17340</v>
      </c>
      <c r="M4477" s="3">
        <v>17686.8</v>
      </c>
      <c r="N4477" s="3">
        <v>18040.536</v>
      </c>
      <c r="O4477" s="3">
        <v>18401.346720000001</v>
      </c>
      <c r="P4477" s="3">
        <v>18769.373654400002</v>
      </c>
    </row>
    <row r="4478" spans="2:16" x14ac:dyDescent="0.35">
      <c r="B4478" t="s">
        <v>10</v>
      </c>
      <c r="D4478" t="s">
        <v>11</v>
      </c>
      <c r="E4478" t="s">
        <v>24</v>
      </c>
      <c r="F4478" t="s">
        <v>1628</v>
      </c>
      <c r="G4478" t="s">
        <v>1629</v>
      </c>
      <c r="H4478">
        <v>5014</v>
      </c>
      <c r="I4478" t="s">
        <v>306</v>
      </c>
      <c r="J4478">
        <v>63300110</v>
      </c>
      <c r="K4478" t="s">
        <v>1866</v>
      </c>
      <c r="L4478" s="3">
        <v>136</v>
      </c>
      <c r="M4478" s="3">
        <v>136</v>
      </c>
      <c r="N4478" s="3">
        <v>136</v>
      </c>
      <c r="O4478" s="3">
        <v>136</v>
      </c>
      <c r="P4478" s="3">
        <v>136</v>
      </c>
    </row>
    <row r="4479" spans="2:16" x14ac:dyDescent="0.35">
      <c r="B4479" t="s">
        <v>10</v>
      </c>
      <c r="D4479" t="s">
        <v>11</v>
      </c>
      <c r="E4479" t="s">
        <v>103</v>
      </c>
      <c r="F4479" t="s">
        <v>285</v>
      </c>
      <c r="G4479" t="s">
        <v>286</v>
      </c>
      <c r="H4479">
        <v>5017</v>
      </c>
      <c r="I4479" t="s">
        <v>287</v>
      </c>
      <c r="J4479">
        <v>63300080</v>
      </c>
      <c r="K4479" t="s">
        <v>91</v>
      </c>
      <c r="L4479" s="3">
        <v>-323.84951093246127</v>
      </c>
      <c r="M4479" s="3">
        <v>-730.3603662324349</v>
      </c>
      <c r="N4479" s="3">
        <v>-659.72079352496803</v>
      </c>
      <c r="O4479" s="3">
        <v>-583.72277020698311</v>
      </c>
      <c r="P4479" s="3">
        <v>-106.61264987003233</v>
      </c>
    </row>
    <row r="4480" spans="2:16" x14ac:dyDescent="0.35">
      <c r="B4480" t="s">
        <v>10</v>
      </c>
      <c r="D4480" t="s">
        <v>11</v>
      </c>
      <c r="E4480" t="s">
        <v>103</v>
      </c>
      <c r="F4480" t="s">
        <v>285</v>
      </c>
      <c r="G4480" t="s">
        <v>286</v>
      </c>
      <c r="H4480">
        <v>5017</v>
      </c>
      <c r="I4480" t="s">
        <v>287</v>
      </c>
      <c r="J4480">
        <v>63300040</v>
      </c>
      <c r="K4480" t="s">
        <v>1515</v>
      </c>
      <c r="L4480" s="3">
        <v>-111.85591660496175</v>
      </c>
      <c r="M4480" s="3">
        <v>-252.26262649475575</v>
      </c>
      <c r="N4480" s="3">
        <v>-227.86408986882179</v>
      </c>
      <c r="O4480" s="3">
        <v>-201.6147726043846</v>
      </c>
      <c r="P4480" s="3">
        <v>-36.82344814589851</v>
      </c>
    </row>
    <row r="4481" spans="2:16" x14ac:dyDescent="0.35">
      <c r="B4481" t="s">
        <v>10</v>
      </c>
      <c r="D4481" t="s">
        <v>19</v>
      </c>
      <c r="E4481" t="s">
        <v>103</v>
      </c>
      <c r="F4481" t="s">
        <v>285</v>
      </c>
      <c r="G4481" t="s">
        <v>286</v>
      </c>
      <c r="H4481">
        <v>5017</v>
      </c>
      <c r="I4481" t="s">
        <v>287</v>
      </c>
      <c r="J4481">
        <v>63300056</v>
      </c>
      <c r="K4481" t="s">
        <v>1536</v>
      </c>
      <c r="L4481" s="3">
        <v>-1065.294443856772</v>
      </c>
      <c r="M4481" s="3">
        <v>-2402.5012047119526</v>
      </c>
      <c r="N4481" s="3">
        <v>-2170.1341892268756</v>
      </c>
      <c r="O4481" s="3">
        <v>-1920.140691470333</v>
      </c>
      <c r="P4481" s="3">
        <v>-350.69950615141715</v>
      </c>
    </row>
    <row r="4482" spans="2:16" x14ac:dyDescent="0.35">
      <c r="B4482" t="s">
        <v>10</v>
      </c>
      <c r="D4482" t="s">
        <v>19</v>
      </c>
      <c r="E4482" t="s">
        <v>103</v>
      </c>
      <c r="F4482" t="s">
        <v>285</v>
      </c>
      <c r="G4482" t="s">
        <v>286</v>
      </c>
      <c r="H4482">
        <v>5017</v>
      </c>
      <c r="I4482" t="s">
        <v>287</v>
      </c>
      <c r="J4482">
        <v>63300060</v>
      </c>
      <c r="K4482" t="s">
        <v>1546</v>
      </c>
      <c r="L4482" s="3">
        <v>3407.40130399193</v>
      </c>
      <c r="M4482" s="3">
        <v>-4.3655745685100555E-11</v>
      </c>
      <c r="N4482" s="3">
        <v>-6812.0000000000437</v>
      </c>
      <c r="O4482" s="3">
        <v>-4.3655745685100555E-11</v>
      </c>
      <c r="P4482" s="3">
        <v>-674.69698190123745</v>
      </c>
    </row>
    <row r="4483" spans="2:16" x14ac:dyDescent="0.35">
      <c r="B4483" t="s">
        <v>10</v>
      </c>
      <c r="D4483" t="s">
        <v>19</v>
      </c>
      <c r="E4483" t="s">
        <v>103</v>
      </c>
      <c r="F4483" t="s">
        <v>285</v>
      </c>
      <c r="G4483" t="s">
        <v>286</v>
      </c>
      <c r="H4483">
        <v>5017</v>
      </c>
      <c r="I4483" t="s">
        <v>287</v>
      </c>
      <c r="J4483">
        <v>63300150</v>
      </c>
      <c r="K4483" t="s">
        <v>1680</v>
      </c>
      <c r="L4483" s="3">
        <v>-55144.510827072707</v>
      </c>
      <c r="M4483" s="3">
        <v>-59390.300000000061</v>
      </c>
      <c r="N4483" s="3">
        <v>-18768.406000000035</v>
      </c>
      <c r="O4483" s="3">
        <v>-18134.074120000034</v>
      </c>
      <c r="P4483" s="3">
        <v>-18023.474713429845</v>
      </c>
    </row>
    <row r="4484" spans="2:16" x14ac:dyDescent="0.35">
      <c r="B4484" t="s">
        <v>10</v>
      </c>
      <c r="D4484" t="s">
        <v>19</v>
      </c>
      <c r="E4484" t="s">
        <v>103</v>
      </c>
      <c r="F4484" t="s">
        <v>285</v>
      </c>
      <c r="G4484" t="s">
        <v>286</v>
      </c>
      <c r="H4484">
        <v>5017</v>
      </c>
      <c r="I4484" t="s">
        <v>287</v>
      </c>
      <c r="J4484">
        <v>63300150</v>
      </c>
      <c r="K4484" t="s">
        <v>1680</v>
      </c>
      <c r="L4484" s="3">
        <v>0</v>
      </c>
      <c r="M4484" s="3">
        <v>2307.690645709034</v>
      </c>
      <c r="N4484" s="3">
        <v>2296.6080660997368</v>
      </c>
      <c r="O4484" s="3">
        <v>2324.7997748360131</v>
      </c>
      <c r="P4484" s="3">
        <v>0</v>
      </c>
    </row>
    <row r="4485" spans="2:16" x14ac:dyDescent="0.35">
      <c r="B4485" t="s">
        <v>10</v>
      </c>
      <c r="D4485" t="s">
        <v>19</v>
      </c>
      <c r="E4485" t="s">
        <v>103</v>
      </c>
      <c r="F4485" t="s">
        <v>288</v>
      </c>
      <c r="G4485" t="s">
        <v>289</v>
      </c>
      <c r="H4485">
        <v>5017</v>
      </c>
      <c r="I4485" t="s">
        <v>287</v>
      </c>
      <c r="J4485">
        <v>63300150</v>
      </c>
      <c r="K4485" t="s">
        <v>1680</v>
      </c>
      <c r="L4485" s="3">
        <v>0</v>
      </c>
      <c r="M4485" s="3">
        <v>972.92551820357289</v>
      </c>
      <c r="N4485" s="3">
        <v>1741.9697042041346</v>
      </c>
      <c r="O4485" s="3">
        <v>1739.0351656426526</v>
      </c>
      <c r="P4485" s="3">
        <v>0</v>
      </c>
    </row>
    <row r="4486" spans="2:16" x14ac:dyDescent="0.35">
      <c r="B4486" t="s">
        <v>10</v>
      </c>
      <c r="D4486" t="s">
        <v>19</v>
      </c>
      <c r="E4486" t="s">
        <v>103</v>
      </c>
      <c r="F4486" t="s">
        <v>1587</v>
      </c>
      <c r="G4486" t="s">
        <v>1588</v>
      </c>
      <c r="H4486">
        <v>5017</v>
      </c>
      <c r="I4486" t="s">
        <v>287</v>
      </c>
      <c r="J4486">
        <v>63300150</v>
      </c>
      <c r="K4486" t="s">
        <v>1680</v>
      </c>
      <c r="L4486" s="3">
        <v>0</v>
      </c>
      <c r="M4486" s="3">
        <v>270.12604813886122</v>
      </c>
      <c r="N4486" s="3">
        <v>302.59345459550531</v>
      </c>
      <c r="O4486" s="3">
        <v>311.08079802015891</v>
      </c>
      <c r="P4486" s="3">
        <v>0</v>
      </c>
    </row>
    <row r="4487" spans="2:16" x14ac:dyDescent="0.35">
      <c r="B4487" t="s">
        <v>10</v>
      </c>
      <c r="D4487" t="s">
        <v>19</v>
      </c>
      <c r="E4487" t="s">
        <v>103</v>
      </c>
      <c r="F4487" t="s">
        <v>290</v>
      </c>
      <c r="G4487" t="s">
        <v>291</v>
      </c>
      <c r="H4487">
        <v>5017</v>
      </c>
      <c r="I4487" t="s">
        <v>287</v>
      </c>
      <c r="J4487">
        <v>63300150</v>
      </c>
      <c r="K4487" t="s">
        <v>1680</v>
      </c>
      <c r="L4487" s="3">
        <v>0</v>
      </c>
      <c r="M4487" s="3">
        <v>1784.6516491763616</v>
      </c>
      <c r="N4487" s="3">
        <v>2026.0302849190234</v>
      </c>
      <c r="O4487" s="3">
        <v>2092.7585528072059</v>
      </c>
      <c r="P4487" s="3">
        <v>0</v>
      </c>
    </row>
    <row r="4488" spans="2:16" x14ac:dyDescent="0.35">
      <c r="B4488" t="s">
        <v>10</v>
      </c>
      <c r="D4488" t="s">
        <v>19</v>
      </c>
      <c r="E4488" t="s">
        <v>103</v>
      </c>
      <c r="F4488" t="s">
        <v>292</v>
      </c>
      <c r="G4488" t="s">
        <v>293</v>
      </c>
      <c r="H4488">
        <v>5017</v>
      </c>
      <c r="I4488" t="s">
        <v>287</v>
      </c>
      <c r="J4488">
        <v>63300150</v>
      </c>
      <c r="K4488" t="s">
        <v>1680</v>
      </c>
      <c r="L4488" s="3">
        <v>0</v>
      </c>
      <c r="M4488" s="3">
        <v>2424.0986299680658</v>
      </c>
      <c r="N4488" s="3">
        <v>5334.5764788160641</v>
      </c>
      <c r="O4488" s="3">
        <v>2915.8470704619881</v>
      </c>
      <c r="P4488" s="3">
        <v>0</v>
      </c>
    </row>
    <row r="4489" spans="2:16" x14ac:dyDescent="0.35">
      <c r="B4489" t="s">
        <v>10</v>
      </c>
      <c r="D4489" t="s">
        <v>19</v>
      </c>
      <c r="E4489" t="s">
        <v>103</v>
      </c>
      <c r="F4489" t="s">
        <v>294</v>
      </c>
      <c r="G4489" t="s">
        <v>295</v>
      </c>
      <c r="H4489">
        <v>5017</v>
      </c>
      <c r="I4489" t="s">
        <v>287</v>
      </c>
      <c r="J4489">
        <v>63300150</v>
      </c>
      <c r="K4489" t="s">
        <v>1680</v>
      </c>
      <c r="L4489" s="3">
        <v>0</v>
      </c>
      <c r="M4489" s="3">
        <v>6477.3539344979345</v>
      </c>
      <c r="N4489" s="3">
        <v>3206.9192240871175</v>
      </c>
      <c r="O4489" s="3">
        <v>4095.7943905427537</v>
      </c>
      <c r="P4489" s="3">
        <v>0</v>
      </c>
    </row>
    <row r="4490" spans="2:16" x14ac:dyDescent="0.35">
      <c r="B4490" t="s">
        <v>10</v>
      </c>
      <c r="D4490" t="s">
        <v>19</v>
      </c>
      <c r="E4490" t="s">
        <v>103</v>
      </c>
      <c r="F4490" t="s">
        <v>1589</v>
      </c>
      <c r="G4490" t="s">
        <v>1590</v>
      </c>
      <c r="H4490">
        <v>5017</v>
      </c>
      <c r="I4490" t="s">
        <v>287</v>
      </c>
      <c r="J4490">
        <v>63300150</v>
      </c>
      <c r="K4490" t="s">
        <v>1680</v>
      </c>
      <c r="L4490" s="3">
        <v>0</v>
      </c>
      <c r="M4490" s="3">
        <v>2932.2373525471494</v>
      </c>
      <c r="N4490" s="3">
        <v>3343.9685779500346</v>
      </c>
      <c r="O4490" s="3">
        <v>3500.5352545101332</v>
      </c>
      <c r="P4490" s="3">
        <v>0</v>
      </c>
    </row>
    <row r="4491" spans="2:16" x14ac:dyDescent="0.35">
      <c r="B4491" t="s">
        <v>10</v>
      </c>
      <c r="D4491" t="s">
        <v>19</v>
      </c>
      <c r="E4491" t="s">
        <v>103</v>
      </c>
      <c r="F4491" t="s">
        <v>296</v>
      </c>
      <c r="G4491" t="s">
        <v>297</v>
      </c>
      <c r="H4491">
        <v>5017</v>
      </c>
      <c r="I4491" t="s">
        <v>287</v>
      </c>
      <c r="J4491">
        <v>63300150</v>
      </c>
      <c r="K4491" t="s">
        <v>1680</v>
      </c>
      <c r="L4491" s="3">
        <v>0</v>
      </c>
      <c r="M4491" s="3">
        <v>22732.225449677007</v>
      </c>
      <c r="N4491" s="3">
        <v>25615.223003334439</v>
      </c>
      <c r="O4491" s="3">
        <v>30215.870181079757</v>
      </c>
      <c r="P4491" s="3">
        <v>0</v>
      </c>
    </row>
    <row r="4492" spans="2:16" x14ac:dyDescent="0.35">
      <c r="B4492" t="s">
        <v>10</v>
      </c>
      <c r="D4492" t="s">
        <v>19</v>
      </c>
      <c r="E4492" t="s">
        <v>103</v>
      </c>
      <c r="F4492" t="s">
        <v>1591</v>
      </c>
      <c r="G4492" t="s">
        <v>1592</v>
      </c>
      <c r="H4492">
        <v>5017</v>
      </c>
      <c r="I4492" t="s">
        <v>287</v>
      </c>
      <c r="J4492">
        <v>63300150</v>
      </c>
      <c r="K4492" t="s">
        <v>1680</v>
      </c>
      <c r="L4492" s="3">
        <v>0</v>
      </c>
      <c r="M4492" s="3">
        <v>2900.2533662581423</v>
      </c>
      <c r="N4492" s="3">
        <v>3346.3066877976053</v>
      </c>
      <c r="O4492" s="3">
        <v>3543.3788393839372</v>
      </c>
      <c r="P4492" s="3">
        <v>0</v>
      </c>
    </row>
    <row r="4493" spans="2:16" x14ac:dyDescent="0.35">
      <c r="B4493" t="s">
        <v>10</v>
      </c>
      <c r="D4493" t="s">
        <v>19</v>
      </c>
      <c r="E4493" t="s">
        <v>103</v>
      </c>
      <c r="F4493" t="s">
        <v>298</v>
      </c>
      <c r="G4493" t="s">
        <v>299</v>
      </c>
      <c r="H4493">
        <v>5017</v>
      </c>
      <c r="I4493" t="s">
        <v>287</v>
      </c>
      <c r="J4493">
        <v>63300150</v>
      </c>
      <c r="K4493" t="s">
        <v>1680</v>
      </c>
      <c r="L4493" s="3">
        <v>0</v>
      </c>
      <c r="M4493" s="3">
        <v>1978.8574592716982</v>
      </c>
      <c r="N4493" s="3">
        <v>1605.8735876018084</v>
      </c>
      <c r="O4493" s="3">
        <v>1756.4170783259763</v>
      </c>
      <c r="P4493" s="3">
        <v>0</v>
      </c>
    </row>
    <row r="4494" spans="2:16" x14ac:dyDescent="0.35">
      <c r="B4494" t="s">
        <v>10</v>
      </c>
      <c r="D4494" t="s">
        <v>19</v>
      </c>
      <c r="E4494" t="s">
        <v>103</v>
      </c>
      <c r="F4494" t="s">
        <v>300</v>
      </c>
      <c r="G4494" t="s">
        <v>301</v>
      </c>
      <c r="H4494">
        <v>5017</v>
      </c>
      <c r="I4494" t="s">
        <v>287</v>
      </c>
      <c r="J4494">
        <v>63300150</v>
      </c>
      <c r="K4494" t="s">
        <v>1680</v>
      </c>
      <c r="L4494" s="3">
        <v>0</v>
      </c>
      <c r="M4494" s="3">
        <v>4249.6240915290318</v>
      </c>
      <c r="N4494" s="3">
        <v>5090.6514049307907</v>
      </c>
      <c r="O4494" s="3">
        <v>5367.0894435210603</v>
      </c>
      <c r="P4494" s="3">
        <v>0</v>
      </c>
    </row>
    <row r="4495" spans="2:16" x14ac:dyDescent="0.35">
      <c r="B4495" t="s">
        <v>10</v>
      </c>
      <c r="D4495" t="s">
        <v>19</v>
      </c>
      <c r="E4495" t="s">
        <v>103</v>
      </c>
      <c r="F4495" t="s">
        <v>1593</v>
      </c>
      <c r="G4495" t="s">
        <v>1594</v>
      </c>
      <c r="H4495">
        <v>5017</v>
      </c>
      <c r="I4495" t="s">
        <v>287</v>
      </c>
      <c r="J4495">
        <v>63300150</v>
      </c>
      <c r="K4495" t="s">
        <v>1680</v>
      </c>
      <c r="L4495" s="3">
        <v>0</v>
      </c>
      <c r="M4495" s="3">
        <v>296.46905018800192</v>
      </c>
      <c r="N4495" s="3">
        <v>332.10271536242061</v>
      </c>
      <c r="O4495" s="3">
        <v>341.41775425283129</v>
      </c>
      <c r="P4495" s="3">
        <v>0</v>
      </c>
    </row>
    <row r="4496" spans="2:16" x14ac:dyDescent="0.35">
      <c r="B4496" t="s">
        <v>10</v>
      </c>
      <c r="D4496" t="s">
        <v>19</v>
      </c>
      <c r="E4496" t="s">
        <v>103</v>
      </c>
      <c r="F4496" t="s">
        <v>302</v>
      </c>
      <c r="G4496" t="s">
        <v>303</v>
      </c>
      <c r="H4496">
        <v>5017</v>
      </c>
      <c r="I4496" t="s">
        <v>287</v>
      </c>
      <c r="J4496">
        <v>63300150</v>
      </c>
      <c r="K4496" t="s">
        <v>1680</v>
      </c>
      <c r="L4496" s="3">
        <v>0</v>
      </c>
      <c r="M4496" s="3">
        <v>673.48680483521559</v>
      </c>
      <c r="N4496" s="3">
        <v>757.17681030141796</v>
      </c>
      <c r="O4496" s="3">
        <v>1795.9756966156649</v>
      </c>
      <c r="P4496" s="3">
        <v>0</v>
      </c>
    </row>
    <row r="4497" spans="2:16" x14ac:dyDescent="0.35">
      <c r="B4497" t="s">
        <v>10</v>
      </c>
      <c r="D4497" t="s">
        <v>19</v>
      </c>
      <c r="E4497" t="s">
        <v>103</v>
      </c>
      <c r="F4497" t="s">
        <v>285</v>
      </c>
      <c r="G4497" t="s">
        <v>286</v>
      </c>
      <c r="H4497">
        <v>5017</v>
      </c>
      <c r="I4497" t="s">
        <v>287</v>
      </c>
      <c r="J4497">
        <v>63300152</v>
      </c>
      <c r="K4497" t="s">
        <v>1741</v>
      </c>
      <c r="L4497" s="3">
        <v>45000</v>
      </c>
      <c r="M4497" s="3">
        <v>45000</v>
      </c>
      <c r="N4497" s="3">
        <v>45000</v>
      </c>
      <c r="O4497" s="3">
        <v>45000</v>
      </c>
      <c r="P4497" s="3">
        <v>45000</v>
      </c>
    </row>
    <row r="4498" spans="2:16" x14ac:dyDescent="0.35">
      <c r="B4498" t="s">
        <v>10</v>
      </c>
      <c r="D4498" t="s">
        <v>11</v>
      </c>
      <c r="E4498" t="s">
        <v>103</v>
      </c>
      <c r="F4498" t="s">
        <v>285</v>
      </c>
      <c r="G4498" t="s">
        <v>286</v>
      </c>
      <c r="H4498">
        <v>5017</v>
      </c>
      <c r="I4498" t="s">
        <v>287</v>
      </c>
      <c r="J4498">
        <v>63300100</v>
      </c>
      <c r="K4498" t="s">
        <v>1869</v>
      </c>
      <c r="L4498" s="3">
        <v>-98.007088834822753</v>
      </c>
      <c r="M4498" s="3">
        <v>-221.03011083349975</v>
      </c>
      <c r="N4498" s="3">
        <v>-199.65234540887286</v>
      </c>
      <c r="O4498" s="3">
        <v>-176.65294361526958</v>
      </c>
      <c r="P4498" s="3">
        <v>-32.264354565930262</v>
      </c>
    </row>
    <row r="4499" spans="2:16" x14ac:dyDescent="0.35">
      <c r="B4499" t="s">
        <v>10</v>
      </c>
      <c r="D4499" t="s">
        <v>11</v>
      </c>
      <c r="E4499" t="s">
        <v>103</v>
      </c>
      <c r="F4499" t="s">
        <v>285</v>
      </c>
      <c r="G4499" t="s">
        <v>286</v>
      </c>
      <c r="H4499">
        <v>5017</v>
      </c>
      <c r="I4499" t="s">
        <v>287</v>
      </c>
      <c r="J4499">
        <v>63300170</v>
      </c>
      <c r="K4499" t="s">
        <v>1873</v>
      </c>
      <c r="L4499" s="3">
        <v>-169.38181657322639</v>
      </c>
      <c r="M4499" s="3">
        <v>-381.99769154920068</v>
      </c>
      <c r="N4499" s="3">
        <v>-345.05133608707183</v>
      </c>
      <c r="O4499" s="3">
        <v>-305.30236994378174</v>
      </c>
      <c r="P4499" s="3">
        <v>-55.76122147807655</v>
      </c>
    </row>
    <row r="4500" spans="2:16" x14ac:dyDescent="0.35">
      <c r="B4500" t="s">
        <v>10</v>
      </c>
      <c r="D4500" t="s">
        <v>19</v>
      </c>
      <c r="E4500" t="s">
        <v>103</v>
      </c>
      <c r="F4500" t="s">
        <v>285</v>
      </c>
      <c r="G4500" t="s">
        <v>286</v>
      </c>
      <c r="H4500">
        <v>5017</v>
      </c>
      <c r="I4500" t="s">
        <v>287</v>
      </c>
      <c r="J4500">
        <v>63300150</v>
      </c>
      <c r="K4500" t="s">
        <v>1680</v>
      </c>
      <c r="L4500" s="3">
        <v>0</v>
      </c>
      <c r="M4500" s="3">
        <v>5557.1973277047346</v>
      </c>
      <c r="N4500" s="3">
        <v>-14958.25802917048</v>
      </c>
      <c r="O4500" s="3">
        <v>-22907.806422007681</v>
      </c>
      <c r="P4500" s="3">
        <v>0</v>
      </c>
    </row>
    <row r="4501" spans="2:16" x14ac:dyDescent="0.35">
      <c r="B4501" t="s">
        <v>10</v>
      </c>
      <c r="D4501" t="s">
        <v>19</v>
      </c>
      <c r="E4501" t="s">
        <v>103</v>
      </c>
      <c r="F4501" t="s">
        <v>288</v>
      </c>
      <c r="G4501" t="s">
        <v>289</v>
      </c>
      <c r="H4501">
        <v>5017</v>
      </c>
      <c r="I4501" t="s">
        <v>287</v>
      </c>
      <c r="J4501">
        <v>63300150</v>
      </c>
      <c r="K4501" t="s">
        <v>1680</v>
      </c>
      <c r="L4501" s="3">
        <v>0</v>
      </c>
      <c r="M4501" s="3">
        <v>3458.7723661231839</v>
      </c>
      <c r="N4501" s="3">
        <v>37910.827976116561</v>
      </c>
      <c r="O4501" s="3">
        <v>22909.438091056858</v>
      </c>
      <c r="P4501" s="3">
        <v>0</v>
      </c>
    </row>
    <row r="4502" spans="2:16" x14ac:dyDescent="0.35">
      <c r="B4502" t="s">
        <v>10</v>
      </c>
      <c r="D4502" t="s">
        <v>19</v>
      </c>
      <c r="E4502" t="s">
        <v>103</v>
      </c>
      <c r="F4502" t="s">
        <v>1587</v>
      </c>
      <c r="G4502" t="s">
        <v>1588</v>
      </c>
      <c r="H4502">
        <v>5017</v>
      </c>
      <c r="I4502" t="s">
        <v>287</v>
      </c>
      <c r="J4502">
        <v>63300150</v>
      </c>
      <c r="K4502" t="s">
        <v>1680</v>
      </c>
      <c r="L4502" s="3">
        <v>0</v>
      </c>
      <c r="M4502" s="3">
        <v>0</v>
      </c>
      <c r="N4502" s="3">
        <v>0</v>
      </c>
      <c r="O4502" s="3">
        <v>0</v>
      </c>
      <c r="P4502" s="3">
        <v>0</v>
      </c>
    </row>
    <row r="4503" spans="2:16" x14ac:dyDescent="0.35">
      <c r="B4503" t="s">
        <v>10</v>
      </c>
      <c r="D4503" t="s">
        <v>19</v>
      </c>
      <c r="E4503" t="s">
        <v>103</v>
      </c>
      <c r="F4503" t="s">
        <v>290</v>
      </c>
      <c r="G4503" t="s">
        <v>291</v>
      </c>
      <c r="H4503">
        <v>5017</v>
      </c>
      <c r="I4503" t="s">
        <v>287</v>
      </c>
      <c r="J4503">
        <v>63300150</v>
      </c>
      <c r="K4503" t="s">
        <v>1680</v>
      </c>
      <c r="L4503" s="3">
        <v>0</v>
      </c>
      <c r="M4503" s="3">
        <v>-54820.649532348354</v>
      </c>
      <c r="N4503" s="3">
        <v>-54229.96557938771</v>
      </c>
      <c r="O4503" s="3">
        <v>-55443.11416121028</v>
      </c>
      <c r="P4503" s="3">
        <v>0</v>
      </c>
    </row>
    <row r="4504" spans="2:16" x14ac:dyDescent="0.35">
      <c r="B4504" t="s">
        <v>10</v>
      </c>
      <c r="D4504" t="s">
        <v>19</v>
      </c>
      <c r="E4504" t="s">
        <v>103</v>
      </c>
      <c r="F4504" t="s">
        <v>292</v>
      </c>
      <c r="G4504" t="s">
        <v>293</v>
      </c>
      <c r="H4504">
        <v>5017</v>
      </c>
      <c r="I4504" t="s">
        <v>287</v>
      </c>
      <c r="J4504">
        <v>63300150</v>
      </c>
      <c r="K4504" t="s">
        <v>1680</v>
      </c>
      <c r="L4504" s="3">
        <v>0</v>
      </c>
      <c r="M4504" s="3">
        <v>-46111.156137557999</v>
      </c>
      <c r="N4504" s="3">
        <v>104717.77321904538</v>
      </c>
      <c r="O4504" s="3">
        <v>-47351.66527719282</v>
      </c>
      <c r="P4504" s="3">
        <v>0</v>
      </c>
    </row>
    <row r="4505" spans="2:16" x14ac:dyDescent="0.35">
      <c r="B4505" t="s">
        <v>10</v>
      </c>
      <c r="D4505" t="s">
        <v>19</v>
      </c>
      <c r="E4505" t="s">
        <v>103</v>
      </c>
      <c r="F4505" t="s">
        <v>294</v>
      </c>
      <c r="G4505" t="s">
        <v>295</v>
      </c>
      <c r="H4505">
        <v>5017</v>
      </c>
      <c r="I4505" t="s">
        <v>287</v>
      </c>
      <c r="J4505">
        <v>63300150</v>
      </c>
      <c r="K4505" t="s">
        <v>1680</v>
      </c>
      <c r="L4505" s="3">
        <v>0</v>
      </c>
      <c r="M4505" s="3">
        <v>122807.25615871378</v>
      </c>
      <c r="N4505" s="3">
        <v>-7589.4742893331004</v>
      </c>
      <c r="O4505" s="3">
        <v>20855.165596002225</v>
      </c>
      <c r="P4505" s="3">
        <v>0</v>
      </c>
    </row>
    <row r="4506" spans="2:16" x14ac:dyDescent="0.35">
      <c r="B4506" t="s">
        <v>10</v>
      </c>
      <c r="D4506" t="s">
        <v>19</v>
      </c>
      <c r="E4506" t="s">
        <v>103</v>
      </c>
      <c r="F4506" t="s">
        <v>1589</v>
      </c>
      <c r="G4506" t="s">
        <v>1590</v>
      </c>
      <c r="H4506">
        <v>5017</v>
      </c>
      <c r="I4506" t="s">
        <v>287</v>
      </c>
      <c r="J4506">
        <v>63300150</v>
      </c>
      <c r="K4506" t="s">
        <v>1680</v>
      </c>
      <c r="L4506" s="3">
        <v>0</v>
      </c>
      <c r="M4506" s="3">
        <v>51188.039773253477</v>
      </c>
      <c r="N4506" s="3">
        <v>86907.616776049603</v>
      </c>
      <c r="O4506" s="3">
        <v>58753.038357839294</v>
      </c>
      <c r="P4506" s="3">
        <v>0</v>
      </c>
    </row>
    <row r="4507" spans="2:16" x14ac:dyDescent="0.35">
      <c r="B4507" t="s">
        <v>10</v>
      </c>
      <c r="D4507" t="s">
        <v>19</v>
      </c>
      <c r="E4507" t="s">
        <v>103</v>
      </c>
      <c r="F4507" t="s">
        <v>296</v>
      </c>
      <c r="G4507" t="s">
        <v>297</v>
      </c>
      <c r="H4507">
        <v>5017</v>
      </c>
      <c r="I4507" t="s">
        <v>287</v>
      </c>
      <c r="J4507">
        <v>63300150</v>
      </c>
      <c r="K4507" t="s">
        <v>1680</v>
      </c>
      <c r="L4507" s="3">
        <v>0</v>
      </c>
      <c r="M4507" s="3">
        <v>8532.8433843005041</v>
      </c>
      <c r="N4507" s="3">
        <v>-44749.304856976378</v>
      </c>
      <c r="O4507" s="3">
        <v>79229.848289227608</v>
      </c>
      <c r="P4507" s="3">
        <v>0</v>
      </c>
    </row>
    <row r="4508" spans="2:16" x14ac:dyDescent="0.35">
      <c r="B4508" t="s">
        <v>10</v>
      </c>
      <c r="D4508" t="s">
        <v>19</v>
      </c>
      <c r="E4508" t="s">
        <v>103</v>
      </c>
      <c r="F4508" t="s">
        <v>1591</v>
      </c>
      <c r="G4508" t="s">
        <v>1592</v>
      </c>
      <c r="H4508">
        <v>5017</v>
      </c>
      <c r="I4508" t="s">
        <v>287</v>
      </c>
      <c r="J4508">
        <v>63300150</v>
      </c>
      <c r="K4508" t="s">
        <v>1680</v>
      </c>
      <c r="L4508" s="3">
        <v>0</v>
      </c>
      <c r="M4508" s="3">
        <v>481.2845097611023</v>
      </c>
      <c r="N4508" s="3">
        <v>5654.3516538073955</v>
      </c>
      <c r="O4508" s="3">
        <v>6966.2705913619047</v>
      </c>
      <c r="P4508" s="3">
        <v>0</v>
      </c>
    </row>
    <row r="4509" spans="2:16" x14ac:dyDescent="0.35">
      <c r="B4509" t="s">
        <v>10</v>
      </c>
      <c r="D4509" t="s">
        <v>19</v>
      </c>
      <c r="E4509" t="s">
        <v>103</v>
      </c>
      <c r="F4509" t="s">
        <v>298</v>
      </c>
      <c r="G4509" t="s">
        <v>299</v>
      </c>
      <c r="H4509">
        <v>5017</v>
      </c>
      <c r="I4509" t="s">
        <v>287</v>
      </c>
      <c r="J4509">
        <v>63300150</v>
      </c>
      <c r="K4509" t="s">
        <v>1680</v>
      </c>
      <c r="L4509" s="3">
        <v>0</v>
      </c>
      <c r="M4509" s="3">
        <v>10395.367334861232</v>
      </c>
      <c r="N4509" s="3">
        <v>-29670.369468529978</v>
      </c>
      <c r="O4509" s="3">
        <v>-21769.554881492859</v>
      </c>
      <c r="P4509" s="3">
        <v>0</v>
      </c>
    </row>
    <row r="4510" spans="2:16" x14ac:dyDescent="0.35">
      <c r="B4510" t="s">
        <v>10</v>
      </c>
      <c r="D4510" t="s">
        <v>19</v>
      </c>
      <c r="E4510" t="s">
        <v>103</v>
      </c>
      <c r="F4510" t="s">
        <v>300</v>
      </c>
      <c r="G4510" t="s">
        <v>301</v>
      </c>
      <c r="H4510">
        <v>5017</v>
      </c>
      <c r="I4510" t="s">
        <v>287</v>
      </c>
      <c r="J4510">
        <v>63300150</v>
      </c>
      <c r="K4510" t="s">
        <v>1680</v>
      </c>
      <c r="L4510" s="3">
        <v>0</v>
      </c>
      <c r="M4510" s="3">
        <v>-131954.41980239615</v>
      </c>
      <c r="N4510" s="3">
        <v>-118414.92708628047</v>
      </c>
      <c r="O4510" s="3">
        <v>-125833.60842766213</v>
      </c>
      <c r="P4510" s="3">
        <v>0</v>
      </c>
    </row>
    <row r="4511" spans="2:16" x14ac:dyDescent="0.35">
      <c r="B4511" t="s">
        <v>10</v>
      </c>
      <c r="D4511" t="s">
        <v>19</v>
      </c>
      <c r="E4511" t="s">
        <v>103</v>
      </c>
      <c r="F4511" t="s">
        <v>1593</v>
      </c>
      <c r="G4511" t="s">
        <v>1594</v>
      </c>
      <c r="H4511">
        <v>5017</v>
      </c>
      <c r="I4511" t="s">
        <v>287</v>
      </c>
      <c r="J4511">
        <v>63300150</v>
      </c>
      <c r="K4511" t="s">
        <v>1680</v>
      </c>
      <c r="L4511" s="3">
        <v>0</v>
      </c>
      <c r="M4511" s="3">
        <v>-295.20000000000073</v>
      </c>
      <c r="N4511" s="3">
        <v>-596.30400000000191</v>
      </c>
      <c r="O4511" s="3">
        <v>-903.43008000000191</v>
      </c>
      <c r="P4511" s="3">
        <v>0</v>
      </c>
    </row>
    <row r="4512" spans="2:16" x14ac:dyDescent="0.35">
      <c r="B4512" t="s">
        <v>10</v>
      </c>
      <c r="D4512" t="s">
        <v>19</v>
      </c>
      <c r="E4512" t="s">
        <v>103</v>
      </c>
      <c r="F4512" t="s">
        <v>302</v>
      </c>
      <c r="G4512" t="s">
        <v>303</v>
      </c>
      <c r="H4512">
        <v>5017</v>
      </c>
      <c r="I4512" t="s">
        <v>287</v>
      </c>
      <c r="J4512">
        <v>63300150</v>
      </c>
      <c r="K4512" t="s">
        <v>1680</v>
      </c>
      <c r="L4512" s="3">
        <v>0</v>
      </c>
      <c r="M4512" s="3">
        <v>-19239.335382415589</v>
      </c>
      <c r="N4512" s="3">
        <v>-19981.966315340913</v>
      </c>
      <c r="O4512" s="3">
        <v>25495.418324077742</v>
      </c>
      <c r="P4512" s="3">
        <v>0</v>
      </c>
    </row>
    <row r="4513" spans="2:16" x14ac:dyDescent="0.35">
      <c r="B4513" t="s">
        <v>10</v>
      </c>
      <c r="D4513" t="s">
        <v>19</v>
      </c>
      <c r="E4513" t="s">
        <v>103</v>
      </c>
      <c r="F4513" t="s">
        <v>285</v>
      </c>
      <c r="G4513" t="s">
        <v>286</v>
      </c>
      <c r="H4513">
        <v>5017</v>
      </c>
      <c r="I4513" t="s">
        <v>287</v>
      </c>
      <c r="J4513">
        <v>63300150</v>
      </c>
      <c r="K4513" t="s">
        <v>1680</v>
      </c>
      <c r="L4513" s="3">
        <v>0</v>
      </c>
      <c r="M4513" s="3">
        <v>12917.354717905691</v>
      </c>
      <c r="N4513" s="3">
        <v>0</v>
      </c>
      <c r="O4513" s="3">
        <v>0</v>
      </c>
      <c r="P4513" s="3">
        <v>0</v>
      </c>
    </row>
    <row r="4514" spans="2:16" x14ac:dyDescent="0.35">
      <c r="B4514" t="s">
        <v>10</v>
      </c>
      <c r="D4514" t="s">
        <v>11</v>
      </c>
      <c r="E4514" t="s">
        <v>103</v>
      </c>
      <c r="F4514" t="s">
        <v>285</v>
      </c>
      <c r="G4514" t="s">
        <v>286</v>
      </c>
      <c r="H4514">
        <v>5017</v>
      </c>
      <c r="I4514" t="s">
        <v>287</v>
      </c>
      <c r="J4514">
        <v>63300130</v>
      </c>
      <c r="K4514" t="s">
        <v>1896</v>
      </c>
      <c r="L4514" s="3">
        <v>-42.611775483060228</v>
      </c>
      <c r="M4514" s="3">
        <v>-96.100045788482021</v>
      </c>
      <c r="N4514" s="3">
        <v>-858.91321671283094</v>
      </c>
      <c r="O4514" s="3">
        <v>-770.68591015148877</v>
      </c>
      <c r="P4514" s="3">
        <v>-715.28096045678376</v>
      </c>
    </row>
    <row r="4515" spans="2:16" x14ac:dyDescent="0.35">
      <c r="B4515" t="s">
        <v>10</v>
      </c>
      <c r="D4515" t="s">
        <v>19</v>
      </c>
      <c r="E4515" t="s">
        <v>103</v>
      </c>
      <c r="F4515" t="s">
        <v>288</v>
      </c>
      <c r="G4515" t="s">
        <v>289</v>
      </c>
      <c r="H4515">
        <v>5017</v>
      </c>
      <c r="I4515" t="s">
        <v>287</v>
      </c>
      <c r="J4515">
        <v>63300150</v>
      </c>
      <c r="K4515" t="s">
        <v>1680</v>
      </c>
      <c r="L4515" s="3">
        <v>0</v>
      </c>
      <c r="M4515" s="3">
        <v>8039.6982340298282</v>
      </c>
      <c r="N4515" s="3">
        <v>38938.638924240062</v>
      </c>
      <c r="O4515" s="3">
        <v>48193.881033660684</v>
      </c>
      <c r="P4515" s="3">
        <v>0</v>
      </c>
    </row>
    <row r="4516" spans="2:16" x14ac:dyDescent="0.35">
      <c r="B4516" t="s">
        <v>10</v>
      </c>
      <c r="D4516" t="s">
        <v>11</v>
      </c>
      <c r="E4516" t="s">
        <v>103</v>
      </c>
      <c r="F4516" t="s">
        <v>288</v>
      </c>
      <c r="G4516" t="s">
        <v>289</v>
      </c>
      <c r="H4516">
        <v>5017</v>
      </c>
      <c r="I4516" t="s">
        <v>287</v>
      </c>
      <c r="J4516">
        <v>63300080</v>
      </c>
      <c r="K4516" t="s">
        <v>91</v>
      </c>
      <c r="L4516" s="3">
        <v>-1.8426265915206272</v>
      </c>
      <c r="M4516" s="3">
        <v>-8.2349310225584418</v>
      </c>
      <c r="N4516" s="3">
        <v>-6.9827027622680475</v>
      </c>
      <c r="O4516" s="3">
        <v>-5.6404329874850418</v>
      </c>
      <c r="P4516" s="3">
        <v>2.1290868354943768</v>
      </c>
    </row>
    <row r="4517" spans="2:16" x14ac:dyDescent="0.35">
      <c r="B4517" t="s">
        <v>10</v>
      </c>
      <c r="D4517" t="s">
        <v>11</v>
      </c>
      <c r="E4517" t="s">
        <v>103</v>
      </c>
      <c r="F4517" t="s">
        <v>288</v>
      </c>
      <c r="G4517" t="s">
        <v>289</v>
      </c>
      <c r="H4517">
        <v>5017</v>
      </c>
      <c r="I4517" t="s">
        <v>287</v>
      </c>
      <c r="J4517">
        <v>63300040</v>
      </c>
      <c r="K4517" t="s">
        <v>1515</v>
      </c>
      <c r="L4517" s="3">
        <v>-0.63643352667654085</v>
      </c>
      <c r="M4517" s="3">
        <v>-2.8443018334494781</v>
      </c>
      <c r="N4517" s="3">
        <v>-2.4117887830202136</v>
      </c>
      <c r="O4517" s="3">
        <v>-1.948175867387917</v>
      </c>
      <c r="P4517" s="3">
        <v>0.7353753872595945</v>
      </c>
    </row>
    <row r="4518" spans="2:16" x14ac:dyDescent="0.35">
      <c r="B4518" t="s">
        <v>10</v>
      </c>
      <c r="D4518" t="s">
        <v>19</v>
      </c>
      <c r="E4518" t="s">
        <v>103</v>
      </c>
      <c r="F4518" t="s">
        <v>288</v>
      </c>
      <c r="G4518" t="s">
        <v>289</v>
      </c>
      <c r="H4518">
        <v>5017</v>
      </c>
      <c r="I4518" t="s">
        <v>287</v>
      </c>
      <c r="J4518">
        <v>63300056</v>
      </c>
      <c r="K4518" t="s">
        <v>1536</v>
      </c>
      <c r="L4518" s="3">
        <v>-6.06127168263356</v>
      </c>
      <c r="M4518" s="3">
        <v>-27.088588889994867</v>
      </c>
      <c r="N4518" s="3">
        <v>-22.969416981144946</v>
      </c>
      <c r="O4518" s="3">
        <v>-18.554055879885027</v>
      </c>
      <c r="P4518" s="3">
        <v>7.0035751167579292</v>
      </c>
    </row>
    <row r="4519" spans="2:16" x14ac:dyDescent="0.35">
      <c r="B4519" t="s">
        <v>10</v>
      </c>
      <c r="D4519" t="s">
        <v>19</v>
      </c>
      <c r="E4519" t="s">
        <v>103</v>
      </c>
      <c r="F4519" t="s">
        <v>288</v>
      </c>
      <c r="G4519" t="s">
        <v>289</v>
      </c>
      <c r="H4519">
        <v>5017</v>
      </c>
      <c r="I4519" t="s">
        <v>287</v>
      </c>
      <c r="J4519">
        <v>63300060</v>
      </c>
      <c r="K4519" t="s">
        <v>1546</v>
      </c>
      <c r="L4519" s="3">
        <v>7.6198205509828369</v>
      </c>
      <c r="M4519" s="3">
        <v>-2.8421709430404007E-14</v>
      </c>
      <c r="N4519" s="3">
        <v>-2.8421709430404007E-14</v>
      </c>
      <c r="O4519" s="3">
        <v>-2.8421709430404007E-14</v>
      </c>
      <c r="P4519" s="3">
        <v>-1.5087949641722105</v>
      </c>
    </row>
    <row r="4520" spans="2:16" x14ac:dyDescent="0.35">
      <c r="B4520" t="s">
        <v>10</v>
      </c>
      <c r="D4520" t="s">
        <v>19</v>
      </c>
      <c r="E4520" t="s">
        <v>103</v>
      </c>
      <c r="F4520" t="s">
        <v>288</v>
      </c>
      <c r="G4520" t="s">
        <v>289</v>
      </c>
      <c r="H4520">
        <v>5017</v>
      </c>
      <c r="I4520" t="s">
        <v>287</v>
      </c>
      <c r="J4520">
        <v>63300150</v>
      </c>
      <c r="K4520" t="s">
        <v>1680</v>
      </c>
      <c r="L4520" s="3">
        <v>-9857.3711415855287</v>
      </c>
      <c r="M4520" s="3">
        <v>-11452.420000000006</v>
      </c>
      <c r="N4520" s="3">
        <v>-76676.548400000029</v>
      </c>
      <c r="O4520" s="3">
        <v>-35289.159368000008</v>
      </c>
      <c r="P4520" s="3">
        <v>-35383.28196544719</v>
      </c>
    </row>
    <row r="4521" spans="2:16" x14ac:dyDescent="0.35">
      <c r="B4521" t="s">
        <v>10</v>
      </c>
      <c r="D4521" t="s">
        <v>11</v>
      </c>
      <c r="E4521" t="s">
        <v>103</v>
      </c>
      <c r="F4521" t="s">
        <v>288</v>
      </c>
      <c r="G4521" t="s">
        <v>289</v>
      </c>
      <c r="H4521">
        <v>5017</v>
      </c>
      <c r="I4521" t="s">
        <v>287</v>
      </c>
      <c r="J4521">
        <v>63300100</v>
      </c>
      <c r="K4521" t="s">
        <v>1869</v>
      </c>
      <c r="L4521" s="3">
        <v>-0.55763699480228013</v>
      </c>
      <c r="M4521" s="3">
        <v>-2.4921501778795232</v>
      </c>
      <c r="N4521" s="3">
        <v>-2.11318636226531</v>
      </c>
      <c r="O4521" s="3">
        <v>-1.7069731409494153</v>
      </c>
      <c r="P4521" s="3">
        <v>0.64432891074173426</v>
      </c>
    </row>
    <row r="4522" spans="2:16" x14ac:dyDescent="0.35">
      <c r="B4522" t="s">
        <v>10</v>
      </c>
      <c r="D4522" t="s">
        <v>11</v>
      </c>
      <c r="E4522" t="s">
        <v>103</v>
      </c>
      <c r="F4522" t="s">
        <v>288</v>
      </c>
      <c r="G4522" t="s">
        <v>289</v>
      </c>
      <c r="H4522">
        <v>5017</v>
      </c>
      <c r="I4522" t="s">
        <v>287</v>
      </c>
      <c r="J4522">
        <v>63300170</v>
      </c>
      <c r="K4522" t="s">
        <v>1873</v>
      </c>
      <c r="L4522" s="3">
        <v>-0.96374219753874968</v>
      </c>
      <c r="M4522" s="3">
        <v>-4.3070856335091889</v>
      </c>
      <c r="N4522" s="3">
        <v>-3.652137300002039</v>
      </c>
      <c r="O4522" s="3">
        <v>-2.9500948849017163</v>
      </c>
      <c r="P4522" s="3">
        <v>1.1135684435645032</v>
      </c>
    </row>
    <row r="4523" spans="2:16" x14ac:dyDescent="0.35">
      <c r="B4523" t="s">
        <v>10</v>
      </c>
      <c r="D4523" t="s">
        <v>19</v>
      </c>
      <c r="E4523" t="s">
        <v>103</v>
      </c>
      <c r="F4523" t="s">
        <v>288</v>
      </c>
      <c r="G4523" t="s">
        <v>289</v>
      </c>
      <c r="H4523">
        <v>5017</v>
      </c>
      <c r="I4523" t="s">
        <v>287</v>
      </c>
      <c r="J4523">
        <v>63300155</v>
      </c>
      <c r="K4523" t="s">
        <v>1877</v>
      </c>
      <c r="L4523" s="3">
        <v>3658.1041322609162</v>
      </c>
      <c r="M4523" s="3">
        <v>-1.4551915228366852E-11</v>
      </c>
      <c r="N4523" s="3">
        <v>-1.4551915228366852E-11</v>
      </c>
      <c r="O4523" s="3">
        <v>-35650.000000000029</v>
      </c>
      <c r="P4523" s="3">
        <v>-36753.13099982623</v>
      </c>
    </row>
    <row r="4524" spans="2:16" x14ac:dyDescent="0.35">
      <c r="B4524" t="s">
        <v>10</v>
      </c>
      <c r="D4524" t="s">
        <v>11</v>
      </c>
      <c r="E4524" t="s">
        <v>103</v>
      </c>
      <c r="F4524" t="s">
        <v>288</v>
      </c>
      <c r="G4524" t="s">
        <v>289</v>
      </c>
      <c r="H4524">
        <v>5017</v>
      </c>
      <c r="I4524" t="s">
        <v>287</v>
      </c>
      <c r="J4524">
        <v>63300130</v>
      </c>
      <c r="K4524" t="s">
        <v>1896</v>
      </c>
      <c r="L4524" s="3">
        <v>-0.24244995881982589</v>
      </c>
      <c r="M4524" s="3">
        <v>-1.083542595600008</v>
      </c>
      <c r="N4524" s="3">
        <v>-134.78926816788737</v>
      </c>
      <c r="O4524" s="3">
        <v>-133.360023956893</v>
      </c>
      <c r="P4524" s="3">
        <v>-133.74682549114686</v>
      </c>
    </row>
    <row r="4525" spans="2:16" x14ac:dyDescent="0.35">
      <c r="B4525" t="s">
        <v>10</v>
      </c>
      <c r="D4525" t="s">
        <v>19</v>
      </c>
      <c r="E4525" t="s">
        <v>103</v>
      </c>
      <c r="F4525" t="s">
        <v>1587</v>
      </c>
      <c r="G4525" t="s">
        <v>1588</v>
      </c>
      <c r="H4525">
        <v>5017</v>
      </c>
      <c r="I4525" t="s">
        <v>287</v>
      </c>
      <c r="J4525">
        <v>63300060</v>
      </c>
      <c r="K4525" t="s">
        <v>1546</v>
      </c>
      <c r="L4525" s="3">
        <v>1643.0372214827039</v>
      </c>
      <c r="M4525" s="3">
        <v>0</v>
      </c>
      <c r="N4525" s="3">
        <v>0</v>
      </c>
      <c r="O4525" s="3">
        <v>0</v>
      </c>
      <c r="P4525" s="3">
        <v>-325.33657047879024</v>
      </c>
    </row>
    <row r="4526" spans="2:16" x14ac:dyDescent="0.35">
      <c r="B4526" t="s">
        <v>10</v>
      </c>
      <c r="D4526" t="s">
        <v>11</v>
      </c>
      <c r="E4526" t="s">
        <v>103</v>
      </c>
      <c r="F4526" t="s">
        <v>290</v>
      </c>
      <c r="G4526" t="s">
        <v>291</v>
      </c>
      <c r="H4526">
        <v>5017</v>
      </c>
      <c r="I4526" t="s">
        <v>287</v>
      </c>
      <c r="J4526">
        <v>63300080</v>
      </c>
      <c r="K4526" t="s">
        <v>91</v>
      </c>
      <c r="L4526" s="3">
        <v>-92.593279475587224</v>
      </c>
      <c r="M4526" s="3">
        <v>-214.45777796937273</v>
      </c>
      <c r="N4526" s="3">
        <v>-193.0858852865731</v>
      </c>
      <c r="O4526" s="3">
        <v>-170.09963891252482</v>
      </c>
      <c r="P4526" s="3">
        <v>-26.701739325526432</v>
      </c>
    </row>
    <row r="4527" spans="2:16" x14ac:dyDescent="0.35">
      <c r="B4527" t="s">
        <v>10</v>
      </c>
      <c r="D4527" t="s">
        <v>11</v>
      </c>
      <c r="E4527" t="s">
        <v>103</v>
      </c>
      <c r="F4527" t="s">
        <v>290</v>
      </c>
      <c r="G4527" t="s">
        <v>291</v>
      </c>
      <c r="H4527">
        <v>5017</v>
      </c>
      <c r="I4527" t="s">
        <v>287</v>
      </c>
      <c r="J4527">
        <v>63300040</v>
      </c>
      <c r="K4527" t="s">
        <v>1515</v>
      </c>
      <c r="L4527" s="3">
        <v>-31.981231397818192</v>
      </c>
      <c r="M4527" s="3">
        <v>-74.07258778547407</v>
      </c>
      <c r="N4527" s="3">
        <v>-66.690848536480871</v>
      </c>
      <c r="O4527" s="3">
        <v>-58.751520019128748</v>
      </c>
      <c r="P4527" s="3">
        <v>-9.2226402275664441</v>
      </c>
    </row>
    <row r="4528" spans="2:16" x14ac:dyDescent="0.35">
      <c r="B4528" t="s">
        <v>10</v>
      </c>
      <c r="D4528" t="s">
        <v>19</v>
      </c>
      <c r="E4528" t="s">
        <v>103</v>
      </c>
      <c r="F4528" t="s">
        <v>290</v>
      </c>
      <c r="G4528" t="s">
        <v>291</v>
      </c>
      <c r="H4528">
        <v>5017</v>
      </c>
      <c r="I4528" t="s">
        <v>287</v>
      </c>
      <c r="J4528">
        <v>63300056</v>
      </c>
      <c r="K4528" t="s">
        <v>1536</v>
      </c>
      <c r="L4528" s="3">
        <v>-304.58315616969412</v>
      </c>
      <c r="M4528" s="3">
        <v>-705.45321700451314</v>
      </c>
      <c r="N4528" s="3">
        <v>-635.15093844267903</v>
      </c>
      <c r="O4528" s="3">
        <v>-559.53828589646582</v>
      </c>
      <c r="P4528" s="3">
        <v>-87.834668833969772</v>
      </c>
    </row>
    <row r="4529" spans="2:16" x14ac:dyDescent="0.35">
      <c r="B4529" t="s">
        <v>10</v>
      </c>
      <c r="D4529" t="s">
        <v>19</v>
      </c>
      <c r="E4529" t="s">
        <v>103</v>
      </c>
      <c r="F4529" t="s">
        <v>290</v>
      </c>
      <c r="G4529" t="s">
        <v>291</v>
      </c>
      <c r="H4529">
        <v>5017</v>
      </c>
      <c r="I4529" t="s">
        <v>287</v>
      </c>
      <c r="J4529">
        <v>63300060</v>
      </c>
      <c r="K4529" t="s">
        <v>1546</v>
      </c>
      <c r="L4529" s="3">
        <v>61385.516943139854</v>
      </c>
      <c r="M4529" s="3">
        <v>55000.000000000015</v>
      </c>
      <c r="N4529" s="3">
        <v>55000.000000000015</v>
      </c>
      <c r="O4529" s="3">
        <v>55000.000000000015</v>
      </c>
      <c r="P4529" s="3">
        <v>53735.608569390417</v>
      </c>
    </row>
    <row r="4530" spans="2:16" x14ac:dyDescent="0.35">
      <c r="B4530" t="s">
        <v>10</v>
      </c>
      <c r="D4530" t="s">
        <v>19</v>
      </c>
      <c r="E4530" t="s">
        <v>103</v>
      </c>
      <c r="F4530" t="s">
        <v>290</v>
      </c>
      <c r="G4530" t="s">
        <v>291</v>
      </c>
      <c r="H4530">
        <v>5017</v>
      </c>
      <c r="I4530" t="s">
        <v>287</v>
      </c>
      <c r="J4530">
        <v>63300150</v>
      </c>
      <c r="K4530" t="s">
        <v>1680</v>
      </c>
      <c r="L4530" s="3">
        <v>2736.4814705487515</v>
      </c>
      <c r="M4530" s="3">
        <v>1019.9200000000055</v>
      </c>
      <c r="N4530" s="3">
        <v>2060.2384000000093</v>
      </c>
      <c r="O4530" s="3">
        <v>3121.3631680000108</v>
      </c>
      <c r="P4530" s="3">
        <v>3661.8617835225159</v>
      </c>
    </row>
    <row r="4531" spans="2:16" x14ac:dyDescent="0.35">
      <c r="B4531" t="s">
        <v>10</v>
      </c>
      <c r="D4531" t="s">
        <v>11</v>
      </c>
      <c r="E4531" t="s">
        <v>103</v>
      </c>
      <c r="F4531" t="s">
        <v>290</v>
      </c>
      <c r="G4531" t="s">
        <v>291</v>
      </c>
      <c r="H4531">
        <v>5017</v>
      </c>
      <c r="I4531" t="s">
        <v>287</v>
      </c>
      <c r="J4531">
        <v>63300100</v>
      </c>
      <c r="K4531" t="s">
        <v>1869</v>
      </c>
      <c r="L4531" s="3">
        <v>-28.021650367611983</v>
      </c>
      <c r="M4531" s="3">
        <v>-64.901695964415239</v>
      </c>
      <c r="N4531" s="3">
        <v>-58.433886336726346</v>
      </c>
      <c r="O4531" s="3">
        <v>-51.477522302474654</v>
      </c>
      <c r="P4531" s="3">
        <v>-8.0807895327250208</v>
      </c>
    </row>
    <row r="4532" spans="2:16" x14ac:dyDescent="0.35">
      <c r="B4532" t="s">
        <v>10</v>
      </c>
      <c r="D4532" t="s">
        <v>11</v>
      </c>
      <c r="E4532" t="s">
        <v>103</v>
      </c>
      <c r="F4532" t="s">
        <v>290</v>
      </c>
      <c r="G4532" t="s">
        <v>291</v>
      </c>
      <c r="H4532">
        <v>5017</v>
      </c>
      <c r="I4532" t="s">
        <v>287</v>
      </c>
      <c r="J4532">
        <v>63300170</v>
      </c>
      <c r="K4532" t="s">
        <v>1873</v>
      </c>
      <c r="L4532" s="3">
        <v>-48.428721830980976</v>
      </c>
      <c r="M4532" s="3">
        <v>-112.16706150371738</v>
      </c>
      <c r="N4532" s="3">
        <v>-100.98899921238626</v>
      </c>
      <c r="O4532" s="3">
        <v>-88.966587457538026</v>
      </c>
      <c r="P4532" s="3">
        <v>-13.965712344600888</v>
      </c>
    </row>
    <row r="4533" spans="2:16" x14ac:dyDescent="0.35">
      <c r="B4533" t="s">
        <v>10</v>
      </c>
      <c r="D4533" t="s">
        <v>11</v>
      </c>
      <c r="E4533" t="s">
        <v>103</v>
      </c>
      <c r="F4533" t="s">
        <v>290</v>
      </c>
      <c r="G4533" t="s">
        <v>291</v>
      </c>
      <c r="H4533">
        <v>5017</v>
      </c>
      <c r="I4533" t="s">
        <v>287</v>
      </c>
      <c r="J4533">
        <v>63300130</v>
      </c>
      <c r="K4533" t="s">
        <v>1896</v>
      </c>
      <c r="L4533" s="3">
        <v>-12.183325058185119</v>
      </c>
      <c r="M4533" s="3">
        <v>-28.218127424180011</v>
      </c>
      <c r="N4533" s="3">
        <v>-1775.9222627974686</v>
      </c>
      <c r="O4533" s="3">
        <v>-1749.4154522016097</v>
      </c>
      <c r="P4533" s="3">
        <v>-1748.8975897909825</v>
      </c>
    </row>
    <row r="4534" spans="2:16" x14ac:dyDescent="0.35">
      <c r="B4534" t="s">
        <v>10</v>
      </c>
      <c r="D4534" t="s">
        <v>19</v>
      </c>
      <c r="E4534" t="s">
        <v>103</v>
      </c>
      <c r="F4534" t="s">
        <v>292</v>
      </c>
      <c r="G4534" t="s">
        <v>293</v>
      </c>
      <c r="H4534">
        <v>5017</v>
      </c>
      <c r="I4534" t="s">
        <v>287</v>
      </c>
      <c r="J4534">
        <v>63300150</v>
      </c>
      <c r="K4534" t="s">
        <v>1680</v>
      </c>
      <c r="L4534" s="3">
        <v>0</v>
      </c>
      <c r="M4534" s="3">
        <v>0</v>
      </c>
      <c r="N4534" s="3">
        <v>107556.80574678267</v>
      </c>
      <c r="O4534" s="3">
        <v>0</v>
      </c>
      <c r="P4534" s="3">
        <v>0</v>
      </c>
    </row>
    <row r="4535" spans="2:16" x14ac:dyDescent="0.35">
      <c r="B4535" t="s">
        <v>10</v>
      </c>
      <c r="D4535" t="s">
        <v>11</v>
      </c>
      <c r="E4535" t="s">
        <v>103</v>
      </c>
      <c r="F4535" t="s">
        <v>292</v>
      </c>
      <c r="G4535" t="s">
        <v>293</v>
      </c>
      <c r="H4535">
        <v>5017</v>
      </c>
      <c r="I4535" t="s">
        <v>287</v>
      </c>
      <c r="J4535">
        <v>63300080</v>
      </c>
      <c r="K4535" t="s">
        <v>91</v>
      </c>
      <c r="L4535" s="3">
        <v>-306.36320799066016</v>
      </c>
      <c r="M4535" s="3">
        <v>-729.03560872880917</v>
      </c>
      <c r="N4535" s="3">
        <v>-654.26629093223892</v>
      </c>
      <c r="O4535" s="3">
        <v>-573.87148008972872</v>
      </c>
      <c r="P4535" s="3">
        <v>-75.298064329563204</v>
      </c>
    </row>
    <row r="4536" spans="2:16" x14ac:dyDescent="0.35">
      <c r="B4536" t="s">
        <v>10</v>
      </c>
      <c r="D4536" t="s">
        <v>11</v>
      </c>
      <c r="E4536" t="s">
        <v>103</v>
      </c>
      <c r="F4536" t="s">
        <v>292</v>
      </c>
      <c r="G4536" t="s">
        <v>293</v>
      </c>
      <c r="H4536">
        <v>5017</v>
      </c>
      <c r="I4536" t="s">
        <v>287</v>
      </c>
      <c r="J4536">
        <v>63300040</v>
      </c>
      <c r="K4536" t="s">
        <v>1515</v>
      </c>
      <c r="L4536" s="3">
        <v>-105.81623960203797</v>
      </c>
      <c r="M4536" s="3">
        <v>-251.80506222541135</v>
      </c>
      <c r="N4536" s="3">
        <v>-225.98013338120109</v>
      </c>
      <c r="O4536" s="3">
        <v>-198.21218884678183</v>
      </c>
      <c r="P4536" s="3">
        <v>-26.007555113829767</v>
      </c>
    </row>
    <row r="4537" spans="2:16" x14ac:dyDescent="0.35">
      <c r="B4537" t="s">
        <v>10</v>
      </c>
      <c r="D4537" t="s">
        <v>19</v>
      </c>
      <c r="E4537" t="s">
        <v>103</v>
      </c>
      <c r="F4537" t="s">
        <v>292</v>
      </c>
      <c r="G4537" t="s">
        <v>293</v>
      </c>
      <c r="H4537">
        <v>5017</v>
      </c>
      <c r="I4537" t="s">
        <v>287</v>
      </c>
      <c r="J4537">
        <v>63300056</v>
      </c>
      <c r="K4537" t="s">
        <v>1536</v>
      </c>
      <c r="L4537" s="3">
        <v>-1007.7737104955813</v>
      </c>
      <c r="M4537" s="3">
        <v>-2398.143449765812</v>
      </c>
      <c r="N4537" s="3">
        <v>-2152.1917464876315</v>
      </c>
      <c r="O4537" s="3">
        <v>-1887.735131874113</v>
      </c>
      <c r="P4537" s="3">
        <v>-247.69100108409475</v>
      </c>
    </row>
    <row r="4538" spans="2:16" x14ac:dyDescent="0.35">
      <c r="B4538" t="s">
        <v>10</v>
      </c>
      <c r="D4538" t="s">
        <v>19</v>
      </c>
      <c r="E4538" t="s">
        <v>103</v>
      </c>
      <c r="F4538" t="s">
        <v>292</v>
      </c>
      <c r="G4538" t="s">
        <v>293</v>
      </c>
      <c r="H4538">
        <v>5017</v>
      </c>
      <c r="I4538" t="s">
        <v>287</v>
      </c>
      <c r="J4538">
        <v>63300150</v>
      </c>
      <c r="K4538" t="s">
        <v>1680</v>
      </c>
      <c r="L4538" s="3">
        <v>-13886.124933546409</v>
      </c>
      <c r="M4538" s="3">
        <v>-19812.000000000116</v>
      </c>
      <c r="N4538" s="3">
        <v>-274515.00000000029</v>
      </c>
      <c r="O4538" s="3">
        <v>-15419.880000000121</v>
      </c>
      <c r="P4538" s="3">
        <v>-14190.932651969371</v>
      </c>
    </row>
    <row r="4539" spans="2:16" x14ac:dyDescent="0.35">
      <c r="B4539" t="s">
        <v>10</v>
      </c>
      <c r="D4539" t="s">
        <v>19</v>
      </c>
      <c r="E4539" t="s">
        <v>103</v>
      </c>
      <c r="F4539" t="s">
        <v>292</v>
      </c>
      <c r="G4539" t="s">
        <v>293</v>
      </c>
      <c r="H4539">
        <v>5017</v>
      </c>
      <c r="I4539" t="s">
        <v>287</v>
      </c>
      <c r="J4539">
        <v>63300152</v>
      </c>
      <c r="K4539" t="s">
        <v>1741</v>
      </c>
      <c r="L4539" s="3">
        <v>0</v>
      </c>
      <c r="M4539" s="3">
        <v>70000</v>
      </c>
      <c r="N4539" s="3">
        <v>70000</v>
      </c>
      <c r="O4539" s="3">
        <v>70000</v>
      </c>
      <c r="P4539" s="3">
        <v>70000</v>
      </c>
    </row>
    <row r="4540" spans="2:16" x14ac:dyDescent="0.35">
      <c r="B4540" t="s">
        <v>10</v>
      </c>
      <c r="D4540" t="s">
        <v>11</v>
      </c>
      <c r="E4540" t="s">
        <v>103</v>
      </c>
      <c r="F4540" t="s">
        <v>292</v>
      </c>
      <c r="G4540" t="s">
        <v>293</v>
      </c>
      <c r="H4540">
        <v>5017</v>
      </c>
      <c r="I4540" t="s">
        <v>287</v>
      </c>
      <c r="J4540">
        <v>63300100</v>
      </c>
      <c r="K4540" t="s">
        <v>1869</v>
      </c>
      <c r="L4540" s="3">
        <v>-92.715181365593708</v>
      </c>
      <c r="M4540" s="3">
        <v>-220.62919737845459</v>
      </c>
      <c r="N4540" s="3">
        <v>-198.00164067686183</v>
      </c>
      <c r="O4540" s="3">
        <v>-173.67163213241747</v>
      </c>
      <c r="P4540" s="3">
        <v>-22.787572099736281</v>
      </c>
    </row>
    <row r="4541" spans="2:16" x14ac:dyDescent="0.35">
      <c r="B4541" t="s">
        <v>10</v>
      </c>
      <c r="D4541" t="s">
        <v>11</v>
      </c>
      <c r="E4541" t="s">
        <v>103</v>
      </c>
      <c r="F4541" t="s">
        <v>292</v>
      </c>
      <c r="G4541" t="s">
        <v>293</v>
      </c>
      <c r="H4541">
        <v>5017</v>
      </c>
      <c r="I4541" t="s">
        <v>287</v>
      </c>
      <c r="J4541">
        <v>63300170</v>
      </c>
      <c r="K4541" t="s">
        <v>1873</v>
      </c>
      <c r="L4541" s="3">
        <v>-160.23601996879916</v>
      </c>
      <c r="M4541" s="3">
        <v>-381.30480851276479</v>
      </c>
      <c r="N4541" s="3">
        <v>-342.19848769153396</v>
      </c>
      <c r="O4541" s="3">
        <v>-300.14988596798321</v>
      </c>
      <c r="P4541" s="3">
        <v>-39.382869172368373</v>
      </c>
    </row>
    <row r="4542" spans="2:16" x14ac:dyDescent="0.35">
      <c r="B4542" t="s">
        <v>10</v>
      </c>
      <c r="D4542" t="s">
        <v>11</v>
      </c>
      <c r="E4542" t="s">
        <v>103</v>
      </c>
      <c r="F4542" t="s">
        <v>292</v>
      </c>
      <c r="G4542" t="s">
        <v>293</v>
      </c>
      <c r="H4542">
        <v>5017</v>
      </c>
      <c r="I4542" t="s">
        <v>287</v>
      </c>
      <c r="J4542">
        <v>63300130</v>
      </c>
      <c r="K4542" t="s">
        <v>1896</v>
      </c>
      <c r="L4542" s="3">
        <v>-40.310946375739604</v>
      </c>
      <c r="M4542" s="3">
        <v>-95.92573583064177</v>
      </c>
      <c r="N4542" s="3">
        <v>-4186.9406666583163</v>
      </c>
      <c r="O4542" s="3">
        <v>-4094.8144038960322</v>
      </c>
      <c r="P4542" s="3">
        <v>-4071.9190269840906</v>
      </c>
    </row>
    <row r="4543" spans="2:16" x14ac:dyDescent="0.35">
      <c r="B4543" t="s">
        <v>10</v>
      </c>
      <c r="D4543" t="s">
        <v>19</v>
      </c>
      <c r="E4543" t="s">
        <v>103</v>
      </c>
      <c r="F4543" t="s">
        <v>294</v>
      </c>
      <c r="G4543" t="s">
        <v>295</v>
      </c>
      <c r="H4543">
        <v>5017</v>
      </c>
      <c r="I4543" t="s">
        <v>287</v>
      </c>
      <c r="J4543">
        <v>63300150</v>
      </c>
      <c r="K4543" t="s">
        <v>1680</v>
      </c>
      <c r="L4543" s="3">
        <v>0</v>
      </c>
      <c r="M4543" s="3">
        <v>285457.72197547887</v>
      </c>
      <c r="N4543" s="3">
        <v>0</v>
      </c>
      <c r="O4543" s="3">
        <v>43872.371102082208</v>
      </c>
      <c r="P4543" s="3">
        <v>0</v>
      </c>
    </row>
    <row r="4544" spans="2:16" x14ac:dyDescent="0.35">
      <c r="B4544" t="s">
        <v>10</v>
      </c>
      <c r="D4544" t="s">
        <v>11</v>
      </c>
      <c r="E4544" t="s">
        <v>103</v>
      </c>
      <c r="F4544" t="s">
        <v>294</v>
      </c>
      <c r="G4544" t="s">
        <v>295</v>
      </c>
      <c r="H4544">
        <v>5017</v>
      </c>
      <c r="I4544" t="s">
        <v>287</v>
      </c>
      <c r="J4544">
        <v>63300080</v>
      </c>
      <c r="K4544" t="s">
        <v>91</v>
      </c>
      <c r="L4544" s="3">
        <v>-361.71418450719284</v>
      </c>
      <c r="M4544" s="3">
        <v>-751.41613735579449</v>
      </c>
      <c r="N4544" s="3">
        <v>-685.92812143148694</v>
      </c>
      <c r="O4544" s="3">
        <v>-615.39439752786711</v>
      </c>
      <c r="P4544" s="3">
        <v>-162.22432689550624</v>
      </c>
    </row>
    <row r="4545" spans="2:16" x14ac:dyDescent="0.35">
      <c r="B4545" t="s">
        <v>10</v>
      </c>
      <c r="D4545" t="s">
        <v>11</v>
      </c>
      <c r="E4545" t="s">
        <v>103</v>
      </c>
      <c r="F4545" t="s">
        <v>294</v>
      </c>
      <c r="G4545" t="s">
        <v>295</v>
      </c>
      <c r="H4545">
        <v>5017</v>
      </c>
      <c r="I4545" t="s">
        <v>287</v>
      </c>
      <c r="J4545">
        <v>63300040</v>
      </c>
      <c r="K4545" t="s">
        <v>1515</v>
      </c>
      <c r="L4545" s="3">
        <v>-124.9341755699179</v>
      </c>
      <c r="M4545" s="3">
        <v>-259.53517902091698</v>
      </c>
      <c r="N4545" s="3">
        <v>-236.9159629944279</v>
      </c>
      <c r="O4545" s="3">
        <v>-212.55398598824377</v>
      </c>
      <c r="P4545" s="3">
        <v>-56.031428697461706</v>
      </c>
    </row>
    <row r="4546" spans="2:16" x14ac:dyDescent="0.35">
      <c r="B4546" t="s">
        <v>10</v>
      </c>
      <c r="D4546" t="s">
        <v>19</v>
      </c>
      <c r="E4546" t="s">
        <v>103</v>
      </c>
      <c r="F4546" t="s">
        <v>294</v>
      </c>
      <c r="G4546" t="s">
        <v>295</v>
      </c>
      <c r="H4546">
        <v>5017</v>
      </c>
      <c r="I4546" t="s">
        <v>287</v>
      </c>
      <c r="J4546">
        <v>63300056</v>
      </c>
      <c r="K4546" t="s">
        <v>1536</v>
      </c>
      <c r="L4546" s="3">
        <v>-1189.8492911420835</v>
      </c>
      <c r="M4546" s="3">
        <v>-2471.7636097230206</v>
      </c>
      <c r="N4546" s="3">
        <v>-2256.3425047088385</v>
      </c>
      <c r="O4546" s="3">
        <v>-2024.3236760785148</v>
      </c>
      <c r="P4546" s="3">
        <v>-533.63265426153521</v>
      </c>
    </row>
    <row r="4547" spans="2:16" x14ac:dyDescent="0.35">
      <c r="B4547" t="s">
        <v>10</v>
      </c>
      <c r="D4547" t="s">
        <v>19</v>
      </c>
      <c r="E4547" t="s">
        <v>103</v>
      </c>
      <c r="F4547" t="s">
        <v>294</v>
      </c>
      <c r="G4547" t="s">
        <v>295</v>
      </c>
      <c r="H4547">
        <v>5017</v>
      </c>
      <c r="I4547" t="s">
        <v>287</v>
      </c>
      <c r="J4547">
        <v>63300060</v>
      </c>
      <c r="K4547" t="s">
        <v>1546</v>
      </c>
      <c r="L4547" s="3">
        <v>-86367.541068211285</v>
      </c>
      <c r="M4547" s="3">
        <v>-94091.999999999884</v>
      </c>
      <c r="N4547" s="3">
        <v>-32699.999999999927</v>
      </c>
      <c r="O4547" s="3">
        <v>-108238.99999999985</v>
      </c>
      <c r="P4547" s="3">
        <v>-109918.83068627262</v>
      </c>
    </row>
    <row r="4548" spans="2:16" x14ac:dyDescent="0.35">
      <c r="B4548" t="s">
        <v>10</v>
      </c>
      <c r="D4548" t="s">
        <v>19</v>
      </c>
      <c r="E4548" t="s">
        <v>103</v>
      </c>
      <c r="F4548" t="s">
        <v>294</v>
      </c>
      <c r="G4548" t="s">
        <v>295</v>
      </c>
      <c r="H4548">
        <v>5017</v>
      </c>
      <c r="I4548" t="s">
        <v>287</v>
      </c>
      <c r="J4548">
        <v>63300150</v>
      </c>
      <c r="K4548" t="s">
        <v>1680</v>
      </c>
      <c r="L4548" s="3">
        <v>-329139.7167635028</v>
      </c>
      <c r="M4548" s="3">
        <v>-352658.97999999963</v>
      </c>
      <c r="N4548" s="3">
        <v>39.960400000098161</v>
      </c>
      <c r="O4548" s="3">
        <v>2792.8796080001048</v>
      </c>
      <c r="P4548" s="3">
        <v>4138.7498773440602</v>
      </c>
    </row>
    <row r="4549" spans="2:16" x14ac:dyDescent="0.35">
      <c r="B4549" t="s">
        <v>10</v>
      </c>
      <c r="D4549" t="s">
        <v>19</v>
      </c>
      <c r="E4549" t="s">
        <v>103</v>
      </c>
      <c r="F4549" t="s">
        <v>294</v>
      </c>
      <c r="G4549" t="s">
        <v>295</v>
      </c>
      <c r="H4549">
        <v>5017</v>
      </c>
      <c r="I4549" t="s">
        <v>287</v>
      </c>
      <c r="J4549">
        <v>63300152</v>
      </c>
      <c r="K4549" t="s">
        <v>1741</v>
      </c>
      <c r="L4549" s="3">
        <v>0</v>
      </c>
      <c r="M4549" s="3">
        <v>42688</v>
      </c>
      <c r="N4549" s="3">
        <v>42688</v>
      </c>
      <c r="O4549" s="3">
        <v>42688</v>
      </c>
      <c r="P4549" s="3">
        <v>42688</v>
      </c>
    </row>
    <row r="4550" spans="2:16" x14ac:dyDescent="0.35">
      <c r="B4550" t="s">
        <v>10</v>
      </c>
      <c r="D4550" t="s">
        <v>11</v>
      </c>
      <c r="E4550" t="s">
        <v>103</v>
      </c>
      <c r="F4550" t="s">
        <v>294</v>
      </c>
      <c r="G4550" t="s">
        <v>295</v>
      </c>
      <c r="H4550">
        <v>5017</v>
      </c>
      <c r="I4550" t="s">
        <v>287</v>
      </c>
      <c r="J4550">
        <v>63300100</v>
      </c>
      <c r="K4550" t="s">
        <v>1869</v>
      </c>
      <c r="L4550" s="3">
        <v>-109.46613478507152</v>
      </c>
      <c r="M4550" s="3">
        <v>-227.40225209451728</v>
      </c>
      <c r="N4550" s="3">
        <v>-207.58351043321272</v>
      </c>
      <c r="O4550" s="3">
        <v>-186.23777819922361</v>
      </c>
      <c r="P4550" s="3">
        <v>-49.094204192061625</v>
      </c>
    </row>
    <row r="4551" spans="2:16" x14ac:dyDescent="0.35">
      <c r="B4551" t="s">
        <v>10</v>
      </c>
      <c r="D4551" t="s">
        <v>11</v>
      </c>
      <c r="E4551" t="s">
        <v>103</v>
      </c>
      <c r="F4551" t="s">
        <v>294</v>
      </c>
      <c r="G4551" t="s">
        <v>295</v>
      </c>
      <c r="H4551">
        <v>5017</v>
      </c>
      <c r="I4551" t="s">
        <v>287</v>
      </c>
      <c r="J4551">
        <v>63300170</v>
      </c>
      <c r="K4551" t="s">
        <v>1873</v>
      </c>
      <c r="L4551" s="3">
        <v>-189.18603729159076</v>
      </c>
      <c r="M4551" s="3">
        <v>-393.01041394595995</v>
      </c>
      <c r="N4551" s="3">
        <v>-358.75845824870521</v>
      </c>
      <c r="O4551" s="3">
        <v>-321.86746449648308</v>
      </c>
      <c r="P4551" s="3">
        <v>-84.847592027583232</v>
      </c>
    </row>
    <row r="4552" spans="2:16" x14ac:dyDescent="0.35">
      <c r="B4552" t="s">
        <v>10</v>
      </c>
      <c r="D4552" t="s">
        <v>11</v>
      </c>
      <c r="E4552" t="s">
        <v>103</v>
      </c>
      <c r="F4552" t="s">
        <v>294</v>
      </c>
      <c r="G4552" t="s">
        <v>295</v>
      </c>
      <c r="H4552">
        <v>5017</v>
      </c>
      <c r="I4552" t="s">
        <v>287</v>
      </c>
      <c r="J4552">
        <v>63300130</v>
      </c>
      <c r="K4552" t="s">
        <v>1896</v>
      </c>
      <c r="L4552" s="3">
        <v>-47.593969435069994</v>
      </c>
      <c r="M4552" s="3">
        <v>-98.870542052957717</v>
      </c>
      <c r="N4552" s="3">
        <v>1307.0424471496026</v>
      </c>
      <c r="O4552" s="3">
        <v>1390.9609962056466</v>
      </c>
      <c r="P4552" s="3">
        <v>1466.2284013119022</v>
      </c>
    </row>
    <row r="4553" spans="2:16" x14ac:dyDescent="0.35">
      <c r="B4553" t="s">
        <v>10</v>
      </c>
      <c r="D4553" t="s">
        <v>19</v>
      </c>
      <c r="E4553" t="s">
        <v>103</v>
      </c>
      <c r="F4553" t="s">
        <v>1589</v>
      </c>
      <c r="G4553" t="s">
        <v>1590</v>
      </c>
      <c r="H4553">
        <v>5017</v>
      </c>
      <c r="I4553" t="s">
        <v>287</v>
      </c>
      <c r="J4553">
        <v>63300150</v>
      </c>
      <c r="K4553" t="s">
        <v>1680</v>
      </c>
      <c r="L4553" s="3">
        <v>0</v>
      </c>
      <c r="M4553" s="3">
        <v>118983.3702267465</v>
      </c>
      <c r="N4553" s="3">
        <v>89263.793223950372</v>
      </c>
      <c r="O4553" s="3">
        <v>123596.96164216071</v>
      </c>
      <c r="P4553" s="3">
        <v>0</v>
      </c>
    </row>
    <row r="4554" spans="2:16" x14ac:dyDescent="0.35">
      <c r="B4554" t="s">
        <v>10</v>
      </c>
      <c r="D4554" t="s">
        <v>19</v>
      </c>
      <c r="E4554" t="s">
        <v>103</v>
      </c>
      <c r="F4554" t="s">
        <v>1589</v>
      </c>
      <c r="G4554" t="s">
        <v>1590</v>
      </c>
      <c r="H4554">
        <v>5017</v>
      </c>
      <c r="I4554" t="s">
        <v>287</v>
      </c>
      <c r="J4554">
        <v>63300060</v>
      </c>
      <c r="K4554" t="s">
        <v>1546</v>
      </c>
      <c r="L4554" s="3">
        <v>-152336.12478537217</v>
      </c>
      <c r="M4554" s="3">
        <v>-170171.40999999997</v>
      </c>
      <c r="N4554" s="3">
        <v>-176171.40999999997</v>
      </c>
      <c r="O4554" s="3">
        <v>-182350</v>
      </c>
      <c r="P4554" s="3">
        <v>-186010.95285144739</v>
      </c>
    </row>
    <row r="4555" spans="2:16" x14ac:dyDescent="0.35">
      <c r="B4555" t="s">
        <v>10</v>
      </c>
      <c r="D4555" t="s">
        <v>19</v>
      </c>
      <c r="E4555" t="s">
        <v>103</v>
      </c>
      <c r="F4555" t="s">
        <v>296</v>
      </c>
      <c r="G4555" t="s">
        <v>297</v>
      </c>
      <c r="H4555">
        <v>5017</v>
      </c>
      <c r="I4555" t="s">
        <v>287</v>
      </c>
      <c r="J4555">
        <v>63300150</v>
      </c>
      <c r="K4555" t="s">
        <v>1680</v>
      </c>
      <c r="L4555" s="3">
        <v>0</v>
      </c>
      <c r="M4555" s="3">
        <v>19834.056314294783</v>
      </c>
      <c r="N4555" s="3">
        <v>0</v>
      </c>
      <c r="O4555" s="3">
        <v>166673.39755734144</v>
      </c>
      <c r="P4555" s="3">
        <v>0</v>
      </c>
    </row>
    <row r="4556" spans="2:16" x14ac:dyDescent="0.35">
      <c r="B4556" t="s">
        <v>10</v>
      </c>
      <c r="D4556" t="s">
        <v>11</v>
      </c>
      <c r="E4556" t="s">
        <v>103</v>
      </c>
      <c r="F4556" t="s">
        <v>296</v>
      </c>
      <c r="G4556" t="s">
        <v>297</v>
      </c>
      <c r="H4556">
        <v>5017</v>
      </c>
      <c r="I4556" t="s">
        <v>287</v>
      </c>
      <c r="J4556">
        <v>63300080</v>
      </c>
      <c r="K4556" t="s">
        <v>91</v>
      </c>
      <c r="L4556" s="3">
        <v>5873.772415621439</v>
      </c>
      <c r="M4556" s="3">
        <v>-3970.1343486728147</v>
      </c>
      <c r="N4556" s="3">
        <v>-1662.6285209497437</v>
      </c>
      <c r="O4556" s="3">
        <v>799.03382664168021</v>
      </c>
      <c r="P4556" s="3">
        <v>13479.65427516622</v>
      </c>
    </row>
    <row r="4557" spans="2:16" x14ac:dyDescent="0.35">
      <c r="B4557" t="s">
        <v>10</v>
      </c>
      <c r="D4557" t="s">
        <v>19</v>
      </c>
      <c r="E4557" t="s">
        <v>103</v>
      </c>
      <c r="F4557" t="s">
        <v>296</v>
      </c>
      <c r="G4557" t="s">
        <v>297</v>
      </c>
      <c r="H4557">
        <v>5017</v>
      </c>
      <c r="I4557" t="s">
        <v>287</v>
      </c>
      <c r="J4557">
        <v>63300030</v>
      </c>
      <c r="K4557" t="s">
        <v>1488</v>
      </c>
      <c r="L4557" s="3">
        <v>1262.9584259713665</v>
      </c>
      <c r="M4557" s="3">
        <v>1.0913936421275139E-11</v>
      </c>
      <c r="N4557" s="3">
        <v>1.0913936421275139E-11</v>
      </c>
      <c r="O4557" s="3">
        <v>-305209.99999999983</v>
      </c>
      <c r="P4557" s="3">
        <v>-308703.03034712485</v>
      </c>
    </row>
    <row r="4558" spans="2:16" x14ac:dyDescent="0.35">
      <c r="B4558" t="s">
        <v>10</v>
      </c>
      <c r="D4558" t="s">
        <v>11</v>
      </c>
      <c r="E4558" t="s">
        <v>103</v>
      </c>
      <c r="F4558" t="s">
        <v>296</v>
      </c>
      <c r="G4558" t="s">
        <v>297</v>
      </c>
      <c r="H4558">
        <v>5017</v>
      </c>
      <c r="I4558" t="s">
        <v>287</v>
      </c>
      <c r="J4558">
        <v>63300040</v>
      </c>
      <c r="K4558" t="s">
        <v>1515</v>
      </c>
      <c r="L4558" s="3">
        <v>-1784.7850046590029</v>
      </c>
      <c r="M4558" s="3">
        <v>-3823.4472382405802</v>
      </c>
      <c r="N4558" s="3">
        <v>-3476.1804877623508</v>
      </c>
      <c r="O4558" s="3">
        <v>-3102.3267789028614</v>
      </c>
      <c r="P4558" s="3">
        <v>-722.81060858744604</v>
      </c>
    </row>
    <row r="4559" spans="2:16" x14ac:dyDescent="0.35">
      <c r="B4559" t="s">
        <v>10</v>
      </c>
      <c r="D4559" t="s">
        <v>19</v>
      </c>
      <c r="E4559" t="s">
        <v>103</v>
      </c>
      <c r="F4559" t="s">
        <v>296</v>
      </c>
      <c r="G4559" t="s">
        <v>297</v>
      </c>
      <c r="H4559">
        <v>5017</v>
      </c>
      <c r="I4559" t="s">
        <v>287</v>
      </c>
      <c r="J4559">
        <v>63300056</v>
      </c>
      <c r="K4559" t="s">
        <v>1536</v>
      </c>
      <c r="L4559" s="3">
        <v>-16997.952425323776</v>
      </c>
      <c r="M4559" s="3">
        <v>-36413.783221338876</v>
      </c>
      <c r="N4559" s="3">
        <v>-33106.480835831841</v>
      </c>
      <c r="O4559" s="3">
        <v>-29545.969322884455</v>
      </c>
      <c r="P4559" s="3">
        <v>-6883.9105579756433</v>
      </c>
    </row>
    <row r="4560" spans="2:16" x14ac:dyDescent="0.35">
      <c r="B4560" t="s">
        <v>10</v>
      </c>
      <c r="D4560" t="s">
        <v>19</v>
      </c>
      <c r="E4560" t="s">
        <v>103</v>
      </c>
      <c r="F4560" t="s">
        <v>296</v>
      </c>
      <c r="G4560" t="s">
        <v>297</v>
      </c>
      <c r="H4560">
        <v>5017</v>
      </c>
      <c r="I4560" t="s">
        <v>287</v>
      </c>
      <c r="J4560">
        <v>63300052</v>
      </c>
      <c r="K4560" t="s">
        <v>1541</v>
      </c>
      <c r="L4560" s="3">
        <v>36319.572213552543</v>
      </c>
      <c r="M4560" s="3">
        <v>23354.130758599378</v>
      </c>
      <c r="N4560" s="3">
        <v>27637.308069550199</v>
      </c>
      <c r="O4560" s="3">
        <v>32174.370068416232</v>
      </c>
      <c r="P4560" s="3">
        <v>51224.87856839085</v>
      </c>
    </row>
    <row r="4561" spans="2:16" x14ac:dyDescent="0.35">
      <c r="B4561" t="s">
        <v>10</v>
      </c>
      <c r="D4561" t="s">
        <v>11</v>
      </c>
      <c r="E4561" t="s">
        <v>103</v>
      </c>
      <c r="F4561" t="s">
        <v>296</v>
      </c>
      <c r="G4561" t="s">
        <v>297</v>
      </c>
      <c r="H4561">
        <v>5017</v>
      </c>
      <c r="I4561" t="s">
        <v>287</v>
      </c>
      <c r="J4561">
        <v>63300100</v>
      </c>
      <c r="K4561" t="s">
        <v>1869</v>
      </c>
      <c r="L4561" s="3">
        <v>1777.5890205170435</v>
      </c>
      <c r="M4561" s="3">
        <v>-1201.4880265720421</v>
      </c>
      <c r="N4561" s="3">
        <v>-503.16389449793496</v>
      </c>
      <c r="O4561" s="3">
        <v>241.81286858892418</v>
      </c>
      <c r="P4561" s="3">
        <v>4079.3690569581813</v>
      </c>
    </row>
    <row r="4562" spans="2:16" x14ac:dyDescent="0.35">
      <c r="B4562" t="s">
        <v>10</v>
      </c>
      <c r="D4562" t="s">
        <v>11</v>
      </c>
      <c r="E4562" t="s">
        <v>103</v>
      </c>
      <c r="F4562" t="s">
        <v>296</v>
      </c>
      <c r="G4562" t="s">
        <v>297</v>
      </c>
      <c r="H4562">
        <v>5017</v>
      </c>
      <c r="I4562" t="s">
        <v>287</v>
      </c>
      <c r="J4562">
        <v>63300170</v>
      </c>
      <c r="K4562" t="s">
        <v>1873</v>
      </c>
      <c r="L4562" s="3">
        <v>-2702.6744356264826</v>
      </c>
      <c r="M4562" s="3">
        <v>-5789.791532192874</v>
      </c>
      <c r="N4562" s="3">
        <v>-5263.9304528972716</v>
      </c>
      <c r="O4562" s="3">
        <v>-4697.8091223386582</v>
      </c>
      <c r="P4562" s="3">
        <v>-1094.5417787181505</v>
      </c>
    </row>
    <row r="4563" spans="2:16" x14ac:dyDescent="0.35">
      <c r="B4563" t="s">
        <v>10</v>
      </c>
      <c r="D4563" t="s">
        <v>11</v>
      </c>
      <c r="E4563" t="s">
        <v>103</v>
      </c>
      <c r="F4563" t="s">
        <v>296</v>
      </c>
      <c r="G4563" t="s">
        <v>297</v>
      </c>
      <c r="H4563">
        <v>5017</v>
      </c>
      <c r="I4563" t="s">
        <v>287</v>
      </c>
      <c r="J4563">
        <v>63300130</v>
      </c>
      <c r="K4563" t="s">
        <v>1896</v>
      </c>
      <c r="L4563" s="3">
        <v>772.86479941412836</v>
      </c>
      <c r="M4563" s="3">
        <v>-522.38609017748968</v>
      </c>
      <c r="N4563" s="3">
        <v>61124.380979365305</v>
      </c>
      <c r="O4563" s="3">
        <v>63437.64261390992</v>
      </c>
      <c r="P4563" s="3">
        <v>65779.073241142396</v>
      </c>
    </row>
    <row r="4564" spans="2:16" x14ac:dyDescent="0.35">
      <c r="B4564" t="s">
        <v>10</v>
      </c>
      <c r="D4564" t="s">
        <v>19</v>
      </c>
      <c r="E4564" t="s">
        <v>103</v>
      </c>
      <c r="F4564" t="s">
        <v>1591</v>
      </c>
      <c r="G4564" t="s">
        <v>1592</v>
      </c>
      <c r="H4564">
        <v>5017</v>
      </c>
      <c r="I4564" t="s">
        <v>287</v>
      </c>
      <c r="J4564">
        <v>63300150</v>
      </c>
      <c r="K4564" t="s">
        <v>1680</v>
      </c>
      <c r="L4564" s="3">
        <v>0</v>
      </c>
      <c r="M4564" s="3">
        <v>1118.7154902388977</v>
      </c>
      <c r="N4564" s="3">
        <v>5807.6483461926045</v>
      </c>
      <c r="O4564" s="3">
        <v>14654.729408638095</v>
      </c>
      <c r="P4564" s="3">
        <v>0</v>
      </c>
    </row>
    <row r="4565" spans="2:16" x14ac:dyDescent="0.35">
      <c r="B4565" t="s">
        <v>10</v>
      </c>
      <c r="D4565" t="s">
        <v>19</v>
      </c>
      <c r="E4565" t="s">
        <v>103</v>
      </c>
      <c r="F4565" t="s">
        <v>1591</v>
      </c>
      <c r="G4565" t="s">
        <v>1592</v>
      </c>
      <c r="H4565">
        <v>5017</v>
      </c>
      <c r="I4565" t="s">
        <v>287</v>
      </c>
      <c r="J4565">
        <v>63300060</v>
      </c>
      <c r="K4565" t="s">
        <v>1546</v>
      </c>
      <c r="L4565" s="3">
        <v>16040.743146854977</v>
      </c>
      <c r="M4565" s="3">
        <v>-1600</v>
      </c>
      <c r="N4565" s="3">
        <v>-11462</v>
      </c>
      <c r="O4565" s="3">
        <v>-21621</v>
      </c>
      <c r="P4565" s="3">
        <v>-25326.759811756609</v>
      </c>
    </row>
    <row r="4566" spans="2:16" x14ac:dyDescent="0.35">
      <c r="B4566" t="s">
        <v>10</v>
      </c>
      <c r="D4566" t="s">
        <v>19</v>
      </c>
      <c r="E4566" t="s">
        <v>103</v>
      </c>
      <c r="F4566" t="s">
        <v>298</v>
      </c>
      <c r="G4566" t="s">
        <v>299</v>
      </c>
      <c r="H4566">
        <v>5017</v>
      </c>
      <c r="I4566" t="s">
        <v>287</v>
      </c>
      <c r="J4566">
        <v>63300150</v>
      </c>
      <c r="K4566" t="s">
        <v>1680</v>
      </c>
      <c r="L4566" s="3">
        <v>0</v>
      </c>
      <c r="M4566" s="3">
        <v>24163.375775391756</v>
      </c>
      <c r="N4566" s="3">
        <v>0</v>
      </c>
      <c r="O4566" s="3">
        <v>0</v>
      </c>
      <c r="P4566" s="3">
        <v>0</v>
      </c>
    </row>
    <row r="4567" spans="2:16" x14ac:dyDescent="0.35">
      <c r="B4567" t="s">
        <v>10</v>
      </c>
      <c r="D4567" t="s">
        <v>11</v>
      </c>
      <c r="E4567" t="s">
        <v>103</v>
      </c>
      <c r="F4567" t="s">
        <v>298</v>
      </c>
      <c r="G4567" t="s">
        <v>299</v>
      </c>
      <c r="H4567">
        <v>5017</v>
      </c>
      <c r="I4567" t="s">
        <v>287</v>
      </c>
      <c r="J4567">
        <v>63300080</v>
      </c>
      <c r="K4567" t="s">
        <v>91</v>
      </c>
      <c r="L4567" s="3">
        <v>-61.655519762537551</v>
      </c>
      <c r="M4567" s="3">
        <v>-171.44582717807953</v>
      </c>
      <c r="N4567" s="3">
        <v>-151.24426939878504</v>
      </c>
      <c r="O4567" s="3">
        <v>-129.5495922452983</v>
      </c>
      <c r="P4567" s="3">
        <v>1.4290443188947393</v>
      </c>
    </row>
    <row r="4568" spans="2:16" x14ac:dyDescent="0.35">
      <c r="B4568" t="s">
        <v>10</v>
      </c>
      <c r="D4568" t="s">
        <v>11</v>
      </c>
      <c r="E4568" t="s">
        <v>103</v>
      </c>
      <c r="F4568" t="s">
        <v>298</v>
      </c>
      <c r="G4568" t="s">
        <v>299</v>
      </c>
      <c r="H4568">
        <v>5017</v>
      </c>
      <c r="I4568" t="s">
        <v>287</v>
      </c>
      <c r="J4568">
        <v>63300040</v>
      </c>
      <c r="K4568" t="s">
        <v>1515</v>
      </c>
      <c r="L4568" s="3">
        <v>-21.295492023244606</v>
      </c>
      <c r="M4568" s="3">
        <v>-59.216486360849558</v>
      </c>
      <c r="N4568" s="3">
        <v>-52.238974627869766</v>
      </c>
      <c r="O4568" s="3">
        <v>-44.745747321566569</v>
      </c>
      <c r="P4568" s="3">
        <v>0.49358438646049763</v>
      </c>
    </row>
    <row r="4569" spans="2:16" x14ac:dyDescent="0.35">
      <c r="B4569" t="s">
        <v>10</v>
      </c>
      <c r="D4569" t="s">
        <v>19</v>
      </c>
      <c r="E4569" t="s">
        <v>103</v>
      </c>
      <c r="F4569" t="s">
        <v>298</v>
      </c>
      <c r="G4569" t="s">
        <v>299</v>
      </c>
      <c r="H4569">
        <v>5017</v>
      </c>
      <c r="I4569" t="s">
        <v>287</v>
      </c>
      <c r="J4569">
        <v>63300056</v>
      </c>
      <c r="K4569" t="s">
        <v>1536</v>
      </c>
      <c r="L4569" s="3">
        <v>-202.81420974518915</v>
      </c>
      <c r="M4569" s="3">
        <v>-563.96653676999631</v>
      </c>
      <c r="N4569" s="3">
        <v>-497.5140440749492</v>
      </c>
      <c r="O4569" s="3">
        <v>-426.14997449111252</v>
      </c>
      <c r="P4569" s="3">
        <v>4.7008036805746087</v>
      </c>
    </row>
    <row r="4570" spans="2:16" x14ac:dyDescent="0.35">
      <c r="B4570" t="s">
        <v>10</v>
      </c>
      <c r="D4570" t="s">
        <v>19</v>
      </c>
      <c r="E4570" t="s">
        <v>103</v>
      </c>
      <c r="F4570" t="s">
        <v>298</v>
      </c>
      <c r="G4570" t="s">
        <v>299</v>
      </c>
      <c r="H4570">
        <v>5017</v>
      </c>
      <c r="I4570" t="s">
        <v>287</v>
      </c>
      <c r="J4570">
        <v>63300060</v>
      </c>
      <c r="K4570" t="s">
        <v>1546</v>
      </c>
      <c r="L4570" s="3">
        <v>1073.2141621102601</v>
      </c>
      <c r="M4570" s="3">
        <v>0</v>
      </c>
      <c r="N4570" s="3">
        <v>0</v>
      </c>
      <c r="O4570" s="3">
        <v>0</v>
      </c>
      <c r="P4570" s="3">
        <v>-212.50633298200046</v>
      </c>
    </row>
    <row r="4571" spans="2:16" x14ac:dyDescent="0.35">
      <c r="B4571" t="s">
        <v>10</v>
      </c>
      <c r="D4571" t="s">
        <v>19</v>
      </c>
      <c r="E4571" t="s">
        <v>103</v>
      </c>
      <c r="F4571" t="s">
        <v>298</v>
      </c>
      <c r="G4571" t="s">
        <v>299</v>
      </c>
      <c r="H4571">
        <v>5017</v>
      </c>
      <c r="I4571" t="s">
        <v>287</v>
      </c>
      <c r="J4571">
        <v>63300150</v>
      </c>
      <c r="K4571" t="s">
        <v>1680</v>
      </c>
      <c r="L4571" s="3">
        <v>-95609.376081535214</v>
      </c>
      <c r="M4571" s="3">
        <v>-103600</v>
      </c>
      <c r="N4571" s="3">
        <v>-39672</v>
      </c>
      <c r="O4571" s="3">
        <v>-47715.44</v>
      </c>
      <c r="P4571" s="3">
        <v>-47526.037431190198</v>
      </c>
    </row>
    <row r="4572" spans="2:16" x14ac:dyDescent="0.35">
      <c r="B4572" t="s">
        <v>10</v>
      </c>
      <c r="D4572" t="s">
        <v>19</v>
      </c>
      <c r="E4572" t="s">
        <v>103</v>
      </c>
      <c r="F4572" t="s">
        <v>298</v>
      </c>
      <c r="G4572" t="s">
        <v>299</v>
      </c>
      <c r="H4572">
        <v>5017</v>
      </c>
      <c r="I4572" t="s">
        <v>287</v>
      </c>
      <c r="J4572">
        <v>63300152</v>
      </c>
      <c r="K4572" t="s">
        <v>1741</v>
      </c>
      <c r="L4572" s="3">
        <v>0</v>
      </c>
      <c r="M4572" s="3">
        <v>70000</v>
      </c>
      <c r="N4572" s="3">
        <v>70000</v>
      </c>
      <c r="O4572" s="3">
        <v>70000</v>
      </c>
      <c r="P4572" s="3">
        <v>70000</v>
      </c>
    </row>
    <row r="4573" spans="2:16" x14ac:dyDescent="0.35">
      <c r="B4573" t="s">
        <v>10</v>
      </c>
      <c r="D4573" t="s">
        <v>11</v>
      </c>
      <c r="E4573" t="s">
        <v>103</v>
      </c>
      <c r="F4573" t="s">
        <v>298</v>
      </c>
      <c r="G4573" t="s">
        <v>299</v>
      </c>
      <c r="H4573">
        <v>5017</v>
      </c>
      <c r="I4573" t="s">
        <v>287</v>
      </c>
      <c r="J4573">
        <v>63300100</v>
      </c>
      <c r="K4573" t="s">
        <v>1869</v>
      </c>
      <c r="L4573" s="3">
        <v>-18.658907296557345</v>
      </c>
      <c r="M4573" s="3">
        <v>-51.884921382839593</v>
      </c>
      <c r="N4573" s="3">
        <v>-45.771292054895184</v>
      </c>
      <c r="O4573" s="3">
        <v>-39.205797653182117</v>
      </c>
      <c r="P4573" s="3">
        <v>0.43247393861315686</v>
      </c>
    </row>
    <row r="4574" spans="2:16" x14ac:dyDescent="0.35">
      <c r="B4574" t="s">
        <v>10</v>
      </c>
      <c r="D4574" t="s">
        <v>11</v>
      </c>
      <c r="E4574" t="s">
        <v>103</v>
      </c>
      <c r="F4574" t="s">
        <v>298</v>
      </c>
      <c r="G4574" t="s">
        <v>299</v>
      </c>
      <c r="H4574">
        <v>5017</v>
      </c>
      <c r="I4574" t="s">
        <v>287</v>
      </c>
      <c r="J4574">
        <v>63300170</v>
      </c>
      <c r="K4574" t="s">
        <v>1873</v>
      </c>
      <c r="L4574" s="3">
        <v>-32.247459349485325</v>
      </c>
      <c r="M4574" s="3">
        <v>-89.670679346429552</v>
      </c>
      <c r="N4574" s="3">
        <v>-79.104733007917275</v>
      </c>
      <c r="O4574" s="3">
        <v>-67.757845944086966</v>
      </c>
      <c r="P4574" s="3">
        <v>0.74742778521112996</v>
      </c>
    </row>
    <row r="4575" spans="2:16" x14ac:dyDescent="0.35">
      <c r="B4575" t="s">
        <v>10</v>
      </c>
      <c r="D4575" t="s">
        <v>11</v>
      </c>
      <c r="E4575" t="s">
        <v>103</v>
      </c>
      <c r="F4575" t="s">
        <v>298</v>
      </c>
      <c r="G4575" t="s">
        <v>299</v>
      </c>
      <c r="H4575">
        <v>5017</v>
      </c>
      <c r="I4575" t="s">
        <v>287</v>
      </c>
      <c r="J4575">
        <v>63300130</v>
      </c>
      <c r="K4575" t="s">
        <v>1896</v>
      </c>
      <c r="L4575" s="3">
        <v>-8.1125662548662376</v>
      </c>
      <c r="M4575" s="3">
        <v>-22.558659214799945</v>
      </c>
      <c r="N4575" s="3">
        <v>168.24278169439617</v>
      </c>
      <c r="O4575" s="3">
        <v>192.40383914810002</v>
      </c>
      <c r="P4575" s="3">
        <v>211.86334112717759</v>
      </c>
    </row>
    <row r="4576" spans="2:16" x14ac:dyDescent="0.35">
      <c r="B4576" t="s">
        <v>10</v>
      </c>
      <c r="D4576" t="s">
        <v>11</v>
      </c>
      <c r="E4576" t="s">
        <v>103</v>
      </c>
      <c r="F4576" t="s">
        <v>300</v>
      </c>
      <c r="G4576" t="s">
        <v>301</v>
      </c>
      <c r="H4576">
        <v>5017</v>
      </c>
      <c r="I4576" t="s">
        <v>287</v>
      </c>
      <c r="J4576">
        <v>63300080</v>
      </c>
      <c r="K4576" t="s">
        <v>91</v>
      </c>
      <c r="L4576" s="3">
        <v>24345.766102760914</v>
      </c>
      <c r="M4576" s="3">
        <v>23596.555069862312</v>
      </c>
      <c r="N4576" s="3">
        <v>24812.260164406791</v>
      </c>
      <c r="O4576" s="3">
        <v>26082.209707273301</v>
      </c>
      <c r="P4576" s="3">
        <v>29011.195350814451</v>
      </c>
    </row>
    <row r="4577" spans="2:16" x14ac:dyDescent="0.35">
      <c r="B4577" t="s">
        <v>10</v>
      </c>
      <c r="D4577" t="s">
        <v>19</v>
      </c>
      <c r="E4577" t="s">
        <v>103</v>
      </c>
      <c r="F4577" t="s">
        <v>300</v>
      </c>
      <c r="G4577" t="s">
        <v>301</v>
      </c>
      <c r="H4577">
        <v>5017</v>
      </c>
      <c r="I4577" t="s">
        <v>287</v>
      </c>
      <c r="J4577">
        <v>63300030</v>
      </c>
      <c r="K4577" t="s">
        <v>1488</v>
      </c>
      <c r="L4577" s="3">
        <v>1430.5944780929785</v>
      </c>
      <c r="M4577" s="3">
        <v>0</v>
      </c>
      <c r="N4577" s="3">
        <v>0</v>
      </c>
      <c r="O4577" s="3">
        <v>0</v>
      </c>
      <c r="P4577" s="3">
        <v>-283.27094186500472</v>
      </c>
    </row>
    <row r="4578" spans="2:16" x14ac:dyDescent="0.35">
      <c r="B4578" t="s">
        <v>10</v>
      </c>
      <c r="D4578" t="s">
        <v>11</v>
      </c>
      <c r="E4578" t="s">
        <v>103</v>
      </c>
      <c r="F4578" t="s">
        <v>300</v>
      </c>
      <c r="G4578" t="s">
        <v>301</v>
      </c>
      <c r="H4578">
        <v>5017</v>
      </c>
      <c r="I4578" t="s">
        <v>287</v>
      </c>
      <c r="J4578">
        <v>63300040</v>
      </c>
      <c r="K4578" t="s">
        <v>1515</v>
      </c>
      <c r="L4578" s="3">
        <v>8408.8994762825459</v>
      </c>
      <c r="M4578" s="3">
        <v>8150.1259287353314</v>
      </c>
      <c r="N4578" s="3">
        <v>8570.0240699431342</v>
      </c>
      <c r="O4578" s="3">
        <v>9008.6579581042679</v>
      </c>
      <c r="P4578" s="3">
        <v>10020.314183669463</v>
      </c>
    </row>
    <row r="4579" spans="2:16" x14ac:dyDescent="0.35">
      <c r="B4579" t="s">
        <v>10</v>
      </c>
      <c r="D4579" t="s">
        <v>19</v>
      </c>
      <c r="E4579" t="s">
        <v>103</v>
      </c>
      <c r="F4579" t="s">
        <v>300</v>
      </c>
      <c r="G4579" t="s">
        <v>301</v>
      </c>
      <c r="H4579">
        <v>5017</v>
      </c>
      <c r="I4579" t="s">
        <v>287</v>
      </c>
      <c r="J4579">
        <v>63300056</v>
      </c>
      <c r="K4579" t="s">
        <v>1536</v>
      </c>
      <c r="L4579" s="3">
        <v>80084.75691697665</v>
      </c>
      <c r="M4579" s="3">
        <v>77620.246940336539</v>
      </c>
      <c r="N4579" s="3">
        <v>81619.276856601296</v>
      </c>
      <c r="O4579" s="3">
        <v>85796.742458135879</v>
      </c>
      <c r="P4579" s="3">
        <v>95431.563653994934</v>
      </c>
    </row>
    <row r="4580" spans="2:16" x14ac:dyDescent="0.35">
      <c r="B4580" t="s">
        <v>10</v>
      </c>
      <c r="D4580" t="s">
        <v>19</v>
      </c>
      <c r="E4580" t="s">
        <v>103</v>
      </c>
      <c r="F4580" t="s">
        <v>300</v>
      </c>
      <c r="G4580" t="s">
        <v>301</v>
      </c>
      <c r="H4580">
        <v>5017</v>
      </c>
      <c r="I4580" t="s">
        <v>287</v>
      </c>
      <c r="J4580">
        <v>63300060</v>
      </c>
      <c r="K4580" t="s">
        <v>1546</v>
      </c>
      <c r="L4580" s="3">
        <v>814.19392408494969</v>
      </c>
      <c r="M4580" s="3">
        <v>0</v>
      </c>
      <c r="N4580" s="3">
        <v>0</v>
      </c>
      <c r="O4580" s="3">
        <v>0</v>
      </c>
      <c r="P4580" s="3">
        <v>-161.21792951679345</v>
      </c>
    </row>
    <row r="4581" spans="2:16" x14ac:dyDescent="0.35">
      <c r="B4581" t="s">
        <v>10</v>
      </c>
      <c r="D4581" t="s">
        <v>19</v>
      </c>
      <c r="E4581" t="s">
        <v>103</v>
      </c>
      <c r="F4581" t="s">
        <v>300</v>
      </c>
      <c r="G4581" t="s">
        <v>301</v>
      </c>
      <c r="H4581">
        <v>5017</v>
      </c>
      <c r="I4581" t="s">
        <v>287</v>
      </c>
      <c r="J4581">
        <v>63300033</v>
      </c>
      <c r="K4581" t="s">
        <v>1661</v>
      </c>
      <c r="L4581" s="3">
        <v>207.98890461696874</v>
      </c>
      <c r="M4581" s="3">
        <v>0</v>
      </c>
      <c r="N4581" s="3">
        <v>0</v>
      </c>
      <c r="O4581" s="3">
        <v>0</v>
      </c>
      <c r="P4581" s="3">
        <v>-41.183727331911541</v>
      </c>
    </row>
    <row r="4582" spans="2:16" x14ac:dyDescent="0.35">
      <c r="B4582" t="s">
        <v>10</v>
      </c>
      <c r="D4582" t="s">
        <v>11</v>
      </c>
      <c r="E4582" t="s">
        <v>103</v>
      </c>
      <c r="F4582" t="s">
        <v>300</v>
      </c>
      <c r="G4582" t="s">
        <v>301</v>
      </c>
      <c r="H4582">
        <v>5017</v>
      </c>
      <c r="I4582" t="s">
        <v>287</v>
      </c>
      <c r="J4582">
        <v>63300100</v>
      </c>
      <c r="K4582" t="s">
        <v>1869</v>
      </c>
      <c r="L4582" s="3">
        <v>7367.7976363618509</v>
      </c>
      <c r="M4582" s="3">
        <v>7141.0627185109624</v>
      </c>
      <c r="N4582" s="3">
        <v>7508.9734708073192</v>
      </c>
      <c r="O4582" s="3">
        <v>7893.300306148496</v>
      </c>
      <c r="P4582" s="3">
        <v>8779.703856167529</v>
      </c>
    </row>
    <row r="4583" spans="2:16" x14ac:dyDescent="0.35">
      <c r="B4583" t="s">
        <v>10</v>
      </c>
      <c r="D4583" t="s">
        <v>11</v>
      </c>
      <c r="E4583" t="s">
        <v>103</v>
      </c>
      <c r="F4583" t="s">
        <v>300</v>
      </c>
      <c r="G4583" t="s">
        <v>301</v>
      </c>
      <c r="H4583">
        <v>5017</v>
      </c>
      <c r="I4583" t="s">
        <v>287</v>
      </c>
      <c r="J4583">
        <v>63300170</v>
      </c>
      <c r="K4583" t="s">
        <v>1873</v>
      </c>
      <c r="L4583" s="3">
        <v>12733.476349799283</v>
      </c>
      <c r="M4583" s="3">
        <v>12341.619263513508</v>
      </c>
      <c r="N4583" s="3">
        <v>12977.465020199612</v>
      </c>
      <c r="O4583" s="3">
        <v>13641.682050843607</v>
      </c>
      <c r="P4583" s="3">
        <v>15173.618620985195</v>
      </c>
    </row>
    <row r="4584" spans="2:16" x14ac:dyDescent="0.35">
      <c r="B4584" t="s">
        <v>10</v>
      </c>
      <c r="D4584" t="s">
        <v>11</v>
      </c>
      <c r="E4584" t="s">
        <v>103</v>
      </c>
      <c r="F4584" t="s">
        <v>300</v>
      </c>
      <c r="G4584" t="s">
        <v>301</v>
      </c>
      <c r="H4584">
        <v>5017</v>
      </c>
      <c r="I4584" t="s">
        <v>287</v>
      </c>
      <c r="J4584">
        <v>63300130</v>
      </c>
      <c r="K4584" t="s">
        <v>1896</v>
      </c>
      <c r="L4584" s="3">
        <v>3203.3902802978828</v>
      </c>
      <c r="M4584" s="3">
        <v>3104.8098814374789</v>
      </c>
      <c r="N4584" s="3">
        <v>-17073.072495677676</v>
      </c>
      <c r="O4584" s="3">
        <v>-16588.984052843429</v>
      </c>
      <c r="P4584" s="3">
        <v>-16416.319115700557</v>
      </c>
    </row>
    <row r="4585" spans="2:16" x14ac:dyDescent="0.35">
      <c r="B4585" t="s">
        <v>10</v>
      </c>
      <c r="D4585" t="s">
        <v>19</v>
      </c>
      <c r="E4585" t="s">
        <v>103</v>
      </c>
      <c r="F4585" t="s">
        <v>1593</v>
      </c>
      <c r="G4585" t="s">
        <v>1594</v>
      </c>
      <c r="H4585">
        <v>5017</v>
      </c>
      <c r="I4585" t="s">
        <v>287</v>
      </c>
      <c r="J4585">
        <v>63300060</v>
      </c>
      <c r="K4585" t="s">
        <v>1546</v>
      </c>
      <c r="L4585" s="3">
        <v>351.20933455058275</v>
      </c>
      <c r="M4585" s="3">
        <v>0</v>
      </c>
      <c r="N4585" s="3">
        <v>0</v>
      </c>
      <c r="O4585" s="3">
        <v>0</v>
      </c>
      <c r="P4585" s="3">
        <v>-69.54269746835871</v>
      </c>
    </row>
    <row r="4586" spans="2:16" x14ac:dyDescent="0.35">
      <c r="B4586" t="s">
        <v>10</v>
      </c>
      <c r="D4586" t="s">
        <v>19</v>
      </c>
      <c r="E4586" t="s">
        <v>103</v>
      </c>
      <c r="F4586" t="s">
        <v>1593</v>
      </c>
      <c r="G4586" t="s">
        <v>1594</v>
      </c>
      <c r="H4586">
        <v>5017</v>
      </c>
      <c r="I4586" t="s">
        <v>287</v>
      </c>
      <c r="J4586">
        <v>63300033</v>
      </c>
      <c r="K4586" t="s">
        <v>1661</v>
      </c>
      <c r="L4586" s="3">
        <v>660.02670969780957</v>
      </c>
      <c r="M4586" s="3">
        <v>0</v>
      </c>
      <c r="N4586" s="3">
        <v>0</v>
      </c>
      <c r="O4586" s="3">
        <v>0</v>
      </c>
      <c r="P4586" s="3">
        <v>-130.69139478392935</v>
      </c>
    </row>
    <row r="4587" spans="2:16" x14ac:dyDescent="0.35">
      <c r="B4587" t="s">
        <v>10</v>
      </c>
      <c r="D4587" t="s">
        <v>19</v>
      </c>
      <c r="E4587" t="s">
        <v>103</v>
      </c>
      <c r="F4587" t="s">
        <v>1593</v>
      </c>
      <c r="G4587" t="s">
        <v>1594</v>
      </c>
      <c r="H4587">
        <v>5017</v>
      </c>
      <c r="I4587" t="s">
        <v>287</v>
      </c>
      <c r="J4587">
        <v>63300150</v>
      </c>
      <c r="K4587" t="s">
        <v>1680</v>
      </c>
      <c r="L4587" s="3">
        <v>792.03205163737221</v>
      </c>
      <c r="M4587" s="3">
        <v>295.20000000000073</v>
      </c>
      <c r="N4587" s="3">
        <v>596.30400000000191</v>
      </c>
      <c r="O4587" s="3">
        <v>903.43008000000191</v>
      </c>
      <c r="P4587" s="3">
        <v>1059.8690078592881</v>
      </c>
    </row>
    <row r="4588" spans="2:16" x14ac:dyDescent="0.35">
      <c r="B4588" t="s">
        <v>10</v>
      </c>
      <c r="D4588" t="s">
        <v>19</v>
      </c>
      <c r="E4588" t="s">
        <v>103</v>
      </c>
      <c r="F4588" t="s">
        <v>302</v>
      </c>
      <c r="G4588" t="s">
        <v>303</v>
      </c>
      <c r="H4588">
        <v>5017</v>
      </c>
      <c r="I4588" t="s">
        <v>287</v>
      </c>
      <c r="J4588">
        <v>63300150</v>
      </c>
      <c r="K4588" t="s">
        <v>1680</v>
      </c>
      <c r="L4588" s="3">
        <v>0</v>
      </c>
      <c r="M4588" s="3">
        <v>0</v>
      </c>
      <c r="N4588" s="3">
        <v>0</v>
      </c>
      <c r="O4588" s="3">
        <v>53633.928197203211</v>
      </c>
      <c r="P4588" s="3">
        <v>0</v>
      </c>
    </row>
    <row r="4589" spans="2:16" x14ac:dyDescent="0.35">
      <c r="B4589" t="s">
        <v>10</v>
      </c>
      <c r="D4589" t="s">
        <v>11</v>
      </c>
      <c r="E4589" t="s">
        <v>103</v>
      </c>
      <c r="F4589" t="s">
        <v>302</v>
      </c>
      <c r="G4589" t="s">
        <v>303</v>
      </c>
      <c r="H4589">
        <v>5017</v>
      </c>
      <c r="I4589" t="s">
        <v>287</v>
      </c>
      <c r="J4589">
        <v>63300080</v>
      </c>
      <c r="K4589" t="s">
        <v>91</v>
      </c>
      <c r="L4589" s="3">
        <v>629.75113612128825</v>
      </c>
      <c r="M4589" s="3">
        <v>632.76623290195209</v>
      </c>
      <c r="N4589" s="3">
        <v>659.54481204164824</v>
      </c>
      <c r="O4589" s="3">
        <v>687.39959428087752</v>
      </c>
      <c r="P4589" s="3">
        <v>735.41321564589407</v>
      </c>
    </row>
    <row r="4590" spans="2:16" x14ac:dyDescent="0.35">
      <c r="B4590" t="s">
        <v>10</v>
      </c>
      <c r="D4590" t="s">
        <v>11</v>
      </c>
      <c r="E4590" t="s">
        <v>103</v>
      </c>
      <c r="F4590" t="s">
        <v>302</v>
      </c>
      <c r="G4590" t="s">
        <v>303</v>
      </c>
      <c r="H4590">
        <v>5017</v>
      </c>
      <c r="I4590" t="s">
        <v>287</v>
      </c>
      <c r="J4590">
        <v>63300040</v>
      </c>
      <c r="K4590" t="s">
        <v>1515</v>
      </c>
      <c r="L4590" s="3">
        <v>217.51272793662912</v>
      </c>
      <c r="M4590" s="3">
        <v>218.55412649574004</v>
      </c>
      <c r="N4590" s="3">
        <v>227.80330679070084</v>
      </c>
      <c r="O4590" s="3">
        <v>237.42420197201363</v>
      </c>
      <c r="P4590" s="3">
        <v>254.00785408821997</v>
      </c>
    </row>
    <row r="4591" spans="2:16" x14ac:dyDescent="0.35">
      <c r="B4591" t="s">
        <v>10</v>
      </c>
      <c r="D4591" t="s">
        <v>19</v>
      </c>
      <c r="E4591" t="s">
        <v>103</v>
      </c>
      <c r="F4591" t="s">
        <v>302</v>
      </c>
      <c r="G4591" t="s">
        <v>303</v>
      </c>
      <c r="H4591">
        <v>5017</v>
      </c>
      <c r="I4591" t="s">
        <v>287</v>
      </c>
      <c r="J4591">
        <v>63300056</v>
      </c>
      <c r="K4591" t="s">
        <v>1536</v>
      </c>
      <c r="L4591" s="3">
        <v>2071.5497898726585</v>
      </c>
      <c r="M4591" s="3">
        <v>2081.4678713880003</v>
      </c>
      <c r="N4591" s="3">
        <v>2169.5553027685796</v>
      </c>
      <c r="O4591" s="3">
        <v>2261.1828759239388</v>
      </c>
      <c r="P4591" s="3">
        <v>2419.1224198878094</v>
      </c>
    </row>
    <row r="4592" spans="2:16" x14ac:dyDescent="0.35">
      <c r="B4592" t="s">
        <v>10</v>
      </c>
      <c r="D4592" t="s">
        <v>19</v>
      </c>
      <c r="E4592" t="s">
        <v>103</v>
      </c>
      <c r="F4592" t="s">
        <v>302</v>
      </c>
      <c r="G4592" t="s">
        <v>303</v>
      </c>
      <c r="H4592">
        <v>5017</v>
      </c>
      <c r="I4592" t="s">
        <v>287</v>
      </c>
      <c r="J4592">
        <v>63300060</v>
      </c>
      <c r="K4592" t="s">
        <v>1546</v>
      </c>
      <c r="L4592" s="3">
        <v>1938.1174553549135</v>
      </c>
      <c r="M4592" s="3">
        <v>-7.2759576141834259E-12</v>
      </c>
      <c r="N4592" s="3">
        <v>-7.2759576141834259E-12</v>
      </c>
      <c r="O4592" s="3">
        <v>-7.2759576141834259E-12</v>
      </c>
      <c r="P4592" s="3">
        <v>-383.76518673219834</v>
      </c>
    </row>
    <row r="4593" spans="2:16" x14ac:dyDescent="0.35">
      <c r="B4593" t="s">
        <v>10</v>
      </c>
      <c r="D4593" t="s">
        <v>19</v>
      </c>
      <c r="E4593" t="s">
        <v>103</v>
      </c>
      <c r="F4593" t="s">
        <v>302</v>
      </c>
      <c r="G4593" t="s">
        <v>303</v>
      </c>
      <c r="H4593">
        <v>5017</v>
      </c>
      <c r="I4593" t="s">
        <v>287</v>
      </c>
      <c r="J4593">
        <v>63300150</v>
      </c>
      <c r="K4593" t="s">
        <v>1680</v>
      </c>
      <c r="L4593" s="3">
        <v>1880.3785334333807</v>
      </c>
      <c r="M4593" s="3">
        <v>700.83999999999651</v>
      </c>
      <c r="N4593" s="3">
        <v>1415.6967999999979</v>
      </c>
      <c r="O4593" s="3">
        <v>-97855.149264000022</v>
      </c>
      <c r="P4593" s="3">
        <v>-98546.276260207786</v>
      </c>
    </row>
    <row r="4594" spans="2:16" x14ac:dyDescent="0.35">
      <c r="B4594" t="s">
        <v>10</v>
      </c>
      <c r="D4594" t="s">
        <v>19</v>
      </c>
      <c r="E4594" t="s">
        <v>103</v>
      </c>
      <c r="F4594" t="s">
        <v>302</v>
      </c>
      <c r="G4594" t="s">
        <v>303</v>
      </c>
      <c r="H4594">
        <v>5017</v>
      </c>
      <c r="I4594" t="s">
        <v>287</v>
      </c>
      <c r="J4594">
        <v>63300152</v>
      </c>
      <c r="K4594" t="s">
        <v>1741</v>
      </c>
      <c r="L4594" s="3">
        <v>0</v>
      </c>
      <c r="M4594" s="3">
        <v>15000</v>
      </c>
      <c r="N4594" s="3">
        <v>15000</v>
      </c>
      <c r="O4594" s="3">
        <v>15000</v>
      </c>
      <c r="P4594" s="3">
        <v>15000</v>
      </c>
    </row>
    <row r="4595" spans="2:16" x14ac:dyDescent="0.35">
      <c r="B4595" t="s">
        <v>10</v>
      </c>
      <c r="D4595" t="s">
        <v>11</v>
      </c>
      <c r="E4595" t="s">
        <v>103</v>
      </c>
      <c r="F4595" t="s">
        <v>302</v>
      </c>
      <c r="G4595" t="s">
        <v>303</v>
      </c>
      <c r="H4595">
        <v>5017</v>
      </c>
      <c r="I4595" t="s">
        <v>287</v>
      </c>
      <c r="J4595">
        <v>63300100</v>
      </c>
      <c r="K4595" t="s">
        <v>1869</v>
      </c>
      <c r="L4595" s="3">
        <v>190.58258066828461</v>
      </c>
      <c r="M4595" s="3">
        <v>191.49504416769605</v>
      </c>
      <c r="N4595" s="3">
        <v>199.59908785470935</v>
      </c>
      <c r="O4595" s="3">
        <v>208.02882458500238</v>
      </c>
      <c r="P4595" s="3">
        <v>222.55926262967847</v>
      </c>
    </row>
    <row r="4596" spans="2:16" x14ac:dyDescent="0.35">
      <c r="B4596" t="s">
        <v>10</v>
      </c>
      <c r="D4596" t="s">
        <v>11</v>
      </c>
      <c r="E4596" t="s">
        <v>103</v>
      </c>
      <c r="F4596" t="s">
        <v>302</v>
      </c>
      <c r="G4596" t="s">
        <v>303</v>
      </c>
      <c r="H4596">
        <v>5017</v>
      </c>
      <c r="I4596" t="s">
        <v>287</v>
      </c>
      <c r="J4596">
        <v>63300170</v>
      </c>
      <c r="K4596" t="s">
        <v>1873</v>
      </c>
      <c r="L4596" s="3">
        <v>329.37641658975269</v>
      </c>
      <c r="M4596" s="3">
        <v>330.953391550692</v>
      </c>
      <c r="N4596" s="3">
        <v>344.95929314020418</v>
      </c>
      <c r="O4596" s="3">
        <v>359.52807727190634</v>
      </c>
      <c r="P4596" s="3">
        <v>384.64046476216186</v>
      </c>
    </row>
    <row r="4597" spans="2:16" x14ac:dyDescent="0.35">
      <c r="B4597" t="s">
        <v>10</v>
      </c>
      <c r="D4597" t="s">
        <v>11</v>
      </c>
      <c r="E4597" t="s">
        <v>103</v>
      </c>
      <c r="F4597" t="s">
        <v>302</v>
      </c>
      <c r="G4597" t="s">
        <v>303</v>
      </c>
      <c r="H4597">
        <v>5017</v>
      </c>
      <c r="I4597" t="s">
        <v>287</v>
      </c>
      <c r="J4597">
        <v>63300130</v>
      </c>
      <c r="K4597" t="s">
        <v>1896</v>
      </c>
      <c r="L4597" s="3">
        <v>82.861992594240562</v>
      </c>
      <c r="M4597" s="3">
        <v>83.258715911519957</v>
      </c>
      <c r="N4597" s="3">
        <v>-35.192287254919734</v>
      </c>
      <c r="O4597" s="3">
        <v>-27.760831314674959</v>
      </c>
      <c r="P4597" s="3">
        <v>-22.699248541609364</v>
      </c>
    </row>
    <row r="4598" spans="2:16" x14ac:dyDescent="0.35">
      <c r="B4598" t="s">
        <v>76</v>
      </c>
      <c r="D4598" t="s">
        <v>11</v>
      </c>
      <c r="E4598" t="s">
        <v>103</v>
      </c>
      <c r="F4598" t="s">
        <v>285</v>
      </c>
      <c r="G4598" t="s">
        <v>286</v>
      </c>
      <c r="H4598">
        <v>5017</v>
      </c>
      <c r="I4598" t="s">
        <v>287</v>
      </c>
      <c r="J4598">
        <v>63300080</v>
      </c>
      <c r="K4598" t="s">
        <v>91</v>
      </c>
      <c r="L4598" s="3">
        <v>18207.981625799661</v>
      </c>
      <c r="M4598" s="3">
        <v>19240.437105119985</v>
      </c>
      <c r="N4598" s="3">
        <v>19817.650218273582</v>
      </c>
      <c r="O4598" s="3">
        <v>20412.179724821795</v>
      </c>
      <c r="P4598" s="3">
        <v>20629.065597896366</v>
      </c>
    </row>
    <row r="4599" spans="2:16" x14ac:dyDescent="0.35">
      <c r="B4599" t="s">
        <v>76</v>
      </c>
      <c r="D4599" t="s">
        <v>11</v>
      </c>
      <c r="E4599" t="s">
        <v>103</v>
      </c>
      <c r="F4599" t="s">
        <v>285</v>
      </c>
      <c r="G4599" t="s">
        <v>286</v>
      </c>
      <c r="H4599">
        <v>5017</v>
      </c>
      <c r="I4599" t="s">
        <v>287</v>
      </c>
      <c r="J4599">
        <v>63300040</v>
      </c>
      <c r="K4599" t="s">
        <v>1515</v>
      </c>
      <c r="L4599" s="3">
        <v>6288.9410220689615</v>
      </c>
      <c r="M4599" s="3">
        <v>6645.5457106499953</v>
      </c>
      <c r="N4599" s="3">
        <v>6844.9120819694945</v>
      </c>
      <c r="O4599" s="3">
        <v>7050.2594444285805</v>
      </c>
      <c r="P4599" s="3">
        <v>7125.1706834839415</v>
      </c>
    </row>
    <row r="4600" spans="2:16" x14ac:dyDescent="0.35">
      <c r="B4600" t="s">
        <v>76</v>
      </c>
      <c r="D4600" t="s">
        <v>19</v>
      </c>
      <c r="E4600" t="s">
        <v>103</v>
      </c>
      <c r="F4600" t="s">
        <v>285</v>
      </c>
      <c r="G4600" t="s">
        <v>286</v>
      </c>
      <c r="H4600">
        <v>5017</v>
      </c>
      <c r="I4600" t="s">
        <v>287</v>
      </c>
      <c r="J4600">
        <v>63300056</v>
      </c>
      <c r="K4600" t="s">
        <v>1536</v>
      </c>
      <c r="L4600" s="3">
        <v>59894.676400656776</v>
      </c>
      <c r="M4600" s="3">
        <v>63290.911529999954</v>
      </c>
      <c r="N4600" s="3">
        <v>65189.638875899953</v>
      </c>
      <c r="O4600" s="3">
        <v>67145.32804217696</v>
      </c>
      <c r="P4600" s="3">
        <v>67858.768414132777</v>
      </c>
    </row>
    <row r="4601" spans="2:16" x14ac:dyDescent="0.35">
      <c r="B4601" t="s">
        <v>76</v>
      </c>
      <c r="D4601" t="s">
        <v>19</v>
      </c>
      <c r="E4601" t="s">
        <v>103</v>
      </c>
      <c r="F4601" t="s">
        <v>285</v>
      </c>
      <c r="G4601" t="s">
        <v>286</v>
      </c>
      <c r="H4601">
        <v>5017</v>
      </c>
      <c r="I4601" t="s">
        <v>287</v>
      </c>
      <c r="J4601">
        <v>63300060</v>
      </c>
      <c r="K4601" t="s">
        <v>1546</v>
      </c>
      <c r="L4601" s="3">
        <v>60091.59869600807</v>
      </c>
      <c r="M4601" s="3">
        <v>63499.000000000044</v>
      </c>
      <c r="N4601" s="3">
        <v>70311.000000000044</v>
      </c>
      <c r="O4601" s="3">
        <v>63499.000000000044</v>
      </c>
      <c r="P4601" s="3">
        <v>64173.696981901237</v>
      </c>
    </row>
    <row r="4602" spans="2:16" x14ac:dyDescent="0.35">
      <c r="B4602" t="s">
        <v>76</v>
      </c>
      <c r="D4602" t="s">
        <v>19</v>
      </c>
      <c r="E4602" t="s">
        <v>103</v>
      </c>
      <c r="F4602" t="s">
        <v>285</v>
      </c>
      <c r="G4602" t="s">
        <v>286</v>
      </c>
      <c r="H4602">
        <v>5017</v>
      </c>
      <c r="I4602" t="s">
        <v>287</v>
      </c>
      <c r="J4602">
        <v>63300150</v>
      </c>
      <c r="K4602" t="s">
        <v>1680</v>
      </c>
      <c r="L4602" s="3">
        <v>85629.510827072707</v>
      </c>
      <c r="M4602" s="3">
        <v>90485.000000000058</v>
      </c>
      <c r="N4602" s="3">
        <v>50485.000000000036</v>
      </c>
      <c r="O4602" s="3">
        <v>50485.000000000036</v>
      </c>
      <c r="P4602" s="3">
        <v>51021.419111029849</v>
      </c>
    </row>
    <row r="4603" spans="2:16" x14ac:dyDescent="0.35">
      <c r="B4603" t="s">
        <v>76</v>
      </c>
      <c r="D4603" t="s">
        <v>11</v>
      </c>
      <c r="E4603" t="s">
        <v>103</v>
      </c>
      <c r="F4603" t="s">
        <v>285</v>
      </c>
      <c r="G4603" t="s">
        <v>286</v>
      </c>
      <c r="H4603">
        <v>5017</v>
      </c>
      <c r="I4603" t="s">
        <v>287</v>
      </c>
      <c r="J4603">
        <v>63300100</v>
      </c>
      <c r="K4603" t="s">
        <v>1869</v>
      </c>
      <c r="L4603" s="3">
        <v>5510.3102288604232</v>
      </c>
      <c r="M4603" s="3">
        <v>5822.7638607599956</v>
      </c>
      <c r="N4603" s="3">
        <v>5997.4467765827958</v>
      </c>
      <c r="O4603" s="3">
        <v>6177.3701798802795</v>
      </c>
      <c r="P4603" s="3">
        <v>6243.0066941002151</v>
      </c>
    </row>
    <row r="4604" spans="2:16" x14ac:dyDescent="0.35">
      <c r="B4604" t="s">
        <v>76</v>
      </c>
      <c r="D4604" t="s">
        <v>11</v>
      </c>
      <c r="E4604" t="s">
        <v>103</v>
      </c>
      <c r="F4604" t="s">
        <v>285</v>
      </c>
      <c r="G4604" t="s">
        <v>286</v>
      </c>
      <c r="H4604">
        <v>5017</v>
      </c>
      <c r="I4604" t="s">
        <v>287</v>
      </c>
      <c r="J4604">
        <v>63300170</v>
      </c>
      <c r="K4604" t="s">
        <v>1873</v>
      </c>
      <c r="L4604" s="3">
        <v>9523.2535477044275</v>
      </c>
      <c r="M4604" s="3">
        <v>10063.254933269993</v>
      </c>
      <c r="N4604" s="3">
        <v>10365.152581268092</v>
      </c>
      <c r="O4604" s="3">
        <v>10676.107158706136</v>
      </c>
      <c r="P4604" s="3">
        <v>10789.544177847112</v>
      </c>
    </row>
    <row r="4605" spans="2:16" x14ac:dyDescent="0.35">
      <c r="B4605" t="s">
        <v>76</v>
      </c>
      <c r="D4605" t="s">
        <v>11</v>
      </c>
      <c r="E4605" t="s">
        <v>103</v>
      </c>
      <c r="F4605" t="s">
        <v>285</v>
      </c>
      <c r="G4605" t="s">
        <v>286</v>
      </c>
      <c r="H4605">
        <v>5017</v>
      </c>
      <c r="I4605" t="s">
        <v>287</v>
      </c>
      <c r="J4605">
        <v>63300130</v>
      </c>
      <c r="K4605" t="s">
        <v>1896</v>
      </c>
      <c r="L4605" s="3">
        <v>2395.7870537550602</v>
      </c>
      <c r="M4605" s="3">
        <v>2531.6364588000019</v>
      </c>
      <c r="N4605" s="3">
        <v>3379.693404179754</v>
      </c>
      <c r="O4605" s="3">
        <v>3379.693404179754</v>
      </c>
      <c r="P4605" s="3">
        <v>3415.6037167760383</v>
      </c>
    </row>
    <row r="4606" spans="2:16" x14ac:dyDescent="0.35">
      <c r="B4606" t="s">
        <v>76</v>
      </c>
      <c r="D4606" t="s">
        <v>11</v>
      </c>
      <c r="E4606" t="s">
        <v>103</v>
      </c>
      <c r="F4606" t="s">
        <v>288</v>
      </c>
      <c r="G4606" t="s">
        <v>289</v>
      </c>
      <c r="H4606">
        <v>5017</v>
      </c>
      <c r="I4606" t="s">
        <v>287</v>
      </c>
      <c r="J4606">
        <v>63300080</v>
      </c>
      <c r="K4606" t="s">
        <v>91</v>
      </c>
      <c r="L4606" s="3">
        <v>291.55783257552059</v>
      </c>
      <c r="M4606" s="3">
        <v>308.0901692159984</v>
      </c>
      <c r="N4606" s="3">
        <v>317.33287429247838</v>
      </c>
      <c r="O4606" s="3">
        <v>326.85286052125275</v>
      </c>
      <c r="P4606" s="3">
        <v>330.32577566195516</v>
      </c>
    </row>
    <row r="4607" spans="2:16" x14ac:dyDescent="0.35">
      <c r="B4607" t="s">
        <v>76</v>
      </c>
      <c r="D4607" t="s">
        <v>11</v>
      </c>
      <c r="E4607" t="s">
        <v>103</v>
      </c>
      <c r="F4607" t="s">
        <v>288</v>
      </c>
      <c r="G4607" t="s">
        <v>289</v>
      </c>
      <c r="H4607">
        <v>5017</v>
      </c>
      <c r="I4607" t="s">
        <v>287</v>
      </c>
      <c r="J4607">
        <v>63300040</v>
      </c>
      <c r="K4607" t="s">
        <v>1515</v>
      </c>
      <c r="L4607" s="3">
        <v>100.70254085667653</v>
      </c>
      <c r="M4607" s="3">
        <v>106.41272291999947</v>
      </c>
      <c r="N4607" s="3">
        <v>109.60510460759944</v>
      </c>
      <c r="O4607" s="3">
        <v>112.89325774582741</v>
      </c>
      <c r="P4607" s="3">
        <v>114.09278435692528</v>
      </c>
    </row>
    <row r="4608" spans="2:16" x14ac:dyDescent="0.35">
      <c r="B4608" t="s">
        <v>76</v>
      </c>
      <c r="D4608" t="s">
        <v>19</v>
      </c>
      <c r="E4608" t="s">
        <v>103</v>
      </c>
      <c r="F4608" t="s">
        <v>288</v>
      </c>
      <c r="G4608" t="s">
        <v>289</v>
      </c>
      <c r="H4608">
        <v>5017</v>
      </c>
      <c r="I4608" t="s">
        <v>287</v>
      </c>
      <c r="J4608">
        <v>63300056</v>
      </c>
      <c r="K4608" t="s">
        <v>1536</v>
      </c>
      <c r="L4608" s="3">
        <v>959.07181768263354</v>
      </c>
      <c r="M4608" s="3">
        <v>1013.4545039999948</v>
      </c>
      <c r="N4608" s="3">
        <v>1043.8581391199948</v>
      </c>
      <c r="O4608" s="3">
        <v>1075.1738832935946</v>
      </c>
      <c r="P4608" s="3">
        <v>1086.5979462564314</v>
      </c>
    </row>
    <row r="4609" spans="2:16" x14ac:dyDescent="0.35">
      <c r="B4609" t="s">
        <v>76</v>
      </c>
      <c r="D4609" t="s">
        <v>19</v>
      </c>
      <c r="E4609" t="s">
        <v>103</v>
      </c>
      <c r="F4609" t="s">
        <v>288</v>
      </c>
      <c r="G4609" t="s">
        <v>289</v>
      </c>
      <c r="H4609">
        <v>5017</v>
      </c>
      <c r="I4609" t="s">
        <v>287</v>
      </c>
      <c r="J4609">
        <v>63300060</v>
      </c>
      <c r="K4609" t="s">
        <v>1546</v>
      </c>
      <c r="L4609" s="3">
        <v>134.38017944901716</v>
      </c>
      <c r="M4609" s="3">
        <v>142.00000000000003</v>
      </c>
      <c r="N4609" s="3">
        <v>142.00000000000003</v>
      </c>
      <c r="O4609" s="3">
        <v>142.00000000000003</v>
      </c>
      <c r="P4609" s="3">
        <v>143.50879496417221</v>
      </c>
    </row>
    <row r="4610" spans="2:16" x14ac:dyDescent="0.35">
      <c r="B4610" t="s">
        <v>76</v>
      </c>
      <c r="D4610" t="s">
        <v>19</v>
      </c>
      <c r="E4610" t="s">
        <v>103</v>
      </c>
      <c r="F4610" t="s">
        <v>288</v>
      </c>
      <c r="G4610" t="s">
        <v>289</v>
      </c>
      <c r="H4610">
        <v>5017</v>
      </c>
      <c r="I4610" t="s">
        <v>287</v>
      </c>
      <c r="J4610">
        <v>63300150</v>
      </c>
      <c r="K4610" t="s">
        <v>1680</v>
      </c>
      <c r="L4610" s="3">
        <v>38086.371141585529</v>
      </c>
      <c r="M4610" s="3">
        <v>40246.000000000007</v>
      </c>
      <c r="N4610" s="3">
        <v>106046.00000000003</v>
      </c>
      <c r="O4610" s="3">
        <v>65246.000000000015</v>
      </c>
      <c r="P4610" s="3">
        <v>65939.259410087194</v>
      </c>
    </row>
    <row r="4611" spans="2:16" x14ac:dyDescent="0.35">
      <c r="B4611" t="s">
        <v>76</v>
      </c>
      <c r="D4611" t="s">
        <v>11</v>
      </c>
      <c r="E4611" t="s">
        <v>103</v>
      </c>
      <c r="F4611" t="s">
        <v>288</v>
      </c>
      <c r="G4611" t="s">
        <v>289</v>
      </c>
      <c r="H4611">
        <v>5017</v>
      </c>
      <c r="I4611" t="s">
        <v>287</v>
      </c>
      <c r="J4611">
        <v>63300100</v>
      </c>
      <c r="K4611" t="s">
        <v>1869</v>
      </c>
      <c r="L4611" s="3">
        <v>88.234607226802282</v>
      </c>
      <c r="M4611" s="3">
        <v>93.237814367999519</v>
      </c>
      <c r="N4611" s="3">
        <v>96.034948799039498</v>
      </c>
      <c r="O4611" s="3">
        <v>98.915997263010695</v>
      </c>
      <c r="P4611" s="3">
        <v>99.967011055591684</v>
      </c>
    </row>
    <row r="4612" spans="2:16" x14ac:dyDescent="0.35">
      <c r="B4612" t="s">
        <v>76</v>
      </c>
      <c r="D4612" t="s">
        <v>11</v>
      </c>
      <c r="E4612" t="s">
        <v>103</v>
      </c>
      <c r="F4612" t="s">
        <v>288</v>
      </c>
      <c r="G4612" t="s">
        <v>289</v>
      </c>
      <c r="H4612">
        <v>5017</v>
      </c>
      <c r="I4612" t="s">
        <v>287</v>
      </c>
      <c r="J4612">
        <v>63300170</v>
      </c>
      <c r="K4612" t="s">
        <v>1873</v>
      </c>
      <c r="L4612" s="3">
        <v>152.49241901153874</v>
      </c>
      <c r="M4612" s="3">
        <v>161.13926613599918</v>
      </c>
      <c r="N4612" s="3">
        <v>165.97344412007917</v>
      </c>
      <c r="O4612" s="3">
        <v>170.95264744368154</v>
      </c>
      <c r="P4612" s="3">
        <v>172.76907345477261</v>
      </c>
    </row>
    <row r="4613" spans="2:16" x14ac:dyDescent="0.35">
      <c r="B4613" t="s">
        <v>76</v>
      </c>
      <c r="D4613" t="s">
        <v>19</v>
      </c>
      <c r="E4613" t="s">
        <v>103</v>
      </c>
      <c r="F4613" t="s">
        <v>288</v>
      </c>
      <c r="G4613" t="s">
        <v>289</v>
      </c>
      <c r="H4613">
        <v>5017</v>
      </c>
      <c r="I4613" t="s">
        <v>287</v>
      </c>
      <c r="J4613">
        <v>63300155</v>
      </c>
      <c r="K4613" t="s">
        <v>1877</v>
      </c>
      <c r="L4613" s="3">
        <v>64512.895867739084</v>
      </c>
      <c r="M4613" s="3">
        <v>68171.000000000015</v>
      </c>
      <c r="N4613" s="3">
        <v>68171.000000000015</v>
      </c>
      <c r="O4613" s="3">
        <v>103821.00000000003</v>
      </c>
      <c r="P4613" s="3">
        <v>104924.13099982623</v>
      </c>
    </row>
    <row r="4614" spans="2:16" x14ac:dyDescent="0.35">
      <c r="B4614" t="s">
        <v>76</v>
      </c>
      <c r="D4614" t="s">
        <v>11</v>
      </c>
      <c r="E4614" t="s">
        <v>103</v>
      </c>
      <c r="F4614" t="s">
        <v>288</v>
      </c>
      <c r="G4614" t="s">
        <v>289</v>
      </c>
      <c r="H4614">
        <v>5017</v>
      </c>
      <c r="I4614" t="s">
        <v>287</v>
      </c>
      <c r="J4614">
        <v>63300130</v>
      </c>
      <c r="K4614" t="s">
        <v>1896</v>
      </c>
      <c r="L4614" s="3">
        <v>38.362871798819825</v>
      </c>
      <c r="M4614" s="3">
        <v>40.538179200000009</v>
      </c>
      <c r="N4614" s="3">
        <v>175.62481705344138</v>
      </c>
      <c r="O4614" s="3">
        <v>175.62481705344138</v>
      </c>
      <c r="P4614" s="3">
        <v>177.49088634607443</v>
      </c>
    </row>
    <row r="4615" spans="2:16" x14ac:dyDescent="0.35">
      <c r="B4615" t="s">
        <v>76</v>
      </c>
      <c r="D4615" t="s">
        <v>19</v>
      </c>
      <c r="E4615" t="s">
        <v>103</v>
      </c>
      <c r="F4615" t="s">
        <v>1587</v>
      </c>
      <c r="G4615" t="s">
        <v>1588</v>
      </c>
      <c r="H4615">
        <v>5017</v>
      </c>
      <c r="I4615" t="s">
        <v>287</v>
      </c>
      <c r="J4615">
        <v>63300060</v>
      </c>
      <c r="K4615" t="s">
        <v>1546</v>
      </c>
      <c r="L4615" s="3">
        <v>28975.962778517296</v>
      </c>
      <c r="M4615" s="3">
        <v>30619</v>
      </c>
      <c r="N4615" s="3">
        <v>30619</v>
      </c>
      <c r="O4615" s="3">
        <v>30619</v>
      </c>
      <c r="P4615" s="3">
        <v>30944.33657047879</v>
      </c>
    </row>
    <row r="4616" spans="2:16" x14ac:dyDescent="0.35">
      <c r="B4616" t="s">
        <v>76</v>
      </c>
      <c r="D4616" t="s">
        <v>11</v>
      </c>
      <c r="E4616" t="s">
        <v>103</v>
      </c>
      <c r="F4616" t="s">
        <v>290</v>
      </c>
      <c r="G4616" t="s">
        <v>291</v>
      </c>
      <c r="H4616">
        <v>5017</v>
      </c>
      <c r="I4616" t="s">
        <v>287</v>
      </c>
      <c r="J4616">
        <v>63300080</v>
      </c>
      <c r="K4616" t="s">
        <v>91</v>
      </c>
      <c r="L4616" s="3">
        <v>5465.6611097907871</v>
      </c>
      <c r="M4616" s="3">
        <v>5775.5829823456033</v>
      </c>
      <c r="N4616" s="3">
        <v>5948.8504718159711</v>
      </c>
      <c r="O4616" s="3">
        <v>6127.315985970451</v>
      </c>
      <c r="P4616" s="3">
        <v>6192.4206585304792</v>
      </c>
    </row>
    <row r="4617" spans="2:16" x14ac:dyDescent="0.35">
      <c r="B4617" t="s">
        <v>76</v>
      </c>
      <c r="D4617" t="s">
        <v>11</v>
      </c>
      <c r="E4617" t="s">
        <v>103</v>
      </c>
      <c r="F4617" t="s">
        <v>290</v>
      </c>
      <c r="G4617" t="s">
        <v>291</v>
      </c>
      <c r="H4617">
        <v>5017</v>
      </c>
      <c r="I4617" t="s">
        <v>287</v>
      </c>
      <c r="J4617">
        <v>63300040</v>
      </c>
      <c r="K4617" t="s">
        <v>1515</v>
      </c>
      <c r="L4617" s="3">
        <v>1887.810580684318</v>
      </c>
      <c r="M4617" s="3">
        <v>1994.855964297001</v>
      </c>
      <c r="N4617" s="3">
        <v>2054.7016432259111</v>
      </c>
      <c r="O4617" s="3">
        <v>2116.3426925226886</v>
      </c>
      <c r="P4617" s="3">
        <v>2138.8295037687508</v>
      </c>
    </row>
    <row r="4618" spans="2:16" x14ac:dyDescent="0.35">
      <c r="B4618" t="s">
        <v>76</v>
      </c>
      <c r="D4618" t="s">
        <v>19</v>
      </c>
      <c r="E4618" t="s">
        <v>103</v>
      </c>
      <c r="F4618" t="s">
        <v>290</v>
      </c>
      <c r="G4618" t="s">
        <v>291</v>
      </c>
      <c r="H4618">
        <v>5017</v>
      </c>
      <c r="I4618" t="s">
        <v>287</v>
      </c>
      <c r="J4618">
        <v>63300056</v>
      </c>
      <c r="K4618" t="s">
        <v>1536</v>
      </c>
      <c r="L4618" s="3">
        <v>17979.148387469693</v>
      </c>
      <c r="M4618" s="3">
        <v>18998.628231400009</v>
      </c>
      <c r="N4618" s="3">
        <v>19568.587078342014</v>
      </c>
      <c r="O4618" s="3">
        <v>20155.644690692276</v>
      </c>
      <c r="P4618" s="3">
        <v>20369.804797797631</v>
      </c>
    </row>
    <row r="4619" spans="2:16" x14ac:dyDescent="0.35">
      <c r="B4619" t="s">
        <v>76</v>
      </c>
      <c r="D4619" t="s">
        <v>19</v>
      </c>
      <c r="E4619" t="s">
        <v>103</v>
      </c>
      <c r="F4619" t="s">
        <v>290</v>
      </c>
      <c r="G4619" t="s">
        <v>291</v>
      </c>
      <c r="H4619">
        <v>5017</v>
      </c>
      <c r="I4619" t="s">
        <v>287</v>
      </c>
      <c r="J4619">
        <v>63300060</v>
      </c>
      <c r="K4619" t="s">
        <v>1546</v>
      </c>
      <c r="L4619" s="3">
        <v>112612.48305686015</v>
      </c>
      <c r="M4619" s="3">
        <v>118997.99999999999</v>
      </c>
      <c r="N4619" s="3">
        <v>118997.99999999999</v>
      </c>
      <c r="O4619" s="3">
        <v>118997.99999999999</v>
      </c>
      <c r="P4619" s="3">
        <v>120262.39143060958</v>
      </c>
    </row>
    <row r="4620" spans="2:16" x14ac:dyDescent="0.35">
      <c r="B4620" t="s">
        <v>76</v>
      </c>
      <c r="D4620" t="s">
        <v>19</v>
      </c>
      <c r="E4620" t="s">
        <v>103</v>
      </c>
      <c r="F4620" t="s">
        <v>290</v>
      </c>
      <c r="G4620" t="s">
        <v>291</v>
      </c>
      <c r="H4620">
        <v>5017</v>
      </c>
      <c r="I4620" t="s">
        <v>287</v>
      </c>
      <c r="J4620">
        <v>63300150</v>
      </c>
      <c r="K4620" t="s">
        <v>1680</v>
      </c>
      <c r="L4620" s="3">
        <v>48259.518529451248</v>
      </c>
      <c r="M4620" s="3">
        <v>50995.999999999993</v>
      </c>
      <c r="N4620" s="3">
        <v>50995.999999999993</v>
      </c>
      <c r="O4620" s="3">
        <v>50995.999999999993</v>
      </c>
      <c r="P4620" s="3">
        <v>51537.848647837491</v>
      </c>
    </row>
    <row r="4621" spans="2:16" x14ac:dyDescent="0.35">
      <c r="B4621" t="s">
        <v>76</v>
      </c>
      <c r="D4621" t="s">
        <v>11</v>
      </c>
      <c r="E4621" t="s">
        <v>103</v>
      </c>
      <c r="F4621" t="s">
        <v>290</v>
      </c>
      <c r="G4621" t="s">
        <v>291</v>
      </c>
      <c r="H4621">
        <v>5017</v>
      </c>
      <c r="I4621" t="s">
        <v>287</v>
      </c>
      <c r="J4621">
        <v>63300100</v>
      </c>
      <c r="K4621" t="s">
        <v>1869</v>
      </c>
      <c r="L4621" s="3">
        <v>1654.0816516472119</v>
      </c>
      <c r="M4621" s="3">
        <v>1747.8737972888009</v>
      </c>
      <c r="N4621" s="3">
        <v>1800.3100112074651</v>
      </c>
      <c r="O4621" s="3">
        <v>1854.3193115436891</v>
      </c>
      <c r="P4621" s="3">
        <v>1874.0220413973818</v>
      </c>
    </row>
    <row r="4622" spans="2:16" x14ac:dyDescent="0.35">
      <c r="B4622" t="s">
        <v>76</v>
      </c>
      <c r="D4622" t="s">
        <v>11</v>
      </c>
      <c r="E4622" t="s">
        <v>103</v>
      </c>
      <c r="F4622" t="s">
        <v>290</v>
      </c>
      <c r="G4622" t="s">
        <v>291</v>
      </c>
      <c r="H4622">
        <v>5017</v>
      </c>
      <c r="I4622" t="s">
        <v>287</v>
      </c>
      <c r="J4622">
        <v>63300170</v>
      </c>
      <c r="K4622" t="s">
        <v>1873</v>
      </c>
      <c r="L4622" s="3">
        <v>2858.6845936076811</v>
      </c>
      <c r="M4622" s="3">
        <v>3020.7818887926014</v>
      </c>
      <c r="N4622" s="3">
        <v>3111.4053454563805</v>
      </c>
      <c r="O4622" s="3">
        <v>3204.7475058200716</v>
      </c>
      <c r="P4622" s="3">
        <v>3238.7989628498231</v>
      </c>
    </row>
    <row r="4623" spans="2:16" x14ac:dyDescent="0.35">
      <c r="B4623" t="s">
        <v>76</v>
      </c>
      <c r="D4623" t="s">
        <v>11</v>
      </c>
      <c r="E4623" t="s">
        <v>103</v>
      </c>
      <c r="F4623" t="s">
        <v>290</v>
      </c>
      <c r="G4623" t="s">
        <v>291</v>
      </c>
      <c r="H4623">
        <v>5017</v>
      </c>
      <c r="I4623" t="s">
        <v>287</v>
      </c>
      <c r="J4623">
        <v>63300130</v>
      </c>
      <c r="K4623" t="s">
        <v>1896</v>
      </c>
      <c r="L4623" s="3">
        <v>719.16593431018509</v>
      </c>
      <c r="M4623" s="3">
        <v>759.94512799999984</v>
      </c>
      <c r="N4623" s="3">
        <v>2533.259708393442</v>
      </c>
      <c r="O4623" s="3">
        <v>2533.259708393442</v>
      </c>
      <c r="P4623" s="3">
        <v>2560.1763949495289</v>
      </c>
    </row>
    <row r="4624" spans="2:16" x14ac:dyDescent="0.35">
      <c r="B4624" t="s">
        <v>76</v>
      </c>
      <c r="D4624" t="s">
        <v>11</v>
      </c>
      <c r="E4624" t="s">
        <v>103</v>
      </c>
      <c r="F4624" t="s">
        <v>292</v>
      </c>
      <c r="G4624" t="s">
        <v>293</v>
      </c>
      <c r="H4624">
        <v>5017</v>
      </c>
      <c r="I4624" t="s">
        <v>287</v>
      </c>
      <c r="J4624">
        <v>63300080</v>
      </c>
      <c r="K4624" t="s">
        <v>91</v>
      </c>
      <c r="L4624" s="3">
        <v>18980.833943920261</v>
      </c>
      <c r="M4624" s="3">
        <v>20057.112820415943</v>
      </c>
      <c r="N4624" s="3">
        <v>20658.826205028421</v>
      </c>
      <c r="O4624" s="3">
        <v>21278.590991179273</v>
      </c>
      <c r="P4624" s="3">
        <v>21504.682758307237</v>
      </c>
    </row>
    <row r="4625" spans="2:16" x14ac:dyDescent="0.35">
      <c r="B4625" t="s">
        <v>76</v>
      </c>
      <c r="D4625" t="s">
        <v>11</v>
      </c>
      <c r="E4625" t="s">
        <v>103</v>
      </c>
      <c r="F4625" t="s">
        <v>292</v>
      </c>
      <c r="G4625" t="s">
        <v>293</v>
      </c>
      <c r="H4625">
        <v>5017</v>
      </c>
      <c r="I4625" t="s">
        <v>287</v>
      </c>
      <c r="J4625">
        <v>63300040</v>
      </c>
      <c r="K4625" t="s">
        <v>1515</v>
      </c>
      <c r="L4625" s="3">
        <v>6555.8801451040372</v>
      </c>
      <c r="M4625" s="3">
        <v>6927.6212044199801</v>
      </c>
      <c r="N4625" s="3">
        <v>7135.4498405525792</v>
      </c>
      <c r="O4625" s="3">
        <v>7349.5133357691566</v>
      </c>
      <c r="P4625" s="3">
        <v>7427.6042421784869</v>
      </c>
    </row>
    <row r="4626" spans="2:16" x14ac:dyDescent="0.35">
      <c r="B4626" t="s">
        <v>76</v>
      </c>
      <c r="D4626" t="s">
        <v>19</v>
      </c>
      <c r="E4626" t="s">
        <v>103</v>
      </c>
      <c r="F4626" t="s">
        <v>292</v>
      </c>
      <c r="G4626" t="s">
        <v>293</v>
      </c>
      <c r="H4626">
        <v>5017</v>
      </c>
      <c r="I4626" t="s">
        <v>287</v>
      </c>
      <c r="J4626">
        <v>63300056</v>
      </c>
      <c r="K4626" t="s">
        <v>1536</v>
      </c>
      <c r="L4626" s="3">
        <v>62436.95376289558</v>
      </c>
      <c r="M4626" s="3">
        <v>65977.344803999804</v>
      </c>
      <c r="N4626" s="3">
        <v>67956.665148119806</v>
      </c>
      <c r="O4626" s="3">
        <v>69995.365102563403</v>
      </c>
      <c r="P4626" s="3">
        <v>70739.088020747498</v>
      </c>
    </row>
    <row r="4627" spans="2:16" x14ac:dyDescent="0.35">
      <c r="B4627" t="s">
        <v>76</v>
      </c>
      <c r="D4627" t="s">
        <v>19</v>
      </c>
      <c r="E4627" t="s">
        <v>103</v>
      </c>
      <c r="F4627" t="s">
        <v>292</v>
      </c>
      <c r="G4627" t="s">
        <v>293</v>
      </c>
      <c r="H4627">
        <v>5017</v>
      </c>
      <c r="I4627" t="s">
        <v>287</v>
      </c>
      <c r="J4627">
        <v>63300150</v>
      </c>
      <c r="K4627" t="s">
        <v>1680</v>
      </c>
      <c r="L4627" s="3">
        <v>153886.12493354641</v>
      </c>
      <c r="M4627" s="3">
        <v>162612.00000000012</v>
      </c>
      <c r="N4627" s="3">
        <v>420171.00000000029</v>
      </c>
      <c r="O4627" s="3">
        <v>163989.00000000012</v>
      </c>
      <c r="P4627" s="3">
        <v>165731.43505196937</v>
      </c>
    </row>
    <row r="4628" spans="2:16" x14ac:dyDescent="0.35">
      <c r="B4628" t="s">
        <v>76</v>
      </c>
      <c r="D4628" t="s">
        <v>11</v>
      </c>
      <c r="E4628" t="s">
        <v>103</v>
      </c>
      <c r="F4628" t="s">
        <v>292</v>
      </c>
      <c r="G4628" t="s">
        <v>293</v>
      </c>
      <c r="H4628">
        <v>5017</v>
      </c>
      <c r="I4628" t="s">
        <v>287</v>
      </c>
      <c r="J4628">
        <v>63300100</v>
      </c>
      <c r="K4628" t="s">
        <v>1869</v>
      </c>
      <c r="L4628" s="3">
        <v>5744.1997461863939</v>
      </c>
      <c r="M4628" s="3">
        <v>6069.9157219679819</v>
      </c>
      <c r="N4628" s="3">
        <v>6252.0131936270218</v>
      </c>
      <c r="O4628" s="3">
        <v>6439.5735894358322</v>
      </c>
      <c r="P4628" s="3">
        <v>6507.9960979087691</v>
      </c>
    </row>
    <row r="4629" spans="2:16" x14ac:dyDescent="0.35">
      <c r="B4629" t="s">
        <v>76</v>
      </c>
      <c r="D4629" t="s">
        <v>11</v>
      </c>
      <c r="E4629" t="s">
        <v>103</v>
      </c>
      <c r="F4629" t="s">
        <v>292</v>
      </c>
      <c r="G4629" t="s">
        <v>293</v>
      </c>
      <c r="H4629">
        <v>5017</v>
      </c>
      <c r="I4629" t="s">
        <v>287</v>
      </c>
      <c r="J4629">
        <v>63300170</v>
      </c>
      <c r="K4629" t="s">
        <v>1873</v>
      </c>
      <c r="L4629" s="3">
        <v>9927.4756483003985</v>
      </c>
      <c r="M4629" s="3">
        <v>10490.39782383597</v>
      </c>
      <c r="N4629" s="3">
        <v>10805.109758551051</v>
      </c>
      <c r="O4629" s="3">
        <v>11129.26305130758</v>
      </c>
      <c r="P4629" s="3">
        <v>11247.51499529885</v>
      </c>
    </row>
    <row r="4630" spans="2:16" x14ac:dyDescent="0.35">
      <c r="B4630" t="s">
        <v>76</v>
      </c>
      <c r="D4630" t="s">
        <v>11</v>
      </c>
      <c r="E4630" t="s">
        <v>103</v>
      </c>
      <c r="F4630" t="s">
        <v>292</v>
      </c>
      <c r="G4630" t="s">
        <v>293</v>
      </c>
      <c r="H4630">
        <v>5017</v>
      </c>
      <c r="I4630" t="s">
        <v>287</v>
      </c>
      <c r="J4630">
        <v>63300130</v>
      </c>
      <c r="K4630" t="s">
        <v>1896</v>
      </c>
      <c r="L4630" s="3">
        <v>2497.4781484717396</v>
      </c>
      <c r="M4630" s="3">
        <v>2639.0937900000017</v>
      </c>
      <c r="N4630" s="3">
        <v>6819.1196027236037</v>
      </c>
      <c r="O4630" s="3">
        <v>6819.1196027236037</v>
      </c>
      <c r="P4630" s="3">
        <v>6891.5749077706269</v>
      </c>
    </row>
    <row r="4631" spans="2:16" x14ac:dyDescent="0.35">
      <c r="B4631" t="s">
        <v>76</v>
      </c>
      <c r="D4631" t="s">
        <v>11</v>
      </c>
      <c r="E4631" t="s">
        <v>103</v>
      </c>
      <c r="F4631" t="s">
        <v>294</v>
      </c>
      <c r="G4631" t="s">
        <v>295</v>
      </c>
      <c r="H4631">
        <v>5017</v>
      </c>
      <c r="I4631" t="s">
        <v>287</v>
      </c>
      <c r="J4631">
        <v>63300080</v>
      </c>
      <c r="K4631" t="s">
        <v>91</v>
      </c>
      <c r="L4631" s="3">
        <v>17372.438830881591</v>
      </c>
      <c r="M4631" s="3">
        <v>18357.516146353297</v>
      </c>
      <c r="N4631" s="3">
        <v>18908.241630743898</v>
      </c>
      <c r="O4631" s="3">
        <v>19475.488879666213</v>
      </c>
      <c r="P4631" s="3">
        <v>19682.422115908692</v>
      </c>
    </row>
    <row r="4632" spans="2:16" x14ac:dyDescent="0.35">
      <c r="B4632" t="s">
        <v>76</v>
      </c>
      <c r="D4632" t="s">
        <v>11</v>
      </c>
      <c r="E4632" t="s">
        <v>103</v>
      </c>
      <c r="F4632" t="s">
        <v>294</v>
      </c>
      <c r="G4632" t="s">
        <v>295</v>
      </c>
      <c r="H4632">
        <v>5017</v>
      </c>
      <c r="I4632" t="s">
        <v>287</v>
      </c>
      <c r="J4632">
        <v>63300040</v>
      </c>
      <c r="K4632" t="s">
        <v>1515</v>
      </c>
      <c r="L4632" s="3">
        <v>6000.3489382979178</v>
      </c>
      <c r="M4632" s="3">
        <v>6340.5894584443959</v>
      </c>
      <c r="N4632" s="3">
        <v>6530.8071421977274</v>
      </c>
      <c r="O4632" s="3">
        <v>6726.7313564636588</v>
      </c>
      <c r="P4632" s="3">
        <v>6798.2050071395151</v>
      </c>
    </row>
    <row r="4633" spans="2:16" x14ac:dyDescent="0.35">
      <c r="B4633" t="s">
        <v>76</v>
      </c>
      <c r="D4633" t="s">
        <v>19</v>
      </c>
      <c r="E4633" t="s">
        <v>103</v>
      </c>
      <c r="F4633" t="s">
        <v>294</v>
      </c>
      <c r="G4633" t="s">
        <v>295</v>
      </c>
      <c r="H4633">
        <v>5017</v>
      </c>
      <c r="I4633" t="s">
        <v>287</v>
      </c>
      <c r="J4633">
        <v>63300056</v>
      </c>
      <c r="K4633" t="s">
        <v>1536</v>
      </c>
      <c r="L4633" s="3">
        <v>57146.180364742082</v>
      </c>
      <c r="M4633" s="3">
        <v>60386.566270899013</v>
      </c>
      <c r="N4633" s="3">
        <v>62198.163259025983</v>
      </c>
      <c r="O4633" s="3">
        <v>64064.108156796756</v>
      </c>
      <c r="P4633" s="3">
        <v>64744.809591804908</v>
      </c>
    </row>
    <row r="4634" spans="2:16" x14ac:dyDescent="0.35">
      <c r="B4634" t="s">
        <v>76</v>
      </c>
      <c r="D4634" t="s">
        <v>19</v>
      </c>
      <c r="E4634" t="s">
        <v>103</v>
      </c>
      <c r="F4634" t="s">
        <v>294</v>
      </c>
      <c r="G4634" t="s">
        <v>295</v>
      </c>
      <c r="H4634">
        <v>5017</v>
      </c>
      <c r="I4634" t="s">
        <v>287</v>
      </c>
      <c r="J4634">
        <v>63300060</v>
      </c>
      <c r="K4634" t="s">
        <v>1546</v>
      </c>
      <c r="L4634" s="3">
        <v>136225.54106821129</v>
      </c>
      <c r="M4634" s="3">
        <v>143949.99999999988</v>
      </c>
      <c r="N4634" s="3">
        <v>82557.999999999927</v>
      </c>
      <c r="O4634" s="3">
        <v>158096.99999999985</v>
      </c>
      <c r="P4634" s="3">
        <v>159776.83068627262</v>
      </c>
    </row>
    <row r="4635" spans="2:16" x14ac:dyDescent="0.35">
      <c r="B4635" t="s">
        <v>76</v>
      </c>
      <c r="D4635" t="s">
        <v>19</v>
      </c>
      <c r="E4635" t="s">
        <v>103</v>
      </c>
      <c r="F4635" t="s">
        <v>294</v>
      </c>
      <c r="G4635" t="s">
        <v>295</v>
      </c>
      <c r="H4635">
        <v>5017</v>
      </c>
      <c r="I4635" t="s">
        <v>287</v>
      </c>
      <c r="J4635">
        <v>63300150</v>
      </c>
      <c r="K4635" t="s">
        <v>1680</v>
      </c>
      <c r="L4635" s="3">
        <v>461440.7167635028</v>
      </c>
      <c r="M4635" s="3">
        <v>487605.99999999959</v>
      </c>
      <c r="N4635" s="3">
        <v>137605.99999999988</v>
      </c>
      <c r="O4635" s="3">
        <v>137605.99999999988</v>
      </c>
      <c r="P4635" s="3">
        <v>139068.10732281592</v>
      </c>
    </row>
    <row r="4636" spans="2:16" x14ac:dyDescent="0.35">
      <c r="B4636" t="s">
        <v>76</v>
      </c>
      <c r="D4636" t="s">
        <v>11</v>
      </c>
      <c r="E4636" t="s">
        <v>103</v>
      </c>
      <c r="F4636" t="s">
        <v>294</v>
      </c>
      <c r="G4636" t="s">
        <v>295</v>
      </c>
      <c r="H4636">
        <v>5017</v>
      </c>
      <c r="I4636" t="s">
        <v>287</v>
      </c>
      <c r="J4636">
        <v>63300100</v>
      </c>
      <c r="K4636" t="s">
        <v>1869</v>
      </c>
      <c r="L4636" s="3">
        <v>5257.4485935562716</v>
      </c>
      <c r="M4636" s="3">
        <v>5555.5640969227088</v>
      </c>
      <c r="N4636" s="3">
        <v>5722.2310198303903</v>
      </c>
      <c r="O4636" s="3">
        <v>5893.897950425302</v>
      </c>
      <c r="P4636" s="3">
        <v>5956.522482446052</v>
      </c>
    </row>
    <row r="4637" spans="2:16" x14ac:dyDescent="0.35">
      <c r="B4637" t="s">
        <v>76</v>
      </c>
      <c r="D4637" t="s">
        <v>11</v>
      </c>
      <c r="E4637" t="s">
        <v>103</v>
      </c>
      <c r="F4637" t="s">
        <v>294</v>
      </c>
      <c r="G4637" t="s">
        <v>295</v>
      </c>
      <c r="H4637">
        <v>5017</v>
      </c>
      <c r="I4637" t="s">
        <v>287</v>
      </c>
      <c r="J4637">
        <v>63300170</v>
      </c>
      <c r="K4637" t="s">
        <v>1873</v>
      </c>
      <c r="L4637" s="3">
        <v>9086.2426779939906</v>
      </c>
      <c r="M4637" s="3">
        <v>9601.464037072943</v>
      </c>
      <c r="N4637" s="3">
        <v>9889.5079581851314</v>
      </c>
      <c r="O4637" s="3">
        <v>10186.193196930684</v>
      </c>
      <c r="P4637" s="3">
        <v>10294.42472509698</v>
      </c>
    </row>
    <row r="4638" spans="2:16" x14ac:dyDescent="0.35">
      <c r="B4638" t="s">
        <v>76</v>
      </c>
      <c r="D4638" t="s">
        <v>11</v>
      </c>
      <c r="E4638" t="s">
        <v>103</v>
      </c>
      <c r="F4638" t="s">
        <v>294</v>
      </c>
      <c r="G4638" t="s">
        <v>295</v>
      </c>
      <c r="H4638">
        <v>5017</v>
      </c>
      <c r="I4638" t="s">
        <v>287</v>
      </c>
      <c r="J4638">
        <v>63300130</v>
      </c>
      <c r="K4638" t="s">
        <v>1896</v>
      </c>
      <c r="L4638" s="3">
        <v>2285.8472123790698</v>
      </c>
      <c r="M4638" s="3">
        <v>2415.4626484999976</v>
      </c>
      <c r="N4638" s="3">
        <v>1090.6303830230831</v>
      </c>
      <c r="O4638" s="3">
        <v>1090.6303830230831</v>
      </c>
      <c r="P4638" s="3">
        <v>1102.2186761898326</v>
      </c>
    </row>
    <row r="4639" spans="2:16" x14ac:dyDescent="0.35">
      <c r="B4639" t="s">
        <v>76</v>
      </c>
      <c r="D4639" t="s">
        <v>19</v>
      </c>
      <c r="E4639" t="s">
        <v>103</v>
      </c>
      <c r="F4639" t="s">
        <v>1589</v>
      </c>
      <c r="G4639" t="s">
        <v>1590</v>
      </c>
      <c r="H4639">
        <v>5017</v>
      </c>
      <c r="I4639" t="s">
        <v>287</v>
      </c>
      <c r="J4639">
        <v>63300060</v>
      </c>
      <c r="K4639" t="s">
        <v>1546</v>
      </c>
      <c r="L4639" s="3">
        <v>314536.12478537217</v>
      </c>
      <c r="M4639" s="3">
        <v>332371.40999999997</v>
      </c>
      <c r="N4639" s="3">
        <v>338371.41</v>
      </c>
      <c r="O4639" s="3">
        <v>344550</v>
      </c>
      <c r="P4639" s="3">
        <v>348210.95285144739</v>
      </c>
    </row>
    <row r="4640" spans="2:16" x14ac:dyDescent="0.35">
      <c r="B4640" t="s">
        <v>76</v>
      </c>
      <c r="D4640" t="s">
        <v>11</v>
      </c>
      <c r="E4640" t="s">
        <v>103</v>
      </c>
      <c r="F4640" t="s">
        <v>296</v>
      </c>
      <c r="G4640" t="s">
        <v>297</v>
      </c>
      <c r="H4640">
        <v>5017</v>
      </c>
      <c r="I4640" t="s">
        <v>287</v>
      </c>
      <c r="J4640">
        <v>63300080</v>
      </c>
      <c r="K4640" t="s">
        <v>91</v>
      </c>
      <c r="L4640" s="3">
        <v>463036.34510775132</v>
      </c>
      <c r="M4640" s="3">
        <v>489292.10598536365</v>
      </c>
      <c r="N4640" s="3">
        <v>503970.8691649246</v>
      </c>
      <c r="O4640" s="3">
        <v>519089.99523987231</v>
      </c>
      <c r="P4640" s="3">
        <v>524605.49080867576</v>
      </c>
    </row>
    <row r="4641" spans="2:16" x14ac:dyDescent="0.35">
      <c r="B4641" t="s">
        <v>76</v>
      </c>
      <c r="D4641" t="s">
        <v>19</v>
      </c>
      <c r="E4641" t="s">
        <v>103</v>
      </c>
      <c r="F4641" t="s">
        <v>296</v>
      </c>
      <c r="G4641" t="s">
        <v>297</v>
      </c>
      <c r="H4641">
        <v>5017</v>
      </c>
      <c r="I4641" t="s">
        <v>287</v>
      </c>
      <c r="J4641">
        <v>63300030</v>
      </c>
      <c r="K4641" t="s">
        <v>1488</v>
      </c>
      <c r="L4641" s="3">
        <v>22273.041574028633</v>
      </c>
      <c r="M4641" s="3">
        <v>23535.999999999989</v>
      </c>
      <c r="N4641" s="3">
        <v>23535.999999999989</v>
      </c>
      <c r="O4641" s="3">
        <v>328745.99999999983</v>
      </c>
      <c r="P4641" s="3">
        <v>332239.03034712485</v>
      </c>
    </row>
    <row r="4642" spans="2:16" x14ac:dyDescent="0.35">
      <c r="B4642" t="s">
        <v>76</v>
      </c>
      <c r="D4642" t="s">
        <v>11</v>
      </c>
      <c r="E4642" t="s">
        <v>103</v>
      </c>
      <c r="F4642" t="s">
        <v>296</v>
      </c>
      <c r="G4642" t="s">
        <v>297</v>
      </c>
      <c r="H4642">
        <v>5017</v>
      </c>
      <c r="I4642" t="s">
        <v>287</v>
      </c>
      <c r="J4642">
        <v>63300040</v>
      </c>
      <c r="K4642" t="s">
        <v>1515</v>
      </c>
      <c r="L4642" s="3">
        <v>91054.382613444992</v>
      </c>
      <c r="M4642" s="3">
        <v>96217.480763334082</v>
      </c>
      <c r="N4642" s="3">
        <v>99104.005186234106</v>
      </c>
      <c r="O4642" s="3">
        <v>102077.12534182113</v>
      </c>
      <c r="P4642" s="3">
        <v>103161.72712120783</v>
      </c>
    </row>
    <row r="4643" spans="2:16" x14ac:dyDescent="0.35">
      <c r="B4643" t="s">
        <v>76</v>
      </c>
      <c r="D4643" t="s">
        <v>19</v>
      </c>
      <c r="E4643" t="s">
        <v>103</v>
      </c>
      <c r="F4643" t="s">
        <v>296</v>
      </c>
      <c r="G4643" t="s">
        <v>297</v>
      </c>
      <c r="H4643">
        <v>5017</v>
      </c>
      <c r="I4643" t="s">
        <v>287</v>
      </c>
      <c r="J4643">
        <v>63300056</v>
      </c>
      <c r="K4643" t="s">
        <v>1536</v>
      </c>
      <c r="L4643" s="3">
        <v>867184.59631852375</v>
      </c>
      <c r="M4643" s="3">
        <v>916356.9596508008</v>
      </c>
      <c r="N4643" s="3">
        <v>943847.66844032484</v>
      </c>
      <c r="O4643" s="3">
        <v>972163.09849353461</v>
      </c>
      <c r="P4643" s="3">
        <v>982492.63924959849</v>
      </c>
    </row>
    <row r="4644" spans="2:16" x14ac:dyDescent="0.35">
      <c r="B4644" t="s">
        <v>76</v>
      </c>
      <c r="D4644" t="s">
        <v>19</v>
      </c>
      <c r="E4644" t="s">
        <v>103</v>
      </c>
      <c r="F4644" t="s">
        <v>296</v>
      </c>
      <c r="G4644" t="s">
        <v>297</v>
      </c>
      <c r="H4644">
        <v>5017</v>
      </c>
      <c r="I4644" t="s">
        <v>287</v>
      </c>
      <c r="J4644">
        <v>63300052</v>
      </c>
      <c r="K4644" t="s">
        <v>1541</v>
      </c>
      <c r="L4644" s="3">
        <v>655961.2757464475</v>
      </c>
      <c r="M4644" s="3">
        <v>693156.54688000062</v>
      </c>
      <c r="N4644" s="3">
        <v>713951.24328640068</v>
      </c>
      <c r="O4644" s="3">
        <v>735369.78058499284</v>
      </c>
      <c r="P4644" s="3">
        <v>743183.31735788751</v>
      </c>
    </row>
    <row r="4645" spans="2:16" x14ac:dyDescent="0.35">
      <c r="B4645" t="s">
        <v>76</v>
      </c>
      <c r="D4645" t="s">
        <v>11</v>
      </c>
      <c r="E4645" t="s">
        <v>103</v>
      </c>
      <c r="F4645" t="s">
        <v>296</v>
      </c>
      <c r="G4645" t="s">
        <v>297</v>
      </c>
      <c r="H4645">
        <v>5017</v>
      </c>
      <c r="I4645" t="s">
        <v>287</v>
      </c>
      <c r="J4645">
        <v>63300100</v>
      </c>
      <c r="K4645" t="s">
        <v>1869</v>
      </c>
      <c r="L4645" s="3">
        <v>140129.42022997738</v>
      </c>
      <c r="M4645" s="3">
        <v>148075.24260083374</v>
      </c>
      <c r="N4645" s="3">
        <v>152517.49987885877</v>
      </c>
      <c r="O4645" s="3">
        <v>157093.02487522454</v>
      </c>
      <c r="P4645" s="3">
        <v>158762.18800788873</v>
      </c>
    </row>
    <row r="4646" spans="2:16" x14ac:dyDescent="0.35">
      <c r="B4646" t="s">
        <v>76</v>
      </c>
      <c r="D4646" t="s">
        <v>11</v>
      </c>
      <c r="E4646" t="s">
        <v>103</v>
      </c>
      <c r="F4646" t="s">
        <v>296</v>
      </c>
      <c r="G4646" t="s">
        <v>297</v>
      </c>
      <c r="H4646">
        <v>5017</v>
      </c>
      <c r="I4646" t="s">
        <v>287</v>
      </c>
      <c r="J4646">
        <v>63300170</v>
      </c>
      <c r="K4646" t="s">
        <v>1873</v>
      </c>
      <c r="L4646" s="3">
        <v>137882.35081464527</v>
      </c>
      <c r="M4646" s="3">
        <v>145700.75658447732</v>
      </c>
      <c r="N4646" s="3">
        <v>150071.77928201167</v>
      </c>
      <c r="O4646" s="3">
        <v>154573.93266047203</v>
      </c>
      <c r="P4646" s="3">
        <v>156216.32964068619</v>
      </c>
    </row>
    <row r="4647" spans="2:16" x14ac:dyDescent="0.35">
      <c r="B4647" t="s">
        <v>76</v>
      </c>
      <c r="D4647" t="s">
        <v>11</v>
      </c>
      <c r="E4647" t="s">
        <v>103</v>
      </c>
      <c r="F4647" t="s">
        <v>296</v>
      </c>
      <c r="G4647" t="s">
        <v>297</v>
      </c>
      <c r="H4647">
        <v>5017</v>
      </c>
      <c r="I4647" t="s">
        <v>287</v>
      </c>
      <c r="J4647">
        <v>63300130</v>
      </c>
      <c r="K4647" t="s">
        <v>1896</v>
      </c>
      <c r="L4647" s="3">
        <v>60925.834874713873</v>
      </c>
      <c r="M4647" s="3">
        <v>64380.540252899969</v>
      </c>
      <c r="N4647" s="3">
        <v>4968.8085790524474</v>
      </c>
      <c r="O4647" s="3">
        <v>4968.8085790524474</v>
      </c>
      <c r="P4647" s="3">
        <v>5021.6037435736444</v>
      </c>
    </row>
    <row r="4648" spans="2:16" x14ac:dyDescent="0.35">
      <c r="B4648" t="s">
        <v>76</v>
      </c>
      <c r="D4648" t="s">
        <v>19</v>
      </c>
      <c r="E4648" t="s">
        <v>103</v>
      </c>
      <c r="F4648" t="s">
        <v>1591</v>
      </c>
      <c r="G4648" t="s">
        <v>1592</v>
      </c>
      <c r="H4648">
        <v>5017</v>
      </c>
      <c r="I4648" t="s">
        <v>287</v>
      </c>
      <c r="J4648">
        <v>63300060</v>
      </c>
      <c r="K4648" t="s">
        <v>1546</v>
      </c>
      <c r="L4648" s="3">
        <v>311105.25685314502</v>
      </c>
      <c r="M4648" s="3">
        <v>328746</v>
      </c>
      <c r="N4648" s="3">
        <v>338608</v>
      </c>
      <c r="O4648" s="3">
        <v>348767</v>
      </c>
      <c r="P4648" s="3">
        <v>352472.75981175661</v>
      </c>
    </row>
    <row r="4649" spans="2:16" x14ac:dyDescent="0.35">
      <c r="B4649" t="s">
        <v>76</v>
      </c>
      <c r="D4649" t="s">
        <v>11</v>
      </c>
      <c r="E4649" t="s">
        <v>103</v>
      </c>
      <c r="F4649" t="s">
        <v>298</v>
      </c>
      <c r="G4649" t="s">
        <v>299</v>
      </c>
      <c r="H4649">
        <v>5017</v>
      </c>
      <c r="I4649" t="s">
        <v>287</v>
      </c>
      <c r="J4649">
        <v>63300080</v>
      </c>
      <c r="K4649" t="s">
        <v>91</v>
      </c>
      <c r="L4649" s="3">
        <v>4959.227035634538</v>
      </c>
      <c r="M4649" s="3">
        <v>5240.4323461055992</v>
      </c>
      <c r="N4649" s="3">
        <v>5397.645316488768</v>
      </c>
      <c r="O4649" s="3">
        <v>5559.5746759834301</v>
      </c>
      <c r="P4649" s="3">
        <v>5618.6469173500709</v>
      </c>
    </row>
    <row r="4650" spans="2:16" x14ac:dyDescent="0.35">
      <c r="B4650" t="s">
        <v>76</v>
      </c>
      <c r="D4650" t="s">
        <v>11</v>
      </c>
      <c r="E4650" t="s">
        <v>103</v>
      </c>
      <c r="F4650" t="s">
        <v>298</v>
      </c>
      <c r="G4650" t="s">
        <v>299</v>
      </c>
      <c r="H4650">
        <v>5017</v>
      </c>
      <c r="I4650" t="s">
        <v>287</v>
      </c>
      <c r="J4650">
        <v>63300040</v>
      </c>
      <c r="K4650" t="s">
        <v>1515</v>
      </c>
      <c r="L4650" s="3">
        <v>1712.8909169132446</v>
      </c>
      <c r="M4650" s="3">
        <v>1810.0177511219995</v>
      </c>
      <c r="N4650" s="3">
        <v>1864.3182836556598</v>
      </c>
      <c r="O4650" s="3">
        <v>1920.2478321653293</v>
      </c>
      <c r="P4650" s="3">
        <v>1940.6510734268336</v>
      </c>
    </row>
    <row r="4651" spans="2:16" x14ac:dyDescent="0.35">
      <c r="B4651" t="s">
        <v>76</v>
      </c>
      <c r="D4651" t="s">
        <v>19</v>
      </c>
      <c r="E4651" t="s">
        <v>103</v>
      </c>
      <c r="F4651" t="s">
        <v>298</v>
      </c>
      <c r="G4651" t="s">
        <v>299</v>
      </c>
      <c r="H4651">
        <v>5017</v>
      </c>
      <c r="I4651" t="s">
        <v>287</v>
      </c>
      <c r="J4651">
        <v>63300056</v>
      </c>
      <c r="K4651" t="s">
        <v>1536</v>
      </c>
      <c r="L4651" s="3">
        <v>16313.24682774519</v>
      </c>
      <c r="M4651" s="3">
        <v>17238.264296399997</v>
      </c>
      <c r="N4651" s="3">
        <v>17755.412225291999</v>
      </c>
      <c r="O4651" s="3">
        <v>18288.074592050758</v>
      </c>
      <c r="P4651" s="3">
        <v>18482.391175493656</v>
      </c>
    </row>
    <row r="4652" spans="2:16" x14ac:dyDescent="0.35">
      <c r="B4652" t="s">
        <v>76</v>
      </c>
      <c r="D4652" t="s">
        <v>19</v>
      </c>
      <c r="E4652" t="s">
        <v>103</v>
      </c>
      <c r="F4652" t="s">
        <v>298</v>
      </c>
      <c r="G4652" t="s">
        <v>299</v>
      </c>
      <c r="H4652">
        <v>5017</v>
      </c>
      <c r="I4652" t="s">
        <v>287</v>
      </c>
      <c r="J4652">
        <v>63300060</v>
      </c>
      <c r="K4652" t="s">
        <v>1546</v>
      </c>
      <c r="L4652" s="3">
        <v>18926.78583788974</v>
      </c>
      <c r="M4652" s="3">
        <v>20000</v>
      </c>
      <c r="N4652" s="3">
        <v>20000</v>
      </c>
      <c r="O4652" s="3">
        <v>20000</v>
      </c>
      <c r="P4652" s="3">
        <v>20212.506332982</v>
      </c>
    </row>
    <row r="4653" spans="2:16" x14ac:dyDescent="0.35">
      <c r="B4653" t="s">
        <v>76</v>
      </c>
      <c r="D4653" t="s">
        <v>19</v>
      </c>
      <c r="E4653" t="s">
        <v>103</v>
      </c>
      <c r="F4653" t="s">
        <v>298</v>
      </c>
      <c r="G4653" t="s">
        <v>299</v>
      </c>
      <c r="H4653">
        <v>5017</v>
      </c>
      <c r="I4653" t="s">
        <v>287</v>
      </c>
      <c r="J4653">
        <v>63300150</v>
      </c>
      <c r="K4653" t="s">
        <v>1680</v>
      </c>
      <c r="L4653" s="3">
        <v>165609.37608153521</v>
      </c>
      <c r="M4653" s="3">
        <v>175000</v>
      </c>
      <c r="N4653" s="3">
        <v>112500</v>
      </c>
      <c r="O4653" s="3">
        <v>122000</v>
      </c>
      <c r="P4653" s="3">
        <v>123296.2886311902</v>
      </c>
    </row>
    <row r="4654" spans="2:16" x14ac:dyDescent="0.35">
      <c r="B4654" t="s">
        <v>76</v>
      </c>
      <c r="D4654" t="s">
        <v>11</v>
      </c>
      <c r="E4654" t="s">
        <v>103</v>
      </c>
      <c r="F4654" t="s">
        <v>298</v>
      </c>
      <c r="G4654" t="s">
        <v>299</v>
      </c>
      <c r="H4654">
        <v>5017</v>
      </c>
      <c r="I4654" t="s">
        <v>287</v>
      </c>
      <c r="J4654">
        <v>63300100</v>
      </c>
      <c r="K4654" t="s">
        <v>1869</v>
      </c>
      <c r="L4654" s="3">
        <v>1500.8187081525573</v>
      </c>
      <c r="M4654" s="3">
        <v>1585.9203152687996</v>
      </c>
      <c r="N4654" s="3">
        <v>1633.4979247268636</v>
      </c>
      <c r="O4654" s="3">
        <v>1682.5028624686695</v>
      </c>
      <c r="P4654" s="3">
        <v>1700.3799881454161</v>
      </c>
    </row>
    <row r="4655" spans="2:16" x14ac:dyDescent="0.35">
      <c r="B4655" t="s">
        <v>76</v>
      </c>
      <c r="D4655" t="s">
        <v>11</v>
      </c>
      <c r="E4655" t="s">
        <v>103</v>
      </c>
      <c r="F4655" t="s">
        <v>298</v>
      </c>
      <c r="G4655" t="s">
        <v>299</v>
      </c>
      <c r="H4655">
        <v>5017</v>
      </c>
      <c r="I4655" t="s">
        <v>287</v>
      </c>
      <c r="J4655">
        <v>63300170</v>
      </c>
      <c r="K4655" t="s">
        <v>1873</v>
      </c>
      <c r="L4655" s="3">
        <v>2593.8062456114853</v>
      </c>
      <c r="M4655" s="3">
        <v>2740.8840231275999</v>
      </c>
      <c r="N4655" s="3">
        <v>2823.1105438214281</v>
      </c>
      <c r="O4655" s="3">
        <v>2907.8038601360709</v>
      </c>
      <c r="P4655" s="3">
        <v>2938.7001969034918</v>
      </c>
    </row>
    <row r="4656" spans="2:16" x14ac:dyDescent="0.35">
      <c r="B4656" t="s">
        <v>76</v>
      </c>
      <c r="D4656" t="s">
        <v>11</v>
      </c>
      <c r="E4656" t="s">
        <v>103</v>
      </c>
      <c r="F4656" t="s">
        <v>298</v>
      </c>
      <c r="G4656" t="s">
        <v>299</v>
      </c>
      <c r="H4656">
        <v>5017</v>
      </c>
      <c r="I4656" t="s">
        <v>287</v>
      </c>
      <c r="J4656">
        <v>63300130</v>
      </c>
      <c r="K4656" t="s">
        <v>1896</v>
      </c>
      <c r="L4656" s="3">
        <v>652.5298709748663</v>
      </c>
      <c r="M4656" s="3">
        <v>689.53056960000004</v>
      </c>
      <c r="N4656" s="3">
        <v>522.07314555428582</v>
      </c>
      <c r="O4656" s="3">
        <v>522.07314555428582</v>
      </c>
      <c r="P4656" s="3">
        <v>527.6203380397917</v>
      </c>
    </row>
    <row r="4657" spans="2:16" x14ac:dyDescent="0.35">
      <c r="B4657" t="s">
        <v>76</v>
      </c>
      <c r="D4657" t="s">
        <v>11</v>
      </c>
      <c r="E4657" t="s">
        <v>103</v>
      </c>
      <c r="F4657" t="s">
        <v>300</v>
      </c>
      <c r="G4657" t="s">
        <v>301</v>
      </c>
      <c r="H4657">
        <v>5017</v>
      </c>
      <c r="I4657" t="s">
        <v>287</v>
      </c>
      <c r="J4657">
        <v>63300080</v>
      </c>
      <c r="K4657" t="s">
        <v>91</v>
      </c>
      <c r="L4657" s="3">
        <v>73781.469153011887</v>
      </c>
      <c r="M4657" s="3">
        <v>77965.133419862512</v>
      </c>
      <c r="N4657" s="3">
        <v>80304.087422458397</v>
      </c>
      <c r="O4657" s="3">
        <v>82713.210045132146</v>
      </c>
      <c r="P4657" s="3">
        <v>83592.064092925182</v>
      </c>
    </row>
    <row r="4658" spans="2:16" x14ac:dyDescent="0.35">
      <c r="B4658" t="s">
        <v>76</v>
      </c>
      <c r="D4658" t="s">
        <v>19</v>
      </c>
      <c r="E4658" t="s">
        <v>103</v>
      </c>
      <c r="F4658" t="s">
        <v>300</v>
      </c>
      <c r="G4658" t="s">
        <v>301</v>
      </c>
      <c r="H4658">
        <v>5017</v>
      </c>
      <c r="I4658" t="s">
        <v>287</v>
      </c>
      <c r="J4658">
        <v>63300030</v>
      </c>
      <c r="K4658" t="s">
        <v>1488</v>
      </c>
      <c r="L4658" s="3">
        <v>25229.405521907021</v>
      </c>
      <c r="M4658" s="3">
        <v>26660</v>
      </c>
      <c r="N4658" s="3">
        <v>26660</v>
      </c>
      <c r="O4658" s="3">
        <v>26660</v>
      </c>
      <c r="P4658" s="3">
        <v>26943.270941865005</v>
      </c>
    </row>
    <row r="4659" spans="2:16" x14ac:dyDescent="0.35">
      <c r="B4659" t="s">
        <v>76</v>
      </c>
      <c r="D4659" t="s">
        <v>11</v>
      </c>
      <c r="E4659" t="s">
        <v>103</v>
      </c>
      <c r="F4659" t="s">
        <v>300</v>
      </c>
      <c r="G4659" t="s">
        <v>301</v>
      </c>
      <c r="H4659">
        <v>5017</v>
      </c>
      <c r="I4659" t="s">
        <v>287</v>
      </c>
      <c r="J4659">
        <v>63300040</v>
      </c>
      <c r="K4659" t="s">
        <v>1515</v>
      </c>
      <c r="L4659" s="3">
        <v>25483.731121928453</v>
      </c>
      <c r="M4659" s="3">
        <v>26928.746740413044</v>
      </c>
      <c r="N4659" s="3">
        <v>27736.609142625432</v>
      </c>
      <c r="O4659" s="3">
        <v>28568.707416904195</v>
      </c>
      <c r="P4659" s="3">
        <v>28872.258979464292</v>
      </c>
    </row>
    <row r="4660" spans="2:16" x14ac:dyDescent="0.35">
      <c r="B4660" t="s">
        <v>76</v>
      </c>
      <c r="D4660" t="s">
        <v>19</v>
      </c>
      <c r="E4660" t="s">
        <v>103</v>
      </c>
      <c r="F4660" t="s">
        <v>300</v>
      </c>
      <c r="G4660" t="s">
        <v>301</v>
      </c>
      <c r="H4660">
        <v>5017</v>
      </c>
      <c r="I4660" t="s">
        <v>287</v>
      </c>
      <c r="J4660">
        <v>63300056</v>
      </c>
      <c r="K4660" t="s">
        <v>1536</v>
      </c>
      <c r="L4660" s="3">
        <v>242702.20116122335</v>
      </c>
      <c r="M4660" s="3">
        <v>256464.25467060041</v>
      </c>
      <c r="N4660" s="3">
        <v>264158.1823107184</v>
      </c>
      <c r="O4660" s="3">
        <v>272082.92778003996</v>
      </c>
      <c r="P4660" s="3">
        <v>274973.89504251705</v>
      </c>
    </row>
    <row r="4661" spans="2:16" x14ac:dyDescent="0.35">
      <c r="B4661" t="s">
        <v>76</v>
      </c>
      <c r="D4661" t="s">
        <v>19</v>
      </c>
      <c r="E4661" t="s">
        <v>103</v>
      </c>
      <c r="F4661" t="s">
        <v>300</v>
      </c>
      <c r="G4661" t="s">
        <v>301</v>
      </c>
      <c r="H4661">
        <v>5017</v>
      </c>
      <c r="I4661" t="s">
        <v>287</v>
      </c>
      <c r="J4661">
        <v>63300060</v>
      </c>
      <c r="K4661" t="s">
        <v>1546</v>
      </c>
      <c r="L4661" s="3">
        <v>14358.80607591505</v>
      </c>
      <c r="M4661" s="3">
        <v>15173</v>
      </c>
      <c r="N4661" s="3">
        <v>15173</v>
      </c>
      <c r="O4661" s="3">
        <v>15173</v>
      </c>
      <c r="P4661" s="3">
        <v>15334.217929516793</v>
      </c>
    </row>
    <row r="4662" spans="2:16" x14ac:dyDescent="0.35">
      <c r="B4662" t="s">
        <v>76</v>
      </c>
      <c r="D4662" t="s">
        <v>19</v>
      </c>
      <c r="E4662" t="s">
        <v>103</v>
      </c>
      <c r="F4662" t="s">
        <v>300</v>
      </c>
      <c r="G4662" t="s">
        <v>301</v>
      </c>
      <c r="H4662">
        <v>5017</v>
      </c>
      <c r="I4662" t="s">
        <v>287</v>
      </c>
      <c r="J4662">
        <v>63300033</v>
      </c>
      <c r="K4662" t="s">
        <v>1661</v>
      </c>
      <c r="L4662" s="3">
        <v>3668.0110953830313</v>
      </c>
      <c r="M4662" s="3">
        <v>3876</v>
      </c>
      <c r="N4662" s="3">
        <v>3876</v>
      </c>
      <c r="O4662" s="3">
        <v>3876</v>
      </c>
      <c r="P4662" s="3">
        <v>3917.1837273319115</v>
      </c>
    </row>
    <row r="4663" spans="2:16" x14ac:dyDescent="0.35">
      <c r="B4663" t="s">
        <v>76</v>
      </c>
      <c r="D4663" t="s">
        <v>11</v>
      </c>
      <c r="E4663" t="s">
        <v>103</v>
      </c>
      <c r="F4663" t="s">
        <v>300</v>
      </c>
      <c r="G4663" t="s">
        <v>301</v>
      </c>
      <c r="H4663">
        <v>5017</v>
      </c>
      <c r="I4663" t="s">
        <v>287</v>
      </c>
      <c r="J4663">
        <v>63300100</v>
      </c>
      <c r="K4663" t="s">
        <v>1869</v>
      </c>
      <c r="L4663" s="3">
        <v>22328.602506832547</v>
      </c>
      <c r="M4663" s="3">
        <v>23594.711429695235</v>
      </c>
      <c r="N4663" s="3">
        <v>24302.552772586092</v>
      </c>
      <c r="O4663" s="3">
        <v>25031.629355763678</v>
      </c>
      <c r="P4663" s="3">
        <v>25297.598343911573</v>
      </c>
    </row>
    <row r="4664" spans="2:16" x14ac:dyDescent="0.35">
      <c r="B4664" t="s">
        <v>76</v>
      </c>
      <c r="D4664" t="s">
        <v>11</v>
      </c>
      <c r="E4664" t="s">
        <v>103</v>
      </c>
      <c r="F4664" t="s">
        <v>300</v>
      </c>
      <c r="G4664" t="s">
        <v>301</v>
      </c>
      <c r="H4664">
        <v>5017</v>
      </c>
      <c r="I4664" t="s">
        <v>287</v>
      </c>
      <c r="J4664">
        <v>63300170</v>
      </c>
      <c r="K4664" t="s">
        <v>1873</v>
      </c>
      <c r="L4664" s="3">
        <v>38589.649984634518</v>
      </c>
      <c r="M4664" s="3">
        <v>40777.816492625469</v>
      </c>
      <c r="N4664" s="3">
        <v>42001.150987404224</v>
      </c>
      <c r="O4664" s="3">
        <v>43261.185517026352</v>
      </c>
      <c r="P4664" s="3">
        <v>43720.849311760212</v>
      </c>
    </row>
    <row r="4665" spans="2:16" x14ac:dyDescent="0.35">
      <c r="B4665" t="s">
        <v>76</v>
      </c>
      <c r="D4665" t="s">
        <v>11</v>
      </c>
      <c r="E4665" t="s">
        <v>103</v>
      </c>
      <c r="F4665" t="s">
        <v>300</v>
      </c>
      <c r="G4665" t="s">
        <v>301</v>
      </c>
      <c r="H4665">
        <v>5017</v>
      </c>
      <c r="I4665" t="s">
        <v>287</v>
      </c>
      <c r="J4665">
        <v>63300130</v>
      </c>
      <c r="K4665" t="s">
        <v>1896</v>
      </c>
      <c r="L4665" s="3">
        <v>9708.088042830117</v>
      </c>
      <c r="M4665" s="3">
        <v>10258.570183</v>
      </c>
      <c r="N4665" s="3">
        <v>30904.170862370462</v>
      </c>
      <c r="O4665" s="3">
        <v>30904.170862370462</v>
      </c>
      <c r="P4665" s="3">
        <v>31232.537463561035</v>
      </c>
    </row>
    <row r="4666" spans="2:16" x14ac:dyDescent="0.35">
      <c r="B4666" t="s">
        <v>76</v>
      </c>
      <c r="D4666" t="s">
        <v>19</v>
      </c>
      <c r="E4666" t="s">
        <v>103</v>
      </c>
      <c r="F4666" t="s">
        <v>1593</v>
      </c>
      <c r="G4666" t="s">
        <v>1594</v>
      </c>
      <c r="H4666">
        <v>5017</v>
      </c>
      <c r="I4666" t="s">
        <v>287</v>
      </c>
      <c r="J4666">
        <v>63300060</v>
      </c>
      <c r="K4666" t="s">
        <v>1546</v>
      </c>
      <c r="L4666" s="3">
        <v>6193.7906654494172</v>
      </c>
      <c r="M4666" s="3">
        <v>6545</v>
      </c>
      <c r="N4666" s="3">
        <v>6545</v>
      </c>
      <c r="O4666" s="3">
        <v>6545</v>
      </c>
      <c r="P4666" s="3">
        <v>6614.5426974683587</v>
      </c>
    </row>
    <row r="4667" spans="2:16" x14ac:dyDescent="0.35">
      <c r="B4667" t="s">
        <v>76</v>
      </c>
      <c r="D4667" t="s">
        <v>19</v>
      </c>
      <c r="E4667" t="s">
        <v>103</v>
      </c>
      <c r="F4667" t="s">
        <v>1593</v>
      </c>
      <c r="G4667" t="s">
        <v>1594</v>
      </c>
      <c r="H4667">
        <v>5017</v>
      </c>
      <c r="I4667" t="s">
        <v>287</v>
      </c>
      <c r="J4667">
        <v>63300033</v>
      </c>
      <c r="K4667" t="s">
        <v>1661</v>
      </c>
      <c r="L4667" s="3">
        <v>11639.97329030219</v>
      </c>
      <c r="M4667" s="3">
        <v>12300</v>
      </c>
      <c r="N4667" s="3">
        <v>12300</v>
      </c>
      <c r="O4667" s="3">
        <v>12300</v>
      </c>
      <c r="P4667" s="3">
        <v>12430.691394783929</v>
      </c>
    </row>
    <row r="4668" spans="2:16" x14ac:dyDescent="0.35">
      <c r="B4668" t="s">
        <v>76</v>
      </c>
      <c r="D4668" t="s">
        <v>19</v>
      </c>
      <c r="E4668" t="s">
        <v>103</v>
      </c>
      <c r="F4668" t="s">
        <v>1593</v>
      </c>
      <c r="G4668" t="s">
        <v>1594</v>
      </c>
      <c r="H4668">
        <v>5017</v>
      </c>
      <c r="I4668" t="s">
        <v>287</v>
      </c>
      <c r="J4668">
        <v>63300150</v>
      </c>
      <c r="K4668" t="s">
        <v>1680</v>
      </c>
      <c r="L4668" s="3">
        <v>13967.967948362628</v>
      </c>
      <c r="M4668" s="3">
        <v>14760</v>
      </c>
      <c r="N4668" s="3">
        <v>14760</v>
      </c>
      <c r="O4668" s="3">
        <v>14760</v>
      </c>
      <c r="P4668" s="3">
        <v>14916.829673740714</v>
      </c>
    </row>
    <row r="4669" spans="2:16" x14ac:dyDescent="0.35">
      <c r="B4669" t="s">
        <v>76</v>
      </c>
      <c r="D4669" t="s">
        <v>11</v>
      </c>
      <c r="E4669" t="s">
        <v>103</v>
      </c>
      <c r="F4669" t="s">
        <v>302</v>
      </c>
      <c r="G4669" t="s">
        <v>303</v>
      </c>
      <c r="H4669">
        <v>5017</v>
      </c>
      <c r="I4669" t="s">
        <v>287</v>
      </c>
      <c r="J4669">
        <v>63300080</v>
      </c>
      <c r="K4669" t="s">
        <v>91</v>
      </c>
      <c r="L4669" s="3">
        <v>876.6434827459118</v>
      </c>
      <c r="M4669" s="3">
        <v>926.35219762559962</v>
      </c>
      <c r="N4669" s="3">
        <v>954.14276355436766</v>
      </c>
      <c r="O4669" s="3">
        <v>982.76704646099881</v>
      </c>
      <c r="P4669" s="3">
        <v>993.20925752194762</v>
      </c>
    </row>
    <row r="4670" spans="2:16" x14ac:dyDescent="0.35">
      <c r="B4670" t="s">
        <v>76</v>
      </c>
      <c r="D4670" t="s">
        <v>11</v>
      </c>
      <c r="E4670" t="s">
        <v>103</v>
      </c>
      <c r="F4670" t="s">
        <v>302</v>
      </c>
      <c r="G4670" t="s">
        <v>303</v>
      </c>
      <c r="H4670">
        <v>5017</v>
      </c>
      <c r="I4670" t="s">
        <v>287</v>
      </c>
      <c r="J4670">
        <v>63300040</v>
      </c>
      <c r="K4670" t="s">
        <v>1515</v>
      </c>
      <c r="L4670" s="3">
        <v>302.78804502737086</v>
      </c>
      <c r="M4670" s="3">
        <v>319.95717352199989</v>
      </c>
      <c r="N4670" s="3">
        <v>329.55588872765986</v>
      </c>
      <c r="O4670" s="3">
        <v>339.44256538948969</v>
      </c>
      <c r="P4670" s="3">
        <v>343.04925013093583</v>
      </c>
    </row>
    <row r="4671" spans="2:16" x14ac:dyDescent="0.35">
      <c r="B4671" t="s">
        <v>76</v>
      </c>
      <c r="D4671" t="s">
        <v>19</v>
      </c>
      <c r="E4671" t="s">
        <v>103</v>
      </c>
      <c r="F4671" t="s">
        <v>302</v>
      </c>
      <c r="G4671" t="s">
        <v>303</v>
      </c>
      <c r="H4671">
        <v>5017</v>
      </c>
      <c r="I4671" t="s">
        <v>287</v>
      </c>
      <c r="J4671">
        <v>63300056</v>
      </c>
      <c r="K4671" t="s">
        <v>1536</v>
      </c>
      <c r="L4671" s="3">
        <v>2883.6956669273418</v>
      </c>
      <c r="M4671" s="3">
        <v>3047.2111763999992</v>
      </c>
      <c r="N4671" s="3">
        <v>3138.6275116919992</v>
      </c>
      <c r="O4671" s="3">
        <v>3232.7863370427594</v>
      </c>
      <c r="P4671" s="3">
        <v>3267.1357155327228</v>
      </c>
    </row>
    <row r="4672" spans="2:16" x14ac:dyDescent="0.35">
      <c r="B4672" t="s">
        <v>76</v>
      </c>
      <c r="D4672" t="s">
        <v>19</v>
      </c>
      <c r="E4672" t="s">
        <v>103</v>
      </c>
      <c r="F4672" t="s">
        <v>302</v>
      </c>
      <c r="G4672" t="s">
        <v>303</v>
      </c>
      <c r="H4672">
        <v>5017</v>
      </c>
      <c r="I4672" t="s">
        <v>287</v>
      </c>
      <c r="J4672">
        <v>63300060</v>
      </c>
      <c r="K4672" t="s">
        <v>1546</v>
      </c>
      <c r="L4672" s="3">
        <v>34179.882544645086</v>
      </c>
      <c r="M4672" s="3">
        <v>36118.000000000007</v>
      </c>
      <c r="N4672" s="3">
        <v>36118.000000000007</v>
      </c>
      <c r="O4672" s="3">
        <v>36118.000000000007</v>
      </c>
      <c r="P4672" s="3">
        <v>36501.765186732198</v>
      </c>
    </row>
    <row r="4673" spans="2:16" x14ac:dyDescent="0.35">
      <c r="B4673" t="s">
        <v>76</v>
      </c>
      <c r="D4673" t="s">
        <v>19</v>
      </c>
      <c r="E4673" t="s">
        <v>103</v>
      </c>
      <c r="F4673" t="s">
        <v>302</v>
      </c>
      <c r="G4673" t="s">
        <v>303</v>
      </c>
      <c r="H4673">
        <v>5017</v>
      </c>
      <c r="I4673" t="s">
        <v>287</v>
      </c>
      <c r="J4673">
        <v>63300150</v>
      </c>
      <c r="K4673" t="s">
        <v>1680</v>
      </c>
      <c r="L4673" s="3">
        <v>33161.621466566619</v>
      </c>
      <c r="M4673" s="3">
        <v>35042.000000000007</v>
      </c>
      <c r="N4673" s="3">
        <v>35042.000000000007</v>
      </c>
      <c r="O4673" s="3">
        <v>135042.00000000003</v>
      </c>
      <c r="P4673" s="3">
        <v>136476.86401092779</v>
      </c>
    </row>
    <row r="4674" spans="2:16" x14ac:dyDescent="0.35">
      <c r="B4674" t="s">
        <v>76</v>
      </c>
      <c r="D4674" t="s">
        <v>11</v>
      </c>
      <c r="E4674" t="s">
        <v>103</v>
      </c>
      <c r="F4674" t="s">
        <v>302</v>
      </c>
      <c r="G4674" t="s">
        <v>303</v>
      </c>
      <c r="H4674">
        <v>5017</v>
      </c>
      <c r="I4674" t="s">
        <v>287</v>
      </c>
      <c r="J4674">
        <v>63300100</v>
      </c>
      <c r="K4674" t="s">
        <v>1869</v>
      </c>
      <c r="L4674" s="3">
        <v>265.30000135731541</v>
      </c>
      <c r="M4674" s="3">
        <v>280.34342822879989</v>
      </c>
      <c r="N4674" s="3">
        <v>288.75373107566389</v>
      </c>
      <c r="O4674" s="3">
        <v>297.41634300793385</v>
      </c>
      <c r="P4674" s="3">
        <v>300.57648582901044</v>
      </c>
    </row>
    <row r="4675" spans="2:16" x14ac:dyDescent="0.35">
      <c r="B4675" t="s">
        <v>76</v>
      </c>
      <c r="D4675" t="s">
        <v>11</v>
      </c>
      <c r="E4675" t="s">
        <v>103</v>
      </c>
      <c r="F4675" t="s">
        <v>302</v>
      </c>
      <c r="G4675" t="s">
        <v>303</v>
      </c>
      <c r="H4675">
        <v>5017</v>
      </c>
      <c r="I4675" t="s">
        <v>287</v>
      </c>
      <c r="J4675">
        <v>63300170</v>
      </c>
      <c r="K4675" t="s">
        <v>1873</v>
      </c>
      <c r="L4675" s="3">
        <v>458.50761104144738</v>
      </c>
      <c r="M4675" s="3">
        <v>484.50657704759988</v>
      </c>
      <c r="N4675" s="3">
        <v>499.04177435902784</v>
      </c>
      <c r="O4675" s="3">
        <v>514.01302758979864</v>
      </c>
      <c r="P4675" s="3">
        <v>519.47457876970282</v>
      </c>
    </row>
    <row r="4676" spans="2:16" x14ac:dyDescent="0.35">
      <c r="B4676" t="s">
        <v>76</v>
      </c>
      <c r="D4676" t="s">
        <v>11</v>
      </c>
      <c r="E4676" t="s">
        <v>103</v>
      </c>
      <c r="F4676" t="s">
        <v>302</v>
      </c>
      <c r="G4676" t="s">
        <v>303</v>
      </c>
      <c r="H4676">
        <v>5017</v>
      </c>
      <c r="I4676" t="s">
        <v>287</v>
      </c>
      <c r="J4676">
        <v>63300130</v>
      </c>
      <c r="K4676" t="s">
        <v>1896</v>
      </c>
      <c r="L4676" s="3">
        <v>115.34782567775945</v>
      </c>
      <c r="M4676" s="3">
        <v>121.88844600000003</v>
      </c>
      <c r="N4676" s="3">
        <v>247.51959983334288</v>
      </c>
      <c r="O4676" s="3">
        <v>247.51959983334288</v>
      </c>
      <c r="P4676" s="3">
        <v>250.14957395843066</v>
      </c>
    </row>
    <row r="4677" spans="2:16" x14ac:dyDescent="0.35">
      <c r="B4677" t="s">
        <v>10</v>
      </c>
      <c r="D4677" t="s">
        <v>11</v>
      </c>
      <c r="E4677" t="s">
        <v>103</v>
      </c>
      <c r="F4677" t="s">
        <v>268</v>
      </c>
      <c r="G4677" t="s">
        <v>269</v>
      </c>
      <c r="H4677">
        <v>5019</v>
      </c>
      <c r="I4677" t="s">
        <v>270</v>
      </c>
      <c r="J4677">
        <v>63300080</v>
      </c>
      <c r="K4677" t="s">
        <v>91</v>
      </c>
      <c r="L4677" s="3">
        <v>-172.35242753600687</v>
      </c>
      <c r="M4677" s="3">
        <v>-424.98954288047753</v>
      </c>
      <c r="N4677" s="3">
        <v>-379.83039070878294</v>
      </c>
      <c r="O4677" s="3">
        <v>-331.28965462590713</v>
      </c>
      <c r="P4677" s="3">
        <v>-32.400837720866548</v>
      </c>
    </row>
    <row r="4678" spans="2:16" x14ac:dyDescent="0.35">
      <c r="B4678" t="s">
        <v>10</v>
      </c>
      <c r="D4678" t="s">
        <v>11</v>
      </c>
      <c r="E4678" t="s">
        <v>103</v>
      </c>
      <c r="F4678" t="s">
        <v>268</v>
      </c>
      <c r="G4678" t="s">
        <v>269</v>
      </c>
      <c r="H4678">
        <v>5019</v>
      </c>
      <c r="I4678" t="s">
        <v>270</v>
      </c>
      <c r="J4678">
        <v>63300040</v>
      </c>
      <c r="K4678" t="s">
        <v>1515</v>
      </c>
      <c r="L4678" s="3">
        <v>-59.529621352895902</v>
      </c>
      <c r="M4678" s="3">
        <v>-146.78915132384827</v>
      </c>
      <c r="N4678" s="3">
        <v>-131.19141784349358</v>
      </c>
      <c r="O4678" s="3">
        <v>-114.42570307802634</v>
      </c>
      <c r="P4678" s="3">
        <v>-11.191078818061214</v>
      </c>
    </row>
    <row r="4679" spans="2:16" x14ac:dyDescent="0.35">
      <c r="B4679" t="s">
        <v>10</v>
      </c>
      <c r="D4679" t="s">
        <v>19</v>
      </c>
      <c r="E4679" t="s">
        <v>103</v>
      </c>
      <c r="F4679" t="s">
        <v>268</v>
      </c>
      <c r="G4679" t="s">
        <v>269</v>
      </c>
      <c r="H4679">
        <v>5019</v>
      </c>
      <c r="I4679" t="s">
        <v>270</v>
      </c>
      <c r="J4679">
        <v>63300056</v>
      </c>
      <c r="K4679" t="s">
        <v>1536</v>
      </c>
      <c r="L4679" s="3">
        <v>-566.94877478948911</v>
      </c>
      <c r="M4679" s="3">
        <v>-1397.9919173699891</v>
      </c>
      <c r="N4679" s="3">
        <v>-1249.4420746999458</v>
      </c>
      <c r="O4679" s="3">
        <v>-1089.7686007431112</v>
      </c>
      <c r="P4679" s="3">
        <v>-106.58170302915823</v>
      </c>
    </row>
    <row r="4680" spans="2:16" x14ac:dyDescent="0.35">
      <c r="B4680" t="s">
        <v>10</v>
      </c>
      <c r="D4680" t="s">
        <v>19</v>
      </c>
      <c r="E4680" t="s">
        <v>103</v>
      </c>
      <c r="F4680" t="s">
        <v>268</v>
      </c>
      <c r="G4680" t="s">
        <v>269</v>
      </c>
      <c r="H4680">
        <v>5019</v>
      </c>
      <c r="I4680" t="s">
        <v>270</v>
      </c>
      <c r="J4680">
        <v>63300060</v>
      </c>
      <c r="K4680" t="s">
        <v>1546</v>
      </c>
      <c r="L4680" s="3">
        <v>7032.9452381121773</v>
      </c>
      <c r="M4680" s="3">
        <v>5999.4399999999951</v>
      </c>
      <c r="N4680" s="3">
        <v>5999.4399999999951</v>
      </c>
      <c r="O4680" s="3">
        <v>2999.4399999999951</v>
      </c>
      <c r="P4680" s="3">
        <v>2762.9204513910299</v>
      </c>
    </row>
    <row r="4681" spans="2:16" x14ac:dyDescent="0.35">
      <c r="B4681" t="s">
        <v>10</v>
      </c>
      <c r="D4681" t="s">
        <v>19</v>
      </c>
      <c r="E4681" t="s">
        <v>103</v>
      </c>
      <c r="F4681" t="s">
        <v>268</v>
      </c>
      <c r="G4681" t="s">
        <v>269</v>
      </c>
      <c r="H4681">
        <v>5019</v>
      </c>
      <c r="I4681" t="s">
        <v>270</v>
      </c>
      <c r="J4681">
        <v>63300150</v>
      </c>
      <c r="K4681" t="s">
        <v>1680</v>
      </c>
      <c r="L4681" s="3">
        <v>0</v>
      </c>
      <c r="M4681" s="3">
        <v>-3868.853743495004</v>
      </c>
      <c r="N4681" s="3">
        <v>37066.089280158441</v>
      </c>
      <c r="O4681" s="3">
        <v>4081.0227526135077</v>
      </c>
      <c r="P4681" s="3">
        <v>0</v>
      </c>
    </row>
    <row r="4682" spans="2:16" x14ac:dyDescent="0.35">
      <c r="B4682" t="s">
        <v>10</v>
      </c>
      <c r="D4682" t="s">
        <v>19</v>
      </c>
      <c r="E4682" t="s">
        <v>103</v>
      </c>
      <c r="F4682" t="s">
        <v>1579</v>
      </c>
      <c r="G4682" t="s">
        <v>1580</v>
      </c>
      <c r="H4682">
        <v>5019</v>
      </c>
      <c r="I4682" t="s">
        <v>270</v>
      </c>
      <c r="J4682">
        <v>63300150</v>
      </c>
      <c r="K4682" t="s">
        <v>1680</v>
      </c>
      <c r="L4682" s="3">
        <v>0</v>
      </c>
      <c r="M4682" s="3">
        <v>-1497.0312273201234</v>
      </c>
      <c r="N4682" s="3">
        <v>3474.7353508691922</v>
      </c>
      <c r="O4682" s="3">
        <v>1658.9667770203414</v>
      </c>
      <c r="P4682" s="3">
        <v>0</v>
      </c>
    </row>
    <row r="4683" spans="2:16" x14ac:dyDescent="0.35">
      <c r="B4683" t="s">
        <v>10</v>
      </c>
      <c r="D4683" t="s">
        <v>19</v>
      </c>
      <c r="E4683" t="s">
        <v>103</v>
      </c>
      <c r="F4683" t="s">
        <v>1581</v>
      </c>
      <c r="G4683" t="s">
        <v>1582</v>
      </c>
      <c r="H4683">
        <v>5019</v>
      </c>
      <c r="I4683" t="s">
        <v>270</v>
      </c>
      <c r="J4683">
        <v>63300150</v>
      </c>
      <c r="K4683" t="s">
        <v>1680</v>
      </c>
      <c r="L4683" s="3">
        <v>0</v>
      </c>
      <c r="M4683" s="3">
        <v>0</v>
      </c>
      <c r="N4683" s="3">
        <v>0</v>
      </c>
      <c r="O4683" s="3">
        <v>876.64999343609452</v>
      </c>
      <c r="P4683" s="3">
        <v>0</v>
      </c>
    </row>
    <row r="4684" spans="2:16" x14ac:dyDescent="0.35">
      <c r="B4684" t="s">
        <v>10</v>
      </c>
      <c r="D4684" t="s">
        <v>19</v>
      </c>
      <c r="E4684" t="s">
        <v>103</v>
      </c>
      <c r="F4684" t="s">
        <v>271</v>
      </c>
      <c r="G4684" t="s">
        <v>272</v>
      </c>
      <c r="H4684">
        <v>5019</v>
      </c>
      <c r="I4684" t="s">
        <v>270</v>
      </c>
      <c r="J4684">
        <v>63300150</v>
      </c>
      <c r="K4684" t="s">
        <v>1680</v>
      </c>
      <c r="L4684" s="3">
        <v>0</v>
      </c>
      <c r="M4684" s="3">
        <v>-8330.4844036170252</v>
      </c>
      <c r="N4684" s="3">
        <v>20210.386179507972</v>
      </c>
      <c r="O4684" s="3">
        <v>7384.3153327008331</v>
      </c>
      <c r="P4684" s="3">
        <v>0</v>
      </c>
    </row>
    <row r="4685" spans="2:16" x14ac:dyDescent="0.35">
      <c r="B4685" t="s">
        <v>10</v>
      </c>
      <c r="D4685" t="s">
        <v>19</v>
      </c>
      <c r="E4685" t="s">
        <v>103</v>
      </c>
      <c r="F4685" t="s">
        <v>273</v>
      </c>
      <c r="G4685" t="s">
        <v>274</v>
      </c>
      <c r="H4685">
        <v>5019</v>
      </c>
      <c r="I4685" t="s">
        <v>270</v>
      </c>
      <c r="J4685">
        <v>63300150</v>
      </c>
      <c r="K4685" t="s">
        <v>1680</v>
      </c>
      <c r="L4685" s="3">
        <v>0</v>
      </c>
      <c r="M4685" s="3">
        <v>-16254.748700145574</v>
      </c>
      <c r="N4685" s="3">
        <v>-71594.470185213751</v>
      </c>
      <c r="O4685" s="3">
        <v>1879.2646794293505</v>
      </c>
      <c r="P4685" s="3">
        <v>0</v>
      </c>
    </row>
    <row r="4686" spans="2:16" x14ac:dyDescent="0.35">
      <c r="B4686" t="s">
        <v>10</v>
      </c>
      <c r="D4686" t="s">
        <v>19</v>
      </c>
      <c r="E4686" t="s">
        <v>103</v>
      </c>
      <c r="F4686" t="s">
        <v>275</v>
      </c>
      <c r="G4686" t="s">
        <v>276</v>
      </c>
      <c r="H4686">
        <v>5019</v>
      </c>
      <c r="I4686" t="s">
        <v>270</v>
      </c>
      <c r="J4686">
        <v>63300150</v>
      </c>
      <c r="K4686" t="s">
        <v>1680</v>
      </c>
      <c r="L4686" s="3">
        <v>0</v>
      </c>
      <c r="M4686" s="3">
        <v>-5202.4161446426879</v>
      </c>
      <c r="N4686" s="3">
        <v>43144.020153550053</v>
      </c>
      <c r="O4686" s="3">
        <v>9991.8420668096078</v>
      </c>
      <c r="P4686" s="3">
        <v>0</v>
      </c>
    </row>
    <row r="4687" spans="2:16" x14ac:dyDescent="0.35">
      <c r="B4687" t="s">
        <v>10</v>
      </c>
      <c r="D4687" t="s">
        <v>19</v>
      </c>
      <c r="E4687" t="s">
        <v>103</v>
      </c>
      <c r="F4687" t="s">
        <v>1583</v>
      </c>
      <c r="G4687" t="s">
        <v>1584</v>
      </c>
      <c r="H4687">
        <v>5019</v>
      </c>
      <c r="I4687" t="s">
        <v>270</v>
      </c>
      <c r="J4687">
        <v>63300150</v>
      </c>
      <c r="K4687" t="s">
        <v>1680</v>
      </c>
      <c r="L4687" s="3">
        <v>0</v>
      </c>
      <c r="M4687" s="3">
        <v>-8482.1086314243876</v>
      </c>
      <c r="N4687" s="3">
        <v>22678.093318029481</v>
      </c>
      <c r="O4687" s="3">
        <v>9149.9942924702336</v>
      </c>
      <c r="P4687" s="3">
        <v>0</v>
      </c>
    </row>
    <row r="4688" spans="2:16" x14ac:dyDescent="0.35">
      <c r="B4688" t="s">
        <v>10</v>
      </c>
      <c r="D4688" t="s">
        <v>19</v>
      </c>
      <c r="E4688" t="s">
        <v>103</v>
      </c>
      <c r="F4688" t="s">
        <v>277</v>
      </c>
      <c r="G4688" t="s">
        <v>278</v>
      </c>
      <c r="H4688">
        <v>5019</v>
      </c>
      <c r="I4688" t="s">
        <v>270</v>
      </c>
      <c r="J4688">
        <v>63300150</v>
      </c>
      <c r="K4688" t="s">
        <v>1680</v>
      </c>
      <c r="L4688" s="3">
        <v>0</v>
      </c>
      <c r="M4688" s="3">
        <v>-19441.052071395097</v>
      </c>
      <c r="N4688" s="3">
        <v>35513.596767094219</v>
      </c>
      <c r="O4688" s="3">
        <v>12355.006840774367</v>
      </c>
      <c r="P4688" s="3">
        <v>0</v>
      </c>
    </row>
    <row r="4689" spans="2:16" x14ac:dyDescent="0.35">
      <c r="B4689" t="s">
        <v>10</v>
      </c>
      <c r="D4689" t="s">
        <v>19</v>
      </c>
      <c r="E4689" t="s">
        <v>103</v>
      </c>
      <c r="F4689" t="s">
        <v>1585</v>
      </c>
      <c r="G4689" t="s">
        <v>1586</v>
      </c>
      <c r="H4689">
        <v>5019</v>
      </c>
      <c r="I4689" t="s">
        <v>270</v>
      </c>
      <c r="J4689">
        <v>63300150</v>
      </c>
      <c r="K4689" t="s">
        <v>1680</v>
      </c>
      <c r="L4689" s="3">
        <v>0</v>
      </c>
      <c r="M4689" s="3">
        <v>-4404.249328994294</v>
      </c>
      <c r="N4689" s="3">
        <v>12138.756890416764</v>
      </c>
      <c r="O4689" s="3">
        <v>5176.1805721980345</v>
      </c>
      <c r="P4689" s="3">
        <v>0</v>
      </c>
    </row>
    <row r="4690" spans="2:16" x14ac:dyDescent="0.35">
      <c r="B4690" t="s">
        <v>10</v>
      </c>
      <c r="D4690" t="s">
        <v>19</v>
      </c>
      <c r="E4690" t="s">
        <v>103</v>
      </c>
      <c r="F4690" t="s">
        <v>279</v>
      </c>
      <c r="G4690" t="s">
        <v>280</v>
      </c>
      <c r="H4690">
        <v>5019</v>
      </c>
      <c r="I4690" t="s">
        <v>270</v>
      </c>
      <c r="J4690">
        <v>63300150</v>
      </c>
      <c r="K4690" t="s">
        <v>1680</v>
      </c>
      <c r="L4690" s="3">
        <v>0</v>
      </c>
      <c r="M4690" s="3">
        <v>-1488.0414248282123</v>
      </c>
      <c r="N4690" s="3">
        <v>3653.3428726953389</v>
      </c>
      <c r="O4690" s="3">
        <v>1308.0221953826476</v>
      </c>
      <c r="P4690" s="3">
        <v>0</v>
      </c>
    </row>
    <row r="4691" spans="2:16" x14ac:dyDescent="0.35">
      <c r="B4691" t="s">
        <v>10</v>
      </c>
      <c r="D4691" t="s">
        <v>19</v>
      </c>
      <c r="E4691" t="s">
        <v>103</v>
      </c>
      <c r="F4691" t="s">
        <v>281</v>
      </c>
      <c r="G4691" t="s">
        <v>282</v>
      </c>
      <c r="H4691">
        <v>5019</v>
      </c>
      <c r="I4691" t="s">
        <v>270</v>
      </c>
      <c r="J4691">
        <v>63300150</v>
      </c>
      <c r="K4691" t="s">
        <v>1680</v>
      </c>
      <c r="L4691" s="3">
        <v>0</v>
      </c>
      <c r="M4691" s="3">
        <v>-18936.471939642197</v>
      </c>
      <c r="N4691" s="3">
        <v>-221075.08725031326</v>
      </c>
      <c r="O4691" s="3">
        <v>-230746.56042115891</v>
      </c>
      <c r="P4691" s="3">
        <v>0</v>
      </c>
    </row>
    <row r="4692" spans="2:16" x14ac:dyDescent="0.35">
      <c r="B4692" t="s">
        <v>10</v>
      </c>
      <c r="D4692" t="s">
        <v>19</v>
      </c>
      <c r="E4692" t="s">
        <v>103</v>
      </c>
      <c r="F4692" t="s">
        <v>1709</v>
      </c>
      <c r="G4692" t="s">
        <v>1710</v>
      </c>
      <c r="H4692">
        <v>5019</v>
      </c>
      <c r="I4692" t="s">
        <v>270</v>
      </c>
      <c r="J4692">
        <v>63300150</v>
      </c>
      <c r="K4692" t="s">
        <v>1680</v>
      </c>
      <c r="L4692" s="3">
        <v>0</v>
      </c>
      <c r="M4692" s="3">
        <v>-709.19999999999709</v>
      </c>
      <c r="N4692" s="3">
        <v>-1432.5839999999953</v>
      </c>
      <c r="O4692" s="3">
        <v>-2170.435679999995</v>
      </c>
      <c r="P4692" s="3">
        <v>0</v>
      </c>
    </row>
    <row r="4693" spans="2:16" x14ac:dyDescent="0.35">
      <c r="B4693" t="s">
        <v>10</v>
      </c>
      <c r="D4693" t="s">
        <v>19</v>
      </c>
      <c r="E4693" t="s">
        <v>103</v>
      </c>
      <c r="F4693" t="s">
        <v>283</v>
      </c>
      <c r="G4693" t="s">
        <v>284</v>
      </c>
      <c r="H4693">
        <v>5019</v>
      </c>
      <c r="I4693" t="s">
        <v>270</v>
      </c>
      <c r="J4693">
        <v>63300150</v>
      </c>
      <c r="K4693" t="s">
        <v>1680</v>
      </c>
      <c r="L4693" s="3">
        <v>0</v>
      </c>
      <c r="M4693" s="3">
        <v>-11385.342384495452</v>
      </c>
      <c r="N4693" s="3">
        <v>11223.12062320557</v>
      </c>
      <c r="O4693" s="3">
        <v>14179.361682136456</v>
      </c>
      <c r="P4693" s="3">
        <v>0</v>
      </c>
    </row>
    <row r="4694" spans="2:16" x14ac:dyDescent="0.35">
      <c r="B4694" t="s">
        <v>10</v>
      </c>
      <c r="D4694" t="s">
        <v>19</v>
      </c>
      <c r="E4694" t="s">
        <v>103</v>
      </c>
      <c r="F4694" t="s">
        <v>1711</v>
      </c>
      <c r="G4694" t="s">
        <v>1712</v>
      </c>
      <c r="H4694">
        <v>5019</v>
      </c>
      <c r="I4694" t="s">
        <v>270</v>
      </c>
      <c r="J4694">
        <v>63300150</v>
      </c>
      <c r="K4694" t="s">
        <v>1680</v>
      </c>
      <c r="L4694" s="3">
        <v>0</v>
      </c>
      <c r="M4694" s="3">
        <v>0</v>
      </c>
      <c r="N4694" s="3">
        <v>0</v>
      </c>
      <c r="O4694" s="3">
        <v>54876.368916187435</v>
      </c>
      <c r="P4694" s="3">
        <v>0</v>
      </c>
    </row>
    <row r="4695" spans="2:16" x14ac:dyDescent="0.35">
      <c r="B4695" t="s">
        <v>10</v>
      </c>
      <c r="D4695" t="s">
        <v>19</v>
      </c>
      <c r="E4695" t="s">
        <v>103</v>
      </c>
      <c r="F4695" t="s">
        <v>268</v>
      </c>
      <c r="G4695" t="s">
        <v>269</v>
      </c>
      <c r="H4695">
        <v>5019</v>
      </c>
      <c r="I4695" t="s">
        <v>270</v>
      </c>
      <c r="J4695">
        <v>63300150</v>
      </c>
      <c r="K4695" t="s">
        <v>1680</v>
      </c>
      <c r="L4695" s="3">
        <v>0</v>
      </c>
      <c r="M4695" s="3">
        <v>1947.4585852949315</v>
      </c>
      <c r="N4695" s="3">
        <v>4928.4601587009447</v>
      </c>
      <c r="O4695" s="3">
        <v>2835.0239272138315</v>
      </c>
      <c r="P4695" s="3">
        <v>0</v>
      </c>
    </row>
    <row r="4696" spans="2:16" x14ac:dyDescent="0.35">
      <c r="B4696" t="s">
        <v>10</v>
      </c>
      <c r="D4696" t="s">
        <v>19</v>
      </c>
      <c r="E4696" t="s">
        <v>103</v>
      </c>
      <c r="F4696" t="s">
        <v>1579</v>
      </c>
      <c r="G4696" t="s">
        <v>1580</v>
      </c>
      <c r="H4696">
        <v>5019</v>
      </c>
      <c r="I4696" t="s">
        <v>270</v>
      </c>
      <c r="J4696">
        <v>63300150</v>
      </c>
      <c r="K4696" t="s">
        <v>1680</v>
      </c>
      <c r="L4696" s="3">
        <v>0</v>
      </c>
      <c r="M4696" s="3">
        <v>1302.0534411531826</v>
      </c>
      <c r="N4696" s="3">
        <v>1397.5903926181829</v>
      </c>
      <c r="O4696" s="3">
        <v>1370.1668026985628</v>
      </c>
      <c r="P4696" s="3">
        <v>0</v>
      </c>
    </row>
    <row r="4697" spans="2:16" x14ac:dyDescent="0.35">
      <c r="B4697" t="s">
        <v>10</v>
      </c>
      <c r="D4697" t="s">
        <v>19</v>
      </c>
      <c r="E4697" t="s">
        <v>103</v>
      </c>
      <c r="F4697" t="s">
        <v>1581</v>
      </c>
      <c r="G4697" t="s">
        <v>1582</v>
      </c>
      <c r="H4697">
        <v>5019</v>
      </c>
      <c r="I4697" t="s">
        <v>270</v>
      </c>
      <c r="J4697">
        <v>63300150</v>
      </c>
      <c r="K4697" t="s">
        <v>1680</v>
      </c>
      <c r="L4697" s="3">
        <v>0</v>
      </c>
      <c r="M4697" s="3">
        <v>603.38937241160875</v>
      </c>
      <c r="N4697" s="3">
        <v>647.66250234975485</v>
      </c>
      <c r="O4697" s="3">
        <v>759.77802298693007</v>
      </c>
      <c r="P4697" s="3">
        <v>0</v>
      </c>
    </row>
    <row r="4698" spans="2:16" x14ac:dyDescent="0.35">
      <c r="B4698" t="s">
        <v>10</v>
      </c>
      <c r="D4698" t="s">
        <v>19</v>
      </c>
      <c r="E4698" t="s">
        <v>103</v>
      </c>
      <c r="F4698" t="s">
        <v>271</v>
      </c>
      <c r="G4698" t="s">
        <v>272</v>
      </c>
      <c r="H4698">
        <v>5019</v>
      </c>
      <c r="I4698" t="s">
        <v>270</v>
      </c>
      <c r="J4698">
        <v>63300150</v>
      </c>
      <c r="K4698" t="s">
        <v>1680</v>
      </c>
      <c r="L4698" s="3">
        <v>0</v>
      </c>
      <c r="M4698" s="3">
        <v>3359.4782985734691</v>
      </c>
      <c r="N4698" s="3">
        <v>3666.266799676921</v>
      </c>
      <c r="O4698" s="3">
        <v>3425.9282985303789</v>
      </c>
      <c r="P4698" s="3">
        <v>0</v>
      </c>
    </row>
    <row r="4699" spans="2:16" x14ac:dyDescent="0.35">
      <c r="B4699" t="s">
        <v>10</v>
      </c>
      <c r="D4699" t="s">
        <v>19</v>
      </c>
      <c r="E4699" t="s">
        <v>103</v>
      </c>
      <c r="F4699" t="s">
        <v>273</v>
      </c>
      <c r="G4699" t="s">
        <v>274</v>
      </c>
      <c r="H4699">
        <v>5019</v>
      </c>
      <c r="I4699" t="s">
        <v>270</v>
      </c>
      <c r="J4699">
        <v>63300150</v>
      </c>
      <c r="K4699" t="s">
        <v>1680</v>
      </c>
      <c r="L4699" s="3">
        <v>0</v>
      </c>
      <c r="M4699" s="3">
        <v>6177.4297759763449</v>
      </c>
      <c r="N4699" s="3">
        <v>2532.9566813190322</v>
      </c>
      <c r="O4699" s="3">
        <v>3976.858932272713</v>
      </c>
      <c r="P4699" s="3">
        <v>0</v>
      </c>
    </row>
    <row r="4700" spans="2:16" x14ac:dyDescent="0.35">
      <c r="B4700" t="s">
        <v>10</v>
      </c>
      <c r="D4700" t="s">
        <v>19</v>
      </c>
      <c r="E4700" t="s">
        <v>103</v>
      </c>
      <c r="F4700" t="s">
        <v>275</v>
      </c>
      <c r="G4700" t="s">
        <v>276</v>
      </c>
      <c r="H4700">
        <v>5019</v>
      </c>
      <c r="I4700" t="s">
        <v>270</v>
      </c>
      <c r="J4700">
        <v>63300150</v>
      </c>
      <c r="K4700" t="s">
        <v>1680</v>
      </c>
      <c r="L4700" s="3">
        <v>0</v>
      </c>
      <c r="M4700" s="3">
        <v>9425.3181620917094</v>
      </c>
      <c r="N4700" s="3">
        <v>12557.075234958162</v>
      </c>
      <c r="O4700" s="3">
        <v>10696.692587160635</v>
      </c>
      <c r="P4700" s="3">
        <v>0</v>
      </c>
    </row>
    <row r="4701" spans="2:16" x14ac:dyDescent="0.35">
      <c r="B4701" t="s">
        <v>10</v>
      </c>
      <c r="D4701" t="s">
        <v>19</v>
      </c>
      <c r="E4701" t="s">
        <v>103</v>
      </c>
      <c r="F4701" t="s">
        <v>1583</v>
      </c>
      <c r="G4701" t="s">
        <v>1584</v>
      </c>
      <c r="H4701">
        <v>5019</v>
      </c>
      <c r="I4701" t="s">
        <v>270</v>
      </c>
      <c r="J4701">
        <v>63300150</v>
      </c>
      <c r="K4701" t="s">
        <v>1680</v>
      </c>
      <c r="L4701" s="3">
        <v>0</v>
      </c>
      <c r="M4701" s="3">
        <v>7997.8268868405303</v>
      </c>
      <c r="N4701" s="3">
        <v>8749.2501588075575</v>
      </c>
      <c r="O4701" s="3">
        <v>8229.5778658730978</v>
      </c>
      <c r="P4701" s="3">
        <v>0</v>
      </c>
    </row>
    <row r="4702" spans="2:16" x14ac:dyDescent="0.35">
      <c r="B4702" t="s">
        <v>10</v>
      </c>
      <c r="D4702" t="s">
        <v>19</v>
      </c>
      <c r="E4702" t="s">
        <v>103</v>
      </c>
      <c r="F4702" t="s">
        <v>277</v>
      </c>
      <c r="G4702" t="s">
        <v>278</v>
      </c>
      <c r="H4702">
        <v>5019</v>
      </c>
      <c r="I4702" t="s">
        <v>270</v>
      </c>
      <c r="J4702">
        <v>63300150</v>
      </c>
      <c r="K4702" t="s">
        <v>1680</v>
      </c>
      <c r="L4702" s="3">
        <v>0</v>
      </c>
      <c r="M4702" s="3">
        <v>39986.827614773829</v>
      </c>
      <c r="N4702" s="3">
        <v>43424.700360742703</v>
      </c>
      <c r="O4702" s="3">
        <v>41240.790479524054</v>
      </c>
      <c r="P4702" s="3">
        <v>0</v>
      </c>
    </row>
    <row r="4703" spans="2:16" x14ac:dyDescent="0.35">
      <c r="B4703" t="s">
        <v>10</v>
      </c>
      <c r="D4703" t="s">
        <v>19</v>
      </c>
      <c r="E4703" t="s">
        <v>103</v>
      </c>
      <c r="F4703" t="s">
        <v>1585</v>
      </c>
      <c r="G4703" t="s">
        <v>1586</v>
      </c>
      <c r="H4703">
        <v>5019</v>
      </c>
      <c r="I4703" t="s">
        <v>270</v>
      </c>
      <c r="J4703">
        <v>63300150</v>
      </c>
      <c r="K4703" t="s">
        <v>1680</v>
      </c>
      <c r="L4703" s="3">
        <v>0</v>
      </c>
      <c r="M4703" s="3">
        <v>11755.997937717109</v>
      </c>
      <c r="N4703" s="3">
        <v>12794.146170948679</v>
      </c>
      <c r="O4703" s="3">
        <v>12004.492763200247</v>
      </c>
      <c r="P4703" s="3">
        <v>0</v>
      </c>
    </row>
    <row r="4704" spans="2:16" x14ac:dyDescent="0.35">
      <c r="B4704" t="s">
        <v>10</v>
      </c>
      <c r="D4704" t="s">
        <v>19</v>
      </c>
      <c r="E4704" t="s">
        <v>103</v>
      </c>
      <c r="F4704" t="s">
        <v>279</v>
      </c>
      <c r="G4704" t="s">
        <v>280</v>
      </c>
      <c r="H4704">
        <v>5019</v>
      </c>
      <c r="I4704" t="s">
        <v>270</v>
      </c>
      <c r="J4704">
        <v>63300150</v>
      </c>
      <c r="K4704" t="s">
        <v>1680</v>
      </c>
      <c r="L4704" s="3">
        <v>0</v>
      </c>
      <c r="M4704" s="3">
        <v>1526.2948257417472</v>
      </c>
      <c r="N4704" s="3">
        <v>1688.5868566392719</v>
      </c>
      <c r="O4704" s="3">
        <v>1596.083566614928</v>
      </c>
      <c r="P4704" s="3">
        <v>0</v>
      </c>
    </row>
    <row r="4705" spans="2:16" x14ac:dyDescent="0.35">
      <c r="B4705" t="s">
        <v>10</v>
      </c>
      <c r="D4705" t="s">
        <v>19</v>
      </c>
      <c r="E4705" t="s">
        <v>103</v>
      </c>
      <c r="F4705" t="s">
        <v>281</v>
      </c>
      <c r="G4705" t="s">
        <v>282</v>
      </c>
      <c r="H4705">
        <v>5019</v>
      </c>
      <c r="I4705" t="s">
        <v>270</v>
      </c>
      <c r="J4705">
        <v>63300150</v>
      </c>
      <c r="K4705" t="s">
        <v>1680</v>
      </c>
      <c r="L4705" s="3">
        <v>0</v>
      </c>
      <c r="M4705" s="3">
        <v>12604.873145145753</v>
      </c>
      <c r="N4705" s="3">
        <v>10244.21705201909</v>
      </c>
      <c r="O4705" s="3">
        <v>9687.3989186487652</v>
      </c>
      <c r="P4705" s="3">
        <v>0</v>
      </c>
    </row>
    <row r="4706" spans="2:16" x14ac:dyDescent="0.35">
      <c r="B4706" t="s">
        <v>10</v>
      </c>
      <c r="D4706" t="s">
        <v>19</v>
      </c>
      <c r="E4706" t="s">
        <v>103</v>
      </c>
      <c r="F4706" t="s">
        <v>1709</v>
      </c>
      <c r="G4706" t="s">
        <v>1710</v>
      </c>
      <c r="H4706">
        <v>5019</v>
      </c>
      <c r="I4706" t="s">
        <v>270</v>
      </c>
      <c r="J4706">
        <v>63300150</v>
      </c>
      <c r="K4706" t="s">
        <v>1680</v>
      </c>
      <c r="L4706" s="3">
        <v>0</v>
      </c>
      <c r="M4706" s="3">
        <v>604.15606792928565</v>
      </c>
      <c r="N4706" s="3">
        <v>648.48545343279136</v>
      </c>
      <c r="O4706" s="3">
        <v>598.70508211370088</v>
      </c>
      <c r="P4706" s="3">
        <v>0</v>
      </c>
    </row>
    <row r="4707" spans="2:16" x14ac:dyDescent="0.35">
      <c r="B4707" t="s">
        <v>10</v>
      </c>
      <c r="D4707" t="s">
        <v>19</v>
      </c>
      <c r="E4707" t="s">
        <v>103</v>
      </c>
      <c r="F4707" t="s">
        <v>283</v>
      </c>
      <c r="G4707" t="s">
        <v>284</v>
      </c>
      <c r="H4707">
        <v>5019</v>
      </c>
      <c r="I4707" t="s">
        <v>270</v>
      </c>
      <c r="J4707">
        <v>63300150</v>
      </c>
      <c r="K4707" t="s">
        <v>1680</v>
      </c>
      <c r="L4707" s="3">
        <v>0</v>
      </c>
      <c r="M4707" s="3">
        <v>2708.8958863505377</v>
      </c>
      <c r="N4707" s="3">
        <v>1720.6021777868752</v>
      </c>
      <c r="O4707" s="3">
        <v>3448.129113336418</v>
      </c>
      <c r="P4707" s="3">
        <v>0</v>
      </c>
    </row>
    <row r="4708" spans="2:16" x14ac:dyDescent="0.35">
      <c r="B4708" t="s">
        <v>10</v>
      </c>
      <c r="D4708" t="s">
        <v>19</v>
      </c>
      <c r="E4708" t="s">
        <v>103</v>
      </c>
      <c r="F4708" t="s">
        <v>1711</v>
      </c>
      <c r="G4708" t="s">
        <v>1712</v>
      </c>
      <c r="H4708">
        <v>5019</v>
      </c>
      <c r="I4708" t="s">
        <v>270</v>
      </c>
      <c r="J4708">
        <v>63300150</v>
      </c>
      <c r="K4708" t="s">
        <v>1680</v>
      </c>
      <c r="L4708" s="3">
        <v>0</v>
      </c>
      <c r="M4708" s="3">
        <v>0</v>
      </c>
      <c r="N4708" s="3">
        <v>0</v>
      </c>
      <c r="O4708" s="3">
        <v>10130.373639825733</v>
      </c>
      <c r="P4708" s="3">
        <v>0</v>
      </c>
    </row>
    <row r="4709" spans="2:16" x14ac:dyDescent="0.35">
      <c r="B4709" t="s">
        <v>10</v>
      </c>
      <c r="D4709" t="s">
        <v>19</v>
      </c>
      <c r="E4709" t="s">
        <v>103</v>
      </c>
      <c r="F4709" t="s">
        <v>268</v>
      </c>
      <c r="G4709" t="s">
        <v>269</v>
      </c>
      <c r="H4709">
        <v>5019</v>
      </c>
      <c r="I4709" t="s">
        <v>270</v>
      </c>
      <c r="J4709">
        <v>63300065</v>
      </c>
      <c r="K4709" t="s">
        <v>1627</v>
      </c>
      <c r="L4709" s="3">
        <v>804.91062158269233</v>
      </c>
      <c r="M4709" s="3">
        <v>-3.637978807091713E-12</v>
      </c>
      <c r="N4709" s="3">
        <v>-125000.00000000003</v>
      </c>
      <c r="O4709" s="3">
        <v>-3.637978807091713E-12</v>
      </c>
      <c r="P4709" s="3">
        <v>-159.37974973650307</v>
      </c>
    </row>
    <row r="4710" spans="2:16" x14ac:dyDescent="0.35">
      <c r="B4710" t="s">
        <v>10</v>
      </c>
      <c r="D4710" t="s">
        <v>19</v>
      </c>
      <c r="E4710" t="s">
        <v>103</v>
      </c>
      <c r="F4710" t="s">
        <v>268</v>
      </c>
      <c r="G4710" t="s">
        <v>269</v>
      </c>
      <c r="H4710">
        <v>5019</v>
      </c>
      <c r="I4710" t="s">
        <v>270</v>
      </c>
      <c r="J4710">
        <v>63300150</v>
      </c>
      <c r="K4710" t="s">
        <v>1680</v>
      </c>
      <c r="L4710" s="3">
        <v>660.02670969780775</v>
      </c>
      <c r="M4710" s="3">
        <v>245.99999999999636</v>
      </c>
      <c r="N4710" s="3">
        <v>496.91999999999643</v>
      </c>
      <c r="O4710" s="3">
        <v>-17639.141600000006</v>
      </c>
      <c r="P4710" s="3">
        <v>-17704.196650594182</v>
      </c>
    </row>
    <row r="4711" spans="2:16" x14ac:dyDescent="0.35">
      <c r="B4711" t="s">
        <v>10</v>
      </c>
      <c r="D4711" t="s">
        <v>11</v>
      </c>
      <c r="E4711" t="s">
        <v>103</v>
      </c>
      <c r="F4711" t="s">
        <v>268</v>
      </c>
      <c r="G4711" t="s">
        <v>269</v>
      </c>
      <c r="H4711">
        <v>5019</v>
      </c>
      <c r="I4711" t="s">
        <v>270</v>
      </c>
      <c r="J4711">
        <v>63300110</v>
      </c>
      <c r="K4711" t="s">
        <v>1866</v>
      </c>
      <c r="L4711" s="3">
        <v>32.196424863307698</v>
      </c>
      <c r="M4711" s="3">
        <v>-1.1368683772161603E-13</v>
      </c>
      <c r="N4711" s="3">
        <v>-7768.780487804881</v>
      </c>
      <c r="O4711" s="3">
        <v>-7768.780487804881</v>
      </c>
      <c r="P4711" s="3">
        <v>-7857.7014304546174</v>
      </c>
    </row>
    <row r="4712" spans="2:16" x14ac:dyDescent="0.35">
      <c r="B4712" t="s">
        <v>10</v>
      </c>
      <c r="D4712" t="s">
        <v>11</v>
      </c>
      <c r="E4712" t="s">
        <v>103</v>
      </c>
      <c r="F4712" t="s">
        <v>268</v>
      </c>
      <c r="G4712" t="s">
        <v>269</v>
      </c>
      <c r="H4712">
        <v>5019</v>
      </c>
      <c r="I4712" t="s">
        <v>270</v>
      </c>
      <c r="J4712">
        <v>63300100</v>
      </c>
      <c r="K4712" t="s">
        <v>1869</v>
      </c>
      <c r="L4712" s="3">
        <v>-52.159287280633635</v>
      </c>
      <c r="M4712" s="3">
        <v>-128.61525639803904</v>
      </c>
      <c r="N4712" s="3">
        <v>-114.94867087239527</v>
      </c>
      <c r="O4712" s="3">
        <v>-100.25871126836637</v>
      </c>
      <c r="P4712" s="3">
        <v>-9.8055166786825794</v>
      </c>
    </row>
    <row r="4713" spans="2:16" x14ac:dyDescent="0.35">
      <c r="B4713" t="s">
        <v>10</v>
      </c>
      <c r="D4713" t="s">
        <v>11</v>
      </c>
      <c r="E4713" t="s">
        <v>103</v>
      </c>
      <c r="F4713" t="s">
        <v>268</v>
      </c>
      <c r="G4713" t="s">
        <v>269</v>
      </c>
      <c r="H4713">
        <v>5019</v>
      </c>
      <c r="I4713" t="s">
        <v>270</v>
      </c>
      <c r="J4713">
        <v>63300170</v>
      </c>
      <c r="K4713" t="s">
        <v>1873</v>
      </c>
      <c r="L4713" s="3">
        <v>-90.144855191530041</v>
      </c>
      <c r="M4713" s="3">
        <v>-222.28071486182944</v>
      </c>
      <c r="N4713" s="3">
        <v>-198.66128987729189</v>
      </c>
      <c r="O4713" s="3">
        <v>-173.27320751815478</v>
      </c>
      <c r="P4713" s="3">
        <v>-16.946490781637294</v>
      </c>
    </row>
    <row r="4714" spans="2:16" x14ac:dyDescent="0.35">
      <c r="B4714" t="s">
        <v>10</v>
      </c>
      <c r="D4714" t="s">
        <v>11</v>
      </c>
      <c r="E4714" t="s">
        <v>103</v>
      </c>
      <c r="F4714" t="s">
        <v>268</v>
      </c>
      <c r="G4714" t="s">
        <v>269</v>
      </c>
      <c r="H4714">
        <v>5019</v>
      </c>
      <c r="I4714" t="s">
        <v>270</v>
      </c>
      <c r="J4714">
        <v>63300130</v>
      </c>
      <c r="K4714" t="s">
        <v>1896</v>
      </c>
      <c r="L4714" s="3">
        <v>-22.677948129850392</v>
      </c>
      <c r="M4714" s="3">
        <v>-55.919673670800648</v>
      </c>
      <c r="N4714" s="3">
        <v>-20458.253889710941</v>
      </c>
      <c r="O4714" s="3">
        <v>-20403.050003575543</v>
      </c>
      <c r="P4714" s="3">
        <v>-20580.048229104108</v>
      </c>
    </row>
    <row r="4715" spans="2:16" x14ac:dyDescent="0.35">
      <c r="B4715" t="s">
        <v>10</v>
      </c>
      <c r="D4715" t="s">
        <v>19</v>
      </c>
      <c r="E4715" t="s">
        <v>103</v>
      </c>
      <c r="F4715" t="s">
        <v>268</v>
      </c>
      <c r="G4715" t="s">
        <v>269</v>
      </c>
      <c r="H4715">
        <v>5019</v>
      </c>
      <c r="I4715" t="s">
        <v>270</v>
      </c>
      <c r="J4715">
        <v>63300150</v>
      </c>
      <c r="K4715" t="s">
        <v>1680</v>
      </c>
      <c r="L4715" s="3">
        <v>0</v>
      </c>
      <c r="M4715" s="3">
        <v>0</v>
      </c>
      <c r="N4715" s="3">
        <v>111738.65894135933</v>
      </c>
      <c r="O4715" s="3">
        <v>40539.525216000497</v>
      </c>
      <c r="P4715" s="3">
        <v>0</v>
      </c>
    </row>
    <row r="4716" spans="2:16" x14ac:dyDescent="0.35">
      <c r="B4716" t="s">
        <v>10</v>
      </c>
      <c r="D4716" t="s">
        <v>19</v>
      </c>
      <c r="E4716" t="s">
        <v>103</v>
      </c>
      <c r="F4716" t="s">
        <v>1579</v>
      </c>
      <c r="G4716" t="s">
        <v>1580</v>
      </c>
      <c r="H4716">
        <v>5019</v>
      </c>
      <c r="I4716" t="s">
        <v>270</v>
      </c>
      <c r="J4716">
        <v>63300150</v>
      </c>
      <c r="K4716" t="s">
        <v>1680</v>
      </c>
      <c r="L4716" s="3">
        <v>0</v>
      </c>
      <c r="M4716" s="3">
        <v>15977.031227320105</v>
      </c>
      <c r="N4716" s="3">
        <v>10474.864649130788</v>
      </c>
      <c r="O4716" s="3">
        <v>16479.625222979637</v>
      </c>
      <c r="P4716" s="3">
        <v>0</v>
      </c>
    </row>
    <row r="4717" spans="2:16" x14ac:dyDescent="0.35">
      <c r="B4717" t="s">
        <v>10</v>
      </c>
      <c r="D4717" t="s">
        <v>19</v>
      </c>
      <c r="E4717" t="s">
        <v>103</v>
      </c>
      <c r="F4717" t="s">
        <v>1579</v>
      </c>
      <c r="G4717" t="s">
        <v>1580</v>
      </c>
      <c r="H4717">
        <v>5019</v>
      </c>
      <c r="I4717" t="s">
        <v>270</v>
      </c>
      <c r="J4717">
        <v>63300060</v>
      </c>
      <c r="K4717" t="s">
        <v>1546</v>
      </c>
      <c r="L4717" s="3">
        <v>1056.6866640137669</v>
      </c>
      <c r="M4717" s="3">
        <v>3.637978807091713E-12</v>
      </c>
      <c r="N4717" s="3">
        <v>3.637978807091713E-12</v>
      </c>
      <c r="O4717" s="3">
        <v>-14499.999999999993</v>
      </c>
      <c r="P4717" s="3">
        <v>-14863.30082686602</v>
      </c>
    </row>
    <row r="4718" spans="2:16" x14ac:dyDescent="0.35">
      <c r="B4718" t="s">
        <v>10</v>
      </c>
      <c r="D4718" t="s">
        <v>19</v>
      </c>
      <c r="E4718" t="s">
        <v>103</v>
      </c>
      <c r="F4718" t="s">
        <v>1579</v>
      </c>
      <c r="G4718" t="s">
        <v>1580</v>
      </c>
      <c r="H4718">
        <v>5019</v>
      </c>
      <c r="I4718" t="s">
        <v>270</v>
      </c>
      <c r="J4718">
        <v>63300150</v>
      </c>
      <c r="K4718" t="s">
        <v>1680</v>
      </c>
      <c r="L4718" s="3">
        <v>1395.178410743345</v>
      </c>
      <c r="M4718" s="3">
        <v>520.00000000000728</v>
      </c>
      <c r="N4718" s="3">
        <v>1050.4000000000087</v>
      </c>
      <c r="O4718" s="3">
        <v>11361.408000000007</v>
      </c>
      <c r="P4718" s="3">
        <v>11740.787270785117</v>
      </c>
    </row>
    <row r="4719" spans="2:16" x14ac:dyDescent="0.35">
      <c r="B4719" t="s">
        <v>10</v>
      </c>
      <c r="D4719" t="s">
        <v>19</v>
      </c>
      <c r="E4719" t="s">
        <v>103</v>
      </c>
      <c r="F4719" t="s">
        <v>1579</v>
      </c>
      <c r="G4719" t="s">
        <v>1580</v>
      </c>
      <c r="H4719">
        <v>5019</v>
      </c>
      <c r="I4719" t="s">
        <v>270</v>
      </c>
      <c r="J4719">
        <v>63300155</v>
      </c>
      <c r="K4719" t="s">
        <v>1877</v>
      </c>
      <c r="L4719" s="3">
        <v>-13351.006439917579</v>
      </c>
      <c r="M4719" s="3">
        <v>-14999.999999999993</v>
      </c>
      <c r="N4719" s="3">
        <v>-14999.999999999993</v>
      </c>
      <c r="O4719" s="3">
        <v>-14999.999999999993</v>
      </c>
      <c r="P4719" s="3">
        <v>-15326.515980626835</v>
      </c>
    </row>
    <row r="4720" spans="2:16" x14ac:dyDescent="0.35">
      <c r="B4720" t="s">
        <v>10</v>
      </c>
      <c r="D4720" t="s">
        <v>19</v>
      </c>
      <c r="E4720" t="s">
        <v>103</v>
      </c>
      <c r="F4720" t="s">
        <v>1581</v>
      </c>
      <c r="G4720" t="s">
        <v>1582</v>
      </c>
      <c r="H4720">
        <v>5019</v>
      </c>
      <c r="I4720" t="s">
        <v>270</v>
      </c>
      <c r="J4720">
        <v>63300150</v>
      </c>
      <c r="K4720" t="s">
        <v>1680</v>
      </c>
      <c r="L4720" s="3">
        <v>0</v>
      </c>
      <c r="M4720" s="3">
        <v>0</v>
      </c>
      <c r="N4720" s="3">
        <v>0</v>
      </c>
      <c r="O4720" s="3">
        <v>8708.3500065639055</v>
      </c>
      <c r="P4720" s="3">
        <v>0</v>
      </c>
    </row>
    <row r="4721" spans="2:16" x14ac:dyDescent="0.35">
      <c r="B4721" t="s">
        <v>10</v>
      </c>
      <c r="D4721" t="s">
        <v>19</v>
      </c>
      <c r="E4721" t="s">
        <v>103</v>
      </c>
      <c r="F4721" t="s">
        <v>1581</v>
      </c>
      <c r="G4721" t="s">
        <v>1582</v>
      </c>
      <c r="H4721">
        <v>5019</v>
      </c>
      <c r="I4721" t="s">
        <v>270</v>
      </c>
      <c r="J4721">
        <v>63300060</v>
      </c>
      <c r="K4721" t="s">
        <v>1546</v>
      </c>
      <c r="L4721" s="3">
        <v>1900.3939775567414</v>
      </c>
      <c r="M4721" s="3">
        <v>0</v>
      </c>
      <c r="N4721" s="3">
        <v>0</v>
      </c>
      <c r="O4721" s="3">
        <v>-9585</v>
      </c>
      <c r="P4721" s="3">
        <v>-10063.139249209496</v>
      </c>
    </row>
    <row r="4722" spans="2:16" x14ac:dyDescent="0.35">
      <c r="B4722" t="s">
        <v>10</v>
      </c>
      <c r="D4722" t="s">
        <v>19</v>
      </c>
      <c r="E4722" t="s">
        <v>103</v>
      </c>
      <c r="F4722" t="s">
        <v>271</v>
      </c>
      <c r="G4722" t="s">
        <v>272</v>
      </c>
      <c r="H4722">
        <v>5019</v>
      </c>
      <c r="I4722" t="s">
        <v>270</v>
      </c>
      <c r="J4722">
        <v>63300150</v>
      </c>
      <c r="K4722" t="s">
        <v>1680</v>
      </c>
      <c r="L4722" s="3">
        <v>0</v>
      </c>
      <c r="M4722" s="3">
        <v>88906.902559107999</v>
      </c>
      <c r="N4722" s="3">
        <v>60925.808258765115</v>
      </c>
      <c r="O4722" s="3">
        <v>73353.337087183623</v>
      </c>
      <c r="P4722" s="3">
        <v>0</v>
      </c>
    </row>
    <row r="4723" spans="2:16" x14ac:dyDescent="0.35">
      <c r="B4723" t="s">
        <v>10</v>
      </c>
      <c r="D4723" t="s">
        <v>11</v>
      </c>
      <c r="E4723" t="s">
        <v>103</v>
      </c>
      <c r="F4723" t="s">
        <v>271</v>
      </c>
      <c r="G4723" t="s">
        <v>272</v>
      </c>
      <c r="H4723">
        <v>5019</v>
      </c>
      <c r="I4723" t="s">
        <v>270</v>
      </c>
      <c r="J4723">
        <v>63300080</v>
      </c>
      <c r="K4723" t="s">
        <v>91</v>
      </c>
      <c r="L4723" s="3">
        <v>-141.58096162866786</v>
      </c>
      <c r="M4723" s="3">
        <v>-442.84183546512941</v>
      </c>
      <c r="N4723" s="3">
        <v>-386.20829639072872</v>
      </c>
      <c r="O4723" s="3">
        <v>-325.42859334925743</v>
      </c>
      <c r="P4723" s="3">
        <v>36.240337697667201</v>
      </c>
    </row>
    <row r="4724" spans="2:16" x14ac:dyDescent="0.35">
      <c r="B4724" t="s">
        <v>10</v>
      </c>
      <c r="D4724" t="s">
        <v>11</v>
      </c>
      <c r="E4724" t="s">
        <v>103</v>
      </c>
      <c r="F4724" t="s">
        <v>271</v>
      </c>
      <c r="G4724" t="s">
        <v>272</v>
      </c>
      <c r="H4724">
        <v>5019</v>
      </c>
      <c r="I4724" t="s">
        <v>270</v>
      </c>
      <c r="J4724">
        <v>63300040</v>
      </c>
      <c r="K4724" t="s">
        <v>1515</v>
      </c>
      <c r="L4724" s="3">
        <v>-48.901318983585952</v>
      </c>
      <c r="M4724" s="3">
        <v>-152.95523922315351</v>
      </c>
      <c r="N4724" s="3">
        <v>-133.39431289811455</v>
      </c>
      <c r="O4724" s="3">
        <v>-112.40132336076294</v>
      </c>
      <c r="P4724" s="3">
        <v>12.517221902154233</v>
      </c>
    </row>
    <row r="4725" spans="2:16" x14ac:dyDescent="0.35">
      <c r="B4725" t="s">
        <v>10</v>
      </c>
      <c r="D4725" t="s">
        <v>19</v>
      </c>
      <c r="E4725" t="s">
        <v>103</v>
      </c>
      <c r="F4725" t="s">
        <v>271</v>
      </c>
      <c r="G4725" t="s">
        <v>272</v>
      </c>
      <c r="H4725">
        <v>5019</v>
      </c>
      <c r="I4725" t="s">
        <v>270</v>
      </c>
      <c r="J4725">
        <v>63300056</v>
      </c>
      <c r="K4725" t="s">
        <v>1536</v>
      </c>
      <c r="L4725" s="3">
        <v>-465.72684746271989</v>
      </c>
      <c r="M4725" s="3">
        <v>-1456.71656403003</v>
      </c>
      <c r="N4725" s="3">
        <v>-1270.4220276010819</v>
      </c>
      <c r="O4725" s="3">
        <v>-1070.4887939120308</v>
      </c>
      <c r="P4725" s="3">
        <v>119.21163716337469</v>
      </c>
    </row>
    <row r="4726" spans="2:16" x14ac:dyDescent="0.35">
      <c r="B4726" t="s">
        <v>10</v>
      </c>
      <c r="D4726" t="s">
        <v>19</v>
      </c>
      <c r="E4726" t="s">
        <v>103</v>
      </c>
      <c r="F4726" t="s">
        <v>271</v>
      </c>
      <c r="G4726" t="s">
        <v>272</v>
      </c>
      <c r="H4726">
        <v>5019</v>
      </c>
      <c r="I4726" t="s">
        <v>270</v>
      </c>
      <c r="J4726">
        <v>63300060</v>
      </c>
      <c r="K4726" t="s">
        <v>1546</v>
      </c>
      <c r="L4726" s="3">
        <v>2060.8008590824102</v>
      </c>
      <c r="M4726" s="3">
        <v>2.1827872842550278E-11</v>
      </c>
      <c r="N4726" s="3">
        <v>2.1827872842550278E-11</v>
      </c>
      <c r="O4726" s="3">
        <v>2.1827872842550278E-11</v>
      </c>
      <c r="P4726" s="3">
        <v>-408.0576356806705</v>
      </c>
    </row>
    <row r="4727" spans="2:16" x14ac:dyDescent="0.35">
      <c r="B4727" t="s">
        <v>10</v>
      </c>
      <c r="D4727" t="s">
        <v>19</v>
      </c>
      <c r="E4727" t="s">
        <v>103</v>
      </c>
      <c r="F4727" t="s">
        <v>271</v>
      </c>
      <c r="G4727" t="s">
        <v>272</v>
      </c>
      <c r="H4727">
        <v>5019</v>
      </c>
      <c r="I4727" t="s">
        <v>270</v>
      </c>
      <c r="J4727">
        <v>63300150</v>
      </c>
      <c r="K4727" t="s">
        <v>1680</v>
      </c>
      <c r="L4727" s="3">
        <v>-73909.098696959394</v>
      </c>
      <c r="M4727" s="3">
        <v>-78099.999999999956</v>
      </c>
      <c r="N4727" s="3">
        <v>-78099.999999999956</v>
      </c>
      <c r="O4727" s="3">
        <v>-78099.999999999956</v>
      </c>
      <c r="P4727" s="3">
        <v>-78929.837230294666</v>
      </c>
    </row>
    <row r="4728" spans="2:16" x14ac:dyDescent="0.35">
      <c r="B4728" t="s">
        <v>10</v>
      </c>
      <c r="D4728" t="s">
        <v>11</v>
      </c>
      <c r="E4728" t="s">
        <v>103</v>
      </c>
      <c r="F4728" t="s">
        <v>271</v>
      </c>
      <c r="G4728" t="s">
        <v>272</v>
      </c>
      <c r="H4728">
        <v>5019</v>
      </c>
      <c r="I4728" t="s">
        <v>270</v>
      </c>
      <c r="J4728">
        <v>63300100</v>
      </c>
      <c r="K4728" t="s">
        <v>1869</v>
      </c>
      <c r="L4728" s="3">
        <v>-42.846869966570011</v>
      </c>
      <c r="M4728" s="3">
        <v>-134.01792389076309</v>
      </c>
      <c r="N4728" s="3">
        <v>-116.87882653929955</v>
      </c>
      <c r="O4728" s="3">
        <v>-98.484969039905991</v>
      </c>
      <c r="P4728" s="3">
        <v>10.967470619030792</v>
      </c>
    </row>
    <row r="4729" spans="2:16" x14ac:dyDescent="0.35">
      <c r="B4729" t="s">
        <v>10</v>
      </c>
      <c r="D4729" t="s">
        <v>11</v>
      </c>
      <c r="E4729" t="s">
        <v>103</v>
      </c>
      <c r="F4729" t="s">
        <v>271</v>
      </c>
      <c r="G4729" t="s">
        <v>272</v>
      </c>
      <c r="H4729">
        <v>5019</v>
      </c>
      <c r="I4729" t="s">
        <v>270</v>
      </c>
      <c r="J4729">
        <v>63300170</v>
      </c>
      <c r="K4729" t="s">
        <v>1873</v>
      </c>
      <c r="L4729" s="3">
        <v>-74.050568746572935</v>
      </c>
      <c r="M4729" s="3">
        <v>-231.61793368077542</v>
      </c>
      <c r="N4729" s="3">
        <v>-201.99710238857278</v>
      </c>
      <c r="O4729" s="3">
        <v>-170.20771823201176</v>
      </c>
      <c r="P4729" s="3">
        <v>18.954650308977762</v>
      </c>
    </row>
    <row r="4730" spans="2:16" x14ac:dyDescent="0.35">
      <c r="B4730" t="s">
        <v>10</v>
      </c>
      <c r="D4730" t="s">
        <v>11</v>
      </c>
      <c r="E4730" t="s">
        <v>103</v>
      </c>
      <c r="F4730" t="s">
        <v>271</v>
      </c>
      <c r="G4730" t="s">
        <v>272</v>
      </c>
      <c r="H4730">
        <v>5019</v>
      </c>
      <c r="I4730" t="s">
        <v>270</v>
      </c>
      <c r="J4730">
        <v>63300130</v>
      </c>
      <c r="K4730" t="s">
        <v>1896</v>
      </c>
      <c r="L4730" s="3">
        <v>-18.629070718806361</v>
      </c>
      <c r="M4730" s="3">
        <v>-58.268659201198943</v>
      </c>
      <c r="N4730" s="3">
        <v>-927.2938724553444</v>
      </c>
      <c r="O4730" s="3">
        <v>-860.64102199055787</v>
      </c>
      <c r="P4730" s="3">
        <v>-821.74261683121108</v>
      </c>
    </row>
    <row r="4731" spans="2:16" x14ac:dyDescent="0.35">
      <c r="B4731" t="s">
        <v>10</v>
      </c>
      <c r="D4731" t="s">
        <v>19</v>
      </c>
      <c r="E4731" t="s">
        <v>103</v>
      </c>
      <c r="F4731" t="s">
        <v>273</v>
      </c>
      <c r="G4731" t="s">
        <v>274</v>
      </c>
      <c r="H4731">
        <v>5019</v>
      </c>
      <c r="I4731" t="s">
        <v>270</v>
      </c>
      <c r="J4731">
        <v>63300150</v>
      </c>
      <c r="K4731" t="s">
        <v>1680</v>
      </c>
      <c r="L4731" s="3">
        <v>0</v>
      </c>
      <c r="M4731" s="3">
        <v>173478.43039945632</v>
      </c>
      <c r="N4731" s="3">
        <v>0</v>
      </c>
      <c r="O4731" s="3">
        <v>18667.991451524325</v>
      </c>
      <c r="P4731" s="3">
        <v>0</v>
      </c>
    </row>
    <row r="4732" spans="2:16" x14ac:dyDescent="0.35">
      <c r="B4732" t="s">
        <v>10</v>
      </c>
      <c r="D4732" t="s">
        <v>11</v>
      </c>
      <c r="E4732" t="s">
        <v>103</v>
      </c>
      <c r="F4732" t="s">
        <v>273</v>
      </c>
      <c r="G4732" t="s">
        <v>274</v>
      </c>
      <c r="H4732">
        <v>5019</v>
      </c>
      <c r="I4732" t="s">
        <v>270</v>
      </c>
      <c r="J4732">
        <v>63300080</v>
      </c>
      <c r="K4732" t="s">
        <v>91</v>
      </c>
      <c r="L4732" s="3">
        <v>-104.58146394967116</v>
      </c>
      <c r="M4732" s="3">
        <v>-467.38778622968312</v>
      </c>
      <c r="N4732" s="3">
        <v>-396.31539979812442</v>
      </c>
      <c r="O4732" s="3">
        <v>-320.132551072973</v>
      </c>
      <c r="P4732" s="3">
        <v>120.84001915452609</v>
      </c>
    </row>
    <row r="4733" spans="2:16" x14ac:dyDescent="0.35">
      <c r="B4733" t="s">
        <v>10</v>
      </c>
      <c r="D4733" t="s">
        <v>11</v>
      </c>
      <c r="E4733" t="s">
        <v>103</v>
      </c>
      <c r="F4733" t="s">
        <v>273</v>
      </c>
      <c r="G4733" t="s">
        <v>274</v>
      </c>
      <c r="H4733">
        <v>5019</v>
      </c>
      <c r="I4733" t="s">
        <v>270</v>
      </c>
      <c r="J4733">
        <v>63300040</v>
      </c>
      <c r="K4733" t="s">
        <v>1515</v>
      </c>
      <c r="L4733" s="3">
        <v>-36.121887219459495</v>
      </c>
      <c r="M4733" s="3">
        <v>-161.43328142801693</v>
      </c>
      <c r="N4733" s="3">
        <v>-136.88525321974703</v>
      </c>
      <c r="O4733" s="3">
        <v>-110.57209823244102</v>
      </c>
      <c r="P4733" s="3">
        <v>41.737506615872917</v>
      </c>
    </row>
    <row r="4734" spans="2:16" x14ac:dyDescent="0.35">
      <c r="B4734" t="s">
        <v>10</v>
      </c>
      <c r="D4734" t="s">
        <v>19</v>
      </c>
      <c r="E4734" t="s">
        <v>103</v>
      </c>
      <c r="F4734" t="s">
        <v>273</v>
      </c>
      <c r="G4734" t="s">
        <v>274</v>
      </c>
      <c r="H4734">
        <v>5019</v>
      </c>
      <c r="I4734" t="s">
        <v>270</v>
      </c>
      <c r="J4734">
        <v>63300056</v>
      </c>
      <c r="K4734" t="s">
        <v>1536</v>
      </c>
      <c r="L4734" s="3">
        <v>-344.01797351866117</v>
      </c>
      <c r="M4734" s="3">
        <v>-1537.4598231239652</v>
      </c>
      <c r="N4734" s="3">
        <v>-1303.6690782833102</v>
      </c>
      <c r="O4734" s="3">
        <v>-1053.0676022137195</v>
      </c>
      <c r="P4734" s="3">
        <v>397.50006300831592</v>
      </c>
    </row>
    <row r="4735" spans="2:16" x14ac:dyDescent="0.35">
      <c r="B4735" t="s">
        <v>10</v>
      </c>
      <c r="D4735" t="s">
        <v>19</v>
      </c>
      <c r="E4735" t="s">
        <v>103</v>
      </c>
      <c r="F4735" t="s">
        <v>273</v>
      </c>
      <c r="G4735" t="s">
        <v>274</v>
      </c>
      <c r="H4735">
        <v>5019</v>
      </c>
      <c r="I4735" t="s">
        <v>270</v>
      </c>
      <c r="J4735">
        <v>63300060</v>
      </c>
      <c r="K4735" t="s">
        <v>1546</v>
      </c>
      <c r="L4735" s="3">
        <v>24820.472226933292</v>
      </c>
      <c r="M4735" s="3">
        <v>24000</v>
      </c>
      <c r="N4735" s="3">
        <v>24000</v>
      </c>
      <c r="O4735" s="3">
        <v>39290</v>
      </c>
      <c r="P4735" s="3">
        <v>39290</v>
      </c>
    </row>
    <row r="4736" spans="2:16" x14ac:dyDescent="0.35">
      <c r="B4736" t="s">
        <v>10</v>
      </c>
      <c r="D4736" t="s">
        <v>19</v>
      </c>
      <c r="E4736" t="s">
        <v>103</v>
      </c>
      <c r="F4736" t="s">
        <v>273</v>
      </c>
      <c r="G4736" t="s">
        <v>274</v>
      </c>
      <c r="H4736">
        <v>5019</v>
      </c>
      <c r="I4736" t="s">
        <v>270</v>
      </c>
      <c r="J4736">
        <v>63300150</v>
      </c>
      <c r="K4736" t="s">
        <v>1680</v>
      </c>
      <c r="L4736" s="3">
        <v>-166611.65332767449</v>
      </c>
      <c r="M4736" s="3">
        <v>-178610</v>
      </c>
      <c r="N4736" s="3">
        <v>47807.8</v>
      </c>
      <c r="O4736" s="3">
        <v>-60121.043999999994</v>
      </c>
      <c r="P4736" s="3">
        <v>-60068.429146398252</v>
      </c>
    </row>
    <row r="4737" spans="2:16" x14ac:dyDescent="0.35">
      <c r="B4737" t="s">
        <v>10</v>
      </c>
      <c r="D4737" t="s">
        <v>11</v>
      </c>
      <c r="E4737" t="s">
        <v>103</v>
      </c>
      <c r="F4737" t="s">
        <v>273</v>
      </c>
      <c r="G4737" t="s">
        <v>274</v>
      </c>
      <c r="H4737">
        <v>5019</v>
      </c>
      <c r="I4737" t="s">
        <v>270</v>
      </c>
      <c r="J4737">
        <v>63300100</v>
      </c>
      <c r="K4737" t="s">
        <v>1869</v>
      </c>
      <c r="L4737" s="3">
        <v>-31.649653563717038</v>
      </c>
      <c r="M4737" s="3">
        <v>-141.44630372740448</v>
      </c>
      <c r="N4737" s="3">
        <v>-119.93755520206378</v>
      </c>
      <c r="O4737" s="3">
        <v>-96.88221940366293</v>
      </c>
      <c r="P4737" s="3">
        <v>36.570005796765145</v>
      </c>
    </row>
    <row r="4738" spans="2:16" x14ac:dyDescent="0.35">
      <c r="B4738" t="s">
        <v>10</v>
      </c>
      <c r="D4738" t="s">
        <v>11</v>
      </c>
      <c r="E4738" t="s">
        <v>103</v>
      </c>
      <c r="F4738" t="s">
        <v>273</v>
      </c>
      <c r="G4738" t="s">
        <v>274</v>
      </c>
      <c r="H4738">
        <v>5019</v>
      </c>
      <c r="I4738" t="s">
        <v>270</v>
      </c>
      <c r="J4738">
        <v>63300170</v>
      </c>
      <c r="K4738" t="s">
        <v>1873</v>
      </c>
      <c r="L4738" s="3">
        <v>-54.698857789468093</v>
      </c>
      <c r="M4738" s="3">
        <v>-244.45611187671057</v>
      </c>
      <c r="N4738" s="3">
        <v>-207.28338344704753</v>
      </c>
      <c r="O4738" s="3">
        <v>-167.43774875198142</v>
      </c>
      <c r="P4738" s="3">
        <v>63.202510018323665</v>
      </c>
    </row>
    <row r="4739" spans="2:16" x14ac:dyDescent="0.35">
      <c r="B4739" t="s">
        <v>10</v>
      </c>
      <c r="D4739" t="s">
        <v>11</v>
      </c>
      <c r="E4739" t="s">
        <v>103</v>
      </c>
      <c r="F4739" t="s">
        <v>273</v>
      </c>
      <c r="G4739" t="s">
        <v>274</v>
      </c>
      <c r="H4739">
        <v>5019</v>
      </c>
      <c r="I4739" t="s">
        <v>270</v>
      </c>
      <c r="J4739">
        <v>63300130</v>
      </c>
      <c r="K4739" t="s">
        <v>1896</v>
      </c>
      <c r="L4739" s="3">
        <v>-13.760718940747665</v>
      </c>
      <c r="M4739" s="3">
        <v>-61.498392924960172</v>
      </c>
      <c r="N4739" s="3">
        <v>1950.760855164033</v>
      </c>
      <c r="O4739" s="3">
        <v>2031.8800887210962</v>
      </c>
      <c r="P4739" s="3">
        <v>2111.9397317346979</v>
      </c>
    </row>
    <row r="4740" spans="2:16" x14ac:dyDescent="0.35">
      <c r="B4740" t="s">
        <v>10</v>
      </c>
      <c r="D4740" t="s">
        <v>19</v>
      </c>
      <c r="E4740" t="s">
        <v>103</v>
      </c>
      <c r="F4740" t="s">
        <v>275</v>
      </c>
      <c r="G4740" t="s">
        <v>276</v>
      </c>
      <c r="H4740">
        <v>5019</v>
      </c>
      <c r="I4740" t="s">
        <v>270</v>
      </c>
      <c r="J4740">
        <v>63300150</v>
      </c>
      <c r="K4740" t="s">
        <v>1680</v>
      </c>
      <c r="L4740" s="3">
        <v>0</v>
      </c>
      <c r="M4740" s="3">
        <v>55522.666250098337</v>
      </c>
      <c r="N4740" s="3">
        <v>130061.0624676091</v>
      </c>
      <c r="O4740" s="3">
        <v>99255.642023146778</v>
      </c>
      <c r="P4740" s="3">
        <v>0</v>
      </c>
    </row>
    <row r="4741" spans="2:16" x14ac:dyDescent="0.35">
      <c r="B4741" t="s">
        <v>10</v>
      </c>
      <c r="D4741" t="s">
        <v>11</v>
      </c>
      <c r="E4741" t="s">
        <v>103</v>
      </c>
      <c r="F4741" t="s">
        <v>275</v>
      </c>
      <c r="G4741" t="s">
        <v>276</v>
      </c>
      <c r="H4741">
        <v>5019</v>
      </c>
      <c r="I4741" t="s">
        <v>270</v>
      </c>
      <c r="J4741">
        <v>63300080</v>
      </c>
      <c r="K4741" t="s">
        <v>91</v>
      </c>
      <c r="L4741" s="3">
        <v>7596.7612534286272</v>
      </c>
      <c r="M4741" s="3">
        <v>7253.02340480977</v>
      </c>
      <c r="N4741" s="3">
        <v>7655.2869976275251</v>
      </c>
      <c r="O4741" s="3">
        <v>8076.0820494033687</v>
      </c>
      <c r="P4741" s="3">
        <v>9126.2832595580621</v>
      </c>
    </row>
    <row r="4742" spans="2:16" x14ac:dyDescent="0.35">
      <c r="B4742" t="s">
        <v>10</v>
      </c>
      <c r="D4742" t="s">
        <v>11</v>
      </c>
      <c r="E4742" t="s">
        <v>103</v>
      </c>
      <c r="F4742" t="s">
        <v>275</v>
      </c>
      <c r="G4742" t="s">
        <v>276</v>
      </c>
      <c r="H4742">
        <v>5019</v>
      </c>
      <c r="I4742" t="s">
        <v>270</v>
      </c>
      <c r="J4742">
        <v>63300040</v>
      </c>
      <c r="K4742" t="s">
        <v>1515</v>
      </c>
      <c r="L4742" s="3">
        <v>-348.40582496184652</v>
      </c>
      <c r="M4742" s="3">
        <v>-571.16111999120221</v>
      </c>
      <c r="N4742" s="3">
        <v>-539.89249526593449</v>
      </c>
      <c r="O4742" s="3">
        <v>-505.99169075753525</v>
      </c>
      <c r="P4742" s="3">
        <v>-258.59769751731983</v>
      </c>
    </row>
    <row r="4743" spans="2:16" x14ac:dyDescent="0.35">
      <c r="B4743" t="s">
        <v>10</v>
      </c>
      <c r="D4743" t="s">
        <v>19</v>
      </c>
      <c r="E4743" t="s">
        <v>103</v>
      </c>
      <c r="F4743" t="s">
        <v>275</v>
      </c>
      <c r="G4743" t="s">
        <v>276</v>
      </c>
      <c r="H4743">
        <v>5019</v>
      </c>
      <c r="I4743" t="s">
        <v>270</v>
      </c>
      <c r="J4743">
        <v>63300056</v>
      </c>
      <c r="K4743" t="s">
        <v>1536</v>
      </c>
      <c r="L4743" s="3">
        <v>-3318.1507139223395</v>
      </c>
      <c r="M4743" s="3">
        <v>-5439.6297142019321</v>
      </c>
      <c r="N4743" s="3">
        <v>-5141.8332882469986</v>
      </c>
      <c r="O4743" s="3">
        <v>-4818.9684834051004</v>
      </c>
      <c r="P4743" s="3">
        <v>-2462.8352144506498</v>
      </c>
    </row>
    <row r="4744" spans="2:16" x14ac:dyDescent="0.35">
      <c r="B4744" t="s">
        <v>10</v>
      </c>
      <c r="D4744" t="s">
        <v>19</v>
      </c>
      <c r="E4744" t="s">
        <v>103</v>
      </c>
      <c r="F4744" t="s">
        <v>275</v>
      </c>
      <c r="G4744" t="s">
        <v>276</v>
      </c>
      <c r="H4744">
        <v>5019</v>
      </c>
      <c r="I4744" t="s">
        <v>270</v>
      </c>
      <c r="J4744">
        <v>63300052</v>
      </c>
      <c r="K4744" t="s">
        <v>1541</v>
      </c>
      <c r="L4744" s="3">
        <v>28307.496942305996</v>
      </c>
      <c r="M4744" s="3">
        <v>29298.259335286704</v>
      </c>
      <c r="N4744" s="3">
        <v>30323.698412021735</v>
      </c>
      <c r="O4744" s="3">
        <v>31385.027856442492</v>
      </c>
      <c r="P4744" s="3">
        <v>32483.503831417976</v>
      </c>
    </row>
    <row r="4745" spans="2:16" x14ac:dyDescent="0.35">
      <c r="B4745" t="s">
        <v>10</v>
      </c>
      <c r="D4745" t="s">
        <v>19</v>
      </c>
      <c r="E4745" t="s">
        <v>103</v>
      </c>
      <c r="F4745" t="s">
        <v>275</v>
      </c>
      <c r="G4745" t="s">
        <v>276</v>
      </c>
      <c r="H4745">
        <v>5019</v>
      </c>
      <c r="I4745" t="s">
        <v>270</v>
      </c>
      <c r="J4745">
        <v>63300060</v>
      </c>
      <c r="K4745" t="s">
        <v>1546</v>
      </c>
      <c r="L4745" s="3">
        <v>-18581.267078542878</v>
      </c>
      <c r="M4745" s="3">
        <v>-25000.000000000029</v>
      </c>
      <c r="N4745" s="3">
        <v>-25000.000000000029</v>
      </c>
      <c r="O4745" s="3">
        <v>-25000.000000000029</v>
      </c>
      <c r="P4745" s="3">
        <v>-26270.968501615411</v>
      </c>
    </row>
    <row r="4746" spans="2:16" x14ac:dyDescent="0.35">
      <c r="B4746" t="s">
        <v>10</v>
      </c>
      <c r="D4746" t="s">
        <v>19</v>
      </c>
      <c r="E4746" t="s">
        <v>103</v>
      </c>
      <c r="F4746" t="s">
        <v>275</v>
      </c>
      <c r="G4746" t="s">
        <v>276</v>
      </c>
      <c r="H4746">
        <v>5019</v>
      </c>
      <c r="I4746" t="s">
        <v>270</v>
      </c>
      <c r="J4746">
        <v>63300150</v>
      </c>
      <c r="K4746" t="s">
        <v>1680</v>
      </c>
      <c r="L4746" s="3">
        <v>-77304.12620742424</v>
      </c>
      <c r="M4746" s="3">
        <v>-88145.180000000051</v>
      </c>
      <c r="N4746" s="3">
        <v>-209555.98360000004</v>
      </c>
      <c r="O4746" s="3">
        <v>-147792.00327200003</v>
      </c>
      <c r="P4746" s="3">
        <v>-147611.99300719725</v>
      </c>
    </row>
    <row r="4747" spans="2:16" x14ac:dyDescent="0.35">
      <c r="B4747" t="s">
        <v>10</v>
      </c>
      <c r="D4747" t="s">
        <v>19</v>
      </c>
      <c r="E4747" t="s">
        <v>103</v>
      </c>
      <c r="F4747" t="s">
        <v>275</v>
      </c>
      <c r="G4747" t="s">
        <v>276</v>
      </c>
      <c r="H4747">
        <v>5019</v>
      </c>
      <c r="I4747" t="s">
        <v>270</v>
      </c>
      <c r="J4747">
        <v>63300152</v>
      </c>
      <c r="K4747" t="s">
        <v>1741</v>
      </c>
      <c r="L4747" s="3">
        <v>-85000</v>
      </c>
      <c r="M4747" s="3">
        <v>30000</v>
      </c>
      <c r="N4747" s="3">
        <v>30000</v>
      </c>
      <c r="O4747" s="3">
        <v>30000</v>
      </c>
      <c r="P4747" s="3">
        <v>30000</v>
      </c>
    </row>
    <row r="4748" spans="2:16" x14ac:dyDescent="0.35">
      <c r="B4748" t="s">
        <v>10</v>
      </c>
      <c r="D4748" t="s">
        <v>11</v>
      </c>
      <c r="E4748" t="s">
        <v>103</v>
      </c>
      <c r="F4748" t="s">
        <v>275</v>
      </c>
      <c r="G4748" t="s">
        <v>276</v>
      </c>
      <c r="H4748">
        <v>5019</v>
      </c>
      <c r="I4748" t="s">
        <v>270</v>
      </c>
      <c r="J4748">
        <v>63300100</v>
      </c>
      <c r="K4748" t="s">
        <v>1869</v>
      </c>
      <c r="L4748" s="3">
        <v>2299.0198530112957</v>
      </c>
      <c r="M4748" s="3">
        <v>2194.9939251397991</v>
      </c>
      <c r="N4748" s="3">
        <v>2316.7315913872735</v>
      </c>
      <c r="O4748" s="3">
        <v>2444.0774623194375</v>
      </c>
      <c r="P4748" s="3">
        <v>2761.9015127609928</v>
      </c>
    </row>
    <row r="4749" spans="2:16" x14ac:dyDescent="0.35">
      <c r="B4749" t="s">
        <v>10</v>
      </c>
      <c r="D4749" t="s">
        <v>11</v>
      </c>
      <c r="E4749" t="s">
        <v>103</v>
      </c>
      <c r="F4749" t="s">
        <v>275</v>
      </c>
      <c r="G4749" t="s">
        <v>276</v>
      </c>
      <c r="H4749">
        <v>5019</v>
      </c>
      <c r="I4749" t="s">
        <v>270</v>
      </c>
      <c r="J4749">
        <v>63300170</v>
      </c>
      <c r="K4749" t="s">
        <v>1873</v>
      </c>
      <c r="L4749" s="3">
        <v>-527.58596351365122</v>
      </c>
      <c r="M4749" s="3">
        <v>-864.90112455810595</v>
      </c>
      <c r="N4749" s="3">
        <v>-817.55149283127321</v>
      </c>
      <c r="O4749" s="3">
        <v>-766.21598886141146</v>
      </c>
      <c r="P4749" s="3">
        <v>-391.59079909765387</v>
      </c>
    </row>
    <row r="4750" spans="2:16" x14ac:dyDescent="0.35">
      <c r="B4750" t="s">
        <v>10</v>
      </c>
      <c r="D4750" t="s">
        <v>11</v>
      </c>
      <c r="E4750" t="s">
        <v>103</v>
      </c>
      <c r="F4750" t="s">
        <v>275</v>
      </c>
      <c r="G4750" t="s">
        <v>276</v>
      </c>
      <c r="H4750">
        <v>5019</v>
      </c>
      <c r="I4750" t="s">
        <v>270</v>
      </c>
      <c r="J4750">
        <v>63300130</v>
      </c>
      <c r="K4750" t="s">
        <v>1896</v>
      </c>
      <c r="L4750" s="3">
        <v>999.57385217877027</v>
      </c>
      <c r="M4750" s="3">
        <v>954.34518805938797</v>
      </c>
      <c r="N4750" s="3">
        <v>-2445.538745851416</v>
      </c>
      <c r="O4750" s="3">
        <v>-2269.4920230975758</v>
      </c>
      <c r="P4750" s="3">
        <v>-2166.7126364366886</v>
      </c>
    </row>
    <row r="4751" spans="2:16" x14ac:dyDescent="0.35">
      <c r="B4751" t="s">
        <v>10</v>
      </c>
      <c r="D4751" t="s">
        <v>19</v>
      </c>
      <c r="E4751" t="s">
        <v>103</v>
      </c>
      <c r="F4751" t="s">
        <v>1583</v>
      </c>
      <c r="G4751" t="s">
        <v>1584</v>
      </c>
      <c r="H4751">
        <v>5019</v>
      </c>
      <c r="I4751" t="s">
        <v>270</v>
      </c>
      <c r="J4751">
        <v>63300150</v>
      </c>
      <c r="K4751" t="s">
        <v>1680</v>
      </c>
      <c r="L4751" s="3">
        <v>0</v>
      </c>
      <c r="M4751" s="3">
        <v>90525.108631424329</v>
      </c>
      <c r="N4751" s="3">
        <v>68364.90668197046</v>
      </c>
      <c r="O4751" s="3">
        <v>90893.005707529708</v>
      </c>
      <c r="P4751" s="3">
        <v>0</v>
      </c>
    </row>
    <row r="4752" spans="2:16" x14ac:dyDescent="0.35">
      <c r="B4752" t="s">
        <v>10</v>
      </c>
      <c r="D4752" t="s">
        <v>19</v>
      </c>
      <c r="E4752" t="s">
        <v>103</v>
      </c>
      <c r="F4752" t="s">
        <v>1583</v>
      </c>
      <c r="G4752" t="s">
        <v>1584</v>
      </c>
      <c r="H4752">
        <v>5019</v>
      </c>
      <c r="I4752" t="s">
        <v>270</v>
      </c>
      <c r="J4752">
        <v>63300060</v>
      </c>
      <c r="K4752" t="s">
        <v>1546</v>
      </c>
      <c r="L4752" s="3">
        <v>-56853.590401110006</v>
      </c>
      <c r="M4752" s="3">
        <v>-82042.999999999942</v>
      </c>
      <c r="N4752" s="3">
        <v>-91042.999999999942</v>
      </c>
      <c r="O4752" s="3">
        <v>-100042.99999999994</v>
      </c>
      <c r="P4752" s="3">
        <v>-105221.99184110423</v>
      </c>
    </row>
    <row r="4753" spans="2:16" x14ac:dyDescent="0.35">
      <c r="B4753" t="s">
        <v>10</v>
      </c>
      <c r="D4753" t="s">
        <v>19</v>
      </c>
      <c r="E4753" t="s">
        <v>103</v>
      </c>
      <c r="F4753" t="s">
        <v>277</v>
      </c>
      <c r="G4753" t="s">
        <v>278</v>
      </c>
      <c r="H4753">
        <v>5019</v>
      </c>
      <c r="I4753" t="s">
        <v>270</v>
      </c>
      <c r="J4753">
        <v>63300150</v>
      </c>
      <c r="K4753" t="s">
        <v>1680</v>
      </c>
      <c r="L4753" s="3">
        <v>0</v>
      </c>
      <c r="M4753" s="3">
        <v>207484.1796003599</v>
      </c>
      <c r="N4753" s="3">
        <v>107058.54742176726</v>
      </c>
      <c r="O4753" s="3">
        <v>122730.53636975495</v>
      </c>
      <c r="P4753" s="3">
        <v>0</v>
      </c>
    </row>
    <row r="4754" spans="2:16" x14ac:dyDescent="0.35">
      <c r="B4754" t="s">
        <v>10</v>
      </c>
      <c r="D4754" t="s">
        <v>11</v>
      </c>
      <c r="E4754" t="s">
        <v>103</v>
      </c>
      <c r="F4754" t="s">
        <v>277</v>
      </c>
      <c r="G4754" t="s">
        <v>278</v>
      </c>
      <c r="H4754">
        <v>5019</v>
      </c>
      <c r="I4754" t="s">
        <v>270</v>
      </c>
      <c r="J4754">
        <v>63300080</v>
      </c>
      <c r="K4754" t="s">
        <v>91</v>
      </c>
      <c r="L4754" s="3">
        <v>-23320.388600270206</v>
      </c>
      <c r="M4754" s="3">
        <v>-33011.362973897485</v>
      </c>
      <c r="N4754" s="3">
        <v>-32006.277455667616</v>
      </c>
      <c r="O4754" s="3">
        <v>-30901.199447630148</v>
      </c>
      <c r="P4754" s="3">
        <v>-20809.110412374663</v>
      </c>
    </row>
    <row r="4755" spans="2:16" x14ac:dyDescent="0.35">
      <c r="B4755" t="s">
        <v>10</v>
      </c>
      <c r="D4755" t="s">
        <v>11</v>
      </c>
      <c r="E4755" t="s">
        <v>103</v>
      </c>
      <c r="F4755" t="s">
        <v>277</v>
      </c>
      <c r="G4755" t="s">
        <v>278</v>
      </c>
      <c r="H4755">
        <v>5019</v>
      </c>
      <c r="I4755" t="s">
        <v>270</v>
      </c>
      <c r="J4755">
        <v>63300040</v>
      </c>
      <c r="K4755" t="s">
        <v>1515</v>
      </c>
      <c r="L4755" s="3">
        <v>-10802.0760275504</v>
      </c>
      <c r="M4755" s="3">
        <v>-12970.504229262064</v>
      </c>
      <c r="N4755" s="3">
        <v>-12988.625412590496</v>
      </c>
      <c r="O4755" s="3">
        <v>-12994.305443394565</v>
      </c>
      <c r="P4755" s="3">
        <v>-11194.986534279</v>
      </c>
    </row>
    <row r="4756" spans="2:16" x14ac:dyDescent="0.35">
      <c r="B4756" t="s">
        <v>10</v>
      </c>
      <c r="D4756" t="s">
        <v>19</v>
      </c>
      <c r="E4756" t="s">
        <v>103</v>
      </c>
      <c r="F4756" t="s">
        <v>277</v>
      </c>
      <c r="G4756" t="s">
        <v>278</v>
      </c>
      <c r="H4756">
        <v>5019</v>
      </c>
      <c r="I4756" t="s">
        <v>270</v>
      </c>
      <c r="J4756">
        <v>63300056</v>
      </c>
      <c r="K4756" t="s">
        <v>1536</v>
      </c>
      <c r="L4756" s="3">
        <v>-102876.91454809904</v>
      </c>
      <c r="M4756" s="3">
        <v>-123528.61170725781</v>
      </c>
      <c r="N4756" s="3">
        <v>-123701.19440562383</v>
      </c>
      <c r="O4756" s="3">
        <v>-123755.28993709094</v>
      </c>
      <c r="P4756" s="3">
        <v>-106618.91937408561</v>
      </c>
    </row>
    <row r="4757" spans="2:16" x14ac:dyDescent="0.35">
      <c r="B4757" t="s">
        <v>10</v>
      </c>
      <c r="D4757" t="s">
        <v>19</v>
      </c>
      <c r="E4757" t="s">
        <v>103</v>
      </c>
      <c r="F4757" t="s">
        <v>277</v>
      </c>
      <c r="G4757" t="s">
        <v>278</v>
      </c>
      <c r="H4757">
        <v>5019</v>
      </c>
      <c r="I4757" t="s">
        <v>270</v>
      </c>
      <c r="J4757">
        <v>63300052</v>
      </c>
      <c r="K4757" t="s">
        <v>1541</v>
      </c>
      <c r="L4757" s="3">
        <v>26165.109941946925</v>
      </c>
      <c r="M4757" s="3">
        <v>14938.601924700197</v>
      </c>
      <c r="N4757" s="3">
        <v>18417.386985664605</v>
      </c>
      <c r="O4757" s="3">
        <v>22106.607543570804</v>
      </c>
      <c r="P4757" s="3">
        <v>38167.89828074805</v>
      </c>
    </row>
    <row r="4758" spans="2:16" x14ac:dyDescent="0.35">
      <c r="B4758" t="s">
        <v>10</v>
      </c>
      <c r="D4758" t="s">
        <v>19</v>
      </c>
      <c r="E4758" t="s">
        <v>103</v>
      </c>
      <c r="F4758" t="s">
        <v>277</v>
      </c>
      <c r="G4758" t="s">
        <v>278</v>
      </c>
      <c r="H4758">
        <v>5019</v>
      </c>
      <c r="I4758" t="s">
        <v>270</v>
      </c>
      <c r="J4758">
        <v>63300060</v>
      </c>
      <c r="K4758" t="s">
        <v>1546</v>
      </c>
      <c r="L4758" s="3">
        <v>1920.1947788476755</v>
      </c>
      <c r="M4758" s="3">
        <v>-7.2759576141834259E-12</v>
      </c>
      <c r="N4758" s="3">
        <v>-7.2759576141834259E-12</v>
      </c>
      <c r="O4758" s="3">
        <v>-7.2759576141834259E-12</v>
      </c>
      <c r="P4758" s="3">
        <v>-380.21633097140148</v>
      </c>
    </row>
    <row r="4759" spans="2:16" x14ac:dyDescent="0.35">
      <c r="B4759" t="s">
        <v>10</v>
      </c>
      <c r="D4759" t="s">
        <v>19</v>
      </c>
      <c r="E4759" t="s">
        <v>103</v>
      </c>
      <c r="F4759" t="s">
        <v>277</v>
      </c>
      <c r="G4759" t="s">
        <v>278</v>
      </c>
      <c r="H4759">
        <v>5019</v>
      </c>
      <c r="I4759" t="s">
        <v>270</v>
      </c>
      <c r="J4759">
        <v>63300033</v>
      </c>
      <c r="K4759" t="s">
        <v>1661</v>
      </c>
      <c r="L4759" s="3">
        <v>721.19991693809243</v>
      </c>
      <c r="M4759" s="3">
        <v>-3.637978807091713E-12</v>
      </c>
      <c r="N4759" s="3">
        <v>-3.637978807091713E-12</v>
      </c>
      <c r="O4759" s="3">
        <v>-3.637978807091713E-12</v>
      </c>
      <c r="P4759" s="3">
        <v>-142.80425576390735</v>
      </c>
    </row>
    <row r="4760" spans="2:16" x14ac:dyDescent="0.35">
      <c r="B4760" t="s">
        <v>10</v>
      </c>
      <c r="D4760" t="s">
        <v>19</v>
      </c>
      <c r="E4760" t="s">
        <v>103</v>
      </c>
      <c r="F4760" t="s">
        <v>277</v>
      </c>
      <c r="G4760" t="s">
        <v>278</v>
      </c>
      <c r="H4760">
        <v>5019</v>
      </c>
      <c r="I4760" t="s">
        <v>270</v>
      </c>
      <c r="J4760">
        <v>63300150</v>
      </c>
      <c r="K4760" t="s">
        <v>1680</v>
      </c>
      <c r="L4760" s="3">
        <v>1351.3912729292351</v>
      </c>
      <c r="M4760" s="3">
        <v>503.67999999999302</v>
      </c>
      <c r="N4760" s="3">
        <v>1017.433599999993</v>
      </c>
      <c r="O4760" s="3">
        <v>1541.4622719999934</v>
      </c>
      <c r="P4760" s="3">
        <v>1808.3835429490609</v>
      </c>
    </row>
    <row r="4761" spans="2:16" x14ac:dyDescent="0.35">
      <c r="B4761" t="s">
        <v>10</v>
      </c>
      <c r="D4761" t="s">
        <v>11</v>
      </c>
      <c r="E4761" t="s">
        <v>103</v>
      </c>
      <c r="F4761" t="s">
        <v>277</v>
      </c>
      <c r="G4761" t="s">
        <v>278</v>
      </c>
      <c r="H4761">
        <v>5019</v>
      </c>
      <c r="I4761" t="s">
        <v>270</v>
      </c>
      <c r="J4761">
        <v>63300100</v>
      </c>
      <c r="K4761" t="s">
        <v>1869</v>
      </c>
      <c r="L4761" s="3">
        <v>-7057.4860237659886</v>
      </c>
      <c r="M4761" s="3">
        <v>-9990.2808999952977</v>
      </c>
      <c r="N4761" s="3">
        <v>-9686.1102826362476</v>
      </c>
      <c r="O4761" s="3">
        <v>-9351.6787802038452</v>
      </c>
      <c r="P4761" s="3">
        <v>-6297.4939405870391</v>
      </c>
    </row>
    <row r="4762" spans="2:16" x14ac:dyDescent="0.35">
      <c r="B4762" t="s">
        <v>10</v>
      </c>
      <c r="D4762" t="s">
        <v>11</v>
      </c>
      <c r="E4762" t="s">
        <v>103</v>
      </c>
      <c r="F4762" t="s">
        <v>277</v>
      </c>
      <c r="G4762" t="s">
        <v>278</v>
      </c>
      <c r="H4762">
        <v>5019</v>
      </c>
      <c r="I4762" t="s">
        <v>270</v>
      </c>
      <c r="J4762">
        <v>63300170</v>
      </c>
      <c r="K4762" t="s">
        <v>1873</v>
      </c>
      <c r="L4762" s="3">
        <v>-16357.429413147736</v>
      </c>
      <c r="M4762" s="3">
        <v>-19641.049261453983</v>
      </c>
      <c r="N4762" s="3">
        <v>-19668.489910494158</v>
      </c>
      <c r="O4762" s="3">
        <v>-19677.091099997459</v>
      </c>
      <c r="P4762" s="3">
        <v>-16952.408180479615</v>
      </c>
    </row>
    <row r="4763" spans="2:16" x14ac:dyDescent="0.35">
      <c r="B4763" t="s">
        <v>10</v>
      </c>
      <c r="D4763" t="s">
        <v>19</v>
      </c>
      <c r="E4763" t="s">
        <v>103</v>
      </c>
      <c r="F4763" t="s">
        <v>277</v>
      </c>
      <c r="G4763" t="s">
        <v>278</v>
      </c>
      <c r="H4763">
        <v>5019</v>
      </c>
      <c r="I4763" t="s">
        <v>270</v>
      </c>
      <c r="J4763">
        <v>63300160</v>
      </c>
      <c r="K4763" t="s">
        <v>1878</v>
      </c>
      <c r="L4763" s="3">
        <v>660.02670969780775</v>
      </c>
      <c r="M4763" s="3">
        <v>-3.637978807091713E-12</v>
      </c>
      <c r="N4763" s="3">
        <v>-3.637978807091713E-12</v>
      </c>
      <c r="O4763" s="3">
        <v>-3.637978807091713E-12</v>
      </c>
      <c r="P4763" s="3">
        <v>-130.69139478393299</v>
      </c>
    </row>
    <row r="4764" spans="2:16" x14ac:dyDescent="0.35">
      <c r="B4764" t="s">
        <v>10</v>
      </c>
      <c r="D4764" t="s">
        <v>11</v>
      </c>
      <c r="E4764" t="s">
        <v>103</v>
      </c>
      <c r="F4764" t="s">
        <v>277</v>
      </c>
      <c r="G4764" t="s">
        <v>278</v>
      </c>
      <c r="H4764">
        <v>5019</v>
      </c>
      <c r="I4764" t="s">
        <v>270</v>
      </c>
      <c r="J4764">
        <v>63300130</v>
      </c>
      <c r="K4764" t="s">
        <v>1896</v>
      </c>
      <c r="L4764" s="3">
        <v>-3068.4721752521145</v>
      </c>
      <c r="M4764" s="3">
        <v>-4343.6003817983365</v>
      </c>
      <c r="N4764" s="3">
        <v>36043.732692486294</v>
      </c>
      <c r="O4764" s="3">
        <v>37945.951682216881</v>
      </c>
      <c r="P4764" s="3">
        <v>39720.247863894976</v>
      </c>
    </row>
    <row r="4765" spans="2:16" x14ac:dyDescent="0.35">
      <c r="B4765" t="s">
        <v>10</v>
      </c>
      <c r="D4765" t="s">
        <v>19</v>
      </c>
      <c r="E4765" t="s">
        <v>103</v>
      </c>
      <c r="F4765" t="s">
        <v>1585</v>
      </c>
      <c r="G4765" t="s">
        <v>1586</v>
      </c>
      <c r="H4765">
        <v>5019</v>
      </c>
      <c r="I4765" t="s">
        <v>270</v>
      </c>
      <c r="J4765">
        <v>63300150</v>
      </c>
      <c r="K4765" t="s">
        <v>1680</v>
      </c>
      <c r="L4765" s="3">
        <v>0</v>
      </c>
      <c r="M4765" s="3">
        <v>47004.249328994294</v>
      </c>
      <c r="N4765" s="3">
        <v>36593.243109583236</v>
      </c>
      <c r="O4765" s="3">
        <v>51418.45942780195</v>
      </c>
      <c r="P4765" s="3">
        <v>0</v>
      </c>
    </row>
    <row r="4766" spans="2:16" x14ac:dyDescent="0.35">
      <c r="B4766" t="s">
        <v>10</v>
      </c>
      <c r="D4766" t="s">
        <v>19</v>
      </c>
      <c r="E4766" t="s">
        <v>103</v>
      </c>
      <c r="F4766" t="s">
        <v>1585</v>
      </c>
      <c r="G4766" t="s">
        <v>1586</v>
      </c>
      <c r="H4766">
        <v>5019</v>
      </c>
      <c r="I4766" t="s">
        <v>270</v>
      </c>
      <c r="J4766">
        <v>63300060</v>
      </c>
      <c r="K4766" t="s">
        <v>1546</v>
      </c>
      <c r="L4766" s="3">
        <v>-8633.0388661668985</v>
      </c>
      <c r="M4766" s="3">
        <v>-36000</v>
      </c>
      <c r="N4766" s="3">
        <v>-42000</v>
      </c>
      <c r="O4766" s="3">
        <v>-49000</v>
      </c>
      <c r="P4766" s="3">
        <v>-54557.040607483475</v>
      </c>
    </row>
    <row r="4767" spans="2:16" x14ac:dyDescent="0.35">
      <c r="B4767" t="s">
        <v>10</v>
      </c>
      <c r="D4767" t="s">
        <v>19</v>
      </c>
      <c r="E4767" t="s">
        <v>103</v>
      </c>
      <c r="F4767" t="s">
        <v>1585</v>
      </c>
      <c r="G4767" t="s">
        <v>1586</v>
      </c>
      <c r="H4767">
        <v>5019</v>
      </c>
      <c r="I4767" t="s">
        <v>270</v>
      </c>
      <c r="J4767">
        <v>63300150</v>
      </c>
      <c r="K4767" t="s">
        <v>1680</v>
      </c>
      <c r="L4767" s="3">
        <v>-341.07254100765567</v>
      </c>
      <c r="M4767" s="3">
        <v>-6600</v>
      </c>
      <c r="N4767" s="3">
        <v>-6732</v>
      </c>
      <c r="O4767" s="3">
        <v>-7594.6399999999849</v>
      </c>
      <c r="P4767" s="3">
        <v>-5984.0923300307768</v>
      </c>
    </row>
    <row r="4768" spans="2:16" x14ac:dyDescent="0.35">
      <c r="B4768" t="s">
        <v>10</v>
      </c>
      <c r="D4768" t="s">
        <v>19</v>
      </c>
      <c r="E4768" t="s">
        <v>103</v>
      </c>
      <c r="F4768" t="s">
        <v>279</v>
      </c>
      <c r="G4768" t="s">
        <v>280</v>
      </c>
      <c r="H4768">
        <v>5019</v>
      </c>
      <c r="I4768" t="s">
        <v>270</v>
      </c>
      <c r="J4768">
        <v>63300150</v>
      </c>
      <c r="K4768" t="s">
        <v>1680</v>
      </c>
      <c r="L4768" s="3">
        <v>0</v>
      </c>
      <c r="M4768" s="3">
        <v>15881.087767678435</v>
      </c>
      <c r="N4768" s="3">
        <v>11013.291155764606</v>
      </c>
      <c r="O4768" s="3">
        <v>12993.458254758492</v>
      </c>
      <c r="P4768" s="3">
        <v>0</v>
      </c>
    </row>
    <row r="4769" spans="2:16" x14ac:dyDescent="0.35">
      <c r="B4769" t="s">
        <v>10</v>
      </c>
      <c r="D4769" t="s">
        <v>11</v>
      </c>
      <c r="E4769" t="s">
        <v>103</v>
      </c>
      <c r="F4769" t="s">
        <v>279</v>
      </c>
      <c r="G4769" t="s">
        <v>280</v>
      </c>
      <c r="H4769">
        <v>5019</v>
      </c>
      <c r="I4769" t="s">
        <v>270</v>
      </c>
      <c r="J4769">
        <v>63300080</v>
      </c>
      <c r="K4769" t="s">
        <v>91</v>
      </c>
      <c r="L4769" s="3">
        <v>-103.06370849151972</v>
      </c>
      <c r="M4769" s="3">
        <v>-374.28593474871013</v>
      </c>
      <c r="N4769" s="3">
        <v>-322.23740215992439</v>
      </c>
      <c r="O4769" s="3">
        <v>-266.41271472138214</v>
      </c>
      <c r="P4769" s="3">
        <v>61.199384400691997</v>
      </c>
    </row>
    <row r="4770" spans="2:16" x14ac:dyDescent="0.35">
      <c r="B4770" t="s">
        <v>10</v>
      </c>
      <c r="D4770" t="s">
        <v>11</v>
      </c>
      <c r="E4770" t="s">
        <v>103</v>
      </c>
      <c r="F4770" t="s">
        <v>279</v>
      </c>
      <c r="G4770" t="s">
        <v>280</v>
      </c>
      <c r="H4770">
        <v>5019</v>
      </c>
      <c r="I4770" t="s">
        <v>270</v>
      </c>
      <c r="J4770">
        <v>63300040</v>
      </c>
      <c r="K4770" t="s">
        <v>1515</v>
      </c>
      <c r="L4770" s="3">
        <v>-35.597662472398952</v>
      </c>
      <c r="M4770" s="3">
        <v>-129.27639193623145</v>
      </c>
      <c r="N4770" s="3">
        <v>-111.29910271970948</v>
      </c>
      <c r="O4770" s="3">
        <v>-92.017549492581566</v>
      </c>
      <c r="P4770" s="3">
        <v>21.137945269976626</v>
      </c>
    </row>
    <row r="4771" spans="2:16" x14ac:dyDescent="0.35">
      <c r="B4771" t="s">
        <v>10</v>
      </c>
      <c r="D4771" t="s">
        <v>19</v>
      </c>
      <c r="E4771" t="s">
        <v>103</v>
      </c>
      <c r="F4771" t="s">
        <v>279</v>
      </c>
      <c r="G4771" t="s">
        <v>280</v>
      </c>
      <c r="H4771">
        <v>5019</v>
      </c>
      <c r="I4771" t="s">
        <v>270</v>
      </c>
      <c r="J4771">
        <v>63300056</v>
      </c>
      <c r="K4771" t="s">
        <v>1536</v>
      </c>
      <c r="L4771" s="3">
        <v>-339.02535687998898</v>
      </c>
      <c r="M4771" s="3">
        <v>-1231.2037327260114</v>
      </c>
      <c r="N4771" s="3">
        <v>-1059.9914544734274</v>
      </c>
      <c r="O4771" s="3">
        <v>-876.35761421506322</v>
      </c>
      <c r="P4771" s="3">
        <v>201.31376447596995</v>
      </c>
    </row>
    <row r="4772" spans="2:16" x14ac:dyDescent="0.35">
      <c r="B4772" t="s">
        <v>10</v>
      </c>
      <c r="D4772" t="s">
        <v>19</v>
      </c>
      <c r="E4772" t="s">
        <v>103</v>
      </c>
      <c r="F4772" t="s">
        <v>279</v>
      </c>
      <c r="G4772" t="s">
        <v>280</v>
      </c>
      <c r="H4772">
        <v>5019</v>
      </c>
      <c r="I4772" t="s">
        <v>270</v>
      </c>
      <c r="J4772">
        <v>63300060</v>
      </c>
      <c r="K4772" t="s">
        <v>1546</v>
      </c>
      <c r="L4772" s="3">
        <v>237.1803298263676</v>
      </c>
      <c r="M4772" s="3">
        <v>0</v>
      </c>
      <c r="N4772" s="3">
        <v>0</v>
      </c>
      <c r="O4772" s="3">
        <v>0</v>
      </c>
      <c r="P4772" s="3">
        <v>-46.963899589021821</v>
      </c>
    </row>
    <row r="4773" spans="2:16" x14ac:dyDescent="0.35">
      <c r="B4773" t="s">
        <v>10</v>
      </c>
      <c r="D4773" t="s">
        <v>19</v>
      </c>
      <c r="E4773" t="s">
        <v>103</v>
      </c>
      <c r="F4773" t="s">
        <v>279</v>
      </c>
      <c r="G4773" t="s">
        <v>280</v>
      </c>
      <c r="H4773">
        <v>5019</v>
      </c>
      <c r="I4773" t="s">
        <v>270</v>
      </c>
      <c r="J4773">
        <v>63300150</v>
      </c>
      <c r="K4773" t="s">
        <v>1680</v>
      </c>
      <c r="L4773" s="3">
        <v>-11639.97329030219</v>
      </c>
      <c r="M4773" s="3">
        <v>-12300</v>
      </c>
      <c r="N4773" s="3">
        <v>-12300</v>
      </c>
      <c r="O4773" s="3">
        <v>-12300</v>
      </c>
      <c r="P4773" s="3">
        <v>-12430.691394783929</v>
      </c>
    </row>
    <row r="4774" spans="2:16" x14ac:dyDescent="0.35">
      <c r="B4774" t="s">
        <v>10</v>
      </c>
      <c r="D4774" t="s">
        <v>11</v>
      </c>
      <c r="E4774" t="s">
        <v>103</v>
      </c>
      <c r="F4774" t="s">
        <v>279</v>
      </c>
      <c r="G4774" t="s">
        <v>280</v>
      </c>
      <c r="H4774">
        <v>5019</v>
      </c>
      <c r="I4774" t="s">
        <v>270</v>
      </c>
      <c r="J4774">
        <v>63300100</v>
      </c>
      <c r="K4774" t="s">
        <v>1869</v>
      </c>
      <c r="L4774" s="3">
        <v>-31.190332832959484</v>
      </c>
      <c r="M4774" s="3">
        <v>-113.27074341079333</v>
      </c>
      <c r="N4774" s="3">
        <v>-97.519213811555801</v>
      </c>
      <c r="O4774" s="3">
        <v>-80.624900507786151</v>
      </c>
      <c r="P4774" s="3">
        <v>18.520866331788966</v>
      </c>
    </row>
    <row r="4775" spans="2:16" x14ac:dyDescent="0.35">
      <c r="B4775" t="s">
        <v>10</v>
      </c>
      <c r="D4775" t="s">
        <v>11</v>
      </c>
      <c r="E4775" t="s">
        <v>103</v>
      </c>
      <c r="F4775" t="s">
        <v>279</v>
      </c>
      <c r="G4775" t="s">
        <v>280</v>
      </c>
      <c r="H4775">
        <v>5019</v>
      </c>
      <c r="I4775" t="s">
        <v>270</v>
      </c>
      <c r="J4775">
        <v>63300170</v>
      </c>
      <c r="K4775" t="s">
        <v>1873</v>
      </c>
      <c r="L4775" s="3">
        <v>-53.905031743918698</v>
      </c>
      <c r="M4775" s="3">
        <v>-195.76139350343692</v>
      </c>
      <c r="N4775" s="3">
        <v>-168.5386412612761</v>
      </c>
      <c r="O4775" s="3">
        <v>-139.34086066019518</v>
      </c>
      <c r="P4775" s="3">
        <v>32.008888551678865</v>
      </c>
    </row>
    <row r="4776" spans="2:16" x14ac:dyDescent="0.35">
      <c r="B4776" t="s">
        <v>10</v>
      </c>
      <c r="D4776" t="s">
        <v>11</v>
      </c>
      <c r="E4776" t="s">
        <v>103</v>
      </c>
      <c r="F4776" t="s">
        <v>279</v>
      </c>
      <c r="G4776" t="s">
        <v>280</v>
      </c>
      <c r="H4776">
        <v>5019</v>
      </c>
      <c r="I4776" t="s">
        <v>270</v>
      </c>
      <c r="J4776">
        <v>63300130</v>
      </c>
      <c r="K4776" t="s">
        <v>1896</v>
      </c>
      <c r="L4776" s="3">
        <v>-13.561011640590777</v>
      </c>
      <c r="M4776" s="3">
        <v>-49.248146525040056</v>
      </c>
      <c r="N4776" s="3">
        <v>-607.04821403405072</v>
      </c>
      <c r="O4776" s="3">
        <v>-546.72681054413056</v>
      </c>
      <c r="P4776" s="3">
        <v>-509.05663779311749</v>
      </c>
    </row>
    <row r="4777" spans="2:16" x14ac:dyDescent="0.35">
      <c r="B4777" t="s">
        <v>10</v>
      </c>
      <c r="D4777" t="s">
        <v>11</v>
      </c>
      <c r="E4777" t="s">
        <v>103</v>
      </c>
      <c r="F4777" t="s">
        <v>281</v>
      </c>
      <c r="G4777" t="s">
        <v>282</v>
      </c>
      <c r="H4777">
        <v>5019</v>
      </c>
      <c r="I4777" t="s">
        <v>270</v>
      </c>
      <c r="J4777">
        <v>63300080</v>
      </c>
      <c r="K4777" t="s">
        <v>91</v>
      </c>
      <c r="L4777" s="3">
        <v>34600.723184453062</v>
      </c>
      <c r="M4777" s="3">
        <v>34156.654296507608</v>
      </c>
      <c r="N4777" s="3">
        <v>35755.055465983096</v>
      </c>
      <c r="O4777" s="3">
        <v>37421.488224463174</v>
      </c>
      <c r="P4777" s="3">
        <v>40815.061201076576</v>
      </c>
    </row>
    <row r="4778" spans="2:16" x14ac:dyDescent="0.35">
      <c r="B4778" t="s">
        <v>10</v>
      </c>
      <c r="D4778" t="s">
        <v>19</v>
      </c>
      <c r="E4778" t="s">
        <v>103</v>
      </c>
      <c r="F4778" t="s">
        <v>281</v>
      </c>
      <c r="G4778" t="s">
        <v>282</v>
      </c>
      <c r="H4778">
        <v>5019</v>
      </c>
      <c r="I4778" t="s">
        <v>270</v>
      </c>
      <c r="J4778">
        <v>63300030</v>
      </c>
      <c r="K4778" t="s">
        <v>1488</v>
      </c>
      <c r="L4778" s="3">
        <v>-6006.3973724639727</v>
      </c>
      <c r="M4778" s="3">
        <v>7.2759576141834259E-12</v>
      </c>
      <c r="N4778" s="3">
        <v>7.2759576141834259E-12</v>
      </c>
      <c r="O4778" s="3">
        <v>7.2759576141834259E-12</v>
      </c>
      <c r="P4778" s="3">
        <v>-394.75176414735324</v>
      </c>
    </row>
    <row r="4779" spans="2:16" x14ac:dyDescent="0.35">
      <c r="B4779" t="s">
        <v>10</v>
      </c>
      <c r="D4779" t="s">
        <v>11</v>
      </c>
      <c r="E4779" t="s">
        <v>103</v>
      </c>
      <c r="F4779" t="s">
        <v>281</v>
      </c>
      <c r="G4779" t="s">
        <v>282</v>
      </c>
      <c r="H4779">
        <v>5019</v>
      </c>
      <c r="I4779" t="s">
        <v>270</v>
      </c>
      <c r="J4779">
        <v>63300040</v>
      </c>
      <c r="K4779" t="s">
        <v>1515</v>
      </c>
      <c r="L4779" s="3">
        <v>11950.9076788407</v>
      </c>
      <c r="M4779" s="3">
        <v>11797.528622149013</v>
      </c>
      <c r="N4779" s="3">
        <v>12349.60797344811</v>
      </c>
      <c r="O4779" s="3">
        <v>12925.185077528404</v>
      </c>
      <c r="P4779" s="3">
        <v>14097.307322740275</v>
      </c>
    </row>
    <row r="4780" spans="2:16" x14ac:dyDescent="0.35">
      <c r="B4780" t="s">
        <v>10</v>
      </c>
      <c r="D4780" t="s">
        <v>19</v>
      </c>
      <c r="E4780" t="s">
        <v>103</v>
      </c>
      <c r="F4780" t="s">
        <v>281</v>
      </c>
      <c r="G4780" t="s">
        <v>282</v>
      </c>
      <c r="H4780">
        <v>5019</v>
      </c>
      <c r="I4780" t="s">
        <v>270</v>
      </c>
      <c r="J4780">
        <v>63300056</v>
      </c>
      <c r="K4780" t="s">
        <v>1536</v>
      </c>
      <c r="L4780" s="3">
        <v>113818.16836991141</v>
      </c>
      <c r="M4780" s="3">
        <v>112357.41544903821</v>
      </c>
      <c r="N4780" s="3">
        <v>117615.31403283915</v>
      </c>
      <c r="O4780" s="3">
        <v>123097.00073836569</v>
      </c>
      <c r="P4780" s="3">
        <v>134260.06974038348</v>
      </c>
    </row>
    <row r="4781" spans="2:16" x14ac:dyDescent="0.35">
      <c r="B4781" t="s">
        <v>10</v>
      </c>
      <c r="D4781" t="s">
        <v>19</v>
      </c>
      <c r="E4781" t="s">
        <v>103</v>
      </c>
      <c r="F4781" t="s">
        <v>281</v>
      </c>
      <c r="G4781" t="s">
        <v>282</v>
      </c>
      <c r="H4781">
        <v>5019</v>
      </c>
      <c r="I4781" t="s">
        <v>270</v>
      </c>
      <c r="J4781">
        <v>63300060</v>
      </c>
      <c r="K4781" t="s">
        <v>1546</v>
      </c>
      <c r="L4781" s="3">
        <v>1842.9233591757475</v>
      </c>
      <c r="M4781" s="3">
        <v>7.2759576141834259E-12</v>
      </c>
      <c r="N4781" s="3">
        <v>7.2759576141834259E-12</v>
      </c>
      <c r="O4781" s="3">
        <v>7.2759576141834259E-12</v>
      </c>
      <c r="P4781" s="3">
        <v>-364.91587499668094</v>
      </c>
    </row>
    <row r="4782" spans="2:16" x14ac:dyDescent="0.35">
      <c r="B4782" t="s">
        <v>10</v>
      </c>
      <c r="D4782" t="s">
        <v>19</v>
      </c>
      <c r="E4782" t="s">
        <v>103</v>
      </c>
      <c r="F4782" t="s">
        <v>281</v>
      </c>
      <c r="G4782" t="s">
        <v>282</v>
      </c>
      <c r="H4782">
        <v>5019</v>
      </c>
      <c r="I4782" t="s">
        <v>270</v>
      </c>
      <c r="J4782">
        <v>63300033</v>
      </c>
      <c r="K4782" t="s">
        <v>1661</v>
      </c>
      <c r="L4782" s="3">
        <v>837.10704644600628</v>
      </c>
      <c r="M4782" s="3">
        <v>3.637978807091713E-12</v>
      </c>
      <c r="N4782" s="3">
        <v>3.637978807091713E-12</v>
      </c>
      <c r="O4782" s="3">
        <v>3.637978807091713E-12</v>
      </c>
      <c r="P4782" s="3">
        <v>-165.75493972595541</v>
      </c>
    </row>
    <row r="4783" spans="2:16" x14ac:dyDescent="0.35">
      <c r="B4783" t="s">
        <v>10</v>
      </c>
      <c r="D4783" t="s">
        <v>19</v>
      </c>
      <c r="E4783" t="s">
        <v>103</v>
      </c>
      <c r="F4783" t="s">
        <v>281</v>
      </c>
      <c r="G4783" t="s">
        <v>282</v>
      </c>
      <c r="H4783">
        <v>5019</v>
      </c>
      <c r="I4783" t="s">
        <v>270</v>
      </c>
      <c r="J4783">
        <v>63300150</v>
      </c>
      <c r="K4783" t="s">
        <v>1680</v>
      </c>
      <c r="L4783" s="3">
        <v>-185577.27316709657</v>
      </c>
      <c r="M4783" s="3">
        <v>-196144.19</v>
      </c>
      <c r="N4783" s="3">
        <v>48.480000000000246</v>
      </c>
      <c r="O4783" s="3">
        <v>73.449600000000373</v>
      </c>
      <c r="P4783" s="3">
        <v>86.168212021080535</v>
      </c>
    </row>
    <row r="4784" spans="2:16" x14ac:dyDescent="0.35">
      <c r="B4784" t="s">
        <v>10</v>
      </c>
      <c r="D4784" t="s">
        <v>11</v>
      </c>
      <c r="E4784" t="s">
        <v>103</v>
      </c>
      <c r="F4784" t="s">
        <v>281</v>
      </c>
      <c r="G4784" t="s">
        <v>282</v>
      </c>
      <c r="H4784">
        <v>5019</v>
      </c>
      <c r="I4784" t="s">
        <v>270</v>
      </c>
      <c r="J4784">
        <v>63300100</v>
      </c>
      <c r="K4784" t="s">
        <v>1869</v>
      </c>
      <c r="L4784" s="3">
        <v>10471.27149003185</v>
      </c>
      <c r="M4784" s="3">
        <v>10336.882221311516</v>
      </c>
      <c r="N4784" s="3">
        <v>10820.608891021202</v>
      </c>
      <c r="O4784" s="3">
        <v>11324.924067929642</v>
      </c>
      <c r="P4784" s="3">
        <v>12351.926416115282</v>
      </c>
    </row>
    <row r="4785" spans="2:16" x14ac:dyDescent="0.35">
      <c r="B4785" t="s">
        <v>10</v>
      </c>
      <c r="D4785" t="s">
        <v>19</v>
      </c>
      <c r="E4785" t="s">
        <v>103</v>
      </c>
      <c r="F4785" t="s">
        <v>281</v>
      </c>
      <c r="G4785" t="s">
        <v>282</v>
      </c>
      <c r="H4785">
        <v>5019</v>
      </c>
      <c r="I4785" t="s">
        <v>270</v>
      </c>
      <c r="J4785">
        <v>63300034</v>
      </c>
      <c r="K4785" t="s">
        <v>1872</v>
      </c>
      <c r="L4785" s="3">
        <v>28800</v>
      </c>
      <c r="M4785" s="3">
        <v>28800</v>
      </c>
      <c r="N4785" s="3">
        <v>28800</v>
      </c>
      <c r="O4785" s="3">
        <v>28800</v>
      </c>
      <c r="P4785" s="3">
        <v>28800</v>
      </c>
    </row>
    <row r="4786" spans="2:16" x14ac:dyDescent="0.35">
      <c r="B4786" t="s">
        <v>10</v>
      </c>
      <c r="D4786" t="s">
        <v>11</v>
      </c>
      <c r="E4786" t="s">
        <v>103</v>
      </c>
      <c r="F4786" t="s">
        <v>281</v>
      </c>
      <c r="G4786" t="s">
        <v>282</v>
      </c>
      <c r="H4786">
        <v>5019</v>
      </c>
      <c r="I4786" t="s">
        <v>270</v>
      </c>
      <c r="J4786">
        <v>63300170</v>
      </c>
      <c r="K4786" t="s">
        <v>1873</v>
      </c>
      <c r="L4786" s="3">
        <v>18097.088770815921</v>
      </c>
      <c r="M4786" s="3">
        <v>17864.82905639708</v>
      </c>
      <c r="N4786" s="3">
        <v>18700.834931221427</v>
      </c>
      <c r="O4786" s="3">
        <v>19572.423117400147</v>
      </c>
      <c r="P4786" s="3">
        <v>21347.351088720985</v>
      </c>
    </row>
    <row r="4787" spans="2:16" x14ac:dyDescent="0.35">
      <c r="B4787" t="s">
        <v>10</v>
      </c>
      <c r="D4787" t="s">
        <v>11</v>
      </c>
      <c r="E4787" t="s">
        <v>103</v>
      </c>
      <c r="F4787" t="s">
        <v>281</v>
      </c>
      <c r="G4787" t="s">
        <v>282</v>
      </c>
      <c r="H4787">
        <v>5019</v>
      </c>
      <c r="I4787" t="s">
        <v>270</v>
      </c>
      <c r="J4787">
        <v>63300130</v>
      </c>
      <c r="K4787" t="s">
        <v>1896</v>
      </c>
      <c r="L4787" s="3">
        <v>79.433590659989932</v>
      </c>
      <c r="M4787" s="3">
        <v>-232.64770576123738</v>
      </c>
      <c r="N4787" s="3">
        <v>-3014.8140441997712</v>
      </c>
      <c r="O4787" s="3">
        <v>-2467.9104045281838</v>
      </c>
      <c r="P4787" s="3">
        <v>-2099.9277584131742</v>
      </c>
    </row>
    <row r="4788" spans="2:16" x14ac:dyDescent="0.35">
      <c r="B4788" t="s">
        <v>10</v>
      </c>
      <c r="D4788" t="s">
        <v>19</v>
      </c>
      <c r="E4788" t="s">
        <v>103</v>
      </c>
      <c r="F4788" t="s">
        <v>1709</v>
      </c>
      <c r="G4788" t="s">
        <v>1710</v>
      </c>
      <c r="H4788">
        <v>5019</v>
      </c>
      <c r="I4788" t="s">
        <v>270</v>
      </c>
      <c r="J4788">
        <v>63300150</v>
      </c>
      <c r="K4788" t="s">
        <v>1680</v>
      </c>
      <c r="L4788" s="3">
        <v>1902.8087094214934</v>
      </c>
      <c r="M4788" s="3">
        <v>709.19999999999709</v>
      </c>
      <c r="N4788" s="3">
        <v>1432.5839999999953</v>
      </c>
      <c r="O4788" s="3">
        <v>2170.435679999995</v>
      </c>
      <c r="P4788" s="3">
        <v>2546.2706652229099</v>
      </c>
    </row>
    <row r="4789" spans="2:16" x14ac:dyDescent="0.35">
      <c r="B4789" t="s">
        <v>10</v>
      </c>
      <c r="D4789" t="s">
        <v>19</v>
      </c>
      <c r="E4789" t="s">
        <v>103</v>
      </c>
      <c r="F4789" t="s">
        <v>283</v>
      </c>
      <c r="G4789" t="s">
        <v>284</v>
      </c>
      <c r="H4789">
        <v>5019</v>
      </c>
      <c r="I4789" t="s">
        <v>270</v>
      </c>
      <c r="J4789">
        <v>63300150</v>
      </c>
      <c r="K4789" t="s">
        <v>1680</v>
      </c>
      <c r="L4789" s="3">
        <v>0</v>
      </c>
      <c r="M4789" s="3">
        <v>121509.80386457706</v>
      </c>
      <c r="N4789" s="3">
        <v>33832.985133540984</v>
      </c>
      <c r="O4789" s="3">
        <v>140853.07171876036</v>
      </c>
      <c r="P4789" s="3">
        <v>0</v>
      </c>
    </row>
    <row r="4790" spans="2:16" x14ac:dyDescent="0.35">
      <c r="B4790" t="s">
        <v>10</v>
      </c>
      <c r="D4790" t="s">
        <v>11</v>
      </c>
      <c r="E4790" t="s">
        <v>103</v>
      </c>
      <c r="F4790" t="s">
        <v>283</v>
      </c>
      <c r="G4790" t="s">
        <v>284</v>
      </c>
      <c r="H4790">
        <v>5019</v>
      </c>
      <c r="I4790" t="s">
        <v>270</v>
      </c>
      <c r="J4790">
        <v>63300080</v>
      </c>
      <c r="K4790" t="s">
        <v>91</v>
      </c>
      <c r="L4790" s="3">
        <v>-4.9800877689538083</v>
      </c>
      <c r="M4790" s="3">
        <v>-22.256641504511435</v>
      </c>
      <c r="N4790" s="3">
        <v>-18.872229971761271</v>
      </c>
      <c r="O4790" s="3">
        <v>-15.244462215802855</v>
      </c>
      <c r="P4790" s="3">
        <v>5.7543071930393808</v>
      </c>
    </row>
    <row r="4791" spans="2:16" x14ac:dyDescent="0.35">
      <c r="B4791" t="s">
        <v>10</v>
      </c>
      <c r="D4791" t="s">
        <v>11</v>
      </c>
      <c r="E4791" t="s">
        <v>103</v>
      </c>
      <c r="F4791" t="s">
        <v>283</v>
      </c>
      <c r="G4791" t="s">
        <v>284</v>
      </c>
      <c r="H4791">
        <v>5019</v>
      </c>
      <c r="I4791" t="s">
        <v>270</v>
      </c>
      <c r="J4791">
        <v>63300040</v>
      </c>
      <c r="K4791" t="s">
        <v>1515</v>
      </c>
      <c r="L4791" s="3">
        <v>-1.7200961044083556</v>
      </c>
      <c r="M4791" s="3">
        <v>-7.6873268354397624</v>
      </c>
      <c r="N4791" s="3">
        <v>-6.5183689047202051</v>
      </c>
      <c r="O4791" s="3">
        <v>-5.2653570153266287</v>
      </c>
      <c r="P4791" s="3">
        <v>1.9875074186484767</v>
      </c>
    </row>
    <row r="4792" spans="2:16" x14ac:dyDescent="0.35">
      <c r="B4792" t="s">
        <v>10</v>
      </c>
      <c r="D4792" t="s">
        <v>19</v>
      </c>
      <c r="E4792" t="s">
        <v>103</v>
      </c>
      <c r="F4792" t="s">
        <v>283</v>
      </c>
      <c r="G4792" t="s">
        <v>284</v>
      </c>
      <c r="H4792">
        <v>5019</v>
      </c>
      <c r="I4792" t="s">
        <v>270</v>
      </c>
      <c r="J4792">
        <v>63300056</v>
      </c>
      <c r="K4792" t="s">
        <v>1536</v>
      </c>
      <c r="L4792" s="3">
        <v>-16.381867661032175</v>
      </c>
      <c r="M4792" s="3">
        <v>-73.212636527997802</v>
      </c>
      <c r="N4792" s="3">
        <v>-62.079703854477884</v>
      </c>
      <c r="O4792" s="3">
        <v>-50.146257288824927</v>
      </c>
      <c r="P4792" s="3">
        <v>18.928642082366878</v>
      </c>
    </row>
    <row r="4793" spans="2:16" x14ac:dyDescent="0.35">
      <c r="B4793" t="s">
        <v>10</v>
      </c>
      <c r="D4793" t="s">
        <v>19</v>
      </c>
      <c r="E4793" t="s">
        <v>103</v>
      </c>
      <c r="F4793" t="s">
        <v>283</v>
      </c>
      <c r="G4793" t="s">
        <v>284</v>
      </c>
      <c r="H4793">
        <v>5019</v>
      </c>
      <c r="I4793" t="s">
        <v>270</v>
      </c>
      <c r="J4793">
        <v>63300060</v>
      </c>
      <c r="K4793" t="s">
        <v>1546</v>
      </c>
      <c r="L4793" s="3">
        <v>-101718.11363241132</v>
      </c>
      <c r="M4793" s="3">
        <v>-110000</v>
      </c>
      <c r="N4793" s="3">
        <v>-45000</v>
      </c>
      <c r="O4793" s="3">
        <v>-155000</v>
      </c>
      <c r="P4793" s="3">
        <v>-157118.02937019829</v>
      </c>
    </row>
    <row r="4794" spans="2:16" x14ac:dyDescent="0.35">
      <c r="B4794" t="s">
        <v>10</v>
      </c>
      <c r="D4794" t="s">
        <v>11</v>
      </c>
      <c r="E4794" t="s">
        <v>103</v>
      </c>
      <c r="F4794" t="s">
        <v>283</v>
      </c>
      <c r="G4794" t="s">
        <v>284</v>
      </c>
      <c r="H4794">
        <v>5019</v>
      </c>
      <c r="I4794" t="s">
        <v>270</v>
      </c>
      <c r="J4794">
        <v>63300100</v>
      </c>
      <c r="K4794" t="s">
        <v>1869</v>
      </c>
      <c r="L4794" s="3">
        <v>-1.5071318248149623</v>
      </c>
      <c r="M4794" s="3">
        <v>-6.7355625605758007</v>
      </c>
      <c r="N4794" s="3">
        <v>-5.7113327546119308</v>
      </c>
      <c r="O4794" s="3">
        <v>-4.6134556705718524</v>
      </c>
      <c r="P4794" s="3">
        <v>1.7414350715777118</v>
      </c>
    </row>
    <row r="4795" spans="2:16" x14ac:dyDescent="0.35">
      <c r="B4795" t="s">
        <v>10</v>
      </c>
      <c r="D4795" t="s">
        <v>11</v>
      </c>
      <c r="E4795" t="s">
        <v>103</v>
      </c>
      <c r="F4795" t="s">
        <v>283</v>
      </c>
      <c r="G4795" t="s">
        <v>284</v>
      </c>
      <c r="H4795">
        <v>5019</v>
      </c>
      <c r="I4795" t="s">
        <v>270</v>
      </c>
      <c r="J4795">
        <v>63300170</v>
      </c>
      <c r="K4795" t="s">
        <v>1873</v>
      </c>
      <c r="L4795" s="3">
        <v>-2.6047169581041771</v>
      </c>
      <c r="M4795" s="3">
        <v>-11.640809207951634</v>
      </c>
      <c r="N4795" s="3">
        <v>-9.8706729128620054</v>
      </c>
      <c r="O4795" s="3">
        <v>-7.9732549089231952</v>
      </c>
      <c r="P4795" s="3">
        <v>3.0096540910962517</v>
      </c>
    </row>
    <row r="4796" spans="2:16" x14ac:dyDescent="0.35">
      <c r="B4796" t="s">
        <v>10</v>
      </c>
      <c r="D4796" t="s">
        <v>11</v>
      </c>
      <c r="E4796" t="s">
        <v>103</v>
      </c>
      <c r="F4796" t="s">
        <v>283</v>
      </c>
      <c r="G4796" t="s">
        <v>284</v>
      </c>
      <c r="H4796">
        <v>5019</v>
      </c>
      <c r="I4796" t="s">
        <v>270</v>
      </c>
      <c r="J4796">
        <v>63300130</v>
      </c>
      <c r="K4796" t="s">
        <v>1896</v>
      </c>
      <c r="L4796" s="3">
        <v>-0.65527279862136822</v>
      </c>
      <c r="M4796" s="3">
        <v>-2.9285034451200005</v>
      </c>
      <c r="N4796" s="3">
        <v>46.946551651879147</v>
      </c>
      <c r="O4796" s="3">
        <v>50.809386202639672</v>
      </c>
      <c r="P4796" s="3">
        <v>54.133560789135231</v>
      </c>
    </row>
    <row r="4797" spans="2:16" x14ac:dyDescent="0.35">
      <c r="B4797" t="s">
        <v>10</v>
      </c>
      <c r="D4797" t="s">
        <v>19</v>
      </c>
      <c r="E4797" t="s">
        <v>103</v>
      </c>
      <c r="F4797" t="s">
        <v>1711</v>
      </c>
      <c r="G4797" t="s">
        <v>1712</v>
      </c>
      <c r="H4797">
        <v>5019</v>
      </c>
      <c r="I4797" t="s">
        <v>270</v>
      </c>
      <c r="J4797">
        <v>63300150</v>
      </c>
      <c r="K4797" t="s">
        <v>1680</v>
      </c>
      <c r="L4797" s="3">
        <v>0</v>
      </c>
      <c r="M4797" s="3">
        <v>0</v>
      </c>
      <c r="N4797" s="3">
        <v>0</v>
      </c>
      <c r="O4797" s="3">
        <v>545123.63108381256</v>
      </c>
      <c r="P4797" s="3">
        <v>0</v>
      </c>
    </row>
    <row r="4798" spans="2:16" x14ac:dyDescent="0.35">
      <c r="B4798" t="s">
        <v>10</v>
      </c>
      <c r="D4798" t="s">
        <v>19</v>
      </c>
      <c r="E4798" t="s">
        <v>103</v>
      </c>
      <c r="F4798" t="s">
        <v>1711</v>
      </c>
      <c r="G4798" t="s">
        <v>1712</v>
      </c>
      <c r="H4798">
        <v>5019</v>
      </c>
      <c r="I4798" t="s">
        <v>270</v>
      </c>
      <c r="J4798">
        <v>63300150</v>
      </c>
      <c r="K4798" t="s">
        <v>1680</v>
      </c>
      <c r="L4798" s="3">
        <v>0</v>
      </c>
      <c r="M4798" s="3">
        <v>0</v>
      </c>
      <c r="N4798" s="3">
        <v>0</v>
      </c>
      <c r="O4798" s="3">
        <v>-600000</v>
      </c>
      <c r="P4798" s="3">
        <v>-606375.18998945993</v>
      </c>
    </row>
    <row r="4799" spans="2:16" x14ac:dyDescent="0.35">
      <c r="B4799" t="s">
        <v>76</v>
      </c>
      <c r="D4799" t="s">
        <v>11</v>
      </c>
      <c r="E4799" t="s">
        <v>103</v>
      </c>
      <c r="F4799" t="s">
        <v>268</v>
      </c>
      <c r="G4799" t="s">
        <v>269</v>
      </c>
      <c r="H4799">
        <v>5019</v>
      </c>
      <c r="I4799" t="s">
        <v>270</v>
      </c>
      <c r="J4799">
        <v>63300080</v>
      </c>
      <c r="K4799" t="s">
        <v>91</v>
      </c>
      <c r="L4799" s="3">
        <v>11362.466139248007</v>
      </c>
      <c r="M4799" s="3">
        <v>12006.757234502396</v>
      </c>
      <c r="N4799" s="3">
        <v>12366.959951537468</v>
      </c>
      <c r="O4799" s="3">
        <v>12737.968750083595</v>
      </c>
      <c r="P4799" s="3">
        <v>12873.313701519573</v>
      </c>
    </row>
    <row r="4800" spans="2:16" x14ac:dyDescent="0.35">
      <c r="B4800" t="s">
        <v>76</v>
      </c>
      <c r="D4800" t="s">
        <v>11</v>
      </c>
      <c r="E4800" t="s">
        <v>103</v>
      </c>
      <c r="F4800" t="s">
        <v>268</v>
      </c>
      <c r="G4800" t="s">
        <v>269</v>
      </c>
      <c r="H4800">
        <v>5019</v>
      </c>
      <c r="I4800" t="s">
        <v>270</v>
      </c>
      <c r="J4800">
        <v>63300040</v>
      </c>
      <c r="K4800" t="s">
        <v>1515</v>
      </c>
      <c r="L4800" s="3">
        <v>3924.5360020428961</v>
      </c>
      <c r="M4800" s="3">
        <v>4147.070755337998</v>
      </c>
      <c r="N4800" s="3">
        <v>4271.4828779981381</v>
      </c>
      <c r="O4800" s="3">
        <v>4399.6273643380828</v>
      </c>
      <c r="P4800" s="3">
        <v>4446.3747982222203</v>
      </c>
    </row>
    <row r="4801" spans="2:16" x14ac:dyDescent="0.35">
      <c r="B4801" t="s">
        <v>76</v>
      </c>
      <c r="D4801" t="s">
        <v>19</v>
      </c>
      <c r="E4801" t="s">
        <v>103</v>
      </c>
      <c r="F4801" t="s">
        <v>268</v>
      </c>
      <c r="G4801" t="s">
        <v>269</v>
      </c>
      <c r="H4801">
        <v>5019</v>
      </c>
      <c r="I4801" t="s">
        <v>270</v>
      </c>
      <c r="J4801">
        <v>63300056</v>
      </c>
      <c r="K4801" t="s">
        <v>1536</v>
      </c>
      <c r="L4801" s="3">
        <v>37376.533352789491</v>
      </c>
      <c r="M4801" s="3">
        <v>39495.911955599986</v>
      </c>
      <c r="N4801" s="3">
        <v>40680.78931426799</v>
      </c>
      <c r="O4801" s="3">
        <v>41901.212993696034</v>
      </c>
      <c r="P4801" s="3">
        <v>42346.426649735433</v>
      </c>
    </row>
    <row r="4802" spans="2:16" x14ac:dyDescent="0.35">
      <c r="B4802" t="s">
        <v>76</v>
      </c>
      <c r="D4802" t="s">
        <v>19</v>
      </c>
      <c r="E4802" t="s">
        <v>103</v>
      </c>
      <c r="F4802" t="s">
        <v>268</v>
      </c>
      <c r="G4802" t="s">
        <v>269</v>
      </c>
      <c r="H4802">
        <v>5019</v>
      </c>
      <c r="I4802" t="s">
        <v>270</v>
      </c>
      <c r="J4802">
        <v>63300060</v>
      </c>
      <c r="K4802" t="s">
        <v>1546</v>
      </c>
      <c r="L4802" s="3">
        <v>18226.494761887821</v>
      </c>
      <c r="M4802" s="3">
        <v>19260.000000000004</v>
      </c>
      <c r="N4802" s="3">
        <v>19260.000000000004</v>
      </c>
      <c r="O4802" s="3">
        <v>22260.000000000004</v>
      </c>
      <c r="P4802" s="3">
        <v>22496.519548608969</v>
      </c>
    </row>
    <row r="4803" spans="2:16" x14ac:dyDescent="0.35">
      <c r="B4803" t="s">
        <v>76</v>
      </c>
      <c r="D4803" t="s">
        <v>19</v>
      </c>
      <c r="E4803" t="s">
        <v>103</v>
      </c>
      <c r="F4803" t="s">
        <v>268</v>
      </c>
      <c r="G4803" t="s">
        <v>269</v>
      </c>
      <c r="H4803">
        <v>5019</v>
      </c>
      <c r="I4803" t="s">
        <v>270</v>
      </c>
      <c r="J4803">
        <v>63300065</v>
      </c>
      <c r="K4803" t="s">
        <v>1627</v>
      </c>
      <c r="L4803" s="3">
        <v>14195.089378417308</v>
      </c>
      <c r="M4803" s="3">
        <v>15000.000000000004</v>
      </c>
      <c r="N4803" s="3">
        <v>140000.00000000003</v>
      </c>
      <c r="O4803" s="3">
        <v>15000.000000000004</v>
      </c>
      <c r="P4803" s="3">
        <v>15159.379749736503</v>
      </c>
    </row>
    <row r="4804" spans="2:16" x14ac:dyDescent="0.35">
      <c r="B4804" t="s">
        <v>76</v>
      </c>
      <c r="D4804" t="s">
        <v>19</v>
      </c>
      <c r="E4804" t="s">
        <v>103</v>
      </c>
      <c r="F4804" t="s">
        <v>268</v>
      </c>
      <c r="G4804" t="s">
        <v>269</v>
      </c>
      <c r="H4804">
        <v>5019</v>
      </c>
      <c r="I4804" t="s">
        <v>270</v>
      </c>
      <c r="J4804">
        <v>63300150</v>
      </c>
      <c r="K4804" t="s">
        <v>1680</v>
      </c>
      <c r="L4804" s="3">
        <v>11639.973290302192</v>
      </c>
      <c r="M4804" s="3">
        <v>12300.000000000004</v>
      </c>
      <c r="N4804" s="3">
        <v>12300.000000000004</v>
      </c>
      <c r="O4804" s="3">
        <v>30692.000000000007</v>
      </c>
      <c r="P4804" s="3">
        <v>31018.112218594182</v>
      </c>
    </row>
    <row r="4805" spans="2:16" x14ac:dyDescent="0.35">
      <c r="B4805" t="s">
        <v>76</v>
      </c>
      <c r="D4805" t="s">
        <v>11</v>
      </c>
      <c r="E4805" t="s">
        <v>103</v>
      </c>
      <c r="F4805" t="s">
        <v>268</v>
      </c>
      <c r="G4805" t="s">
        <v>269</v>
      </c>
      <c r="H4805">
        <v>5019</v>
      </c>
      <c r="I4805" t="s">
        <v>270</v>
      </c>
      <c r="J4805">
        <v>63300110</v>
      </c>
      <c r="K4805" t="s">
        <v>1866</v>
      </c>
      <c r="L4805" s="3">
        <v>567.8035751366923</v>
      </c>
      <c r="M4805" s="3">
        <v>600.00000000000011</v>
      </c>
      <c r="N4805" s="3">
        <v>8368.780487804881</v>
      </c>
      <c r="O4805" s="3">
        <v>8368.780487804881</v>
      </c>
      <c r="P4805" s="3">
        <v>8457.7014304546174</v>
      </c>
    </row>
    <row r="4806" spans="2:16" x14ac:dyDescent="0.35">
      <c r="B4806" t="s">
        <v>76</v>
      </c>
      <c r="D4806" t="s">
        <v>11</v>
      </c>
      <c r="E4806" t="s">
        <v>103</v>
      </c>
      <c r="F4806" t="s">
        <v>268</v>
      </c>
      <c r="G4806" t="s">
        <v>269</v>
      </c>
      <c r="H4806">
        <v>5019</v>
      </c>
      <c r="I4806" t="s">
        <v>270</v>
      </c>
      <c r="J4806">
        <v>63300100</v>
      </c>
      <c r="K4806" t="s">
        <v>1869</v>
      </c>
      <c r="L4806" s="3">
        <v>3438.6410684566335</v>
      </c>
      <c r="M4806" s="3">
        <v>3633.6238999151988</v>
      </c>
      <c r="N4806" s="3">
        <v>3742.6326169126551</v>
      </c>
      <c r="O4806" s="3">
        <v>3854.9115954200352</v>
      </c>
      <c r="P4806" s="3">
        <v>3895.8712517756599</v>
      </c>
    </row>
    <row r="4807" spans="2:16" x14ac:dyDescent="0.35">
      <c r="B4807" t="s">
        <v>76</v>
      </c>
      <c r="D4807" t="s">
        <v>11</v>
      </c>
      <c r="E4807" t="s">
        <v>103</v>
      </c>
      <c r="F4807" t="s">
        <v>268</v>
      </c>
      <c r="G4807" t="s">
        <v>269</v>
      </c>
      <c r="H4807">
        <v>5019</v>
      </c>
      <c r="I4807" t="s">
        <v>270</v>
      </c>
      <c r="J4807">
        <v>63300170</v>
      </c>
      <c r="K4807" t="s">
        <v>1873</v>
      </c>
      <c r="L4807" s="3">
        <v>5942.86880309353</v>
      </c>
      <c r="M4807" s="3">
        <v>6279.8500009403988</v>
      </c>
      <c r="N4807" s="3">
        <v>6468.2455009686109</v>
      </c>
      <c r="O4807" s="3">
        <v>6662.2928659976697</v>
      </c>
      <c r="P4807" s="3">
        <v>6733.0818373079346</v>
      </c>
    </row>
    <row r="4808" spans="2:16" x14ac:dyDescent="0.35">
      <c r="B4808" t="s">
        <v>76</v>
      </c>
      <c r="D4808" t="s">
        <v>11</v>
      </c>
      <c r="E4808" t="s">
        <v>103</v>
      </c>
      <c r="F4808" t="s">
        <v>268</v>
      </c>
      <c r="G4808" t="s">
        <v>269</v>
      </c>
      <c r="H4808">
        <v>5019</v>
      </c>
      <c r="I4808" t="s">
        <v>270</v>
      </c>
      <c r="J4808">
        <v>63300130</v>
      </c>
      <c r="K4808" t="s">
        <v>1896</v>
      </c>
      <c r="L4808" s="3">
        <v>1495.0613312498506</v>
      </c>
      <c r="M4808" s="3">
        <v>1579.8364752000005</v>
      </c>
      <c r="N4808" s="3">
        <v>22035.507779293661</v>
      </c>
      <c r="O4808" s="3">
        <v>22035.507779293661</v>
      </c>
      <c r="P4808" s="3">
        <v>22269.64202697236</v>
      </c>
    </row>
    <row r="4809" spans="2:16" x14ac:dyDescent="0.35">
      <c r="B4809" t="s">
        <v>76</v>
      </c>
      <c r="D4809" t="s">
        <v>19</v>
      </c>
      <c r="E4809" t="s">
        <v>103</v>
      </c>
      <c r="F4809" t="s">
        <v>1579</v>
      </c>
      <c r="G4809" t="s">
        <v>1580</v>
      </c>
      <c r="H4809">
        <v>5019</v>
      </c>
      <c r="I4809" t="s">
        <v>270</v>
      </c>
      <c r="J4809">
        <v>63300060</v>
      </c>
      <c r="K4809" t="s">
        <v>1546</v>
      </c>
      <c r="L4809" s="3">
        <v>18635.313335986233</v>
      </c>
      <c r="M4809" s="3">
        <v>19691.999999999996</v>
      </c>
      <c r="N4809" s="3">
        <v>19691.999999999996</v>
      </c>
      <c r="O4809" s="3">
        <v>34191.999999999993</v>
      </c>
      <c r="P4809" s="3">
        <v>34555.30082686602</v>
      </c>
    </row>
    <row r="4810" spans="2:16" x14ac:dyDescent="0.35">
      <c r="B4810" t="s">
        <v>76</v>
      </c>
      <c r="D4810" t="s">
        <v>19</v>
      </c>
      <c r="E4810" t="s">
        <v>103</v>
      </c>
      <c r="F4810" t="s">
        <v>1579</v>
      </c>
      <c r="G4810" t="s">
        <v>1580</v>
      </c>
      <c r="H4810">
        <v>5019</v>
      </c>
      <c r="I4810" t="s">
        <v>270</v>
      </c>
      <c r="J4810">
        <v>63300150</v>
      </c>
      <c r="K4810" t="s">
        <v>1680</v>
      </c>
      <c r="L4810" s="3">
        <v>24604.821589256655</v>
      </c>
      <c r="M4810" s="3">
        <v>25999.999999999993</v>
      </c>
      <c r="N4810" s="3">
        <v>25999.999999999993</v>
      </c>
      <c r="O4810" s="3">
        <v>16229.999999999996</v>
      </c>
      <c r="P4810" s="3">
        <v>16402.448889214887</v>
      </c>
    </row>
    <row r="4811" spans="2:16" x14ac:dyDescent="0.35">
      <c r="B4811" t="s">
        <v>76</v>
      </c>
      <c r="D4811" t="s">
        <v>19</v>
      </c>
      <c r="E4811" t="s">
        <v>103</v>
      </c>
      <c r="F4811" t="s">
        <v>1579</v>
      </c>
      <c r="G4811" t="s">
        <v>1580</v>
      </c>
      <c r="H4811">
        <v>5019</v>
      </c>
      <c r="I4811" t="s">
        <v>270</v>
      </c>
      <c r="J4811">
        <v>63300155</v>
      </c>
      <c r="K4811" t="s">
        <v>1877</v>
      </c>
      <c r="L4811" s="3">
        <v>29081.006439917579</v>
      </c>
      <c r="M4811" s="3">
        <v>30729.999999999993</v>
      </c>
      <c r="N4811" s="3">
        <v>30729.999999999993</v>
      </c>
      <c r="O4811" s="3">
        <v>30729.999999999993</v>
      </c>
      <c r="P4811" s="3">
        <v>31056.515980626835</v>
      </c>
    </row>
    <row r="4812" spans="2:16" x14ac:dyDescent="0.35">
      <c r="B4812" t="s">
        <v>76</v>
      </c>
      <c r="D4812" t="s">
        <v>19</v>
      </c>
      <c r="E4812" t="s">
        <v>103</v>
      </c>
      <c r="F4812" t="s">
        <v>1581</v>
      </c>
      <c r="G4812" t="s">
        <v>1582</v>
      </c>
      <c r="H4812">
        <v>5019</v>
      </c>
      <c r="I4812" t="s">
        <v>270</v>
      </c>
      <c r="J4812">
        <v>63300060</v>
      </c>
      <c r="K4812" t="s">
        <v>1546</v>
      </c>
      <c r="L4812" s="3">
        <v>33514.606022443259</v>
      </c>
      <c r="M4812" s="3">
        <v>35415</v>
      </c>
      <c r="N4812" s="3">
        <v>35415</v>
      </c>
      <c r="O4812" s="3">
        <v>45000</v>
      </c>
      <c r="P4812" s="3">
        <v>45478.139249209496</v>
      </c>
    </row>
    <row r="4813" spans="2:16" x14ac:dyDescent="0.35">
      <c r="B4813" t="s">
        <v>76</v>
      </c>
      <c r="D4813" t="s">
        <v>11</v>
      </c>
      <c r="E4813" t="s">
        <v>103</v>
      </c>
      <c r="F4813" t="s">
        <v>271</v>
      </c>
      <c r="G4813" t="s">
        <v>272</v>
      </c>
      <c r="H4813">
        <v>5019</v>
      </c>
      <c r="I4813" t="s">
        <v>270</v>
      </c>
      <c r="J4813">
        <v>63300080</v>
      </c>
      <c r="K4813" t="s">
        <v>91</v>
      </c>
      <c r="L4813" s="3">
        <v>13652.459055996667</v>
      </c>
      <c r="M4813" s="3">
        <v>14426.600663136009</v>
      </c>
      <c r="N4813" s="3">
        <v>14859.398683030089</v>
      </c>
      <c r="O4813" s="3">
        <v>15305.180643520995</v>
      </c>
      <c r="P4813" s="3">
        <v>15467.803034230081</v>
      </c>
    </row>
    <row r="4814" spans="2:16" x14ac:dyDescent="0.35">
      <c r="B4814" t="s">
        <v>76</v>
      </c>
      <c r="D4814" t="s">
        <v>11</v>
      </c>
      <c r="E4814" t="s">
        <v>103</v>
      </c>
      <c r="F4814" t="s">
        <v>271</v>
      </c>
      <c r="G4814" t="s">
        <v>272</v>
      </c>
      <c r="H4814">
        <v>5019</v>
      </c>
      <c r="I4814" t="s">
        <v>270</v>
      </c>
      <c r="J4814">
        <v>63300040</v>
      </c>
      <c r="K4814" t="s">
        <v>1515</v>
      </c>
      <c r="L4814" s="3">
        <v>4715.4875028935858</v>
      </c>
      <c r="M4814" s="3">
        <v>4982.8719395700036</v>
      </c>
      <c r="N4814" s="3">
        <v>5132.3580977571037</v>
      </c>
      <c r="O4814" s="3">
        <v>5286.3288406898173</v>
      </c>
      <c r="P4814" s="3">
        <v>5342.4977585334163</v>
      </c>
    </row>
    <row r="4815" spans="2:16" x14ac:dyDescent="0.35">
      <c r="B4815" t="s">
        <v>76</v>
      </c>
      <c r="D4815" t="s">
        <v>19</v>
      </c>
      <c r="E4815" t="s">
        <v>103</v>
      </c>
      <c r="F4815" t="s">
        <v>271</v>
      </c>
      <c r="G4815" t="s">
        <v>272</v>
      </c>
      <c r="H4815">
        <v>5019</v>
      </c>
      <c r="I4815" t="s">
        <v>270</v>
      </c>
      <c r="J4815">
        <v>63300056</v>
      </c>
      <c r="K4815" t="s">
        <v>1536</v>
      </c>
      <c r="L4815" s="3">
        <v>44909.404789462722</v>
      </c>
      <c r="M4815" s="3">
        <v>47455.923234000031</v>
      </c>
      <c r="N4815" s="3">
        <v>48879.600931020032</v>
      </c>
      <c r="O4815" s="3">
        <v>50345.988958950642</v>
      </c>
      <c r="P4815" s="3">
        <v>50880.931033651585</v>
      </c>
    </row>
    <row r="4816" spans="2:16" x14ac:dyDescent="0.35">
      <c r="B4816" t="s">
        <v>76</v>
      </c>
      <c r="D4816" t="s">
        <v>19</v>
      </c>
      <c r="E4816" t="s">
        <v>103</v>
      </c>
      <c r="F4816" t="s">
        <v>271</v>
      </c>
      <c r="G4816" t="s">
        <v>272</v>
      </c>
      <c r="H4816">
        <v>5019</v>
      </c>
      <c r="I4816" t="s">
        <v>270</v>
      </c>
      <c r="J4816">
        <v>63300060</v>
      </c>
      <c r="K4816" t="s">
        <v>1546</v>
      </c>
      <c r="L4816" s="3">
        <v>36343.479140917589</v>
      </c>
      <c r="M4816" s="3">
        <v>38404.279999999977</v>
      </c>
      <c r="N4816" s="3">
        <v>38404.279999999977</v>
      </c>
      <c r="O4816" s="3">
        <v>38404.279999999977</v>
      </c>
      <c r="P4816" s="3">
        <v>38812.337635680669</v>
      </c>
    </row>
    <row r="4817" spans="2:16" x14ac:dyDescent="0.35">
      <c r="B4817" t="s">
        <v>76</v>
      </c>
      <c r="D4817" t="s">
        <v>19</v>
      </c>
      <c r="E4817" t="s">
        <v>103</v>
      </c>
      <c r="F4817" t="s">
        <v>271</v>
      </c>
      <c r="G4817" t="s">
        <v>272</v>
      </c>
      <c r="H4817">
        <v>5019</v>
      </c>
      <c r="I4817" t="s">
        <v>270</v>
      </c>
      <c r="J4817">
        <v>63300150</v>
      </c>
      <c r="K4817" t="s">
        <v>1680</v>
      </c>
      <c r="L4817" s="3">
        <v>73909.098696959394</v>
      </c>
      <c r="M4817" s="3">
        <v>78099.999999999956</v>
      </c>
      <c r="N4817" s="3">
        <v>78099.999999999956</v>
      </c>
      <c r="O4817" s="3">
        <v>78099.999999999956</v>
      </c>
      <c r="P4817" s="3">
        <v>78929.837230294666</v>
      </c>
    </row>
    <row r="4818" spans="2:16" x14ac:dyDescent="0.35">
      <c r="B4818" t="s">
        <v>76</v>
      </c>
      <c r="D4818" t="s">
        <v>11</v>
      </c>
      <c r="E4818" t="s">
        <v>103</v>
      </c>
      <c r="F4818" t="s">
        <v>271</v>
      </c>
      <c r="G4818" t="s">
        <v>272</v>
      </c>
      <c r="H4818">
        <v>5019</v>
      </c>
      <c r="I4818" t="s">
        <v>270</v>
      </c>
      <c r="J4818">
        <v>63300100</v>
      </c>
      <c r="K4818" t="s">
        <v>1869</v>
      </c>
      <c r="L4818" s="3">
        <v>4131.6652406305702</v>
      </c>
      <c r="M4818" s="3">
        <v>4365.9449375280028</v>
      </c>
      <c r="N4818" s="3">
        <v>4496.9232856538429</v>
      </c>
      <c r="O4818" s="3">
        <v>4631.8309842234585</v>
      </c>
      <c r="P4818" s="3">
        <v>4681.0456550959452</v>
      </c>
    </row>
    <row r="4819" spans="2:16" x14ac:dyDescent="0.35">
      <c r="B4819" t="s">
        <v>76</v>
      </c>
      <c r="D4819" t="s">
        <v>11</v>
      </c>
      <c r="E4819" t="s">
        <v>103</v>
      </c>
      <c r="F4819" t="s">
        <v>271</v>
      </c>
      <c r="G4819" t="s">
        <v>272</v>
      </c>
      <c r="H4819">
        <v>5019</v>
      </c>
      <c r="I4819" t="s">
        <v>270</v>
      </c>
      <c r="J4819">
        <v>63300170</v>
      </c>
      <c r="K4819" t="s">
        <v>1873</v>
      </c>
      <c r="L4819" s="3">
        <v>7140.5953615245735</v>
      </c>
      <c r="M4819" s="3">
        <v>7545.4917942060056</v>
      </c>
      <c r="N4819" s="3">
        <v>7771.8565480321859</v>
      </c>
      <c r="O4819" s="3">
        <v>8005.0122444731514</v>
      </c>
      <c r="P4819" s="3">
        <v>8090.068034350601</v>
      </c>
    </row>
    <row r="4820" spans="2:16" x14ac:dyDescent="0.35">
      <c r="B4820" t="s">
        <v>76</v>
      </c>
      <c r="D4820" t="s">
        <v>11</v>
      </c>
      <c r="E4820" t="s">
        <v>103</v>
      </c>
      <c r="F4820" t="s">
        <v>271</v>
      </c>
      <c r="G4820" t="s">
        <v>272</v>
      </c>
      <c r="H4820">
        <v>5019</v>
      </c>
      <c r="I4820" t="s">
        <v>270</v>
      </c>
      <c r="J4820">
        <v>63300130</v>
      </c>
      <c r="K4820" t="s">
        <v>1896</v>
      </c>
      <c r="L4820" s="3">
        <v>1796.3761883988066</v>
      </c>
      <c r="M4820" s="3">
        <v>1898.2369259999989</v>
      </c>
      <c r="N4820" s="3">
        <v>2831.6610285921024</v>
      </c>
      <c r="O4820" s="3">
        <v>2831.6610285921024</v>
      </c>
      <c r="P4820" s="3">
        <v>2861.7483236638095</v>
      </c>
    </row>
    <row r="4821" spans="2:16" x14ac:dyDescent="0.35">
      <c r="B4821" t="s">
        <v>76</v>
      </c>
      <c r="D4821" t="s">
        <v>11</v>
      </c>
      <c r="E4821" t="s">
        <v>103</v>
      </c>
      <c r="F4821" t="s">
        <v>273</v>
      </c>
      <c r="G4821" t="s">
        <v>274</v>
      </c>
      <c r="H4821">
        <v>5019</v>
      </c>
      <c r="I4821" t="s">
        <v>270</v>
      </c>
      <c r="J4821">
        <v>63300080</v>
      </c>
      <c r="K4821" t="s">
        <v>91</v>
      </c>
      <c r="L4821" s="3">
        <v>16547.870356404073</v>
      </c>
      <c r="M4821" s="3">
        <v>17486.191789919987</v>
      </c>
      <c r="N4821" s="3">
        <v>18010.777543617587</v>
      </c>
      <c r="O4821" s="3">
        <v>18551.100869926115</v>
      </c>
      <c r="P4821" s="3">
        <v>18748.212190858474</v>
      </c>
    </row>
    <row r="4822" spans="2:16" x14ac:dyDescent="0.35">
      <c r="B4822" t="s">
        <v>76</v>
      </c>
      <c r="D4822" t="s">
        <v>11</v>
      </c>
      <c r="E4822" t="s">
        <v>103</v>
      </c>
      <c r="F4822" t="s">
        <v>273</v>
      </c>
      <c r="G4822" t="s">
        <v>274</v>
      </c>
      <c r="H4822">
        <v>5019</v>
      </c>
      <c r="I4822" t="s">
        <v>270</v>
      </c>
      <c r="J4822">
        <v>63300040</v>
      </c>
      <c r="K4822" t="s">
        <v>1515</v>
      </c>
      <c r="L4822" s="3">
        <v>5715.5473270474595</v>
      </c>
      <c r="M4822" s="3">
        <v>6039.6386116499962</v>
      </c>
      <c r="N4822" s="3">
        <v>6220.8277699994951</v>
      </c>
      <c r="O4822" s="3">
        <v>6407.4526030994803</v>
      </c>
      <c r="P4822" s="3">
        <v>6475.5338159215116</v>
      </c>
    </row>
    <row r="4823" spans="2:16" x14ac:dyDescent="0.35">
      <c r="B4823" t="s">
        <v>76</v>
      </c>
      <c r="D4823" t="s">
        <v>19</v>
      </c>
      <c r="E4823" t="s">
        <v>103</v>
      </c>
      <c r="F4823" t="s">
        <v>273</v>
      </c>
      <c r="G4823" t="s">
        <v>274</v>
      </c>
      <c r="H4823">
        <v>5019</v>
      </c>
      <c r="I4823" t="s">
        <v>270</v>
      </c>
      <c r="J4823">
        <v>63300056</v>
      </c>
      <c r="K4823" t="s">
        <v>1536</v>
      </c>
      <c r="L4823" s="3">
        <v>54433.784067118664</v>
      </c>
      <c r="M4823" s="3">
        <v>57520.367729999962</v>
      </c>
      <c r="N4823" s="3">
        <v>59245.978761899962</v>
      </c>
      <c r="O4823" s="3">
        <v>61023.358124756953</v>
      </c>
      <c r="P4823" s="3">
        <v>61671.750627823923</v>
      </c>
    </row>
    <row r="4824" spans="2:16" x14ac:dyDescent="0.35">
      <c r="B4824" t="s">
        <v>76</v>
      </c>
      <c r="D4824" t="s">
        <v>19</v>
      </c>
      <c r="E4824" t="s">
        <v>103</v>
      </c>
      <c r="F4824" t="s">
        <v>273</v>
      </c>
      <c r="G4824" t="s">
        <v>274</v>
      </c>
      <c r="H4824">
        <v>5019</v>
      </c>
      <c r="I4824" t="s">
        <v>270</v>
      </c>
      <c r="J4824">
        <v>63300060</v>
      </c>
      <c r="K4824" t="s">
        <v>1546</v>
      </c>
      <c r="L4824" s="3">
        <v>14469.527773066706</v>
      </c>
      <c r="M4824" s="3">
        <v>15290</v>
      </c>
      <c r="N4824" s="3">
        <v>15290</v>
      </c>
      <c r="O4824" s="3">
        <v>0</v>
      </c>
      <c r="P4824" s="3">
        <v>0</v>
      </c>
    </row>
    <row r="4825" spans="2:16" x14ac:dyDescent="0.35">
      <c r="B4825" t="s">
        <v>76</v>
      </c>
      <c r="D4825" t="s">
        <v>19</v>
      </c>
      <c r="E4825" t="s">
        <v>103</v>
      </c>
      <c r="F4825" t="s">
        <v>273</v>
      </c>
      <c r="G4825" t="s">
        <v>274</v>
      </c>
      <c r="H4825">
        <v>5019</v>
      </c>
      <c r="I4825" t="s">
        <v>270</v>
      </c>
      <c r="J4825">
        <v>63300150</v>
      </c>
      <c r="K4825" t="s">
        <v>1680</v>
      </c>
      <c r="L4825" s="3">
        <v>236111.65332767449</v>
      </c>
      <c r="M4825" s="3">
        <v>249500</v>
      </c>
      <c r="N4825" s="3">
        <v>24500</v>
      </c>
      <c r="O4825" s="3">
        <v>133875</v>
      </c>
      <c r="P4825" s="3">
        <v>135297.46426639825</v>
      </c>
    </row>
    <row r="4826" spans="2:16" x14ac:dyDescent="0.35">
      <c r="B4826" t="s">
        <v>76</v>
      </c>
      <c r="D4826" t="s">
        <v>11</v>
      </c>
      <c r="E4826" t="s">
        <v>103</v>
      </c>
      <c r="F4826" t="s">
        <v>273</v>
      </c>
      <c r="G4826" t="s">
        <v>274</v>
      </c>
      <c r="H4826">
        <v>5019</v>
      </c>
      <c r="I4826" t="s">
        <v>270</v>
      </c>
      <c r="J4826">
        <v>63300100</v>
      </c>
      <c r="K4826" t="s">
        <v>1869</v>
      </c>
      <c r="L4826" s="3">
        <v>5007.908134174917</v>
      </c>
      <c r="M4826" s="3">
        <v>5291.8738311599964</v>
      </c>
      <c r="N4826" s="3">
        <v>5450.6300460947959</v>
      </c>
      <c r="O4826" s="3">
        <v>5614.1489474776399</v>
      </c>
      <c r="P4826" s="3">
        <v>5673.8010577598006</v>
      </c>
    </row>
    <row r="4827" spans="2:16" x14ac:dyDescent="0.35">
      <c r="B4827" t="s">
        <v>76</v>
      </c>
      <c r="D4827" t="s">
        <v>11</v>
      </c>
      <c r="E4827" t="s">
        <v>103</v>
      </c>
      <c r="F4827" t="s">
        <v>273</v>
      </c>
      <c r="G4827" t="s">
        <v>274</v>
      </c>
      <c r="H4827">
        <v>5019</v>
      </c>
      <c r="I4827" t="s">
        <v>270</v>
      </c>
      <c r="J4827">
        <v>63300170</v>
      </c>
      <c r="K4827" t="s">
        <v>1873</v>
      </c>
      <c r="L4827" s="3">
        <v>8654.9716666718687</v>
      </c>
      <c r="M4827" s="3">
        <v>9145.7384690699946</v>
      </c>
      <c r="N4827" s="3">
        <v>9420.1106231420945</v>
      </c>
      <c r="O4827" s="3">
        <v>9702.7139418363549</v>
      </c>
      <c r="P4827" s="3">
        <v>9805.808349824003</v>
      </c>
    </row>
    <row r="4828" spans="2:16" x14ac:dyDescent="0.35">
      <c r="B4828" t="s">
        <v>76</v>
      </c>
      <c r="D4828" t="s">
        <v>11</v>
      </c>
      <c r="E4828" t="s">
        <v>103</v>
      </c>
      <c r="F4828" t="s">
        <v>273</v>
      </c>
      <c r="G4828" t="s">
        <v>274</v>
      </c>
      <c r="H4828">
        <v>5019</v>
      </c>
      <c r="I4828" t="s">
        <v>270</v>
      </c>
      <c r="J4828">
        <v>63300130</v>
      </c>
      <c r="K4828" t="s">
        <v>1896</v>
      </c>
      <c r="L4828" s="3">
        <v>2177.351362684748</v>
      </c>
      <c r="M4828" s="3">
        <v>2300.8147091999999</v>
      </c>
      <c r="N4828" s="3">
        <v>366.93153218063327</v>
      </c>
      <c r="O4828" s="3">
        <v>366.93153218063327</v>
      </c>
      <c r="P4828" s="3">
        <v>370.83029589859188</v>
      </c>
    </row>
    <row r="4829" spans="2:16" x14ac:dyDescent="0.35">
      <c r="B4829" t="s">
        <v>76</v>
      </c>
      <c r="D4829" t="s">
        <v>11</v>
      </c>
      <c r="E4829" t="s">
        <v>103</v>
      </c>
      <c r="F4829" t="s">
        <v>275</v>
      </c>
      <c r="G4829" t="s">
        <v>276</v>
      </c>
      <c r="H4829">
        <v>5019</v>
      </c>
      <c r="I4829" t="s">
        <v>270</v>
      </c>
      <c r="J4829">
        <v>63300080</v>
      </c>
      <c r="K4829" t="s">
        <v>91</v>
      </c>
      <c r="L4829" s="3">
        <v>28088.821485403594</v>
      </c>
      <c r="M4829" s="3">
        <v>29681.55472988158</v>
      </c>
      <c r="N4829" s="3">
        <v>30572.001371778024</v>
      </c>
      <c r="O4829" s="3">
        <v>31489.161412931368</v>
      </c>
      <c r="P4829" s="3">
        <v>31823.743723958381</v>
      </c>
    </row>
    <row r="4830" spans="2:16" x14ac:dyDescent="0.35">
      <c r="B4830" t="s">
        <v>76</v>
      </c>
      <c r="D4830" t="s">
        <v>11</v>
      </c>
      <c r="E4830" t="s">
        <v>103</v>
      </c>
      <c r="F4830" t="s">
        <v>275</v>
      </c>
      <c r="G4830" t="s">
        <v>276</v>
      </c>
      <c r="H4830">
        <v>5019</v>
      </c>
      <c r="I4830" t="s">
        <v>270</v>
      </c>
      <c r="J4830">
        <v>63300040</v>
      </c>
      <c r="K4830" t="s">
        <v>1515</v>
      </c>
      <c r="L4830" s="3">
        <v>9701.7311051558463</v>
      </c>
      <c r="M4830" s="3">
        <v>10251.852784991992</v>
      </c>
      <c r="N4830" s="3">
        <v>10559.408368541752</v>
      </c>
      <c r="O4830" s="3">
        <v>10876.190619598005</v>
      </c>
      <c r="P4830" s="3">
        <v>10991.753588867205</v>
      </c>
    </row>
    <row r="4831" spans="2:16" x14ac:dyDescent="0.35">
      <c r="B4831" t="s">
        <v>76</v>
      </c>
      <c r="D4831" t="s">
        <v>19</v>
      </c>
      <c r="E4831" t="s">
        <v>103</v>
      </c>
      <c r="F4831" t="s">
        <v>275</v>
      </c>
      <c r="G4831" t="s">
        <v>276</v>
      </c>
      <c r="H4831">
        <v>5019</v>
      </c>
      <c r="I4831" t="s">
        <v>270</v>
      </c>
      <c r="J4831">
        <v>63300056</v>
      </c>
      <c r="K4831" t="s">
        <v>1536</v>
      </c>
      <c r="L4831" s="3">
        <v>92397.439096722344</v>
      </c>
      <c r="M4831" s="3">
        <v>97636.693190399936</v>
      </c>
      <c r="N4831" s="3">
        <v>100565.79398611192</v>
      </c>
      <c r="O4831" s="3">
        <v>103582.76780569529</v>
      </c>
      <c r="P4831" s="3">
        <v>104683.36751302099</v>
      </c>
    </row>
    <row r="4832" spans="2:16" x14ac:dyDescent="0.35">
      <c r="B4832" t="s">
        <v>76</v>
      </c>
      <c r="D4832" t="s">
        <v>19</v>
      </c>
      <c r="E4832" t="s">
        <v>103</v>
      </c>
      <c r="F4832" t="s">
        <v>275</v>
      </c>
      <c r="G4832" t="s">
        <v>276</v>
      </c>
      <c r="H4832">
        <v>5019</v>
      </c>
      <c r="I4832" t="s">
        <v>270</v>
      </c>
      <c r="J4832">
        <v>63300060</v>
      </c>
      <c r="K4832" t="s">
        <v>1546</v>
      </c>
      <c r="L4832" s="3">
        <v>113198.26707854288</v>
      </c>
      <c r="M4832" s="3">
        <v>119617.00000000003</v>
      </c>
      <c r="N4832" s="3">
        <v>119617.00000000003</v>
      </c>
      <c r="O4832" s="3">
        <v>119617.00000000003</v>
      </c>
      <c r="P4832" s="3">
        <v>120887.96850161541</v>
      </c>
    </row>
    <row r="4833" spans="2:16" x14ac:dyDescent="0.35">
      <c r="B4833" t="s">
        <v>76</v>
      </c>
      <c r="D4833" t="s">
        <v>19</v>
      </c>
      <c r="E4833" t="s">
        <v>103</v>
      </c>
      <c r="F4833" t="s">
        <v>275</v>
      </c>
      <c r="G4833" t="s">
        <v>276</v>
      </c>
      <c r="H4833">
        <v>5019</v>
      </c>
      <c r="I4833" t="s">
        <v>270</v>
      </c>
      <c r="J4833">
        <v>63300150</v>
      </c>
      <c r="K4833" t="s">
        <v>1680</v>
      </c>
      <c r="L4833" s="3">
        <v>253245.12620742424</v>
      </c>
      <c r="M4833" s="3">
        <v>267605.00000000006</v>
      </c>
      <c r="N4833" s="3">
        <v>392605.00000000006</v>
      </c>
      <c r="O4833" s="3">
        <v>334502.00000000006</v>
      </c>
      <c r="P4833" s="3">
        <v>338056.18966975727</v>
      </c>
    </row>
    <row r="4834" spans="2:16" x14ac:dyDescent="0.35">
      <c r="B4834" t="s">
        <v>76</v>
      </c>
      <c r="D4834" t="s">
        <v>11</v>
      </c>
      <c r="E4834" t="s">
        <v>103</v>
      </c>
      <c r="F4834" t="s">
        <v>275</v>
      </c>
      <c r="G4834" t="s">
        <v>276</v>
      </c>
      <c r="H4834">
        <v>5019</v>
      </c>
      <c r="I4834" t="s">
        <v>270</v>
      </c>
      <c r="J4834">
        <v>63300100</v>
      </c>
      <c r="K4834" t="s">
        <v>1869</v>
      </c>
      <c r="L4834" s="3">
        <v>8500.564396898455</v>
      </c>
      <c r="M4834" s="3">
        <v>8982.5757735167936</v>
      </c>
      <c r="N4834" s="3">
        <v>9252.0530467222979</v>
      </c>
      <c r="O4834" s="3">
        <v>9529.6146381239669</v>
      </c>
      <c r="P4834" s="3">
        <v>9630.869811197932</v>
      </c>
    </row>
    <row r="4835" spans="2:16" x14ac:dyDescent="0.35">
      <c r="B4835" t="s">
        <v>76</v>
      </c>
      <c r="D4835" t="s">
        <v>11</v>
      </c>
      <c r="E4835" t="s">
        <v>103</v>
      </c>
      <c r="F4835" t="s">
        <v>275</v>
      </c>
      <c r="G4835" t="s">
        <v>276</v>
      </c>
      <c r="H4835">
        <v>5019</v>
      </c>
      <c r="I4835" t="s">
        <v>270</v>
      </c>
      <c r="J4835">
        <v>63300170</v>
      </c>
      <c r="K4835" t="s">
        <v>1873</v>
      </c>
      <c r="L4835" s="3">
        <v>14691.192816378853</v>
      </c>
      <c r="M4835" s="3">
        <v>15524.234217273588</v>
      </c>
      <c r="N4835" s="3">
        <v>15989.961243791797</v>
      </c>
      <c r="O4835" s="3">
        <v>16469.66008110555</v>
      </c>
      <c r="P4835" s="3">
        <v>16644.655434570337</v>
      </c>
    </row>
    <row r="4836" spans="2:16" x14ac:dyDescent="0.35">
      <c r="B4836" t="s">
        <v>76</v>
      </c>
      <c r="D4836" t="s">
        <v>11</v>
      </c>
      <c r="E4836" t="s">
        <v>103</v>
      </c>
      <c r="F4836" t="s">
        <v>275</v>
      </c>
      <c r="G4836" t="s">
        <v>276</v>
      </c>
      <c r="H4836">
        <v>5019</v>
      </c>
      <c r="I4836" t="s">
        <v>270</v>
      </c>
      <c r="J4836">
        <v>63300130</v>
      </c>
      <c r="K4836" t="s">
        <v>1896</v>
      </c>
      <c r="L4836" s="3">
        <v>3695.89756082547</v>
      </c>
      <c r="M4836" s="3">
        <v>3905.4677244000009</v>
      </c>
      <c r="N4836" s="3">
        <v>7475.4451102468829</v>
      </c>
      <c r="O4836" s="3">
        <v>7475.4451102468829</v>
      </c>
      <c r="P4836" s="3">
        <v>7554.8740816362215</v>
      </c>
    </row>
    <row r="4837" spans="2:16" x14ac:dyDescent="0.35">
      <c r="B4837" t="s">
        <v>76</v>
      </c>
      <c r="D4837" t="s">
        <v>19</v>
      </c>
      <c r="E4837" t="s">
        <v>103</v>
      </c>
      <c r="F4837" t="s">
        <v>1583</v>
      </c>
      <c r="G4837" t="s">
        <v>1584</v>
      </c>
      <c r="H4837">
        <v>5019</v>
      </c>
      <c r="I4837" t="s">
        <v>270</v>
      </c>
      <c r="J4837">
        <v>63300060</v>
      </c>
      <c r="K4837" t="s">
        <v>1546</v>
      </c>
      <c r="L4837" s="3">
        <v>444230.59040111001</v>
      </c>
      <c r="M4837" s="3">
        <v>469419.99999999994</v>
      </c>
      <c r="N4837" s="3">
        <v>478419.99999999994</v>
      </c>
      <c r="O4837" s="3">
        <v>487419.99999999994</v>
      </c>
      <c r="P4837" s="3">
        <v>492598.99184110423</v>
      </c>
    </row>
    <row r="4838" spans="2:16" x14ac:dyDescent="0.35">
      <c r="B4838" t="s">
        <v>76</v>
      </c>
      <c r="D4838" t="s">
        <v>11</v>
      </c>
      <c r="E4838" t="s">
        <v>103</v>
      </c>
      <c r="F4838" t="s">
        <v>277</v>
      </c>
      <c r="G4838" t="s">
        <v>278</v>
      </c>
      <c r="H4838">
        <v>5019</v>
      </c>
      <c r="I4838" t="s">
        <v>270</v>
      </c>
      <c r="J4838">
        <v>63300080</v>
      </c>
      <c r="K4838" t="s">
        <v>91</v>
      </c>
      <c r="L4838" s="3">
        <v>408910.03255135502</v>
      </c>
      <c r="M4838" s="3">
        <v>432096.6444632702</v>
      </c>
      <c r="N4838" s="3">
        <v>445059.54379716836</v>
      </c>
      <c r="O4838" s="3">
        <v>458411.3301110834</v>
      </c>
      <c r="P4838" s="3">
        <v>463282.09564904874</v>
      </c>
    </row>
    <row r="4839" spans="2:16" x14ac:dyDescent="0.35">
      <c r="B4839" t="s">
        <v>76</v>
      </c>
      <c r="D4839" t="s">
        <v>11</v>
      </c>
      <c r="E4839" t="s">
        <v>103</v>
      </c>
      <c r="F4839" t="s">
        <v>277</v>
      </c>
      <c r="G4839" t="s">
        <v>278</v>
      </c>
      <c r="H4839">
        <v>5019</v>
      </c>
      <c r="I4839" t="s">
        <v>270</v>
      </c>
      <c r="J4839">
        <v>63300040</v>
      </c>
      <c r="K4839" t="s">
        <v>1515</v>
      </c>
      <c r="L4839" s="3">
        <v>82491.726954976388</v>
      </c>
      <c r="M4839" s="3">
        <v>87169.29293914797</v>
      </c>
      <c r="N4839" s="3">
        <v>89784.371727322403</v>
      </c>
      <c r="O4839" s="3">
        <v>92477.902879142086</v>
      </c>
      <c r="P4839" s="3">
        <v>93460.509880277677</v>
      </c>
    </row>
    <row r="4840" spans="2:16" x14ac:dyDescent="0.35">
      <c r="B4840" t="s">
        <v>76</v>
      </c>
      <c r="D4840" t="s">
        <v>19</v>
      </c>
      <c r="E4840" t="s">
        <v>103</v>
      </c>
      <c r="F4840" t="s">
        <v>277</v>
      </c>
      <c r="G4840" t="s">
        <v>278</v>
      </c>
      <c r="H4840">
        <v>5019</v>
      </c>
      <c r="I4840" t="s">
        <v>270</v>
      </c>
      <c r="J4840">
        <v>63300056</v>
      </c>
      <c r="K4840" t="s">
        <v>1536</v>
      </c>
      <c r="L4840" s="3">
        <v>785635.49480929901</v>
      </c>
      <c r="M4840" s="3">
        <v>830183.74227759975</v>
      </c>
      <c r="N4840" s="3">
        <v>855089.25454592775</v>
      </c>
      <c r="O4840" s="3">
        <v>880741.93218230549</v>
      </c>
      <c r="P4840" s="3">
        <v>890100.09409788263</v>
      </c>
    </row>
    <row r="4841" spans="2:16" x14ac:dyDescent="0.35">
      <c r="B4841" t="s">
        <v>76</v>
      </c>
      <c r="D4841" t="s">
        <v>19</v>
      </c>
      <c r="E4841" t="s">
        <v>103</v>
      </c>
      <c r="F4841" t="s">
        <v>277</v>
      </c>
      <c r="G4841" t="s">
        <v>278</v>
      </c>
      <c r="H4841">
        <v>5019</v>
      </c>
      <c r="I4841" t="s">
        <v>270</v>
      </c>
      <c r="J4841">
        <v>63300052</v>
      </c>
      <c r="K4841" t="s">
        <v>1541</v>
      </c>
      <c r="L4841" s="3">
        <v>559463.29647805309</v>
      </c>
      <c r="M4841" s="3">
        <v>591186.79871999973</v>
      </c>
      <c r="N4841" s="3">
        <v>608922.40268159972</v>
      </c>
      <c r="O4841" s="3">
        <v>627190.07476204773</v>
      </c>
      <c r="P4841" s="3">
        <v>633854.1679055671</v>
      </c>
    </row>
    <row r="4842" spans="2:16" x14ac:dyDescent="0.35">
      <c r="B4842" t="s">
        <v>76</v>
      </c>
      <c r="D4842" t="s">
        <v>19</v>
      </c>
      <c r="E4842" t="s">
        <v>103</v>
      </c>
      <c r="F4842" t="s">
        <v>277</v>
      </c>
      <c r="G4842" t="s">
        <v>278</v>
      </c>
      <c r="H4842">
        <v>5019</v>
      </c>
      <c r="I4842" t="s">
        <v>270</v>
      </c>
      <c r="J4842">
        <v>63300060</v>
      </c>
      <c r="K4842" t="s">
        <v>1546</v>
      </c>
      <c r="L4842" s="3">
        <v>33863.805221152325</v>
      </c>
      <c r="M4842" s="3">
        <v>35784.000000000007</v>
      </c>
      <c r="N4842" s="3">
        <v>35784.000000000007</v>
      </c>
      <c r="O4842" s="3">
        <v>35784.000000000007</v>
      </c>
      <c r="P4842" s="3">
        <v>36164.216330971401</v>
      </c>
    </row>
    <row r="4843" spans="2:16" x14ac:dyDescent="0.35">
      <c r="B4843" t="s">
        <v>76</v>
      </c>
      <c r="D4843" t="s">
        <v>19</v>
      </c>
      <c r="E4843" t="s">
        <v>103</v>
      </c>
      <c r="F4843" t="s">
        <v>277</v>
      </c>
      <c r="G4843" t="s">
        <v>278</v>
      </c>
      <c r="H4843">
        <v>5019</v>
      </c>
      <c r="I4843" t="s">
        <v>270</v>
      </c>
      <c r="J4843">
        <v>63300033</v>
      </c>
      <c r="K4843" t="s">
        <v>1661</v>
      </c>
      <c r="L4843" s="3">
        <v>12718.800083061908</v>
      </c>
      <c r="M4843" s="3">
        <v>13440.000000000004</v>
      </c>
      <c r="N4843" s="3">
        <v>13440.000000000004</v>
      </c>
      <c r="O4843" s="3">
        <v>13440.000000000004</v>
      </c>
      <c r="P4843" s="3">
        <v>13582.804255763907</v>
      </c>
    </row>
    <row r="4844" spans="2:16" x14ac:dyDescent="0.35">
      <c r="B4844" t="s">
        <v>76</v>
      </c>
      <c r="D4844" t="s">
        <v>19</v>
      </c>
      <c r="E4844" t="s">
        <v>103</v>
      </c>
      <c r="F4844" t="s">
        <v>277</v>
      </c>
      <c r="G4844" t="s">
        <v>278</v>
      </c>
      <c r="H4844">
        <v>5019</v>
      </c>
      <c r="I4844" t="s">
        <v>270</v>
      </c>
      <c r="J4844">
        <v>63300150</v>
      </c>
      <c r="K4844" t="s">
        <v>1680</v>
      </c>
      <c r="L4844" s="3">
        <v>23832.608727070765</v>
      </c>
      <c r="M4844" s="3">
        <v>25184.000000000007</v>
      </c>
      <c r="N4844" s="3">
        <v>25184.000000000007</v>
      </c>
      <c r="O4844" s="3">
        <v>25184.000000000007</v>
      </c>
      <c r="P4844" s="3">
        <v>25451.58797449094</v>
      </c>
    </row>
    <row r="4845" spans="2:16" x14ac:dyDescent="0.35">
      <c r="B4845" t="s">
        <v>76</v>
      </c>
      <c r="D4845" t="s">
        <v>11</v>
      </c>
      <c r="E4845" t="s">
        <v>103</v>
      </c>
      <c r="F4845" t="s">
        <v>277</v>
      </c>
      <c r="G4845" t="s">
        <v>278</v>
      </c>
      <c r="H4845">
        <v>5019</v>
      </c>
      <c r="I4845" t="s">
        <v>270</v>
      </c>
      <c r="J4845">
        <v>63300100</v>
      </c>
      <c r="K4845" t="s">
        <v>1869</v>
      </c>
      <c r="L4845" s="3">
        <v>123749.08879843639</v>
      </c>
      <c r="M4845" s="3">
        <v>130766.08977177915</v>
      </c>
      <c r="N4845" s="3">
        <v>134689.07246493251</v>
      </c>
      <c r="O4845" s="3">
        <v>138729.74463888048</v>
      </c>
      <c r="P4845" s="3">
        <v>140203.79210431737</v>
      </c>
    </row>
    <row r="4846" spans="2:16" x14ac:dyDescent="0.35">
      <c r="B4846" t="s">
        <v>76</v>
      </c>
      <c r="D4846" t="s">
        <v>11</v>
      </c>
      <c r="E4846" t="s">
        <v>103</v>
      </c>
      <c r="F4846" t="s">
        <v>277</v>
      </c>
      <c r="G4846" t="s">
        <v>278</v>
      </c>
      <c r="H4846">
        <v>5019</v>
      </c>
      <c r="I4846" t="s">
        <v>270</v>
      </c>
      <c r="J4846">
        <v>63300170</v>
      </c>
      <c r="K4846" t="s">
        <v>1873</v>
      </c>
      <c r="L4846" s="3">
        <v>124916.04367467853</v>
      </c>
      <c r="M4846" s="3">
        <v>131999.21502213835</v>
      </c>
      <c r="N4846" s="3">
        <v>135959.19147280249</v>
      </c>
      <c r="O4846" s="3">
        <v>140037.96721698658</v>
      </c>
      <c r="P4846" s="3">
        <v>141525.91496156334</v>
      </c>
    </row>
    <row r="4847" spans="2:16" x14ac:dyDescent="0.35">
      <c r="B4847" t="s">
        <v>76</v>
      </c>
      <c r="D4847" t="s">
        <v>19</v>
      </c>
      <c r="E4847" t="s">
        <v>103</v>
      </c>
      <c r="F4847" t="s">
        <v>277</v>
      </c>
      <c r="G4847" t="s">
        <v>278</v>
      </c>
      <c r="H4847">
        <v>5019</v>
      </c>
      <c r="I4847" t="s">
        <v>270</v>
      </c>
      <c r="J4847">
        <v>63300160</v>
      </c>
      <c r="K4847" t="s">
        <v>1878</v>
      </c>
      <c r="L4847" s="3">
        <v>11639.973290302192</v>
      </c>
      <c r="M4847" s="3">
        <v>12300.000000000004</v>
      </c>
      <c r="N4847" s="3">
        <v>12300.000000000004</v>
      </c>
      <c r="O4847" s="3">
        <v>12300.000000000004</v>
      </c>
      <c r="P4847" s="3">
        <v>12430.691394783933</v>
      </c>
    </row>
    <row r="4848" spans="2:16" x14ac:dyDescent="0.35">
      <c r="B4848" t="s">
        <v>76</v>
      </c>
      <c r="D4848" t="s">
        <v>11</v>
      </c>
      <c r="E4848" t="s">
        <v>103</v>
      </c>
      <c r="F4848" t="s">
        <v>277</v>
      </c>
      <c r="G4848" t="s">
        <v>278</v>
      </c>
      <c r="H4848">
        <v>5019</v>
      </c>
      <c r="I4848" t="s">
        <v>270</v>
      </c>
      <c r="J4848">
        <v>63300130</v>
      </c>
      <c r="K4848" t="s">
        <v>1896</v>
      </c>
      <c r="L4848" s="3">
        <v>53803.951642500113</v>
      </c>
      <c r="M4848" s="3">
        <v>56854.821630400016</v>
      </c>
      <c r="N4848" s="3">
        <v>18305.381299816443</v>
      </c>
      <c r="O4848" s="3">
        <v>18305.381299816443</v>
      </c>
      <c r="P4848" s="3">
        <v>18499.881772509507</v>
      </c>
    </row>
    <row r="4849" spans="2:16" x14ac:dyDescent="0.35">
      <c r="B4849" t="s">
        <v>76</v>
      </c>
      <c r="D4849" t="s">
        <v>19</v>
      </c>
      <c r="E4849" t="s">
        <v>103</v>
      </c>
      <c r="F4849" t="s">
        <v>1585</v>
      </c>
      <c r="G4849" t="s">
        <v>1586</v>
      </c>
      <c r="H4849">
        <v>5019</v>
      </c>
      <c r="I4849" t="s">
        <v>270</v>
      </c>
      <c r="J4849">
        <v>63300060</v>
      </c>
      <c r="K4849" t="s">
        <v>1546</v>
      </c>
      <c r="L4849" s="3">
        <v>482633.0388665669</v>
      </c>
      <c r="M4849" s="3">
        <v>510000.0000004</v>
      </c>
      <c r="N4849" s="3">
        <v>516000.0000004</v>
      </c>
      <c r="O4849" s="3">
        <v>523000.0000004</v>
      </c>
      <c r="P4849" s="3">
        <v>528557.04060788348</v>
      </c>
    </row>
    <row r="4850" spans="2:16" x14ac:dyDescent="0.35">
      <c r="B4850" t="s">
        <v>76</v>
      </c>
      <c r="D4850" t="s">
        <v>19</v>
      </c>
      <c r="E4850" t="s">
        <v>103</v>
      </c>
      <c r="F4850" t="s">
        <v>1585</v>
      </c>
      <c r="G4850" t="s">
        <v>1586</v>
      </c>
      <c r="H4850">
        <v>5019</v>
      </c>
      <c r="I4850" t="s">
        <v>270</v>
      </c>
      <c r="J4850">
        <v>63300150</v>
      </c>
      <c r="K4850" t="s">
        <v>1680</v>
      </c>
      <c r="L4850" s="3">
        <v>170341.07254100766</v>
      </c>
      <c r="M4850" s="3">
        <v>180000</v>
      </c>
      <c r="N4850" s="3">
        <v>183600</v>
      </c>
      <c r="O4850" s="3">
        <v>188000</v>
      </c>
      <c r="P4850" s="3">
        <v>189997.55953003079</v>
      </c>
    </row>
    <row r="4851" spans="2:16" x14ac:dyDescent="0.35">
      <c r="B4851" t="s">
        <v>76</v>
      </c>
      <c r="D4851" t="s">
        <v>11</v>
      </c>
      <c r="E4851" t="s">
        <v>103</v>
      </c>
      <c r="F4851" t="s">
        <v>279</v>
      </c>
      <c r="G4851" t="s">
        <v>280</v>
      </c>
      <c r="H4851">
        <v>5019</v>
      </c>
      <c r="I4851" t="s">
        <v>270</v>
      </c>
      <c r="J4851">
        <v>63300080</v>
      </c>
      <c r="K4851" t="s">
        <v>91</v>
      </c>
      <c r="L4851" s="3">
        <v>12330.524700037118</v>
      </c>
      <c r="M4851" s="3">
        <v>13029.708060998404</v>
      </c>
      <c r="N4851" s="3">
        <v>13420.599302828356</v>
      </c>
      <c r="O4851" s="3">
        <v>13823.217281913207</v>
      </c>
      <c r="P4851" s="3">
        <v>13970.093342642846</v>
      </c>
    </row>
    <row r="4852" spans="2:16" x14ac:dyDescent="0.35">
      <c r="B4852" t="s">
        <v>76</v>
      </c>
      <c r="D4852" t="s">
        <v>11</v>
      </c>
      <c r="E4852" t="s">
        <v>103</v>
      </c>
      <c r="F4852" t="s">
        <v>279</v>
      </c>
      <c r="G4852" t="s">
        <v>280</v>
      </c>
      <c r="H4852">
        <v>5019</v>
      </c>
      <c r="I4852" t="s">
        <v>270</v>
      </c>
      <c r="J4852">
        <v>63300040</v>
      </c>
      <c r="K4852" t="s">
        <v>1515</v>
      </c>
      <c r="L4852" s="3">
        <v>4258.898333894399</v>
      </c>
      <c r="M4852" s="3">
        <v>4500.3925868580009</v>
      </c>
      <c r="N4852" s="3">
        <v>4635.4043644637404</v>
      </c>
      <c r="O4852" s="3">
        <v>4774.4664953976526</v>
      </c>
      <c r="P4852" s="3">
        <v>4825.1967137417714</v>
      </c>
    </row>
    <row r="4853" spans="2:16" x14ac:dyDescent="0.35">
      <c r="B4853" t="s">
        <v>76</v>
      </c>
      <c r="D4853" t="s">
        <v>19</v>
      </c>
      <c r="E4853" t="s">
        <v>103</v>
      </c>
      <c r="F4853" t="s">
        <v>279</v>
      </c>
      <c r="G4853" t="s">
        <v>280</v>
      </c>
      <c r="H4853">
        <v>5019</v>
      </c>
      <c r="I4853" t="s">
        <v>270</v>
      </c>
      <c r="J4853">
        <v>63300056</v>
      </c>
      <c r="K4853" t="s">
        <v>1536</v>
      </c>
      <c r="L4853" s="3">
        <v>40560.936513279987</v>
      </c>
      <c r="M4853" s="3">
        <v>42860.881779600008</v>
      </c>
      <c r="N4853" s="3">
        <v>44146.708232988007</v>
      </c>
      <c r="O4853" s="3">
        <v>45471.109479977647</v>
      </c>
      <c r="P4853" s="3">
        <v>45954.254416588301</v>
      </c>
    </row>
    <row r="4854" spans="2:16" x14ac:dyDescent="0.35">
      <c r="B4854" t="s">
        <v>76</v>
      </c>
      <c r="D4854" t="s">
        <v>19</v>
      </c>
      <c r="E4854" t="s">
        <v>103</v>
      </c>
      <c r="F4854" t="s">
        <v>279</v>
      </c>
      <c r="G4854" t="s">
        <v>280</v>
      </c>
      <c r="H4854">
        <v>5019</v>
      </c>
      <c r="I4854" t="s">
        <v>270</v>
      </c>
      <c r="J4854">
        <v>63300060</v>
      </c>
      <c r="K4854" t="s">
        <v>1546</v>
      </c>
      <c r="L4854" s="3">
        <v>4182.8196701736324</v>
      </c>
      <c r="M4854" s="3">
        <v>4420</v>
      </c>
      <c r="N4854" s="3">
        <v>4420</v>
      </c>
      <c r="O4854" s="3">
        <v>4420</v>
      </c>
      <c r="P4854" s="3">
        <v>4466.9638995890218</v>
      </c>
    </row>
    <row r="4855" spans="2:16" x14ac:dyDescent="0.35">
      <c r="B4855" t="s">
        <v>76</v>
      </c>
      <c r="D4855" t="s">
        <v>19</v>
      </c>
      <c r="E4855" t="s">
        <v>103</v>
      </c>
      <c r="F4855" t="s">
        <v>279</v>
      </c>
      <c r="G4855" t="s">
        <v>280</v>
      </c>
      <c r="H4855">
        <v>5019</v>
      </c>
      <c r="I4855" t="s">
        <v>270</v>
      </c>
      <c r="J4855">
        <v>63300150</v>
      </c>
      <c r="K4855" t="s">
        <v>1680</v>
      </c>
      <c r="L4855" s="3">
        <v>11639.97329030219</v>
      </c>
      <c r="M4855" s="3">
        <v>12300</v>
      </c>
      <c r="N4855" s="3">
        <v>12300</v>
      </c>
      <c r="O4855" s="3">
        <v>12300</v>
      </c>
      <c r="P4855" s="3">
        <v>12430.691394783929</v>
      </c>
    </row>
    <row r="4856" spans="2:16" x14ac:dyDescent="0.35">
      <c r="B4856" t="s">
        <v>76</v>
      </c>
      <c r="D4856" t="s">
        <v>11</v>
      </c>
      <c r="E4856" t="s">
        <v>103</v>
      </c>
      <c r="F4856" t="s">
        <v>279</v>
      </c>
      <c r="G4856" t="s">
        <v>280</v>
      </c>
      <c r="H4856">
        <v>5019</v>
      </c>
      <c r="I4856" t="s">
        <v>270</v>
      </c>
      <c r="J4856">
        <v>63300100</v>
      </c>
      <c r="K4856" t="s">
        <v>1869</v>
      </c>
      <c r="L4856" s="3">
        <v>3731.6061592217593</v>
      </c>
      <c r="M4856" s="3">
        <v>3943.2011237232009</v>
      </c>
      <c r="N4856" s="3">
        <v>4061.497157434897</v>
      </c>
      <c r="O4856" s="3">
        <v>4183.3420721579441</v>
      </c>
      <c r="P4856" s="3">
        <v>4227.7914063261242</v>
      </c>
    </row>
    <row r="4857" spans="2:16" x14ac:dyDescent="0.35">
      <c r="B4857" t="s">
        <v>76</v>
      </c>
      <c r="D4857" t="s">
        <v>11</v>
      </c>
      <c r="E4857" t="s">
        <v>103</v>
      </c>
      <c r="F4857" t="s">
        <v>279</v>
      </c>
      <c r="G4857" t="s">
        <v>280</v>
      </c>
      <c r="H4857">
        <v>5019</v>
      </c>
      <c r="I4857" t="s">
        <v>270</v>
      </c>
      <c r="J4857">
        <v>63300170</v>
      </c>
      <c r="K4857" t="s">
        <v>1873</v>
      </c>
      <c r="L4857" s="3">
        <v>6449.1889056115187</v>
      </c>
      <c r="M4857" s="3">
        <v>6814.8802029564022</v>
      </c>
      <c r="N4857" s="3">
        <v>7019.3266090450943</v>
      </c>
      <c r="O4857" s="3">
        <v>7229.9064073164463</v>
      </c>
      <c r="P4857" s="3">
        <v>7306.7264522375399</v>
      </c>
    </row>
    <row r="4858" spans="2:16" x14ac:dyDescent="0.35">
      <c r="B4858" t="s">
        <v>76</v>
      </c>
      <c r="D4858" t="s">
        <v>11</v>
      </c>
      <c r="E4858" t="s">
        <v>103</v>
      </c>
      <c r="F4858" t="s">
        <v>279</v>
      </c>
      <c r="G4858" t="s">
        <v>280</v>
      </c>
      <c r="H4858">
        <v>5019</v>
      </c>
      <c r="I4858" t="s">
        <v>270</v>
      </c>
      <c r="J4858">
        <v>63300130</v>
      </c>
      <c r="K4858" t="s">
        <v>1896</v>
      </c>
      <c r="L4858" s="3">
        <v>1622.4374578965908</v>
      </c>
      <c r="M4858" s="3">
        <v>1714.4352684</v>
      </c>
      <c r="N4858" s="3">
        <v>2330.5168851746339</v>
      </c>
      <c r="O4858" s="3">
        <v>2330.5168851746339</v>
      </c>
      <c r="P4858" s="3">
        <v>2355.2793650356884</v>
      </c>
    </row>
    <row r="4859" spans="2:16" x14ac:dyDescent="0.35">
      <c r="B4859" t="s">
        <v>76</v>
      </c>
      <c r="D4859" t="s">
        <v>11</v>
      </c>
      <c r="E4859" t="s">
        <v>103</v>
      </c>
      <c r="F4859" t="s">
        <v>281</v>
      </c>
      <c r="G4859" t="s">
        <v>282</v>
      </c>
      <c r="H4859">
        <v>5019</v>
      </c>
      <c r="I4859" t="s">
        <v>270</v>
      </c>
      <c r="J4859">
        <v>63300080</v>
      </c>
      <c r="K4859" t="s">
        <v>91</v>
      </c>
      <c r="L4859" s="3">
        <v>76259.477893860545</v>
      </c>
      <c r="M4859" s="3">
        <v>80583.653819546962</v>
      </c>
      <c r="N4859" s="3">
        <v>83001.16343413337</v>
      </c>
      <c r="O4859" s="3">
        <v>85491.198337157373</v>
      </c>
      <c r="P4859" s="3">
        <v>86399.569390200675</v>
      </c>
    </row>
    <row r="4860" spans="2:16" x14ac:dyDescent="0.35">
      <c r="B4860" t="s">
        <v>76</v>
      </c>
      <c r="D4860" t="s">
        <v>19</v>
      </c>
      <c r="E4860" t="s">
        <v>103</v>
      </c>
      <c r="F4860" t="s">
        <v>281</v>
      </c>
      <c r="G4860" t="s">
        <v>282</v>
      </c>
      <c r="H4860">
        <v>5019</v>
      </c>
      <c r="I4860" t="s">
        <v>270</v>
      </c>
      <c r="J4860">
        <v>63300030</v>
      </c>
      <c r="K4860" t="s">
        <v>1488</v>
      </c>
      <c r="L4860" s="3">
        <v>35158.397372463973</v>
      </c>
      <c r="M4860" s="3">
        <v>37151.999999999993</v>
      </c>
      <c r="N4860" s="3">
        <v>37151.999999999993</v>
      </c>
      <c r="O4860" s="3">
        <v>37151.999999999993</v>
      </c>
      <c r="P4860" s="3">
        <v>37546.751764147353</v>
      </c>
    </row>
    <row r="4861" spans="2:16" x14ac:dyDescent="0.35">
      <c r="B4861" t="s">
        <v>76</v>
      </c>
      <c r="D4861" t="s">
        <v>11</v>
      </c>
      <c r="E4861" t="s">
        <v>103</v>
      </c>
      <c r="F4861" t="s">
        <v>281</v>
      </c>
      <c r="G4861" t="s">
        <v>282</v>
      </c>
      <c r="H4861">
        <v>5019</v>
      </c>
      <c r="I4861" t="s">
        <v>270</v>
      </c>
      <c r="J4861">
        <v>63300040</v>
      </c>
      <c r="K4861" t="s">
        <v>1515</v>
      </c>
      <c r="L4861" s="3">
        <v>26339.622298866303</v>
      </c>
      <c r="M4861" s="3">
        <v>27833.169904777733</v>
      </c>
      <c r="N4861" s="3">
        <v>28668.165001921065</v>
      </c>
      <c r="O4861" s="3">
        <v>29528.209951978693</v>
      </c>
      <c r="P4861" s="3">
        <v>29841.95653279957</v>
      </c>
    </row>
    <row r="4862" spans="2:16" x14ac:dyDescent="0.35">
      <c r="B4862" t="s">
        <v>76</v>
      </c>
      <c r="D4862" t="s">
        <v>19</v>
      </c>
      <c r="E4862" t="s">
        <v>103</v>
      </c>
      <c r="F4862" t="s">
        <v>281</v>
      </c>
      <c r="G4862" t="s">
        <v>282</v>
      </c>
      <c r="H4862">
        <v>5019</v>
      </c>
      <c r="I4862" t="s">
        <v>270</v>
      </c>
      <c r="J4862">
        <v>63300056</v>
      </c>
      <c r="K4862" t="s">
        <v>1536</v>
      </c>
      <c r="L4862" s="3">
        <v>250853.54570348861</v>
      </c>
      <c r="M4862" s="3">
        <v>265077.80861693079</v>
      </c>
      <c r="N4862" s="3">
        <v>273030.14287543873</v>
      </c>
      <c r="O4862" s="3">
        <v>281221.04716170189</v>
      </c>
      <c r="P4862" s="3">
        <v>284209.10983618646</v>
      </c>
    </row>
    <row r="4863" spans="2:16" x14ac:dyDescent="0.35">
      <c r="B4863" t="s">
        <v>76</v>
      </c>
      <c r="D4863" t="s">
        <v>19</v>
      </c>
      <c r="E4863" t="s">
        <v>103</v>
      </c>
      <c r="F4863" t="s">
        <v>281</v>
      </c>
      <c r="G4863" t="s">
        <v>282</v>
      </c>
      <c r="H4863">
        <v>5019</v>
      </c>
      <c r="I4863" t="s">
        <v>270</v>
      </c>
      <c r="J4863">
        <v>63300060</v>
      </c>
      <c r="K4863" t="s">
        <v>1546</v>
      </c>
      <c r="L4863" s="3">
        <v>32501.076640824253</v>
      </c>
      <c r="M4863" s="3">
        <v>34343.999999999993</v>
      </c>
      <c r="N4863" s="3">
        <v>34343.999999999993</v>
      </c>
      <c r="O4863" s="3">
        <v>34343.999999999993</v>
      </c>
      <c r="P4863" s="3">
        <v>34708.915874996681</v>
      </c>
    </row>
    <row r="4864" spans="2:16" x14ac:dyDescent="0.35">
      <c r="B4864" t="s">
        <v>76</v>
      </c>
      <c r="D4864" t="s">
        <v>19</v>
      </c>
      <c r="E4864" t="s">
        <v>103</v>
      </c>
      <c r="F4864" t="s">
        <v>281</v>
      </c>
      <c r="G4864" t="s">
        <v>282</v>
      </c>
      <c r="H4864">
        <v>5019</v>
      </c>
      <c r="I4864" t="s">
        <v>270</v>
      </c>
      <c r="J4864">
        <v>63300033</v>
      </c>
      <c r="K4864" t="s">
        <v>1661</v>
      </c>
      <c r="L4864" s="3">
        <v>14762.892953553994</v>
      </c>
      <c r="M4864" s="3">
        <v>15599.999999999996</v>
      </c>
      <c r="N4864" s="3">
        <v>15599.999999999996</v>
      </c>
      <c r="O4864" s="3">
        <v>15599.999999999996</v>
      </c>
      <c r="P4864" s="3">
        <v>15765.754939725955</v>
      </c>
    </row>
    <row r="4865" spans="2:16" x14ac:dyDescent="0.35">
      <c r="B4865" t="s">
        <v>76</v>
      </c>
      <c r="D4865" t="s">
        <v>19</v>
      </c>
      <c r="E4865" t="s">
        <v>103</v>
      </c>
      <c r="F4865" t="s">
        <v>281</v>
      </c>
      <c r="G4865" t="s">
        <v>282</v>
      </c>
      <c r="H4865">
        <v>5019</v>
      </c>
      <c r="I4865" t="s">
        <v>270</v>
      </c>
      <c r="J4865">
        <v>63300150</v>
      </c>
      <c r="K4865" t="s">
        <v>1680</v>
      </c>
      <c r="L4865" s="3">
        <v>186777.27316709657</v>
      </c>
      <c r="M4865" s="3">
        <v>197368.19</v>
      </c>
      <c r="N4865" s="3">
        <v>1199.9999999999998</v>
      </c>
      <c r="O4865" s="3">
        <v>1199.9999999999998</v>
      </c>
      <c r="P4865" s="3">
        <v>1212.7503799789197</v>
      </c>
    </row>
    <row r="4866" spans="2:16" x14ac:dyDescent="0.35">
      <c r="B4866" t="s">
        <v>76</v>
      </c>
      <c r="D4866" t="s">
        <v>11</v>
      </c>
      <c r="E4866" t="s">
        <v>103</v>
      </c>
      <c r="F4866" t="s">
        <v>281</v>
      </c>
      <c r="G4866" t="s">
        <v>282</v>
      </c>
      <c r="H4866">
        <v>5019</v>
      </c>
      <c r="I4866" t="s">
        <v>270</v>
      </c>
      <c r="J4866">
        <v>63300100</v>
      </c>
      <c r="K4866" t="s">
        <v>1869</v>
      </c>
      <c r="L4866" s="3">
        <v>23078.526204720951</v>
      </c>
      <c r="M4866" s="3">
        <v>24387.158392757632</v>
      </c>
      <c r="N4866" s="3">
        <v>25118.773144540359</v>
      </c>
      <c r="O4866" s="3">
        <v>25872.336338876572</v>
      </c>
      <c r="P4866" s="3">
        <v>26147.238104929151</v>
      </c>
    </row>
    <row r="4867" spans="2:16" x14ac:dyDescent="0.35">
      <c r="B4867" t="s">
        <v>76</v>
      </c>
      <c r="D4867" t="s">
        <v>11</v>
      </c>
      <c r="E4867" t="s">
        <v>103</v>
      </c>
      <c r="F4867" t="s">
        <v>281</v>
      </c>
      <c r="G4867" t="s">
        <v>282</v>
      </c>
      <c r="H4867">
        <v>5019</v>
      </c>
      <c r="I4867" t="s">
        <v>270</v>
      </c>
      <c r="J4867">
        <v>63300170</v>
      </c>
      <c r="K4867" t="s">
        <v>1873</v>
      </c>
      <c r="L4867" s="3">
        <v>39885.713766854686</v>
      </c>
      <c r="M4867" s="3">
        <v>42147.371570091993</v>
      </c>
      <c r="N4867" s="3">
        <v>43411.792717194759</v>
      </c>
      <c r="O4867" s="3">
        <v>44714.146498710601</v>
      </c>
      <c r="P4867" s="3">
        <v>45189.248463953641</v>
      </c>
    </row>
    <row r="4868" spans="2:16" x14ac:dyDescent="0.35">
      <c r="B4868" t="s">
        <v>76</v>
      </c>
      <c r="D4868" t="s">
        <v>11</v>
      </c>
      <c r="E4868" t="s">
        <v>103</v>
      </c>
      <c r="F4868" t="s">
        <v>281</v>
      </c>
      <c r="G4868" t="s">
        <v>282</v>
      </c>
      <c r="H4868">
        <v>5019</v>
      </c>
      <c r="I4868" t="s">
        <v>270</v>
      </c>
      <c r="J4868">
        <v>63300130</v>
      </c>
      <c r="K4868" t="s">
        <v>1896</v>
      </c>
      <c r="L4868" s="3">
        <v>14507.434972276011</v>
      </c>
      <c r="M4868" s="3">
        <v>15330.056668399997</v>
      </c>
      <c r="N4868" s="3">
        <v>18640.632320530887</v>
      </c>
      <c r="O4868" s="3">
        <v>18640.632320530887</v>
      </c>
      <c r="P4868" s="3">
        <v>18838.694941475973</v>
      </c>
    </row>
    <row r="4869" spans="2:16" x14ac:dyDescent="0.35">
      <c r="B4869" t="s">
        <v>76</v>
      </c>
      <c r="D4869" t="s">
        <v>19</v>
      </c>
      <c r="E4869" t="s">
        <v>103</v>
      </c>
      <c r="F4869" t="s">
        <v>1709</v>
      </c>
      <c r="G4869" t="s">
        <v>1710</v>
      </c>
      <c r="H4869">
        <v>5019</v>
      </c>
      <c r="I4869" t="s">
        <v>270</v>
      </c>
      <c r="J4869">
        <v>63300150</v>
      </c>
      <c r="K4869" t="s">
        <v>1680</v>
      </c>
      <c r="L4869" s="3">
        <v>33557.191290578507</v>
      </c>
      <c r="M4869" s="3">
        <v>35460</v>
      </c>
      <c r="N4869" s="3">
        <v>35460</v>
      </c>
      <c r="O4869" s="3">
        <v>35460</v>
      </c>
      <c r="P4869" s="3">
        <v>35836.773728377084</v>
      </c>
    </row>
    <row r="4870" spans="2:16" x14ac:dyDescent="0.35">
      <c r="B4870" t="s">
        <v>76</v>
      </c>
      <c r="D4870" t="s">
        <v>11</v>
      </c>
      <c r="E4870" t="s">
        <v>103</v>
      </c>
      <c r="F4870" t="s">
        <v>283</v>
      </c>
      <c r="G4870" t="s">
        <v>284</v>
      </c>
      <c r="H4870">
        <v>5019</v>
      </c>
      <c r="I4870" t="s">
        <v>270</v>
      </c>
      <c r="J4870">
        <v>63300080</v>
      </c>
      <c r="K4870" t="s">
        <v>91</v>
      </c>
      <c r="L4870" s="3">
        <v>787.99666320575386</v>
      </c>
      <c r="M4870" s="3">
        <v>832.67879708159933</v>
      </c>
      <c r="N4870" s="3">
        <v>857.65916099404728</v>
      </c>
      <c r="O4870" s="3">
        <v>883.38893582386879</v>
      </c>
      <c r="P4870" s="3">
        <v>892.77522299130885</v>
      </c>
    </row>
    <row r="4871" spans="2:16" x14ac:dyDescent="0.35">
      <c r="B4871" t="s">
        <v>76</v>
      </c>
      <c r="D4871" t="s">
        <v>11</v>
      </c>
      <c r="E4871" t="s">
        <v>103</v>
      </c>
      <c r="F4871" t="s">
        <v>283</v>
      </c>
      <c r="G4871" t="s">
        <v>284</v>
      </c>
      <c r="H4871">
        <v>5019</v>
      </c>
      <c r="I4871" t="s">
        <v>270</v>
      </c>
      <c r="J4871">
        <v>63300040</v>
      </c>
      <c r="K4871" t="s">
        <v>1515</v>
      </c>
      <c r="L4871" s="3">
        <v>272.16990012040839</v>
      </c>
      <c r="M4871" s="3">
        <v>287.60287399199973</v>
      </c>
      <c r="N4871" s="3">
        <v>296.23096021175974</v>
      </c>
      <c r="O4871" s="3">
        <v>305.11788901811258</v>
      </c>
      <c r="P4871" s="3">
        <v>308.35986320423495</v>
      </c>
    </row>
    <row r="4872" spans="2:16" x14ac:dyDescent="0.35">
      <c r="B4872" t="s">
        <v>76</v>
      </c>
      <c r="D4872" t="s">
        <v>19</v>
      </c>
      <c r="E4872" t="s">
        <v>103</v>
      </c>
      <c r="F4872" t="s">
        <v>283</v>
      </c>
      <c r="G4872" t="s">
        <v>284</v>
      </c>
      <c r="H4872">
        <v>5019</v>
      </c>
      <c r="I4872" t="s">
        <v>270</v>
      </c>
      <c r="J4872">
        <v>63300056</v>
      </c>
      <c r="K4872" t="s">
        <v>1536</v>
      </c>
      <c r="L4872" s="3">
        <v>2592.0942868610323</v>
      </c>
      <c r="M4872" s="3">
        <v>2739.0749903999977</v>
      </c>
      <c r="N4872" s="3">
        <v>2821.2472401119976</v>
      </c>
      <c r="O4872" s="3">
        <v>2905.8846573153578</v>
      </c>
      <c r="P4872" s="3">
        <v>2936.7606019450945</v>
      </c>
    </row>
    <row r="4873" spans="2:16" x14ac:dyDescent="0.35">
      <c r="B4873" t="s">
        <v>76</v>
      </c>
      <c r="D4873" t="s">
        <v>19</v>
      </c>
      <c r="E4873" t="s">
        <v>103</v>
      </c>
      <c r="F4873" t="s">
        <v>283</v>
      </c>
      <c r="G4873" t="s">
        <v>284</v>
      </c>
      <c r="H4873">
        <v>5019</v>
      </c>
      <c r="I4873" t="s">
        <v>270</v>
      </c>
      <c r="J4873">
        <v>63300060</v>
      </c>
      <c r="K4873" t="s">
        <v>1546</v>
      </c>
      <c r="L4873" s="3">
        <v>146056.11363241132</v>
      </c>
      <c r="M4873" s="3">
        <v>154338</v>
      </c>
      <c r="N4873" s="3">
        <v>89338</v>
      </c>
      <c r="O4873" s="3">
        <v>199338</v>
      </c>
      <c r="P4873" s="3">
        <v>201456.02937019829</v>
      </c>
    </row>
    <row r="4874" spans="2:16" x14ac:dyDescent="0.35">
      <c r="B4874" t="s">
        <v>76</v>
      </c>
      <c r="D4874" t="s">
        <v>11</v>
      </c>
      <c r="E4874" t="s">
        <v>103</v>
      </c>
      <c r="F4874" t="s">
        <v>283</v>
      </c>
      <c r="G4874" t="s">
        <v>284</v>
      </c>
      <c r="H4874">
        <v>5019</v>
      </c>
      <c r="I4874" t="s">
        <v>270</v>
      </c>
      <c r="J4874">
        <v>63300100</v>
      </c>
      <c r="K4874" t="s">
        <v>1869</v>
      </c>
      <c r="L4874" s="3">
        <v>238.47267439121498</v>
      </c>
      <c r="M4874" s="3">
        <v>251.99489911679979</v>
      </c>
      <c r="N4874" s="3">
        <v>259.55474609030375</v>
      </c>
      <c r="O4874" s="3">
        <v>267.3413884730129</v>
      </c>
      <c r="P4874" s="3">
        <v>270.18197537894872</v>
      </c>
    </row>
    <row r="4875" spans="2:16" x14ac:dyDescent="0.35">
      <c r="B4875" t="s">
        <v>76</v>
      </c>
      <c r="D4875" t="s">
        <v>11</v>
      </c>
      <c r="E4875" t="s">
        <v>103</v>
      </c>
      <c r="F4875" t="s">
        <v>283</v>
      </c>
      <c r="G4875" t="s">
        <v>284</v>
      </c>
      <c r="H4875">
        <v>5019</v>
      </c>
      <c r="I4875" t="s">
        <v>270</v>
      </c>
      <c r="J4875">
        <v>63300170</v>
      </c>
      <c r="K4875" t="s">
        <v>1873</v>
      </c>
      <c r="L4875" s="3">
        <v>412.14299161090418</v>
      </c>
      <c r="M4875" s="3">
        <v>435.51292347359964</v>
      </c>
      <c r="N4875" s="3">
        <v>448.57831117780762</v>
      </c>
      <c r="O4875" s="3">
        <v>462.03566051314192</v>
      </c>
      <c r="P4875" s="3">
        <v>466.94493570927011</v>
      </c>
    </row>
    <row r="4876" spans="2:16" x14ac:dyDescent="0.35">
      <c r="B4876" t="s">
        <v>76</v>
      </c>
      <c r="D4876" t="s">
        <v>11</v>
      </c>
      <c r="E4876" t="s">
        <v>103</v>
      </c>
      <c r="F4876" t="s">
        <v>283</v>
      </c>
      <c r="G4876" t="s">
        <v>284</v>
      </c>
      <c r="H4876">
        <v>5019</v>
      </c>
      <c r="I4876" t="s">
        <v>270</v>
      </c>
      <c r="J4876">
        <v>63300130</v>
      </c>
      <c r="K4876" t="s">
        <v>1896</v>
      </c>
      <c r="L4876" s="3">
        <v>103.68376956662138</v>
      </c>
      <c r="M4876" s="3">
        <v>109.5629976</v>
      </c>
      <c r="N4876" s="3">
        <v>63.420149798421647</v>
      </c>
      <c r="O4876" s="3">
        <v>63.420149798421647</v>
      </c>
      <c r="P4876" s="3">
        <v>64.094008971963234</v>
      </c>
    </row>
    <row r="4877" spans="2:16" x14ac:dyDescent="0.35">
      <c r="B4877" t="s">
        <v>76</v>
      </c>
      <c r="D4877" t="s">
        <v>19</v>
      </c>
      <c r="E4877" t="s">
        <v>103</v>
      </c>
      <c r="F4877" t="s">
        <v>1711</v>
      </c>
      <c r="G4877" t="s">
        <v>1712</v>
      </c>
      <c r="H4877">
        <v>5019</v>
      </c>
      <c r="I4877" t="s">
        <v>270</v>
      </c>
      <c r="J4877">
        <v>63300150</v>
      </c>
      <c r="K4877" t="s">
        <v>1680</v>
      </c>
      <c r="L4877" s="3">
        <v>0</v>
      </c>
      <c r="M4877" s="3">
        <v>0</v>
      </c>
      <c r="N4877" s="3">
        <v>0</v>
      </c>
      <c r="O4877" s="3">
        <v>600000</v>
      </c>
      <c r="P4877" s="3">
        <v>606375.18998945993</v>
      </c>
    </row>
    <row r="4878" spans="2:16" x14ac:dyDescent="0.35">
      <c r="B4878" t="s">
        <v>10</v>
      </c>
      <c r="D4878" t="s">
        <v>11</v>
      </c>
      <c r="E4878" t="s">
        <v>103</v>
      </c>
      <c r="F4878" t="s">
        <v>255</v>
      </c>
      <c r="G4878" t="s">
        <v>256</v>
      </c>
      <c r="H4878">
        <v>5020</v>
      </c>
      <c r="I4878" t="s">
        <v>257</v>
      </c>
      <c r="J4878">
        <v>63300080</v>
      </c>
      <c r="K4878" t="s">
        <v>91</v>
      </c>
      <c r="L4878" s="3">
        <v>99450.151279052792</v>
      </c>
      <c r="M4878" s="3">
        <v>102930.90657381964</v>
      </c>
      <c r="N4878" s="3">
        <v>106533.48830390332</v>
      </c>
      <c r="O4878" s="3">
        <v>110262.16039453993</v>
      </c>
      <c r="P4878" s="3">
        <v>114121.33600834882</v>
      </c>
    </row>
    <row r="4879" spans="2:16" x14ac:dyDescent="0.35">
      <c r="B4879" t="s">
        <v>10</v>
      </c>
      <c r="D4879" t="s">
        <v>19</v>
      </c>
      <c r="E4879" t="s">
        <v>103</v>
      </c>
      <c r="F4879" t="s">
        <v>255</v>
      </c>
      <c r="G4879" t="s">
        <v>256</v>
      </c>
      <c r="H4879">
        <v>5020</v>
      </c>
      <c r="I4879" t="s">
        <v>257</v>
      </c>
      <c r="J4879">
        <v>63300075</v>
      </c>
      <c r="K4879" t="s">
        <v>1480</v>
      </c>
      <c r="L4879" s="3">
        <v>58441</v>
      </c>
      <c r="M4879" s="3">
        <v>59317.614999999991</v>
      </c>
      <c r="N4879" s="3">
        <v>60207.379224999982</v>
      </c>
      <c r="O4879" s="3">
        <v>61110.489913374979</v>
      </c>
      <c r="P4879" s="3">
        <v>62027.147262075596</v>
      </c>
    </row>
    <row r="4880" spans="2:16" x14ac:dyDescent="0.35">
      <c r="B4880" t="s">
        <v>10</v>
      </c>
      <c r="D4880" t="s">
        <v>19</v>
      </c>
      <c r="E4880" t="s">
        <v>103</v>
      </c>
      <c r="F4880" t="s">
        <v>255</v>
      </c>
      <c r="G4880" t="s">
        <v>256</v>
      </c>
      <c r="H4880">
        <v>5020</v>
      </c>
      <c r="I4880" t="s">
        <v>257</v>
      </c>
      <c r="J4880">
        <v>63300030</v>
      </c>
      <c r="K4880" t="s">
        <v>1488</v>
      </c>
      <c r="L4880" s="3">
        <v>8600</v>
      </c>
      <c r="M4880" s="3">
        <v>43592</v>
      </c>
      <c r="N4880" s="3">
        <v>43592</v>
      </c>
      <c r="O4880" s="3">
        <v>43592</v>
      </c>
      <c r="P4880" s="3">
        <v>43592</v>
      </c>
    </row>
    <row r="4881" spans="2:16" x14ac:dyDescent="0.35">
      <c r="B4881" t="s">
        <v>10</v>
      </c>
      <c r="D4881" t="s">
        <v>11</v>
      </c>
      <c r="E4881" t="s">
        <v>103</v>
      </c>
      <c r="F4881" t="s">
        <v>255</v>
      </c>
      <c r="G4881" t="s">
        <v>256</v>
      </c>
      <c r="H4881">
        <v>5020</v>
      </c>
      <c r="I4881" t="s">
        <v>257</v>
      </c>
      <c r="J4881">
        <v>63300040</v>
      </c>
      <c r="K4881" t="s">
        <v>1515</v>
      </c>
      <c r="L4881" s="3">
        <v>34349.558829935995</v>
      </c>
      <c r="M4881" s="3">
        <v>35551.793388983751</v>
      </c>
      <c r="N4881" s="3">
        <v>36796.106157598188</v>
      </c>
      <c r="O4881" s="3">
        <v>38083.969873114118</v>
      </c>
      <c r="P4881" s="3">
        <v>39416.90881867311</v>
      </c>
    </row>
    <row r="4882" spans="2:16" x14ac:dyDescent="0.35">
      <c r="B4882" t="s">
        <v>10</v>
      </c>
      <c r="D4882" t="s">
        <v>19</v>
      </c>
      <c r="E4882" t="s">
        <v>103</v>
      </c>
      <c r="F4882" t="s">
        <v>255</v>
      </c>
      <c r="G4882" t="s">
        <v>256</v>
      </c>
      <c r="H4882">
        <v>5020</v>
      </c>
      <c r="I4882" t="s">
        <v>257</v>
      </c>
      <c r="J4882">
        <v>63300056</v>
      </c>
      <c r="K4882" t="s">
        <v>1536</v>
      </c>
      <c r="L4882" s="3">
        <v>327138.6555232</v>
      </c>
      <c r="M4882" s="3">
        <v>338588.50846651196</v>
      </c>
      <c r="N4882" s="3">
        <v>350439.10626283986</v>
      </c>
      <c r="O4882" s="3">
        <v>362704.47498203925</v>
      </c>
      <c r="P4882" s="3">
        <v>375399.13160641061</v>
      </c>
    </row>
    <row r="4883" spans="2:16" x14ac:dyDescent="0.35">
      <c r="B4883" t="s">
        <v>10</v>
      </c>
      <c r="D4883" t="s">
        <v>19</v>
      </c>
      <c r="E4883" t="s">
        <v>103</v>
      </c>
      <c r="F4883" t="s">
        <v>255</v>
      </c>
      <c r="G4883" t="s">
        <v>256</v>
      </c>
      <c r="H4883">
        <v>5020</v>
      </c>
      <c r="I4883" t="s">
        <v>257</v>
      </c>
      <c r="J4883">
        <v>63300060</v>
      </c>
      <c r="K4883" t="s">
        <v>1546</v>
      </c>
      <c r="L4883" s="3">
        <v>0</v>
      </c>
      <c r="M4883" s="3">
        <v>4620</v>
      </c>
      <c r="N4883" s="3">
        <v>4620</v>
      </c>
      <c r="O4883" s="3">
        <v>4620</v>
      </c>
      <c r="P4883" s="3">
        <v>4620</v>
      </c>
    </row>
    <row r="4884" spans="2:16" x14ac:dyDescent="0.35">
      <c r="B4884" t="s">
        <v>10</v>
      </c>
      <c r="D4884" t="s">
        <v>19</v>
      </c>
      <c r="E4884" t="s">
        <v>103</v>
      </c>
      <c r="F4884" t="s">
        <v>255</v>
      </c>
      <c r="G4884" t="s">
        <v>256</v>
      </c>
      <c r="H4884">
        <v>5020</v>
      </c>
      <c r="I4884" t="s">
        <v>257</v>
      </c>
      <c r="J4884">
        <v>63300033</v>
      </c>
      <c r="K4884" t="s">
        <v>1661</v>
      </c>
      <c r="L4884" s="3">
        <v>8400</v>
      </c>
      <c r="M4884" s="3">
        <v>8400</v>
      </c>
      <c r="N4884" s="3">
        <v>8400</v>
      </c>
      <c r="O4884" s="3">
        <v>8400</v>
      </c>
      <c r="P4884" s="3">
        <v>8400</v>
      </c>
    </row>
    <row r="4885" spans="2:16" x14ac:dyDescent="0.35">
      <c r="B4885" t="s">
        <v>10</v>
      </c>
      <c r="D4885" t="s">
        <v>11</v>
      </c>
      <c r="E4885" t="s">
        <v>103</v>
      </c>
      <c r="F4885" t="s">
        <v>255</v>
      </c>
      <c r="G4885" t="s">
        <v>256</v>
      </c>
      <c r="H4885">
        <v>5020</v>
      </c>
      <c r="I4885" t="s">
        <v>257</v>
      </c>
      <c r="J4885">
        <v>63300100</v>
      </c>
      <c r="K4885" t="s">
        <v>1869</v>
      </c>
      <c r="L4885" s="3">
        <v>30096.756308134398</v>
      </c>
      <c r="M4885" s="3">
        <v>31150.1427789191</v>
      </c>
      <c r="N4885" s="3">
        <v>32240.397776181268</v>
      </c>
      <c r="O4885" s="3">
        <v>33368.811698347607</v>
      </c>
      <c r="P4885" s="3">
        <v>34536.720107789777</v>
      </c>
    </row>
    <row r="4886" spans="2:16" x14ac:dyDescent="0.35">
      <c r="B4886" t="s">
        <v>10</v>
      </c>
      <c r="D4886" t="s">
        <v>11</v>
      </c>
      <c r="E4886" t="s">
        <v>103</v>
      </c>
      <c r="F4886" t="s">
        <v>255</v>
      </c>
      <c r="G4886" t="s">
        <v>256</v>
      </c>
      <c r="H4886">
        <v>5020</v>
      </c>
      <c r="I4886" t="s">
        <v>257</v>
      </c>
      <c r="J4886">
        <v>63300170</v>
      </c>
      <c r="K4886" t="s">
        <v>1873</v>
      </c>
      <c r="L4886" s="3">
        <v>52015.046228188803</v>
      </c>
      <c r="M4886" s="3">
        <v>53835.572846175404</v>
      </c>
      <c r="N4886" s="3">
        <v>55719.817895791537</v>
      </c>
      <c r="O4886" s="3">
        <v>57670.011522144239</v>
      </c>
      <c r="P4886" s="3">
        <v>59688.461925419288</v>
      </c>
    </row>
    <row r="4887" spans="2:16" x14ac:dyDescent="0.35">
      <c r="B4887" t="s">
        <v>10</v>
      </c>
      <c r="D4887" t="s">
        <v>19</v>
      </c>
      <c r="E4887" t="s">
        <v>103</v>
      </c>
      <c r="F4887" t="s">
        <v>255</v>
      </c>
      <c r="G4887" t="s">
        <v>256</v>
      </c>
      <c r="H4887">
        <v>5020</v>
      </c>
      <c r="I4887" t="s">
        <v>257</v>
      </c>
      <c r="J4887">
        <v>63300155</v>
      </c>
      <c r="K4887" t="s">
        <v>1877</v>
      </c>
      <c r="L4887" s="3">
        <v>2647080.1911999998</v>
      </c>
      <c r="M4887" s="3">
        <v>2647080.1911999998</v>
      </c>
      <c r="N4887" s="3">
        <v>2647080.1911999998</v>
      </c>
      <c r="O4887" s="3">
        <v>2647080.1911999998</v>
      </c>
      <c r="P4887" s="3">
        <v>2647080.1911999998</v>
      </c>
    </row>
    <row r="4888" spans="2:16" x14ac:dyDescent="0.35">
      <c r="B4888" t="s">
        <v>10</v>
      </c>
      <c r="D4888" t="s">
        <v>19</v>
      </c>
      <c r="E4888" t="s">
        <v>103</v>
      </c>
      <c r="F4888" t="s">
        <v>255</v>
      </c>
      <c r="G4888" t="s">
        <v>256</v>
      </c>
      <c r="H4888">
        <v>5020</v>
      </c>
      <c r="I4888" t="s">
        <v>257</v>
      </c>
      <c r="J4888">
        <v>63300135</v>
      </c>
      <c r="K4888" t="s">
        <v>1895</v>
      </c>
      <c r="L4888" s="3">
        <v>4500</v>
      </c>
      <c r="M4888" s="3">
        <v>4500</v>
      </c>
      <c r="N4888" s="3">
        <v>4500</v>
      </c>
      <c r="O4888" s="3">
        <v>4500</v>
      </c>
      <c r="P4888" s="3">
        <v>4500</v>
      </c>
    </row>
    <row r="4889" spans="2:16" x14ac:dyDescent="0.35">
      <c r="B4889" t="s">
        <v>10</v>
      </c>
      <c r="D4889" t="s">
        <v>11</v>
      </c>
      <c r="E4889" t="s">
        <v>103</v>
      </c>
      <c r="F4889" t="s">
        <v>255</v>
      </c>
      <c r="G4889" t="s">
        <v>256</v>
      </c>
      <c r="H4889">
        <v>5020</v>
      </c>
      <c r="I4889" t="s">
        <v>257</v>
      </c>
      <c r="J4889">
        <v>63300130</v>
      </c>
      <c r="K4889" t="s">
        <v>1896</v>
      </c>
      <c r="L4889" s="3">
        <v>13085.546220927999</v>
      </c>
      <c r="M4889" s="3">
        <v>13543.540338660479</v>
      </c>
      <c r="N4889" s="3">
        <v>14017.564250513595</v>
      </c>
      <c r="O4889" s="3">
        <v>14508.17899928157</v>
      </c>
      <c r="P4889" s="3">
        <v>15015.965264256425</v>
      </c>
    </row>
    <row r="4890" spans="2:16" x14ac:dyDescent="0.35">
      <c r="B4890" t="s">
        <v>10</v>
      </c>
      <c r="D4890" t="s">
        <v>11</v>
      </c>
      <c r="E4890" t="s">
        <v>103</v>
      </c>
      <c r="F4890" t="s">
        <v>258</v>
      </c>
      <c r="G4890" t="s">
        <v>259</v>
      </c>
      <c r="H4890">
        <v>5020</v>
      </c>
      <c r="I4890" t="s">
        <v>257</v>
      </c>
      <c r="J4890">
        <v>63300080</v>
      </c>
      <c r="K4890" t="s">
        <v>91</v>
      </c>
      <c r="L4890" s="3">
        <v>2209.6849327851232</v>
      </c>
      <c r="M4890" s="3">
        <v>-411.22903296952427</v>
      </c>
      <c r="N4890" s="3">
        <v>231.24413041005027</v>
      </c>
      <c r="O4890" s="3">
        <v>915.90983989392407</v>
      </c>
      <c r="P4890" s="3">
        <v>4345.1605347832956</v>
      </c>
    </row>
    <row r="4891" spans="2:16" x14ac:dyDescent="0.35">
      <c r="B4891" t="s">
        <v>10</v>
      </c>
      <c r="D4891" t="s">
        <v>11</v>
      </c>
      <c r="E4891" t="s">
        <v>103</v>
      </c>
      <c r="F4891" t="s">
        <v>258</v>
      </c>
      <c r="G4891" t="s">
        <v>259</v>
      </c>
      <c r="H4891">
        <v>5020</v>
      </c>
      <c r="I4891" t="s">
        <v>257</v>
      </c>
      <c r="J4891">
        <v>63300040</v>
      </c>
      <c r="K4891" t="s">
        <v>1515</v>
      </c>
      <c r="L4891" s="3">
        <v>763.2135458632838</v>
      </c>
      <c r="M4891" s="3">
        <v>-142.03634362434968</v>
      </c>
      <c r="N4891" s="3">
        <v>79.870505569255329</v>
      </c>
      <c r="O4891" s="3">
        <v>316.35043812126241</v>
      </c>
      <c r="P4891" s="3">
        <v>1500.795579448175</v>
      </c>
    </row>
    <row r="4892" spans="2:16" x14ac:dyDescent="0.35">
      <c r="B4892" t="s">
        <v>10</v>
      </c>
      <c r="D4892" t="s">
        <v>19</v>
      </c>
      <c r="E4892" t="s">
        <v>103</v>
      </c>
      <c r="F4892" t="s">
        <v>258</v>
      </c>
      <c r="G4892" t="s">
        <v>259</v>
      </c>
      <c r="H4892">
        <v>5020</v>
      </c>
      <c r="I4892" t="s">
        <v>257</v>
      </c>
      <c r="J4892">
        <v>63300056</v>
      </c>
      <c r="K4892" t="s">
        <v>1536</v>
      </c>
      <c r="L4892" s="3">
        <v>7268.7004367930931</v>
      </c>
      <c r="M4892" s="3">
        <v>-1352.7270821366692</v>
      </c>
      <c r="N4892" s="3">
        <v>760.67148161196383</v>
      </c>
      <c r="O4892" s="3">
        <v>3012.8613154405612</v>
      </c>
      <c r="P4892" s="3">
        <v>14293.291232839751</v>
      </c>
    </row>
    <row r="4893" spans="2:16" x14ac:dyDescent="0.35">
      <c r="B4893" t="s">
        <v>10</v>
      </c>
      <c r="D4893" t="s">
        <v>19</v>
      </c>
      <c r="E4893" t="s">
        <v>103</v>
      </c>
      <c r="F4893" t="s">
        <v>258</v>
      </c>
      <c r="G4893" t="s">
        <v>259</v>
      </c>
      <c r="H4893">
        <v>5020</v>
      </c>
      <c r="I4893" t="s">
        <v>257</v>
      </c>
      <c r="J4893">
        <v>63300060</v>
      </c>
      <c r="K4893" t="s">
        <v>1546</v>
      </c>
      <c r="L4893" s="3">
        <v>552.70529348678429</v>
      </c>
      <c r="M4893" s="3">
        <v>0</v>
      </c>
      <c r="N4893" s="3">
        <v>0</v>
      </c>
      <c r="O4893" s="3">
        <v>0</v>
      </c>
      <c r="P4893" s="3">
        <v>-109.44076148573004</v>
      </c>
    </row>
    <row r="4894" spans="2:16" x14ac:dyDescent="0.35">
      <c r="B4894" t="s">
        <v>10</v>
      </c>
      <c r="D4894" t="s">
        <v>19</v>
      </c>
      <c r="E4894" t="s">
        <v>103</v>
      </c>
      <c r="F4894" t="s">
        <v>258</v>
      </c>
      <c r="G4894" t="s">
        <v>259</v>
      </c>
      <c r="H4894">
        <v>5020</v>
      </c>
      <c r="I4894" t="s">
        <v>257</v>
      </c>
      <c r="J4894">
        <v>63300033</v>
      </c>
      <c r="K4894" t="s">
        <v>1661</v>
      </c>
      <c r="L4894" s="3">
        <v>32.196424863307811</v>
      </c>
      <c r="M4894" s="3">
        <v>0</v>
      </c>
      <c r="N4894" s="3">
        <v>0</v>
      </c>
      <c r="O4894" s="3">
        <v>0</v>
      </c>
      <c r="P4894" s="3">
        <v>-6.3751899894599546</v>
      </c>
    </row>
    <row r="4895" spans="2:16" x14ac:dyDescent="0.35">
      <c r="B4895" t="s">
        <v>10</v>
      </c>
      <c r="D4895" t="s">
        <v>19</v>
      </c>
      <c r="E4895" t="s">
        <v>103</v>
      </c>
      <c r="F4895" t="s">
        <v>258</v>
      </c>
      <c r="G4895" t="s">
        <v>259</v>
      </c>
      <c r="H4895">
        <v>5020</v>
      </c>
      <c r="I4895" t="s">
        <v>257</v>
      </c>
      <c r="J4895">
        <v>63300150</v>
      </c>
      <c r="K4895" t="s">
        <v>1680</v>
      </c>
      <c r="L4895" s="3">
        <v>-18470.415044298294</v>
      </c>
      <c r="M4895" s="3">
        <v>-21096</v>
      </c>
      <c r="N4895" s="3">
        <v>-20218.799999999996</v>
      </c>
      <c r="O4895" s="3">
        <v>-19324.055999999997</v>
      </c>
      <c r="P4895" s="3">
        <v>-19101.595188258929</v>
      </c>
    </row>
    <row r="4896" spans="2:16" x14ac:dyDescent="0.35">
      <c r="B4896" t="s">
        <v>10</v>
      </c>
      <c r="D4896" t="s">
        <v>19</v>
      </c>
      <c r="E4896" t="s">
        <v>103</v>
      </c>
      <c r="F4896" t="s">
        <v>255</v>
      </c>
      <c r="G4896" t="s">
        <v>256</v>
      </c>
      <c r="H4896">
        <v>5020</v>
      </c>
      <c r="I4896" t="s">
        <v>257</v>
      </c>
      <c r="J4896">
        <v>63300150</v>
      </c>
      <c r="K4896" t="s">
        <v>1680</v>
      </c>
      <c r="L4896" s="3">
        <v>0</v>
      </c>
      <c r="M4896" s="3">
        <v>-3343110.27059307</v>
      </c>
      <c r="N4896" s="3">
        <v>-3364146.0510718273</v>
      </c>
      <c r="O4896" s="3">
        <v>-3385900.2885828414</v>
      </c>
      <c r="P4896" s="3">
        <v>0</v>
      </c>
    </row>
    <row r="4897" spans="2:16" x14ac:dyDescent="0.35">
      <c r="B4897" t="s">
        <v>10</v>
      </c>
      <c r="D4897" t="s">
        <v>19</v>
      </c>
      <c r="E4897" t="s">
        <v>103</v>
      </c>
      <c r="F4897" t="s">
        <v>258</v>
      </c>
      <c r="G4897" t="s">
        <v>259</v>
      </c>
      <c r="H4897">
        <v>5020</v>
      </c>
      <c r="I4897" t="s">
        <v>257</v>
      </c>
      <c r="J4897">
        <v>63300150</v>
      </c>
      <c r="K4897" t="s">
        <v>1680</v>
      </c>
      <c r="L4897" s="3">
        <v>0</v>
      </c>
      <c r="M4897" s="3">
        <v>1439.6360354443204</v>
      </c>
      <c r="N4897" s="3">
        <v>2079.4727752666913</v>
      </c>
      <c r="O4897" s="3">
        <v>-3178.1298619152476</v>
      </c>
      <c r="P4897" s="3">
        <v>0</v>
      </c>
    </row>
    <row r="4898" spans="2:16" x14ac:dyDescent="0.35">
      <c r="B4898" t="s">
        <v>10</v>
      </c>
      <c r="D4898" t="s">
        <v>19</v>
      </c>
      <c r="E4898" t="s">
        <v>103</v>
      </c>
      <c r="F4898" t="s">
        <v>1499</v>
      </c>
      <c r="G4898" t="s">
        <v>1500</v>
      </c>
      <c r="H4898">
        <v>5020</v>
      </c>
      <c r="I4898" t="s">
        <v>257</v>
      </c>
      <c r="J4898">
        <v>63300150</v>
      </c>
      <c r="K4898" t="s">
        <v>1680</v>
      </c>
      <c r="L4898" s="3">
        <v>0</v>
      </c>
      <c r="M4898" s="3">
        <v>-188.12080000000424</v>
      </c>
      <c r="N4898" s="3">
        <v>-379.96321600000374</v>
      </c>
      <c r="O4898" s="3">
        <v>-575.64248032000614</v>
      </c>
      <c r="P4898" s="3">
        <v>0</v>
      </c>
    </row>
    <row r="4899" spans="2:16" x14ac:dyDescent="0.35">
      <c r="B4899" t="s">
        <v>10</v>
      </c>
      <c r="D4899" t="s">
        <v>19</v>
      </c>
      <c r="E4899" t="s">
        <v>103</v>
      </c>
      <c r="F4899" t="s">
        <v>260</v>
      </c>
      <c r="G4899" t="s">
        <v>261</v>
      </c>
      <c r="H4899">
        <v>5020</v>
      </c>
      <c r="I4899" t="s">
        <v>257</v>
      </c>
      <c r="J4899">
        <v>63300150</v>
      </c>
      <c r="K4899" t="s">
        <v>1680</v>
      </c>
      <c r="L4899" s="3">
        <v>0</v>
      </c>
      <c r="M4899" s="3">
        <v>-29008.26887492694</v>
      </c>
      <c r="N4899" s="3">
        <v>27303.724712678984</v>
      </c>
      <c r="O4899" s="3">
        <v>108244.64974035343</v>
      </c>
      <c r="P4899" s="3">
        <v>0</v>
      </c>
    </row>
    <row r="4900" spans="2:16" x14ac:dyDescent="0.35">
      <c r="B4900" t="s">
        <v>10</v>
      </c>
      <c r="D4900" t="s">
        <v>19</v>
      </c>
      <c r="E4900" t="s">
        <v>103</v>
      </c>
      <c r="F4900" t="s">
        <v>1577</v>
      </c>
      <c r="G4900" t="s">
        <v>1578</v>
      </c>
      <c r="H4900">
        <v>5020</v>
      </c>
      <c r="I4900" t="s">
        <v>257</v>
      </c>
      <c r="J4900">
        <v>63300150</v>
      </c>
      <c r="K4900" t="s">
        <v>1680</v>
      </c>
      <c r="L4900" s="3">
        <v>0</v>
      </c>
      <c r="M4900" s="3">
        <v>-900</v>
      </c>
      <c r="N4900" s="3">
        <v>-1818</v>
      </c>
      <c r="O4900" s="3">
        <v>-2754.3600000000006</v>
      </c>
      <c r="P4900" s="3">
        <v>0</v>
      </c>
    </row>
    <row r="4901" spans="2:16" x14ac:dyDescent="0.35">
      <c r="B4901" t="s">
        <v>10</v>
      </c>
      <c r="D4901" t="s">
        <v>19</v>
      </c>
      <c r="E4901" t="s">
        <v>103</v>
      </c>
      <c r="F4901" t="s">
        <v>262</v>
      </c>
      <c r="G4901" t="s">
        <v>263</v>
      </c>
      <c r="H4901">
        <v>5020</v>
      </c>
      <c r="I4901" t="s">
        <v>257</v>
      </c>
      <c r="J4901">
        <v>63300150</v>
      </c>
      <c r="K4901" t="s">
        <v>1680</v>
      </c>
      <c r="L4901" s="3">
        <v>0</v>
      </c>
      <c r="M4901" s="3">
        <v>-55122.780800000008</v>
      </c>
      <c r="N4901" s="3">
        <v>-28255.956416000001</v>
      </c>
      <c r="O4901" s="3">
        <v>-36451.79554431999</v>
      </c>
      <c r="P4901" s="3">
        <v>0</v>
      </c>
    </row>
    <row r="4902" spans="2:16" x14ac:dyDescent="0.35">
      <c r="B4902" t="s">
        <v>10</v>
      </c>
      <c r="D4902" t="s">
        <v>19</v>
      </c>
      <c r="E4902" t="s">
        <v>103</v>
      </c>
      <c r="F4902" t="s">
        <v>264</v>
      </c>
      <c r="G4902" t="s">
        <v>265</v>
      </c>
      <c r="H4902">
        <v>5020</v>
      </c>
      <c r="I4902" t="s">
        <v>257</v>
      </c>
      <c r="J4902">
        <v>63300150</v>
      </c>
      <c r="K4902" t="s">
        <v>1680</v>
      </c>
      <c r="L4902" s="3">
        <v>0</v>
      </c>
      <c r="M4902" s="3">
        <v>-19474.00841534332</v>
      </c>
      <c r="N4902" s="3">
        <v>5784.6111714765439</v>
      </c>
      <c r="O4902" s="3">
        <v>4133.4161627406293</v>
      </c>
      <c r="P4902" s="3">
        <v>0</v>
      </c>
    </row>
    <row r="4903" spans="2:16" x14ac:dyDescent="0.35">
      <c r="B4903" t="s">
        <v>10</v>
      </c>
      <c r="D4903" t="s">
        <v>19</v>
      </c>
      <c r="E4903" t="s">
        <v>103</v>
      </c>
      <c r="F4903" t="s">
        <v>266</v>
      </c>
      <c r="G4903" t="s">
        <v>267</v>
      </c>
      <c r="H4903">
        <v>5020</v>
      </c>
      <c r="I4903" t="s">
        <v>257</v>
      </c>
      <c r="J4903">
        <v>63300150</v>
      </c>
      <c r="K4903" t="s">
        <v>1680</v>
      </c>
      <c r="L4903" s="3">
        <v>0</v>
      </c>
      <c r="M4903" s="3">
        <v>-113206.25313514494</v>
      </c>
      <c r="N4903" s="3">
        <v>-118064.76391743019</v>
      </c>
      <c r="O4903" s="3">
        <v>-123137.40853477197</v>
      </c>
      <c r="P4903" s="3">
        <v>0</v>
      </c>
    </row>
    <row r="4904" spans="2:16" x14ac:dyDescent="0.35">
      <c r="B4904" t="s">
        <v>10</v>
      </c>
      <c r="D4904" t="s">
        <v>19</v>
      </c>
      <c r="E4904" t="s">
        <v>103</v>
      </c>
      <c r="F4904" t="s">
        <v>255</v>
      </c>
      <c r="G4904" t="s">
        <v>256</v>
      </c>
      <c r="H4904">
        <v>5020</v>
      </c>
      <c r="I4904" t="s">
        <v>257</v>
      </c>
      <c r="J4904">
        <v>63300150</v>
      </c>
      <c r="K4904" t="s">
        <v>1680</v>
      </c>
      <c r="L4904" s="3">
        <v>0</v>
      </c>
      <c r="M4904" s="3">
        <v>0</v>
      </c>
      <c r="N4904" s="3">
        <v>0</v>
      </c>
      <c r="O4904" s="3">
        <v>0</v>
      </c>
      <c r="P4904" s="3">
        <v>0</v>
      </c>
    </row>
    <row r="4905" spans="2:16" x14ac:dyDescent="0.35">
      <c r="B4905" t="s">
        <v>10</v>
      </c>
      <c r="D4905" t="s">
        <v>19</v>
      </c>
      <c r="E4905" t="s">
        <v>103</v>
      </c>
      <c r="F4905" t="s">
        <v>258</v>
      </c>
      <c r="G4905" t="s">
        <v>259</v>
      </c>
      <c r="H4905">
        <v>5020</v>
      </c>
      <c r="I4905" t="s">
        <v>257</v>
      </c>
      <c r="J4905">
        <v>63300150</v>
      </c>
      <c r="K4905" t="s">
        <v>1680</v>
      </c>
      <c r="L4905" s="3">
        <v>0</v>
      </c>
      <c r="M4905" s="3">
        <v>761707.58115692961</v>
      </c>
      <c r="N4905" s="3">
        <v>737842.1780421969</v>
      </c>
      <c r="O4905" s="3">
        <v>727205.01751568797</v>
      </c>
      <c r="P4905" s="3">
        <v>0</v>
      </c>
    </row>
    <row r="4906" spans="2:16" x14ac:dyDescent="0.35">
      <c r="B4906" t="s">
        <v>10</v>
      </c>
      <c r="D4906" t="s">
        <v>19</v>
      </c>
      <c r="E4906" t="s">
        <v>103</v>
      </c>
      <c r="F4906" t="s">
        <v>1499</v>
      </c>
      <c r="G4906" t="s">
        <v>1500</v>
      </c>
      <c r="H4906">
        <v>5020</v>
      </c>
      <c r="I4906" t="s">
        <v>257</v>
      </c>
      <c r="J4906">
        <v>63300150</v>
      </c>
      <c r="K4906" t="s">
        <v>1680</v>
      </c>
      <c r="L4906" s="3">
        <v>0</v>
      </c>
      <c r="M4906" s="3">
        <v>98232.523300746194</v>
      </c>
      <c r="N4906" s="3">
        <v>92107.970490463995</v>
      </c>
      <c r="O4906" s="3">
        <v>88467.311440063306</v>
      </c>
      <c r="P4906" s="3">
        <v>0</v>
      </c>
    </row>
    <row r="4907" spans="2:16" x14ac:dyDescent="0.35">
      <c r="B4907" t="s">
        <v>10</v>
      </c>
      <c r="D4907" t="s">
        <v>19</v>
      </c>
      <c r="E4907" t="s">
        <v>103</v>
      </c>
      <c r="F4907" t="s">
        <v>260</v>
      </c>
      <c r="G4907" t="s">
        <v>261</v>
      </c>
      <c r="H4907">
        <v>5020</v>
      </c>
      <c r="I4907" t="s">
        <v>257</v>
      </c>
      <c r="J4907">
        <v>63300150</v>
      </c>
      <c r="K4907" t="s">
        <v>1680</v>
      </c>
      <c r="L4907" s="3">
        <v>0</v>
      </c>
      <c r="M4907" s="3">
        <v>1703914.3253708323</v>
      </c>
      <c r="N4907" s="3">
        <v>1646804.0222632953</v>
      </c>
      <c r="O4907" s="3">
        <v>1649484.1360793361</v>
      </c>
      <c r="P4907" s="3">
        <v>0</v>
      </c>
    </row>
    <row r="4908" spans="2:16" x14ac:dyDescent="0.35">
      <c r="B4908" t="s">
        <v>10</v>
      </c>
      <c r="D4908" t="s">
        <v>19</v>
      </c>
      <c r="E4908" t="s">
        <v>103</v>
      </c>
      <c r="F4908" t="s">
        <v>1577</v>
      </c>
      <c r="G4908" t="s">
        <v>1578</v>
      </c>
      <c r="H4908">
        <v>5020</v>
      </c>
      <c r="I4908" t="s">
        <v>257</v>
      </c>
      <c r="J4908">
        <v>63300150</v>
      </c>
      <c r="K4908" t="s">
        <v>1680</v>
      </c>
      <c r="L4908" s="3">
        <v>0</v>
      </c>
      <c r="M4908" s="3">
        <v>42742.39563467582</v>
      </c>
      <c r="N4908" s="3">
        <v>40077.513877530138</v>
      </c>
      <c r="O4908" s="3">
        <v>38493.410321248921</v>
      </c>
      <c r="P4908" s="3">
        <v>0</v>
      </c>
    </row>
    <row r="4909" spans="2:16" x14ac:dyDescent="0.35">
      <c r="B4909" t="s">
        <v>10</v>
      </c>
      <c r="D4909" t="s">
        <v>19</v>
      </c>
      <c r="E4909" t="s">
        <v>103</v>
      </c>
      <c r="F4909" t="s">
        <v>262</v>
      </c>
      <c r="G4909" t="s">
        <v>263</v>
      </c>
      <c r="H4909">
        <v>5020</v>
      </c>
      <c r="I4909" t="s">
        <v>257</v>
      </c>
      <c r="J4909">
        <v>63300150</v>
      </c>
      <c r="K4909" t="s">
        <v>1680</v>
      </c>
      <c r="L4909" s="3">
        <v>0</v>
      </c>
      <c r="M4909" s="3">
        <v>196739.75020379963</v>
      </c>
      <c r="N4909" s="3">
        <v>210579.24566291631</v>
      </c>
      <c r="O4909" s="3">
        <v>198076.91286376203</v>
      </c>
      <c r="P4909" s="3">
        <v>0</v>
      </c>
    </row>
    <row r="4910" spans="2:16" x14ac:dyDescent="0.35">
      <c r="B4910" t="s">
        <v>10</v>
      </c>
      <c r="D4910" t="s">
        <v>19</v>
      </c>
      <c r="E4910" t="s">
        <v>103</v>
      </c>
      <c r="F4910" t="s">
        <v>264</v>
      </c>
      <c r="G4910" t="s">
        <v>265</v>
      </c>
      <c r="H4910">
        <v>5020</v>
      </c>
      <c r="I4910" t="s">
        <v>257</v>
      </c>
      <c r="J4910">
        <v>63300150</v>
      </c>
      <c r="K4910" t="s">
        <v>1680</v>
      </c>
      <c r="L4910" s="3">
        <v>0</v>
      </c>
      <c r="M4910" s="3">
        <v>253969.15104284199</v>
      </c>
      <c r="N4910" s="3">
        <v>265478.00534026802</v>
      </c>
      <c r="O4910" s="3">
        <v>258927.1212899258</v>
      </c>
      <c r="P4910" s="3">
        <v>0</v>
      </c>
    </row>
    <row r="4911" spans="2:16" x14ac:dyDescent="0.35">
      <c r="B4911" t="s">
        <v>10</v>
      </c>
      <c r="D4911" t="s">
        <v>19</v>
      </c>
      <c r="E4911" t="s">
        <v>103</v>
      </c>
      <c r="F4911" t="s">
        <v>266</v>
      </c>
      <c r="G4911" t="s">
        <v>267</v>
      </c>
      <c r="H4911">
        <v>5020</v>
      </c>
      <c r="I4911" t="s">
        <v>257</v>
      </c>
      <c r="J4911">
        <v>63300150</v>
      </c>
      <c r="K4911" t="s">
        <v>1680</v>
      </c>
      <c r="L4911" s="3">
        <v>0</v>
      </c>
      <c r="M4911" s="3">
        <v>502264.33987321559</v>
      </c>
      <c r="N4911" s="3">
        <v>484607.99028516473</v>
      </c>
      <c r="O4911" s="3">
        <v>478965.64959104976</v>
      </c>
      <c r="P4911" s="3">
        <v>0</v>
      </c>
    </row>
    <row r="4912" spans="2:16" x14ac:dyDescent="0.35">
      <c r="B4912" t="s">
        <v>10</v>
      </c>
      <c r="D4912" t="s">
        <v>19</v>
      </c>
      <c r="E4912" t="s">
        <v>103</v>
      </c>
      <c r="F4912" t="s">
        <v>258</v>
      </c>
      <c r="G4912" t="s">
        <v>259</v>
      </c>
      <c r="H4912">
        <v>5020</v>
      </c>
      <c r="I4912" t="s">
        <v>257</v>
      </c>
      <c r="J4912">
        <v>63300152</v>
      </c>
      <c r="K4912" t="s">
        <v>1741</v>
      </c>
      <c r="L4912" s="3">
        <v>0</v>
      </c>
      <c r="M4912" s="3">
        <v>21956</v>
      </c>
      <c r="N4912" s="3">
        <v>21956</v>
      </c>
      <c r="O4912" s="3">
        <v>21956</v>
      </c>
      <c r="P4912" s="3">
        <v>21956</v>
      </c>
    </row>
    <row r="4913" spans="2:16" x14ac:dyDescent="0.35">
      <c r="B4913" t="s">
        <v>10</v>
      </c>
      <c r="D4913" t="s">
        <v>11</v>
      </c>
      <c r="E4913" t="s">
        <v>103</v>
      </c>
      <c r="F4913" t="s">
        <v>258</v>
      </c>
      <c r="G4913" t="s">
        <v>259</v>
      </c>
      <c r="H4913">
        <v>5020</v>
      </c>
      <c r="I4913" t="s">
        <v>257</v>
      </c>
      <c r="J4913">
        <v>63300100</v>
      </c>
      <c r="K4913" t="s">
        <v>1869</v>
      </c>
      <c r="L4913" s="3">
        <v>668.72044018495944</v>
      </c>
      <c r="M4913" s="3">
        <v>-124.45089155657479</v>
      </c>
      <c r="N4913" s="3">
        <v>69.981776308297412</v>
      </c>
      <c r="O4913" s="3">
        <v>277.18324102053157</v>
      </c>
      <c r="P4913" s="3">
        <v>1314.982793421259</v>
      </c>
    </row>
    <row r="4914" spans="2:16" x14ac:dyDescent="0.35">
      <c r="B4914" t="s">
        <v>10</v>
      </c>
      <c r="D4914" t="s">
        <v>11</v>
      </c>
      <c r="E4914" t="s">
        <v>103</v>
      </c>
      <c r="F4914" t="s">
        <v>258</v>
      </c>
      <c r="G4914" t="s">
        <v>259</v>
      </c>
      <c r="H4914">
        <v>5020</v>
      </c>
      <c r="I4914" t="s">
        <v>257</v>
      </c>
      <c r="J4914">
        <v>63300170</v>
      </c>
      <c r="K4914" t="s">
        <v>1873</v>
      </c>
      <c r="L4914" s="3">
        <v>1155.7233694501119</v>
      </c>
      <c r="M4914" s="3">
        <v>-215.08360605972121</v>
      </c>
      <c r="N4914" s="3">
        <v>120.94676557630009</v>
      </c>
      <c r="O4914" s="3">
        <v>479.04494915505347</v>
      </c>
      <c r="P4914" s="3">
        <v>2272.6333060215111</v>
      </c>
    </row>
    <row r="4915" spans="2:16" x14ac:dyDescent="0.35">
      <c r="B4915" t="s">
        <v>10</v>
      </c>
      <c r="D4915" t="s">
        <v>19</v>
      </c>
      <c r="E4915" t="s">
        <v>103</v>
      </c>
      <c r="F4915" t="s">
        <v>258</v>
      </c>
      <c r="G4915" t="s">
        <v>259</v>
      </c>
      <c r="H4915">
        <v>5020</v>
      </c>
      <c r="I4915" t="s">
        <v>257</v>
      </c>
      <c r="J4915">
        <v>63300155</v>
      </c>
      <c r="K4915" t="s">
        <v>1877</v>
      </c>
      <c r="L4915" s="3">
        <v>-9699.977741918492</v>
      </c>
      <c r="M4915" s="3">
        <v>0</v>
      </c>
      <c r="N4915" s="3">
        <v>0</v>
      </c>
      <c r="O4915" s="3">
        <v>0</v>
      </c>
      <c r="P4915" s="3">
        <v>-108.90949565327355</v>
      </c>
    </row>
    <row r="4916" spans="2:16" x14ac:dyDescent="0.35">
      <c r="B4916" t="s">
        <v>10</v>
      </c>
      <c r="D4916" t="s">
        <v>11</v>
      </c>
      <c r="E4916" t="s">
        <v>103</v>
      </c>
      <c r="F4916" t="s">
        <v>258</v>
      </c>
      <c r="G4916" t="s">
        <v>259</v>
      </c>
      <c r="H4916">
        <v>5020</v>
      </c>
      <c r="I4916" t="s">
        <v>257</v>
      </c>
      <c r="J4916">
        <v>63300130</v>
      </c>
      <c r="K4916" t="s">
        <v>1896</v>
      </c>
      <c r="L4916" s="3">
        <v>290.748021434978</v>
      </c>
      <c r="M4916" s="3">
        <v>-54.109079097481299</v>
      </c>
      <c r="N4916" s="3">
        <v>-5079.3874347425626</v>
      </c>
      <c r="O4916" s="3">
        <v>-4455.1639217160882</v>
      </c>
      <c r="P4916" s="3">
        <v>-4052.5647566318585</v>
      </c>
    </row>
    <row r="4917" spans="2:16" x14ac:dyDescent="0.35">
      <c r="B4917" t="s">
        <v>10</v>
      </c>
      <c r="D4917" t="s">
        <v>19</v>
      </c>
      <c r="E4917" t="s">
        <v>103</v>
      </c>
      <c r="F4917" t="s">
        <v>1499</v>
      </c>
      <c r="G4917" t="s">
        <v>1500</v>
      </c>
      <c r="H4917">
        <v>5020</v>
      </c>
      <c r="I4917" t="s">
        <v>257</v>
      </c>
      <c r="J4917">
        <v>63300030</v>
      </c>
      <c r="K4917" t="s">
        <v>1488</v>
      </c>
      <c r="L4917" s="3">
        <v>225.48229545936601</v>
      </c>
      <c r="M4917" s="3">
        <v>0</v>
      </c>
      <c r="N4917" s="3">
        <v>0</v>
      </c>
      <c r="O4917" s="3">
        <v>0</v>
      </c>
      <c r="P4917" s="3">
        <v>-44.647580559518246</v>
      </c>
    </row>
    <row r="4918" spans="2:16" x14ac:dyDescent="0.35">
      <c r="B4918" t="s">
        <v>10</v>
      </c>
      <c r="D4918" t="s">
        <v>19</v>
      </c>
      <c r="E4918" t="s">
        <v>103</v>
      </c>
      <c r="F4918" t="s">
        <v>1499</v>
      </c>
      <c r="G4918" t="s">
        <v>1500</v>
      </c>
      <c r="H4918">
        <v>5020</v>
      </c>
      <c r="I4918" t="s">
        <v>257</v>
      </c>
      <c r="J4918">
        <v>63300060</v>
      </c>
      <c r="K4918" t="s">
        <v>1546</v>
      </c>
      <c r="L4918" s="3">
        <v>45.074994808631004</v>
      </c>
      <c r="M4918" s="3">
        <v>0</v>
      </c>
      <c r="N4918" s="3">
        <v>0</v>
      </c>
      <c r="O4918" s="3">
        <v>0</v>
      </c>
      <c r="P4918" s="3">
        <v>-8.925265985243982</v>
      </c>
    </row>
    <row r="4919" spans="2:16" x14ac:dyDescent="0.35">
      <c r="B4919" t="s">
        <v>10</v>
      </c>
      <c r="D4919" t="s">
        <v>19</v>
      </c>
      <c r="E4919" t="s">
        <v>103</v>
      </c>
      <c r="F4919" t="s">
        <v>1499</v>
      </c>
      <c r="G4919" t="s">
        <v>1500</v>
      </c>
      <c r="H4919">
        <v>5020</v>
      </c>
      <c r="I4919" t="s">
        <v>257</v>
      </c>
      <c r="J4919">
        <v>63300150</v>
      </c>
      <c r="K4919" t="s">
        <v>1680</v>
      </c>
      <c r="L4919" s="3">
        <v>-85992.638658715645</v>
      </c>
      <c r="M4919" s="3">
        <v>-91213.879199999996</v>
      </c>
      <c r="N4919" s="3">
        <v>-91022.036783999996</v>
      </c>
      <c r="O4919" s="3">
        <v>-90826.357519679994</v>
      </c>
      <c r="P4919" s="3">
        <v>-91697.860340202766</v>
      </c>
    </row>
    <row r="4920" spans="2:16" x14ac:dyDescent="0.35">
      <c r="B4920" t="s">
        <v>10</v>
      </c>
      <c r="D4920" t="s">
        <v>19</v>
      </c>
      <c r="E4920" t="s">
        <v>103</v>
      </c>
      <c r="F4920" t="s">
        <v>1499</v>
      </c>
      <c r="G4920" t="s">
        <v>1500</v>
      </c>
      <c r="H4920">
        <v>5020</v>
      </c>
      <c r="I4920" t="s">
        <v>257</v>
      </c>
      <c r="J4920">
        <v>63300152</v>
      </c>
      <c r="K4920" t="s">
        <v>1741</v>
      </c>
      <c r="L4920" s="3">
        <v>1050</v>
      </c>
      <c r="M4920" s="3">
        <v>91402</v>
      </c>
      <c r="N4920" s="3">
        <v>91402</v>
      </c>
      <c r="O4920" s="3">
        <v>91402</v>
      </c>
      <c r="P4920" s="3">
        <v>91402</v>
      </c>
    </row>
    <row r="4921" spans="2:16" x14ac:dyDescent="0.35">
      <c r="B4921" t="s">
        <v>10</v>
      </c>
      <c r="D4921" t="s">
        <v>11</v>
      </c>
      <c r="E4921" t="s">
        <v>103</v>
      </c>
      <c r="F4921" t="s">
        <v>260</v>
      </c>
      <c r="G4921" t="s">
        <v>261</v>
      </c>
      <c r="H4921">
        <v>5020</v>
      </c>
      <c r="I4921" t="s">
        <v>257</v>
      </c>
      <c r="J4921">
        <v>63300080</v>
      </c>
      <c r="K4921" t="s">
        <v>91</v>
      </c>
      <c r="L4921" s="3">
        <v>693.89519910623994</v>
      </c>
      <c r="M4921" s="3">
        <v>718.18153107495834</v>
      </c>
      <c r="N4921" s="3">
        <v>743.31788466258183</v>
      </c>
      <c r="O4921" s="3">
        <v>769.33401062577207</v>
      </c>
      <c r="P4921" s="3">
        <v>796.26070099767401</v>
      </c>
    </row>
    <row r="4922" spans="2:16" x14ac:dyDescent="0.35">
      <c r="B4922" t="s">
        <v>10</v>
      </c>
      <c r="D4922" t="s">
        <v>11</v>
      </c>
      <c r="E4922" t="s">
        <v>103</v>
      </c>
      <c r="F4922" t="s">
        <v>260</v>
      </c>
      <c r="G4922" t="s">
        <v>261</v>
      </c>
      <c r="H4922">
        <v>5020</v>
      </c>
      <c r="I4922" t="s">
        <v>257</v>
      </c>
      <c r="J4922">
        <v>63300040</v>
      </c>
      <c r="K4922" t="s">
        <v>1515</v>
      </c>
      <c r="L4922" s="3">
        <v>239.66774969129997</v>
      </c>
      <c r="M4922" s="3">
        <v>248.05612093049547</v>
      </c>
      <c r="N4922" s="3">
        <v>256.73808516306281</v>
      </c>
      <c r="O4922" s="3">
        <v>265.72391814376994</v>
      </c>
      <c r="P4922" s="3">
        <v>275.02425527880189</v>
      </c>
    </row>
    <row r="4923" spans="2:16" x14ac:dyDescent="0.35">
      <c r="B4923" t="s">
        <v>10</v>
      </c>
      <c r="D4923" t="s">
        <v>19</v>
      </c>
      <c r="E4923" t="s">
        <v>103</v>
      </c>
      <c r="F4923" t="s">
        <v>260</v>
      </c>
      <c r="G4923" t="s">
        <v>261</v>
      </c>
      <c r="H4923">
        <v>5020</v>
      </c>
      <c r="I4923" t="s">
        <v>257</v>
      </c>
      <c r="J4923">
        <v>63300056</v>
      </c>
      <c r="K4923" t="s">
        <v>1536</v>
      </c>
      <c r="L4923" s="3">
        <v>2282.5499970599999</v>
      </c>
      <c r="M4923" s="3">
        <v>2362.4392469570998</v>
      </c>
      <c r="N4923" s="3">
        <v>2445.1246206005981</v>
      </c>
      <c r="O4923" s="3">
        <v>2530.7039823216187</v>
      </c>
      <c r="P4923" s="3">
        <v>2619.2786217028752</v>
      </c>
    </row>
    <row r="4924" spans="2:16" x14ac:dyDescent="0.35">
      <c r="B4924" t="s">
        <v>10</v>
      </c>
      <c r="D4924" t="s">
        <v>19</v>
      </c>
      <c r="E4924" t="s">
        <v>103</v>
      </c>
      <c r="F4924" t="s">
        <v>260</v>
      </c>
      <c r="G4924" t="s">
        <v>261</v>
      </c>
      <c r="H4924">
        <v>5020</v>
      </c>
      <c r="I4924" t="s">
        <v>257</v>
      </c>
      <c r="J4924">
        <v>63300060</v>
      </c>
      <c r="K4924" t="s">
        <v>1546</v>
      </c>
      <c r="L4924" s="3">
        <v>500</v>
      </c>
      <c r="M4924" s="3">
        <v>500</v>
      </c>
      <c r="N4924" s="3">
        <v>500</v>
      </c>
      <c r="O4924" s="3">
        <v>500</v>
      </c>
      <c r="P4924" s="3">
        <v>500</v>
      </c>
    </row>
    <row r="4925" spans="2:16" x14ac:dyDescent="0.35">
      <c r="B4925" t="s">
        <v>10</v>
      </c>
      <c r="D4925" t="s">
        <v>11</v>
      </c>
      <c r="E4925" t="s">
        <v>103</v>
      </c>
      <c r="F4925" t="s">
        <v>260</v>
      </c>
      <c r="G4925" t="s">
        <v>261</v>
      </c>
      <c r="H4925">
        <v>5020</v>
      </c>
      <c r="I4925" t="s">
        <v>257</v>
      </c>
      <c r="J4925">
        <v>63300100</v>
      </c>
      <c r="K4925" t="s">
        <v>1869</v>
      </c>
      <c r="L4925" s="3">
        <v>209.99459972951999</v>
      </c>
      <c r="M4925" s="3">
        <v>217.34441072005319</v>
      </c>
      <c r="N4925" s="3">
        <v>224.95146509525503</v>
      </c>
      <c r="O4925" s="3">
        <v>232.82476637358891</v>
      </c>
      <c r="P4925" s="3">
        <v>240.97363319666451</v>
      </c>
    </row>
    <row r="4926" spans="2:16" x14ac:dyDescent="0.35">
      <c r="B4926" t="s">
        <v>10</v>
      </c>
      <c r="D4926" t="s">
        <v>11</v>
      </c>
      <c r="E4926" t="s">
        <v>103</v>
      </c>
      <c r="F4926" t="s">
        <v>260</v>
      </c>
      <c r="G4926" t="s">
        <v>261</v>
      </c>
      <c r="H4926">
        <v>5020</v>
      </c>
      <c r="I4926" t="s">
        <v>257</v>
      </c>
      <c r="J4926">
        <v>63300170</v>
      </c>
      <c r="K4926" t="s">
        <v>1873</v>
      </c>
      <c r="L4926" s="3">
        <v>362.92544953253997</v>
      </c>
      <c r="M4926" s="3">
        <v>375.62784026617891</v>
      </c>
      <c r="N4926" s="3">
        <v>388.77481467549512</v>
      </c>
      <c r="O4926" s="3">
        <v>402.38193318913738</v>
      </c>
      <c r="P4926" s="3">
        <v>416.46530085075716</v>
      </c>
    </row>
    <row r="4927" spans="2:16" x14ac:dyDescent="0.35">
      <c r="B4927" t="s">
        <v>10</v>
      </c>
      <c r="D4927" t="s">
        <v>19</v>
      </c>
      <c r="E4927" t="s">
        <v>103</v>
      </c>
      <c r="F4927" t="s">
        <v>260</v>
      </c>
      <c r="G4927" t="s">
        <v>261</v>
      </c>
      <c r="H4927">
        <v>5020</v>
      </c>
      <c r="I4927" t="s">
        <v>257</v>
      </c>
      <c r="J4927">
        <v>63300155</v>
      </c>
      <c r="K4927" t="s">
        <v>1877</v>
      </c>
      <c r="L4927" s="3">
        <v>123013.73436127044</v>
      </c>
      <c r="M4927" s="3">
        <v>24492.122155099874</v>
      </c>
      <c r="N4927" s="3">
        <v>-31960.436567700002</v>
      </c>
      <c r="O4927" s="3">
        <v>-113046.84651030018</v>
      </c>
      <c r="P4927" s="3">
        <v>-134016.43229745701</v>
      </c>
    </row>
    <row r="4928" spans="2:16" x14ac:dyDescent="0.35">
      <c r="B4928" t="s">
        <v>10</v>
      </c>
      <c r="D4928" t="s">
        <v>11</v>
      </c>
      <c r="E4928" t="s">
        <v>103</v>
      </c>
      <c r="F4928" t="s">
        <v>260</v>
      </c>
      <c r="G4928" t="s">
        <v>261</v>
      </c>
      <c r="H4928">
        <v>5020</v>
      </c>
      <c r="I4928" t="s">
        <v>257</v>
      </c>
      <c r="J4928">
        <v>63300130</v>
      </c>
      <c r="K4928" t="s">
        <v>1896</v>
      </c>
      <c r="L4928" s="3">
        <v>91.301999882399997</v>
      </c>
      <c r="M4928" s="3">
        <v>94.497569878283997</v>
      </c>
      <c r="N4928" s="3">
        <v>97.804984824023919</v>
      </c>
      <c r="O4928" s="3">
        <v>101.22815929286475</v>
      </c>
      <c r="P4928" s="3">
        <v>104.77114486811502</v>
      </c>
    </row>
    <row r="4929" spans="2:16" x14ac:dyDescent="0.35">
      <c r="B4929" t="s">
        <v>10</v>
      </c>
      <c r="D4929" t="s">
        <v>19</v>
      </c>
      <c r="E4929" t="s">
        <v>103</v>
      </c>
      <c r="F4929" t="s">
        <v>1577</v>
      </c>
      <c r="G4929" t="s">
        <v>1578</v>
      </c>
      <c r="H4929">
        <v>5020</v>
      </c>
      <c r="I4929" t="s">
        <v>257</v>
      </c>
      <c r="J4929">
        <v>63300060</v>
      </c>
      <c r="K4929" t="s">
        <v>1546</v>
      </c>
      <c r="L4929" s="3">
        <v>56.665707759421821</v>
      </c>
      <c r="M4929" s="3">
        <v>0</v>
      </c>
      <c r="N4929" s="3">
        <v>0</v>
      </c>
      <c r="O4929" s="3">
        <v>0</v>
      </c>
      <c r="P4929" s="3">
        <v>-11.220334381449447</v>
      </c>
    </row>
    <row r="4930" spans="2:16" x14ac:dyDescent="0.35">
      <c r="B4930" t="s">
        <v>10</v>
      </c>
      <c r="D4930" t="s">
        <v>19</v>
      </c>
      <c r="E4930" t="s">
        <v>103</v>
      </c>
      <c r="F4930" t="s">
        <v>1577</v>
      </c>
      <c r="G4930" t="s">
        <v>1578</v>
      </c>
      <c r="H4930">
        <v>5020</v>
      </c>
      <c r="I4930" t="s">
        <v>257</v>
      </c>
      <c r="J4930">
        <v>63300150</v>
      </c>
      <c r="K4930" t="s">
        <v>1680</v>
      </c>
      <c r="L4930" s="3">
        <v>2414.7318647480861</v>
      </c>
      <c r="M4930" s="3">
        <v>900</v>
      </c>
      <c r="N4930" s="3">
        <v>1818</v>
      </c>
      <c r="O4930" s="3">
        <v>2754.3600000000006</v>
      </c>
      <c r="P4930" s="3">
        <v>3231.3079507905059</v>
      </c>
    </row>
    <row r="4931" spans="2:16" x14ac:dyDescent="0.35">
      <c r="B4931" t="s">
        <v>10</v>
      </c>
      <c r="D4931" t="s">
        <v>11</v>
      </c>
      <c r="E4931" t="s">
        <v>103</v>
      </c>
      <c r="F4931" t="s">
        <v>262</v>
      </c>
      <c r="G4931" t="s">
        <v>263</v>
      </c>
      <c r="H4931">
        <v>5020</v>
      </c>
      <c r="I4931" t="s">
        <v>257</v>
      </c>
      <c r="J4931">
        <v>63300080</v>
      </c>
      <c r="K4931" t="s">
        <v>91</v>
      </c>
      <c r="L4931" s="3">
        <v>0</v>
      </c>
      <c r="M4931" s="3">
        <v>9120</v>
      </c>
      <c r="N4931" s="3">
        <v>9120</v>
      </c>
      <c r="O4931" s="3">
        <v>9120</v>
      </c>
      <c r="P4931" s="3">
        <v>9120</v>
      </c>
    </row>
    <row r="4932" spans="2:16" x14ac:dyDescent="0.35">
      <c r="B4932" t="s">
        <v>10</v>
      </c>
      <c r="D4932" t="s">
        <v>19</v>
      </c>
      <c r="E4932" t="s">
        <v>103</v>
      </c>
      <c r="F4932" t="s">
        <v>262</v>
      </c>
      <c r="G4932" t="s">
        <v>263</v>
      </c>
      <c r="H4932">
        <v>5020</v>
      </c>
      <c r="I4932" t="s">
        <v>257</v>
      </c>
      <c r="J4932">
        <v>63300030</v>
      </c>
      <c r="K4932" t="s">
        <v>1488</v>
      </c>
      <c r="L4932" s="3">
        <v>-994.60259578110583</v>
      </c>
      <c r="M4932" s="3">
        <v>0</v>
      </c>
      <c r="N4932" s="3">
        <v>0</v>
      </c>
      <c r="O4932" s="3">
        <v>0</v>
      </c>
      <c r="P4932" s="3">
        <v>-11.167207798204117</v>
      </c>
    </row>
    <row r="4933" spans="2:16" x14ac:dyDescent="0.35">
      <c r="B4933" t="s">
        <v>10</v>
      </c>
      <c r="D4933" t="s">
        <v>11</v>
      </c>
      <c r="E4933" t="s">
        <v>103</v>
      </c>
      <c r="F4933" t="s">
        <v>262</v>
      </c>
      <c r="G4933" t="s">
        <v>263</v>
      </c>
      <c r="H4933">
        <v>5020</v>
      </c>
      <c r="I4933" t="s">
        <v>257</v>
      </c>
      <c r="J4933">
        <v>63300040</v>
      </c>
      <c r="K4933" t="s">
        <v>1515</v>
      </c>
      <c r="L4933" s="3">
        <v>0</v>
      </c>
      <c r="M4933" s="3">
        <v>3150</v>
      </c>
      <c r="N4933" s="3">
        <v>3150</v>
      </c>
      <c r="O4933" s="3">
        <v>3150</v>
      </c>
      <c r="P4933" s="3">
        <v>3150</v>
      </c>
    </row>
    <row r="4934" spans="2:16" x14ac:dyDescent="0.35">
      <c r="B4934" t="s">
        <v>10</v>
      </c>
      <c r="D4934" t="s">
        <v>19</v>
      </c>
      <c r="E4934" t="s">
        <v>103</v>
      </c>
      <c r="F4934" t="s">
        <v>262</v>
      </c>
      <c r="G4934" t="s">
        <v>263</v>
      </c>
      <c r="H4934">
        <v>5020</v>
      </c>
      <c r="I4934" t="s">
        <v>257</v>
      </c>
      <c r="J4934">
        <v>63300056</v>
      </c>
      <c r="K4934" t="s">
        <v>1536</v>
      </c>
      <c r="L4934" s="3">
        <v>0</v>
      </c>
      <c r="M4934" s="3">
        <v>30000</v>
      </c>
      <c r="N4934" s="3">
        <v>30000</v>
      </c>
      <c r="O4934" s="3">
        <v>30000</v>
      </c>
      <c r="P4934" s="3">
        <v>30000</v>
      </c>
    </row>
    <row r="4935" spans="2:16" x14ac:dyDescent="0.35">
      <c r="B4935" t="s">
        <v>10</v>
      </c>
      <c r="D4935" t="s">
        <v>19</v>
      </c>
      <c r="E4935" t="s">
        <v>103</v>
      </c>
      <c r="F4935" t="s">
        <v>262</v>
      </c>
      <c r="G4935" t="s">
        <v>263</v>
      </c>
      <c r="H4935">
        <v>5020</v>
      </c>
      <c r="I4935" t="s">
        <v>257</v>
      </c>
      <c r="J4935">
        <v>63300060</v>
      </c>
      <c r="K4935" t="s">
        <v>1546</v>
      </c>
      <c r="L4935" s="3">
        <v>30256.390863328143</v>
      </c>
      <c r="M4935" s="3">
        <v>30000</v>
      </c>
      <c r="N4935" s="3">
        <v>0</v>
      </c>
      <c r="O4935" s="3">
        <v>5000</v>
      </c>
      <c r="P4935" s="3">
        <v>4683.5993208231012</v>
      </c>
    </row>
    <row r="4936" spans="2:16" x14ac:dyDescent="0.35">
      <c r="B4936" t="s">
        <v>10</v>
      </c>
      <c r="D4936" t="s">
        <v>19</v>
      </c>
      <c r="E4936" t="s">
        <v>103</v>
      </c>
      <c r="F4936" t="s">
        <v>262</v>
      </c>
      <c r="G4936" t="s">
        <v>263</v>
      </c>
      <c r="H4936">
        <v>5020</v>
      </c>
      <c r="I4936" t="s">
        <v>257</v>
      </c>
      <c r="J4936">
        <v>63300150</v>
      </c>
      <c r="K4936" t="s">
        <v>1680</v>
      </c>
      <c r="L4936" s="3">
        <v>-41513.107434843114</v>
      </c>
      <c r="M4936" s="3">
        <v>-49504.219199999992</v>
      </c>
      <c r="N4936" s="3">
        <v>-46371.043583999999</v>
      </c>
      <c r="O4936" s="3">
        <v>-43175.20445568001</v>
      </c>
      <c r="P4936" s="3">
        <v>-42105.99570112201</v>
      </c>
    </row>
    <row r="4937" spans="2:16" x14ac:dyDescent="0.35">
      <c r="B4937" t="s">
        <v>10</v>
      </c>
      <c r="D4937" t="s">
        <v>19</v>
      </c>
      <c r="E4937" t="s">
        <v>103</v>
      </c>
      <c r="F4937" t="s">
        <v>262</v>
      </c>
      <c r="G4937" t="s">
        <v>263</v>
      </c>
      <c r="H4937">
        <v>5020</v>
      </c>
      <c r="I4937" t="s">
        <v>257</v>
      </c>
      <c r="J4937">
        <v>63300152</v>
      </c>
      <c r="K4937" t="s">
        <v>1741</v>
      </c>
      <c r="L4937" s="3">
        <v>1051</v>
      </c>
      <c r="M4937" s="3">
        <v>23627</v>
      </c>
      <c r="N4937" s="3">
        <v>23627</v>
      </c>
      <c r="O4937" s="3">
        <v>23627</v>
      </c>
      <c r="P4937" s="3">
        <v>23627</v>
      </c>
    </row>
    <row r="4938" spans="2:16" x14ac:dyDescent="0.35">
      <c r="B4938" t="s">
        <v>10</v>
      </c>
      <c r="D4938" t="s">
        <v>11</v>
      </c>
      <c r="E4938" t="s">
        <v>103</v>
      </c>
      <c r="F4938" t="s">
        <v>262</v>
      </c>
      <c r="G4938" t="s">
        <v>263</v>
      </c>
      <c r="H4938">
        <v>5020</v>
      </c>
      <c r="I4938" t="s">
        <v>257</v>
      </c>
      <c r="J4938">
        <v>63300100</v>
      </c>
      <c r="K4938" t="s">
        <v>1869</v>
      </c>
      <c r="L4938" s="3">
        <v>0</v>
      </c>
      <c r="M4938" s="3">
        <v>2760</v>
      </c>
      <c r="N4938" s="3">
        <v>2760</v>
      </c>
      <c r="O4938" s="3">
        <v>2760</v>
      </c>
      <c r="P4938" s="3">
        <v>2760</v>
      </c>
    </row>
    <row r="4939" spans="2:16" x14ac:dyDescent="0.35">
      <c r="B4939" t="s">
        <v>10</v>
      </c>
      <c r="D4939" t="s">
        <v>11</v>
      </c>
      <c r="E4939" t="s">
        <v>103</v>
      </c>
      <c r="F4939" t="s">
        <v>262</v>
      </c>
      <c r="G4939" t="s">
        <v>263</v>
      </c>
      <c r="H4939">
        <v>5020</v>
      </c>
      <c r="I4939" t="s">
        <v>257</v>
      </c>
      <c r="J4939">
        <v>63300170</v>
      </c>
      <c r="K4939" t="s">
        <v>1873</v>
      </c>
      <c r="L4939" s="3">
        <v>0</v>
      </c>
      <c r="M4939" s="3">
        <v>4770</v>
      </c>
      <c r="N4939" s="3">
        <v>4770</v>
      </c>
      <c r="O4939" s="3">
        <v>4770</v>
      </c>
      <c r="P4939" s="3">
        <v>4770</v>
      </c>
    </row>
    <row r="4940" spans="2:16" x14ac:dyDescent="0.35">
      <c r="B4940" t="s">
        <v>10</v>
      </c>
      <c r="D4940" t="s">
        <v>11</v>
      </c>
      <c r="E4940" t="s">
        <v>103</v>
      </c>
      <c r="F4940" t="s">
        <v>262</v>
      </c>
      <c r="G4940" t="s">
        <v>263</v>
      </c>
      <c r="H4940">
        <v>5020</v>
      </c>
      <c r="I4940" t="s">
        <v>257</v>
      </c>
      <c r="J4940">
        <v>63300130</v>
      </c>
      <c r="K4940" t="s">
        <v>1896</v>
      </c>
      <c r="L4940" s="3">
        <v>0</v>
      </c>
      <c r="M4940" s="3">
        <v>1200</v>
      </c>
      <c r="N4940" s="3">
        <v>1200</v>
      </c>
      <c r="O4940" s="3">
        <v>1200</v>
      </c>
      <c r="P4940" s="3">
        <v>1200</v>
      </c>
    </row>
    <row r="4941" spans="2:16" x14ac:dyDescent="0.35">
      <c r="B4941" t="s">
        <v>10</v>
      </c>
      <c r="D4941" t="s">
        <v>11</v>
      </c>
      <c r="E4941" t="s">
        <v>103</v>
      </c>
      <c r="F4941" t="s">
        <v>264</v>
      </c>
      <c r="G4941" t="s">
        <v>265</v>
      </c>
      <c r="H4941">
        <v>5020</v>
      </c>
      <c r="I4941" t="s">
        <v>257</v>
      </c>
      <c r="J4941">
        <v>63300080</v>
      </c>
      <c r="K4941" t="s">
        <v>91</v>
      </c>
      <c r="L4941" s="3">
        <v>339.27844840120088</v>
      </c>
      <c r="M4941" s="3">
        <v>-223.02019152558205</v>
      </c>
      <c r="N4941" s="3">
        <v>-91.048387812952569</v>
      </c>
      <c r="O4941" s="3">
        <v>49.735754342105793</v>
      </c>
      <c r="P4941" s="3">
        <v>774.38067346934986</v>
      </c>
    </row>
    <row r="4942" spans="2:16" x14ac:dyDescent="0.35">
      <c r="B4942" t="s">
        <v>10</v>
      </c>
      <c r="D4942" t="s">
        <v>19</v>
      </c>
      <c r="E4942" t="s">
        <v>103</v>
      </c>
      <c r="F4942" t="s">
        <v>264</v>
      </c>
      <c r="G4942" t="s">
        <v>265</v>
      </c>
      <c r="H4942">
        <v>5020</v>
      </c>
      <c r="I4942" t="s">
        <v>257</v>
      </c>
      <c r="J4942">
        <v>63300030</v>
      </c>
      <c r="K4942" t="s">
        <v>1488</v>
      </c>
      <c r="L4942" s="3">
        <v>279.03568214866846</v>
      </c>
      <c r="M4942" s="3">
        <v>9.0949470177292824E-13</v>
      </c>
      <c r="N4942" s="3">
        <v>9.0949470177292824E-13</v>
      </c>
      <c r="O4942" s="3">
        <v>9.0949470177292824E-13</v>
      </c>
      <c r="P4942" s="3">
        <v>-55.251646575318773</v>
      </c>
    </row>
    <row r="4943" spans="2:16" x14ac:dyDescent="0.35">
      <c r="B4943" t="s">
        <v>10</v>
      </c>
      <c r="D4943" t="s">
        <v>11</v>
      </c>
      <c r="E4943" t="s">
        <v>103</v>
      </c>
      <c r="F4943" t="s">
        <v>264</v>
      </c>
      <c r="G4943" t="s">
        <v>265</v>
      </c>
      <c r="H4943">
        <v>5020</v>
      </c>
      <c r="I4943" t="s">
        <v>257</v>
      </c>
      <c r="J4943">
        <v>63300040</v>
      </c>
      <c r="K4943" t="s">
        <v>1515</v>
      </c>
      <c r="L4943" s="3">
        <v>117.18499040173083</v>
      </c>
      <c r="M4943" s="3">
        <v>-77.030000362456121</v>
      </c>
      <c r="N4943" s="3">
        <v>-31.44763394855363</v>
      </c>
      <c r="O4943" s="3">
        <v>17.17846778263447</v>
      </c>
      <c r="P4943" s="3">
        <v>267.46700892855733</v>
      </c>
    </row>
    <row r="4944" spans="2:16" x14ac:dyDescent="0.35">
      <c r="B4944" t="s">
        <v>10</v>
      </c>
      <c r="D4944" t="s">
        <v>19</v>
      </c>
      <c r="E4944" t="s">
        <v>103</v>
      </c>
      <c r="F4944" t="s">
        <v>264</v>
      </c>
      <c r="G4944" t="s">
        <v>265</v>
      </c>
      <c r="H4944">
        <v>5020</v>
      </c>
      <c r="I4944" t="s">
        <v>257</v>
      </c>
      <c r="J4944">
        <v>63300056</v>
      </c>
      <c r="K4944" t="s">
        <v>1536</v>
      </c>
      <c r="L4944" s="3">
        <v>1116.0475276355282</v>
      </c>
      <c r="M4944" s="3">
        <v>-733.61905107100029</v>
      </c>
      <c r="N4944" s="3">
        <v>-299.50127570050245</v>
      </c>
      <c r="O4944" s="3">
        <v>163.60445507270924</v>
      </c>
      <c r="P4944" s="3">
        <v>2547.3048469386413</v>
      </c>
    </row>
    <row r="4945" spans="2:16" x14ac:dyDescent="0.35">
      <c r="B4945" t="s">
        <v>10</v>
      </c>
      <c r="D4945" t="s">
        <v>19</v>
      </c>
      <c r="E4945" t="s">
        <v>103</v>
      </c>
      <c r="F4945" t="s">
        <v>264</v>
      </c>
      <c r="G4945" t="s">
        <v>265</v>
      </c>
      <c r="H4945">
        <v>5020</v>
      </c>
      <c r="I4945" t="s">
        <v>257</v>
      </c>
      <c r="J4945">
        <v>63300060</v>
      </c>
      <c r="K4945" t="s">
        <v>1546</v>
      </c>
      <c r="L4945" s="3">
        <v>928.33025022537913</v>
      </c>
      <c r="M4945" s="3">
        <v>3.637978807091713E-12</v>
      </c>
      <c r="N4945" s="3">
        <v>3.637978807091713E-12</v>
      </c>
      <c r="O4945" s="3">
        <v>3.637978807091713E-12</v>
      </c>
      <c r="P4945" s="3">
        <v>-183.81797802942674</v>
      </c>
    </row>
    <row r="4946" spans="2:16" x14ac:dyDescent="0.35">
      <c r="B4946" t="s">
        <v>10</v>
      </c>
      <c r="D4946" t="s">
        <v>19</v>
      </c>
      <c r="E4946" t="s">
        <v>103</v>
      </c>
      <c r="F4946" t="s">
        <v>264</v>
      </c>
      <c r="G4946" t="s">
        <v>265</v>
      </c>
      <c r="H4946">
        <v>5020</v>
      </c>
      <c r="I4946" t="s">
        <v>257</v>
      </c>
      <c r="J4946">
        <v>63300150</v>
      </c>
      <c r="K4946" t="s">
        <v>1680</v>
      </c>
      <c r="L4946" s="3">
        <v>-53683.422371770394</v>
      </c>
      <c r="M4946" s="3">
        <v>-58050.83919999998</v>
      </c>
      <c r="N4946" s="3">
        <v>-82315.295983999982</v>
      </c>
      <c r="O4946" s="3">
        <v>-81565.041903679987</v>
      </c>
      <c r="P4946" s="3">
        <v>-82072.993185181927</v>
      </c>
    </row>
    <row r="4947" spans="2:16" x14ac:dyDescent="0.35">
      <c r="B4947" t="s">
        <v>10</v>
      </c>
      <c r="D4947" t="s">
        <v>19</v>
      </c>
      <c r="E4947" t="s">
        <v>103</v>
      </c>
      <c r="F4947" t="s">
        <v>264</v>
      </c>
      <c r="G4947" t="s">
        <v>265</v>
      </c>
      <c r="H4947">
        <v>5020</v>
      </c>
      <c r="I4947" t="s">
        <v>257</v>
      </c>
      <c r="J4947">
        <v>63300152</v>
      </c>
      <c r="K4947" t="s">
        <v>1741</v>
      </c>
      <c r="L4947" s="3">
        <v>0</v>
      </c>
      <c r="M4947" s="3">
        <v>78772</v>
      </c>
      <c r="N4947" s="3">
        <v>78772</v>
      </c>
      <c r="O4947" s="3">
        <v>78772</v>
      </c>
      <c r="P4947" s="3">
        <v>78772</v>
      </c>
    </row>
    <row r="4948" spans="2:16" x14ac:dyDescent="0.35">
      <c r="B4948" t="s">
        <v>10</v>
      </c>
      <c r="D4948" t="s">
        <v>11</v>
      </c>
      <c r="E4948" t="s">
        <v>103</v>
      </c>
      <c r="F4948" t="s">
        <v>264</v>
      </c>
      <c r="G4948" t="s">
        <v>265</v>
      </c>
      <c r="H4948">
        <v>5020</v>
      </c>
      <c r="I4948" t="s">
        <v>257</v>
      </c>
      <c r="J4948">
        <v>63300100</v>
      </c>
      <c r="K4948" t="s">
        <v>1869</v>
      </c>
      <c r="L4948" s="3">
        <v>102.67637254246893</v>
      </c>
      <c r="M4948" s="3">
        <v>-67.492952698530644</v>
      </c>
      <c r="N4948" s="3">
        <v>-27.554117364446938</v>
      </c>
      <c r="O4948" s="3">
        <v>15.051609866688523</v>
      </c>
      <c r="P4948" s="3">
        <v>234.35204591835463</v>
      </c>
    </row>
    <row r="4949" spans="2:16" x14ac:dyDescent="0.35">
      <c r="B4949" t="s">
        <v>10</v>
      </c>
      <c r="D4949" t="s">
        <v>11</v>
      </c>
      <c r="E4949" t="s">
        <v>103</v>
      </c>
      <c r="F4949" t="s">
        <v>264</v>
      </c>
      <c r="G4949" t="s">
        <v>265</v>
      </c>
      <c r="H4949">
        <v>5020</v>
      </c>
      <c r="I4949" t="s">
        <v>257</v>
      </c>
      <c r="J4949">
        <v>63300170</v>
      </c>
      <c r="K4949" t="s">
        <v>1873</v>
      </c>
      <c r="L4949" s="3">
        <v>177.45155689404783</v>
      </c>
      <c r="M4949" s="3">
        <v>-116.64542912028992</v>
      </c>
      <c r="N4949" s="3">
        <v>-47.620702836380588</v>
      </c>
      <c r="O4949" s="3">
        <v>26.013108356561133</v>
      </c>
      <c r="P4949" s="3">
        <v>405.02147066324324</v>
      </c>
    </row>
    <row r="4950" spans="2:16" x14ac:dyDescent="0.35">
      <c r="B4950" t="s">
        <v>10</v>
      </c>
      <c r="D4950" t="s">
        <v>11</v>
      </c>
      <c r="E4950" t="s">
        <v>103</v>
      </c>
      <c r="F4950" t="s">
        <v>264</v>
      </c>
      <c r="G4950" t="s">
        <v>265</v>
      </c>
      <c r="H4950">
        <v>5020</v>
      </c>
      <c r="I4950" t="s">
        <v>257</v>
      </c>
      <c r="J4950">
        <v>63300130</v>
      </c>
      <c r="K4950" t="s">
        <v>1896</v>
      </c>
      <c r="L4950" s="3">
        <v>44.641903153300063</v>
      </c>
      <c r="M4950" s="3">
        <v>-29.344759878839341</v>
      </c>
      <c r="N4950" s="3">
        <v>-1744.1430698137369</v>
      </c>
      <c r="O4950" s="3">
        <v>-1611.9576544813513</v>
      </c>
      <c r="P4950" s="3">
        <v>-1533.806733276132</v>
      </c>
    </row>
    <row r="4951" spans="2:16" x14ac:dyDescent="0.35">
      <c r="B4951" t="s">
        <v>10</v>
      </c>
      <c r="D4951" t="s">
        <v>11</v>
      </c>
      <c r="E4951" t="s">
        <v>103</v>
      </c>
      <c r="F4951" t="s">
        <v>266</v>
      </c>
      <c r="G4951" t="s">
        <v>267</v>
      </c>
      <c r="H4951">
        <v>5020</v>
      </c>
      <c r="I4951" t="s">
        <v>257</v>
      </c>
      <c r="J4951">
        <v>63300080</v>
      </c>
      <c r="K4951" t="s">
        <v>91</v>
      </c>
      <c r="L4951" s="3">
        <v>1646.285269348009</v>
      </c>
      <c r="M4951" s="3">
        <v>-264.03075115417596</v>
      </c>
      <c r="N4951" s="3">
        <v>205.80505475829705</v>
      </c>
      <c r="O4951" s="3">
        <v>706.45742034378054</v>
      </c>
      <c r="P4951" s="3">
        <v>3208.8829811101168</v>
      </c>
    </row>
    <row r="4952" spans="2:16" x14ac:dyDescent="0.35">
      <c r="B4952" t="s">
        <v>10</v>
      </c>
      <c r="D4952" t="s">
        <v>19</v>
      </c>
      <c r="E4952" t="s">
        <v>103</v>
      </c>
      <c r="F4952" t="s">
        <v>266</v>
      </c>
      <c r="G4952" t="s">
        <v>267</v>
      </c>
      <c r="H4952">
        <v>5020</v>
      </c>
      <c r="I4952" t="s">
        <v>257</v>
      </c>
      <c r="J4952">
        <v>63300030</v>
      </c>
      <c r="K4952" t="s">
        <v>1488</v>
      </c>
      <c r="L4952" s="3">
        <v>965.89274589923298</v>
      </c>
      <c r="M4952" s="3">
        <v>0</v>
      </c>
      <c r="N4952" s="3">
        <v>0</v>
      </c>
      <c r="O4952" s="3">
        <v>0</v>
      </c>
      <c r="P4952" s="3">
        <v>-191.25569968379932</v>
      </c>
    </row>
    <row r="4953" spans="2:16" x14ac:dyDescent="0.35">
      <c r="B4953" t="s">
        <v>10</v>
      </c>
      <c r="D4953" t="s">
        <v>11</v>
      </c>
      <c r="E4953" t="s">
        <v>103</v>
      </c>
      <c r="F4953" t="s">
        <v>266</v>
      </c>
      <c r="G4953" t="s">
        <v>267</v>
      </c>
      <c r="H4953">
        <v>5020</v>
      </c>
      <c r="I4953" t="s">
        <v>257</v>
      </c>
      <c r="J4953">
        <v>63300040</v>
      </c>
      <c r="K4953" t="s">
        <v>1515</v>
      </c>
      <c r="L4953" s="3">
        <v>568.61826737348383</v>
      </c>
      <c r="M4953" s="3">
        <v>-91.194831813125347</v>
      </c>
      <c r="N4953" s="3">
        <v>71.083982729018317</v>
      </c>
      <c r="O4953" s="3">
        <v>244.00667478979449</v>
      </c>
      <c r="P4953" s="3">
        <v>1108.3312928176456</v>
      </c>
    </row>
    <row r="4954" spans="2:16" x14ac:dyDescent="0.35">
      <c r="B4954" t="s">
        <v>10</v>
      </c>
      <c r="D4954" t="s">
        <v>19</v>
      </c>
      <c r="E4954" t="s">
        <v>103</v>
      </c>
      <c r="F4954" t="s">
        <v>266</v>
      </c>
      <c r="G4954" t="s">
        <v>267</v>
      </c>
      <c r="H4954">
        <v>5020</v>
      </c>
      <c r="I4954" t="s">
        <v>257</v>
      </c>
      <c r="J4954">
        <v>63300056</v>
      </c>
      <c r="K4954" t="s">
        <v>1536</v>
      </c>
      <c r="L4954" s="3">
        <v>5415.4120702236542</v>
      </c>
      <c r="M4954" s="3">
        <v>-868.52220774401212</v>
      </c>
      <c r="N4954" s="3">
        <v>676.99031170492526</v>
      </c>
      <c r="O4954" s="3">
        <v>2323.8730932361213</v>
      </c>
      <c r="P4954" s="3">
        <v>10555.536122072779</v>
      </c>
    </row>
    <row r="4955" spans="2:16" x14ac:dyDescent="0.35">
      <c r="B4955" t="s">
        <v>10</v>
      </c>
      <c r="D4955" t="s">
        <v>19</v>
      </c>
      <c r="E4955" t="s">
        <v>103</v>
      </c>
      <c r="F4955" t="s">
        <v>266</v>
      </c>
      <c r="G4955" t="s">
        <v>267</v>
      </c>
      <c r="H4955">
        <v>5020</v>
      </c>
      <c r="I4955" t="s">
        <v>257</v>
      </c>
      <c r="J4955">
        <v>63300150</v>
      </c>
      <c r="K4955" t="s">
        <v>1680</v>
      </c>
      <c r="L4955" s="3">
        <v>112400</v>
      </c>
      <c r="M4955" s="3">
        <v>114648</v>
      </c>
      <c r="N4955" s="3">
        <v>116940.96</v>
      </c>
      <c r="O4955" s="3">
        <v>119279.7792</v>
      </c>
      <c r="P4955" s="3">
        <v>121665.374784</v>
      </c>
    </row>
    <row r="4956" spans="2:16" x14ac:dyDescent="0.35">
      <c r="B4956" t="s">
        <v>10</v>
      </c>
      <c r="D4956" t="s">
        <v>11</v>
      </c>
      <c r="E4956" t="s">
        <v>103</v>
      </c>
      <c r="F4956" t="s">
        <v>266</v>
      </c>
      <c r="G4956" t="s">
        <v>267</v>
      </c>
      <c r="H4956">
        <v>5020</v>
      </c>
      <c r="I4956" t="s">
        <v>257</v>
      </c>
      <c r="J4956">
        <v>63300100</v>
      </c>
      <c r="K4956" t="s">
        <v>1869</v>
      </c>
      <c r="L4956" s="3">
        <v>498.21791046057842</v>
      </c>
      <c r="M4956" s="3">
        <v>-79.9040431124522</v>
      </c>
      <c r="N4956" s="3">
        <v>62.283108676852862</v>
      </c>
      <c r="O4956" s="3">
        <v>213.79632457772459</v>
      </c>
      <c r="P4956" s="3">
        <v>971.10932323069574</v>
      </c>
    </row>
    <row r="4957" spans="2:16" x14ac:dyDescent="0.35">
      <c r="B4957" t="s">
        <v>10</v>
      </c>
      <c r="D4957" t="s">
        <v>11</v>
      </c>
      <c r="E4957" t="s">
        <v>103</v>
      </c>
      <c r="F4957" t="s">
        <v>266</v>
      </c>
      <c r="G4957" t="s">
        <v>267</v>
      </c>
      <c r="H4957">
        <v>5020</v>
      </c>
      <c r="I4957" t="s">
        <v>257</v>
      </c>
      <c r="J4957">
        <v>63300170</v>
      </c>
      <c r="K4957" t="s">
        <v>1873</v>
      </c>
      <c r="L4957" s="3">
        <v>861.0505191655684</v>
      </c>
      <c r="M4957" s="3">
        <v>-138.09503103129828</v>
      </c>
      <c r="N4957" s="3">
        <v>107.64145956108405</v>
      </c>
      <c r="O4957" s="3">
        <v>369.49582182454469</v>
      </c>
      <c r="P4957" s="3">
        <v>1678.3302434095676</v>
      </c>
    </row>
    <row r="4958" spans="2:16" x14ac:dyDescent="0.35">
      <c r="B4958" t="s">
        <v>76</v>
      </c>
      <c r="D4958" t="s">
        <v>11</v>
      </c>
      <c r="E4958" t="s">
        <v>103</v>
      </c>
      <c r="F4958" t="s">
        <v>258</v>
      </c>
      <c r="G4958" t="s">
        <v>259</v>
      </c>
      <c r="H4958">
        <v>5020</v>
      </c>
      <c r="I4958" t="s">
        <v>257</v>
      </c>
      <c r="J4958">
        <v>63300080</v>
      </c>
      <c r="K4958" t="s">
        <v>91</v>
      </c>
      <c r="L4958" s="3">
        <v>124323.65504184207</v>
      </c>
      <c r="M4958" s="3">
        <v>131373.23590670867</v>
      </c>
      <c r="N4958" s="3">
        <v>135314.43298390994</v>
      </c>
      <c r="O4958" s="3">
        <v>139373.86597342725</v>
      </c>
      <c r="P4958" s="3">
        <v>140854.75743200412</v>
      </c>
    </row>
    <row r="4959" spans="2:16" x14ac:dyDescent="0.35">
      <c r="B4959" t="s">
        <v>76</v>
      </c>
      <c r="D4959" t="s">
        <v>11</v>
      </c>
      <c r="E4959" t="s">
        <v>103</v>
      </c>
      <c r="F4959" t="s">
        <v>258</v>
      </c>
      <c r="G4959" t="s">
        <v>259</v>
      </c>
      <c r="H4959">
        <v>5020</v>
      </c>
      <c r="I4959" t="s">
        <v>257</v>
      </c>
      <c r="J4959">
        <v>63300040</v>
      </c>
      <c r="K4959" t="s">
        <v>1515</v>
      </c>
      <c r="L4959" s="3">
        <v>42940.736116425716</v>
      </c>
      <c r="M4959" s="3">
        <v>45375.624244093458</v>
      </c>
      <c r="N4959" s="3">
        <v>46736.892971416266</v>
      </c>
      <c r="O4959" s="3">
        <v>48138.999760558756</v>
      </c>
      <c r="P4959" s="3">
        <v>48650.491876185639</v>
      </c>
    </row>
    <row r="4960" spans="2:16" x14ac:dyDescent="0.35">
      <c r="B4960" t="s">
        <v>76</v>
      </c>
      <c r="D4960" t="s">
        <v>19</v>
      </c>
      <c r="E4960" t="s">
        <v>103</v>
      </c>
      <c r="F4960" t="s">
        <v>258</v>
      </c>
      <c r="G4960" t="s">
        <v>259</v>
      </c>
      <c r="H4960">
        <v>5020</v>
      </c>
      <c r="I4960" t="s">
        <v>257</v>
      </c>
      <c r="J4960">
        <v>63300056</v>
      </c>
      <c r="K4960" t="s">
        <v>1536</v>
      </c>
      <c r="L4960" s="3">
        <v>408959.3915850069</v>
      </c>
      <c r="M4960" s="3">
        <v>432148.80232469965</v>
      </c>
      <c r="N4960" s="3">
        <v>445113.26639444067</v>
      </c>
      <c r="O4960" s="3">
        <v>458466.66438627389</v>
      </c>
      <c r="P4960" s="3">
        <v>463338.01786843466</v>
      </c>
    </row>
    <row r="4961" spans="2:16" x14ac:dyDescent="0.35">
      <c r="B4961" t="s">
        <v>76</v>
      </c>
      <c r="D4961" t="s">
        <v>19</v>
      </c>
      <c r="E4961" t="s">
        <v>103</v>
      </c>
      <c r="F4961" t="s">
        <v>258</v>
      </c>
      <c r="G4961" t="s">
        <v>259</v>
      </c>
      <c r="H4961">
        <v>5020</v>
      </c>
      <c r="I4961" t="s">
        <v>257</v>
      </c>
      <c r="J4961">
        <v>63300060</v>
      </c>
      <c r="K4961" t="s">
        <v>1546</v>
      </c>
      <c r="L4961" s="3">
        <v>9747.2947065132157</v>
      </c>
      <c r="M4961" s="3">
        <v>10300</v>
      </c>
      <c r="N4961" s="3">
        <v>10300</v>
      </c>
      <c r="O4961" s="3">
        <v>10300</v>
      </c>
      <c r="P4961" s="3">
        <v>10409.44076148573</v>
      </c>
    </row>
    <row r="4962" spans="2:16" x14ac:dyDescent="0.35">
      <c r="B4962" t="s">
        <v>76</v>
      </c>
      <c r="D4962" t="s">
        <v>19</v>
      </c>
      <c r="E4962" t="s">
        <v>103</v>
      </c>
      <c r="F4962" t="s">
        <v>258</v>
      </c>
      <c r="G4962" t="s">
        <v>259</v>
      </c>
      <c r="H4962">
        <v>5020</v>
      </c>
      <c r="I4962" t="s">
        <v>257</v>
      </c>
      <c r="J4962">
        <v>63300033</v>
      </c>
      <c r="K4962" t="s">
        <v>1661</v>
      </c>
      <c r="L4962" s="3">
        <v>567.80357513669219</v>
      </c>
      <c r="M4962" s="3">
        <v>600</v>
      </c>
      <c r="N4962" s="3">
        <v>600</v>
      </c>
      <c r="O4962" s="3">
        <v>600</v>
      </c>
      <c r="P4962" s="3">
        <v>606.37518998945995</v>
      </c>
    </row>
    <row r="4963" spans="2:16" x14ac:dyDescent="0.35">
      <c r="B4963" t="s">
        <v>76</v>
      </c>
      <c r="D4963" t="s">
        <v>19</v>
      </c>
      <c r="E4963" t="s">
        <v>103</v>
      </c>
      <c r="F4963" t="s">
        <v>258</v>
      </c>
      <c r="G4963" t="s">
        <v>259</v>
      </c>
      <c r="H4963">
        <v>5020</v>
      </c>
      <c r="I4963" t="s">
        <v>257</v>
      </c>
      <c r="J4963">
        <v>63300150</v>
      </c>
      <c r="K4963" t="s">
        <v>1680</v>
      </c>
      <c r="L4963" s="3">
        <v>61470.415044298294</v>
      </c>
      <c r="M4963" s="3">
        <v>64956</v>
      </c>
      <c r="N4963" s="3">
        <v>64956</v>
      </c>
      <c r="O4963" s="3">
        <v>64956</v>
      </c>
      <c r="P4963" s="3">
        <v>65646.178068258931</v>
      </c>
    </row>
    <row r="4964" spans="2:16" x14ac:dyDescent="0.35">
      <c r="B4964" t="s">
        <v>76</v>
      </c>
      <c r="D4964" t="s">
        <v>11</v>
      </c>
      <c r="E4964" t="s">
        <v>103</v>
      </c>
      <c r="F4964" t="s">
        <v>258</v>
      </c>
      <c r="G4964" t="s">
        <v>259</v>
      </c>
      <c r="H4964">
        <v>5020</v>
      </c>
      <c r="I4964" t="s">
        <v>257</v>
      </c>
      <c r="J4964">
        <v>63300100</v>
      </c>
      <c r="K4964" t="s">
        <v>1869</v>
      </c>
      <c r="L4964" s="3">
        <v>37624.264025820637</v>
      </c>
      <c r="M4964" s="3">
        <v>39757.68981387237</v>
      </c>
      <c r="N4964" s="3">
        <v>40950.420508288546</v>
      </c>
      <c r="O4964" s="3">
        <v>42178.933123537194</v>
      </c>
      <c r="P4964" s="3">
        <v>42627.097643895984</v>
      </c>
    </row>
    <row r="4965" spans="2:16" x14ac:dyDescent="0.35">
      <c r="B4965" t="s">
        <v>76</v>
      </c>
      <c r="D4965" t="s">
        <v>11</v>
      </c>
      <c r="E4965" t="s">
        <v>103</v>
      </c>
      <c r="F4965" t="s">
        <v>258</v>
      </c>
      <c r="G4965" t="s">
        <v>259</v>
      </c>
      <c r="H4965">
        <v>5020</v>
      </c>
      <c r="I4965" t="s">
        <v>257</v>
      </c>
      <c r="J4965">
        <v>63300170</v>
      </c>
      <c r="K4965" t="s">
        <v>1873</v>
      </c>
      <c r="L4965" s="3">
        <v>65024.543262016094</v>
      </c>
      <c r="M4965" s="3">
        <v>68711.659569627242</v>
      </c>
      <c r="N4965" s="3">
        <v>70773.009356716066</v>
      </c>
      <c r="O4965" s="3">
        <v>72896.199637417551</v>
      </c>
      <c r="P4965" s="3">
        <v>73670.744841081119</v>
      </c>
    </row>
    <row r="4966" spans="2:16" x14ac:dyDescent="0.35">
      <c r="B4966" t="s">
        <v>76</v>
      </c>
      <c r="D4966" t="s">
        <v>19</v>
      </c>
      <c r="E4966" t="s">
        <v>103</v>
      </c>
      <c r="F4966" t="s">
        <v>258</v>
      </c>
      <c r="G4966" t="s">
        <v>259</v>
      </c>
      <c r="H4966">
        <v>5020</v>
      </c>
      <c r="I4966" t="s">
        <v>257</v>
      </c>
      <c r="J4966">
        <v>63300155</v>
      </c>
      <c r="K4966" t="s">
        <v>1877</v>
      </c>
      <c r="L4966" s="3">
        <v>9699.977741918492</v>
      </c>
      <c r="M4966" s="3">
        <v>10250</v>
      </c>
      <c r="N4966" s="3">
        <v>10250</v>
      </c>
      <c r="O4966" s="3">
        <v>10250</v>
      </c>
      <c r="P4966" s="3">
        <v>10358.909495653274</v>
      </c>
    </row>
    <row r="4967" spans="2:16" x14ac:dyDescent="0.35">
      <c r="B4967" t="s">
        <v>76</v>
      </c>
      <c r="D4967" t="s">
        <v>11</v>
      </c>
      <c r="E4967" t="s">
        <v>103</v>
      </c>
      <c r="F4967" t="s">
        <v>258</v>
      </c>
      <c r="G4967" t="s">
        <v>259</v>
      </c>
      <c r="H4967">
        <v>5020</v>
      </c>
      <c r="I4967" t="s">
        <v>257</v>
      </c>
      <c r="J4967">
        <v>63300130</v>
      </c>
      <c r="K4967" t="s">
        <v>1896</v>
      </c>
      <c r="L4967" s="3">
        <v>16358.375659437021</v>
      </c>
      <c r="M4967" s="3">
        <v>17285.952088800001</v>
      </c>
      <c r="N4967" s="3">
        <v>22914.344949784667</v>
      </c>
      <c r="O4967" s="3">
        <v>22914.344949784667</v>
      </c>
      <c r="P4967" s="3">
        <v>23157.817120682834</v>
      </c>
    </row>
    <row r="4968" spans="2:16" x14ac:dyDescent="0.35">
      <c r="B4968" t="s">
        <v>76</v>
      </c>
      <c r="D4968" t="s">
        <v>19</v>
      </c>
      <c r="E4968" t="s">
        <v>103</v>
      </c>
      <c r="F4968" t="s">
        <v>1499</v>
      </c>
      <c r="G4968" t="s">
        <v>1500</v>
      </c>
      <c r="H4968">
        <v>5020</v>
      </c>
      <c r="I4968" t="s">
        <v>257</v>
      </c>
      <c r="J4968">
        <v>63300030</v>
      </c>
      <c r="K4968" t="s">
        <v>1488</v>
      </c>
      <c r="L4968" s="3">
        <v>3976.517704540634</v>
      </c>
      <c r="M4968" s="3">
        <v>4202</v>
      </c>
      <c r="N4968" s="3">
        <v>4202</v>
      </c>
      <c r="O4968" s="3">
        <v>4202</v>
      </c>
      <c r="P4968" s="3">
        <v>4246.6475805595182</v>
      </c>
    </row>
    <row r="4969" spans="2:16" x14ac:dyDescent="0.35">
      <c r="B4969" t="s">
        <v>76</v>
      </c>
      <c r="D4969" t="s">
        <v>19</v>
      </c>
      <c r="E4969" t="s">
        <v>103</v>
      </c>
      <c r="F4969" t="s">
        <v>1499</v>
      </c>
      <c r="G4969" t="s">
        <v>1500</v>
      </c>
      <c r="H4969">
        <v>5020</v>
      </c>
      <c r="I4969" t="s">
        <v>257</v>
      </c>
      <c r="J4969">
        <v>63300060</v>
      </c>
      <c r="K4969" t="s">
        <v>1546</v>
      </c>
      <c r="L4969" s="3">
        <v>794.925005191369</v>
      </c>
      <c r="M4969" s="3">
        <v>840</v>
      </c>
      <c r="N4969" s="3">
        <v>840</v>
      </c>
      <c r="O4969" s="3">
        <v>840</v>
      </c>
      <c r="P4969" s="3">
        <v>848.92526598524398</v>
      </c>
    </row>
    <row r="4970" spans="2:16" x14ac:dyDescent="0.35">
      <c r="B4970" t="s">
        <v>76</v>
      </c>
      <c r="D4970" t="s">
        <v>19</v>
      </c>
      <c r="E4970" t="s">
        <v>103</v>
      </c>
      <c r="F4970" t="s">
        <v>1499</v>
      </c>
      <c r="G4970" t="s">
        <v>1500</v>
      </c>
      <c r="H4970">
        <v>5020</v>
      </c>
      <c r="I4970" t="s">
        <v>257</v>
      </c>
      <c r="J4970">
        <v>63300150</v>
      </c>
      <c r="K4970" t="s">
        <v>1680</v>
      </c>
      <c r="L4970" s="3">
        <v>95396.678658715653</v>
      </c>
      <c r="M4970" s="3">
        <v>100806</v>
      </c>
      <c r="N4970" s="3">
        <v>100806</v>
      </c>
      <c r="O4970" s="3">
        <v>100806</v>
      </c>
      <c r="P4970" s="3">
        <v>101877.09567012917</v>
      </c>
    </row>
    <row r="4971" spans="2:16" x14ac:dyDescent="0.35">
      <c r="B4971" t="s">
        <v>76</v>
      </c>
      <c r="D4971" t="s">
        <v>19</v>
      </c>
      <c r="E4971" t="s">
        <v>103</v>
      </c>
      <c r="F4971" t="s">
        <v>260</v>
      </c>
      <c r="G4971" t="s">
        <v>261</v>
      </c>
      <c r="H4971">
        <v>5020</v>
      </c>
      <c r="I4971" t="s">
        <v>257</v>
      </c>
      <c r="J4971">
        <v>63300155</v>
      </c>
      <c r="K4971" t="s">
        <v>1877</v>
      </c>
      <c r="L4971" s="3">
        <v>1737488.6769694295</v>
      </c>
      <c r="M4971" s="3">
        <v>1836010.2891756</v>
      </c>
      <c r="N4971" s="3">
        <v>1892462.8478983999</v>
      </c>
      <c r="O4971" s="3">
        <v>1973549.2578410001</v>
      </c>
      <c r="P4971" s="3">
        <v>1994518.8436281569</v>
      </c>
    </row>
    <row r="4972" spans="2:16" x14ac:dyDescent="0.35">
      <c r="B4972" t="s">
        <v>76</v>
      </c>
      <c r="D4972" t="s">
        <v>19</v>
      </c>
      <c r="E4972" t="s">
        <v>103</v>
      </c>
      <c r="F4972" t="s">
        <v>1577</v>
      </c>
      <c r="G4972" t="s">
        <v>1578</v>
      </c>
      <c r="H4972">
        <v>5020</v>
      </c>
      <c r="I4972" t="s">
        <v>257</v>
      </c>
      <c r="J4972">
        <v>63300060</v>
      </c>
      <c r="K4972" t="s">
        <v>1546</v>
      </c>
      <c r="L4972" s="3">
        <v>999.33429224057818</v>
      </c>
      <c r="M4972" s="3">
        <v>1056</v>
      </c>
      <c r="N4972" s="3">
        <v>1056</v>
      </c>
      <c r="O4972" s="3">
        <v>1056</v>
      </c>
      <c r="P4972" s="3">
        <v>1067.2203343814494</v>
      </c>
    </row>
    <row r="4973" spans="2:16" x14ac:dyDescent="0.35">
      <c r="B4973" t="s">
        <v>76</v>
      </c>
      <c r="D4973" t="s">
        <v>19</v>
      </c>
      <c r="E4973" t="s">
        <v>103</v>
      </c>
      <c r="F4973" t="s">
        <v>1577</v>
      </c>
      <c r="G4973" t="s">
        <v>1578</v>
      </c>
      <c r="H4973">
        <v>5020</v>
      </c>
      <c r="I4973" t="s">
        <v>257</v>
      </c>
      <c r="J4973">
        <v>63300150</v>
      </c>
      <c r="K4973" t="s">
        <v>1680</v>
      </c>
      <c r="L4973" s="3">
        <v>42585.268135251914</v>
      </c>
      <c r="M4973" s="3">
        <v>45000</v>
      </c>
      <c r="N4973" s="3">
        <v>45000</v>
      </c>
      <c r="O4973" s="3">
        <v>45000</v>
      </c>
      <c r="P4973" s="3">
        <v>45478.139249209496</v>
      </c>
    </row>
    <row r="4974" spans="2:16" x14ac:dyDescent="0.35">
      <c r="B4974" t="s">
        <v>76</v>
      </c>
      <c r="D4974" t="s">
        <v>19</v>
      </c>
      <c r="E4974" t="s">
        <v>103</v>
      </c>
      <c r="F4974" t="s">
        <v>262</v>
      </c>
      <c r="G4974" t="s">
        <v>263</v>
      </c>
      <c r="H4974">
        <v>5020</v>
      </c>
      <c r="I4974" t="s">
        <v>257</v>
      </c>
      <c r="J4974">
        <v>63300030</v>
      </c>
      <c r="K4974" t="s">
        <v>1488</v>
      </c>
      <c r="L4974" s="3">
        <v>994.60259578110583</v>
      </c>
      <c r="M4974" s="3">
        <v>1051</v>
      </c>
      <c r="N4974" s="3">
        <v>1051</v>
      </c>
      <c r="O4974" s="3">
        <v>1051</v>
      </c>
      <c r="P4974" s="3">
        <v>1062.1672077982041</v>
      </c>
    </row>
    <row r="4975" spans="2:16" x14ac:dyDescent="0.35">
      <c r="B4975" t="s">
        <v>76</v>
      </c>
      <c r="D4975" t="s">
        <v>19</v>
      </c>
      <c r="E4975" t="s">
        <v>103</v>
      </c>
      <c r="F4975" t="s">
        <v>262</v>
      </c>
      <c r="G4975" t="s">
        <v>263</v>
      </c>
      <c r="H4975">
        <v>5020</v>
      </c>
      <c r="I4975" t="s">
        <v>257</v>
      </c>
      <c r="J4975">
        <v>63300060</v>
      </c>
      <c r="K4975" t="s">
        <v>1546</v>
      </c>
      <c r="L4975" s="3">
        <v>4521.6091366718583</v>
      </c>
      <c r="M4975" s="3">
        <v>4778</v>
      </c>
      <c r="N4975" s="3">
        <v>34778</v>
      </c>
      <c r="O4975" s="3">
        <v>29778</v>
      </c>
      <c r="P4975" s="3">
        <v>30094.400679176899</v>
      </c>
    </row>
    <row r="4976" spans="2:16" x14ac:dyDescent="0.35">
      <c r="B4976" t="s">
        <v>76</v>
      </c>
      <c r="D4976" t="s">
        <v>19</v>
      </c>
      <c r="E4976" t="s">
        <v>103</v>
      </c>
      <c r="F4976" t="s">
        <v>262</v>
      </c>
      <c r="G4976" t="s">
        <v>263</v>
      </c>
      <c r="H4976">
        <v>5020</v>
      </c>
      <c r="I4976" t="s">
        <v>257</v>
      </c>
      <c r="J4976">
        <v>63300150</v>
      </c>
      <c r="K4976" t="s">
        <v>1680</v>
      </c>
      <c r="L4976" s="3">
        <v>195100.14743484312</v>
      </c>
      <c r="M4976" s="3">
        <v>206163</v>
      </c>
      <c r="N4976" s="3">
        <v>206163</v>
      </c>
      <c r="O4976" s="3">
        <v>206163</v>
      </c>
      <c r="P4976" s="3">
        <v>208353.54715632839</v>
      </c>
    </row>
    <row r="4977" spans="2:16" x14ac:dyDescent="0.35">
      <c r="B4977" t="s">
        <v>76</v>
      </c>
      <c r="D4977" t="s">
        <v>11</v>
      </c>
      <c r="E4977" t="s">
        <v>103</v>
      </c>
      <c r="F4977" t="s">
        <v>264</v>
      </c>
      <c r="G4977" t="s">
        <v>265</v>
      </c>
      <c r="H4977">
        <v>5020</v>
      </c>
      <c r="I4977" t="s">
        <v>257</v>
      </c>
      <c r="J4977">
        <v>63300080</v>
      </c>
      <c r="K4977" t="s">
        <v>91</v>
      </c>
      <c r="L4977" s="3">
        <v>26455.390045976401</v>
      </c>
      <c r="M4977" s="3">
        <v>27955.5020832064</v>
      </c>
      <c r="N4977" s="3">
        <v>28794.167145702595</v>
      </c>
      <c r="O4977" s="3">
        <v>29657.992160073671</v>
      </c>
      <c r="P4977" s="3">
        <v>29973.117717950976</v>
      </c>
    </row>
    <row r="4978" spans="2:16" x14ac:dyDescent="0.35">
      <c r="B4978" t="s">
        <v>76</v>
      </c>
      <c r="D4978" t="s">
        <v>19</v>
      </c>
      <c r="E4978" t="s">
        <v>103</v>
      </c>
      <c r="F4978" t="s">
        <v>264</v>
      </c>
      <c r="G4978" t="s">
        <v>265</v>
      </c>
      <c r="H4978">
        <v>5020</v>
      </c>
      <c r="I4978" t="s">
        <v>257</v>
      </c>
      <c r="J4978">
        <v>63300030</v>
      </c>
      <c r="K4978" t="s">
        <v>1488</v>
      </c>
      <c r="L4978" s="3">
        <v>4920.9643178513315</v>
      </c>
      <c r="M4978" s="3">
        <v>5199.9999999999991</v>
      </c>
      <c r="N4978" s="3">
        <v>5199.9999999999991</v>
      </c>
      <c r="O4978" s="3">
        <v>5199.9999999999991</v>
      </c>
      <c r="P4978" s="3">
        <v>5255.2516465753188</v>
      </c>
    </row>
    <row r="4979" spans="2:16" x14ac:dyDescent="0.35">
      <c r="B4979" t="s">
        <v>76</v>
      </c>
      <c r="D4979" t="s">
        <v>11</v>
      </c>
      <c r="E4979" t="s">
        <v>103</v>
      </c>
      <c r="F4979" t="s">
        <v>264</v>
      </c>
      <c r="G4979" t="s">
        <v>265</v>
      </c>
      <c r="H4979">
        <v>5020</v>
      </c>
      <c r="I4979" t="s">
        <v>257</v>
      </c>
      <c r="J4979">
        <v>63300040</v>
      </c>
      <c r="K4979" t="s">
        <v>1515</v>
      </c>
      <c r="L4979" s="3">
        <v>9137.5524829852693</v>
      </c>
      <c r="M4979" s="3">
        <v>9655.6832853180003</v>
      </c>
      <c r="N4979" s="3">
        <v>9945.353783877541</v>
      </c>
      <c r="O4979" s="3">
        <v>10243.714397393867</v>
      </c>
      <c r="P4979" s="3">
        <v>10352.557106529121</v>
      </c>
    </row>
    <row r="4980" spans="2:16" x14ac:dyDescent="0.35">
      <c r="B4980" t="s">
        <v>76</v>
      </c>
      <c r="D4980" t="s">
        <v>19</v>
      </c>
      <c r="E4980" t="s">
        <v>103</v>
      </c>
      <c r="F4980" t="s">
        <v>264</v>
      </c>
      <c r="G4980" t="s">
        <v>265</v>
      </c>
      <c r="H4980">
        <v>5020</v>
      </c>
      <c r="I4980" t="s">
        <v>257</v>
      </c>
      <c r="J4980">
        <v>63300056</v>
      </c>
      <c r="K4980" t="s">
        <v>1536</v>
      </c>
      <c r="L4980" s="3">
        <v>87024.309361764477</v>
      </c>
      <c r="M4980" s="3">
        <v>91958.888431600004</v>
      </c>
      <c r="N4980" s="3">
        <v>94717.655084548009</v>
      </c>
      <c r="O4980" s="3">
        <v>97559.184737084448</v>
      </c>
      <c r="P4980" s="3">
        <v>98595.781966944007</v>
      </c>
    </row>
    <row r="4981" spans="2:16" x14ac:dyDescent="0.35">
      <c r="B4981" t="s">
        <v>76</v>
      </c>
      <c r="D4981" t="s">
        <v>19</v>
      </c>
      <c r="E4981" t="s">
        <v>103</v>
      </c>
      <c r="F4981" t="s">
        <v>264</v>
      </c>
      <c r="G4981" t="s">
        <v>265</v>
      </c>
      <c r="H4981">
        <v>5020</v>
      </c>
      <c r="I4981" t="s">
        <v>257</v>
      </c>
      <c r="J4981">
        <v>63300060</v>
      </c>
      <c r="K4981" t="s">
        <v>1546</v>
      </c>
      <c r="L4981" s="3">
        <v>16371.669749774621</v>
      </c>
      <c r="M4981" s="3">
        <v>17299.999999999996</v>
      </c>
      <c r="N4981" s="3">
        <v>17299.999999999996</v>
      </c>
      <c r="O4981" s="3">
        <v>17299.999999999996</v>
      </c>
      <c r="P4981" s="3">
        <v>17483.817978029427</v>
      </c>
    </row>
    <row r="4982" spans="2:16" x14ac:dyDescent="0.35">
      <c r="B4982" t="s">
        <v>76</v>
      </c>
      <c r="D4982" t="s">
        <v>19</v>
      </c>
      <c r="E4982" t="s">
        <v>103</v>
      </c>
      <c r="F4982" t="s">
        <v>264</v>
      </c>
      <c r="G4982" t="s">
        <v>265</v>
      </c>
      <c r="H4982">
        <v>5020</v>
      </c>
      <c r="I4982" t="s">
        <v>257</v>
      </c>
      <c r="J4982">
        <v>63300150</v>
      </c>
      <c r="K4982" t="s">
        <v>1680</v>
      </c>
      <c r="L4982" s="3">
        <v>89739.462371770394</v>
      </c>
      <c r="M4982" s="3">
        <v>94827.999999999985</v>
      </c>
      <c r="N4982" s="3">
        <v>119827.99999999999</v>
      </c>
      <c r="O4982" s="3">
        <v>119827.99999999999</v>
      </c>
      <c r="P4982" s="3">
        <v>121101.21044342834</v>
      </c>
    </row>
    <row r="4983" spans="2:16" x14ac:dyDescent="0.35">
      <c r="B4983" t="s">
        <v>76</v>
      </c>
      <c r="D4983" t="s">
        <v>11</v>
      </c>
      <c r="E4983" t="s">
        <v>103</v>
      </c>
      <c r="F4983" t="s">
        <v>264</v>
      </c>
      <c r="G4983" t="s">
        <v>265</v>
      </c>
      <c r="H4983">
        <v>5020</v>
      </c>
      <c r="I4983" t="s">
        <v>257</v>
      </c>
      <c r="J4983">
        <v>63300100</v>
      </c>
      <c r="K4983" t="s">
        <v>1869</v>
      </c>
      <c r="L4983" s="3">
        <v>8006.2364612823312</v>
      </c>
      <c r="M4983" s="3">
        <v>8460.2177357071996</v>
      </c>
      <c r="N4983" s="3">
        <v>8714.0242677784172</v>
      </c>
      <c r="O4983" s="3">
        <v>8975.4449958117693</v>
      </c>
      <c r="P4983" s="3">
        <v>9070.8119409588489</v>
      </c>
    </row>
    <row r="4984" spans="2:16" x14ac:dyDescent="0.35">
      <c r="B4984" t="s">
        <v>76</v>
      </c>
      <c r="D4984" t="s">
        <v>11</v>
      </c>
      <c r="E4984" t="s">
        <v>103</v>
      </c>
      <c r="F4984" t="s">
        <v>264</v>
      </c>
      <c r="G4984" t="s">
        <v>265</v>
      </c>
      <c r="H4984">
        <v>5020</v>
      </c>
      <c r="I4984" t="s">
        <v>257</v>
      </c>
      <c r="J4984">
        <v>63300170</v>
      </c>
      <c r="K4984" t="s">
        <v>1873</v>
      </c>
      <c r="L4984" s="3">
        <v>13836.865188520553</v>
      </c>
      <c r="M4984" s="3">
        <v>14621.463260624401</v>
      </c>
      <c r="N4984" s="3">
        <v>15060.107158443134</v>
      </c>
      <c r="O4984" s="3">
        <v>15511.910373196428</v>
      </c>
      <c r="P4984" s="3">
        <v>15676.729332744098</v>
      </c>
    </row>
    <row r="4985" spans="2:16" x14ac:dyDescent="0.35">
      <c r="B4985" t="s">
        <v>76</v>
      </c>
      <c r="D4985" t="s">
        <v>11</v>
      </c>
      <c r="E4985" t="s">
        <v>103</v>
      </c>
      <c r="F4985" t="s">
        <v>264</v>
      </c>
      <c r="G4985" t="s">
        <v>265</v>
      </c>
      <c r="H4985">
        <v>5020</v>
      </c>
      <c r="I4985" t="s">
        <v>257</v>
      </c>
      <c r="J4985">
        <v>63300130</v>
      </c>
      <c r="K4985" t="s">
        <v>1896</v>
      </c>
      <c r="L4985" s="3">
        <v>3480.9723724227001</v>
      </c>
      <c r="M4985" s="3">
        <v>3678.3555350999995</v>
      </c>
      <c r="N4985" s="3">
        <v>5520.8692221676374</v>
      </c>
      <c r="O4985" s="3">
        <v>5520.8692221676374</v>
      </c>
      <c r="P4985" s="3">
        <v>5579.5302058314383</v>
      </c>
    </row>
    <row r="4986" spans="2:16" x14ac:dyDescent="0.35">
      <c r="B4986" t="s">
        <v>76</v>
      </c>
      <c r="D4986" t="s">
        <v>11</v>
      </c>
      <c r="E4986" t="s">
        <v>103</v>
      </c>
      <c r="F4986" t="s">
        <v>266</v>
      </c>
      <c r="G4986" t="s">
        <v>267</v>
      </c>
      <c r="H4986">
        <v>5020</v>
      </c>
      <c r="I4986" t="s">
        <v>257</v>
      </c>
      <c r="J4986">
        <v>63300080</v>
      </c>
      <c r="K4986" t="s">
        <v>91</v>
      </c>
      <c r="L4986" s="3">
        <v>90673.855493378389</v>
      </c>
      <c r="M4986" s="3">
        <v>95815.376440575987</v>
      </c>
      <c r="N4986" s="3">
        <v>98689.837733793276</v>
      </c>
      <c r="O4986" s="3">
        <v>101650.53286580708</v>
      </c>
      <c r="P4986" s="3">
        <v>102730.60196505602</v>
      </c>
    </row>
    <row r="4987" spans="2:16" x14ac:dyDescent="0.35">
      <c r="B4987" t="s">
        <v>76</v>
      </c>
      <c r="D4987" t="s">
        <v>19</v>
      </c>
      <c r="E4987" t="s">
        <v>103</v>
      </c>
      <c r="F4987" t="s">
        <v>266</v>
      </c>
      <c r="G4987" t="s">
        <v>267</v>
      </c>
      <c r="H4987">
        <v>5020</v>
      </c>
      <c r="I4987" t="s">
        <v>257</v>
      </c>
      <c r="J4987">
        <v>63300030</v>
      </c>
      <c r="K4987" t="s">
        <v>1488</v>
      </c>
      <c r="L4987" s="3">
        <v>17034.107254100767</v>
      </c>
      <c r="M4987" s="3">
        <v>18000</v>
      </c>
      <c r="N4987" s="3">
        <v>18000</v>
      </c>
      <c r="O4987" s="3">
        <v>18000</v>
      </c>
      <c r="P4987" s="3">
        <v>18191.255699683799</v>
      </c>
    </row>
    <row r="4988" spans="2:16" x14ac:dyDescent="0.35">
      <c r="B4988" t="s">
        <v>76</v>
      </c>
      <c r="D4988" t="s">
        <v>11</v>
      </c>
      <c r="E4988" t="s">
        <v>103</v>
      </c>
      <c r="F4988" t="s">
        <v>266</v>
      </c>
      <c r="G4988" t="s">
        <v>267</v>
      </c>
      <c r="H4988">
        <v>5020</v>
      </c>
      <c r="I4988" t="s">
        <v>257</v>
      </c>
      <c r="J4988">
        <v>63300040</v>
      </c>
      <c r="K4988" t="s">
        <v>1515</v>
      </c>
      <c r="L4988" s="3">
        <v>31318.272456594514</v>
      </c>
      <c r="M4988" s="3">
        <v>33094.126731119999</v>
      </c>
      <c r="N4988" s="3">
        <v>34086.950533053598</v>
      </c>
      <c r="O4988" s="3">
        <v>35109.559049045209</v>
      </c>
      <c r="P4988" s="3">
        <v>35482.609231351584</v>
      </c>
    </row>
    <row r="4989" spans="2:16" x14ac:dyDescent="0.35">
      <c r="B4989" t="s">
        <v>76</v>
      </c>
      <c r="D4989" t="s">
        <v>19</v>
      </c>
      <c r="E4989" t="s">
        <v>103</v>
      </c>
      <c r="F4989" t="s">
        <v>266</v>
      </c>
      <c r="G4989" t="s">
        <v>267</v>
      </c>
      <c r="H4989">
        <v>5020</v>
      </c>
      <c r="I4989" t="s">
        <v>257</v>
      </c>
      <c r="J4989">
        <v>63300056</v>
      </c>
      <c r="K4989" t="s">
        <v>1536</v>
      </c>
      <c r="L4989" s="3">
        <v>298269.26149137632</v>
      </c>
      <c r="M4989" s="3">
        <v>315182.15934399999</v>
      </c>
      <c r="N4989" s="3">
        <v>324637.62412431999</v>
      </c>
      <c r="O4989" s="3">
        <v>334376.75284804963</v>
      </c>
      <c r="P4989" s="3">
        <v>337929.61172715796</v>
      </c>
    </row>
    <row r="4990" spans="2:16" x14ac:dyDescent="0.35">
      <c r="B4990" t="s">
        <v>76</v>
      </c>
      <c r="D4990" t="s">
        <v>11</v>
      </c>
      <c r="E4990" t="s">
        <v>103</v>
      </c>
      <c r="F4990" t="s">
        <v>266</v>
      </c>
      <c r="G4990" t="s">
        <v>267</v>
      </c>
      <c r="H4990">
        <v>5020</v>
      </c>
      <c r="I4990" t="s">
        <v>257</v>
      </c>
      <c r="J4990">
        <v>63300100</v>
      </c>
      <c r="K4990" t="s">
        <v>1869</v>
      </c>
      <c r="L4990" s="3">
        <v>27440.772057206621</v>
      </c>
      <c r="M4990" s="3">
        <v>28996.758659648</v>
      </c>
      <c r="N4990" s="3">
        <v>29866.661419437438</v>
      </c>
      <c r="O4990" s="3">
        <v>30762.661262020563</v>
      </c>
      <c r="P4990" s="3">
        <v>31089.524278898531</v>
      </c>
    </row>
    <row r="4991" spans="2:16" x14ac:dyDescent="0.35">
      <c r="B4991" t="s">
        <v>76</v>
      </c>
      <c r="D4991" t="s">
        <v>11</v>
      </c>
      <c r="E4991" t="s">
        <v>103</v>
      </c>
      <c r="F4991" t="s">
        <v>266</v>
      </c>
      <c r="G4991" t="s">
        <v>267</v>
      </c>
      <c r="H4991">
        <v>5020</v>
      </c>
      <c r="I4991" t="s">
        <v>257</v>
      </c>
      <c r="J4991">
        <v>63300170</v>
      </c>
      <c r="K4991" t="s">
        <v>1873</v>
      </c>
      <c r="L4991" s="3">
        <v>47424.812577128832</v>
      </c>
      <c r="M4991" s="3">
        <v>50113.963335695997</v>
      </c>
      <c r="N4991" s="3">
        <v>51617.382235766876</v>
      </c>
      <c r="O4991" s="3">
        <v>53165.903702839889</v>
      </c>
      <c r="P4991" s="3">
        <v>53730.808264618121</v>
      </c>
    </row>
    <row r="4992" spans="2:16" x14ac:dyDescent="0.35">
      <c r="B4992" t="s">
        <v>10</v>
      </c>
      <c r="D4992" t="s">
        <v>11</v>
      </c>
      <c r="E4992" t="s">
        <v>103</v>
      </c>
      <c r="F4992" t="s">
        <v>242</v>
      </c>
      <c r="G4992" t="s">
        <v>243</v>
      </c>
      <c r="H4992">
        <v>5021</v>
      </c>
      <c r="I4992" t="s">
        <v>244</v>
      </c>
      <c r="J4992">
        <v>63300080</v>
      </c>
      <c r="K4992" t="s">
        <v>91</v>
      </c>
      <c r="L4992" s="3">
        <v>-600.23937970413317</v>
      </c>
      <c r="M4992" s="3">
        <v>-937.18661771020379</v>
      </c>
      <c r="N4992" s="3">
        <v>-893.07558535412682</v>
      </c>
      <c r="O4992" s="3">
        <v>-845.11328994631003</v>
      </c>
      <c r="P4992" s="3">
        <v>-476.91429436847466</v>
      </c>
    </row>
    <row r="4993" spans="2:16" x14ac:dyDescent="0.35">
      <c r="B4993" t="s">
        <v>10</v>
      </c>
      <c r="D4993" t="s">
        <v>11</v>
      </c>
      <c r="E4993" t="s">
        <v>103</v>
      </c>
      <c r="F4993" t="s">
        <v>242</v>
      </c>
      <c r="G4993" t="s">
        <v>243</v>
      </c>
      <c r="H4993">
        <v>5021</v>
      </c>
      <c r="I4993" t="s">
        <v>244</v>
      </c>
      <c r="J4993">
        <v>63300040</v>
      </c>
      <c r="K4993" t="s">
        <v>1515</v>
      </c>
      <c r="L4993" s="3">
        <v>-207.31952259517857</v>
      </c>
      <c r="M4993" s="3">
        <v>-323.69932519595841</v>
      </c>
      <c r="N4993" s="3">
        <v>-308.4636067834972</v>
      </c>
      <c r="O4993" s="3">
        <v>-291.89768238277065</v>
      </c>
      <c r="P4993" s="3">
        <v>-164.72368719963652</v>
      </c>
    </row>
    <row r="4994" spans="2:16" x14ac:dyDescent="0.35">
      <c r="B4994" t="s">
        <v>10</v>
      </c>
      <c r="D4994" t="s">
        <v>19</v>
      </c>
      <c r="E4994" t="s">
        <v>103</v>
      </c>
      <c r="F4994" t="s">
        <v>242</v>
      </c>
      <c r="G4994" t="s">
        <v>243</v>
      </c>
      <c r="H4994">
        <v>5021</v>
      </c>
      <c r="I4994" t="s">
        <v>244</v>
      </c>
      <c r="J4994">
        <v>63300056</v>
      </c>
      <c r="K4994" t="s">
        <v>1536</v>
      </c>
      <c r="L4994" s="3">
        <v>-1974.4716437636016</v>
      </c>
      <c r="M4994" s="3">
        <v>-3082.8507161519883</v>
      </c>
      <c r="N4994" s="3">
        <v>-2937.7486360333132</v>
      </c>
      <c r="O4994" s="3">
        <v>-2779.9779274549655</v>
      </c>
      <c r="P4994" s="3">
        <v>-1568.7970209489213</v>
      </c>
    </row>
    <row r="4995" spans="2:16" x14ac:dyDescent="0.35">
      <c r="B4995" t="s">
        <v>10</v>
      </c>
      <c r="D4995" t="s">
        <v>19</v>
      </c>
      <c r="E4995" t="s">
        <v>103</v>
      </c>
      <c r="F4995" t="s">
        <v>242</v>
      </c>
      <c r="G4995" t="s">
        <v>243</v>
      </c>
      <c r="H4995">
        <v>5021</v>
      </c>
      <c r="I4995" t="s">
        <v>244</v>
      </c>
      <c r="J4995">
        <v>63300060</v>
      </c>
      <c r="K4995" t="s">
        <v>1546</v>
      </c>
      <c r="L4995" s="3">
        <v>83.743486587239659</v>
      </c>
      <c r="M4995" s="3">
        <v>-48.220000000000255</v>
      </c>
      <c r="N4995" s="3">
        <v>-97.404400000000351</v>
      </c>
      <c r="O4995" s="3">
        <v>-147.57248800000025</v>
      </c>
      <c r="P4995" s="3">
        <v>-174.75813085467553</v>
      </c>
    </row>
    <row r="4996" spans="2:16" x14ac:dyDescent="0.35">
      <c r="B4996" t="s">
        <v>10</v>
      </c>
      <c r="D4996" t="s">
        <v>19</v>
      </c>
      <c r="E4996" t="s">
        <v>103</v>
      </c>
      <c r="F4996" t="s">
        <v>242</v>
      </c>
      <c r="G4996" t="s">
        <v>243</v>
      </c>
      <c r="H4996">
        <v>5021</v>
      </c>
      <c r="I4996" t="s">
        <v>244</v>
      </c>
      <c r="J4996">
        <v>63300065</v>
      </c>
      <c r="K4996" t="s">
        <v>1627</v>
      </c>
      <c r="L4996" s="3">
        <v>785.12557893735357</v>
      </c>
      <c r="M4996" s="3">
        <v>-452.08000000000538</v>
      </c>
      <c r="N4996" s="3">
        <v>-913.20160000000396</v>
      </c>
      <c r="O4996" s="3">
        <v>-1383.5456320000048</v>
      </c>
      <c r="P4996" s="3">
        <v>-1638.4208999747389</v>
      </c>
    </row>
    <row r="4997" spans="2:16" x14ac:dyDescent="0.35">
      <c r="B4997" t="s">
        <v>10</v>
      </c>
      <c r="D4997" t="s">
        <v>19</v>
      </c>
      <c r="E4997" t="s">
        <v>103</v>
      </c>
      <c r="F4997" t="s">
        <v>242</v>
      </c>
      <c r="G4997" t="s">
        <v>243</v>
      </c>
      <c r="H4997">
        <v>5021</v>
      </c>
      <c r="I4997" t="s">
        <v>244</v>
      </c>
      <c r="J4997">
        <v>63300033</v>
      </c>
      <c r="K4997" t="s">
        <v>1661</v>
      </c>
      <c r="L4997" s="3">
        <v>96.282432525851164</v>
      </c>
      <c r="M4997" s="3">
        <v>-55.440000000000509</v>
      </c>
      <c r="N4997" s="3">
        <v>-111.98880000000054</v>
      </c>
      <c r="O4997" s="3">
        <v>-169.66857600000048</v>
      </c>
      <c r="P4997" s="3">
        <v>-200.92473609670742</v>
      </c>
    </row>
    <row r="4998" spans="2:16" x14ac:dyDescent="0.35">
      <c r="B4998" t="s">
        <v>10</v>
      </c>
      <c r="D4998" t="s">
        <v>19</v>
      </c>
      <c r="E4998" t="s">
        <v>103</v>
      </c>
      <c r="F4998" t="s">
        <v>242</v>
      </c>
      <c r="G4998" t="s">
        <v>243</v>
      </c>
      <c r="H4998">
        <v>5021</v>
      </c>
      <c r="I4998" t="s">
        <v>244</v>
      </c>
      <c r="J4998">
        <v>63300150</v>
      </c>
      <c r="K4998" t="s">
        <v>1680</v>
      </c>
      <c r="L4998" s="3">
        <v>52.552424390913529</v>
      </c>
      <c r="M4998" s="3">
        <v>-4.5474735088646412E-13</v>
      </c>
      <c r="N4998" s="3">
        <v>-4.5474735088646412E-13</v>
      </c>
      <c r="O4998" s="3">
        <v>-4.5474735088646412E-13</v>
      </c>
      <c r="P4998" s="3">
        <v>15.052063810765276</v>
      </c>
    </row>
    <row r="4999" spans="2:16" x14ac:dyDescent="0.35">
      <c r="B4999" t="s">
        <v>10</v>
      </c>
      <c r="D4999" t="s">
        <v>19</v>
      </c>
      <c r="E4999" t="s">
        <v>103</v>
      </c>
      <c r="F4999" t="s">
        <v>242</v>
      </c>
      <c r="G4999" t="s">
        <v>243</v>
      </c>
      <c r="H4999">
        <v>5021</v>
      </c>
      <c r="I4999" t="s">
        <v>244</v>
      </c>
      <c r="J4999">
        <v>63300150</v>
      </c>
      <c r="K4999" t="s">
        <v>1680</v>
      </c>
      <c r="L4999" s="3">
        <v>0</v>
      </c>
      <c r="M4999" s="3">
        <v>2713.207653966072</v>
      </c>
      <c r="N4999" s="3">
        <v>8453.3411623747579</v>
      </c>
      <c r="O4999" s="3">
        <v>12857.053688338507</v>
      </c>
      <c r="P4999" s="3">
        <v>0</v>
      </c>
    </row>
    <row r="5000" spans="2:16" x14ac:dyDescent="0.35">
      <c r="B5000" t="s">
        <v>10</v>
      </c>
      <c r="D5000" t="s">
        <v>19</v>
      </c>
      <c r="E5000" t="s">
        <v>103</v>
      </c>
      <c r="F5000" t="s">
        <v>1497</v>
      </c>
      <c r="G5000" t="s">
        <v>1498</v>
      </c>
      <c r="H5000">
        <v>5021</v>
      </c>
      <c r="I5000" t="s">
        <v>244</v>
      </c>
      <c r="J5000">
        <v>63300150</v>
      </c>
      <c r="K5000" t="s">
        <v>1680</v>
      </c>
      <c r="L5000" s="3">
        <v>0</v>
      </c>
      <c r="M5000" s="3">
        <v>10721.181162151455</v>
      </c>
      <c r="N5000" s="3">
        <v>7202.0985901350505</v>
      </c>
      <c r="O5000" s="3">
        <v>11075.168593576622</v>
      </c>
      <c r="P5000" s="3">
        <v>0</v>
      </c>
    </row>
    <row r="5001" spans="2:16" x14ac:dyDescent="0.35">
      <c r="B5001" t="s">
        <v>10</v>
      </c>
      <c r="D5001" t="s">
        <v>19</v>
      </c>
      <c r="E5001" t="s">
        <v>103</v>
      </c>
      <c r="F5001" t="s">
        <v>1567</v>
      </c>
      <c r="G5001" t="s">
        <v>1568</v>
      </c>
      <c r="H5001">
        <v>5021</v>
      </c>
      <c r="I5001" t="s">
        <v>244</v>
      </c>
      <c r="J5001">
        <v>63300150</v>
      </c>
      <c r="K5001" t="s">
        <v>1680</v>
      </c>
      <c r="L5001" s="3">
        <v>0</v>
      </c>
      <c r="M5001" s="3">
        <v>0</v>
      </c>
      <c r="N5001" s="3">
        <v>0</v>
      </c>
      <c r="O5001" s="3">
        <v>0</v>
      </c>
      <c r="P5001" s="3">
        <v>0</v>
      </c>
    </row>
    <row r="5002" spans="2:16" x14ac:dyDescent="0.35">
      <c r="B5002" t="s">
        <v>10</v>
      </c>
      <c r="D5002" t="s">
        <v>19</v>
      </c>
      <c r="E5002" t="s">
        <v>103</v>
      </c>
      <c r="F5002" t="s">
        <v>245</v>
      </c>
      <c r="G5002" t="s">
        <v>246</v>
      </c>
      <c r="H5002">
        <v>5021</v>
      </c>
      <c r="I5002" t="s">
        <v>244</v>
      </c>
      <c r="J5002">
        <v>63300150</v>
      </c>
      <c r="K5002" t="s">
        <v>1680</v>
      </c>
      <c r="L5002" s="3">
        <v>0</v>
      </c>
      <c r="M5002" s="3">
        <v>64774.497743073211</v>
      </c>
      <c r="N5002" s="3">
        <v>2318.6028054566968</v>
      </c>
      <c r="O5002" s="3">
        <v>1205.5725701442202</v>
      </c>
      <c r="P5002" s="3">
        <v>0</v>
      </c>
    </row>
    <row r="5003" spans="2:16" x14ac:dyDescent="0.35">
      <c r="B5003" t="s">
        <v>10</v>
      </c>
      <c r="D5003" t="s">
        <v>19</v>
      </c>
      <c r="E5003" t="s">
        <v>103</v>
      </c>
      <c r="F5003" t="s">
        <v>1707</v>
      </c>
      <c r="G5003" t="s">
        <v>1708</v>
      </c>
      <c r="H5003">
        <v>5021</v>
      </c>
      <c r="I5003" t="s">
        <v>244</v>
      </c>
      <c r="J5003">
        <v>63300150</v>
      </c>
      <c r="K5003" t="s">
        <v>1680</v>
      </c>
      <c r="L5003" s="3">
        <v>0</v>
      </c>
      <c r="M5003" s="3">
        <v>-83819.860000000015</v>
      </c>
      <c r="N5003" s="3">
        <v>-9222.1372000000265</v>
      </c>
      <c r="O5003" s="3">
        <v>-91011.73994400003</v>
      </c>
      <c r="P5003" s="3">
        <v>0</v>
      </c>
    </row>
    <row r="5004" spans="2:16" x14ac:dyDescent="0.35">
      <c r="B5004" t="s">
        <v>10</v>
      </c>
      <c r="D5004" t="s">
        <v>19</v>
      </c>
      <c r="E5004" t="s">
        <v>103</v>
      </c>
      <c r="F5004" t="s">
        <v>247</v>
      </c>
      <c r="G5004" t="s">
        <v>248</v>
      </c>
      <c r="H5004">
        <v>5021</v>
      </c>
      <c r="I5004" t="s">
        <v>244</v>
      </c>
      <c r="J5004">
        <v>63300150</v>
      </c>
      <c r="K5004" t="s">
        <v>1680</v>
      </c>
      <c r="L5004" s="3">
        <v>0</v>
      </c>
      <c r="M5004" s="3">
        <v>-33066.39678763962</v>
      </c>
      <c r="N5004" s="3">
        <v>-35630.181771549862</v>
      </c>
      <c r="O5004" s="3">
        <v>-38970.018152189725</v>
      </c>
      <c r="P5004" s="3">
        <v>0</v>
      </c>
    </row>
    <row r="5005" spans="2:16" x14ac:dyDescent="0.35">
      <c r="B5005" t="s">
        <v>10</v>
      </c>
      <c r="D5005" t="s">
        <v>19</v>
      </c>
      <c r="E5005" t="s">
        <v>103</v>
      </c>
      <c r="F5005" t="s">
        <v>1569</v>
      </c>
      <c r="G5005" t="s">
        <v>1570</v>
      </c>
      <c r="H5005">
        <v>5021</v>
      </c>
      <c r="I5005" t="s">
        <v>244</v>
      </c>
      <c r="J5005">
        <v>63300150</v>
      </c>
      <c r="K5005" t="s">
        <v>1680</v>
      </c>
      <c r="L5005" s="3">
        <v>0</v>
      </c>
      <c r="M5005" s="3">
        <v>2933.0345702803261</v>
      </c>
      <c r="N5005" s="3">
        <v>3863.6815183443487</v>
      </c>
      <c r="O5005" s="3">
        <v>8824.4992014933287</v>
      </c>
      <c r="P5005" s="3">
        <v>0</v>
      </c>
    </row>
    <row r="5006" spans="2:16" x14ac:dyDescent="0.35">
      <c r="B5006" t="s">
        <v>10</v>
      </c>
      <c r="D5006" t="s">
        <v>19</v>
      </c>
      <c r="E5006" t="s">
        <v>103</v>
      </c>
      <c r="F5006" t="s">
        <v>249</v>
      </c>
      <c r="G5006" t="s">
        <v>250</v>
      </c>
      <c r="H5006">
        <v>5021</v>
      </c>
      <c r="I5006" t="s">
        <v>244</v>
      </c>
      <c r="J5006">
        <v>63300150</v>
      </c>
      <c r="K5006" t="s">
        <v>1680</v>
      </c>
      <c r="L5006" s="3">
        <v>0</v>
      </c>
      <c r="M5006" s="3">
        <v>-93775.33878604912</v>
      </c>
      <c r="N5006" s="3">
        <v>-78018.104124967707</v>
      </c>
      <c r="O5006" s="3">
        <v>-96183.025188167099</v>
      </c>
      <c r="P5006" s="3">
        <v>0</v>
      </c>
    </row>
    <row r="5007" spans="2:16" x14ac:dyDescent="0.35">
      <c r="B5007" t="s">
        <v>10</v>
      </c>
      <c r="D5007" t="s">
        <v>19</v>
      </c>
      <c r="E5007" t="s">
        <v>103</v>
      </c>
      <c r="F5007" t="s">
        <v>1752</v>
      </c>
      <c r="G5007" t="s">
        <v>1753</v>
      </c>
      <c r="H5007">
        <v>5021</v>
      </c>
      <c r="I5007" t="s">
        <v>244</v>
      </c>
      <c r="J5007">
        <v>63300150</v>
      </c>
      <c r="K5007" t="s">
        <v>1680</v>
      </c>
      <c r="L5007" s="3">
        <v>0</v>
      </c>
      <c r="M5007" s="3">
        <v>2323.6106856251831</v>
      </c>
      <c r="N5007" s="3">
        <v>3098.7707404788762</v>
      </c>
      <c r="O5007" s="3">
        <v>7164.8451968653953</v>
      </c>
      <c r="P5007" s="3">
        <v>0</v>
      </c>
    </row>
    <row r="5008" spans="2:16" x14ac:dyDescent="0.35">
      <c r="B5008" t="s">
        <v>10</v>
      </c>
      <c r="D5008" t="s">
        <v>19</v>
      </c>
      <c r="E5008" t="s">
        <v>103</v>
      </c>
      <c r="F5008" t="s">
        <v>1571</v>
      </c>
      <c r="G5008" t="s">
        <v>1572</v>
      </c>
      <c r="H5008">
        <v>5021</v>
      </c>
      <c r="I5008" t="s">
        <v>244</v>
      </c>
      <c r="J5008">
        <v>63300150</v>
      </c>
      <c r="K5008" t="s">
        <v>1680</v>
      </c>
      <c r="L5008" s="3">
        <v>0</v>
      </c>
      <c r="M5008" s="3">
        <v>48823.568701345059</v>
      </c>
      <c r="N5008" s="3">
        <v>43014.753382673473</v>
      </c>
      <c r="O5008" s="3">
        <v>82029.683704353796</v>
      </c>
      <c r="P5008" s="3">
        <v>0</v>
      </c>
    </row>
    <row r="5009" spans="2:16" x14ac:dyDescent="0.35">
      <c r="B5009" t="s">
        <v>10</v>
      </c>
      <c r="D5009" t="s">
        <v>19</v>
      </c>
      <c r="E5009" t="s">
        <v>103</v>
      </c>
      <c r="F5009" t="s">
        <v>1573</v>
      </c>
      <c r="G5009" t="s">
        <v>1574</v>
      </c>
      <c r="H5009">
        <v>5021</v>
      </c>
      <c r="I5009" t="s">
        <v>244</v>
      </c>
      <c r="J5009">
        <v>63300150</v>
      </c>
      <c r="K5009" t="s">
        <v>1680</v>
      </c>
      <c r="L5009" s="3">
        <v>0</v>
      </c>
      <c r="M5009" s="3">
        <v>-123.65999999999985</v>
      </c>
      <c r="N5009" s="3">
        <v>7.4465760394622471</v>
      </c>
      <c r="O5009" s="3">
        <v>-104.18406739862803</v>
      </c>
      <c r="P5009" s="3">
        <v>0</v>
      </c>
    </row>
    <row r="5010" spans="2:16" x14ac:dyDescent="0.35">
      <c r="B5010" t="s">
        <v>10</v>
      </c>
      <c r="D5010" t="s">
        <v>19</v>
      </c>
      <c r="E5010" t="s">
        <v>103</v>
      </c>
      <c r="F5010" t="s">
        <v>251</v>
      </c>
      <c r="G5010" t="s">
        <v>252</v>
      </c>
      <c r="H5010">
        <v>5021</v>
      </c>
      <c r="I5010" t="s">
        <v>244</v>
      </c>
      <c r="J5010">
        <v>63300150</v>
      </c>
      <c r="K5010" t="s">
        <v>1680</v>
      </c>
      <c r="L5010" s="3">
        <v>0</v>
      </c>
      <c r="M5010" s="3">
        <v>123094.85992876231</v>
      </c>
      <c r="N5010" s="3">
        <v>93244.291323588841</v>
      </c>
      <c r="O5010" s="3">
        <v>141783.92937395789</v>
      </c>
      <c r="P5010" s="3">
        <v>0</v>
      </c>
    </row>
    <row r="5011" spans="2:16" x14ac:dyDescent="0.35">
      <c r="B5011" t="s">
        <v>10</v>
      </c>
      <c r="D5011" t="s">
        <v>19</v>
      </c>
      <c r="E5011" t="s">
        <v>103</v>
      </c>
      <c r="F5011" t="s">
        <v>1575</v>
      </c>
      <c r="G5011" t="s">
        <v>1576</v>
      </c>
      <c r="H5011">
        <v>5021</v>
      </c>
      <c r="I5011" t="s">
        <v>244</v>
      </c>
      <c r="J5011">
        <v>63300150</v>
      </c>
      <c r="K5011" t="s">
        <v>1680</v>
      </c>
      <c r="L5011" s="3">
        <v>0</v>
      </c>
      <c r="M5011" s="3">
        <v>-199.67999999999097</v>
      </c>
      <c r="N5011" s="3">
        <v>-403.35359999999105</v>
      </c>
      <c r="O5011" s="3">
        <v>-611.10067199999116</v>
      </c>
      <c r="P5011" s="3">
        <v>0</v>
      </c>
    </row>
    <row r="5012" spans="2:16" x14ac:dyDescent="0.35">
      <c r="B5012" t="s">
        <v>10</v>
      </c>
      <c r="D5012" t="s">
        <v>19</v>
      </c>
      <c r="E5012" t="s">
        <v>103</v>
      </c>
      <c r="F5012" t="s">
        <v>253</v>
      </c>
      <c r="G5012" t="s">
        <v>254</v>
      </c>
      <c r="H5012">
        <v>5021</v>
      </c>
      <c r="I5012" t="s">
        <v>244</v>
      </c>
      <c r="J5012">
        <v>63300150</v>
      </c>
      <c r="K5012" t="s">
        <v>1680</v>
      </c>
      <c r="L5012" s="3">
        <v>0</v>
      </c>
      <c r="M5012" s="3">
        <v>-44399.024871514783</v>
      </c>
      <c r="N5012" s="3">
        <v>-37929.209402573913</v>
      </c>
      <c r="O5012" s="3">
        <v>-38060.684304974355</v>
      </c>
      <c r="P5012" s="3">
        <v>0</v>
      </c>
    </row>
    <row r="5013" spans="2:16" x14ac:dyDescent="0.35">
      <c r="B5013" t="s">
        <v>10</v>
      </c>
      <c r="D5013" t="s">
        <v>19</v>
      </c>
      <c r="E5013" t="s">
        <v>103</v>
      </c>
      <c r="F5013" t="s">
        <v>242</v>
      </c>
      <c r="G5013" t="s">
        <v>243</v>
      </c>
      <c r="H5013">
        <v>5021</v>
      </c>
      <c r="I5013" t="s">
        <v>244</v>
      </c>
      <c r="J5013">
        <v>63300150</v>
      </c>
      <c r="K5013" t="s">
        <v>1680</v>
      </c>
      <c r="L5013" s="3">
        <v>0</v>
      </c>
      <c r="M5013" s="3">
        <v>3101.4617604203154</v>
      </c>
      <c r="N5013" s="3">
        <v>19327.003042985925</v>
      </c>
      <c r="O5013" s="3">
        <v>15170.730149837504</v>
      </c>
      <c r="P5013" s="3">
        <v>0</v>
      </c>
    </row>
    <row r="5014" spans="2:16" x14ac:dyDescent="0.35">
      <c r="B5014" t="s">
        <v>10</v>
      </c>
      <c r="D5014" t="s">
        <v>11</v>
      </c>
      <c r="E5014" t="s">
        <v>103</v>
      </c>
      <c r="F5014" t="s">
        <v>242</v>
      </c>
      <c r="G5014" t="s">
        <v>243</v>
      </c>
      <c r="H5014">
        <v>5021</v>
      </c>
      <c r="I5014" t="s">
        <v>244</v>
      </c>
      <c r="J5014">
        <v>63300110</v>
      </c>
      <c r="K5014" t="s">
        <v>1866</v>
      </c>
      <c r="L5014" s="3">
        <v>31.405023157494043</v>
      </c>
      <c r="M5014" s="3">
        <v>-18.083200000000261</v>
      </c>
      <c r="N5014" s="3">
        <v>-17312.733770786523</v>
      </c>
      <c r="O5014" s="3">
        <v>-17312.733770786523</v>
      </c>
      <c r="P5014" s="3">
        <v>-17506.294035464147</v>
      </c>
    </row>
    <row r="5015" spans="2:16" x14ac:dyDescent="0.35">
      <c r="B5015" t="s">
        <v>10</v>
      </c>
      <c r="D5015" t="s">
        <v>11</v>
      </c>
      <c r="E5015" t="s">
        <v>103</v>
      </c>
      <c r="F5015" t="s">
        <v>242</v>
      </c>
      <c r="G5015" t="s">
        <v>243</v>
      </c>
      <c r="H5015">
        <v>5021</v>
      </c>
      <c r="I5015" t="s">
        <v>244</v>
      </c>
      <c r="J5015">
        <v>63300100</v>
      </c>
      <c r="K5015" t="s">
        <v>1869</v>
      </c>
      <c r="L5015" s="3">
        <v>-181.65139122625078</v>
      </c>
      <c r="M5015" s="3">
        <v>-283.62226588598332</v>
      </c>
      <c r="N5015" s="3">
        <v>-270.27287451506527</v>
      </c>
      <c r="O5015" s="3">
        <v>-255.75796932585672</v>
      </c>
      <c r="P5015" s="3">
        <v>-144.3293259273014</v>
      </c>
    </row>
    <row r="5016" spans="2:16" x14ac:dyDescent="0.35">
      <c r="B5016" t="s">
        <v>10</v>
      </c>
      <c r="D5016" t="s">
        <v>11</v>
      </c>
      <c r="E5016" t="s">
        <v>103</v>
      </c>
      <c r="F5016" t="s">
        <v>242</v>
      </c>
      <c r="G5016" t="s">
        <v>243</v>
      </c>
      <c r="H5016">
        <v>5021</v>
      </c>
      <c r="I5016" t="s">
        <v>244</v>
      </c>
      <c r="J5016">
        <v>63300170</v>
      </c>
      <c r="K5016" t="s">
        <v>1873</v>
      </c>
      <c r="L5016" s="3">
        <v>-313.94099135841225</v>
      </c>
      <c r="M5016" s="3">
        <v>-490.17326386816603</v>
      </c>
      <c r="N5016" s="3">
        <v>-467.10203312929661</v>
      </c>
      <c r="O5016" s="3">
        <v>-442.01649046534021</v>
      </c>
      <c r="P5016" s="3">
        <v>-249.43872633087994</v>
      </c>
    </row>
    <row r="5017" spans="2:16" x14ac:dyDescent="0.35">
      <c r="B5017" t="s">
        <v>10</v>
      </c>
      <c r="D5017" t="s">
        <v>11</v>
      </c>
      <c r="E5017" t="s">
        <v>103</v>
      </c>
      <c r="F5017" t="s">
        <v>242</v>
      </c>
      <c r="G5017" t="s">
        <v>243</v>
      </c>
      <c r="H5017">
        <v>5021</v>
      </c>
      <c r="I5017" t="s">
        <v>244</v>
      </c>
      <c r="J5017">
        <v>63300130</v>
      </c>
      <c r="K5017" t="s">
        <v>1896</v>
      </c>
      <c r="L5017" s="3">
        <v>-78.978862843390971</v>
      </c>
      <c r="M5017" s="3">
        <v>-123.31402557408069</v>
      </c>
      <c r="N5017" s="3">
        <v>-4468.3528987588561</v>
      </c>
      <c r="O5017" s="3">
        <v>-4399.500011814238</v>
      </c>
      <c r="P5017" s="3">
        <v>-4396.6173304469721</v>
      </c>
    </row>
    <row r="5018" spans="2:16" x14ac:dyDescent="0.35">
      <c r="B5018" t="s">
        <v>10</v>
      </c>
      <c r="D5018" t="s">
        <v>19</v>
      </c>
      <c r="E5018" t="s">
        <v>103</v>
      </c>
      <c r="F5018" t="s">
        <v>1497</v>
      </c>
      <c r="G5018" t="s">
        <v>1498</v>
      </c>
      <c r="H5018">
        <v>5021</v>
      </c>
      <c r="I5018" t="s">
        <v>244</v>
      </c>
      <c r="J5018">
        <v>63300150</v>
      </c>
      <c r="K5018" t="s">
        <v>1680</v>
      </c>
      <c r="L5018" s="3">
        <v>0</v>
      </c>
      <c r="M5018" s="3">
        <v>12255.358837848527</v>
      </c>
      <c r="N5018" s="3">
        <v>16466.268034581655</v>
      </c>
      <c r="O5018" s="3">
        <v>13068.187951140077</v>
      </c>
      <c r="P5018" s="3">
        <v>0</v>
      </c>
    </row>
    <row r="5019" spans="2:16" x14ac:dyDescent="0.35">
      <c r="B5019" t="s">
        <v>10</v>
      </c>
      <c r="D5019" t="s">
        <v>19</v>
      </c>
      <c r="E5019" t="s">
        <v>103</v>
      </c>
      <c r="F5019" t="s">
        <v>1497</v>
      </c>
      <c r="G5019" t="s">
        <v>1498</v>
      </c>
      <c r="H5019">
        <v>5021</v>
      </c>
      <c r="I5019" t="s">
        <v>244</v>
      </c>
      <c r="J5019">
        <v>63300030</v>
      </c>
      <c r="K5019" t="s">
        <v>1488</v>
      </c>
      <c r="L5019" s="3">
        <v>77.593383920572023</v>
      </c>
      <c r="M5019" s="3">
        <v>2.2737367544323206E-13</v>
      </c>
      <c r="N5019" s="3">
        <v>2.2737367544323206E-13</v>
      </c>
      <c r="O5019" s="3">
        <v>2.2737367544323206E-13</v>
      </c>
      <c r="P5019" s="3">
        <v>-15.364207874598378</v>
      </c>
    </row>
    <row r="5020" spans="2:16" x14ac:dyDescent="0.35">
      <c r="B5020" t="s">
        <v>10</v>
      </c>
      <c r="D5020" t="s">
        <v>19</v>
      </c>
      <c r="E5020" t="s">
        <v>103</v>
      </c>
      <c r="F5020" t="s">
        <v>1497</v>
      </c>
      <c r="G5020" t="s">
        <v>1498</v>
      </c>
      <c r="H5020">
        <v>5021</v>
      </c>
      <c r="I5020" t="s">
        <v>244</v>
      </c>
      <c r="J5020">
        <v>63300065</v>
      </c>
      <c r="K5020" t="s">
        <v>1627</v>
      </c>
      <c r="L5020" s="3">
        <v>187.81247836929606</v>
      </c>
      <c r="M5020" s="3">
        <v>4.5474735088646412E-13</v>
      </c>
      <c r="N5020" s="3">
        <v>4.5474735088646412E-13</v>
      </c>
      <c r="O5020" s="3">
        <v>4.5474735088646412E-13</v>
      </c>
      <c r="P5020" s="3">
        <v>-37.188608271849262</v>
      </c>
    </row>
    <row r="5021" spans="2:16" x14ac:dyDescent="0.35">
      <c r="B5021" t="s">
        <v>10</v>
      </c>
      <c r="D5021" t="s">
        <v>19</v>
      </c>
      <c r="E5021" t="s">
        <v>103</v>
      </c>
      <c r="F5021" t="s">
        <v>1497</v>
      </c>
      <c r="G5021" t="s">
        <v>1498</v>
      </c>
      <c r="H5021">
        <v>5021</v>
      </c>
      <c r="I5021" t="s">
        <v>244</v>
      </c>
      <c r="J5021">
        <v>63300033</v>
      </c>
      <c r="K5021" t="s">
        <v>1661</v>
      </c>
      <c r="L5021" s="3">
        <v>251.13211393380152</v>
      </c>
      <c r="M5021" s="3">
        <v>9.0949470177292824E-13</v>
      </c>
      <c r="N5021" s="3">
        <v>9.0949470177292824E-13</v>
      </c>
      <c r="O5021" s="3">
        <v>9.0949470177292824E-13</v>
      </c>
      <c r="P5021" s="3">
        <v>-49.726481917787169</v>
      </c>
    </row>
    <row r="5022" spans="2:16" x14ac:dyDescent="0.35">
      <c r="B5022" t="s">
        <v>10</v>
      </c>
      <c r="D5022" t="s">
        <v>19</v>
      </c>
      <c r="E5022" t="s">
        <v>103</v>
      </c>
      <c r="F5022" t="s">
        <v>1497</v>
      </c>
      <c r="G5022" t="s">
        <v>1498</v>
      </c>
      <c r="H5022">
        <v>5021</v>
      </c>
      <c r="I5022" t="s">
        <v>244</v>
      </c>
      <c r="J5022">
        <v>63300150</v>
      </c>
      <c r="K5022" t="s">
        <v>1680</v>
      </c>
      <c r="L5022" s="3">
        <v>-23100.558184396868</v>
      </c>
      <c r="M5022" s="3">
        <v>-25401.799999999992</v>
      </c>
      <c r="N5022" s="3">
        <v>-25115.995999999988</v>
      </c>
      <c r="O5022" s="3">
        <v>-24824.47591999999</v>
      </c>
      <c r="P5022" s="3">
        <v>-24819.535150233321</v>
      </c>
    </row>
    <row r="5023" spans="2:16" x14ac:dyDescent="0.35">
      <c r="B5023" t="s">
        <v>10</v>
      </c>
      <c r="D5023" t="s">
        <v>19</v>
      </c>
      <c r="E5023" t="s">
        <v>103</v>
      </c>
      <c r="F5023" t="s">
        <v>1497</v>
      </c>
      <c r="G5023" t="s">
        <v>1498</v>
      </c>
      <c r="H5023">
        <v>5021</v>
      </c>
      <c r="I5023" t="s">
        <v>244</v>
      </c>
      <c r="J5023">
        <v>63300152</v>
      </c>
      <c r="K5023" t="s">
        <v>1741</v>
      </c>
      <c r="L5023" s="3">
        <v>15000</v>
      </c>
      <c r="M5023" s="3">
        <v>15000</v>
      </c>
      <c r="N5023" s="3">
        <v>15000</v>
      </c>
      <c r="O5023" s="3">
        <v>15000</v>
      </c>
      <c r="P5023" s="3">
        <v>15000</v>
      </c>
    </row>
    <row r="5024" spans="2:16" x14ac:dyDescent="0.35">
      <c r="B5024" t="s">
        <v>10</v>
      </c>
      <c r="D5024" t="s">
        <v>11</v>
      </c>
      <c r="E5024" t="s">
        <v>103</v>
      </c>
      <c r="F5024" t="s">
        <v>1497</v>
      </c>
      <c r="G5024" t="s">
        <v>1498</v>
      </c>
      <c r="H5024">
        <v>5021</v>
      </c>
      <c r="I5024" t="s">
        <v>244</v>
      </c>
      <c r="J5024">
        <v>63300110</v>
      </c>
      <c r="K5024" t="s">
        <v>1866</v>
      </c>
      <c r="L5024" s="3">
        <v>7.5124991347718435</v>
      </c>
      <c r="M5024" s="3">
        <v>2.8421709430404007E-14</v>
      </c>
      <c r="N5024" s="3">
        <v>-226.16062471672456</v>
      </c>
      <c r="O5024" s="3">
        <v>-226.16062471672456</v>
      </c>
      <c r="P5024" s="3">
        <v>-230.05119729877202</v>
      </c>
    </row>
    <row r="5025" spans="2:16" x14ac:dyDescent="0.35">
      <c r="B5025" t="s">
        <v>10</v>
      </c>
      <c r="D5025" t="s">
        <v>19</v>
      </c>
      <c r="E5025" t="s">
        <v>103</v>
      </c>
      <c r="F5025" t="s">
        <v>1497</v>
      </c>
      <c r="G5025" t="s">
        <v>1498</v>
      </c>
      <c r="H5025">
        <v>5021</v>
      </c>
      <c r="I5025" t="s">
        <v>244</v>
      </c>
      <c r="J5025">
        <v>63300155</v>
      </c>
      <c r="K5025" t="s">
        <v>1877</v>
      </c>
      <c r="L5025" s="3">
        <v>-8555.6742360973876</v>
      </c>
      <c r="M5025" s="3">
        <v>-12574.739999999991</v>
      </c>
      <c r="N5025" s="3">
        <v>-13326.209999999992</v>
      </c>
      <c r="O5025" s="3">
        <v>-14092.719999999987</v>
      </c>
      <c r="P5025" s="3">
        <v>-14904.661221968941</v>
      </c>
    </row>
    <row r="5026" spans="2:16" x14ac:dyDescent="0.35">
      <c r="B5026" t="s">
        <v>10</v>
      </c>
      <c r="D5026" t="s">
        <v>19</v>
      </c>
      <c r="E5026" t="s">
        <v>103</v>
      </c>
      <c r="F5026" t="s">
        <v>1567</v>
      </c>
      <c r="G5026" t="s">
        <v>1568</v>
      </c>
      <c r="H5026">
        <v>5021</v>
      </c>
      <c r="I5026" t="s">
        <v>244</v>
      </c>
      <c r="J5026">
        <v>63300060</v>
      </c>
      <c r="K5026" t="s">
        <v>1546</v>
      </c>
      <c r="L5026" s="3">
        <v>5322.712958402044</v>
      </c>
      <c r="M5026" s="3">
        <v>0</v>
      </c>
      <c r="N5026" s="3">
        <v>0</v>
      </c>
      <c r="O5026" s="3">
        <v>0</v>
      </c>
      <c r="P5026" s="3">
        <v>-1053.9464090575202</v>
      </c>
    </row>
    <row r="5027" spans="2:16" x14ac:dyDescent="0.35">
      <c r="B5027" t="s">
        <v>10</v>
      </c>
      <c r="D5027" t="s">
        <v>19</v>
      </c>
      <c r="E5027" t="s">
        <v>103</v>
      </c>
      <c r="F5027" t="s">
        <v>245</v>
      </c>
      <c r="G5027" t="s">
        <v>246</v>
      </c>
      <c r="H5027">
        <v>5021</v>
      </c>
      <c r="I5027" t="s">
        <v>244</v>
      </c>
      <c r="J5027">
        <v>63300150</v>
      </c>
      <c r="K5027" t="s">
        <v>1680</v>
      </c>
      <c r="L5027" s="3">
        <v>0</v>
      </c>
      <c r="M5027" s="3">
        <v>74043.587304094282</v>
      </c>
      <c r="N5027" s="3">
        <v>5301.0570158922246</v>
      </c>
      <c r="O5027" s="3">
        <v>1422.5200097198567</v>
      </c>
      <c r="P5027" s="3">
        <v>0</v>
      </c>
    </row>
    <row r="5028" spans="2:16" x14ac:dyDescent="0.35">
      <c r="B5028" t="s">
        <v>10</v>
      </c>
      <c r="D5028" t="s">
        <v>11</v>
      </c>
      <c r="E5028" t="s">
        <v>103</v>
      </c>
      <c r="F5028" t="s">
        <v>245</v>
      </c>
      <c r="G5028" t="s">
        <v>246</v>
      </c>
      <c r="H5028">
        <v>5021</v>
      </c>
      <c r="I5028" t="s">
        <v>244</v>
      </c>
      <c r="J5028">
        <v>63300080</v>
      </c>
      <c r="K5028" t="s">
        <v>91</v>
      </c>
      <c r="L5028" s="3">
        <v>-519.97312613048416</v>
      </c>
      <c r="M5028" s="3">
        <v>-1598.7476332115693</v>
      </c>
      <c r="N5028" s="3">
        <v>-1396.5159438906921</v>
      </c>
      <c r="O5028" s="3">
        <v>-1179.460509749093</v>
      </c>
      <c r="P5028" s="3">
        <v>114.55957324159681</v>
      </c>
    </row>
    <row r="5029" spans="2:16" x14ac:dyDescent="0.35">
      <c r="B5029" t="s">
        <v>10</v>
      </c>
      <c r="D5029" t="s">
        <v>11</v>
      </c>
      <c r="E5029" t="s">
        <v>103</v>
      </c>
      <c r="F5029" t="s">
        <v>245</v>
      </c>
      <c r="G5029" t="s">
        <v>246</v>
      </c>
      <c r="H5029">
        <v>5021</v>
      </c>
      <c r="I5029" t="s">
        <v>244</v>
      </c>
      <c r="J5029">
        <v>63300040</v>
      </c>
      <c r="K5029" t="s">
        <v>1515</v>
      </c>
      <c r="L5029" s="3">
        <v>-179.59598106480553</v>
      </c>
      <c r="M5029" s="3">
        <v>-552.19901805004702</v>
      </c>
      <c r="N5029" s="3">
        <v>-482.34925693592959</v>
      </c>
      <c r="O5029" s="3">
        <v>-407.37945238043903</v>
      </c>
      <c r="P5029" s="3">
        <v>39.568273652526841</v>
      </c>
    </row>
    <row r="5030" spans="2:16" x14ac:dyDescent="0.35">
      <c r="B5030" t="s">
        <v>10</v>
      </c>
      <c r="D5030" t="s">
        <v>19</v>
      </c>
      <c r="E5030" t="s">
        <v>103</v>
      </c>
      <c r="F5030" t="s">
        <v>245</v>
      </c>
      <c r="G5030" t="s">
        <v>246</v>
      </c>
      <c r="H5030">
        <v>5021</v>
      </c>
      <c r="I5030" t="s">
        <v>244</v>
      </c>
      <c r="J5030">
        <v>63300056</v>
      </c>
      <c r="K5030" t="s">
        <v>1536</v>
      </c>
      <c r="L5030" s="3">
        <v>-1710.4379149029555</v>
      </c>
      <c r="M5030" s="3">
        <v>-5259.0382671433326</v>
      </c>
      <c r="N5030" s="3">
        <v>-4593.8024470088421</v>
      </c>
      <c r="O5030" s="3">
        <v>-3879.8043083851517</v>
      </c>
      <c r="P5030" s="3">
        <v>376.84070145263104</v>
      </c>
    </row>
    <row r="5031" spans="2:16" x14ac:dyDescent="0.35">
      <c r="B5031" t="s">
        <v>10</v>
      </c>
      <c r="D5031" t="s">
        <v>19</v>
      </c>
      <c r="E5031" t="s">
        <v>103</v>
      </c>
      <c r="F5031" t="s">
        <v>245</v>
      </c>
      <c r="G5031" t="s">
        <v>246</v>
      </c>
      <c r="H5031">
        <v>5021</v>
      </c>
      <c r="I5031" t="s">
        <v>244</v>
      </c>
      <c r="J5031">
        <v>63300060</v>
      </c>
      <c r="K5031" t="s">
        <v>1546</v>
      </c>
      <c r="L5031" s="3">
        <v>259.8251486468962</v>
      </c>
      <c r="M5031" s="3">
        <v>1.8189894035458565E-12</v>
      </c>
      <c r="N5031" s="3">
        <v>1.8189894035458565E-12</v>
      </c>
      <c r="O5031" s="3">
        <v>1.8189894035458565E-12</v>
      </c>
      <c r="P5031" s="3">
        <v>-51.4477832149405</v>
      </c>
    </row>
    <row r="5032" spans="2:16" x14ac:dyDescent="0.35">
      <c r="B5032" t="s">
        <v>10</v>
      </c>
      <c r="D5032" t="s">
        <v>19</v>
      </c>
      <c r="E5032" t="s">
        <v>103</v>
      </c>
      <c r="F5032" t="s">
        <v>245</v>
      </c>
      <c r="G5032" t="s">
        <v>246</v>
      </c>
      <c r="H5032">
        <v>5021</v>
      </c>
      <c r="I5032" t="s">
        <v>244</v>
      </c>
      <c r="J5032">
        <v>63300065</v>
      </c>
      <c r="K5032" t="s">
        <v>1627</v>
      </c>
      <c r="L5032" s="3">
        <v>13443.9391659229</v>
      </c>
      <c r="M5032" s="3">
        <v>8.7311491370201111E-11</v>
      </c>
      <c r="N5032" s="3">
        <v>8.7311491370201111E-11</v>
      </c>
      <c r="O5032" s="3">
        <v>8.7311491370201111E-11</v>
      </c>
      <c r="P5032" s="3">
        <v>-2662.0243319988076</v>
      </c>
    </row>
    <row r="5033" spans="2:16" x14ac:dyDescent="0.35">
      <c r="B5033" t="s">
        <v>10</v>
      </c>
      <c r="D5033" t="s">
        <v>19</v>
      </c>
      <c r="E5033" t="s">
        <v>103</v>
      </c>
      <c r="F5033" t="s">
        <v>245</v>
      </c>
      <c r="G5033" t="s">
        <v>246</v>
      </c>
      <c r="H5033">
        <v>5021</v>
      </c>
      <c r="I5033" t="s">
        <v>244</v>
      </c>
      <c r="J5033">
        <v>63300033</v>
      </c>
      <c r="K5033" t="s">
        <v>1661</v>
      </c>
      <c r="L5033" s="3">
        <v>200.20810194167052</v>
      </c>
      <c r="M5033" s="3">
        <v>1.3642420526593924E-12</v>
      </c>
      <c r="N5033" s="3">
        <v>1.3642420526593924E-12</v>
      </c>
      <c r="O5033" s="3">
        <v>1.3642420526593924E-12</v>
      </c>
      <c r="P5033" s="3">
        <v>-39.643056417790376</v>
      </c>
    </row>
    <row r="5034" spans="2:16" x14ac:dyDescent="0.35">
      <c r="B5034" t="s">
        <v>10</v>
      </c>
      <c r="D5034" t="s">
        <v>19</v>
      </c>
      <c r="E5034" t="s">
        <v>103</v>
      </c>
      <c r="F5034" t="s">
        <v>245</v>
      </c>
      <c r="G5034" t="s">
        <v>246</v>
      </c>
      <c r="H5034">
        <v>5021</v>
      </c>
      <c r="I5034" t="s">
        <v>244</v>
      </c>
      <c r="J5034">
        <v>63300150</v>
      </c>
      <c r="K5034" t="s">
        <v>1680</v>
      </c>
      <c r="L5034" s="3">
        <v>-116952.77232997457</v>
      </c>
      <c r="M5034" s="3">
        <v>-129877.71999999988</v>
      </c>
      <c r="N5034" s="3">
        <v>6927.1456000000471</v>
      </c>
      <c r="O5034" s="3">
        <v>10494.96851200005</v>
      </c>
      <c r="P5034" s="3">
        <v>12312.288588318799</v>
      </c>
    </row>
    <row r="5035" spans="2:16" x14ac:dyDescent="0.35">
      <c r="B5035" t="s">
        <v>10</v>
      </c>
      <c r="D5035" t="s">
        <v>11</v>
      </c>
      <c r="E5035" t="s">
        <v>103</v>
      </c>
      <c r="F5035" t="s">
        <v>245</v>
      </c>
      <c r="G5035" t="s">
        <v>246</v>
      </c>
      <c r="H5035">
        <v>5021</v>
      </c>
      <c r="I5035" t="s">
        <v>244</v>
      </c>
      <c r="J5035">
        <v>63300110</v>
      </c>
      <c r="K5035" t="s">
        <v>1866</v>
      </c>
      <c r="L5035" s="3">
        <v>537.75756663691573</v>
      </c>
      <c r="M5035" s="3">
        <v>3.637978807091713E-12</v>
      </c>
      <c r="N5035" s="3">
        <v>-4136.6048438991857</v>
      </c>
      <c r="O5035" s="3">
        <v>-4136.6048438991857</v>
      </c>
      <c r="P5035" s="3">
        <v>-4287.0385534977704</v>
      </c>
    </row>
    <row r="5036" spans="2:16" x14ac:dyDescent="0.35">
      <c r="B5036" t="s">
        <v>10</v>
      </c>
      <c r="D5036" t="s">
        <v>11</v>
      </c>
      <c r="E5036" t="s">
        <v>103</v>
      </c>
      <c r="F5036" t="s">
        <v>245</v>
      </c>
      <c r="G5036" t="s">
        <v>246</v>
      </c>
      <c r="H5036">
        <v>5021</v>
      </c>
      <c r="I5036" t="s">
        <v>244</v>
      </c>
      <c r="J5036">
        <v>63300100</v>
      </c>
      <c r="K5036" t="s">
        <v>1869</v>
      </c>
      <c r="L5036" s="3">
        <v>-157.36028817107035</v>
      </c>
      <c r="M5036" s="3">
        <v>-483.83152057718507</v>
      </c>
      <c r="N5036" s="3">
        <v>-422.62982512481358</v>
      </c>
      <c r="O5036" s="3">
        <v>-356.94199637143538</v>
      </c>
      <c r="P5036" s="3">
        <v>34.66934453363865</v>
      </c>
    </row>
    <row r="5037" spans="2:16" x14ac:dyDescent="0.35">
      <c r="B5037" t="s">
        <v>10</v>
      </c>
      <c r="D5037" t="s">
        <v>11</v>
      </c>
      <c r="E5037" t="s">
        <v>103</v>
      </c>
      <c r="F5037" t="s">
        <v>245</v>
      </c>
      <c r="G5037" t="s">
        <v>246</v>
      </c>
      <c r="H5037">
        <v>5021</v>
      </c>
      <c r="I5037" t="s">
        <v>244</v>
      </c>
      <c r="J5037">
        <v>63300170</v>
      </c>
      <c r="K5037" t="s">
        <v>1873</v>
      </c>
      <c r="L5037" s="3">
        <v>-271.95962846956536</v>
      </c>
      <c r="M5037" s="3">
        <v>-836.18708447578683</v>
      </c>
      <c r="N5037" s="3">
        <v>-730.41458907440756</v>
      </c>
      <c r="O5037" s="3">
        <v>-616.88888503324051</v>
      </c>
      <c r="P5037" s="3">
        <v>59.917671530969528</v>
      </c>
    </row>
    <row r="5038" spans="2:16" x14ac:dyDescent="0.35">
      <c r="B5038" t="s">
        <v>10</v>
      </c>
      <c r="D5038" t="s">
        <v>11</v>
      </c>
      <c r="E5038" t="s">
        <v>103</v>
      </c>
      <c r="F5038" t="s">
        <v>245</v>
      </c>
      <c r="G5038" t="s">
        <v>246</v>
      </c>
      <c r="H5038">
        <v>5021</v>
      </c>
      <c r="I5038" t="s">
        <v>244</v>
      </c>
      <c r="J5038">
        <v>63300130</v>
      </c>
      <c r="K5038" t="s">
        <v>1896</v>
      </c>
      <c r="L5038" s="3">
        <v>-68.417509994497777</v>
      </c>
      <c r="M5038" s="3">
        <v>-210.36152370977834</v>
      </c>
      <c r="N5038" s="3">
        <v>-2784.488515415188</v>
      </c>
      <c r="O5038" s="3">
        <v>-2545.9810960456725</v>
      </c>
      <c r="P5038" s="3">
        <v>-2401.1181850077428</v>
      </c>
    </row>
    <row r="5039" spans="2:16" x14ac:dyDescent="0.35">
      <c r="B5039" t="s">
        <v>10</v>
      </c>
      <c r="D5039" t="s">
        <v>19</v>
      </c>
      <c r="E5039" t="s">
        <v>103</v>
      </c>
      <c r="F5039" t="s">
        <v>1707</v>
      </c>
      <c r="G5039" t="s">
        <v>1708</v>
      </c>
      <c r="H5039">
        <v>5021</v>
      </c>
      <c r="I5039" t="s">
        <v>244</v>
      </c>
      <c r="J5039">
        <v>63300150</v>
      </c>
      <c r="K5039" t="s">
        <v>1680</v>
      </c>
      <c r="L5039" s="3">
        <v>17720.697577788524</v>
      </c>
      <c r="M5039" s="3">
        <v>11988.860000000015</v>
      </c>
      <c r="N5039" s="3">
        <v>-62608.862799999974</v>
      </c>
      <c r="O5039" s="3">
        <v>19180.73994400003</v>
      </c>
      <c r="P5039" s="3">
        <v>21210.516890387342</v>
      </c>
    </row>
    <row r="5040" spans="2:16" x14ac:dyDescent="0.35">
      <c r="B5040" t="s">
        <v>10</v>
      </c>
      <c r="D5040" t="s">
        <v>19</v>
      </c>
      <c r="E5040" t="s">
        <v>103</v>
      </c>
      <c r="F5040" t="s">
        <v>1707</v>
      </c>
      <c r="G5040" t="s">
        <v>1708</v>
      </c>
      <c r="H5040">
        <v>5021</v>
      </c>
      <c r="I5040" t="s">
        <v>244</v>
      </c>
      <c r="J5040">
        <v>63300152</v>
      </c>
      <c r="K5040" t="s">
        <v>1741</v>
      </c>
      <c r="L5040" s="3">
        <v>-76771</v>
      </c>
      <c r="M5040" s="3">
        <v>71831</v>
      </c>
      <c r="N5040" s="3">
        <v>71831</v>
      </c>
      <c r="O5040" s="3">
        <v>71831</v>
      </c>
      <c r="P5040" s="3">
        <v>71831</v>
      </c>
    </row>
    <row r="5041" spans="2:16" x14ac:dyDescent="0.35">
      <c r="B5041" t="s">
        <v>10</v>
      </c>
      <c r="D5041" t="s">
        <v>11</v>
      </c>
      <c r="E5041" t="s">
        <v>103</v>
      </c>
      <c r="F5041" t="s">
        <v>247</v>
      </c>
      <c r="G5041" t="s">
        <v>248</v>
      </c>
      <c r="H5041">
        <v>5021</v>
      </c>
      <c r="I5041" t="s">
        <v>244</v>
      </c>
      <c r="J5041">
        <v>63300080</v>
      </c>
      <c r="K5041" t="s">
        <v>91</v>
      </c>
      <c r="L5041" s="3">
        <v>2961.3882457963373</v>
      </c>
      <c r="M5041" s="3">
        <v>2393.6668122275114</v>
      </c>
      <c r="N5041" s="3">
        <v>2640.8843357818405</v>
      </c>
      <c r="O5041" s="3">
        <v>2901.6576482143646</v>
      </c>
      <c r="P5041" s="3">
        <v>3848.4937635429669</v>
      </c>
    </row>
    <row r="5042" spans="2:16" x14ac:dyDescent="0.35">
      <c r="B5042" t="s">
        <v>10</v>
      </c>
      <c r="D5042" t="s">
        <v>11</v>
      </c>
      <c r="E5042" t="s">
        <v>103</v>
      </c>
      <c r="F5042" t="s">
        <v>247</v>
      </c>
      <c r="G5042" t="s">
        <v>248</v>
      </c>
      <c r="H5042">
        <v>5021</v>
      </c>
      <c r="I5042" t="s">
        <v>244</v>
      </c>
      <c r="J5042">
        <v>63300040</v>
      </c>
      <c r="K5042" t="s">
        <v>1515</v>
      </c>
      <c r="L5042" s="3">
        <v>1022.8479138441307</v>
      </c>
      <c r="M5042" s="3">
        <v>826.75991869700374</v>
      </c>
      <c r="N5042" s="3">
        <v>912.14755018780852</v>
      </c>
      <c r="O5042" s="3">
        <v>1002.2172798108786</v>
      </c>
      <c r="P5042" s="3">
        <v>1329.2494906974025</v>
      </c>
    </row>
    <row r="5043" spans="2:16" x14ac:dyDescent="0.35">
      <c r="B5043" t="s">
        <v>10</v>
      </c>
      <c r="D5043" t="s">
        <v>19</v>
      </c>
      <c r="E5043" t="s">
        <v>103</v>
      </c>
      <c r="F5043" t="s">
        <v>247</v>
      </c>
      <c r="G5043" t="s">
        <v>248</v>
      </c>
      <c r="H5043">
        <v>5021</v>
      </c>
      <c r="I5043" t="s">
        <v>244</v>
      </c>
      <c r="J5043">
        <v>63300056</v>
      </c>
      <c r="K5043" t="s">
        <v>1536</v>
      </c>
      <c r="L5043" s="3">
        <v>9741.4087032774114</v>
      </c>
      <c r="M5043" s="3">
        <v>7873.9039875905</v>
      </c>
      <c r="N5043" s="3">
        <v>8687.1195255981584</v>
      </c>
      <c r="O5043" s="3">
        <v>9544.9264743893291</v>
      </c>
      <c r="P5043" s="3">
        <v>12659.518959022898</v>
      </c>
    </row>
    <row r="5044" spans="2:16" x14ac:dyDescent="0.35">
      <c r="B5044" t="s">
        <v>10</v>
      </c>
      <c r="D5044" t="s">
        <v>19</v>
      </c>
      <c r="E5044" t="s">
        <v>103</v>
      </c>
      <c r="F5044" t="s">
        <v>247</v>
      </c>
      <c r="G5044" t="s">
        <v>248</v>
      </c>
      <c r="H5044">
        <v>5021</v>
      </c>
      <c r="I5044" t="s">
        <v>244</v>
      </c>
      <c r="J5044">
        <v>63300060</v>
      </c>
      <c r="K5044" t="s">
        <v>1546</v>
      </c>
      <c r="L5044" s="3">
        <v>1609.8212431653665</v>
      </c>
      <c r="M5044" s="3">
        <v>-2.5465851649641991E-11</v>
      </c>
      <c r="N5044" s="3">
        <v>-2.5465851649641991E-11</v>
      </c>
      <c r="O5044" s="3">
        <v>-2.5465851649641991E-11</v>
      </c>
      <c r="P5044" s="3">
        <v>-318.75949947302433</v>
      </c>
    </row>
    <row r="5045" spans="2:16" x14ac:dyDescent="0.35">
      <c r="B5045" t="s">
        <v>10</v>
      </c>
      <c r="D5045" t="s">
        <v>19</v>
      </c>
      <c r="E5045" t="s">
        <v>103</v>
      </c>
      <c r="F5045" t="s">
        <v>247</v>
      </c>
      <c r="G5045" t="s">
        <v>248</v>
      </c>
      <c r="H5045">
        <v>5021</v>
      </c>
      <c r="I5045" t="s">
        <v>244</v>
      </c>
      <c r="J5045">
        <v>63300150</v>
      </c>
      <c r="K5045" t="s">
        <v>1680</v>
      </c>
      <c r="L5045" s="3">
        <v>-100389.33290085726</v>
      </c>
      <c r="M5045" s="3">
        <v>-109166.24000000018</v>
      </c>
      <c r="N5045" s="3">
        <v>-107451.86480000018</v>
      </c>
      <c r="O5045" s="3">
        <v>-105703.20209600018</v>
      </c>
      <c r="P5045" s="3">
        <v>-105990.28097308001</v>
      </c>
    </row>
    <row r="5046" spans="2:16" x14ac:dyDescent="0.35">
      <c r="B5046" t="s">
        <v>10</v>
      </c>
      <c r="D5046" t="s">
        <v>19</v>
      </c>
      <c r="E5046" t="s">
        <v>103</v>
      </c>
      <c r="F5046" t="s">
        <v>247</v>
      </c>
      <c r="G5046" t="s">
        <v>248</v>
      </c>
      <c r="H5046">
        <v>5021</v>
      </c>
      <c r="I5046" t="s">
        <v>244</v>
      </c>
      <c r="J5046">
        <v>63300152</v>
      </c>
      <c r="K5046" t="s">
        <v>1741</v>
      </c>
      <c r="L5046" s="3">
        <v>6148</v>
      </c>
      <c r="M5046" s="3">
        <v>128847</v>
      </c>
      <c r="N5046" s="3">
        <v>128847</v>
      </c>
      <c r="O5046" s="3">
        <v>128847</v>
      </c>
      <c r="P5046" s="3">
        <v>128847</v>
      </c>
    </row>
    <row r="5047" spans="2:16" x14ac:dyDescent="0.35">
      <c r="B5047" t="s">
        <v>10</v>
      </c>
      <c r="D5047" t="s">
        <v>11</v>
      </c>
      <c r="E5047" t="s">
        <v>103</v>
      </c>
      <c r="F5047" t="s">
        <v>247</v>
      </c>
      <c r="G5047" t="s">
        <v>248</v>
      </c>
      <c r="H5047">
        <v>5021</v>
      </c>
      <c r="I5047" t="s">
        <v>244</v>
      </c>
      <c r="J5047">
        <v>63300100</v>
      </c>
      <c r="K5047" t="s">
        <v>1869</v>
      </c>
      <c r="L5047" s="3">
        <v>896.2096007015225</v>
      </c>
      <c r="M5047" s="3">
        <v>724.39916685832577</v>
      </c>
      <c r="N5047" s="3">
        <v>799.21499635503096</v>
      </c>
      <c r="O5047" s="3">
        <v>878.13323564381972</v>
      </c>
      <c r="P5047" s="3">
        <v>1164.6757442301077</v>
      </c>
    </row>
    <row r="5048" spans="2:16" x14ac:dyDescent="0.35">
      <c r="B5048" t="s">
        <v>10</v>
      </c>
      <c r="D5048" t="s">
        <v>11</v>
      </c>
      <c r="E5048" t="s">
        <v>103</v>
      </c>
      <c r="F5048" t="s">
        <v>247</v>
      </c>
      <c r="G5048" t="s">
        <v>248</v>
      </c>
      <c r="H5048">
        <v>5021</v>
      </c>
      <c r="I5048" t="s">
        <v>244</v>
      </c>
      <c r="J5048">
        <v>63300170</v>
      </c>
      <c r="K5048" t="s">
        <v>1873</v>
      </c>
      <c r="L5048" s="3">
        <v>1548.8839838211061</v>
      </c>
      <c r="M5048" s="3">
        <v>1251.9507340268865</v>
      </c>
      <c r="N5048" s="3">
        <v>1381.2520045701094</v>
      </c>
      <c r="O5048" s="3">
        <v>1517.6433094279018</v>
      </c>
      <c r="P5048" s="3">
        <v>2012.8635144846412</v>
      </c>
    </row>
    <row r="5049" spans="2:16" x14ac:dyDescent="0.35">
      <c r="B5049" t="s">
        <v>10</v>
      </c>
      <c r="D5049" t="s">
        <v>11</v>
      </c>
      <c r="E5049" t="s">
        <v>103</v>
      </c>
      <c r="F5049" t="s">
        <v>247</v>
      </c>
      <c r="G5049" t="s">
        <v>248</v>
      </c>
      <c r="H5049">
        <v>5021</v>
      </c>
      <c r="I5049" t="s">
        <v>244</v>
      </c>
      <c r="J5049">
        <v>63300130</v>
      </c>
      <c r="K5049" t="s">
        <v>1896</v>
      </c>
      <c r="L5049" s="3">
        <v>389.65635639829407</v>
      </c>
      <c r="M5049" s="3">
        <v>314.95616823959608</v>
      </c>
      <c r="N5049" s="3">
        <v>-185.57184094288004</v>
      </c>
      <c r="O5049" s="3">
        <v>-18.357699296370811</v>
      </c>
      <c r="P5049" s="3">
        <v>101.97422907368855</v>
      </c>
    </row>
    <row r="5050" spans="2:16" x14ac:dyDescent="0.35">
      <c r="B5050" t="s">
        <v>10</v>
      </c>
      <c r="D5050" t="s">
        <v>19</v>
      </c>
      <c r="E5050" t="s">
        <v>103</v>
      </c>
      <c r="F5050" t="s">
        <v>1569</v>
      </c>
      <c r="G5050" t="s">
        <v>1570</v>
      </c>
      <c r="H5050">
        <v>5021</v>
      </c>
      <c r="I5050" t="s">
        <v>244</v>
      </c>
      <c r="J5050">
        <v>63300150</v>
      </c>
      <c r="K5050" t="s">
        <v>1680</v>
      </c>
      <c r="L5050" s="3">
        <v>0</v>
      </c>
      <c r="M5050" s="3">
        <v>3352.7454297197019</v>
      </c>
      <c r="N5050" s="3">
        <v>8833.5940816556449</v>
      </c>
      <c r="O5050" s="3">
        <v>10412.501910506699</v>
      </c>
      <c r="P5050" s="3">
        <v>0</v>
      </c>
    </row>
    <row r="5051" spans="2:16" x14ac:dyDescent="0.35">
      <c r="B5051" t="s">
        <v>10</v>
      </c>
      <c r="D5051" t="s">
        <v>19</v>
      </c>
      <c r="E5051" t="s">
        <v>103</v>
      </c>
      <c r="F5051" t="s">
        <v>1569</v>
      </c>
      <c r="G5051" t="s">
        <v>1570</v>
      </c>
      <c r="H5051">
        <v>5021</v>
      </c>
      <c r="I5051" t="s">
        <v>244</v>
      </c>
      <c r="J5051">
        <v>63300060</v>
      </c>
      <c r="K5051" t="s">
        <v>1546</v>
      </c>
      <c r="L5051" s="3">
        <v>10916.489695569035</v>
      </c>
      <c r="M5051" s="3">
        <v>-6285.7800000000279</v>
      </c>
      <c r="N5051" s="3">
        <v>-12697.275599999994</v>
      </c>
      <c r="O5051" s="3">
        <v>-19237.001112000027</v>
      </c>
      <c r="P5051" s="3">
        <v>-22780.820484523079</v>
      </c>
    </row>
    <row r="5052" spans="2:16" x14ac:dyDescent="0.35">
      <c r="B5052" t="s">
        <v>10</v>
      </c>
      <c r="D5052" t="s">
        <v>11</v>
      </c>
      <c r="E5052" t="s">
        <v>103</v>
      </c>
      <c r="F5052" t="s">
        <v>249</v>
      </c>
      <c r="G5052" t="s">
        <v>250</v>
      </c>
      <c r="H5052">
        <v>5021</v>
      </c>
      <c r="I5052" t="s">
        <v>244</v>
      </c>
      <c r="J5052">
        <v>63300080</v>
      </c>
      <c r="K5052" t="s">
        <v>91</v>
      </c>
      <c r="L5052" s="3">
        <v>11402.126215116121</v>
      </c>
      <c r="M5052" s="3">
        <v>1843.2988601901452</v>
      </c>
      <c r="N5052" s="3">
        <v>4331.9787862553494</v>
      </c>
      <c r="O5052" s="3">
        <v>6980.4874437116086</v>
      </c>
      <c r="P5052" s="3">
        <v>19762.14753229398</v>
      </c>
    </row>
    <row r="5053" spans="2:16" x14ac:dyDescent="0.35">
      <c r="B5053" t="s">
        <v>10</v>
      </c>
      <c r="D5053" t="s">
        <v>19</v>
      </c>
      <c r="E5053" t="s">
        <v>103</v>
      </c>
      <c r="F5053" t="s">
        <v>249</v>
      </c>
      <c r="G5053" t="s">
        <v>250</v>
      </c>
      <c r="H5053">
        <v>5021</v>
      </c>
      <c r="I5053" t="s">
        <v>244</v>
      </c>
      <c r="J5053">
        <v>63300030</v>
      </c>
      <c r="K5053" t="s">
        <v>1488</v>
      </c>
      <c r="L5053" s="3">
        <v>240.8292579775416</v>
      </c>
      <c r="M5053" s="3">
        <v>-9.0949470177292824E-13</v>
      </c>
      <c r="N5053" s="3">
        <v>-9.0949470177292824E-13</v>
      </c>
      <c r="O5053" s="3">
        <v>-9.0949470177292824E-13</v>
      </c>
      <c r="P5053" s="3">
        <v>-47.686421121161402</v>
      </c>
    </row>
    <row r="5054" spans="2:16" x14ac:dyDescent="0.35">
      <c r="B5054" t="s">
        <v>10</v>
      </c>
      <c r="D5054" t="s">
        <v>11</v>
      </c>
      <c r="E5054" t="s">
        <v>103</v>
      </c>
      <c r="F5054" t="s">
        <v>249</v>
      </c>
      <c r="G5054" t="s">
        <v>250</v>
      </c>
      <c r="H5054">
        <v>5021</v>
      </c>
      <c r="I5054" t="s">
        <v>244</v>
      </c>
      <c r="J5054">
        <v>63300040</v>
      </c>
      <c r="K5054" t="s">
        <v>1515</v>
      </c>
      <c r="L5054" s="3">
        <v>4137.1932795198954</v>
      </c>
      <c r="M5054" s="3">
        <v>2165.8942830140732</v>
      </c>
      <c r="N5054" s="3">
        <v>2756.8468847332988</v>
      </c>
      <c r="O5054" s="3">
        <v>3383.9372165671084</v>
      </c>
      <c r="P5054" s="3">
        <v>6166.6191272370779</v>
      </c>
    </row>
    <row r="5055" spans="2:16" x14ac:dyDescent="0.35">
      <c r="B5055" t="s">
        <v>10</v>
      </c>
      <c r="D5055" t="s">
        <v>19</v>
      </c>
      <c r="E5055" t="s">
        <v>103</v>
      </c>
      <c r="F5055" t="s">
        <v>249</v>
      </c>
      <c r="G5055" t="s">
        <v>250</v>
      </c>
      <c r="H5055">
        <v>5021</v>
      </c>
      <c r="I5055" t="s">
        <v>244</v>
      </c>
      <c r="J5055">
        <v>63300056</v>
      </c>
      <c r="K5055" t="s">
        <v>1536</v>
      </c>
      <c r="L5055" s="3">
        <v>39401.840757332277</v>
      </c>
      <c r="M5055" s="3">
        <v>20627.564600134036</v>
      </c>
      <c r="N5055" s="3">
        <v>26255.684616507613</v>
      </c>
      <c r="O5055" s="3">
        <v>32227.973491115263</v>
      </c>
      <c r="P5055" s="3">
        <v>58729.705973686418</v>
      </c>
    </row>
    <row r="5056" spans="2:16" x14ac:dyDescent="0.35">
      <c r="B5056" t="s">
        <v>10</v>
      </c>
      <c r="D5056" t="s">
        <v>19</v>
      </c>
      <c r="E5056" t="s">
        <v>103</v>
      </c>
      <c r="F5056" t="s">
        <v>249</v>
      </c>
      <c r="G5056" t="s">
        <v>250</v>
      </c>
      <c r="H5056">
        <v>5021</v>
      </c>
      <c r="I5056" t="s">
        <v>244</v>
      </c>
      <c r="J5056">
        <v>63300052</v>
      </c>
      <c r="K5056" t="s">
        <v>1541</v>
      </c>
      <c r="L5056" s="3">
        <v>-1894.8466286609182</v>
      </c>
      <c r="M5056" s="3">
        <v>-14564.081507403171</v>
      </c>
      <c r="N5056" s="3">
        <v>-12005.754398562363</v>
      </c>
      <c r="O5056" s="3">
        <v>-9265.8437420640839</v>
      </c>
      <c r="P5056" s="3">
        <v>6277.3582772804657</v>
      </c>
    </row>
    <row r="5057" spans="2:16" x14ac:dyDescent="0.35">
      <c r="B5057" t="s">
        <v>10</v>
      </c>
      <c r="D5057" t="s">
        <v>19</v>
      </c>
      <c r="E5057" t="s">
        <v>103</v>
      </c>
      <c r="F5057" t="s">
        <v>249</v>
      </c>
      <c r="G5057" t="s">
        <v>250</v>
      </c>
      <c r="H5057">
        <v>5021</v>
      </c>
      <c r="I5057" t="s">
        <v>244</v>
      </c>
      <c r="J5057">
        <v>63300060</v>
      </c>
      <c r="K5057" t="s">
        <v>1546</v>
      </c>
      <c r="L5057" s="3">
        <v>1115.8207643460337</v>
      </c>
      <c r="M5057" s="3">
        <v>-3.637978807091713E-12</v>
      </c>
      <c r="N5057" s="3">
        <v>-3.637978807091713E-12</v>
      </c>
      <c r="O5057" s="3">
        <v>-3.637978807091713E-12</v>
      </c>
      <c r="P5057" s="3">
        <v>-220.94283440138679</v>
      </c>
    </row>
    <row r="5058" spans="2:16" x14ac:dyDescent="0.35">
      <c r="B5058" t="s">
        <v>10</v>
      </c>
      <c r="D5058" t="s">
        <v>19</v>
      </c>
      <c r="E5058" t="s">
        <v>103</v>
      </c>
      <c r="F5058" t="s">
        <v>249</v>
      </c>
      <c r="G5058" t="s">
        <v>250</v>
      </c>
      <c r="H5058">
        <v>5021</v>
      </c>
      <c r="I5058" t="s">
        <v>244</v>
      </c>
      <c r="J5058">
        <v>63300070</v>
      </c>
      <c r="K5058" t="s">
        <v>1658</v>
      </c>
      <c r="L5058" s="3">
        <v>35.469728057743964</v>
      </c>
      <c r="M5058" s="3">
        <v>-1.1368683772161603E-13</v>
      </c>
      <c r="N5058" s="3">
        <v>-1.1368683772161603E-13</v>
      </c>
      <c r="O5058" s="3">
        <v>-1.1368683772161603E-13</v>
      </c>
      <c r="P5058" s="3">
        <v>-7.0233343050551866</v>
      </c>
    </row>
    <row r="5059" spans="2:16" x14ac:dyDescent="0.35">
      <c r="B5059" t="s">
        <v>10</v>
      </c>
      <c r="D5059" t="s">
        <v>19</v>
      </c>
      <c r="E5059" t="s">
        <v>103</v>
      </c>
      <c r="F5059" t="s">
        <v>249</v>
      </c>
      <c r="G5059" t="s">
        <v>250</v>
      </c>
      <c r="H5059">
        <v>5021</v>
      </c>
      <c r="I5059" t="s">
        <v>244</v>
      </c>
      <c r="J5059">
        <v>63300033</v>
      </c>
      <c r="K5059" t="s">
        <v>1661</v>
      </c>
      <c r="L5059" s="3">
        <v>1191.9116484396509</v>
      </c>
      <c r="M5059" s="3">
        <v>-3.637978807091713E-12</v>
      </c>
      <c r="N5059" s="3">
        <v>-3.637978807091713E-12</v>
      </c>
      <c r="O5059" s="3">
        <v>-3.637978807091713E-12</v>
      </c>
      <c r="P5059" s="3">
        <v>-236.00953340981141</v>
      </c>
    </row>
    <row r="5060" spans="2:16" x14ac:dyDescent="0.35">
      <c r="B5060" t="s">
        <v>10</v>
      </c>
      <c r="D5060" t="s">
        <v>19</v>
      </c>
      <c r="E5060" t="s">
        <v>103</v>
      </c>
      <c r="F5060" t="s">
        <v>249</v>
      </c>
      <c r="G5060" t="s">
        <v>250</v>
      </c>
      <c r="H5060">
        <v>5021</v>
      </c>
      <c r="I5060" t="s">
        <v>244</v>
      </c>
      <c r="J5060">
        <v>63300150</v>
      </c>
      <c r="K5060" t="s">
        <v>1680</v>
      </c>
      <c r="L5060" s="3">
        <v>61202.582179953126</v>
      </c>
      <c r="M5060" s="3">
        <v>59122.499999999985</v>
      </c>
      <c r="N5060" s="3">
        <v>61187.489999999976</v>
      </c>
      <c r="O5060" s="3">
        <v>63293.779799999975</v>
      </c>
      <c r="P5060" s="3">
        <v>65470.756496697228</v>
      </c>
    </row>
    <row r="5061" spans="2:16" x14ac:dyDescent="0.35">
      <c r="B5061" t="s">
        <v>10</v>
      </c>
      <c r="D5061" t="s">
        <v>19</v>
      </c>
      <c r="E5061" t="s">
        <v>103</v>
      </c>
      <c r="F5061" t="s">
        <v>249</v>
      </c>
      <c r="G5061" t="s">
        <v>250</v>
      </c>
      <c r="H5061">
        <v>5021</v>
      </c>
      <c r="I5061" t="s">
        <v>244</v>
      </c>
      <c r="J5061">
        <v>63300152</v>
      </c>
      <c r="K5061" t="s">
        <v>1741</v>
      </c>
      <c r="L5061" s="3">
        <v>14352</v>
      </c>
      <c r="M5061" s="3">
        <v>20500</v>
      </c>
      <c r="N5061" s="3">
        <v>20500</v>
      </c>
      <c r="O5061" s="3">
        <v>20500</v>
      </c>
      <c r="P5061" s="3">
        <v>20500</v>
      </c>
    </row>
    <row r="5062" spans="2:16" x14ac:dyDescent="0.35">
      <c r="B5062" t="s">
        <v>10</v>
      </c>
      <c r="D5062" t="s">
        <v>11</v>
      </c>
      <c r="E5062" t="s">
        <v>103</v>
      </c>
      <c r="F5062" t="s">
        <v>249</v>
      </c>
      <c r="G5062" t="s">
        <v>250</v>
      </c>
      <c r="H5062">
        <v>5021</v>
      </c>
      <c r="I5062" t="s">
        <v>244</v>
      </c>
      <c r="J5062">
        <v>63300100</v>
      </c>
      <c r="K5062" t="s">
        <v>1869</v>
      </c>
      <c r="L5062" s="3">
        <v>3450.6434598377382</v>
      </c>
      <c r="M5062" s="3">
        <v>557.84044453120441</v>
      </c>
      <c r="N5062" s="3">
        <v>1310.9935800509411</v>
      </c>
      <c r="O5062" s="3">
        <v>2112.5159369127359</v>
      </c>
      <c r="P5062" s="3">
        <v>5980.6499110889854</v>
      </c>
    </row>
    <row r="5063" spans="2:16" x14ac:dyDescent="0.35">
      <c r="B5063" t="s">
        <v>10</v>
      </c>
      <c r="D5063" t="s">
        <v>11</v>
      </c>
      <c r="E5063" t="s">
        <v>103</v>
      </c>
      <c r="F5063" t="s">
        <v>249</v>
      </c>
      <c r="G5063" t="s">
        <v>250</v>
      </c>
      <c r="H5063">
        <v>5021</v>
      </c>
      <c r="I5063" t="s">
        <v>244</v>
      </c>
      <c r="J5063">
        <v>63300170</v>
      </c>
      <c r="K5063" t="s">
        <v>1873</v>
      </c>
      <c r="L5063" s="3">
        <v>6264.8926804158255</v>
      </c>
      <c r="M5063" s="3">
        <v>3279.7827714213054</v>
      </c>
      <c r="N5063" s="3">
        <v>4174.6538540247129</v>
      </c>
      <c r="O5063" s="3">
        <v>5124.2477850873256</v>
      </c>
      <c r="P5063" s="3">
        <v>9338.0232498161204</v>
      </c>
    </row>
    <row r="5064" spans="2:16" x14ac:dyDescent="0.35">
      <c r="B5064" t="s">
        <v>10</v>
      </c>
      <c r="D5064" t="s">
        <v>11</v>
      </c>
      <c r="E5064" t="s">
        <v>103</v>
      </c>
      <c r="F5064" t="s">
        <v>249</v>
      </c>
      <c r="G5064" t="s">
        <v>250</v>
      </c>
      <c r="H5064">
        <v>5021</v>
      </c>
      <c r="I5064" t="s">
        <v>244</v>
      </c>
      <c r="J5064">
        <v>63300130</v>
      </c>
      <c r="K5064" t="s">
        <v>1896</v>
      </c>
      <c r="L5064" s="3">
        <v>1500.2797750382961</v>
      </c>
      <c r="M5064" s="3">
        <v>242.53933416154177</v>
      </c>
      <c r="N5064" s="3">
        <v>-30493.789198041821</v>
      </c>
      <c r="O5064" s="3">
        <v>-28174.072743162833</v>
      </c>
      <c r="P5064" s="3">
        <v>-26801.393003257952</v>
      </c>
    </row>
    <row r="5065" spans="2:16" x14ac:dyDescent="0.35">
      <c r="B5065" t="s">
        <v>10</v>
      </c>
      <c r="D5065" t="s">
        <v>19</v>
      </c>
      <c r="E5065" t="s">
        <v>103</v>
      </c>
      <c r="F5065" t="s">
        <v>1752</v>
      </c>
      <c r="G5065" t="s">
        <v>1753</v>
      </c>
      <c r="H5065">
        <v>5021</v>
      </c>
      <c r="I5065" t="s">
        <v>244</v>
      </c>
      <c r="J5065">
        <v>63300150</v>
      </c>
      <c r="K5065" t="s">
        <v>1680</v>
      </c>
      <c r="L5065" s="3">
        <v>0</v>
      </c>
      <c r="M5065" s="3">
        <v>2656.1143143747936</v>
      </c>
      <c r="N5065" s="3">
        <v>7084.7668845210046</v>
      </c>
      <c r="O5065" s="3">
        <v>8454.1867586345052</v>
      </c>
      <c r="P5065" s="3">
        <v>0</v>
      </c>
    </row>
    <row r="5066" spans="2:16" x14ac:dyDescent="0.35">
      <c r="B5066" t="s">
        <v>10</v>
      </c>
      <c r="D5066" t="s">
        <v>19</v>
      </c>
      <c r="E5066" t="s">
        <v>103</v>
      </c>
      <c r="F5066" t="s">
        <v>1752</v>
      </c>
      <c r="G5066" t="s">
        <v>1753</v>
      </c>
      <c r="H5066">
        <v>5021</v>
      </c>
      <c r="I5066" t="s">
        <v>244</v>
      </c>
      <c r="J5066">
        <v>63300152</v>
      </c>
      <c r="K5066" t="s">
        <v>1741</v>
      </c>
      <c r="L5066" s="3">
        <v>29880.566782498849</v>
      </c>
      <c r="M5066" s="3">
        <v>-4979.7249999999767</v>
      </c>
      <c r="N5066" s="3">
        <v>-10183.537624999881</v>
      </c>
      <c r="O5066" s="3">
        <v>-15619.031955499901</v>
      </c>
      <c r="P5066" s="3">
        <v>-5876.8412691086996</v>
      </c>
    </row>
    <row r="5067" spans="2:16" x14ac:dyDescent="0.35">
      <c r="B5067" t="s">
        <v>10</v>
      </c>
      <c r="D5067" t="s">
        <v>19</v>
      </c>
      <c r="E5067" t="s">
        <v>103</v>
      </c>
      <c r="F5067" t="s">
        <v>1571</v>
      </c>
      <c r="G5067" t="s">
        <v>1572</v>
      </c>
      <c r="H5067">
        <v>5021</v>
      </c>
      <c r="I5067" t="s">
        <v>244</v>
      </c>
      <c r="J5067">
        <v>63300150</v>
      </c>
      <c r="K5067" t="s">
        <v>1680</v>
      </c>
      <c r="L5067" s="3">
        <v>0</v>
      </c>
      <c r="M5067" s="3">
        <v>55810.115054455535</v>
      </c>
      <c r="N5067" s="3">
        <v>98345.287804126987</v>
      </c>
      <c r="O5067" s="3">
        <v>96791.242062246733</v>
      </c>
      <c r="P5067" s="3">
        <v>0</v>
      </c>
    </row>
    <row r="5068" spans="2:16" x14ac:dyDescent="0.35">
      <c r="B5068" t="s">
        <v>10</v>
      </c>
      <c r="D5068" t="s">
        <v>19</v>
      </c>
      <c r="E5068" t="s">
        <v>103</v>
      </c>
      <c r="F5068" t="s">
        <v>1571</v>
      </c>
      <c r="G5068" t="s">
        <v>1572</v>
      </c>
      <c r="H5068">
        <v>5021</v>
      </c>
      <c r="I5068" t="s">
        <v>244</v>
      </c>
      <c r="J5068">
        <v>63300060</v>
      </c>
      <c r="K5068" t="s">
        <v>1546</v>
      </c>
      <c r="L5068" s="3">
        <v>-6095.5664615761489</v>
      </c>
      <c r="M5068" s="3">
        <v>-104633.68375580059</v>
      </c>
      <c r="N5068" s="3">
        <v>-141360.04118680046</v>
      </c>
      <c r="O5068" s="3">
        <v>-178820.92576660053</v>
      </c>
      <c r="P5068" s="3">
        <v>-199120.64755791705</v>
      </c>
    </row>
    <row r="5069" spans="2:16" x14ac:dyDescent="0.35">
      <c r="B5069" t="s">
        <v>10</v>
      </c>
      <c r="D5069" t="s">
        <v>19</v>
      </c>
      <c r="E5069" t="s">
        <v>103</v>
      </c>
      <c r="F5069" t="s">
        <v>1573</v>
      </c>
      <c r="G5069" t="s">
        <v>1574</v>
      </c>
      <c r="H5069">
        <v>5021</v>
      </c>
      <c r="I5069" t="s">
        <v>244</v>
      </c>
      <c r="J5069">
        <v>63300150</v>
      </c>
      <c r="K5069" t="s">
        <v>1680</v>
      </c>
      <c r="L5069" s="3">
        <v>0</v>
      </c>
      <c r="M5069" s="3">
        <v>0</v>
      </c>
      <c r="N5069" s="3">
        <v>17.025220561910015</v>
      </c>
      <c r="O5069" s="3">
        <v>0</v>
      </c>
      <c r="P5069" s="3">
        <v>0</v>
      </c>
    </row>
    <row r="5070" spans="2:16" x14ac:dyDescent="0.35">
      <c r="B5070" t="s">
        <v>10</v>
      </c>
      <c r="D5070" t="s">
        <v>19</v>
      </c>
      <c r="E5070" t="s">
        <v>103</v>
      </c>
      <c r="F5070" t="s">
        <v>1573</v>
      </c>
      <c r="G5070" t="s">
        <v>1574</v>
      </c>
      <c r="H5070">
        <v>5021</v>
      </c>
      <c r="I5070" t="s">
        <v>244</v>
      </c>
      <c r="J5070">
        <v>63300060</v>
      </c>
      <c r="K5070" t="s">
        <v>1546</v>
      </c>
      <c r="L5070" s="3">
        <v>804.91062158269597</v>
      </c>
      <c r="M5070" s="3">
        <v>0</v>
      </c>
      <c r="N5070" s="3">
        <v>0</v>
      </c>
      <c r="O5070" s="3">
        <v>0</v>
      </c>
      <c r="P5070" s="3">
        <v>-159.37974973649943</v>
      </c>
    </row>
    <row r="5071" spans="2:16" x14ac:dyDescent="0.35">
      <c r="B5071" t="s">
        <v>10</v>
      </c>
      <c r="D5071" t="s">
        <v>19</v>
      </c>
      <c r="E5071" t="s">
        <v>103</v>
      </c>
      <c r="F5071" t="s">
        <v>1573</v>
      </c>
      <c r="G5071" t="s">
        <v>1574</v>
      </c>
      <c r="H5071">
        <v>5021</v>
      </c>
      <c r="I5071" t="s">
        <v>244</v>
      </c>
      <c r="J5071">
        <v>63300065</v>
      </c>
      <c r="K5071" t="s">
        <v>1627</v>
      </c>
      <c r="L5071" s="3">
        <v>291.4313057210411</v>
      </c>
      <c r="M5071" s="3">
        <v>0</v>
      </c>
      <c r="N5071" s="3">
        <v>0</v>
      </c>
      <c r="O5071" s="3">
        <v>0</v>
      </c>
      <c r="P5071" s="3">
        <v>-57.706094721262161</v>
      </c>
    </row>
    <row r="5072" spans="2:16" x14ac:dyDescent="0.35">
      <c r="B5072" t="s">
        <v>10</v>
      </c>
      <c r="D5072" t="s">
        <v>19</v>
      </c>
      <c r="E5072" t="s">
        <v>103</v>
      </c>
      <c r="F5072" t="s">
        <v>1573</v>
      </c>
      <c r="G5072" t="s">
        <v>1574</v>
      </c>
      <c r="H5072">
        <v>5021</v>
      </c>
      <c r="I5072" t="s">
        <v>244</v>
      </c>
      <c r="J5072">
        <v>63300150</v>
      </c>
      <c r="K5072" t="s">
        <v>1680</v>
      </c>
      <c r="L5072" s="3">
        <v>-9131.6087607284826</v>
      </c>
      <c r="M5072" s="3">
        <v>-9876.34</v>
      </c>
      <c r="N5072" s="3">
        <v>-9750.2067999999999</v>
      </c>
      <c r="O5072" s="3">
        <v>-9621.5509359999996</v>
      </c>
      <c r="P5072" s="3">
        <v>-9662.2714540523848</v>
      </c>
    </row>
    <row r="5073" spans="2:16" x14ac:dyDescent="0.35">
      <c r="B5073" t="s">
        <v>10</v>
      </c>
      <c r="D5073" t="s">
        <v>19</v>
      </c>
      <c r="E5073" t="s">
        <v>103</v>
      </c>
      <c r="F5073" t="s">
        <v>1573</v>
      </c>
      <c r="G5073" t="s">
        <v>1574</v>
      </c>
      <c r="H5073">
        <v>5021</v>
      </c>
      <c r="I5073" t="s">
        <v>244</v>
      </c>
      <c r="J5073">
        <v>63300152</v>
      </c>
      <c r="K5073" t="s">
        <v>1741</v>
      </c>
      <c r="L5073" s="3">
        <v>-10500</v>
      </c>
      <c r="M5073" s="3">
        <v>10000</v>
      </c>
      <c r="N5073" s="3">
        <v>10000</v>
      </c>
      <c r="O5073" s="3">
        <v>10000</v>
      </c>
      <c r="P5073" s="3">
        <v>10000</v>
      </c>
    </row>
    <row r="5074" spans="2:16" x14ac:dyDescent="0.35">
      <c r="B5074" t="s">
        <v>10</v>
      </c>
      <c r="D5074" t="s">
        <v>11</v>
      </c>
      <c r="E5074" t="s">
        <v>103</v>
      </c>
      <c r="F5074" t="s">
        <v>1573</v>
      </c>
      <c r="G5074" t="s">
        <v>1574</v>
      </c>
      <c r="H5074">
        <v>5021</v>
      </c>
      <c r="I5074" t="s">
        <v>244</v>
      </c>
      <c r="J5074">
        <v>63300110</v>
      </c>
      <c r="K5074" t="s">
        <v>1866</v>
      </c>
      <c r="L5074" s="3">
        <v>11.657252228841656</v>
      </c>
      <c r="M5074" s="3">
        <v>0</v>
      </c>
      <c r="N5074" s="3">
        <v>-274.26499660137182</v>
      </c>
      <c r="O5074" s="3">
        <v>-274.26499660137182</v>
      </c>
      <c r="P5074" s="3">
        <v>-279.48739282487617</v>
      </c>
    </row>
    <row r="5075" spans="2:16" x14ac:dyDescent="0.35">
      <c r="B5075" t="s">
        <v>10</v>
      </c>
      <c r="D5075" t="s">
        <v>19</v>
      </c>
      <c r="E5075" t="s">
        <v>103</v>
      </c>
      <c r="F5075" t="s">
        <v>251</v>
      </c>
      <c r="G5075" t="s">
        <v>252</v>
      </c>
      <c r="H5075">
        <v>5021</v>
      </c>
      <c r="I5075" t="s">
        <v>244</v>
      </c>
      <c r="J5075">
        <v>63300150</v>
      </c>
      <c r="K5075" t="s">
        <v>1680</v>
      </c>
      <c r="L5075" s="3">
        <v>0</v>
      </c>
      <c r="M5075" s="3">
        <v>140709.46630837029</v>
      </c>
      <c r="N5075" s="3">
        <v>213185.84776552449</v>
      </c>
      <c r="O5075" s="3">
        <v>167298.49499398805</v>
      </c>
      <c r="P5075" s="3">
        <v>0</v>
      </c>
    </row>
    <row r="5076" spans="2:16" x14ac:dyDescent="0.35">
      <c r="B5076" t="s">
        <v>10</v>
      </c>
      <c r="D5076" t="s">
        <v>11</v>
      </c>
      <c r="E5076" t="s">
        <v>103</v>
      </c>
      <c r="F5076" t="s">
        <v>251</v>
      </c>
      <c r="G5076" t="s">
        <v>252</v>
      </c>
      <c r="H5076">
        <v>5021</v>
      </c>
      <c r="I5076" t="s">
        <v>244</v>
      </c>
      <c r="J5076">
        <v>63300080</v>
      </c>
      <c r="K5076" t="s">
        <v>91</v>
      </c>
      <c r="L5076" s="3">
        <v>-43079.615293466457</v>
      </c>
      <c r="M5076" s="3">
        <v>-48812.994726742501</v>
      </c>
      <c r="N5076" s="3">
        <v>-49492.765750650753</v>
      </c>
      <c r="O5076" s="3">
        <v>-50165.468246649951</v>
      </c>
      <c r="P5076" s="3">
        <v>-46601.09190620025</v>
      </c>
    </row>
    <row r="5077" spans="2:16" x14ac:dyDescent="0.35">
      <c r="B5077" t="s">
        <v>10</v>
      </c>
      <c r="D5077" t="s">
        <v>19</v>
      </c>
      <c r="E5077" t="s">
        <v>103</v>
      </c>
      <c r="F5077" t="s">
        <v>251</v>
      </c>
      <c r="G5077" t="s">
        <v>252</v>
      </c>
      <c r="H5077">
        <v>5021</v>
      </c>
      <c r="I5077" t="s">
        <v>244</v>
      </c>
      <c r="J5077">
        <v>63300030</v>
      </c>
      <c r="K5077" t="s">
        <v>1488</v>
      </c>
      <c r="L5077" s="3">
        <v>-30119.861519172482</v>
      </c>
      <c r="M5077" s="3">
        <v>0</v>
      </c>
      <c r="N5077" s="3">
        <v>0</v>
      </c>
      <c r="O5077" s="3">
        <v>0</v>
      </c>
      <c r="P5077" s="3">
        <v>-462.77504133489856</v>
      </c>
    </row>
    <row r="5078" spans="2:16" x14ac:dyDescent="0.35">
      <c r="B5078" t="s">
        <v>10</v>
      </c>
      <c r="D5078" t="s">
        <v>11</v>
      </c>
      <c r="E5078" t="s">
        <v>103</v>
      </c>
      <c r="F5078" t="s">
        <v>251</v>
      </c>
      <c r="G5078" t="s">
        <v>252</v>
      </c>
      <c r="H5078">
        <v>5021</v>
      </c>
      <c r="I5078" t="s">
        <v>244</v>
      </c>
      <c r="J5078">
        <v>63300040</v>
      </c>
      <c r="K5078" t="s">
        <v>1515</v>
      </c>
      <c r="L5078" s="3">
        <v>-11463.625596400605</v>
      </c>
      <c r="M5078" s="3">
        <v>-13219.179347917896</v>
      </c>
      <c r="N5078" s="3">
        <v>-13352.1515465376</v>
      </c>
      <c r="O5078" s="3">
        <v>-13479.886799752254</v>
      </c>
      <c r="P5078" s="3">
        <v>-12246.538445952981</v>
      </c>
    </row>
    <row r="5079" spans="2:16" x14ac:dyDescent="0.35">
      <c r="B5079" t="s">
        <v>10</v>
      </c>
      <c r="D5079" t="s">
        <v>19</v>
      </c>
      <c r="E5079" t="s">
        <v>103</v>
      </c>
      <c r="F5079" t="s">
        <v>251</v>
      </c>
      <c r="G5079" t="s">
        <v>252</v>
      </c>
      <c r="H5079">
        <v>5021</v>
      </c>
      <c r="I5079" t="s">
        <v>244</v>
      </c>
      <c r="J5079">
        <v>63300056</v>
      </c>
      <c r="K5079" t="s">
        <v>1536</v>
      </c>
      <c r="L5079" s="3">
        <v>-109177.38663238671</v>
      </c>
      <c r="M5079" s="3">
        <v>-125896.94617064664</v>
      </c>
      <c r="N5079" s="3">
        <v>-127163.34806226281</v>
      </c>
      <c r="O5079" s="3">
        <v>-128379.87428335485</v>
      </c>
      <c r="P5079" s="3">
        <v>-116633.69948526658</v>
      </c>
    </row>
    <row r="5080" spans="2:16" x14ac:dyDescent="0.35">
      <c r="B5080" t="s">
        <v>10</v>
      </c>
      <c r="D5080" t="s">
        <v>19</v>
      </c>
      <c r="E5080" t="s">
        <v>103</v>
      </c>
      <c r="F5080" t="s">
        <v>251</v>
      </c>
      <c r="G5080" t="s">
        <v>252</v>
      </c>
      <c r="H5080">
        <v>5021</v>
      </c>
      <c r="I5080" t="s">
        <v>244</v>
      </c>
      <c r="J5080">
        <v>63300052</v>
      </c>
      <c r="K5080" t="s">
        <v>1541</v>
      </c>
      <c r="L5080" s="3">
        <v>-32531.874201384402</v>
      </c>
      <c r="M5080" s="3">
        <v>-34672.115430480015</v>
      </c>
      <c r="N5080" s="3">
        <v>-35641.802433298821</v>
      </c>
      <c r="O5080" s="3">
        <v>-36638.113370098836</v>
      </c>
      <c r="P5080" s="3">
        <v>-36659.365995655287</v>
      </c>
    </row>
    <row r="5081" spans="2:16" x14ac:dyDescent="0.35">
      <c r="B5081" t="s">
        <v>10</v>
      </c>
      <c r="D5081" t="s">
        <v>19</v>
      </c>
      <c r="E5081" t="s">
        <v>103</v>
      </c>
      <c r="F5081" t="s">
        <v>251</v>
      </c>
      <c r="G5081" t="s">
        <v>252</v>
      </c>
      <c r="H5081">
        <v>5021</v>
      </c>
      <c r="I5081" t="s">
        <v>244</v>
      </c>
      <c r="J5081">
        <v>63300060</v>
      </c>
      <c r="K5081" t="s">
        <v>1546</v>
      </c>
      <c r="L5081" s="3">
        <v>708.32134699277231</v>
      </c>
      <c r="M5081" s="3">
        <v>0</v>
      </c>
      <c r="N5081" s="3">
        <v>0</v>
      </c>
      <c r="O5081" s="3">
        <v>0</v>
      </c>
      <c r="P5081" s="3">
        <v>-140.25417976811877</v>
      </c>
    </row>
    <row r="5082" spans="2:16" x14ac:dyDescent="0.35">
      <c r="B5082" t="s">
        <v>10</v>
      </c>
      <c r="D5082" t="s">
        <v>19</v>
      </c>
      <c r="E5082" t="s">
        <v>103</v>
      </c>
      <c r="F5082" t="s">
        <v>251</v>
      </c>
      <c r="G5082" t="s">
        <v>252</v>
      </c>
      <c r="H5082">
        <v>5021</v>
      </c>
      <c r="I5082" t="s">
        <v>244</v>
      </c>
      <c r="J5082">
        <v>63300065</v>
      </c>
      <c r="K5082" t="s">
        <v>1627</v>
      </c>
      <c r="L5082" s="3">
        <v>515.14279781292498</v>
      </c>
      <c r="M5082" s="3">
        <v>0</v>
      </c>
      <c r="N5082" s="3">
        <v>0</v>
      </c>
      <c r="O5082" s="3">
        <v>0</v>
      </c>
      <c r="P5082" s="3">
        <v>-102.00303983135927</v>
      </c>
    </row>
    <row r="5083" spans="2:16" x14ac:dyDescent="0.35">
      <c r="B5083" t="s">
        <v>10</v>
      </c>
      <c r="D5083" t="s">
        <v>19</v>
      </c>
      <c r="E5083" t="s">
        <v>103</v>
      </c>
      <c r="F5083" t="s">
        <v>251</v>
      </c>
      <c r="G5083" t="s">
        <v>252</v>
      </c>
      <c r="H5083">
        <v>5021</v>
      </c>
      <c r="I5083" t="s">
        <v>244</v>
      </c>
      <c r="J5083">
        <v>63300150</v>
      </c>
      <c r="K5083" t="s">
        <v>1680</v>
      </c>
      <c r="L5083" s="3">
        <v>25.864461306857265</v>
      </c>
      <c r="M5083" s="3">
        <v>9.6399999999999864</v>
      </c>
      <c r="N5083" s="3">
        <v>19.472800000000007</v>
      </c>
      <c r="O5083" s="3">
        <v>29.502255999999988</v>
      </c>
      <c r="P5083" s="3">
        <v>34.610898495133824</v>
      </c>
    </row>
    <row r="5084" spans="2:16" x14ac:dyDescent="0.35">
      <c r="B5084" t="s">
        <v>10</v>
      </c>
      <c r="D5084" t="s">
        <v>19</v>
      </c>
      <c r="E5084" t="s">
        <v>103</v>
      </c>
      <c r="F5084" t="s">
        <v>251</v>
      </c>
      <c r="G5084" t="s">
        <v>252</v>
      </c>
      <c r="H5084">
        <v>5021</v>
      </c>
      <c r="I5084" t="s">
        <v>244</v>
      </c>
      <c r="J5084">
        <v>63300152</v>
      </c>
      <c r="K5084" t="s">
        <v>1741</v>
      </c>
      <c r="L5084" s="3">
        <v>-10000</v>
      </c>
      <c r="M5084" s="3">
        <v>0</v>
      </c>
      <c r="N5084" s="3">
        <v>0</v>
      </c>
      <c r="O5084" s="3">
        <v>0</v>
      </c>
      <c r="P5084" s="3">
        <v>0</v>
      </c>
    </row>
    <row r="5085" spans="2:16" x14ac:dyDescent="0.35">
      <c r="B5085" t="s">
        <v>10</v>
      </c>
      <c r="D5085" t="s">
        <v>11</v>
      </c>
      <c r="E5085" t="s">
        <v>103</v>
      </c>
      <c r="F5085" t="s">
        <v>251</v>
      </c>
      <c r="G5085" t="s">
        <v>252</v>
      </c>
      <c r="H5085">
        <v>5021</v>
      </c>
      <c r="I5085" t="s">
        <v>244</v>
      </c>
      <c r="J5085">
        <v>63300110</v>
      </c>
      <c r="K5085" t="s">
        <v>1866</v>
      </c>
      <c r="L5085" s="3">
        <v>20.605711912516995</v>
      </c>
      <c r="M5085" s="3">
        <v>0</v>
      </c>
      <c r="N5085" s="3">
        <v>-52862.937759336099</v>
      </c>
      <c r="O5085" s="3">
        <v>-52862.937759336099</v>
      </c>
      <c r="P5085" s="3">
        <v>-53428.703333623962</v>
      </c>
    </row>
    <row r="5086" spans="2:16" x14ac:dyDescent="0.35">
      <c r="B5086" t="s">
        <v>10</v>
      </c>
      <c r="D5086" t="s">
        <v>11</v>
      </c>
      <c r="E5086" t="s">
        <v>103</v>
      </c>
      <c r="F5086" t="s">
        <v>251</v>
      </c>
      <c r="G5086" t="s">
        <v>252</v>
      </c>
      <c r="H5086">
        <v>5021</v>
      </c>
      <c r="I5086" t="s">
        <v>244</v>
      </c>
      <c r="J5086">
        <v>63300100</v>
      </c>
      <c r="K5086" t="s">
        <v>1869</v>
      </c>
      <c r="L5086" s="3">
        <v>-13037.251996706953</v>
      </c>
      <c r="M5086" s="3">
        <v>-14772.353667303651</v>
      </c>
      <c r="N5086" s="3">
        <v>-14978.073845591673</v>
      </c>
      <c r="O5086" s="3">
        <v>-15181.654864117736</v>
      </c>
      <c r="P5086" s="3">
        <v>-14102.962024244807</v>
      </c>
    </row>
    <row r="5087" spans="2:16" x14ac:dyDescent="0.35">
      <c r="B5087" t="s">
        <v>10</v>
      </c>
      <c r="D5087" t="s">
        <v>11</v>
      </c>
      <c r="E5087" t="s">
        <v>103</v>
      </c>
      <c r="F5087" t="s">
        <v>251</v>
      </c>
      <c r="G5087" t="s">
        <v>252</v>
      </c>
      <c r="H5087">
        <v>5021</v>
      </c>
      <c r="I5087" t="s">
        <v>244</v>
      </c>
      <c r="J5087">
        <v>63300170</v>
      </c>
      <c r="K5087" t="s">
        <v>1873</v>
      </c>
      <c r="L5087" s="3">
        <v>-17359.204474549493</v>
      </c>
      <c r="M5087" s="3">
        <v>-20017.614441132813</v>
      </c>
      <c r="N5087" s="3">
        <v>-20218.972341899789</v>
      </c>
      <c r="O5087" s="3">
        <v>-20412.40001105344</v>
      </c>
      <c r="P5087" s="3">
        <v>-18544.758218157396</v>
      </c>
    </row>
    <row r="5088" spans="2:16" x14ac:dyDescent="0.35">
      <c r="B5088" t="s">
        <v>10</v>
      </c>
      <c r="D5088" t="s">
        <v>11</v>
      </c>
      <c r="E5088" t="s">
        <v>103</v>
      </c>
      <c r="F5088" t="s">
        <v>251</v>
      </c>
      <c r="G5088" t="s">
        <v>252</v>
      </c>
      <c r="H5088">
        <v>5021</v>
      </c>
      <c r="I5088" t="s">
        <v>244</v>
      </c>
      <c r="J5088">
        <v>63300130</v>
      </c>
      <c r="K5088" t="s">
        <v>1896</v>
      </c>
      <c r="L5088" s="3">
        <v>-5668.3704228124079</v>
      </c>
      <c r="M5088" s="3">
        <v>-6422.7624529090608</v>
      </c>
      <c r="N5088" s="3">
        <v>7260.4398504642595</v>
      </c>
      <c r="O5088" s="3">
        <v>8008.4087104172104</v>
      </c>
      <c r="P5088" s="3">
        <v>8632.6322105866857</v>
      </c>
    </row>
    <row r="5089" spans="2:16" x14ac:dyDescent="0.35">
      <c r="B5089" t="s">
        <v>10</v>
      </c>
      <c r="D5089" t="s">
        <v>19</v>
      </c>
      <c r="E5089" t="s">
        <v>103</v>
      </c>
      <c r="F5089" t="s">
        <v>1575</v>
      </c>
      <c r="G5089" t="s">
        <v>1576</v>
      </c>
      <c r="H5089">
        <v>5021</v>
      </c>
      <c r="I5089" t="s">
        <v>244</v>
      </c>
      <c r="J5089">
        <v>63300060</v>
      </c>
      <c r="K5089" t="s">
        <v>1546</v>
      </c>
      <c r="L5089" s="3">
        <v>66.217313802202852</v>
      </c>
      <c r="M5089" s="3">
        <v>-2.2737367544323206E-13</v>
      </c>
      <c r="N5089" s="3">
        <v>-2.2737367544323206E-13</v>
      </c>
      <c r="O5089" s="3">
        <v>-2.2737367544323206E-13</v>
      </c>
      <c r="P5089" s="3">
        <v>-13.111640744989472</v>
      </c>
    </row>
    <row r="5090" spans="2:16" x14ac:dyDescent="0.35">
      <c r="B5090" t="s">
        <v>10</v>
      </c>
      <c r="D5090" t="s">
        <v>19</v>
      </c>
      <c r="E5090" t="s">
        <v>103</v>
      </c>
      <c r="F5090" t="s">
        <v>1575</v>
      </c>
      <c r="G5090" t="s">
        <v>1576</v>
      </c>
      <c r="H5090">
        <v>5021</v>
      </c>
      <c r="I5090" t="s">
        <v>244</v>
      </c>
      <c r="J5090">
        <v>63300033</v>
      </c>
      <c r="K5090" t="s">
        <v>1661</v>
      </c>
      <c r="L5090" s="3">
        <v>2249.7788480317322</v>
      </c>
      <c r="M5090" s="3">
        <v>-7.2759576141834259E-12</v>
      </c>
      <c r="N5090" s="3">
        <v>-7.2759576141834259E-12</v>
      </c>
      <c r="O5090" s="3">
        <v>-7.2759576141834259E-12</v>
      </c>
      <c r="P5090" s="3">
        <v>-445.47702583017235</v>
      </c>
    </row>
    <row r="5091" spans="2:16" x14ac:dyDescent="0.35">
      <c r="B5091" t="s">
        <v>10</v>
      </c>
      <c r="D5091" t="s">
        <v>19</v>
      </c>
      <c r="E5091" t="s">
        <v>103</v>
      </c>
      <c r="F5091" t="s">
        <v>1575</v>
      </c>
      <c r="G5091" t="s">
        <v>1576</v>
      </c>
      <c r="H5091">
        <v>5021</v>
      </c>
      <c r="I5091" t="s">
        <v>244</v>
      </c>
      <c r="J5091">
        <v>63300150</v>
      </c>
      <c r="K5091" t="s">
        <v>1680</v>
      </c>
      <c r="L5091" s="3">
        <v>535.74850972544118</v>
      </c>
      <c r="M5091" s="3">
        <v>199.67999999999847</v>
      </c>
      <c r="N5091" s="3">
        <v>403.35359999999855</v>
      </c>
      <c r="O5091" s="3">
        <v>611.10067199999867</v>
      </c>
      <c r="P5091" s="3">
        <v>716.91952401538401</v>
      </c>
    </row>
    <row r="5092" spans="2:16" x14ac:dyDescent="0.35">
      <c r="B5092" t="s">
        <v>10</v>
      </c>
      <c r="D5092" t="s">
        <v>11</v>
      </c>
      <c r="E5092" t="s">
        <v>103</v>
      </c>
      <c r="F5092" t="s">
        <v>253</v>
      </c>
      <c r="G5092" t="s">
        <v>254</v>
      </c>
      <c r="H5092">
        <v>5021</v>
      </c>
      <c r="I5092" t="s">
        <v>244</v>
      </c>
      <c r="J5092">
        <v>63300080</v>
      </c>
      <c r="K5092" t="s">
        <v>91</v>
      </c>
      <c r="L5092" s="3">
        <v>-32.759379196267219</v>
      </c>
      <c r="M5092" s="3">
        <v>-111.87828315590696</v>
      </c>
      <c r="N5092" s="3">
        <v>-96.812339416572286</v>
      </c>
      <c r="O5092" s="3">
        <v>-80.649637136866204</v>
      </c>
      <c r="P5092" s="3">
        <v>14.697482645755827</v>
      </c>
    </row>
    <row r="5093" spans="2:16" x14ac:dyDescent="0.35">
      <c r="B5093" t="s">
        <v>10</v>
      </c>
      <c r="D5093" t="s">
        <v>19</v>
      </c>
      <c r="E5093" t="s">
        <v>103</v>
      </c>
      <c r="F5093" t="s">
        <v>253</v>
      </c>
      <c r="G5093" t="s">
        <v>254</v>
      </c>
      <c r="H5093">
        <v>5021</v>
      </c>
      <c r="I5093" t="s">
        <v>244</v>
      </c>
      <c r="J5093">
        <v>63300030</v>
      </c>
      <c r="K5093" t="s">
        <v>1488</v>
      </c>
      <c r="L5093" s="3">
        <v>-7983</v>
      </c>
      <c r="M5093" s="3">
        <v>0</v>
      </c>
      <c r="N5093" s="3">
        <v>0</v>
      </c>
      <c r="O5093" s="3">
        <v>0</v>
      </c>
      <c r="P5093" s="3">
        <v>0</v>
      </c>
    </row>
    <row r="5094" spans="2:16" x14ac:dyDescent="0.35">
      <c r="B5094" t="s">
        <v>10</v>
      </c>
      <c r="D5094" t="s">
        <v>11</v>
      </c>
      <c r="E5094" t="s">
        <v>103</v>
      </c>
      <c r="F5094" t="s">
        <v>253</v>
      </c>
      <c r="G5094" t="s">
        <v>254</v>
      </c>
      <c r="H5094">
        <v>5021</v>
      </c>
      <c r="I5094" t="s">
        <v>244</v>
      </c>
      <c r="J5094">
        <v>63300040</v>
      </c>
      <c r="K5094" t="s">
        <v>1515</v>
      </c>
      <c r="L5094" s="3">
        <v>-11.314917156605588</v>
      </c>
      <c r="M5094" s="3">
        <v>-38.642170168981011</v>
      </c>
      <c r="N5094" s="3">
        <v>-33.438472495855194</v>
      </c>
      <c r="O5094" s="3">
        <v>-27.855960195299076</v>
      </c>
      <c r="P5094" s="3">
        <v>5.0764331506725284</v>
      </c>
    </row>
    <row r="5095" spans="2:16" x14ac:dyDescent="0.35">
      <c r="B5095" t="s">
        <v>10</v>
      </c>
      <c r="D5095" t="s">
        <v>19</v>
      </c>
      <c r="E5095" t="s">
        <v>103</v>
      </c>
      <c r="F5095" t="s">
        <v>253</v>
      </c>
      <c r="G5095" t="s">
        <v>254</v>
      </c>
      <c r="H5095">
        <v>5021</v>
      </c>
      <c r="I5095" t="s">
        <v>244</v>
      </c>
      <c r="J5095">
        <v>63300056</v>
      </c>
      <c r="K5095" t="s">
        <v>1536</v>
      </c>
      <c r="L5095" s="3">
        <v>-107.7611157771953</v>
      </c>
      <c r="M5095" s="3">
        <v>-368.02066827601084</v>
      </c>
      <c r="N5095" s="3">
        <v>-318.46164281767051</v>
      </c>
      <c r="O5095" s="3">
        <v>-265.29485900284817</v>
      </c>
      <c r="P5095" s="3">
        <v>48.346982387354728</v>
      </c>
    </row>
    <row r="5096" spans="2:16" x14ac:dyDescent="0.35">
      <c r="B5096" t="s">
        <v>10</v>
      </c>
      <c r="D5096" t="s">
        <v>19</v>
      </c>
      <c r="E5096" t="s">
        <v>103</v>
      </c>
      <c r="F5096" t="s">
        <v>253</v>
      </c>
      <c r="G5096" t="s">
        <v>254</v>
      </c>
      <c r="H5096">
        <v>5021</v>
      </c>
      <c r="I5096" t="s">
        <v>244</v>
      </c>
      <c r="J5096">
        <v>63300060</v>
      </c>
      <c r="K5096" t="s">
        <v>1546</v>
      </c>
      <c r="L5096" s="3">
        <v>873.43534583343535</v>
      </c>
      <c r="M5096" s="3">
        <v>0</v>
      </c>
      <c r="N5096" s="3">
        <v>0</v>
      </c>
      <c r="O5096" s="3">
        <v>0</v>
      </c>
      <c r="P5096" s="3">
        <v>-172.94827909739979</v>
      </c>
    </row>
    <row r="5097" spans="2:16" x14ac:dyDescent="0.35">
      <c r="B5097" t="s">
        <v>10</v>
      </c>
      <c r="D5097" t="s">
        <v>19</v>
      </c>
      <c r="E5097" t="s">
        <v>103</v>
      </c>
      <c r="F5097" t="s">
        <v>253</v>
      </c>
      <c r="G5097" t="s">
        <v>254</v>
      </c>
      <c r="H5097">
        <v>5021</v>
      </c>
      <c r="I5097" t="s">
        <v>244</v>
      </c>
      <c r="J5097">
        <v>63300150</v>
      </c>
      <c r="K5097" t="s">
        <v>1680</v>
      </c>
      <c r="L5097" s="3">
        <v>66.163653094097526</v>
      </c>
      <c r="M5097" s="3">
        <v>24.660000000000082</v>
      </c>
      <c r="N5097" s="3">
        <v>49.813200000000052</v>
      </c>
      <c r="O5097" s="3">
        <v>75.469464000000016</v>
      </c>
      <c r="P5097" s="3">
        <v>88.537837851660015</v>
      </c>
    </row>
    <row r="5098" spans="2:16" x14ac:dyDescent="0.35">
      <c r="B5098" t="s">
        <v>10</v>
      </c>
      <c r="D5098" t="s">
        <v>19</v>
      </c>
      <c r="E5098" t="s">
        <v>103</v>
      </c>
      <c r="F5098" t="s">
        <v>253</v>
      </c>
      <c r="G5098" t="s">
        <v>254</v>
      </c>
      <c r="H5098">
        <v>5021</v>
      </c>
      <c r="I5098" t="s">
        <v>244</v>
      </c>
      <c r="J5098">
        <v>63300152</v>
      </c>
      <c r="K5098" t="s">
        <v>1741</v>
      </c>
      <c r="L5098" s="3">
        <v>45000</v>
      </c>
      <c r="M5098" s="3">
        <v>45000</v>
      </c>
      <c r="N5098" s="3">
        <v>45000</v>
      </c>
      <c r="O5098" s="3">
        <v>45000</v>
      </c>
      <c r="P5098" s="3">
        <v>45000</v>
      </c>
    </row>
    <row r="5099" spans="2:16" x14ac:dyDescent="0.35">
      <c r="B5099" t="s">
        <v>10</v>
      </c>
      <c r="D5099" t="s">
        <v>11</v>
      </c>
      <c r="E5099" t="s">
        <v>103</v>
      </c>
      <c r="F5099" t="s">
        <v>253</v>
      </c>
      <c r="G5099" t="s">
        <v>254</v>
      </c>
      <c r="H5099">
        <v>5021</v>
      </c>
      <c r="I5099" t="s">
        <v>244</v>
      </c>
      <c r="J5099">
        <v>63300100</v>
      </c>
      <c r="K5099" t="s">
        <v>1869</v>
      </c>
      <c r="L5099" s="3">
        <v>-9.9140226515019094</v>
      </c>
      <c r="M5099" s="3">
        <v>-33.857901481392901</v>
      </c>
      <c r="N5099" s="3">
        <v>-29.298471139225967</v>
      </c>
      <c r="O5099" s="3">
        <v>-24.407127028262039</v>
      </c>
      <c r="P5099" s="3">
        <v>4.4479223796367933</v>
      </c>
    </row>
    <row r="5100" spans="2:16" x14ac:dyDescent="0.35">
      <c r="B5100" t="s">
        <v>10</v>
      </c>
      <c r="D5100" t="s">
        <v>11</v>
      </c>
      <c r="E5100" t="s">
        <v>103</v>
      </c>
      <c r="F5100" t="s">
        <v>253</v>
      </c>
      <c r="G5100" t="s">
        <v>254</v>
      </c>
      <c r="H5100">
        <v>5021</v>
      </c>
      <c r="I5100" t="s">
        <v>244</v>
      </c>
      <c r="J5100">
        <v>63300170</v>
      </c>
      <c r="K5100" t="s">
        <v>1873</v>
      </c>
      <c r="L5100" s="3">
        <v>-17.134017408573982</v>
      </c>
      <c r="M5100" s="3">
        <v>-58.51528625588594</v>
      </c>
      <c r="N5100" s="3">
        <v>-50.635401208009625</v>
      </c>
      <c r="O5100" s="3">
        <v>-42.18188258145301</v>
      </c>
      <c r="P5100" s="3">
        <v>7.6871701995896728</v>
      </c>
    </row>
    <row r="5101" spans="2:16" x14ac:dyDescent="0.35">
      <c r="B5101" t="s">
        <v>10</v>
      </c>
      <c r="D5101" t="s">
        <v>11</v>
      </c>
      <c r="E5101" t="s">
        <v>103</v>
      </c>
      <c r="F5101" t="s">
        <v>253</v>
      </c>
      <c r="G5101" t="s">
        <v>254</v>
      </c>
      <c r="H5101">
        <v>5021</v>
      </c>
      <c r="I5101" t="s">
        <v>244</v>
      </c>
      <c r="J5101">
        <v>63300130</v>
      </c>
      <c r="K5101" t="s">
        <v>1896</v>
      </c>
      <c r="L5101" s="3">
        <v>-4.3104374540502022</v>
      </c>
      <c r="M5101" s="3">
        <v>-14.720819147040004</v>
      </c>
      <c r="N5101" s="3">
        <v>-6591.9574703487388</v>
      </c>
      <c r="O5101" s="3">
        <v>-6574.3956930809209</v>
      </c>
      <c r="P5101" s="3">
        <v>-6631.592301765485</v>
      </c>
    </row>
    <row r="5102" spans="2:16" x14ac:dyDescent="0.35">
      <c r="B5102" t="s">
        <v>76</v>
      </c>
      <c r="D5102" t="s">
        <v>11</v>
      </c>
      <c r="E5102" t="s">
        <v>103</v>
      </c>
      <c r="F5102" t="s">
        <v>242</v>
      </c>
      <c r="G5102" t="s">
        <v>243</v>
      </c>
      <c r="H5102">
        <v>5021</v>
      </c>
      <c r="I5102" t="s">
        <v>244</v>
      </c>
      <c r="J5102">
        <v>63300080</v>
      </c>
      <c r="K5102" t="s">
        <v>91</v>
      </c>
      <c r="L5102" s="3">
        <v>14557.076266155333</v>
      </c>
      <c r="M5102" s="3">
        <v>15382.512795187193</v>
      </c>
      <c r="N5102" s="3">
        <v>15843.98817904281</v>
      </c>
      <c r="O5102" s="3">
        <v>16319.307824414094</v>
      </c>
      <c r="P5102" s="3">
        <v>16492.705637542629</v>
      </c>
    </row>
    <row r="5103" spans="2:16" x14ac:dyDescent="0.35">
      <c r="B5103" t="s">
        <v>76</v>
      </c>
      <c r="D5103" t="s">
        <v>11</v>
      </c>
      <c r="E5103" t="s">
        <v>103</v>
      </c>
      <c r="F5103" t="s">
        <v>242</v>
      </c>
      <c r="G5103" t="s">
        <v>243</v>
      </c>
      <c r="H5103">
        <v>5021</v>
      </c>
      <c r="I5103" t="s">
        <v>244</v>
      </c>
      <c r="J5103">
        <v>63300040</v>
      </c>
      <c r="K5103" t="s">
        <v>1515</v>
      </c>
      <c r="L5103" s="3">
        <v>5027.9375261391779</v>
      </c>
      <c r="M5103" s="3">
        <v>5313.0389588639973</v>
      </c>
      <c r="N5103" s="3">
        <v>5472.4301276299175</v>
      </c>
      <c r="O5103" s="3">
        <v>5636.6030314588152</v>
      </c>
      <c r="P5103" s="3">
        <v>5696.4937234933413</v>
      </c>
    </row>
    <row r="5104" spans="2:16" x14ac:dyDescent="0.35">
      <c r="B5104" t="s">
        <v>76</v>
      </c>
      <c r="D5104" t="s">
        <v>19</v>
      </c>
      <c r="E5104" t="s">
        <v>103</v>
      </c>
      <c r="F5104" t="s">
        <v>242</v>
      </c>
      <c r="G5104" t="s">
        <v>243</v>
      </c>
      <c r="H5104">
        <v>5021</v>
      </c>
      <c r="I5104" t="s">
        <v>244</v>
      </c>
      <c r="J5104">
        <v>63300056</v>
      </c>
      <c r="K5104" t="s">
        <v>1536</v>
      </c>
      <c r="L5104" s="3">
        <v>47885.1192965636</v>
      </c>
      <c r="M5104" s="3">
        <v>50600.371036799981</v>
      </c>
      <c r="N5104" s="3">
        <v>52118.382167903983</v>
      </c>
      <c r="O5104" s="3">
        <v>53681.933632941102</v>
      </c>
      <c r="P5104" s="3">
        <v>54252.321176127065</v>
      </c>
    </row>
    <row r="5105" spans="2:16" x14ac:dyDescent="0.35">
      <c r="B5105" t="s">
        <v>76</v>
      </c>
      <c r="D5105" t="s">
        <v>19</v>
      </c>
      <c r="E5105" t="s">
        <v>103</v>
      </c>
      <c r="F5105" t="s">
        <v>242</v>
      </c>
      <c r="G5105" t="s">
        <v>243</v>
      </c>
      <c r="H5105">
        <v>5021</v>
      </c>
      <c r="I5105" t="s">
        <v>244</v>
      </c>
      <c r="J5105">
        <v>63300060</v>
      </c>
      <c r="K5105" t="s">
        <v>1546</v>
      </c>
      <c r="L5105" s="3">
        <v>2327.2565134127603</v>
      </c>
      <c r="M5105" s="3">
        <v>2459.2200000000003</v>
      </c>
      <c r="N5105" s="3">
        <v>2508.4044000000004</v>
      </c>
      <c r="O5105" s="3">
        <v>2558.5724880000002</v>
      </c>
      <c r="P5105" s="3">
        <v>2585.7581308546755</v>
      </c>
    </row>
    <row r="5106" spans="2:16" x14ac:dyDescent="0.35">
      <c r="B5106" t="s">
        <v>76</v>
      </c>
      <c r="D5106" t="s">
        <v>19</v>
      </c>
      <c r="E5106" t="s">
        <v>103</v>
      </c>
      <c r="F5106" t="s">
        <v>242</v>
      </c>
      <c r="G5106" t="s">
        <v>243</v>
      </c>
      <c r="H5106">
        <v>5021</v>
      </c>
      <c r="I5106" t="s">
        <v>244</v>
      </c>
      <c r="J5106">
        <v>63300065</v>
      </c>
      <c r="K5106" t="s">
        <v>1627</v>
      </c>
      <c r="L5106" s="3">
        <v>21818.874421062646</v>
      </c>
      <c r="M5106" s="3">
        <v>23056.080000000005</v>
      </c>
      <c r="N5106" s="3">
        <v>23517.201600000004</v>
      </c>
      <c r="O5106" s="3">
        <v>23987.545632000005</v>
      </c>
      <c r="P5106" s="3">
        <v>24242.420899974739</v>
      </c>
    </row>
    <row r="5107" spans="2:16" x14ac:dyDescent="0.35">
      <c r="B5107" t="s">
        <v>76</v>
      </c>
      <c r="D5107" t="s">
        <v>19</v>
      </c>
      <c r="E5107" t="s">
        <v>103</v>
      </c>
      <c r="F5107" t="s">
        <v>242</v>
      </c>
      <c r="G5107" t="s">
        <v>243</v>
      </c>
      <c r="H5107">
        <v>5021</v>
      </c>
      <c r="I5107" t="s">
        <v>244</v>
      </c>
      <c r="J5107">
        <v>63300033</v>
      </c>
      <c r="K5107" t="s">
        <v>1661</v>
      </c>
      <c r="L5107" s="3">
        <v>2675.7175674741488</v>
      </c>
      <c r="M5107" s="3">
        <v>2827.4400000000005</v>
      </c>
      <c r="N5107" s="3">
        <v>2883.9888000000005</v>
      </c>
      <c r="O5107" s="3">
        <v>2941.6685760000005</v>
      </c>
      <c r="P5107" s="3">
        <v>2972.9247360967074</v>
      </c>
    </row>
    <row r="5108" spans="2:16" x14ac:dyDescent="0.35">
      <c r="B5108" t="s">
        <v>76</v>
      </c>
      <c r="D5108" t="s">
        <v>19</v>
      </c>
      <c r="E5108" t="s">
        <v>103</v>
      </c>
      <c r="F5108" t="s">
        <v>242</v>
      </c>
      <c r="G5108" t="s">
        <v>243</v>
      </c>
      <c r="H5108">
        <v>5021</v>
      </c>
      <c r="I5108" t="s">
        <v>244</v>
      </c>
      <c r="J5108">
        <v>63300150</v>
      </c>
      <c r="K5108" t="s">
        <v>1680</v>
      </c>
      <c r="L5108" s="3">
        <v>1460.4475756090865</v>
      </c>
      <c r="M5108" s="3">
        <v>1543.2600000000004</v>
      </c>
      <c r="N5108" s="3">
        <v>1574.1252000000004</v>
      </c>
      <c r="O5108" s="3">
        <v>1605.6077040000005</v>
      </c>
      <c r="P5108" s="3">
        <v>1622.6677942692347</v>
      </c>
    </row>
    <row r="5109" spans="2:16" x14ac:dyDescent="0.35">
      <c r="B5109" t="s">
        <v>76</v>
      </c>
      <c r="D5109" t="s">
        <v>11</v>
      </c>
      <c r="E5109" t="s">
        <v>103</v>
      </c>
      <c r="F5109" t="s">
        <v>242</v>
      </c>
      <c r="G5109" t="s">
        <v>243</v>
      </c>
      <c r="H5109">
        <v>5021</v>
      </c>
      <c r="I5109" t="s">
        <v>244</v>
      </c>
      <c r="J5109">
        <v>63300110</v>
      </c>
      <c r="K5109" t="s">
        <v>1866</v>
      </c>
      <c r="L5109" s="3">
        <v>872.75497684250593</v>
      </c>
      <c r="M5109" s="3">
        <v>922.24320000000023</v>
      </c>
      <c r="N5109" s="3">
        <v>18216.893770786523</v>
      </c>
      <c r="O5109" s="3">
        <v>18216.893770786523</v>
      </c>
      <c r="P5109" s="3">
        <v>18410.454035464147</v>
      </c>
    </row>
    <row r="5110" spans="2:16" x14ac:dyDescent="0.35">
      <c r="B5110" t="s">
        <v>76</v>
      </c>
      <c r="D5110" t="s">
        <v>11</v>
      </c>
      <c r="E5110" t="s">
        <v>103</v>
      </c>
      <c r="F5110" t="s">
        <v>242</v>
      </c>
      <c r="G5110" t="s">
        <v>243</v>
      </c>
      <c r="H5110">
        <v>5021</v>
      </c>
      <c r="I5110" t="s">
        <v>244</v>
      </c>
      <c r="J5110">
        <v>63300100</v>
      </c>
      <c r="K5110" t="s">
        <v>1869</v>
      </c>
      <c r="L5110" s="3">
        <v>4405.4309752838508</v>
      </c>
      <c r="M5110" s="3">
        <v>4655.2341353855982</v>
      </c>
      <c r="N5110" s="3">
        <v>4794.8911594471665</v>
      </c>
      <c r="O5110" s="3">
        <v>4938.7378942305813</v>
      </c>
      <c r="P5110" s="3">
        <v>4991.2135482036902</v>
      </c>
    </row>
    <row r="5111" spans="2:16" x14ac:dyDescent="0.35">
      <c r="B5111" t="s">
        <v>76</v>
      </c>
      <c r="D5111" t="s">
        <v>11</v>
      </c>
      <c r="E5111" t="s">
        <v>103</v>
      </c>
      <c r="F5111" t="s">
        <v>242</v>
      </c>
      <c r="G5111" t="s">
        <v>243</v>
      </c>
      <c r="H5111">
        <v>5021</v>
      </c>
      <c r="I5111" t="s">
        <v>244</v>
      </c>
      <c r="J5111">
        <v>63300170</v>
      </c>
      <c r="K5111" t="s">
        <v>1873</v>
      </c>
      <c r="L5111" s="3">
        <v>7613.7339681536123</v>
      </c>
      <c r="M5111" s="3">
        <v>8045.4589948511966</v>
      </c>
      <c r="N5111" s="3">
        <v>8286.8227646967334</v>
      </c>
      <c r="O5111" s="3">
        <v>8535.4274476376359</v>
      </c>
      <c r="P5111" s="3">
        <v>8626.1190670042051</v>
      </c>
    </row>
    <row r="5112" spans="2:16" x14ac:dyDescent="0.35">
      <c r="B5112" t="s">
        <v>76</v>
      </c>
      <c r="D5112" t="s">
        <v>11</v>
      </c>
      <c r="E5112" t="s">
        <v>103</v>
      </c>
      <c r="F5112" t="s">
        <v>242</v>
      </c>
      <c r="G5112" t="s">
        <v>243</v>
      </c>
      <c r="H5112">
        <v>5021</v>
      </c>
      <c r="I5112" t="s">
        <v>244</v>
      </c>
      <c r="J5112">
        <v>63300130</v>
      </c>
      <c r="K5112" t="s">
        <v>1896</v>
      </c>
      <c r="L5112" s="3">
        <v>1915.4047689553909</v>
      </c>
      <c r="M5112" s="3">
        <v>2024.0148384000004</v>
      </c>
      <c r="N5112" s="3">
        <v>6435.578240033683</v>
      </c>
      <c r="O5112" s="3">
        <v>6435.578240033683</v>
      </c>
      <c r="P5112" s="3">
        <v>6503.9582966540984</v>
      </c>
    </row>
    <row r="5113" spans="2:16" x14ac:dyDescent="0.35">
      <c r="B5113" t="s">
        <v>76</v>
      </c>
      <c r="D5113" t="s">
        <v>19</v>
      </c>
      <c r="E5113" t="s">
        <v>103</v>
      </c>
      <c r="F5113" t="s">
        <v>1497</v>
      </c>
      <c r="G5113" t="s">
        <v>1498</v>
      </c>
      <c r="H5113">
        <v>5021</v>
      </c>
      <c r="I5113" t="s">
        <v>244</v>
      </c>
      <c r="J5113">
        <v>63300030</v>
      </c>
      <c r="K5113" t="s">
        <v>1488</v>
      </c>
      <c r="L5113" s="3">
        <v>1368.406616079428</v>
      </c>
      <c r="M5113" s="3">
        <v>1445.9999999999998</v>
      </c>
      <c r="N5113" s="3">
        <v>1445.9999999999998</v>
      </c>
      <c r="O5113" s="3">
        <v>1445.9999999999998</v>
      </c>
      <c r="P5113" s="3">
        <v>1461.3642078745984</v>
      </c>
    </row>
    <row r="5114" spans="2:16" x14ac:dyDescent="0.35">
      <c r="B5114" t="s">
        <v>76</v>
      </c>
      <c r="D5114" t="s">
        <v>19</v>
      </c>
      <c r="E5114" t="s">
        <v>103</v>
      </c>
      <c r="F5114" t="s">
        <v>1497</v>
      </c>
      <c r="G5114" t="s">
        <v>1498</v>
      </c>
      <c r="H5114">
        <v>5021</v>
      </c>
      <c r="I5114" t="s">
        <v>244</v>
      </c>
      <c r="J5114">
        <v>63300065</v>
      </c>
      <c r="K5114" t="s">
        <v>1627</v>
      </c>
      <c r="L5114" s="3">
        <v>3312.1875216307039</v>
      </c>
      <c r="M5114" s="3">
        <v>3499.9999999999995</v>
      </c>
      <c r="N5114" s="3">
        <v>3499.9999999999995</v>
      </c>
      <c r="O5114" s="3">
        <v>3499.9999999999995</v>
      </c>
      <c r="P5114" s="3">
        <v>3537.1886082718493</v>
      </c>
    </row>
    <row r="5115" spans="2:16" x14ac:dyDescent="0.35">
      <c r="B5115" t="s">
        <v>76</v>
      </c>
      <c r="D5115" t="s">
        <v>19</v>
      </c>
      <c r="E5115" t="s">
        <v>103</v>
      </c>
      <c r="F5115" t="s">
        <v>1497</v>
      </c>
      <c r="G5115" t="s">
        <v>1498</v>
      </c>
      <c r="H5115">
        <v>5021</v>
      </c>
      <c r="I5115" t="s">
        <v>244</v>
      </c>
      <c r="J5115">
        <v>63300033</v>
      </c>
      <c r="K5115" t="s">
        <v>1661</v>
      </c>
      <c r="L5115" s="3">
        <v>4428.8678860661985</v>
      </c>
      <c r="M5115" s="3">
        <v>4679.9999999999991</v>
      </c>
      <c r="N5115" s="3">
        <v>4679.9999999999991</v>
      </c>
      <c r="O5115" s="3">
        <v>4679.9999999999991</v>
      </c>
      <c r="P5115" s="3">
        <v>4729.7264819177872</v>
      </c>
    </row>
    <row r="5116" spans="2:16" x14ac:dyDescent="0.35">
      <c r="B5116" t="s">
        <v>76</v>
      </c>
      <c r="D5116" t="s">
        <v>19</v>
      </c>
      <c r="E5116" t="s">
        <v>103</v>
      </c>
      <c r="F5116" t="s">
        <v>1497</v>
      </c>
      <c r="G5116" t="s">
        <v>1498</v>
      </c>
      <c r="H5116">
        <v>5021</v>
      </c>
      <c r="I5116" t="s">
        <v>244</v>
      </c>
      <c r="J5116">
        <v>63300150</v>
      </c>
      <c r="K5116" t="s">
        <v>1680</v>
      </c>
      <c r="L5116" s="3">
        <v>50110.558184396868</v>
      </c>
      <c r="M5116" s="3">
        <v>52951.999999999993</v>
      </c>
      <c r="N5116" s="3">
        <v>53217.19999999999</v>
      </c>
      <c r="O5116" s="3">
        <v>53487.703999999991</v>
      </c>
      <c r="P5116" s="3">
        <v>54056.027791833323</v>
      </c>
    </row>
    <row r="5117" spans="2:16" x14ac:dyDescent="0.35">
      <c r="B5117" t="s">
        <v>76</v>
      </c>
      <c r="D5117" t="s">
        <v>11</v>
      </c>
      <c r="E5117" t="s">
        <v>103</v>
      </c>
      <c r="F5117" t="s">
        <v>1497</v>
      </c>
      <c r="G5117" t="s">
        <v>1498</v>
      </c>
      <c r="H5117">
        <v>5021</v>
      </c>
      <c r="I5117" t="s">
        <v>244</v>
      </c>
      <c r="J5117">
        <v>63300110</v>
      </c>
      <c r="K5117" t="s">
        <v>1866</v>
      </c>
      <c r="L5117" s="3">
        <v>132.48750086522816</v>
      </c>
      <c r="M5117" s="3">
        <v>139.99999999999997</v>
      </c>
      <c r="N5117" s="3">
        <v>366.16062471672456</v>
      </c>
      <c r="O5117" s="3">
        <v>366.16062471672456</v>
      </c>
      <c r="P5117" s="3">
        <v>370.05119729877202</v>
      </c>
    </row>
    <row r="5118" spans="2:16" x14ac:dyDescent="0.35">
      <c r="B5118" t="s">
        <v>76</v>
      </c>
      <c r="D5118" t="s">
        <v>19</v>
      </c>
      <c r="E5118" t="s">
        <v>103</v>
      </c>
      <c r="F5118" t="s">
        <v>1497</v>
      </c>
      <c r="G5118" t="s">
        <v>1498</v>
      </c>
      <c r="H5118">
        <v>5021</v>
      </c>
      <c r="I5118" t="s">
        <v>244</v>
      </c>
      <c r="J5118">
        <v>63300155</v>
      </c>
      <c r="K5118" t="s">
        <v>1877</v>
      </c>
      <c r="L5118" s="3">
        <v>70878.674236097388</v>
      </c>
      <c r="M5118" s="3">
        <v>74897.739999999991</v>
      </c>
      <c r="N5118" s="3">
        <v>75649.209999999992</v>
      </c>
      <c r="O5118" s="3">
        <v>76415.719999999987</v>
      </c>
      <c r="P5118" s="3">
        <v>77227.661221968941</v>
      </c>
    </row>
    <row r="5119" spans="2:16" x14ac:dyDescent="0.35">
      <c r="B5119" t="s">
        <v>76</v>
      </c>
      <c r="D5119" t="s">
        <v>19</v>
      </c>
      <c r="E5119" t="s">
        <v>103</v>
      </c>
      <c r="F5119" t="s">
        <v>1567</v>
      </c>
      <c r="G5119" t="s">
        <v>1568</v>
      </c>
      <c r="H5119">
        <v>5021</v>
      </c>
      <c r="I5119" t="s">
        <v>244</v>
      </c>
      <c r="J5119">
        <v>63300060</v>
      </c>
      <c r="K5119" t="s">
        <v>1546</v>
      </c>
      <c r="L5119" s="3">
        <v>93869.287041597956</v>
      </c>
      <c r="M5119" s="3">
        <v>99192</v>
      </c>
      <c r="N5119" s="3">
        <v>99192</v>
      </c>
      <c r="O5119" s="3">
        <v>99192</v>
      </c>
      <c r="P5119" s="3">
        <v>100245.94640905752</v>
      </c>
    </row>
    <row r="5120" spans="2:16" x14ac:dyDescent="0.35">
      <c r="B5120" t="s">
        <v>76</v>
      </c>
      <c r="D5120" t="s">
        <v>11</v>
      </c>
      <c r="E5120" t="s">
        <v>103</v>
      </c>
      <c r="F5120" t="s">
        <v>245</v>
      </c>
      <c r="G5120" t="s">
        <v>246</v>
      </c>
      <c r="H5120">
        <v>5021</v>
      </c>
      <c r="I5120" t="s">
        <v>244</v>
      </c>
      <c r="J5120">
        <v>63300080</v>
      </c>
      <c r="K5120" t="s">
        <v>91</v>
      </c>
      <c r="L5120" s="3">
        <v>48866.662656029686</v>
      </c>
      <c r="M5120" s="3">
        <v>51637.571296657232</v>
      </c>
      <c r="N5120" s="3">
        <v>53186.698435556951</v>
      </c>
      <c r="O5120" s="3">
        <v>54782.299388623665</v>
      </c>
      <c r="P5120" s="3">
        <v>55364.378666393583</v>
      </c>
    </row>
    <row r="5121" spans="2:16" x14ac:dyDescent="0.35">
      <c r="B5121" t="s">
        <v>76</v>
      </c>
      <c r="D5121" t="s">
        <v>11</v>
      </c>
      <c r="E5121" t="s">
        <v>103</v>
      </c>
      <c r="F5121" t="s">
        <v>245</v>
      </c>
      <c r="G5121" t="s">
        <v>246</v>
      </c>
      <c r="H5121">
        <v>5021</v>
      </c>
      <c r="I5121" t="s">
        <v>244</v>
      </c>
      <c r="J5121">
        <v>63300040</v>
      </c>
      <c r="K5121" t="s">
        <v>1515</v>
      </c>
      <c r="L5121" s="3">
        <v>16878.288088431305</v>
      </c>
      <c r="M5121" s="3">
        <v>17835.345349174371</v>
      </c>
      <c r="N5121" s="3">
        <v>18370.405709649604</v>
      </c>
      <c r="O5121" s="3">
        <v>18921.517880939093</v>
      </c>
      <c r="P5121" s="3">
        <v>19122.564999905677</v>
      </c>
    </row>
    <row r="5122" spans="2:16" x14ac:dyDescent="0.35">
      <c r="B5122" t="s">
        <v>76</v>
      </c>
      <c r="D5122" t="s">
        <v>19</v>
      </c>
      <c r="E5122" t="s">
        <v>103</v>
      </c>
      <c r="F5122" t="s">
        <v>245</v>
      </c>
      <c r="G5122" t="s">
        <v>246</v>
      </c>
      <c r="H5122">
        <v>5021</v>
      </c>
      <c r="I5122" t="s">
        <v>244</v>
      </c>
      <c r="J5122">
        <v>63300056</v>
      </c>
      <c r="K5122" t="s">
        <v>1536</v>
      </c>
      <c r="L5122" s="3">
        <v>160745.60084220296</v>
      </c>
      <c r="M5122" s="3">
        <v>169860.43189689881</v>
      </c>
      <c r="N5122" s="3">
        <v>174956.24485380575</v>
      </c>
      <c r="O5122" s="3">
        <v>180204.93219941994</v>
      </c>
      <c r="P5122" s="3">
        <v>182119.66666576837</v>
      </c>
    </row>
    <row r="5123" spans="2:16" x14ac:dyDescent="0.35">
      <c r="B5123" t="s">
        <v>76</v>
      </c>
      <c r="D5123" t="s">
        <v>19</v>
      </c>
      <c r="E5123" t="s">
        <v>103</v>
      </c>
      <c r="F5123" t="s">
        <v>245</v>
      </c>
      <c r="G5123" t="s">
        <v>246</v>
      </c>
      <c r="H5123">
        <v>5021</v>
      </c>
      <c r="I5123" t="s">
        <v>244</v>
      </c>
      <c r="J5123">
        <v>63300060</v>
      </c>
      <c r="K5123" t="s">
        <v>1546</v>
      </c>
      <c r="L5123" s="3">
        <v>4582.1748513531038</v>
      </c>
      <c r="M5123" s="3">
        <v>4841.9999999999982</v>
      </c>
      <c r="N5123" s="3">
        <v>4841.9999999999982</v>
      </c>
      <c r="O5123" s="3">
        <v>4841.9999999999982</v>
      </c>
      <c r="P5123" s="3">
        <v>4893.4477832149405</v>
      </c>
    </row>
    <row r="5124" spans="2:16" x14ac:dyDescent="0.35">
      <c r="B5124" t="s">
        <v>76</v>
      </c>
      <c r="D5124" t="s">
        <v>19</v>
      </c>
      <c r="E5124" t="s">
        <v>103</v>
      </c>
      <c r="F5124" t="s">
        <v>245</v>
      </c>
      <c r="G5124" t="s">
        <v>246</v>
      </c>
      <c r="H5124">
        <v>5021</v>
      </c>
      <c r="I5124" t="s">
        <v>244</v>
      </c>
      <c r="J5124">
        <v>63300065</v>
      </c>
      <c r="K5124" t="s">
        <v>1627</v>
      </c>
      <c r="L5124" s="3">
        <v>237092.0608340771</v>
      </c>
      <c r="M5124" s="3">
        <v>250535.99999999991</v>
      </c>
      <c r="N5124" s="3">
        <v>250535.99999999991</v>
      </c>
      <c r="O5124" s="3">
        <v>250535.99999999991</v>
      </c>
      <c r="P5124" s="3">
        <v>253198.02433199881</v>
      </c>
    </row>
    <row r="5125" spans="2:16" x14ac:dyDescent="0.35">
      <c r="B5125" t="s">
        <v>76</v>
      </c>
      <c r="D5125" t="s">
        <v>19</v>
      </c>
      <c r="E5125" t="s">
        <v>103</v>
      </c>
      <c r="F5125" t="s">
        <v>245</v>
      </c>
      <c r="G5125" t="s">
        <v>246</v>
      </c>
      <c r="H5125">
        <v>5021</v>
      </c>
      <c r="I5125" t="s">
        <v>244</v>
      </c>
      <c r="J5125">
        <v>63300033</v>
      </c>
      <c r="K5125" t="s">
        <v>1661</v>
      </c>
      <c r="L5125" s="3">
        <v>3530.7918980583295</v>
      </c>
      <c r="M5125" s="3">
        <v>3730.9999999999986</v>
      </c>
      <c r="N5125" s="3">
        <v>3730.9999999999986</v>
      </c>
      <c r="O5125" s="3">
        <v>3730.9999999999986</v>
      </c>
      <c r="P5125" s="3">
        <v>3770.6430564177904</v>
      </c>
    </row>
    <row r="5126" spans="2:16" x14ac:dyDescent="0.35">
      <c r="B5126" t="s">
        <v>76</v>
      </c>
      <c r="D5126" t="s">
        <v>19</v>
      </c>
      <c r="E5126" t="s">
        <v>103</v>
      </c>
      <c r="F5126" t="s">
        <v>245</v>
      </c>
      <c r="G5126" t="s">
        <v>246</v>
      </c>
      <c r="H5126">
        <v>5021</v>
      </c>
      <c r="I5126" t="s">
        <v>244</v>
      </c>
      <c r="J5126">
        <v>63300150</v>
      </c>
      <c r="K5126" t="s">
        <v>1680</v>
      </c>
      <c r="L5126" s="3">
        <v>288416.77232997457</v>
      </c>
      <c r="M5126" s="3">
        <v>304770.99999999988</v>
      </c>
      <c r="N5126" s="3">
        <v>171463.99999999994</v>
      </c>
      <c r="O5126" s="3">
        <v>171463.99999999994</v>
      </c>
      <c r="P5126" s="3">
        <v>173285.85929392121</v>
      </c>
    </row>
    <row r="5127" spans="2:16" x14ac:dyDescent="0.35">
      <c r="B5127" t="s">
        <v>76</v>
      </c>
      <c r="D5127" t="s">
        <v>11</v>
      </c>
      <c r="E5127" t="s">
        <v>103</v>
      </c>
      <c r="F5127" t="s">
        <v>245</v>
      </c>
      <c r="G5127" t="s">
        <v>246</v>
      </c>
      <c r="H5127">
        <v>5021</v>
      </c>
      <c r="I5127" t="s">
        <v>244</v>
      </c>
      <c r="J5127">
        <v>63300110</v>
      </c>
      <c r="K5127" t="s">
        <v>1866</v>
      </c>
      <c r="L5127" s="3">
        <v>9483.6824333630848</v>
      </c>
      <c r="M5127" s="3">
        <v>10021.439999999997</v>
      </c>
      <c r="N5127" s="3">
        <v>14158.044843899186</v>
      </c>
      <c r="O5127" s="3">
        <v>14158.044843899186</v>
      </c>
      <c r="P5127" s="3">
        <v>14308.478553497771</v>
      </c>
    </row>
    <row r="5128" spans="2:16" x14ac:dyDescent="0.35">
      <c r="B5128" t="s">
        <v>76</v>
      </c>
      <c r="D5128" t="s">
        <v>11</v>
      </c>
      <c r="E5128" t="s">
        <v>103</v>
      </c>
      <c r="F5128" t="s">
        <v>245</v>
      </c>
      <c r="G5128" t="s">
        <v>246</v>
      </c>
      <c r="H5128">
        <v>5021</v>
      </c>
      <c r="I5128" t="s">
        <v>244</v>
      </c>
      <c r="J5128">
        <v>63300100</v>
      </c>
      <c r="K5128" t="s">
        <v>1869</v>
      </c>
      <c r="L5128" s="3">
        <v>14788.595277482669</v>
      </c>
      <c r="M5128" s="3">
        <v>15627.159734514689</v>
      </c>
      <c r="N5128" s="3">
        <v>16095.97452655013</v>
      </c>
      <c r="O5128" s="3">
        <v>16578.853762346636</v>
      </c>
      <c r="P5128" s="3">
        <v>16755.009333250691</v>
      </c>
    </row>
    <row r="5129" spans="2:16" x14ac:dyDescent="0.35">
      <c r="B5129" t="s">
        <v>76</v>
      </c>
      <c r="D5129" t="s">
        <v>11</v>
      </c>
      <c r="E5129" t="s">
        <v>103</v>
      </c>
      <c r="F5129" t="s">
        <v>245</v>
      </c>
      <c r="G5129" t="s">
        <v>246</v>
      </c>
      <c r="H5129">
        <v>5021</v>
      </c>
      <c r="I5129" t="s">
        <v>244</v>
      </c>
      <c r="J5129">
        <v>63300170</v>
      </c>
      <c r="K5129" t="s">
        <v>1873</v>
      </c>
      <c r="L5129" s="3">
        <v>25558.550533910267</v>
      </c>
      <c r="M5129" s="3">
        <v>27007.808671606908</v>
      </c>
      <c r="N5129" s="3">
        <v>27818.042931755117</v>
      </c>
      <c r="O5129" s="3">
        <v>28652.584219707773</v>
      </c>
      <c r="P5129" s="3">
        <v>28957.026999857171</v>
      </c>
    </row>
    <row r="5130" spans="2:16" x14ac:dyDescent="0.35">
      <c r="B5130" t="s">
        <v>76</v>
      </c>
      <c r="D5130" t="s">
        <v>11</v>
      </c>
      <c r="E5130" t="s">
        <v>103</v>
      </c>
      <c r="F5130" t="s">
        <v>245</v>
      </c>
      <c r="G5130" t="s">
        <v>246</v>
      </c>
      <c r="H5130">
        <v>5021</v>
      </c>
      <c r="I5130" t="s">
        <v>244</v>
      </c>
      <c r="J5130">
        <v>63300130</v>
      </c>
      <c r="K5130" t="s">
        <v>1896</v>
      </c>
      <c r="L5130" s="3">
        <v>6429.8240270864981</v>
      </c>
      <c r="M5130" s="3">
        <v>6794.4172688999979</v>
      </c>
      <c r="N5130" s="3">
        <v>9598.9862116870645</v>
      </c>
      <c r="O5130" s="3">
        <v>9598.9862116870645</v>
      </c>
      <c r="P5130" s="3">
        <v>9700.9784796965832</v>
      </c>
    </row>
    <row r="5131" spans="2:16" x14ac:dyDescent="0.35">
      <c r="B5131" t="s">
        <v>76</v>
      </c>
      <c r="D5131" t="s">
        <v>19</v>
      </c>
      <c r="E5131" t="s">
        <v>103</v>
      </c>
      <c r="F5131" t="s">
        <v>1707</v>
      </c>
      <c r="G5131" t="s">
        <v>1708</v>
      </c>
      <c r="H5131">
        <v>5021</v>
      </c>
      <c r="I5131" t="s">
        <v>244</v>
      </c>
      <c r="J5131">
        <v>63300150</v>
      </c>
      <c r="K5131" t="s">
        <v>1680</v>
      </c>
      <c r="L5131" s="3">
        <v>165822.30242221148</v>
      </c>
      <c r="M5131" s="3">
        <v>175225</v>
      </c>
      <c r="N5131" s="3">
        <v>253567</v>
      </c>
      <c r="O5131" s="3">
        <v>175596.56</v>
      </c>
      <c r="P5131" s="3">
        <v>177462.32905249269</v>
      </c>
    </row>
    <row r="5132" spans="2:16" x14ac:dyDescent="0.35">
      <c r="B5132" t="s">
        <v>76</v>
      </c>
      <c r="D5132" t="s">
        <v>11</v>
      </c>
      <c r="E5132" t="s">
        <v>103</v>
      </c>
      <c r="F5132" t="s">
        <v>247</v>
      </c>
      <c r="G5132" t="s">
        <v>248</v>
      </c>
      <c r="H5132">
        <v>5021</v>
      </c>
      <c r="I5132" t="s">
        <v>244</v>
      </c>
      <c r="J5132">
        <v>63300080</v>
      </c>
      <c r="K5132" t="s">
        <v>91</v>
      </c>
      <c r="L5132" s="3">
        <v>30933.784544059661</v>
      </c>
      <c r="M5132" s="3">
        <v>32687.837025273442</v>
      </c>
      <c r="N5132" s="3">
        <v>33668.472136031647</v>
      </c>
      <c r="O5132" s="3">
        <v>34678.526300112593</v>
      </c>
      <c r="P5132" s="3">
        <v>35046.996622975428</v>
      </c>
    </row>
    <row r="5133" spans="2:16" x14ac:dyDescent="0.35">
      <c r="B5133" t="s">
        <v>76</v>
      </c>
      <c r="D5133" t="s">
        <v>11</v>
      </c>
      <c r="E5133" t="s">
        <v>103</v>
      </c>
      <c r="F5133" t="s">
        <v>247</v>
      </c>
      <c r="G5133" t="s">
        <v>248</v>
      </c>
      <c r="H5133">
        <v>5021</v>
      </c>
      <c r="I5133" t="s">
        <v>244</v>
      </c>
      <c r="J5133">
        <v>63300040</v>
      </c>
      <c r="K5133" t="s">
        <v>1515</v>
      </c>
      <c r="L5133" s="3">
        <v>10684.366372125869</v>
      </c>
      <c r="M5133" s="3">
        <v>11290.206867281944</v>
      </c>
      <c r="N5133" s="3">
        <v>11628.913073300402</v>
      </c>
      <c r="O5133" s="3">
        <v>11977.780465499418</v>
      </c>
      <c r="P5133" s="3">
        <v>12105.048175698754</v>
      </c>
    </row>
    <row r="5134" spans="2:16" x14ac:dyDescent="0.35">
      <c r="B5134" t="s">
        <v>76</v>
      </c>
      <c r="D5134" t="s">
        <v>19</v>
      </c>
      <c r="E5134" t="s">
        <v>103</v>
      </c>
      <c r="F5134" t="s">
        <v>247</v>
      </c>
      <c r="G5134" t="s">
        <v>248</v>
      </c>
      <c r="H5134">
        <v>5021</v>
      </c>
      <c r="I5134" t="s">
        <v>244</v>
      </c>
      <c r="J5134">
        <v>63300056</v>
      </c>
      <c r="K5134" t="s">
        <v>1536</v>
      </c>
      <c r="L5134" s="3">
        <v>101755.87021072258</v>
      </c>
      <c r="M5134" s="3">
        <v>107525.77968839949</v>
      </c>
      <c r="N5134" s="3">
        <v>110751.55307905147</v>
      </c>
      <c r="O5134" s="3">
        <v>114074.09967142303</v>
      </c>
      <c r="P5134" s="3">
        <v>115286.17310189288</v>
      </c>
    </row>
    <row r="5135" spans="2:16" x14ac:dyDescent="0.35">
      <c r="B5135" t="s">
        <v>76</v>
      </c>
      <c r="D5135" t="s">
        <v>19</v>
      </c>
      <c r="E5135" t="s">
        <v>103</v>
      </c>
      <c r="F5135" t="s">
        <v>247</v>
      </c>
      <c r="G5135" t="s">
        <v>248</v>
      </c>
      <c r="H5135">
        <v>5021</v>
      </c>
      <c r="I5135" t="s">
        <v>244</v>
      </c>
      <c r="J5135">
        <v>63300060</v>
      </c>
      <c r="K5135" t="s">
        <v>1546</v>
      </c>
      <c r="L5135" s="3">
        <v>28390.178756834634</v>
      </c>
      <c r="M5135" s="3">
        <v>30000.000000000025</v>
      </c>
      <c r="N5135" s="3">
        <v>30000.000000000025</v>
      </c>
      <c r="O5135" s="3">
        <v>30000.000000000025</v>
      </c>
      <c r="P5135" s="3">
        <v>30318.759499473024</v>
      </c>
    </row>
    <row r="5136" spans="2:16" x14ac:dyDescent="0.35">
      <c r="B5136" t="s">
        <v>76</v>
      </c>
      <c r="D5136" t="s">
        <v>19</v>
      </c>
      <c r="E5136" t="s">
        <v>103</v>
      </c>
      <c r="F5136" t="s">
        <v>247</v>
      </c>
      <c r="G5136" t="s">
        <v>248</v>
      </c>
      <c r="H5136">
        <v>5021</v>
      </c>
      <c r="I5136" t="s">
        <v>244</v>
      </c>
      <c r="J5136">
        <v>63300150</v>
      </c>
      <c r="K5136" t="s">
        <v>1680</v>
      </c>
      <c r="L5136" s="3">
        <v>184427.33290085726</v>
      </c>
      <c r="M5136" s="3">
        <v>194885.00000000017</v>
      </c>
      <c r="N5136" s="3">
        <v>194885.00000000017</v>
      </c>
      <c r="O5136" s="3">
        <v>194885.00000000017</v>
      </c>
      <c r="P5136" s="3">
        <v>196955.71483516</v>
      </c>
    </row>
    <row r="5137" spans="2:16" x14ac:dyDescent="0.35">
      <c r="B5137" t="s">
        <v>76</v>
      </c>
      <c r="D5137" t="s">
        <v>11</v>
      </c>
      <c r="E5137" t="s">
        <v>103</v>
      </c>
      <c r="F5137" t="s">
        <v>247</v>
      </c>
      <c r="G5137" t="s">
        <v>248</v>
      </c>
      <c r="H5137">
        <v>5021</v>
      </c>
      <c r="I5137" t="s">
        <v>244</v>
      </c>
      <c r="J5137">
        <v>63300100</v>
      </c>
      <c r="K5137" t="s">
        <v>1869</v>
      </c>
      <c r="L5137" s="3">
        <v>9361.5400593864761</v>
      </c>
      <c r="M5137" s="3">
        <v>9892.3717313327525</v>
      </c>
      <c r="N5137" s="3">
        <v>10189.142883272734</v>
      </c>
      <c r="O5137" s="3">
        <v>10494.817169770917</v>
      </c>
      <c r="P5137" s="3">
        <v>10606.327925374144</v>
      </c>
    </row>
    <row r="5138" spans="2:16" x14ac:dyDescent="0.35">
      <c r="B5138" t="s">
        <v>76</v>
      </c>
      <c r="D5138" t="s">
        <v>11</v>
      </c>
      <c r="E5138" t="s">
        <v>103</v>
      </c>
      <c r="F5138" t="s">
        <v>247</v>
      </c>
      <c r="G5138" t="s">
        <v>248</v>
      </c>
      <c r="H5138">
        <v>5021</v>
      </c>
      <c r="I5138" t="s">
        <v>244</v>
      </c>
      <c r="J5138">
        <v>63300170</v>
      </c>
      <c r="K5138" t="s">
        <v>1873</v>
      </c>
      <c r="L5138" s="3">
        <v>16179.183363504893</v>
      </c>
      <c r="M5138" s="3">
        <v>17096.598970455521</v>
      </c>
      <c r="N5138" s="3">
        <v>17609.496939569184</v>
      </c>
      <c r="O5138" s="3">
        <v>18137.781847756261</v>
      </c>
      <c r="P5138" s="3">
        <v>18330.501523200968</v>
      </c>
    </row>
    <row r="5139" spans="2:16" x14ac:dyDescent="0.35">
      <c r="B5139" t="s">
        <v>76</v>
      </c>
      <c r="D5139" t="s">
        <v>11</v>
      </c>
      <c r="E5139" t="s">
        <v>103</v>
      </c>
      <c r="F5139" t="s">
        <v>247</v>
      </c>
      <c r="G5139" t="s">
        <v>248</v>
      </c>
      <c r="H5139">
        <v>5021</v>
      </c>
      <c r="I5139" t="s">
        <v>244</v>
      </c>
      <c r="J5139">
        <v>63300130</v>
      </c>
      <c r="K5139" t="s">
        <v>1896</v>
      </c>
      <c r="L5139" s="3">
        <v>4070.2348001617061</v>
      </c>
      <c r="M5139" s="3">
        <v>4301.0311788000035</v>
      </c>
      <c r="N5139" s="3">
        <v>4963.1187451288652</v>
      </c>
      <c r="O5139" s="3">
        <v>4963.1187451288652</v>
      </c>
      <c r="P5139" s="3">
        <v>5015.8534533629427</v>
      </c>
    </row>
    <row r="5140" spans="2:16" x14ac:dyDescent="0.35">
      <c r="B5140" t="s">
        <v>76</v>
      </c>
      <c r="D5140" t="s">
        <v>19</v>
      </c>
      <c r="E5140" t="s">
        <v>103</v>
      </c>
      <c r="F5140" t="s">
        <v>1569</v>
      </c>
      <c r="G5140" t="s">
        <v>1570</v>
      </c>
      <c r="H5140">
        <v>5021</v>
      </c>
      <c r="I5140" t="s">
        <v>244</v>
      </c>
      <c r="J5140">
        <v>63300060</v>
      </c>
      <c r="K5140" t="s">
        <v>1546</v>
      </c>
      <c r="L5140" s="3">
        <v>303372.51030443097</v>
      </c>
      <c r="M5140" s="3">
        <v>320574.78000000003</v>
      </c>
      <c r="N5140" s="3">
        <v>326986.27559999999</v>
      </c>
      <c r="O5140" s="3">
        <v>333526.00111200003</v>
      </c>
      <c r="P5140" s="3">
        <v>337069.82048452308</v>
      </c>
    </row>
    <row r="5141" spans="2:16" x14ac:dyDescent="0.35">
      <c r="B5141" t="s">
        <v>76</v>
      </c>
      <c r="D5141" t="s">
        <v>11</v>
      </c>
      <c r="E5141" t="s">
        <v>103</v>
      </c>
      <c r="F5141" t="s">
        <v>249</v>
      </c>
      <c r="G5141" t="s">
        <v>250</v>
      </c>
      <c r="H5141">
        <v>5021</v>
      </c>
      <c r="I5141" t="s">
        <v>244</v>
      </c>
      <c r="J5141">
        <v>63300080</v>
      </c>
      <c r="K5141" t="s">
        <v>91</v>
      </c>
      <c r="L5141" s="3">
        <v>458816.41683020547</v>
      </c>
      <c r="M5141" s="3">
        <v>484832.89319171762</v>
      </c>
      <c r="N5141" s="3">
        <v>499377.87998746918</v>
      </c>
      <c r="O5141" s="3">
        <v>514359.2163870933</v>
      </c>
      <c r="P5141" s="3">
        <v>519824.44593258906</v>
      </c>
    </row>
    <row r="5142" spans="2:16" x14ac:dyDescent="0.35">
      <c r="B5142" t="s">
        <v>76</v>
      </c>
      <c r="D5142" t="s">
        <v>19</v>
      </c>
      <c r="E5142" t="s">
        <v>103</v>
      </c>
      <c r="F5142" t="s">
        <v>249</v>
      </c>
      <c r="G5142" t="s">
        <v>250</v>
      </c>
      <c r="H5142">
        <v>5021</v>
      </c>
      <c r="I5142" t="s">
        <v>244</v>
      </c>
      <c r="J5142">
        <v>63300030</v>
      </c>
      <c r="K5142" t="s">
        <v>1488</v>
      </c>
      <c r="L5142" s="3">
        <v>4247.1707420224584</v>
      </c>
      <c r="M5142" s="3">
        <v>4488.0000000000009</v>
      </c>
      <c r="N5142" s="3">
        <v>4488.0000000000009</v>
      </c>
      <c r="O5142" s="3">
        <v>4488.0000000000009</v>
      </c>
      <c r="P5142" s="3">
        <v>4535.6864211211614</v>
      </c>
    </row>
    <row r="5143" spans="2:16" x14ac:dyDescent="0.35">
      <c r="B5143" t="s">
        <v>76</v>
      </c>
      <c r="D5143" t="s">
        <v>11</v>
      </c>
      <c r="E5143" t="s">
        <v>103</v>
      </c>
      <c r="F5143" t="s">
        <v>249</v>
      </c>
      <c r="G5143" t="s">
        <v>250</v>
      </c>
      <c r="H5143">
        <v>5021</v>
      </c>
      <c r="I5143" t="s">
        <v>244</v>
      </c>
      <c r="J5143">
        <v>63300040</v>
      </c>
      <c r="K5143" t="s">
        <v>1515</v>
      </c>
      <c r="L5143" s="3">
        <v>97500.637296097106</v>
      </c>
      <c r="M5143" s="3">
        <v>103029.26036274951</v>
      </c>
      <c r="N5143" s="3">
        <v>106120.138173632</v>
      </c>
      <c r="O5143" s="3">
        <v>109303.74231884097</v>
      </c>
      <c r="P5143" s="3">
        <v>110465.12919191028</v>
      </c>
    </row>
    <row r="5144" spans="2:16" x14ac:dyDescent="0.35">
      <c r="B5144" t="s">
        <v>76</v>
      </c>
      <c r="D5144" t="s">
        <v>19</v>
      </c>
      <c r="E5144" t="s">
        <v>103</v>
      </c>
      <c r="F5144" t="s">
        <v>249</v>
      </c>
      <c r="G5144" t="s">
        <v>250</v>
      </c>
      <c r="H5144">
        <v>5021</v>
      </c>
      <c r="I5144" t="s">
        <v>244</v>
      </c>
      <c r="J5144">
        <v>63300056</v>
      </c>
      <c r="K5144" t="s">
        <v>1536</v>
      </c>
      <c r="L5144" s="3">
        <v>928577.49805806775</v>
      </c>
      <c r="M5144" s="3">
        <v>981231.05107380496</v>
      </c>
      <c r="N5144" s="3">
        <v>1010667.9826060191</v>
      </c>
      <c r="O5144" s="3">
        <v>1040988.0220841998</v>
      </c>
      <c r="P5144" s="3">
        <v>1052048.8494467647</v>
      </c>
    </row>
    <row r="5145" spans="2:16" x14ac:dyDescent="0.35">
      <c r="B5145" t="s">
        <v>76</v>
      </c>
      <c r="D5145" t="s">
        <v>19</v>
      </c>
      <c r="E5145" t="s">
        <v>103</v>
      </c>
      <c r="F5145" t="s">
        <v>249</v>
      </c>
      <c r="G5145" t="s">
        <v>250</v>
      </c>
      <c r="H5145">
        <v>5021</v>
      </c>
      <c r="I5145" t="s">
        <v>244</v>
      </c>
      <c r="J5145">
        <v>63300052</v>
      </c>
      <c r="K5145" t="s">
        <v>1541</v>
      </c>
      <c r="L5145" s="3">
        <v>580687.03098866087</v>
      </c>
      <c r="M5145" s="3">
        <v>613613.9923200031</v>
      </c>
      <c r="N5145" s="3">
        <v>632022.41208960325</v>
      </c>
      <c r="O5145" s="3">
        <v>650983.08445229137</v>
      </c>
      <c r="P5145" s="3">
        <v>657899.98585780477</v>
      </c>
    </row>
    <row r="5146" spans="2:16" x14ac:dyDescent="0.35">
      <c r="B5146" t="s">
        <v>76</v>
      </c>
      <c r="D5146" t="s">
        <v>19</v>
      </c>
      <c r="E5146" t="s">
        <v>103</v>
      </c>
      <c r="F5146" t="s">
        <v>249</v>
      </c>
      <c r="G5146" t="s">
        <v>250</v>
      </c>
      <c r="H5146">
        <v>5021</v>
      </c>
      <c r="I5146" t="s">
        <v>244</v>
      </c>
      <c r="J5146">
        <v>63300060</v>
      </c>
      <c r="K5146" t="s">
        <v>1546</v>
      </c>
      <c r="L5146" s="3">
        <v>19678.179235653966</v>
      </c>
      <c r="M5146" s="3">
        <v>20794.000000000004</v>
      </c>
      <c r="N5146" s="3">
        <v>20794.000000000004</v>
      </c>
      <c r="O5146" s="3">
        <v>20794.000000000004</v>
      </c>
      <c r="P5146" s="3">
        <v>21014.942834401387</v>
      </c>
    </row>
    <row r="5147" spans="2:16" x14ac:dyDescent="0.35">
      <c r="B5147" t="s">
        <v>76</v>
      </c>
      <c r="D5147" t="s">
        <v>19</v>
      </c>
      <c r="E5147" t="s">
        <v>103</v>
      </c>
      <c r="F5147" t="s">
        <v>249</v>
      </c>
      <c r="G5147" t="s">
        <v>250</v>
      </c>
      <c r="H5147">
        <v>5021</v>
      </c>
      <c r="I5147" t="s">
        <v>244</v>
      </c>
      <c r="J5147">
        <v>63300070</v>
      </c>
      <c r="K5147" t="s">
        <v>1658</v>
      </c>
      <c r="L5147" s="3">
        <v>625.53027194225604</v>
      </c>
      <c r="M5147" s="3">
        <v>661.00000000000011</v>
      </c>
      <c r="N5147" s="3">
        <v>661.00000000000011</v>
      </c>
      <c r="O5147" s="3">
        <v>661.00000000000011</v>
      </c>
      <c r="P5147" s="3">
        <v>668.02333430505519</v>
      </c>
    </row>
    <row r="5148" spans="2:16" x14ac:dyDescent="0.35">
      <c r="B5148" t="s">
        <v>76</v>
      </c>
      <c r="D5148" t="s">
        <v>19</v>
      </c>
      <c r="E5148" t="s">
        <v>103</v>
      </c>
      <c r="F5148" t="s">
        <v>249</v>
      </c>
      <c r="G5148" t="s">
        <v>250</v>
      </c>
      <c r="H5148">
        <v>5021</v>
      </c>
      <c r="I5148" t="s">
        <v>244</v>
      </c>
      <c r="J5148">
        <v>63300033</v>
      </c>
      <c r="K5148" t="s">
        <v>1661</v>
      </c>
      <c r="L5148" s="3">
        <v>21020.088351560349</v>
      </c>
      <c r="M5148" s="3">
        <v>22212.000000000004</v>
      </c>
      <c r="N5148" s="3">
        <v>22212.000000000004</v>
      </c>
      <c r="O5148" s="3">
        <v>22212.000000000004</v>
      </c>
      <c r="P5148" s="3">
        <v>22448.009533409811</v>
      </c>
    </row>
    <row r="5149" spans="2:16" x14ac:dyDescent="0.35">
      <c r="B5149" t="s">
        <v>76</v>
      </c>
      <c r="D5149" t="s">
        <v>19</v>
      </c>
      <c r="E5149" t="s">
        <v>103</v>
      </c>
      <c r="F5149" t="s">
        <v>249</v>
      </c>
      <c r="G5149" t="s">
        <v>250</v>
      </c>
      <c r="H5149">
        <v>5021</v>
      </c>
      <c r="I5149" t="s">
        <v>244</v>
      </c>
      <c r="J5149">
        <v>63300150</v>
      </c>
      <c r="K5149" t="s">
        <v>1680</v>
      </c>
      <c r="L5149" s="3">
        <v>90022.417820046874</v>
      </c>
      <c r="M5149" s="3">
        <v>95127.000000000015</v>
      </c>
      <c r="N5149" s="3">
        <v>96147.000000000015</v>
      </c>
      <c r="O5149" s="3">
        <v>97187.400000000009</v>
      </c>
      <c r="P5149" s="3">
        <v>98220.046899302746</v>
      </c>
    </row>
    <row r="5150" spans="2:16" x14ac:dyDescent="0.35">
      <c r="B5150" t="s">
        <v>76</v>
      </c>
      <c r="D5150" t="s">
        <v>11</v>
      </c>
      <c r="E5150" t="s">
        <v>103</v>
      </c>
      <c r="F5150" t="s">
        <v>249</v>
      </c>
      <c r="G5150" t="s">
        <v>250</v>
      </c>
      <c r="H5150">
        <v>5021</v>
      </c>
      <c r="I5150" t="s">
        <v>244</v>
      </c>
      <c r="J5150">
        <v>63300100</v>
      </c>
      <c r="K5150" t="s">
        <v>1869</v>
      </c>
      <c r="L5150" s="3">
        <v>138852.33667229905</v>
      </c>
      <c r="M5150" s="3">
        <v>146725.74399223036</v>
      </c>
      <c r="N5150" s="3">
        <v>151127.51631199729</v>
      </c>
      <c r="O5150" s="3">
        <v>155661.34180135716</v>
      </c>
      <c r="P5150" s="3">
        <v>157315.29284802036</v>
      </c>
    </row>
    <row r="5151" spans="2:16" x14ac:dyDescent="0.35">
      <c r="B5151" t="s">
        <v>76</v>
      </c>
      <c r="D5151" t="s">
        <v>11</v>
      </c>
      <c r="E5151" t="s">
        <v>103</v>
      </c>
      <c r="F5151" t="s">
        <v>249</v>
      </c>
      <c r="G5151" t="s">
        <v>250</v>
      </c>
      <c r="H5151">
        <v>5021</v>
      </c>
      <c r="I5151" t="s">
        <v>244</v>
      </c>
      <c r="J5151">
        <v>63300170</v>
      </c>
      <c r="K5151" t="s">
        <v>1873</v>
      </c>
      <c r="L5151" s="3">
        <v>147643.82219123279</v>
      </c>
      <c r="M5151" s="3">
        <v>156015.73712073499</v>
      </c>
      <c r="N5151" s="3">
        <v>160696.20923435705</v>
      </c>
      <c r="O5151" s="3">
        <v>165517.09551138777</v>
      </c>
      <c r="P5151" s="3">
        <v>167275.76706203559</v>
      </c>
    </row>
    <row r="5152" spans="2:16" x14ac:dyDescent="0.35">
      <c r="B5152" t="s">
        <v>76</v>
      </c>
      <c r="D5152" t="s">
        <v>11</v>
      </c>
      <c r="E5152" t="s">
        <v>103</v>
      </c>
      <c r="F5152" t="s">
        <v>249</v>
      </c>
      <c r="G5152" t="s">
        <v>250</v>
      </c>
      <c r="H5152">
        <v>5021</v>
      </c>
      <c r="I5152" t="s">
        <v>244</v>
      </c>
      <c r="J5152">
        <v>63300130</v>
      </c>
      <c r="K5152" t="s">
        <v>1896</v>
      </c>
      <c r="L5152" s="3">
        <v>60370.581151977713</v>
      </c>
      <c r="M5152" s="3">
        <v>63793.801725300014</v>
      </c>
      <c r="N5152" s="3">
        <v>96771.402194584531</v>
      </c>
      <c r="O5152" s="3">
        <v>96771.402194584531</v>
      </c>
      <c r="P5152" s="3">
        <v>97799.628985479401</v>
      </c>
    </row>
    <row r="5153" spans="2:16" x14ac:dyDescent="0.35">
      <c r="B5153" t="s">
        <v>76</v>
      </c>
      <c r="D5153" t="s">
        <v>19</v>
      </c>
      <c r="E5153" t="s">
        <v>103</v>
      </c>
      <c r="F5153" t="s">
        <v>1752</v>
      </c>
      <c r="G5153" t="s">
        <v>1753</v>
      </c>
      <c r="H5153">
        <v>5021</v>
      </c>
      <c r="I5153" t="s">
        <v>244</v>
      </c>
      <c r="J5153">
        <v>63300152</v>
      </c>
      <c r="K5153" t="s">
        <v>1741</v>
      </c>
      <c r="L5153" s="3">
        <v>966064.43321750115</v>
      </c>
      <c r="M5153" s="3">
        <v>1020843.625</v>
      </c>
      <c r="N5153" s="3">
        <v>1046364.715625</v>
      </c>
      <c r="O5153" s="3">
        <v>1072523.8335155</v>
      </c>
      <c r="P5153" s="3">
        <v>1083919.7388603087</v>
      </c>
    </row>
    <row r="5154" spans="2:16" x14ac:dyDescent="0.35">
      <c r="B5154" t="s">
        <v>76</v>
      </c>
      <c r="D5154" t="s">
        <v>19</v>
      </c>
      <c r="E5154" t="s">
        <v>103</v>
      </c>
      <c r="F5154" t="s">
        <v>1571</v>
      </c>
      <c r="G5154" t="s">
        <v>1572</v>
      </c>
      <c r="H5154">
        <v>5021</v>
      </c>
      <c r="I5154" t="s">
        <v>244</v>
      </c>
      <c r="J5154">
        <v>63300060</v>
      </c>
      <c r="K5154" t="s">
        <v>1546</v>
      </c>
      <c r="L5154" s="3">
        <v>1737779.7542565761</v>
      </c>
      <c r="M5154" s="3">
        <v>1836317.8715508005</v>
      </c>
      <c r="N5154" s="3">
        <v>1873044.2289818004</v>
      </c>
      <c r="O5154" s="3">
        <v>1910505.1135616004</v>
      </c>
      <c r="P5154" s="3">
        <v>1930804.835352917</v>
      </c>
    </row>
    <row r="5155" spans="2:16" x14ac:dyDescent="0.35">
      <c r="B5155" t="s">
        <v>76</v>
      </c>
      <c r="D5155" t="s">
        <v>19</v>
      </c>
      <c r="E5155" t="s">
        <v>103</v>
      </c>
      <c r="F5155" t="s">
        <v>1573</v>
      </c>
      <c r="G5155" t="s">
        <v>1574</v>
      </c>
      <c r="H5155">
        <v>5021</v>
      </c>
      <c r="I5155" t="s">
        <v>244</v>
      </c>
      <c r="J5155">
        <v>63300060</v>
      </c>
      <c r="K5155" t="s">
        <v>1546</v>
      </c>
      <c r="L5155" s="3">
        <v>14195.089378417304</v>
      </c>
      <c r="M5155" s="3">
        <v>15000</v>
      </c>
      <c r="N5155" s="3">
        <v>15000</v>
      </c>
      <c r="O5155" s="3">
        <v>15000</v>
      </c>
      <c r="P5155" s="3">
        <v>15159.379749736499</v>
      </c>
    </row>
    <row r="5156" spans="2:16" x14ac:dyDescent="0.35">
      <c r="B5156" t="s">
        <v>76</v>
      </c>
      <c r="D5156" t="s">
        <v>19</v>
      </c>
      <c r="E5156" t="s">
        <v>103</v>
      </c>
      <c r="F5156" t="s">
        <v>1573</v>
      </c>
      <c r="G5156" t="s">
        <v>1574</v>
      </c>
      <c r="H5156">
        <v>5021</v>
      </c>
      <c r="I5156" t="s">
        <v>244</v>
      </c>
      <c r="J5156">
        <v>63300065</v>
      </c>
      <c r="K5156" t="s">
        <v>1627</v>
      </c>
      <c r="L5156" s="3">
        <v>5139.5686942789589</v>
      </c>
      <c r="M5156" s="3">
        <v>5431</v>
      </c>
      <c r="N5156" s="3">
        <v>5431</v>
      </c>
      <c r="O5156" s="3">
        <v>5431</v>
      </c>
      <c r="P5156" s="3">
        <v>5488.7060947212622</v>
      </c>
    </row>
    <row r="5157" spans="2:16" x14ac:dyDescent="0.35">
      <c r="B5157" t="s">
        <v>76</v>
      </c>
      <c r="D5157" t="s">
        <v>19</v>
      </c>
      <c r="E5157" t="s">
        <v>103</v>
      </c>
      <c r="F5157" t="s">
        <v>1573</v>
      </c>
      <c r="G5157" t="s">
        <v>1574</v>
      </c>
      <c r="H5157">
        <v>5021</v>
      </c>
      <c r="I5157" t="s">
        <v>244</v>
      </c>
      <c r="J5157">
        <v>63300150</v>
      </c>
      <c r="K5157" t="s">
        <v>1680</v>
      </c>
      <c r="L5157" s="3">
        <v>15314.608760728483</v>
      </c>
      <c r="M5157" s="3">
        <v>16183</v>
      </c>
      <c r="N5157" s="3">
        <v>16183</v>
      </c>
      <c r="O5157" s="3">
        <v>16183</v>
      </c>
      <c r="P5157" s="3">
        <v>16354.949499332384</v>
      </c>
    </row>
    <row r="5158" spans="2:16" x14ac:dyDescent="0.35">
      <c r="B5158" t="s">
        <v>76</v>
      </c>
      <c r="D5158" t="s">
        <v>11</v>
      </c>
      <c r="E5158" t="s">
        <v>103</v>
      </c>
      <c r="F5158" t="s">
        <v>1573</v>
      </c>
      <c r="G5158" t="s">
        <v>1574</v>
      </c>
      <c r="H5158">
        <v>5021</v>
      </c>
      <c r="I5158" t="s">
        <v>244</v>
      </c>
      <c r="J5158">
        <v>63300110</v>
      </c>
      <c r="K5158" t="s">
        <v>1866</v>
      </c>
      <c r="L5158" s="3">
        <v>205.58274777115835</v>
      </c>
      <c r="M5158" s="3">
        <v>217.24</v>
      </c>
      <c r="N5158" s="3">
        <v>491.50499660137183</v>
      </c>
      <c r="O5158" s="3">
        <v>491.50499660137183</v>
      </c>
      <c r="P5158" s="3">
        <v>496.72739282487618</v>
      </c>
    </row>
    <row r="5159" spans="2:16" x14ac:dyDescent="0.35">
      <c r="B5159" t="s">
        <v>76</v>
      </c>
      <c r="D5159" t="s">
        <v>11</v>
      </c>
      <c r="E5159" t="s">
        <v>103</v>
      </c>
      <c r="F5159" t="s">
        <v>251</v>
      </c>
      <c r="G5159" t="s">
        <v>252</v>
      </c>
      <c r="H5159">
        <v>5021</v>
      </c>
      <c r="I5159" t="s">
        <v>244</v>
      </c>
      <c r="J5159">
        <v>63300080</v>
      </c>
      <c r="K5159" t="s">
        <v>91</v>
      </c>
      <c r="L5159" s="3">
        <v>194696.77817154484</v>
      </c>
      <c r="M5159" s="3">
        <v>205736.75830555364</v>
      </c>
      <c r="N5159" s="3">
        <v>211908.86105472024</v>
      </c>
      <c r="O5159" s="3">
        <v>218266.12688636186</v>
      </c>
      <c r="P5159" s="3">
        <v>220585.27359830207</v>
      </c>
    </row>
    <row r="5160" spans="2:16" x14ac:dyDescent="0.35">
      <c r="B5160" t="s">
        <v>76</v>
      </c>
      <c r="D5160" t="s">
        <v>19</v>
      </c>
      <c r="E5160" t="s">
        <v>103</v>
      </c>
      <c r="F5160" t="s">
        <v>251</v>
      </c>
      <c r="G5160" t="s">
        <v>252</v>
      </c>
      <c r="H5160">
        <v>5021</v>
      </c>
      <c r="I5160" t="s">
        <v>244</v>
      </c>
      <c r="J5160">
        <v>63300030</v>
      </c>
      <c r="K5160" t="s">
        <v>1488</v>
      </c>
      <c r="L5160" s="3">
        <v>41216.861519172482</v>
      </c>
      <c r="M5160" s="3">
        <v>43554</v>
      </c>
      <c r="N5160" s="3">
        <v>43554</v>
      </c>
      <c r="O5160" s="3">
        <v>43554</v>
      </c>
      <c r="P5160" s="3">
        <v>44016.775041334899</v>
      </c>
    </row>
    <row r="5161" spans="2:16" x14ac:dyDescent="0.35">
      <c r="B5161" t="s">
        <v>76</v>
      </c>
      <c r="D5161" t="s">
        <v>11</v>
      </c>
      <c r="E5161" t="s">
        <v>103</v>
      </c>
      <c r="F5161" t="s">
        <v>251</v>
      </c>
      <c r="G5161" t="s">
        <v>252</v>
      </c>
      <c r="H5161">
        <v>5021</v>
      </c>
      <c r="I5161" t="s">
        <v>244</v>
      </c>
      <c r="J5161">
        <v>63300040</v>
      </c>
      <c r="K5161" t="s">
        <v>1515</v>
      </c>
      <c r="L5161" s="3">
        <v>62401.438508061103</v>
      </c>
      <c r="M5161" s="3">
        <v>65939.815711486503</v>
      </c>
      <c r="N5161" s="3">
        <v>67918.010182831102</v>
      </c>
      <c r="O5161" s="3">
        <v>69955.550488316032</v>
      </c>
      <c r="P5161" s="3">
        <v>70698.850363616482</v>
      </c>
    </row>
    <row r="5162" spans="2:16" x14ac:dyDescent="0.35">
      <c r="B5162" t="s">
        <v>76</v>
      </c>
      <c r="D5162" t="s">
        <v>19</v>
      </c>
      <c r="E5162" t="s">
        <v>103</v>
      </c>
      <c r="F5162" t="s">
        <v>251</v>
      </c>
      <c r="G5162" t="s">
        <v>252</v>
      </c>
      <c r="H5162">
        <v>5021</v>
      </c>
      <c r="I5162" t="s">
        <v>244</v>
      </c>
      <c r="J5162">
        <v>63300056</v>
      </c>
      <c r="K5162" t="s">
        <v>1536</v>
      </c>
      <c r="L5162" s="3">
        <v>594299.41436248668</v>
      </c>
      <c r="M5162" s="3">
        <v>627998.24487130006</v>
      </c>
      <c r="N5162" s="3">
        <v>646838.19221743906</v>
      </c>
      <c r="O5162" s="3">
        <v>666243.33798396226</v>
      </c>
      <c r="P5162" s="3">
        <v>673322.38441539521</v>
      </c>
    </row>
    <row r="5163" spans="2:16" x14ac:dyDescent="0.35">
      <c r="B5163" t="s">
        <v>76</v>
      </c>
      <c r="D5163" t="s">
        <v>19</v>
      </c>
      <c r="E5163" t="s">
        <v>103</v>
      </c>
      <c r="F5163" t="s">
        <v>251</v>
      </c>
      <c r="G5163" t="s">
        <v>252</v>
      </c>
      <c r="H5163">
        <v>5021</v>
      </c>
      <c r="I5163" t="s">
        <v>244</v>
      </c>
      <c r="J5163">
        <v>63300052</v>
      </c>
      <c r="K5163" t="s">
        <v>1541</v>
      </c>
      <c r="L5163" s="3">
        <v>46150.513833384401</v>
      </c>
      <c r="M5163" s="3">
        <v>48767.40744960001</v>
      </c>
      <c r="N5163" s="3">
        <v>50230.429673088016</v>
      </c>
      <c r="O5163" s="3">
        <v>51737.342563280654</v>
      </c>
      <c r="P5163" s="3">
        <v>52287.068210598467</v>
      </c>
    </row>
    <row r="5164" spans="2:16" x14ac:dyDescent="0.35">
      <c r="B5164" t="s">
        <v>76</v>
      </c>
      <c r="D5164" t="s">
        <v>19</v>
      </c>
      <c r="E5164" t="s">
        <v>103</v>
      </c>
      <c r="F5164" t="s">
        <v>251</v>
      </c>
      <c r="G5164" t="s">
        <v>252</v>
      </c>
      <c r="H5164">
        <v>5021</v>
      </c>
      <c r="I5164" t="s">
        <v>244</v>
      </c>
      <c r="J5164">
        <v>63300060</v>
      </c>
      <c r="K5164" t="s">
        <v>1546</v>
      </c>
      <c r="L5164" s="3">
        <v>12491.678653007228</v>
      </c>
      <c r="M5164" s="3">
        <v>13200</v>
      </c>
      <c r="N5164" s="3">
        <v>13200</v>
      </c>
      <c r="O5164" s="3">
        <v>13200</v>
      </c>
      <c r="P5164" s="3">
        <v>13340.254179768119</v>
      </c>
    </row>
    <row r="5165" spans="2:16" x14ac:dyDescent="0.35">
      <c r="B5165" t="s">
        <v>76</v>
      </c>
      <c r="D5165" t="s">
        <v>19</v>
      </c>
      <c r="E5165" t="s">
        <v>103</v>
      </c>
      <c r="F5165" t="s">
        <v>251</v>
      </c>
      <c r="G5165" t="s">
        <v>252</v>
      </c>
      <c r="H5165">
        <v>5021</v>
      </c>
      <c r="I5165" t="s">
        <v>244</v>
      </c>
      <c r="J5165">
        <v>63300065</v>
      </c>
      <c r="K5165" t="s">
        <v>1627</v>
      </c>
      <c r="L5165" s="3">
        <v>9084.857202187075</v>
      </c>
      <c r="M5165" s="3">
        <v>9600</v>
      </c>
      <c r="N5165" s="3">
        <v>9600</v>
      </c>
      <c r="O5165" s="3">
        <v>9600</v>
      </c>
      <c r="P5165" s="3">
        <v>9702.0030398313593</v>
      </c>
    </row>
    <row r="5166" spans="2:16" x14ac:dyDescent="0.35">
      <c r="B5166" t="s">
        <v>76</v>
      </c>
      <c r="D5166" t="s">
        <v>19</v>
      </c>
      <c r="E5166" t="s">
        <v>103</v>
      </c>
      <c r="F5166" t="s">
        <v>251</v>
      </c>
      <c r="G5166" t="s">
        <v>252</v>
      </c>
      <c r="H5166">
        <v>5021</v>
      </c>
      <c r="I5166" t="s">
        <v>244</v>
      </c>
      <c r="J5166">
        <v>63300150</v>
      </c>
      <c r="K5166" t="s">
        <v>1680</v>
      </c>
      <c r="L5166" s="3">
        <v>456.13553869314273</v>
      </c>
      <c r="M5166" s="3">
        <v>482</v>
      </c>
      <c r="N5166" s="3">
        <v>482</v>
      </c>
      <c r="O5166" s="3">
        <v>482</v>
      </c>
      <c r="P5166" s="3">
        <v>487.12140262486616</v>
      </c>
    </row>
    <row r="5167" spans="2:16" x14ac:dyDescent="0.35">
      <c r="B5167" t="s">
        <v>76</v>
      </c>
      <c r="D5167" t="s">
        <v>11</v>
      </c>
      <c r="E5167" t="s">
        <v>103</v>
      </c>
      <c r="F5167" t="s">
        <v>251</v>
      </c>
      <c r="G5167" t="s">
        <v>252</v>
      </c>
      <c r="H5167">
        <v>5021</v>
      </c>
      <c r="I5167" t="s">
        <v>244</v>
      </c>
      <c r="J5167">
        <v>63300110</v>
      </c>
      <c r="K5167" t="s">
        <v>1866</v>
      </c>
      <c r="L5167" s="3">
        <v>363.39428808748301</v>
      </c>
      <c r="M5167" s="3">
        <v>384</v>
      </c>
      <c r="N5167" s="3">
        <v>53246.937759336099</v>
      </c>
      <c r="O5167" s="3">
        <v>53246.937759336099</v>
      </c>
      <c r="P5167" s="3">
        <v>53812.703333623962</v>
      </c>
    </row>
    <row r="5168" spans="2:16" x14ac:dyDescent="0.35">
      <c r="B5168" t="s">
        <v>76</v>
      </c>
      <c r="D5168" t="s">
        <v>11</v>
      </c>
      <c r="E5168" t="s">
        <v>103</v>
      </c>
      <c r="F5168" t="s">
        <v>251</v>
      </c>
      <c r="G5168" t="s">
        <v>252</v>
      </c>
      <c r="H5168">
        <v>5021</v>
      </c>
      <c r="I5168" t="s">
        <v>244</v>
      </c>
      <c r="J5168">
        <v>63300100</v>
      </c>
      <c r="K5168" t="s">
        <v>1869</v>
      </c>
      <c r="L5168" s="3">
        <v>58921.393394020146</v>
      </c>
      <c r="M5168" s="3">
        <v>62262.440013522806</v>
      </c>
      <c r="N5168" s="3">
        <v>64130.313213928493</v>
      </c>
      <c r="O5168" s="3">
        <v>66054.222610346347</v>
      </c>
      <c r="P5168" s="3">
        <v>66756.069641591414</v>
      </c>
    </row>
    <row r="5169" spans="2:16" x14ac:dyDescent="0.35">
      <c r="B5169" t="s">
        <v>76</v>
      </c>
      <c r="D5169" t="s">
        <v>11</v>
      </c>
      <c r="E5169" t="s">
        <v>103</v>
      </c>
      <c r="F5169" t="s">
        <v>251</v>
      </c>
      <c r="G5169" t="s">
        <v>252</v>
      </c>
      <c r="H5169">
        <v>5021</v>
      </c>
      <c r="I5169" t="s">
        <v>244</v>
      </c>
      <c r="J5169">
        <v>63300170</v>
      </c>
      <c r="K5169" t="s">
        <v>1873</v>
      </c>
      <c r="L5169" s="3">
        <v>94493.606883635395</v>
      </c>
      <c r="M5169" s="3">
        <v>99851.720934536716</v>
      </c>
      <c r="N5169" s="3">
        <v>102847.27256257282</v>
      </c>
      <c r="O5169" s="3">
        <v>105932.69073945002</v>
      </c>
      <c r="P5169" s="3">
        <v>107058.25912204785</v>
      </c>
    </row>
    <row r="5170" spans="2:16" x14ac:dyDescent="0.35">
      <c r="B5170" t="s">
        <v>76</v>
      </c>
      <c r="D5170" t="s">
        <v>11</v>
      </c>
      <c r="E5170" t="s">
        <v>103</v>
      </c>
      <c r="F5170" t="s">
        <v>251</v>
      </c>
      <c r="G5170" t="s">
        <v>252</v>
      </c>
      <c r="H5170">
        <v>5021</v>
      </c>
      <c r="I5170" t="s">
        <v>244</v>
      </c>
      <c r="J5170">
        <v>63300130</v>
      </c>
      <c r="K5170" t="s">
        <v>1896</v>
      </c>
      <c r="L5170" s="3">
        <v>25617.997117296407</v>
      </c>
      <c r="M5170" s="3">
        <v>27070.6260817</v>
      </c>
      <c r="N5170" s="3">
        <v>14110.099005334359</v>
      </c>
      <c r="O5170" s="3">
        <v>14110.099005334359</v>
      </c>
      <c r="P5170" s="3">
        <v>14260.023275216186</v>
      </c>
    </row>
    <row r="5171" spans="2:16" x14ac:dyDescent="0.35">
      <c r="B5171" t="s">
        <v>76</v>
      </c>
      <c r="D5171" t="s">
        <v>19</v>
      </c>
      <c r="E5171" t="s">
        <v>103</v>
      </c>
      <c r="F5171" t="s">
        <v>1575</v>
      </c>
      <c r="G5171" t="s">
        <v>1576</v>
      </c>
      <c r="H5171">
        <v>5021</v>
      </c>
      <c r="I5171" t="s">
        <v>244</v>
      </c>
      <c r="J5171">
        <v>63300060</v>
      </c>
      <c r="K5171" t="s">
        <v>1546</v>
      </c>
      <c r="L5171" s="3">
        <v>1167.7826861977971</v>
      </c>
      <c r="M5171" s="3">
        <v>1234.0000000000002</v>
      </c>
      <c r="N5171" s="3">
        <v>1234.0000000000002</v>
      </c>
      <c r="O5171" s="3">
        <v>1234.0000000000002</v>
      </c>
      <c r="P5171" s="3">
        <v>1247.1116407449895</v>
      </c>
    </row>
    <row r="5172" spans="2:16" x14ac:dyDescent="0.35">
      <c r="B5172" t="s">
        <v>76</v>
      </c>
      <c r="D5172" t="s">
        <v>19</v>
      </c>
      <c r="E5172" t="s">
        <v>103</v>
      </c>
      <c r="F5172" t="s">
        <v>1575</v>
      </c>
      <c r="G5172" t="s">
        <v>1576</v>
      </c>
      <c r="H5172">
        <v>5021</v>
      </c>
      <c r="I5172" t="s">
        <v>244</v>
      </c>
      <c r="J5172">
        <v>63300033</v>
      </c>
      <c r="K5172" t="s">
        <v>1661</v>
      </c>
      <c r="L5172" s="3">
        <v>39676.221151968268</v>
      </c>
      <c r="M5172" s="3">
        <v>41926.000000000007</v>
      </c>
      <c r="N5172" s="3">
        <v>41926.000000000007</v>
      </c>
      <c r="O5172" s="3">
        <v>41926.000000000007</v>
      </c>
      <c r="P5172" s="3">
        <v>42371.477025830172</v>
      </c>
    </row>
    <row r="5173" spans="2:16" x14ac:dyDescent="0.35">
      <c r="B5173" t="s">
        <v>76</v>
      </c>
      <c r="D5173" t="s">
        <v>19</v>
      </c>
      <c r="E5173" t="s">
        <v>103</v>
      </c>
      <c r="F5173" t="s">
        <v>1575</v>
      </c>
      <c r="G5173" t="s">
        <v>1576</v>
      </c>
      <c r="H5173">
        <v>5021</v>
      </c>
      <c r="I5173" t="s">
        <v>244</v>
      </c>
      <c r="J5173">
        <v>63300150</v>
      </c>
      <c r="K5173" t="s">
        <v>1680</v>
      </c>
      <c r="L5173" s="3">
        <v>9448.2514902745588</v>
      </c>
      <c r="M5173" s="3">
        <v>9984.0000000000018</v>
      </c>
      <c r="N5173" s="3">
        <v>9984.0000000000018</v>
      </c>
      <c r="O5173" s="3">
        <v>9984.0000000000018</v>
      </c>
      <c r="P5173" s="3">
        <v>10090.083161424616</v>
      </c>
    </row>
    <row r="5174" spans="2:16" x14ac:dyDescent="0.35">
      <c r="B5174" t="s">
        <v>76</v>
      </c>
      <c r="D5174" t="s">
        <v>11</v>
      </c>
      <c r="E5174" t="s">
        <v>103</v>
      </c>
      <c r="F5174" t="s">
        <v>253</v>
      </c>
      <c r="G5174" t="s">
        <v>254</v>
      </c>
      <c r="H5174">
        <v>5021</v>
      </c>
      <c r="I5174" t="s">
        <v>244</v>
      </c>
      <c r="J5174">
        <v>63300080</v>
      </c>
      <c r="K5174" t="s">
        <v>91</v>
      </c>
      <c r="L5174" s="3">
        <v>3592.6226128218673</v>
      </c>
      <c r="M5174" s="3">
        <v>3796.3367299584029</v>
      </c>
      <c r="N5174" s="3">
        <v>3910.2268318571555</v>
      </c>
      <c r="O5174" s="3">
        <v>4027.5336368128696</v>
      </c>
      <c r="P5174" s="3">
        <v>4070.3274570189074</v>
      </c>
    </row>
    <row r="5175" spans="2:16" x14ac:dyDescent="0.35">
      <c r="B5175" t="s">
        <v>76</v>
      </c>
      <c r="D5175" t="s">
        <v>11</v>
      </c>
      <c r="E5175" t="s">
        <v>103</v>
      </c>
      <c r="F5175" t="s">
        <v>253</v>
      </c>
      <c r="G5175" t="s">
        <v>254</v>
      </c>
      <c r="H5175">
        <v>5021</v>
      </c>
      <c r="I5175" t="s">
        <v>244</v>
      </c>
      <c r="J5175">
        <v>63300040</v>
      </c>
      <c r="K5175" t="s">
        <v>1515</v>
      </c>
      <c r="L5175" s="3">
        <v>1240.8729419286055</v>
      </c>
      <c r="M5175" s="3">
        <v>1311.234725808001</v>
      </c>
      <c r="N5175" s="3">
        <v>1350.5717675822409</v>
      </c>
      <c r="O5175" s="3">
        <v>1391.0889206097081</v>
      </c>
      <c r="P5175" s="3">
        <v>1405.8696808782408</v>
      </c>
    </row>
    <row r="5176" spans="2:16" x14ac:dyDescent="0.35">
      <c r="B5176" t="s">
        <v>76</v>
      </c>
      <c r="D5176" t="s">
        <v>19</v>
      </c>
      <c r="E5176" t="s">
        <v>103</v>
      </c>
      <c r="F5176" t="s">
        <v>253</v>
      </c>
      <c r="G5176" t="s">
        <v>254</v>
      </c>
      <c r="H5176">
        <v>5021</v>
      </c>
      <c r="I5176" t="s">
        <v>244</v>
      </c>
      <c r="J5176">
        <v>63300056</v>
      </c>
      <c r="K5176" t="s">
        <v>1536</v>
      </c>
      <c r="L5176" s="3">
        <v>11817.837542177196</v>
      </c>
      <c r="M5176" s="3">
        <v>12487.949769600011</v>
      </c>
      <c r="N5176" s="3">
        <v>12862.58826268801</v>
      </c>
      <c r="O5176" s="3">
        <v>13248.46591056865</v>
      </c>
      <c r="P5176" s="3">
        <v>13389.235055983248</v>
      </c>
    </row>
    <row r="5177" spans="2:16" x14ac:dyDescent="0.35">
      <c r="B5177" t="s">
        <v>76</v>
      </c>
      <c r="D5177" t="s">
        <v>19</v>
      </c>
      <c r="E5177" t="s">
        <v>103</v>
      </c>
      <c r="F5177" t="s">
        <v>253</v>
      </c>
      <c r="G5177" t="s">
        <v>254</v>
      </c>
      <c r="H5177">
        <v>5021</v>
      </c>
      <c r="I5177" t="s">
        <v>244</v>
      </c>
      <c r="J5177">
        <v>63300060</v>
      </c>
      <c r="K5177" t="s">
        <v>1546</v>
      </c>
      <c r="L5177" s="3">
        <v>15403.564654166565</v>
      </c>
      <c r="M5177" s="3">
        <v>16277</v>
      </c>
      <c r="N5177" s="3">
        <v>16277</v>
      </c>
      <c r="O5177" s="3">
        <v>16277</v>
      </c>
      <c r="P5177" s="3">
        <v>16449.9482790974</v>
      </c>
    </row>
    <row r="5178" spans="2:16" x14ac:dyDescent="0.35">
      <c r="B5178" t="s">
        <v>76</v>
      </c>
      <c r="D5178" t="s">
        <v>19</v>
      </c>
      <c r="E5178" t="s">
        <v>103</v>
      </c>
      <c r="F5178" t="s">
        <v>253</v>
      </c>
      <c r="G5178" t="s">
        <v>254</v>
      </c>
      <c r="H5178">
        <v>5021</v>
      </c>
      <c r="I5178" t="s">
        <v>244</v>
      </c>
      <c r="J5178">
        <v>63300150</v>
      </c>
      <c r="K5178" t="s">
        <v>1680</v>
      </c>
      <c r="L5178" s="3">
        <v>1166.8363469059025</v>
      </c>
      <c r="M5178" s="3">
        <v>1233</v>
      </c>
      <c r="N5178" s="3">
        <v>1233</v>
      </c>
      <c r="O5178" s="3">
        <v>1233</v>
      </c>
      <c r="P5178" s="3">
        <v>1246.1010154283401</v>
      </c>
    </row>
    <row r="5179" spans="2:16" x14ac:dyDescent="0.35">
      <c r="B5179" t="s">
        <v>76</v>
      </c>
      <c r="D5179" t="s">
        <v>11</v>
      </c>
      <c r="E5179" t="s">
        <v>103</v>
      </c>
      <c r="F5179" t="s">
        <v>253</v>
      </c>
      <c r="G5179" t="s">
        <v>254</v>
      </c>
      <c r="H5179">
        <v>5021</v>
      </c>
      <c r="I5179" t="s">
        <v>244</v>
      </c>
      <c r="J5179">
        <v>63300100</v>
      </c>
      <c r="K5179" t="s">
        <v>1869</v>
      </c>
      <c r="L5179" s="3">
        <v>1087.2410538803019</v>
      </c>
      <c r="M5179" s="3">
        <v>1148.891378803201</v>
      </c>
      <c r="N5179" s="3">
        <v>1183.3581201672971</v>
      </c>
      <c r="O5179" s="3">
        <v>1218.8588637723158</v>
      </c>
      <c r="P5179" s="3">
        <v>1231.8096251504587</v>
      </c>
    </row>
    <row r="5180" spans="2:16" x14ac:dyDescent="0.35">
      <c r="B5180" t="s">
        <v>76</v>
      </c>
      <c r="D5180" t="s">
        <v>11</v>
      </c>
      <c r="E5180" t="s">
        <v>103</v>
      </c>
      <c r="F5180" t="s">
        <v>253</v>
      </c>
      <c r="G5180" t="s">
        <v>254</v>
      </c>
      <c r="H5180">
        <v>5021</v>
      </c>
      <c r="I5180" t="s">
        <v>244</v>
      </c>
      <c r="J5180">
        <v>63300170</v>
      </c>
      <c r="K5180" t="s">
        <v>1873</v>
      </c>
      <c r="L5180" s="3">
        <v>1879.0361692061742</v>
      </c>
      <c r="M5180" s="3">
        <v>1985.5840133664019</v>
      </c>
      <c r="N5180" s="3">
        <v>2045.1515337673936</v>
      </c>
      <c r="O5180" s="3">
        <v>2106.5060797804153</v>
      </c>
      <c r="P5180" s="3">
        <v>2128.8883739013363</v>
      </c>
    </row>
    <row r="5181" spans="2:16" x14ac:dyDescent="0.35">
      <c r="B5181" t="s">
        <v>76</v>
      </c>
      <c r="D5181" t="s">
        <v>11</v>
      </c>
      <c r="E5181" t="s">
        <v>103</v>
      </c>
      <c r="F5181" t="s">
        <v>253</v>
      </c>
      <c r="G5181" t="s">
        <v>254</v>
      </c>
      <c r="H5181">
        <v>5021</v>
      </c>
      <c r="I5181" t="s">
        <v>244</v>
      </c>
      <c r="J5181">
        <v>63300130</v>
      </c>
      <c r="K5181" t="s">
        <v>1896</v>
      </c>
      <c r="L5181" s="3">
        <v>472.71349451005023</v>
      </c>
      <c r="M5181" s="3">
        <v>499.5179832</v>
      </c>
      <c r="N5181" s="3">
        <v>7093.7225351435527</v>
      </c>
      <c r="O5181" s="3">
        <v>7093.7225351435527</v>
      </c>
      <c r="P5181" s="3">
        <v>7169.095583300309</v>
      </c>
    </row>
    <row r="5182" spans="2:16" x14ac:dyDescent="0.35">
      <c r="B5182" t="s">
        <v>10</v>
      </c>
      <c r="D5182" t="s">
        <v>11</v>
      </c>
      <c r="E5182" t="s">
        <v>103</v>
      </c>
      <c r="F5182" t="s">
        <v>239</v>
      </c>
      <c r="G5182" t="s">
        <v>240</v>
      </c>
      <c r="H5182">
        <v>5023</v>
      </c>
      <c r="I5182" t="s">
        <v>241</v>
      </c>
      <c r="J5182">
        <v>63300080</v>
      </c>
      <c r="K5182" t="s">
        <v>91</v>
      </c>
      <c r="L5182" s="3">
        <v>22499.920384729598</v>
      </c>
      <c r="M5182" s="3">
        <v>23287.417598195134</v>
      </c>
      <c r="N5182" s="3">
        <v>24102.477214131963</v>
      </c>
      <c r="O5182" s="3">
        <v>24946.063916626579</v>
      </c>
      <c r="P5182" s="3">
        <v>25819.176153708508</v>
      </c>
    </row>
    <row r="5183" spans="2:16" x14ac:dyDescent="0.35">
      <c r="B5183" t="s">
        <v>10</v>
      </c>
      <c r="D5183" t="s">
        <v>11</v>
      </c>
      <c r="E5183" t="s">
        <v>103</v>
      </c>
      <c r="F5183" t="s">
        <v>239</v>
      </c>
      <c r="G5183" t="s">
        <v>240</v>
      </c>
      <c r="H5183">
        <v>5023</v>
      </c>
      <c r="I5183" t="s">
        <v>241</v>
      </c>
      <c r="J5183">
        <v>63300040</v>
      </c>
      <c r="K5183" t="s">
        <v>1515</v>
      </c>
      <c r="L5183" s="3">
        <v>7771.3540802519992</v>
      </c>
      <c r="M5183" s="3">
        <v>8043.3514730608194</v>
      </c>
      <c r="N5183" s="3">
        <v>8324.8687746179476</v>
      </c>
      <c r="O5183" s="3">
        <v>8616.2391817295756</v>
      </c>
      <c r="P5183" s="3">
        <v>8917.8075530901096</v>
      </c>
    </row>
    <row r="5184" spans="2:16" x14ac:dyDescent="0.35">
      <c r="B5184" t="s">
        <v>10</v>
      </c>
      <c r="D5184" t="s">
        <v>19</v>
      </c>
      <c r="E5184" t="s">
        <v>103</v>
      </c>
      <c r="F5184" t="s">
        <v>239</v>
      </c>
      <c r="G5184" t="s">
        <v>240</v>
      </c>
      <c r="H5184">
        <v>5023</v>
      </c>
      <c r="I5184" t="s">
        <v>241</v>
      </c>
      <c r="J5184">
        <v>63300056</v>
      </c>
      <c r="K5184" t="s">
        <v>1536</v>
      </c>
      <c r="L5184" s="3">
        <v>74012.896002399997</v>
      </c>
      <c r="M5184" s="3">
        <v>76603.347362483997</v>
      </c>
      <c r="N5184" s="3">
        <v>79284.464520170935</v>
      </c>
      <c r="O5184" s="3">
        <v>82059.420778376909</v>
      </c>
      <c r="P5184" s="3">
        <v>84931.50050562009</v>
      </c>
    </row>
    <row r="5185" spans="2:16" x14ac:dyDescent="0.35">
      <c r="B5185" t="s">
        <v>10</v>
      </c>
      <c r="D5185" t="s">
        <v>19</v>
      </c>
      <c r="E5185" t="s">
        <v>103</v>
      </c>
      <c r="F5185" t="s">
        <v>239</v>
      </c>
      <c r="G5185" t="s">
        <v>240</v>
      </c>
      <c r="H5185">
        <v>5023</v>
      </c>
      <c r="I5185" t="s">
        <v>241</v>
      </c>
      <c r="J5185">
        <v>63300152</v>
      </c>
      <c r="K5185" t="s">
        <v>1741</v>
      </c>
      <c r="L5185" s="3">
        <v>4685254</v>
      </c>
      <c r="M5185" s="3">
        <v>4778959.08</v>
      </c>
      <c r="N5185" s="3">
        <v>4874538.2615999999</v>
      </c>
      <c r="O5185" s="3">
        <v>4972029.0268320004</v>
      </c>
      <c r="P5185" s="3">
        <v>5071469.6073686406</v>
      </c>
    </row>
    <row r="5186" spans="2:16" x14ac:dyDescent="0.35">
      <c r="B5186" t="s">
        <v>10</v>
      </c>
      <c r="D5186" t="s">
        <v>11</v>
      </c>
      <c r="E5186" t="s">
        <v>103</v>
      </c>
      <c r="F5186" t="s">
        <v>239</v>
      </c>
      <c r="G5186" t="s">
        <v>240</v>
      </c>
      <c r="H5186">
        <v>5023</v>
      </c>
      <c r="I5186" t="s">
        <v>241</v>
      </c>
      <c r="J5186">
        <v>63300100</v>
      </c>
      <c r="K5186" t="s">
        <v>1869</v>
      </c>
      <c r="L5186" s="3">
        <v>6809.1864322207994</v>
      </c>
      <c r="M5186" s="3">
        <v>7047.5079573485273</v>
      </c>
      <c r="N5186" s="3">
        <v>7294.170735855726</v>
      </c>
      <c r="O5186" s="3">
        <v>7549.4667116106757</v>
      </c>
      <c r="P5186" s="3">
        <v>7813.6980465170482</v>
      </c>
    </row>
    <row r="5187" spans="2:16" x14ac:dyDescent="0.35">
      <c r="B5187" t="s">
        <v>10</v>
      </c>
      <c r="D5187" t="s">
        <v>11</v>
      </c>
      <c r="E5187" t="s">
        <v>103</v>
      </c>
      <c r="F5187" t="s">
        <v>239</v>
      </c>
      <c r="G5187" t="s">
        <v>240</v>
      </c>
      <c r="H5187">
        <v>5023</v>
      </c>
      <c r="I5187" t="s">
        <v>241</v>
      </c>
      <c r="J5187">
        <v>63300170</v>
      </c>
      <c r="K5187" t="s">
        <v>1873</v>
      </c>
      <c r="L5187" s="3">
        <v>11768.0504643816</v>
      </c>
      <c r="M5187" s="3">
        <v>12179.932230634955</v>
      </c>
      <c r="N5187" s="3">
        <v>12606.229858707178</v>
      </c>
      <c r="O5187" s="3">
        <v>13047.447903761929</v>
      </c>
      <c r="P5187" s="3">
        <v>13504.108580393595</v>
      </c>
    </row>
    <row r="5188" spans="2:16" x14ac:dyDescent="0.35">
      <c r="B5188" t="s">
        <v>10</v>
      </c>
      <c r="D5188" t="s">
        <v>11</v>
      </c>
      <c r="E5188" t="s">
        <v>103</v>
      </c>
      <c r="F5188" t="s">
        <v>236</v>
      </c>
      <c r="G5188" t="s">
        <v>237</v>
      </c>
      <c r="H5188">
        <v>5024</v>
      </c>
      <c r="I5188" t="s">
        <v>238</v>
      </c>
      <c r="J5188">
        <v>63300080</v>
      </c>
      <c r="K5188" t="s">
        <v>91</v>
      </c>
      <c r="L5188" s="3">
        <v>697.23056647255726</v>
      </c>
      <c r="M5188" s="3">
        <v>-880.6550350139587</v>
      </c>
      <c r="N5188" s="3">
        <v>-521.41473808643059</v>
      </c>
      <c r="O5188" s="3">
        <v>-137.8991340718494</v>
      </c>
      <c r="P5188" s="3">
        <v>1874.6112972464325</v>
      </c>
    </row>
    <row r="5189" spans="2:16" x14ac:dyDescent="0.35">
      <c r="B5189" t="s">
        <v>10</v>
      </c>
      <c r="D5189" t="s">
        <v>19</v>
      </c>
      <c r="E5189" t="s">
        <v>103</v>
      </c>
      <c r="F5189" t="s">
        <v>236</v>
      </c>
      <c r="G5189" t="s">
        <v>237</v>
      </c>
      <c r="H5189">
        <v>5024</v>
      </c>
      <c r="I5189" t="s">
        <v>238</v>
      </c>
      <c r="J5189">
        <v>63300030</v>
      </c>
      <c r="K5189" t="s">
        <v>1488</v>
      </c>
      <c r="L5189" s="3">
        <v>1746.6560488344512</v>
      </c>
      <c r="M5189" s="3">
        <v>0</v>
      </c>
      <c r="N5189" s="3">
        <v>0</v>
      </c>
      <c r="O5189" s="3">
        <v>0</v>
      </c>
      <c r="P5189" s="3">
        <v>-345.85405692820495</v>
      </c>
    </row>
    <row r="5190" spans="2:16" x14ac:dyDescent="0.35">
      <c r="B5190" t="s">
        <v>10</v>
      </c>
      <c r="D5190" t="s">
        <v>11</v>
      </c>
      <c r="E5190" t="s">
        <v>103</v>
      </c>
      <c r="F5190" t="s">
        <v>236</v>
      </c>
      <c r="G5190" t="s">
        <v>237</v>
      </c>
      <c r="H5190">
        <v>5024</v>
      </c>
      <c r="I5190" t="s">
        <v>238</v>
      </c>
      <c r="J5190">
        <v>63300040</v>
      </c>
      <c r="K5190" t="s">
        <v>1515</v>
      </c>
      <c r="L5190" s="3">
        <v>240.8197680250596</v>
      </c>
      <c r="M5190" s="3">
        <v>-304.1736140673238</v>
      </c>
      <c r="N5190" s="3">
        <v>-180.0939062469588</v>
      </c>
      <c r="O5190" s="3">
        <v>-47.629635123495973</v>
      </c>
      <c r="P5190" s="3">
        <v>647.48087569366908</v>
      </c>
    </row>
    <row r="5191" spans="2:16" x14ac:dyDescent="0.35">
      <c r="B5191" t="s">
        <v>10</v>
      </c>
      <c r="D5191" t="s">
        <v>19</v>
      </c>
      <c r="E5191" t="s">
        <v>103</v>
      </c>
      <c r="F5191" t="s">
        <v>236</v>
      </c>
      <c r="G5191" t="s">
        <v>237</v>
      </c>
      <c r="H5191">
        <v>5024</v>
      </c>
      <c r="I5191" t="s">
        <v>238</v>
      </c>
      <c r="J5191">
        <v>63300056</v>
      </c>
      <c r="K5191" t="s">
        <v>1536</v>
      </c>
      <c r="L5191" s="3">
        <v>2293.5216002386587</v>
      </c>
      <c r="M5191" s="3">
        <v>-2896.8915625459631</v>
      </c>
      <c r="N5191" s="3">
        <v>-1715.1800594948581</v>
      </c>
      <c r="O5191" s="3">
        <v>-453.6155726047582</v>
      </c>
      <c r="P5191" s="3">
        <v>6166.4845304158516</v>
      </c>
    </row>
    <row r="5192" spans="2:16" x14ac:dyDescent="0.35">
      <c r="B5192" t="s">
        <v>10</v>
      </c>
      <c r="D5192" t="s">
        <v>19</v>
      </c>
      <c r="E5192" t="s">
        <v>103</v>
      </c>
      <c r="F5192" t="s">
        <v>236</v>
      </c>
      <c r="G5192" t="s">
        <v>237</v>
      </c>
      <c r="H5192">
        <v>5024</v>
      </c>
      <c r="I5192" t="s">
        <v>238</v>
      </c>
      <c r="J5192">
        <v>63300060</v>
      </c>
      <c r="K5192" t="s">
        <v>1546</v>
      </c>
      <c r="L5192" s="3">
        <v>200.90569114704067</v>
      </c>
      <c r="M5192" s="3">
        <v>0</v>
      </c>
      <c r="N5192" s="3">
        <v>0</v>
      </c>
      <c r="O5192" s="3">
        <v>0</v>
      </c>
      <c r="P5192" s="3">
        <v>-39.78118553423019</v>
      </c>
    </row>
    <row r="5193" spans="2:16" x14ac:dyDescent="0.35">
      <c r="B5193" t="s">
        <v>10</v>
      </c>
      <c r="D5193" t="s">
        <v>19</v>
      </c>
      <c r="E5193" t="s">
        <v>103</v>
      </c>
      <c r="F5193" t="s">
        <v>236</v>
      </c>
      <c r="G5193" t="s">
        <v>237</v>
      </c>
      <c r="H5193">
        <v>5024</v>
      </c>
      <c r="I5193" t="s">
        <v>238</v>
      </c>
      <c r="J5193">
        <v>63300033</v>
      </c>
      <c r="K5193" t="s">
        <v>1661</v>
      </c>
      <c r="L5193" s="3">
        <v>93.369632103592721</v>
      </c>
      <c r="M5193" s="3">
        <v>0</v>
      </c>
      <c r="N5193" s="3">
        <v>0</v>
      </c>
      <c r="O5193" s="3">
        <v>0</v>
      </c>
      <c r="P5193" s="3">
        <v>-18.488050969433971</v>
      </c>
    </row>
    <row r="5194" spans="2:16" x14ac:dyDescent="0.35">
      <c r="B5194" t="s">
        <v>10</v>
      </c>
      <c r="D5194" t="s">
        <v>19</v>
      </c>
      <c r="E5194" t="s">
        <v>103</v>
      </c>
      <c r="F5194" t="s">
        <v>236</v>
      </c>
      <c r="G5194" t="s">
        <v>237</v>
      </c>
      <c r="H5194">
        <v>5024</v>
      </c>
      <c r="I5194" t="s">
        <v>238</v>
      </c>
      <c r="J5194">
        <v>63300150</v>
      </c>
      <c r="K5194" t="s">
        <v>1680</v>
      </c>
      <c r="L5194" s="3">
        <v>4151.4070218749112</v>
      </c>
      <c r="M5194" s="3">
        <v>1547.2799999999988</v>
      </c>
      <c r="N5194" s="3">
        <v>3125.5056000000041</v>
      </c>
      <c r="O5194" s="3">
        <v>4735.2957120000065</v>
      </c>
      <c r="P5194" s="3">
        <v>5555.2646289990371</v>
      </c>
    </row>
    <row r="5195" spans="2:16" x14ac:dyDescent="0.35">
      <c r="B5195" t="s">
        <v>10</v>
      </c>
      <c r="D5195" t="s">
        <v>11</v>
      </c>
      <c r="E5195" t="s">
        <v>103</v>
      </c>
      <c r="F5195" t="s">
        <v>236</v>
      </c>
      <c r="G5195" t="s">
        <v>237</v>
      </c>
      <c r="H5195">
        <v>5024</v>
      </c>
      <c r="I5195" t="s">
        <v>238</v>
      </c>
      <c r="J5195">
        <v>63300100</v>
      </c>
      <c r="K5195" t="s">
        <v>1869</v>
      </c>
      <c r="L5195" s="3">
        <v>211.00398722195678</v>
      </c>
      <c r="M5195" s="3">
        <v>-266.51402375422913</v>
      </c>
      <c r="N5195" s="3">
        <v>-157.79656547352351</v>
      </c>
      <c r="O5195" s="3">
        <v>-41.732632679635572</v>
      </c>
      <c r="P5195" s="3">
        <v>567.31657679826094</v>
      </c>
    </row>
    <row r="5196" spans="2:16" x14ac:dyDescent="0.35">
      <c r="B5196" t="s">
        <v>10</v>
      </c>
      <c r="D5196" t="s">
        <v>11</v>
      </c>
      <c r="E5196" t="s">
        <v>103</v>
      </c>
      <c r="F5196" t="s">
        <v>236</v>
      </c>
      <c r="G5196" t="s">
        <v>237</v>
      </c>
      <c r="H5196">
        <v>5024</v>
      </c>
      <c r="I5196" t="s">
        <v>238</v>
      </c>
      <c r="J5196">
        <v>63300170</v>
      </c>
      <c r="K5196" t="s">
        <v>1873</v>
      </c>
      <c r="L5196" s="3">
        <v>364.6699344379449</v>
      </c>
      <c r="M5196" s="3">
        <v>-460.60575844480627</v>
      </c>
      <c r="N5196" s="3">
        <v>-272.71362945967849</v>
      </c>
      <c r="O5196" s="3">
        <v>-72.124876044152188</v>
      </c>
      <c r="P5196" s="3">
        <v>980.47104033613141</v>
      </c>
    </row>
    <row r="5197" spans="2:16" x14ac:dyDescent="0.35">
      <c r="B5197" t="s">
        <v>76</v>
      </c>
      <c r="D5197" t="s">
        <v>11</v>
      </c>
      <c r="E5197" t="s">
        <v>103</v>
      </c>
      <c r="F5197" t="s">
        <v>236</v>
      </c>
      <c r="G5197" t="s">
        <v>237</v>
      </c>
      <c r="H5197">
        <v>5024</v>
      </c>
      <c r="I5197" t="s">
        <v>238</v>
      </c>
      <c r="J5197">
        <v>63300080</v>
      </c>
      <c r="K5197" t="s">
        <v>91</v>
      </c>
      <c r="L5197" s="3">
        <v>73826.430878545041</v>
      </c>
      <c r="M5197" s="3">
        <v>78012.644630607174</v>
      </c>
      <c r="N5197" s="3">
        <v>80353.023969525399</v>
      </c>
      <c r="O5197" s="3">
        <v>82763.614688611167</v>
      </c>
      <c r="P5197" s="3">
        <v>83643.00430170176</v>
      </c>
    </row>
    <row r="5198" spans="2:16" x14ac:dyDescent="0.35">
      <c r="B5198" t="s">
        <v>76</v>
      </c>
      <c r="D5198" t="s">
        <v>19</v>
      </c>
      <c r="E5198" t="s">
        <v>103</v>
      </c>
      <c r="F5198" t="s">
        <v>236</v>
      </c>
      <c r="G5198" t="s">
        <v>237</v>
      </c>
      <c r="H5198">
        <v>5024</v>
      </c>
      <c r="I5198" t="s">
        <v>238</v>
      </c>
      <c r="J5198">
        <v>63300030</v>
      </c>
      <c r="K5198" t="s">
        <v>1488</v>
      </c>
      <c r="L5198" s="3">
        <v>30803.343951165549</v>
      </c>
      <c r="M5198" s="3">
        <v>32550</v>
      </c>
      <c r="N5198" s="3">
        <v>32550</v>
      </c>
      <c r="O5198" s="3">
        <v>32550</v>
      </c>
      <c r="P5198" s="3">
        <v>32895.854056928205</v>
      </c>
    </row>
    <row r="5199" spans="2:16" x14ac:dyDescent="0.35">
      <c r="B5199" t="s">
        <v>76</v>
      </c>
      <c r="D5199" t="s">
        <v>11</v>
      </c>
      <c r="E5199" t="s">
        <v>103</v>
      </c>
      <c r="F5199" t="s">
        <v>236</v>
      </c>
      <c r="G5199" t="s">
        <v>237</v>
      </c>
      <c r="H5199">
        <v>5024</v>
      </c>
      <c r="I5199" t="s">
        <v>238</v>
      </c>
      <c r="J5199">
        <v>63300040</v>
      </c>
      <c r="K5199" t="s">
        <v>1515</v>
      </c>
      <c r="L5199" s="3">
        <v>25499.26066528694</v>
      </c>
      <c r="M5199" s="3">
        <v>26945.156862545242</v>
      </c>
      <c r="N5199" s="3">
        <v>27753.5115684216</v>
      </c>
      <c r="O5199" s="3">
        <v>28586.116915474249</v>
      </c>
      <c r="P5199" s="3">
        <v>28889.853459469356</v>
      </c>
    </row>
    <row r="5200" spans="2:16" x14ac:dyDescent="0.35">
      <c r="B5200" t="s">
        <v>76</v>
      </c>
      <c r="D5200" t="s">
        <v>19</v>
      </c>
      <c r="E5200" t="s">
        <v>103</v>
      </c>
      <c r="F5200" t="s">
        <v>236</v>
      </c>
      <c r="G5200" t="s">
        <v>237</v>
      </c>
      <c r="H5200">
        <v>5024</v>
      </c>
      <c r="I5200" t="s">
        <v>238</v>
      </c>
      <c r="J5200">
        <v>63300056</v>
      </c>
      <c r="K5200" t="s">
        <v>1536</v>
      </c>
      <c r="L5200" s="3">
        <v>242850.10157416135</v>
      </c>
      <c r="M5200" s="3">
        <v>256620.54154804995</v>
      </c>
      <c r="N5200" s="3">
        <v>264319.15779449145</v>
      </c>
      <c r="O5200" s="3">
        <v>272248.73252832622</v>
      </c>
      <c r="P5200" s="3">
        <v>275141.46151875582</v>
      </c>
    </row>
    <row r="5201" spans="2:16" x14ac:dyDescent="0.35">
      <c r="B5201" t="s">
        <v>76</v>
      </c>
      <c r="D5201" t="s">
        <v>19</v>
      </c>
      <c r="E5201" t="s">
        <v>103</v>
      </c>
      <c r="F5201" t="s">
        <v>236</v>
      </c>
      <c r="G5201" t="s">
        <v>237</v>
      </c>
      <c r="H5201">
        <v>5024</v>
      </c>
      <c r="I5201" t="s">
        <v>238</v>
      </c>
      <c r="J5201">
        <v>63300060</v>
      </c>
      <c r="K5201" t="s">
        <v>1546</v>
      </c>
      <c r="L5201" s="3">
        <v>3543.0943088529593</v>
      </c>
      <c r="M5201" s="3">
        <v>3744</v>
      </c>
      <c r="N5201" s="3">
        <v>3744</v>
      </c>
      <c r="O5201" s="3">
        <v>3744</v>
      </c>
      <c r="P5201" s="3">
        <v>3783.7811855342302</v>
      </c>
    </row>
    <row r="5202" spans="2:16" x14ac:dyDescent="0.35">
      <c r="B5202" t="s">
        <v>76</v>
      </c>
      <c r="D5202" t="s">
        <v>19</v>
      </c>
      <c r="E5202" t="s">
        <v>103</v>
      </c>
      <c r="F5202" t="s">
        <v>236</v>
      </c>
      <c r="G5202" t="s">
        <v>237</v>
      </c>
      <c r="H5202">
        <v>5024</v>
      </c>
      <c r="I5202" t="s">
        <v>238</v>
      </c>
      <c r="J5202">
        <v>63300033</v>
      </c>
      <c r="K5202" t="s">
        <v>1661</v>
      </c>
      <c r="L5202" s="3">
        <v>1646.6303678964073</v>
      </c>
      <c r="M5202" s="3">
        <v>1740</v>
      </c>
      <c r="N5202" s="3">
        <v>1740</v>
      </c>
      <c r="O5202" s="3">
        <v>1740</v>
      </c>
      <c r="P5202" s="3">
        <v>1758.488050969434</v>
      </c>
    </row>
    <row r="5203" spans="2:16" x14ac:dyDescent="0.35">
      <c r="B5203" t="s">
        <v>76</v>
      </c>
      <c r="D5203" t="s">
        <v>19</v>
      </c>
      <c r="E5203" t="s">
        <v>103</v>
      </c>
      <c r="F5203" t="s">
        <v>236</v>
      </c>
      <c r="G5203" t="s">
        <v>237</v>
      </c>
      <c r="H5203">
        <v>5024</v>
      </c>
      <c r="I5203" t="s">
        <v>238</v>
      </c>
      <c r="J5203">
        <v>63300150</v>
      </c>
      <c r="K5203" t="s">
        <v>1680</v>
      </c>
      <c r="L5203" s="3">
        <v>73212.592978125089</v>
      </c>
      <c r="M5203" s="3">
        <v>77364</v>
      </c>
      <c r="N5203" s="3">
        <v>77364</v>
      </c>
      <c r="O5203" s="3">
        <v>77364</v>
      </c>
      <c r="P5203" s="3">
        <v>78186.016997240964</v>
      </c>
    </row>
    <row r="5204" spans="2:16" x14ac:dyDescent="0.35">
      <c r="B5204" t="s">
        <v>76</v>
      </c>
      <c r="D5204" t="s">
        <v>11</v>
      </c>
      <c r="E5204" t="s">
        <v>103</v>
      </c>
      <c r="F5204" t="s">
        <v>236</v>
      </c>
      <c r="G5204" t="s">
        <v>237</v>
      </c>
      <c r="H5204">
        <v>5024</v>
      </c>
      <c r="I5204" t="s">
        <v>238</v>
      </c>
      <c r="J5204">
        <v>63300100</v>
      </c>
      <c r="K5204" t="s">
        <v>1869</v>
      </c>
      <c r="L5204" s="3">
        <v>22342.209344822844</v>
      </c>
      <c r="M5204" s="3">
        <v>23609.089822420596</v>
      </c>
      <c r="N5204" s="3">
        <v>24317.36251709321</v>
      </c>
      <c r="O5204" s="3">
        <v>25046.883392606011</v>
      </c>
      <c r="P5204" s="3">
        <v>25313.014459725531</v>
      </c>
    </row>
    <row r="5205" spans="2:16" x14ac:dyDescent="0.35">
      <c r="B5205" t="s">
        <v>76</v>
      </c>
      <c r="D5205" t="s">
        <v>11</v>
      </c>
      <c r="E5205" t="s">
        <v>103</v>
      </c>
      <c r="F5205" t="s">
        <v>236</v>
      </c>
      <c r="G5205" t="s">
        <v>237</v>
      </c>
      <c r="H5205">
        <v>5024</v>
      </c>
      <c r="I5205" t="s">
        <v>238</v>
      </c>
      <c r="J5205">
        <v>63300170</v>
      </c>
      <c r="K5205" t="s">
        <v>1873</v>
      </c>
      <c r="L5205" s="3">
        <v>38613.166150291654</v>
      </c>
      <c r="M5205" s="3">
        <v>40802.666106139943</v>
      </c>
      <c r="N5205" s="3">
        <v>42026.746089324137</v>
      </c>
      <c r="O5205" s="3">
        <v>43287.548472003866</v>
      </c>
      <c r="P5205" s="3">
        <v>43747.492381482167</v>
      </c>
    </row>
    <row r="5206" spans="2:16" x14ac:dyDescent="0.35">
      <c r="B5206" t="s">
        <v>10</v>
      </c>
      <c r="D5206" t="s">
        <v>11</v>
      </c>
      <c r="E5206" t="s">
        <v>103</v>
      </c>
      <c r="F5206" t="s">
        <v>217</v>
      </c>
      <c r="G5206" t="s">
        <v>218</v>
      </c>
      <c r="H5206">
        <v>5025</v>
      </c>
      <c r="I5206" t="s">
        <v>219</v>
      </c>
      <c r="J5206">
        <v>63300080</v>
      </c>
      <c r="K5206" t="s">
        <v>91</v>
      </c>
      <c r="L5206" s="3">
        <v>17485.425983514506</v>
      </c>
      <c r="M5206" s="3">
        <v>15401.44058133915</v>
      </c>
      <c r="N5206" s="3">
        <v>16596.802712809353</v>
      </c>
      <c r="O5206" s="3">
        <v>17853.691870214767</v>
      </c>
      <c r="P5206" s="3">
        <v>21872.897325178463</v>
      </c>
    </row>
    <row r="5207" spans="2:16" x14ac:dyDescent="0.35">
      <c r="B5207" t="s">
        <v>10</v>
      </c>
      <c r="D5207" t="s">
        <v>19</v>
      </c>
      <c r="E5207" t="s">
        <v>103</v>
      </c>
      <c r="F5207" t="s">
        <v>217</v>
      </c>
      <c r="G5207" t="s">
        <v>218</v>
      </c>
      <c r="H5207">
        <v>5025</v>
      </c>
      <c r="I5207" t="s">
        <v>219</v>
      </c>
      <c r="J5207">
        <v>63300030</v>
      </c>
      <c r="K5207" t="s">
        <v>1488</v>
      </c>
      <c r="L5207" s="3">
        <v>-23141.56681456208</v>
      </c>
      <c r="M5207" s="3">
        <v>5459</v>
      </c>
      <c r="N5207" s="3">
        <v>5459</v>
      </c>
      <c r="O5207" s="3">
        <v>5459</v>
      </c>
      <c r="P5207" s="3">
        <v>4795.3852233638172</v>
      </c>
    </row>
    <row r="5208" spans="2:16" x14ac:dyDescent="0.35">
      <c r="B5208" t="s">
        <v>10</v>
      </c>
      <c r="D5208" t="s">
        <v>11</v>
      </c>
      <c r="E5208" t="s">
        <v>103</v>
      </c>
      <c r="F5208" t="s">
        <v>217</v>
      </c>
      <c r="G5208" t="s">
        <v>218</v>
      </c>
      <c r="H5208">
        <v>5025</v>
      </c>
      <c r="I5208" t="s">
        <v>219</v>
      </c>
      <c r="J5208">
        <v>63300040</v>
      </c>
      <c r="K5208" t="s">
        <v>1515</v>
      </c>
      <c r="L5208" s="3">
        <v>6005.2692250665059</v>
      </c>
      <c r="M5208" s="3">
        <v>5300.1048138709812</v>
      </c>
      <c r="N5208" s="3">
        <v>5708.442184497806</v>
      </c>
      <c r="O5208" s="3">
        <v>6137.7563741608174</v>
      </c>
      <c r="P5208" s="3">
        <v>7505.0337144998339</v>
      </c>
    </row>
    <row r="5209" spans="2:16" x14ac:dyDescent="0.35">
      <c r="B5209" t="s">
        <v>10</v>
      </c>
      <c r="D5209" t="s">
        <v>19</v>
      </c>
      <c r="E5209" t="s">
        <v>103</v>
      </c>
      <c r="F5209" t="s">
        <v>217</v>
      </c>
      <c r="G5209" t="s">
        <v>218</v>
      </c>
      <c r="H5209">
        <v>5025</v>
      </c>
      <c r="I5209" t="s">
        <v>219</v>
      </c>
      <c r="J5209">
        <v>63300056</v>
      </c>
      <c r="K5209" t="s">
        <v>1536</v>
      </c>
      <c r="L5209" s="3">
        <v>57193.04023872863</v>
      </c>
      <c r="M5209" s="3">
        <v>50477.188703533146</v>
      </c>
      <c r="N5209" s="3">
        <v>54366.116042836278</v>
      </c>
      <c r="O5209" s="3">
        <v>58454.822611055395</v>
      </c>
      <c r="P5209" s="3">
        <v>71476.51156666514</v>
      </c>
    </row>
    <row r="5210" spans="2:16" x14ac:dyDescent="0.35">
      <c r="B5210" t="s">
        <v>10</v>
      </c>
      <c r="D5210" t="s">
        <v>19</v>
      </c>
      <c r="E5210" t="s">
        <v>103</v>
      </c>
      <c r="F5210" t="s">
        <v>217</v>
      </c>
      <c r="G5210" t="s">
        <v>218</v>
      </c>
      <c r="H5210">
        <v>5025</v>
      </c>
      <c r="I5210" t="s">
        <v>219</v>
      </c>
      <c r="J5210">
        <v>63300052</v>
      </c>
      <c r="K5210" t="s">
        <v>1541</v>
      </c>
      <c r="L5210" s="3">
        <v>324.80839125320927</v>
      </c>
      <c r="M5210" s="3">
        <v>185.44478771399554</v>
      </c>
      <c r="N5210" s="3">
        <v>228.62972298398381</v>
      </c>
      <c r="O5210" s="3">
        <v>274.42696201942181</v>
      </c>
      <c r="P5210" s="3">
        <v>473.80858194810935</v>
      </c>
    </row>
    <row r="5211" spans="2:16" x14ac:dyDescent="0.35">
      <c r="B5211" t="s">
        <v>10</v>
      </c>
      <c r="D5211" t="s">
        <v>19</v>
      </c>
      <c r="E5211" t="s">
        <v>103</v>
      </c>
      <c r="F5211" t="s">
        <v>217</v>
      </c>
      <c r="G5211" t="s">
        <v>218</v>
      </c>
      <c r="H5211">
        <v>5025</v>
      </c>
      <c r="I5211" t="s">
        <v>219</v>
      </c>
      <c r="J5211">
        <v>63300060</v>
      </c>
      <c r="K5211" t="s">
        <v>1546</v>
      </c>
      <c r="L5211" s="3">
        <v>8245.7396401505612</v>
      </c>
      <c r="M5211" s="3">
        <v>7447</v>
      </c>
      <c r="N5211" s="3">
        <v>7447</v>
      </c>
      <c r="O5211" s="3">
        <v>7447</v>
      </c>
      <c r="P5211" s="3">
        <v>7288.842161678147</v>
      </c>
    </row>
    <row r="5212" spans="2:16" x14ac:dyDescent="0.35">
      <c r="B5212" t="s">
        <v>10</v>
      </c>
      <c r="D5212" t="s">
        <v>19</v>
      </c>
      <c r="E5212" t="s">
        <v>103</v>
      </c>
      <c r="F5212" t="s">
        <v>217</v>
      </c>
      <c r="G5212" t="s">
        <v>218</v>
      </c>
      <c r="H5212">
        <v>5025</v>
      </c>
      <c r="I5212" t="s">
        <v>219</v>
      </c>
      <c r="J5212">
        <v>63300065</v>
      </c>
      <c r="K5212" t="s">
        <v>1627</v>
      </c>
      <c r="L5212" s="3">
        <v>474.7979944237959</v>
      </c>
      <c r="M5212" s="3">
        <v>0</v>
      </c>
      <c r="N5212" s="3">
        <v>0</v>
      </c>
      <c r="O5212" s="3">
        <v>0</v>
      </c>
      <c r="P5212" s="3">
        <v>-94.014395508733287</v>
      </c>
    </row>
    <row r="5213" spans="2:16" x14ac:dyDescent="0.35">
      <c r="B5213" t="s">
        <v>10</v>
      </c>
      <c r="D5213" t="s">
        <v>19</v>
      </c>
      <c r="E5213" t="s">
        <v>103</v>
      </c>
      <c r="F5213" t="s">
        <v>217</v>
      </c>
      <c r="G5213" t="s">
        <v>218</v>
      </c>
      <c r="H5213">
        <v>5025</v>
      </c>
      <c r="I5213" t="s">
        <v>219</v>
      </c>
      <c r="J5213">
        <v>63300033</v>
      </c>
      <c r="K5213" t="s">
        <v>1661</v>
      </c>
      <c r="L5213" s="3">
        <v>1782.3940804327212</v>
      </c>
      <c r="M5213" s="3">
        <v>0</v>
      </c>
      <c r="N5213" s="3">
        <v>0</v>
      </c>
      <c r="O5213" s="3">
        <v>0</v>
      </c>
      <c r="P5213" s="3">
        <v>-352.93051781650138</v>
      </c>
    </row>
    <row r="5214" spans="2:16" x14ac:dyDescent="0.35">
      <c r="B5214" t="s">
        <v>10</v>
      </c>
      <c r="D5214" t="s">
        <v>19</v>
      </c>
      <c r="E5214" t="s">
        <v>103</v>
      </c>
      <c r="F5214" t="s">
        <v>217</v>
      </c>
      <c r="G5214" t="s">
        <v>218</v>
      </c>
      <c r="H5214">
        <v>5025</v>
      </c>
      <c r="I5214" t="s">
        <v>219</v>
      </c>
      <c r="J5214">
        <v>63300150</v>
      </c>
      <c r="K5214" t="s">
        <v>1680</v>
      </c>
      <c r="L5214" s="3">
        <v>2967.8009302134014</v>
      </c>
      <c r="M5214" s="3">
        <v>-1279.1199999999953</v>
      </c>
      <c r="N5214" s="3">
        <v>-2544.1223999999929</v>
      </c>
      <c r="O5214" s="3">
        <v>-3872.0448479999905</v>
      </c>
      <c r="P5214" s="3">
        <v>-2716.4430184994562</v>
      </c>
    </row>
    <row r="5215" spans="2:16" x14ac:dyDescent="0.35">
      <c r="B5215" t="s">
        <v>10</v>
      </c>
      <c r="D5215" t="s">
        <v>19</v>
      </c>
      <c r="E5215" t="s">
        <v>103</v>
      </c>
      <c r="F5215" t="s">
        <v>217</v>
      </c>
      <c r="G5215" t="s">
        <v>218</v>
      </c>
      <c r="H5215">
        <v>5025</v>
      </c>
      <c r="I5215" t="s">
        <v>219</v>
      </c>
      <c r="J5215">
        <v>63300150</v>
      </c>
      <c r="K5215" t="s">
        <v>1680</v>
      </c>
      <c r="L5215" s="3">
        <v>0</v>
      </c>
      <c r="M5215" s="3">
        <v>-97704.399518599676</v>
      </c>
      <c r="N5215" s="3">
        <v>-86126.969631308515</v>
      </c>
      <c r="O5215" s="3">
        <v>-92349.298233844165</v>
      </c>
      <c r="P5215" s="3">
        <v>0</v>
      </c>
    </row>
    <row r="5216" spans="2:16" x14ac:dyDescent="0.35">
      <c r="B5216" t="s">
        <v>10</v>
      </c>
      <c r="D5216" t="s">
        <v>19</v>
      </c>
      <c r="E5216" t="s">
        <v>103</v>
      </c>
      <c r="F5216" t="s">
        <v>220</v>
      </c>
      <c r="G5216" t="s">
        <v>221</v>
      </c>
      <c r="H5216">
        <v>5025</v>
      </c>
      <c r="I5216" t="s">
        <v>219</v>
      </c>
      <c r="J5216">
        <v>63300150</v>
      </c>
      <c r="K5216" t="s">
        <v>1680</v>
      </c>
      <c r="L5216" s="3">
        <v>0</v>
      </c>
      <c r="M5216" s="3">
        <v>-41498.321191911426</v>
      </c>
      <c r="N5216" s="3">
        <v>-28180.685834215146</v>
      </c>
      <c r="O5216" s="3">
        <v>8922.1653531712236</v>
      </c>
      <c r="P5216" s="3">
        <v>0</v>
      </c>
    </row>
    <row r="5217" spans="2:16" x14ac:dyDescent="0.35">
      <c r="B5217" t="s">
        <v>10</v>
      </c>
      <c r="D5217" t="s">
        <v>19</v>
      </c>
      <c r="E5217" t="s">
        <v>103</v>
      </c>
      <c r="F5217" t="s">
        <v>222</v>
      </c>
      <c r="G5217" t="s">
        <v>223</v>
      </c>
      <c r="H5217">
        <v>5025</v>
      </c>
      <c r="I5217" t="s">
        <v>219</v>
      </c>
      <c r="J5217">
        <v>63300150</v>
      </c>
      <c r="K5217" t="s">
        <v>1680</v>
      </c>
      <c r="L5217" s="3">
        <v>0</v>
      </c>
      <c r="M5217" s="3">
        <v>-327.92540548343959</v>
      </c>
      <c r="N5217" s="3">
        <v>-1431.9605581772498</v>
      </c>
      <c r="O5217" s="3">
        <v>-2781.3814059287024</v>
      </c>
      <c r="P5217" s="3">
        <v>0</v>
      </c>
    </row>
    <row r="5218" spans="2:16" x14ac:dyDescent="0.35">
      <c r="B5218" t="s">
        <v>10</v>
      </c>
      <c r="D5218" t="s">
        <v>19</v>
      </c>
      <c r="E5218" t="s">
        <v>103</v>
      </c>
      <c r="F5218" t="s">
        <v>1561</v>
      </c>
      <c r="G5218" t="s">
        <v>1562</v>
      </c>
      <c r="H5218">
        <v>5025</v>
      </c>
      <c r="I5218" t="s">
        <v>219</v>
      </c>
      <c r="J5218">
        <v>63300150</v>
      </c>
      <c r="K5218" t="s">
        <v>1680</v>
      </c>
      <c r="L5218" s="3">
        <v>0</v>
      </c>
      <c r="M5218" s="3">
        <v>2768.2799999999979</v>
      </c>
      <c r="N5218" s="3">
        <v>5632.0944</v>
      </c>
      <c r="O5218" s="3">
        <v>8583.3458880000107</v>
      </c>
      <c r="P5218" s="3">
        <v>0</v>
      </c>
    </row>
    <row r="5219" spans="2:16" x14ac:dyDescent="0.35">
      <c r="B5219" t="s">
        <v>10</v>
      </c>
      <c r="D5219" t="s">
        <v>19</v>
      </c>
      <c r="E5219" t="s">
        <v>103</v>
      </c>
      <c r="F5219" t="s">
        <v>224</v>
      </c>
      <c r="G5219" t="s">
        <v>225</v>
      </c>
      <c r="H5219">
        <v>5025</v>
      </c>
      <c r="I5219" t="s">
        <v>219</v>
      </c>
      <c r="J5219">
        <v>63300150</v>
      </c>
      <c r="K5219" t="s">
        <v>1680</v>
      </c>
      <c r="L5219" s="3">
        <v>0</v>
      </c>
      <c r="M5219" s="3">
        <v>-5603.5224149178885</v>
      </c>
      <c r="N5219" s="3">
        <v>61002.952904684564</v>
      </c>
      <c r="O5219" s="3">
        <v>57207.09378254394</v>
      </c>
      <c r="P5219" s="3">
        <v>0</v>
      </c>
    </row>
    <row r="5220" spans="2:16" x14ac:dyDescent="0.35">
      <c r="B5220" t="s">
        <v>10</v>
      </c>
      <c r="D5220" t="s">
        <v>19</v>
      </c>
      <c r="E5220" t="s">
        <v>103</v>
      </c>
      <c r="F5220" t="s">
        <v>226</v>
      </c>
      <c r="G5220" t="s">
        <v>227</v>
      </c>
      <c r="H5220">
        <v>5025</v>
      </c>
      <c r="I5220" t="s">
        <v>219</v>
      </c>
      <c r="J5220">
        <v>63300150</v>
      </c>
      <c r="K5220" t="s">
        <v>1680</v>
      </c>
      <c r="L5220" s="3">
        <v>0</v>
      </c>
      <c r="M5220" s="3">
        <v>64750.620168339308</v>
      </c>
      <c r="N5220" s="3">
        <v>-110002.39584174314</v>
      </c>
      <c r="O5220" s="3">
        <v>-115586.85226251674</v>
      </c>
      <c r="P5220" s="3">
        <v>0</v>
      </c>
    </row>
    <row r="5221" spans="2:16" x14ac:dyDescent="0.35">
      <c r="B5221" t="s">
        <v>10</v>
      </c>
      <c r="D5221" t="s">
        <v>19</v>
      </c>
      <c r="E5221" t="s">
        <v>103</v>
      </c>
      <c r="F5221" t="s">
        <v>228</v>
      </c>
      <c r="G5221" t="s">
        <v>229</v>
      </c>
      <c r="H5221">
        <v>5025</v>
      </c>
      <c r="I5221" t="s">
        <v>219</v>
      </c>
      <c r="J5221">
        <v>63300150</v>
      </c>
      <c r="K5221" t="s">
        <v>1680</v>
      </c>
      <c r="L5221" s="3">
        <v>0</v>
      </c>
      <c r="M5221" s="3">
        <v>26666.50556688958</v>
      </c>
      <c r="N5221" s="3">
        <v>22604.469818011967</v>
      </c>
      <c r="O5221" s="3">
        <v>15340.239151563781</v>
      </c>
      <c r="P5221" s="3">
        <v>0</v>
      </c>
    </row>
    <row r="5222" spans="2:16" x14ac:dyDescent="0.35">
      <c r="B5222" t="s">
        <v>10</v>
      </c>
      <c r="D5222" t="s">
        <v>19</v>
      </c>
      <c r="E5222" t="s">
        <v>103</v>
      </c>
      <c r="F5222" t="s">
        <v>1563</v>
      </c>
      <c r="G5222" t="s">
        <v>1564</v>
      </c>
      <c r="H5222">
        <v>5025</v>
      </c>
      <c r="I5222" t="s">
        <v>219</v>
      </c>
      <c r="J5222">
        <v>63300150</v>
      </c>
      <c r="K5222" t="s">
        <v>1680</v>
      </c>
      <c r="L5222" s="3">
        <v>0</v>
      </c>
      <c r="M5222" s="3">
        <v>35830.471199999985</v>
      </c>
      <c r="N5222" s="3">
        <v>49305.336935999956</v>
      </c>
      <c r="O5222" s="3">
        <v>63188.1916356</v>
      </c>
      <c r="P5222" s="3">
        <v>0</v>
      </c>
    </row>
    <row r="5223" spans="2:16" x14ac:dyDescent="0.35">
      <c r="B5223" t="s">
        <v>10</v>
      </c>
      <c r="D5223" t="s">
        <v>19</v>
      </c>
      <c r="E5223" t="s">
        <v>103</v>
      </c>
      <c r="F5223" t="s">
        <v>230</v>
      </c>
      <c r="G5223" t="s">
        <v>231</v>
      </c>
      <c r="H5223">
        <v>5025</v>
      </c>
      <c r="I5223" t="s">
        <v>219</v>
      </c>
      <c r="J5223">
        <v>63300150</v>
      </c>
      <c r="K5223" t="s">
        <v>1680</v>
      </c>
      <c r="L5223" s="3">
        <v>0</v>
      </c>
      <c r="M5223" s="3">
        <v>-11668.482289871488</v>
      </c>
      <c r="N5223" s="3">
        <v>-57020.853010485022</v>
      </c>
      <c r="O5223" s="3">
        <v>-72277.519152607318</v>
      </c>
      <c r="P5223" s="3">
        <v>0</v>
      </c>
    </row>
    <row r="5224" spans="2:16" x14ac:dyDescent="0.35">
      <c r="B5224" t="s">
        <v>10</v>
      </c>
      <c r="D5224" t="s">
        <v>19</v>
      </c>
      <c r="E5224" t="s">
        <v>103</v>
      </c>
      <c r="F5224" t="s">
        <v>1750</v>
      </c>
      <c r="G5224" t="s">
        <v>1751</v>
      </c>
      <c r="H5224">
        <v>5025</v>
      </c>
      <c r="I5224" t="s">
        <v>219</v>
      </c>
      <c r="J5224">
        <v>63300150</v>
      </c>
      <c r="K5224" t="s">
        <v>1680</v>
      </c>
      <c r="L5224" s="3">
        <v>0</v>
      </c>
      <c r="M5224" s="3">
        <v>78667.955045358045</v>
      </c>
      <c r="N5224" s="3">
        <v>80990.730848831125</v>
      </c>
      <c r="O5224" s="3">
        <v>82929.132601933787</v>
      </c>
      <c r="P5224" s="3">
        <v>0</v>
      </c>
    </row>
    <row r="5225" spans="2:16" x14ac:dyDescent="0.35">
      <c r="B5225" t="s">
        <v>10</v>
      </c>
      <c r="D5225" t="s">
        <v>19</v>
      </c>
      <c r="E5225" t="s">
        <v>103</v>
      </c>
      <c r="F5225" t="s">
        <v>1565</v>
      </c>
      <c r="G5225" t="s">
        <v>1566</v>
      </c>
      <c r="H5225">
        <v>5025</v>
      </c>
      <c r="I5225" t="s">
        <v>219</v>
      </c>
      <c r="J5225">
        <v>63300150</v>
      </c>
      <c r="K5225" t="s">
        <v>1680</v>
      </c>
      <c r="L5225" s="3">
        <v>0</v>
      </c>
      <c r="M5225" s="3">
        <v>0</v>
      </c>
      <c r="N5225" s="3">
        <v>0</v>
      </c>
      <c r="O5225" s="3">
        <v>0</v>
      </c>
      <c r="P5225" s="3">
        <v>0</v>
      </c>
    </row>
    <row r="5226" spans="2:16" x14ac:dyDescent="0.35">
      <c r="B5226" t="s">
        <v>10</v>
      </c>
      <c r="D5226" t="s">
        <v>19</v>
      </c>
      <c r="E5226" t="s">
        <v>103</v>
      </c>
      <c r="F5226" t="s">
        <v>232</v>
      </c>
      <c r="G5226" t="s">
        <v>233</v>
      </c>
      <c r="H5226">
        <v>5025</v>
      </c>
      <c r="I5226" t="s">
        <v>219</v>
      </c>
      <c r="J5226">
        <v>63300150</v>
      </c>
      <c r="K5226" t="s">
        <v>1680</v>
      </c>
      <c r="L5226" s="3">
        <v>0</v>
      </c>
      <c r="M5226" s="3">
        <v>116.69654079758743</v>
      </c>
      <c r="N5226" s="3">
        <v>-408.46510155467729</v>
      </c>
      <c r="O5226" s="3">
        <v>-1099.9363714054998</v>
      </c>
      <c r="P5226" s="3">
        <v>0</v>
      </c>
    </row>
    <row r="5227" spans="2:16" x14ac:dyDescent="0.35">
      <c r="B5227" t="s">
        <v>10</v>
      </c>
      <c r="D5227" t="s">
        <v>19</v>
      </c>
      <c r="E5227" t="s">
        <v>103</v>
      </c>
      <c r="F5227" t="s">
        <v>1662</v>
      </c>
      <c r="G5227" t="s">
        <v>1663</v>
      </c>
      <c r="H5227">
        <v>5025</v>
      </c>
      <c r="I5227" t="s">
        <v>219</v>
      </c>
      <c r="J5227">
        <v>63300150</v>
      </c>
      <c r="K5227" t="s">
        <v>1680</v>
      </c>
      <c r="L5227" s="3">
        <v>0</v>
      </c>
      <c r="M5227" s="3">
        <v>-921.91679999997723</v>
      </c>
      <c r="N5227" s="3">
        <v>-1862.2719359999755</v>
      </c>
      <c r="O5227" s="3">
        <v>-2821.4341747199796</v>
      </c>
      <c r="P5227" s="3">
        <v>0</v>
      </c>
    </row>
    <row r="5228" spans="2:16" x14ac:dyDescent="0.35">
      <c r="B5228" t="s">
        <v>10</v>
      </c>
      <c r="D5228" t="s">
        <v>19</v>
      </c>
      <c r="E5228" t="s">
        <v>103</v>
      </c>
      <c r="F5228" t="s">
        <v>234</v>
      </c>
      <c r="G5228" t="s">
        <v>235</v>
      </c>
      <c r="H5228">
        <v>5025</v>
      </c>
      <c r="I5228" t="s">
        <v>219</v>
      </c>
      <c r="J5228">
        <v>63300150</v>
      </c>
      <c r="K5228" t="s">
        <v>1680</v>
      </c>
      <c r="L5228" s="3">
        <v>0</v>
      </c>
      <c r="M5228" s="3">
        <v>1261.0531747855787</v>
      </c>
      <c r="N5228" s="3">
        <v>100.66763029967731</v>
      </c>
      <c r="O5228" s="3">
        <v>-1140.8784157194177</v>
      </c>
      <c r="P5228" s="3">
        <v>0</v>
      </c>
    </row>
    <row r="5229" spans="2:16" x14ac:dyDescent="0.35">
      <c r="B5229" t="s">
        <v>10</v>
      </c>
      <c r="D5229" t="s">
        <v>19</v>
      </c>
      <c r="E5229" t="s">
        <v>103</v>
      </c>
      <c r="F5229" t="s">
        <v>217</v>
      </c>
      <c r="G5229" t="s">
        <v>218</v>
      </c>
      <c r="H5229">
        <v>5025</v>
      </c>
      <c r="I5229" t="s">
        <v>219</v>
      </c>
      <c r="J5229">
        <v>63300150</v>
      </c>
      <c r="K5229" t="s">
        <v>1680</v>
      </c>
      <c r="L5229" s="3">
        <v>0</v>
      </c>
      <c r="M5229" s="3">
        <v>0</v>
      </c>
      <c r="N5229" s="3">
        <v>8810.681980942285</v>
      </c>
      <c r="O5229" s="3">
        <v>6993.4429213572193</v>
      </c>
      <c r="P5229" s="3">
        <v>0</v>
      </c>
    </row>
    <row r="5230" spans="2:16" x14ac:dyDescent="0.35">
      <c r="B5230" t="s">
        <v>10</v>
      </c>
      <c r="D5230" t="s">
        <v>19</v>
      </c>
      <c r="E5230" t="s">
        <v>103</v>
      </c>
      <c r="F5230" t="s">
        <v>220</v>
      </c>
      <c r="G5230" t="s">
        <v>221</v>
      </c>
      <c r="H5230">
        <v>5025</v>
      </c>
      <c r="I5230" t="s">
        <v>219</v>
      </c>
      <c r="J5230">
        <v>63300150</v>
      </c>
      <c r="K5230" t="s">
        <v>1680</v>
      </c>
      <c r="L5230" s="3">
        <v>0</v>
      </c>
      <c r="M5230" s="3">
        <v>0</v>
      </c>
      <c r="N5230" s="3">
        <v>1180.1967404363736</v>
      </c>
      <c r="O5230" s="3">
        <v>1169.3969477511168</v>
      </c>
      <c r="P5230" s="3">
        <v>0</v>
      </c>
    </row>
    <row r="5231" spans="2:16" x14ac:dyDescent="0.35">
      <c r="B5231" t="s">
        <v>10</v>
      </c>
      <c r="D5231" t="s">
        <v>19</v>
      </c>
      <c r="E5231" t="s">
        <v>103</v>
      </c>
      <c r="F5231" t="s">
        <v>222</v>
      </c>
      <c r="G5231" t="s">
        <v>223</v>
      </c>
      <c r="H5231">
        <v>5025</v>
      </c>
      <c r="I5231" t="s">
        <v>219</v>
      </c>
      <c r="J5231">
        <v>63300150</v>
      </c>
      <c r="K5231" t="s">
        <v>1680</v>
      </c>
      <c r="L5231" s="3">
        <v>0</v>
      </c>
      <c r="M5231" s="3">
        <v>0</v>
      </c>
      <c r="N5231" s="3">
        <v>958.06558701240215</v>
      </c>
      <c r="O5231" s="3">
        <v>745.27108011789528</v>
      </c>
      <c r="P5231" s="3">
        <v>0</v>
      </c>
    </row>
    <row r="5232" spans="2:16" x14ac:dyDescent="0.35">
      <c r="B5232" t="s">
        <v>10</v>
      </c>
      <c r="D5232" t="s">
        <v>19</v>
      </c>
      <c r="E5232" t="s">
        <v>103</v>
      </c>
      <c r="F5232" t="s">
        <v>1561</v>
      </c>
      <c r="G5232" t="s">
        <v>1562</v>
      </c>
      <c r="H5232">
        <v>5025</v>
      </c>
      <c r="I5232" t="s">
        <v>219</v>
      </c>
      <c r="J5232">
        <v>63300150</v>
      </c>
      <c r="K5232" t="s">
        <v>1680</v>
      </c>
      <c r="L5232" s="3">
        <v>0</v>
      </c>
      <c r="M5232" s="3">
        <v>0</v>
      </c>
      <c r="N5232" s="3">
        <v>1005.8106224214052</v>
      </c>
      <c r="O5232" s="3">
        <v>799.34702842695458</v>
      </c>
      <c r="P5232" s="3">
        <v>0</v>
      </c>
    </row>
    <row r="5233" spans="2:16" x14ac:dyDescent="0.35">
      <c r="B5233" t="s">
        <v>10</v>
      </c>
      <c r="D5233" t="s">
        <v>19</v>
      </c>
      <c r="E5233" t="s">
        <v>103</v>
      </c>
      <c r="F5233" t="s">
        <v>224</v>
      </c>
      <c r="G5233" t="s">
        <v>225</v>
      </c>
      <c r="H5233">
        <v>5025</v>
      </c>
      <c r="I5233" t="s">
        <v>219</v>
      </c>
      <c r="J5233">
        <v>63300150</v>
      </c>
      <c r="K5233" t="s">
        <v>1680</v>
      </c>
      <c r="L5233" s="3">
        <v>0</v>
      </c>
      <c r="M5233" s="3">
        <v>0</v>
      </c>
      <c r="N5233" s="3">
        <v>5725.383252894494</v>
      </c>
      <c r="O5233" s="3">
        <v>4494.6078884789013</v>
      </c>
      <c r="P5233" s="3">
        <v>0</v>
      </c>
    </row>
    <row r="5234" spans="2:16" x14ac:dyDescent="0.35">
      <c r="B5234" t="s">
        <v>10</v>
      </c>
      <c r="D5234" t="s">
        <v>19</v>
      </c>
      <c r="E5234" t="s">
        <v>103</v>
      </c>
      <c r="F5234" t="s">
        <v>226</v>
      </c>
      <c r="G5234" t="s">
        <v>227</v>
      </c>
      <c r="H5234">
        <v>5025</v>
      </c>
      <c r="I5234" t="s">
        <v>219</v>
      </c>
      <c r="J5234">
        <v>63300150</v>
      </c>
      <c r="K5234" t="s">
        <v>1680</v>
      </c>
      <c r="L5234" s="3">
        <v>0</v>
      </c>
      <c r="M5234" s="3">
        <v>0</v>
      </c>
      <c r="N5234" s="3">
        <v>3764.4366017475604</v>
      </c>
      <c r="O5234" s="3">
        <v>2918.1861853237529</v>
      </c>
      <c r="P5234" s="3">
        <v>0</v>
      </c>
    </row>
    <row r="5235" spans="2:16" x14ac:dyDescent="0.35">
      <c r="B5235" t="s">
        <v>10</v>
      </c>
      <c r="D5235" t="s">
        <v>19</v>
      </c>
      <c r="E5235" t="s">
        <v>103</v>
      </c>
      <c r="F5235" t="s">
        <v>228</v>
      </c>
      <c r="G5235" t="s">
        <v>229</v>
      </c>
      <c r="H5235">
        <v>5025</v>
      </c>
      <c r="I5235" t="s">
        <v>219</v>
      </c>
      <c r="J5235">
        <v>63300150</v>
      </c>
      <c r="K5235" t="s">
        <v>1680</v>
      </c>
      <c r="L5235" s="3">
        <v>0</v>
      </c>
      <c r="M5235" s="3">
        <v>0</v>
      </c>
      <c r="N5235" s="3">
        <v>6303.9401995927046</v>
      </c>
      <c r="O5235" s="3">
        <v>4923.8376700772442</v>
      </c>
      <c r="P5235" s="3">
        <v>0</v>
      </c>
    </row>
    <row r="5236" spans="2:16" x14ac:dyDescent="0.35">
      <c r="B5236" t="s">
        <v>10</v>
      </c>
      <c r="D5236" t="s">
        <v>19</v>
      </c>
      <c r="E5236" t="s">
        <v>103</v>
      </c>
      <c r="F5236" t="s">
        <v>1563</v>
      </c>
      <c r="G5236" t="s">
        <v>1564</v>
      </c>
      <c r="H5236">
        <v>5025</v>
      </c>
      <c r="I5236" t="s">
        <v>219</v>
      </c>
      <c r="J5236">
        <v>63300150</v>
      </c>
      <c r="K5236" t="s">
        <v>1680</v>
      </c>
      <c r="L5236" s="3">
        <v>0</v>
      </c>
      <c r="M5236" s="3">
        <v>0</v>
      </c>
      <c r="N5236" s="3">
        <v>4113.2741356718034</v>
      </c>
      <c r="O5236" s="3">
        <v>3279.3867813714278</v>
      </c>
      <c r="P5236" s="3">
        <v>0</v>
      </c>
    </row>
    <row r="5237" spans="2:16" x14ac:dyDescent="0.35">
      <c r="B5237" t="s">
        <v>10</v>
      </c>
      <c r="D5237" t="s">
        <v>19</v>
      </c>
      <c r="E5237" t="s">
        <v>103</v>
      </c>
      <c r="F5237" t="s">
        <v>230</v>
      </c>
      <c r="G5237" t="s">
        <v>231</v>
      </c>
      <c r="H5237">
        <v>5025</v>
      </c>
      <c r="I5237" t="s">
        <v>219</v>
      </c>
      <c r="J5237">
        <v>63300150</v>
      </c>
      <c r="K5237" t="s">
        <v>1680</v>
      </c>
      <c r="L5237" s="3">
        <v>0</v>
      </c>
      <c r="M5237" s="3">
        <v>0</v>
      </c>
      <c r="N5237" s="3">
        <v>20859.833920510882</v>
      </c>
      <c r="O5237" s="3">
        <v>16602.051959931054</v>
      </c>
      <c r="P5237" s="3">
        <v>0</v>
      </c>
    </row>
    <row r="5238" spans="2:16" x14ac:dyDescent="0.35">
      <c r="B5238" t="s">
        <v>10</v>
      </c>
      <c r="D5238" t="s">
        <v>19</v>
      </c>
      <c r="E5238" t="s">
        <v>103</v>
      </c>
      <c r="F5238" t="s">
        <v>1750</v>
      </c>
      <c r="G5238" t="s">
        <v>1751</v>
      </c>
      <c r="H5238">
        <v>5025</v>
      </c>
      <c r="I5238" t="s">
        <v>219</v>
      </c>
      <c r="J5238">
        <v>63300150</v>
      </c>
      <c r="K5238" t="s">
        <v>1680</v>
      </c>
      <c r="L5238" s="3">
        <v>0</v>
      </c>
      <c r="M5238" s="3">
        <v>0</v>
      </c>
      <c r="N5238" s="3">
        <v>9179.5765727452945</v>
      </c>
      <c r="O5238" s="3">
        <v>7249.6726285925306</v>
      </c>
      <c r="P5238" s="3">
        <v>0</v>
      </c>
    </row>
    <row r="5239" spans="2:16" x14ac:dyDescent="0.35">
      <c r="B5239" t="s">
        <v>10</v>
      </c>
      <c r="D5239" t="s">
        <v>19</v>
      </c>
      <c r="E5239" t="s">
        <v>103</v>
      </c>
      <c r="F5239" t="s">
        <v>1565</v>
      </c>
      <c r="G5239" t="s">
        <v>1566</v>
      </c>
      <c r="H5239">
        <v>5025</v>
      </c>
      <c r="I5239" t="s">
        <v>219</v>
      </c>
      <c r="J5239">
        <v>63300150</v>
      </c>
      <c r="K5239" t="s">
        <v>1680</v>
      </c>
      <c r="L5239" s="3">
        <v>0</v>
      </c>
      <c r="M5239" s="3">
        <v>0</v>
      </c>
      <c r="N5239" s="3">
        <v>1239.0307625847286</v>
      </c>
      <c r="O5239" s="3">
        <v>959.06899555111681</v>
      </c>
      <c r="P5239" s="3">
        <v>0</v>
      </c>
    </row>
    <row r="5240" spans="2:16" x14ac:dyDescent="0.35">
      <c r="B5240" t="s">
        <v>10</v>
      </c>
      <c r="D5240" t="s">
        <v>19</v>
      </c>
      <c r="E5240" t="s">
        <v>103</v>
      </c>
      <c r="F5240" t="s">
        <v>232</v>
      </c>
      <c r="G5240" t="s">
        <v>233</v>
      </c>
      <c r="H5240">
        <v>5025</v>
      </c>
      <c r="I5240" t="s">
        <v>219</v>
      </c>
      <c r="J5240">
        <v>63300150</v>
      </c>
      <c r="K5240" t="s">
        <v>1680</v>
      </c>
      <c r="L5240" s="3">
        <v>0</v>
      </c>
      <c r="M5240" s="3">
        <v>0</v>
      </c>
      <c r="N5240" s="3">
        <v>476.0382500756553</v>
      </c>
      <c r="O5240" s="3">
        <v>372.30283823901834</v>
      </c>
      <c r="P5240" s="3">
        <v>0</v>
      </c>
    </row>
    <row r="5241" spans="2:16" x14ac:dyDescent="0.35">
      <c r="B5241" t="s">
        <v>10</v>
      </c>
      <c r="D5241" t="s">
        <v>19</v>
      </c>
      <c r="E5241" t="s">
        <v>103</v>
      </c>
      <c r="F5241" t="s">
        <v>1662</v>
      </c>
      <c r="G5241" t="s">
        <v>1663</v>
      </c>
      <c r="H5241">
        <v>5025</v>
      </c>
      <c r="I5241" t="s">
        <v>219</v>
      </c>
      <c r="J5241">
        <v>63300150</v>
      </c>
      <c r="K5241" t="s">
        <v>1680</v>
      </c>
      <c r="L5241" s="3">
        <v>0</v>
      </c>
      <c r="M5241" s="3">
        <v>0</v>
      </c>
      <c r="N5241" s="3">
        <v>1120.2620125024009</v>
      </c>
      <c r="O5241" s="3">
        <v>867.13630970988856</v>
      </c>
      <c r="P5241" s="3">
        <v>0</v>
      </c>
    </row>
    <row r="5242" spans="2:16" x14ac:dyDescent="0.35">
      <c r="B5242" t="s">
        <v>10</v>
      </c>
      <c r="D5242" t="s">
        <v>19</v>
      </c>
      <c r="E5242" t="s">
        <v>103</v>
      </c>
      <c r="F5242" t="s">
        <v>234</v>
      </c>
      <c r="G5242" t="s">
        <v>235</v>
      </c>
      <c r="H5242">
        <v>5025</v>
      </c>
      <c r="I5242" t="s">
        <v>219</v>
      </c>
      <c r="J5242">
        <v>63300150</v>
      </c>
      <c r="K5242" t="s">
        <v>1680</v>
      </c>
      <c r="L5242" s="3">
        <v>0</v>
      </c>
      <c r="M5242" s="3">
        <v>0</v>
      </c>
      <c r="N5242" s="3">
        <v>660.81873651846615</v>
      </c>
      <c r="O5242" s="3">
        <v>513.42236900094395</v>
      </c>
      <c r="P5242" s="3">
        <v>0</v>
      </c>
    </row>
    <row r="5243" spans="2:16" x14ac:dyDescent="0.35">
      <c r="B5243" t="s">
        <v>10</v>
      </c>
      <c r="D5243" t="s">
        <v>11</v>
      </c>
      <c r="E5243" t="s">
        <v>103</v>
      </c>
      <c r="F5243" t="s">
        <v>217</v>
      </c>
      <c r="G5243" t="s">
        <v>218</v>
      </c>
      <c r="H5243">
        <v>5025</v>
      </c>
      <c r="I5243" t="s">
        <v>219</v>
      </c>
      <c r="J5243">
        <v>63300110</v>
      </c>
      <c r="K5243" t="s">
        <v>1866</v>
      </c>
      <c r="L5243" s="3">
        <v>18.991919776951818</v>
      </c>
      <c r="M5243" s="3">
        <v>0</v>
      </c>
      <c r="N5243" s="3">
        <v>-351.48563799433776</v>
      </c>
      <c r="O5243" s="3">
        <v>-351.48563799433776</v>
      </c>
      <c r="P5243" s="3">
        <v>-358.98086001598784</v>
      </c>
    </row>
    <row r="5244" spans="2:16" x14ac:dyDescent="0.35">
      <c r="B5244" t="s">
        <v>10</v>
      </c>
      <c r="D5244" t="s">
        <v>11</v>
      </c>
      <c r="E5244" t="s">
        <v>103</v>
      </c>
      <c r="F5244" t="s">
        <v>217</v>
      </c>
      <c r="G5244" t="s">
        <v>218</v>
      </c>
      <c r="H5244">
        <v>5025</v>
      </c>
      <c r="I5244" t="s">
        <v>219</v>
      </c>
      <c r="J5244">
        <v>63300100</v>
      </c>
      <c r="K5244" t="s">
        <v>1869</v>
      </c>
      <c r="L5244" s="3">
        <v>5291.6420739583191</v>
      </c>
      <c r="M5244" s="3">
        <v>4660.9622811947338</v>
      </c>
      <c r="N5244" s="3">
        <v>5022.7166104554635</v>
      </c>
      <c r="O5244" s="3">
        <v>5403.0909607228896</v>
      </c>
      <c r="P5244" s="3">
        <v>6619.4294536724192</v>
      </c>
    </row>
    <row r="5245" spans="2:16" x14ac:dyDescent="0.35">
      <c r="B5245" t="s">
        <v>10</v>
      </c>
      <c r="D5245" t="s">
        <v>11</v>
      </c>
      <c r="E5245" t="s">
        <v>103</v>
      </c>
      <c r="F5245" t="s">
        <v>217</v>
      </c>
      <c r="G5245" t="s">
        <v>218</v>
      </c>
      <c r="H5245">
        <v>5025</v>
      </c>
      <c r="I5245" t="s">
        <v>219</v>
      </c>
      <c r="J5245">
        <v>63300170</v>
      </c>
      <c r="K5245" t="s">
        <v>1873</v>
      </c>
      <c r="L5245" s="3">
        <v>9093.6933979578534</v>
      </c>
      <c r="M5245" s="3">
        <v>8025.8730038617796</v>
      </c>
      <c r="N5245" s="3">
        <v>8644.21245081097</v>
      </c>
      <c r="O5245" s="3">
        <v>9294.3167951578071</v>
      </c>
      <c r="P5245" s="3">
        <v>11364.765339099758</v>
      </c>
    </row>
    <row r="5246" spans="2:16" x14ac:dyDescent="0.35">
      <c r="B5246" t="s">
        <v>10</v>
      </c>
      <c r="D5246" t="s">
        <v>11</v>
      </c>
      <c r="E5246" t="s">
        <v>103</v>
      </c>
      <c r="F5246" t="s">
        <v>217</v>
      </c>
      <c r="G5246" t="s">
        <v>218</v>
      </c>
      <c r="H5246">
        <v>5025</v>
      </c>
      <c r="I5246" t="s">
        <v>219</v>
      </c>
      <c r="J5246">
        <v>63300130</v>
      </c>
      <c r="K5246" t="s">
        <v>1896</v>
      </c>
      <c r="L5246" s="3">
        <v>2300.7139522362613</v>
      </c>
      <c r="M5246" s="3">
        <v>2026.5053470858984</v>
      </c>
      <c r="N5246" s="3">
        <v>-14450.342055091009</v>
      </c>
      <c r="O5246" s="3">
        <v>-13751.276853492611</v>
      </c>
      <c r="P5246" s="3">
        <v>-13393.506376299989</v>
      </c>
    </row>
    <row r="5247" spans="2:16" x14ac:dyDescent="0.35">
      <c r="B5247" t="s">
        <v>10</v>
      </c>
      <c r="D5247" t="s">
        <v>11</v>
      </c>
      <c r="E5247" t="s">
        <v>103</v>
      </c>
      <c r="F5247" t="s">
        <v>220</v>
      </c>
      <c r="G5247" t="s">
        <v>221</v>
      </c>
      <c r="H5247">
        <v>5025</v>
      </c>
      <c r="I5247" t="s">
        <v>219</v>
      </c>
      <c r="J5247">
        <v>63300080</v>
      </c>
      <c r="K5247" t="s">
        <v>91</v>
      </c>
      <c r="L5247" s="3">
        <v>-60.071423025175591</v>
      </c>
      <c r="M5247" s="3">
        <v>-130.35677552194466</v>
      </c>
      <c r="N5247" s="3">
        <v>-118.32074096276483</v>
      </c>
      <c r="O5247" s="3">
        <v>-105.3654895429413</v>
      </c>
      <c r="P5247" s="3">
        <v>-23.208709963913407</v>
      </c>
    </row>
    <row r="5248" spans="2:16" x14ac:dyDescent="0.35">
      <c r="B5248" t="s">
        <v>10</v>
      </c>
      <c r="D5248" t="s">
        <v>11</v>
      </c>
      <c r="E5248" t="s">
        <v>103</v>
      </c>
      <c r="F5248" t="s">
        <v>220</v>
      </c>
      <c r="G5248" t="s">
        <v>221</v>
      </c>
      <c r="H5248">
        <v>5025</v>
      </c>
      <c r="I5248" t="s">
        <v>219</v>
      </c>
      <c r="J5248">
        <v>63300040</v>
      </c>
      <c r="K5248" t="s">
        <v>1515</v>
      </c>
      <c r="L5248" s="3">
        <v>-20.748353347511511</v>
      </c>
      <c r="M5248" s="3">
        <v>-45.024544176987547</v>
      </c>
      <c r="N5248" s="3">
        <v>-40.867361187797314</v>
      </c>
      <c r="O5248" s="3">
        <v>-36.392685532923679</v>
      </c>
      <c r="P5248" s="3">
        <v>-8.0161662704306309</v>
      </c>
    </row>
    <row r="5249" spans="2:16" x14ac:dyDescent="0.35">
      <c r="B5249" t="s">
        <v>10</v>
      </c>
      <c r="D5249" t="s">
        <v>19</v>
      </c>
      <c r="E5249" t="s">
        <v>103</v>
      </c>
      <c r="F5249" t="s">
        <v>220</v>
      </c>
      <c r="G5249" t="s">
        <v>221</v>
      </c>
      <c r="H5249">
        <v>5025</v>
      </c>
      <c r="I5249" t="s">
        <v>219</v>
      </c>
      <c r="J5249">
        <v>63300056</v>
      </c>
      <c r="K5249" t="s">
        <v>1536</v>
      </c>
      <c r="L5249" s="3">
        <v>-197.60336521439422</v>
      </c>
      <c r="M5249" s="3">
        <v>-428.80518263797603</v>
      </c>
      <c r="N5249" s="3">
        <v>-389.21296369330776</v>
      </c>
      <c r="O5249" s="3">
        <v>-346.59700507546404</v>
      </c>
      <c r="P5249" s="3">
        <v>-76.344440670767654</v>
      </c>
    </row>
    <row r="5250" spans="2:16" x14ac:dyDescent="0.35">
      <c r="B5250" t="s">
        <v>10</v>
      </c>
      <c r="D5250" t="s">
        <v>19</v>
      </c>
      <c r="E5250" t="s">
        <v>103</v>
      </c>
      <c r="F5250" t="s">
        <v>220</v>
      </c>
      <c r="G5250" t="s">
        <v>221</v>
      </c>
      <c r="H5250">
        <v>5025</v>
      </c>
      <c r="I5250" t="s">
        <v>219</v>
      </c>
      <c r="J5250">
        <v>63300060</v>
      </c>
      <c r="K5250" t="s">
        <v>1546</v>
      </c>
      <c r="L5250" s="3">
        <v>47519.756120129256</v>
      </c>
      <c r="M5250" s="3">
        <v>46392.130000000005</v>
      </c>
      <c r="N5250" s="3">
        <v>40263.129999999997</v>
      </c>
      <c r="O5250" s="3">
        <v>2611.1899999999878</v>
      </c>
      <c r="P5250" s="3">
        <v>1922.7232452405588</v>
      </c>
    </row>
    <row r="5251" spans="2:16" x14ac:dyDescent="0.35">
      <c r="B5251" t="s">
        <v>10</v>
      </c>
      <c r="D5251" t="s">
        <v>19</v>
      </c>
      <c r="E5251" t="s">
        <v>103</v>
      </c>
      <c r="F5251" t="s">
        <v>220</v>
      </c>
      <c r="G5251" t="s">
        <v>221</v>
      </c>
      <c r="H5251">
        <v>5025</v>
      </c>
      <c r="I5251" t="s">
        <v>219</v>
      </c>
      <c r="J5251">
        <v>63300065</v>
      </c>
      <c r="K5251" t="s">
        <v>1627</v>
      </c>
      <c r="L5251" s="3">
        <v>2868.1036750324201</v>
      </c>
      <c r="M5251" s="3">
        <v>-1.4551915228366852E-11</v>
      </c>
      <c r="N5251" s="3">
        <v>-1.4551915228366852E-11</v>
      </c>
      <c r="O5251" s="3">
        <v>-1.4551915228366852E-11</v>
      </c>
      <c r="P5251" s="3">
        <v>-567.91106203342497</v>
      </c>
    </row>
    <row r="5252" spans="2:16" x14ac:dyDescent="0.35">
      <c r="B5252" t="s">
        <v>10</v>
      </c>
      <c r="D5252" t="s">
        <v>19</v>
      </c>
      <c r="E5252" t="s">
        <v>103</v>
      </c>
      <c r="F5252" t="s">
        <v>220</v>
      </c>
      <c r="G5252" t="s">
        <v>221</v>
      </c>
      <c r="H5252">
        <v>5025</v>
      </c>
      <c r="I5252" t="s">
        <v>219</v>
      </c>
      <c r="J5252">
        <v>63300150</v>
      </c>
      <c r="K5252" t="s">
        <v>1680</v>
      </c>
      <c r="L5252" s="3">
        <v>-3168.2440946210809</v>
      </c>
      <c r="M5252" s="3">
        <v>-4164.8400000000074</v>
      </c>
      <c r="N5252" s="3">
        <v>-3710.7768000000069</v>
      </c>
      <c r="O5252" s="3">
        <v>-3247.632336000006</v>
      </c>
      <c r="P5252" s="3">
        <v>-3060.7059904480229</v>
      </c>
    </row>
    <row r="5253" spans="2:16" x14ac:dyDescent="0.35">
      <c r="B5253" t="s">
        <v>10</v>
      </c>
      <c r="D5253" t="s">
        <v>11</v>
      </c>
      <c r="E5253" t="s">
        <v>103</v>
      </c>
      <c r="F5253" t="s">
        <v>220</v>
      </c>
      <c r="G5253" t="s">
        <v>221</v>
      </c>
      <c r="H5253">
        <v>5025</v>
      </c>
      <c r="I5253" t="s">
        <v>219</v>
      </c>
      <c r="J5253">
        <v>63300110</v>
      </c>
      <c r="K5253" t="s">
        <v>1866</v>
      </c>
      <c r="L5253" s="3">
        <v>114.72414700129684</v>
      </c>
      <c r="M5253" s="3">
        <v>-4.5474735088646412E-13</v>
      </c>
      <c r="N5253" s="3">
        <v>-6412.897189637637</v>
      </c>
      <c r="O5253" s="3">
        <v>-6412.897189637637</v>
      </c>
      <c r="P5253" s="3">
        <v>-6503.7526953969973</v>
      </c>
    </row>
    <row r="5254" spans="2:16" x14ac:dyDescent="0.35">
      <c r="B5254" t="s">
        <v>10</v>
      </c>
      <c r="D5254" t="s">
        <v>11</v>
      </c>
      <c r="E5254" t="s">
        <v>103</v>
      </c>
      <c r="F5254" t="s">
        <v>220</v>
      </c>
      <c r="G5254" t="s">
        <v>221</v>
      </c>
      <c r="H5254">
        <v>5025</v>
      </c>
      <c r="I5254" t="s">
        <v>219</v>
      </c>
      <c r="J5254">
        <v>63300100</v>
      </c>
      <c r="K5254" t="s">
        <v>1869</v>
      </c>
      <c r="L5254" s="3">
        <v>-18.17950959972427</v>
      </c>
      <c r="M5254" s="3">
        <v>-39.450076802693729</v>
      </c>
      <c r="N5254" s="3">
        <v>-35.807592659784177</v>
      </c>
      <c r="O5254" s="3">
        <v>-31.886924466942673</v>
      </c>
      <c r="P5254" s="3">
        <v>-7.0236885417104986</v>
      </c>
    </row>
    <row r="5255" spans="2:16" x14ac:dyDescent="0.35">
      <c r="B5255" t="s">
        <v>10</v>
      </c>
      <c r="D5255" t="s">
        <v>11</v>
      </c>
      <c r="E5255" t="s">
        <v>103</v>
      </c>
      <c r="F5255" t="s">
        <v>220</v>
      </c>
      <c r="G5255" t="s">
        <v>221</v>
      </c>
      <c r="H5255">
        <v>5025</v>
      </c>
      <c r="I5255" t="s">
        <v>219</v>
      </c>
      <c r="J5255">
        <v>63300170</v>
      </c>
      <c r="K5255" t="s">
        <v>1873</v>
      </c>
      <c r="L5255" s="3">
        <v>-31.418935069088775</v>
      </c>
      <c r="M5255" s="3">
        <v>-68.180024039438194</v>
      </c>
      <c r="N5255" s="3">
        <v>-61.884861227235888</v>
      </c>
      <c r="O5255" s="3">
        <v>-55.108923806998746</v>
      </c>
      <c r="P5255" s="3">
        <v>-12.138766066651897</v>
      </c>
    </row>
    <row r="5256" spans="2:16" x14ac:dyDescent="0.35">
      <c r="B5256" t="s">
        <v>10</v>
      </c>
      <c r="D5256" t="s">
        <v>11</v>
      </c>
      <c r="E5256" t="s">
        <v>103</v>
      </c>
      <c r="F5256" t="s">
        <v>220</v>
      </c>
      <c r="G5256" t="s">
        <v>221</v>
      </c>
      <c r="H5256">
        <v>5025</v>
      </c>
      <c r="I5256" t="s">
        <v>219</v>
      </c>
      <c r="J5256">
        <v>63300130</v>
      </c>
      <c r="K5256" t="s">
        <v>1896</v>
      </c>
      <c r="L5256" s="3">
        <v>-7.9041323411478857</v>
      </c>
      <c r="M5256" s="3">
        <v>-17.152204909520151</v>
      </c>
      <c r="N5256" s="3">
        <v>-1312.6766564163042</v>
      </c>
      <c r="O5256" s="3">
        <v>-1297.4747991082841</v>
      </c>
      <c r="P5256" s="3">
        <v>-1300.3034689997071</v>
      </c>
    </row>
    <row r="5257" spans="2:16" x14ac:dyDescent="0.35">
      <c r="B5257" t="s">
        <v>10</v>
      </c>
      <c r="D5257" t="s">
        <v>11</v>
      </c>
      <c r="E5257" t="s">
        <v>103</v>
      </c>
      <c r="F5257" t="s">
        <v>222</v>
      </c>
      <c r="G5257" t="s">
        <v>223</v>
      </c>
      <c r="H5257">
        <v>5025</v>
      </c>
      <c r="I5257" t="s">
        <v>219</v>
      </c>
      <c r="J5257">
        <v>63300080</v>
      </c>
      <c r="K5257" t="s">
        <v>91</v>
      </c>
      <c r="L5257" s="3">
        <v>-89.873627325185225</v>
      </c>
      <c r="M5257" s="3">
        <v>-159.96383347107985</v>
      </c>
      <c r="N5257" s="3">
        <v>-149.26548066819214</v>
      </c>
      <c r="O5257" s="3">
        <v>-137.7037729079716</v>
      </c>
      <c r="P5257" s="3">
        <v>-58.237799496524531</v>
      </c>
    </row>
    <row r="5258" spans="2:16" x14ac:dyDescent="0.35">
      <c r="B5258" t="s">
        <v>10</v>
      </c>
      <c r="D5258" t="s">
        <v>11</v>
      </c>
      <c r="E5258" t="s">
        <v>103</v>
      </c>
      <c r="F5258" t="s">
        <v>222</v>
      </c>
      <c r="G5258" t="s">
        <v>223</v>
      </c>
      <c r="H5258">
        <v>5025</v>
      </c>
      <c r="I5258" t="s">
        <v>219</v>
      </c>
      <c r="J5258">
        <v>63300040</v>
      </c>
      <c r="K5258" t="s">
        <v>1515</v>
      </c>
      <c r="L5258" s="3">
        <v>-31.041877859027863</v>
      </c>
      <c r="M5258" s="3">
        <v>-55.250666165998155</v>
      </c>
      <c r="N5258" s="3">
        <v>-51.555511415000637</v>
      </c>
      <c r="O5258" s="3">
        <v>-47.562158405713944</v>
      </c>
      <c r="P5258" s="3">
        <v>-20.115029431365201</v>
      </c>
    </row>
    <row r="5259" spans="2:16" x14ac:dyDescent="0.35">
      <c r="B5259" t="s">
        <v>10</v>
      </c>
      <c r="D5259" t="s">
        <v>19</v>
      </c>
      <c r="E5259" t="s">
        <v>103</v>
      </c>
      <c r="F5259" t="s">
        <v>222</v>
      </c>
      <c r="G5259" t="s">
        <v>223</v>
      </c>
      <c r="H5259">
        <v>5025</v>
      </c>
      <c r="I5259" t="s">
        <v>219</v>
      </c>
      <c r="J5259">
        <v>63300056</v>
      </c>
      <c r="K5259" t="s">
        <v>1536</v>
      </c>
      <c r="L5259" s="3">
        <v>-295.63693199074078</v>
      </c>
      <c r="M5259" s="3">
        <v>-526.19682062855281</v>
      </c>
      <c r="N5259" s="3">
        <v>-491.00487061905369</v>
      </c>
      <c r="O5259" s="3">
        <v>-452.97293719727713</v>
      </c>
      <c r="P5259" s="3">
        <v>-191.57170887014763</v>
      </c>
    </row>
    <row r="5260" spans="2:16" x14ac:dyDescent="0.35">
      <c r="B5260" t="s">
        <v>10</v>
      </c>
      <c r="D5260" t="s">
        <v>19</v>
      </c>
      <c r="E5260" t="s">
        <v>103</v>
      </c>
      <c r="F5260" t="s">
        <v>222</v>
      </c>
      <c r="G5260" t="s">
        <v>223</v>
      </c>
      <c r="H5260">
        <v>5025</v>
      </c>
      <c r="I5260" t="s">
        <v>219</v>
      </c>
      <c r="J5260">
        <v>63300150</v>
      </c>
      <c r="K5260" t="s">
        <v>1680</v>
      </c>
      <c r="L5260" s="3">
        <v>3279.3477187769749</v>
      </c>
      <c r="M5260" s="3">
        <v>1222.4599999999846</v>
      </c>
      <c r="N5260" s="3">
        <v>2469.0427999999883</v>
      </c>
      <c r="O5260" s="3">
        <v>3740.5572559999928</v>
      </c>
      <c r="P5260" s="3">
        <v>4388.2241767447631</v>
      </c>
    </row>
    <row r="5261" spans="2:16" x14ac:dyDescent="0.35">
      <c r="B5261" t="s">
        <v>10</v>
      </c>
      <c r="D5261" t="s">
        <v>11</v>
      </c>
      <c r="E5261" t="s">
        <v>103</v>
      </c>
      <c r="F5261" t="s">
        <v>222</v>
      </c>
      <c r="G5261" t="s">
        <v>223</v>
      </c>
      <c r="H5261">
        <v>5025</v>
      </c>
      <c r="I5261" t="s">
        <v>219</v>
      </c>
      <c r="J5261">
        <v>63300100</v>
      </c>
      <c r="K5261" t="s">
        <v>1869</v>
      </c>
      <c r="L5261" s="3">
        <v>-27.198597743148071</v>
      </c>
      <c r="M5261" s="3">
        <v>-48.410107497826743</v>
      </c>
      <c r="N5261" s="3">
        <v>-45.172448096952962</v>
      </c>
      <c r="O5261" s="3">
        <v>-41.673510222149275</v>
      </c>
      <c r="P5261" s="3">
        <v>-17.624597216053417</v>
      </c>
    </row>
    <row r="5262" spans="2:16" x14ac:dyDescent="0.35">
      <c r="B5262" t="s">
        <v>10</v>
      </c>
      <c r="D5262" t="s">
        <v>11</v>
      </c>
      <c r="E5262" t="s">
        <v>103</v>
      </c>
      <c r="F5262" t="s">
        <v>222</v>
      </c>
      <c r="G5262" t="s">
        <v>223</v>
      </c>
      <c r="H5262">
        <v>5025</v>
      </c>
      <c r="I5262" t="s">
        <v>219</v>
      </c>
      <c r="J5262">
        <v>63300170</v>
      </c>
      <c r="K5262" t="s">
        <v>1873</v>
      </c>
      <c r="L5262" s="3">
        <v>-47.006272186527895</v>
      </c>
      <c r="M5262" s="3">
        <v>-83.66529447994003</v>
      </c>
      <c r="N5262" s="3">
        <v>-78.069774428429582</v>
      </c>
      <c r="O5262" s="3">
        <v>-72.02269701436694</v>
      </c>
      <c r="P5262" s="3">
        <v>-30.459901710353279</v>
      </c>
    </row>
    <row r="5263" spans="2:16" x14ac:dyDescent="0.35">
      <c r="B5263" t="s">
        <v>10</v>
      </c>
      <c r="D5263" t="s">
        <v>19</v>
      </c>
      <c r="E5263" t="s">
        <v>103</v>
      </c>
      <c r="F5263" t="s">
        <v>222</v>
      </c>
      <c r="G5263" t="s">
        <v>223</v>
      </c>
      <c r="H5263">
        <v>5025</v>
      </c>
      <c r="I5263" t="s">
        <v>219</v>
      </c>
      <c r="J5263">
        <v>63300155</v>
      </c>
      <c r="K5263" t="s">
        <v>1877</v>
      </c>
      <c r="L5263" s="3">
        <v>1645.6665961798681</v>
      </c>
      <c r="M5263" s="3">
        <v>-7.2759576141834259E-12</v>
      </c>
      <c r="N5263" s="3">
        <v>-7.2759576141834259E-12</v>
      </c>
      <c r="O5263" s="3">
        <v>-7.2759576141834259E-12</v>
      </c>
      <c r="P5263" s="3">
        <v>-325.85721099460352</v>
      </c>
    </row>
    <row r="5264" spans="2:16" x14ac:dyDescent="0.35">
      <c r="B5264" t="s">
        <v>10</v>
      </c>
      <c r="D5264" t="s">
        <v>11</v>
      </c>
      <c r="E5264" t="s">
        <v>103</v>
      </c>
      <c r="F5264" t="s">
        <v>222</v>
      </c>
      <c r="G5264" t="s">
        <v>223</v>
      </c>
      <c r="H5264">
        <v>5025</v>
      </c>
      <c r="I5264" t="s">
        <v>219</v>
      </c>
      <c r="J5264">
        <v>63300130</v>
      </c>
      <c r="K5264" t="s">
        <v>1896</v>
      </c>
      <c r="L5264" s="3">
        <v>-11.825476757248452</v>
      </c>
      <c r="M5264" s="3">
        <v>-21.047872273140115</v>
      </c>
      <c r="N5264" s="3">
        <v>-222.01415659510229</v>
      </c>
      <c r="O5264" s="3">
        <v>-207.24077432380437</v>
      </c>
      <c r="P5264" s="3">
        <v>-198.79420480486652</v>
      </c>
    </row>
    <row r="5265" spans="2:16" x14ac:dyDescent="0.35">
      <c r="B5265" t="s">
        <v>10</v>
      </c>
      <c r="D5265" t="s">
        <v>19</v>
      </c>
      <c r="E5265" t="s">
        <v>103</v>
      </c>
      <c r="F5265" t="s">
        <v>1561</v>
      </c>
      <c r="G5265" t="s">
        <v>1562</v>
      </c>
      <c r="H5265">
        <v>5025</v>
      </c>
      <c r="I5265" t="s">
        <v>219</v>
      </c>
      <c r="J5265">
        <v>63300060</v>
      </c>
      <c r="K5265" t="s">
        <v>1546</v>
      </c>
      <c r="L5265" s="3">
        <v>2759.20845691055</v>
      </c>
      <c r="M5265" s="3">
        <v>-2917.5599999999977</v>
      </c>
      <c r="N5265" s="3">
        <v>-5933.6399999999994</v>
      </c>
      <c r="O5265" s="3">
        <v>-9040.2024000000092</v>
      </c>
      <c r="P5265" s="3">
        <v>-10229.31008755017</v>
      </c>
    </row>
    <row r="5266" spans="2:16" x14ac:dyDescent="0.35">
      <c r="B5266" t="s">
        <v>10</v>
      </c>
      <c r="D5266" t="s">
        <v>19</v>
      </c>
      <c r="E5266" t="s">
        <v>103</v>
      </c>
      <c r="F5266" t="s">
        <v>1561</v>
      </c>
      <c r="G5266" t="s">
        <v>1562</v>
      </c>
      <c r="H5266">
        <v>5025</v>
      </c>
      <c r="I5266" t="s">
        <v>219</v>
      </c>
      <c r="J5266">
        <v>63300150</v>
      </c>
      <c r="K5266" t="s">
        <v>1680</v>
      </c>
      <c r="L5266" s="3">
        <v>400.52352529954896</v>
      </c>
      <c r="M5266" s="3">
        <v>149.27999999999975</v>
      </c>
      <c r="N5266" s="3">
        <v>301.54559999999947</v>
      </c>
      <c r="O5266" s="3">
        <v>456.85651199999938</v>
      </c>
      <c r="P5266" s="3">
        <v>535.96627877111769</v>
      </c>
    </row>
    <row r="5267" spans="2:16" x14ac:dyDescent="0.35">
      <c r="B5267" t="s">
        <v>10</v>
      </c>
      <c r="D5267" t="s">
        <v>11</v>
      </c>
      <c r="E5267" t="s">
        <v>103</v>
      </c>
      <c r="F5267" t="s">
        <v>224</v>
      </c>
      <c r="G5267" t="s">
        <v>225</v>
      </c>
      <c r="H5267">
        <v>5025</v>
      </c>
      <c r="I5267" t="s">
        <v>219</v>
      </c>
      <c r="J5267">
        <v>63300080</v>
      </c>
      <c r="K5267" t="s">
        <v>91</v>
      </c>
      <c r="L5267" s="3">
        <v>2203.4213680908942</v>
      </c>
      <c r="M5267" s="3">
        <v>1051.2803783758063</v>
      </c>
      <c r="N5267" s="3">
        <v>1387.328012903723</v>
      </c>
      <c r="O5267" s="3">
        <v>1744.1148992786548</v>
      </c>
      <c r="P5267" s="3">
        <v>3352.840740714455</v>
      </c>
    </row>
    <row r="5268" spans="2:16" x14ac:dyDescent="0.35">
      <c r="B5268" t="s">
        <v>10</v>
      </c>
      <c r="D5268" t="s">
        <v>11</v>
      </c>
      <c r="E5268" t="s">
        <v>103</v>
      </c>
      <c r="F5268" t="s">
        <v>224</v>
      </c>
      <c r="G5268" t="s">
        <v>225</v>
      </c>
      <c r="H5268">
        <v>5025</v>
      </c>
      <c r="I5268" t="s">
        <v>219</v>
      </c>
      <c r="J5268">
        <v>63300040</v>
      </c>
      <c r="K5268" t="s">
        <v>1515</v>
      </c>
      <c r="L5268" s="3">
        <v>-171.67144193722197</v>
      </c>
      <c r="M5268" s="3">
        <v>-415.41545849527938</v>
      </c>
      <c r="N5268" s="3">
        <v>-372.08035852170542</v>
      </c>
      <c r="O5268" s="3">
        <v>-325.49229081842714</v>
      </c>
      <c r="P5268" s="3">
        <v>-37.567276934743859</v>
      </c>
    </row>
    <row r="5269" spans="2:16" x14ac:dyDescent="0.35">
      <c r="B5269" t="s">
        <v>10</v>
      </c>
      <c r="D5269" t="s">
        <v>19</v>
      </c>
      <c r="E5269" t="s">
        <v>103</v>
      </c>
      <c r="F5269" t="s">
        <v>224</v>
      </c>
      <c r="G5269" t="s">
        <v>225</v>
      </c>
      <c r="H5269">
        <v>5025</v>
      </c>
      <c r="I5269" t="s">
        <v>219</v>
      </c>
      <c r="J5269">
        <v>63300056</v>
      </c>
      <c r="K5269" t="s">
        <v>1536</v>
      </c>
      <c r="L5269" s="3">
        <v>-1634.9661136878276</v>
      </c>
      <c r="M5269" s="3">
        <v>-3956.3376999550383</v>
      </c>
      <c r="N5269" s="3">
        <v>-3543.622462111467</v>
      </c>
      <c r="O5269" s="3">
        <v>-3099.9265792231308</v>
      </c>
      <c r="P5269" s="3">
        <v>-357.7835898547055</v>
      </c>
    </row>
    <row r="5270" spans="2:16" x14ac:dyDescent="0.35">
      <c r="B5270" t="s">
        <v>10</v>
      </c>
      <c r="D5270" t="s">
        <v>19</v>
      </c>
      <c r="E5270" t="s">
        <v>103</v>
      </c>
      <c r="F5270" t="s">
        <v>224</v>
      </c>
      <c r="G5270" t="s">
        <v>225</v>
      </c>
      <c r="H5270">
        <v>5025</v>
      </c>
      <c r="I5270" t="s">
        <v>219</v>
      </c>
      <c r="J5270">
        <v>63300052</v>
      </c>
      <c r="K5270" t="s">
        <v>1541</v>
      </c>
      <c r="L5270" s="3">
        <v>8883.0627192500106</v>
      </c>
      <c r="M5270" s="3">
        <v>7414.4968393491581</v>
      </c>
      <c r="N5270" s="3">
        <v>8107.2014519263757</v>
      </c>
      <c r="O5270" s="3">
        <v>8837.1466426397965</v>
      </c>
      <c r="P5270" s="3">
        <v>11386.864973783828</v>
      </c>
    </row>
    <row r="5271" spans="2:16" x14ac:dyDescent="0.35">
      <c r="B5271" t="s">
        <v>10</v>
      </c>
      <c r="D5271" t="s">
        <v>19</v>
      </c>
      <c r="E5271" t="s">
        <v>103</v>
      </c>
      <c r="F5271" t="s">
        <v>224</v>
      </c>
      <c r="G5271" t="s">
        <v>225</v>
      </c>
      <c r="H5271">
        <v>5025</v>
      </c>
      <c r="I5271" t="s">
        <v>219</v>
      </c>
      <c r="J5271">
        <v>63300060</v>
      </c>
      <c r="K5271" t="s">
        <v>1546</v>
      </c>
      <c r="L5271" s="3">
        <v>4892.9980078930967</v>
      </c>
      <c r="M5271" s="3">
        <v>0</v>
      </c>
      <c r="N5271" s="3">
        <v>0</v>
      </c>
      <c r="O5271" s="3">
        <v>0</v>
      </c>
      <c r="P5271" s="3">
        <v>-968.85887333152641</v>
      </c>
    </row>
    <row r="5272" spans="2:16" x14ac:dyDescent="0.35">
      <c r="B5272" t="s">
        <v>10</v>
      </c>
      <c r="D5272" t="s">
        <v>19</v>
      </c>
      <c r="E5272" t="s">
        <v>103</v>
      </c>
      <c r="F5272" t="s">
        <v>224</v>
      </c>
      <c r="G5272" t="s">
        <v>225</v>
      </c>
      <c r="H5272">
        <v>5025</v>
      </c>
      <c r="I5272" t="s">
        <v>219</v>
      </c>
      <c r="J5272">
        <v>63300065</v>
      </c>
      <c r="K5272" t="s">
        <v>1627</v>
      </c>
      <c r="L5272" s="3">
        <v>3630.6835104190104</v>
      </c>
      <c r="M5272" s="3">
        <v>0</v>
      </c>
      <c r="N5272" s="3">
        <v>0</v>
      </c>
      <c r="O5272" s="3">
        <v>0</v>
      </c>
      <c r="P5272" s="3">
        <v>-718.9089244781062</v>
      </c>
    </row>
    <row r="5273" spans="2:16" x14ac:dyDescent="0.35">
      <c r="B5273" t="s">
        <v>10</v>
      </c>
      <c r="D5273" t="s">
        <v>19</v>
      </c>
      <c r="E5273" t="s">
        <v>103</v>
      </c>
      <c r="F5273" t="s">
        <v>224</v>
      </c>
      <c r="G5273" t="s">
        <v>225</v>
      </c>
      <c r="H5273">
        <v>5025</v>
      </c>
      <c r="I5273" t="s">
        <v>219</v>
      </c>
      <c r="J5273">
        <v>63300150</v>
      </c>
      <c r="K5273" t="s">
        <v>1680</v>
      </c>
      <c r="L5273" s="3">
        <v>-19145.404678570092</v>
      </c>
      <c r="M5273" s="3">
        <v>-23317.920960000003</v>
      </c>
      <c r="N5273" s="3">
        <v>-71602.20033919999</v>
      </c>
      <c r="O5273" s="3">
        <v>-69852.165305983988</v>
      </c>
      <c r="P5273" s="3">
        <v>-69757.659442226868</v>
      </c>
    </row>
    <row r="5274" spans="2:16" x14ac:dyDescent="0.35">
      <c r="B5274" t="s">
        <v>10</v>
      </c>
      <c r="D5274" t="s">
        <v>19</v>
      </c>
      <c r="E5274" t="s">
        <v>103</v>
      </c>
      <c r="F5274" t="s">
        <v>224</v>
      </c>
      <c r="G5274" t="s">
        <v>225</v>
      </c>
      <c r="H5274">
        <v>5025</v>
      </c>
      <c r="I5274" t="s">
        <v>219</v>
      </c>
      <c r="J5274">
        <v>63300152</v>
      </c>
      <c r="K5274" t="s">
        <v>1741</v>
      </c>
      <c r="L5274" s="3">
        <v>25000</v>
      </c>
      <c r="M5274" s="3">
        <v>25000</v>
      </c>
      <c r="N5274" s="3">
        <v>25000</v>
      </c>
      <c r="O5274" s="3">
        <v>25000</v>
      </c>
      <c r="P5274" s="3">
        <v>25000</v>
      </c>
    </row>
    <row r="5275" spans="2:16" x14ac:dyDescent="0.35">
      <c r="B5275" t="s">
        <v>10</v>
      </c>
      <c r="D5275" t="s">
        <v>11</v>
      </c>
      <c r="E5275" t="s">
        <v>103</v>
      </c>
      <c r="F5275" t="s">
        <v>224</v>
      </c>
      <c r="G5275" t="s">
        <v>225</v>
      </c>
      <c r="H5275">
        <v>5025</v>
      </c>
      <c r="I5275" t="s">
        <v>219</v>
      </c>
      <c r="J5275">
        <v>63300110</v>
      </c>
      <c r="K5275" t="s">
        <v>1866</v>
      </c>
      <c r="L5275" s="3">
        <v>145.2273404167604</v>
      </c>
      <c r="M5275" s="3">
        <v>0</v>
      </c>
      <c r="N5275" s="3">
        <v>-5180.5217981471469</v>
      </c>
      <c r="O5275" s="3">
        <v>-5180.5217981471469</v>
      </c>
      <c r="P5275" s="3">
        <v>-5264.3228396391478</v>
      </c>
    </row>
    <row r="5276" spans="2:16" x14ac:dyDescent="0.35">
      <c r="B5276" t="s">
        <v>10</v>
      </c>
      <c r="D5276" t="s">
        <v>11</v>
      </c>
      <c r="E5276" t="s">
        <v>103</v>
      </c>
      <c r="F5276" t="s">
        <v>224</v>
      </c>
      <c r="G5276" t="s">
        <v>225</v>
      </c>
      <c r="H5276">
        <v>5025</v>
      </c>
      <c r="I5276" t="s">
        <v>219</v>
      </c>
      <c r="J5276">
        <v>63300100</v>
      </c>
      <c r="K5276" t="s">
        <v>1869</v>
      </c>
      <c r="L5276" s="3">
        <v>666.82488771171484</v>
      </c>
      <c r="M5276" s="3">
        <v>318.1506408242567</v>
      </c>
      <c r="N5276" s="3">
        <v>419.84926706297483</v>
      </c>
      <c r="O5276" s="3">
        <v>527.82424583433385</v>
      </c>
      <c r="P5276" s="3">
        <v>1014.6754873214813</v>
      </c>
    </row>
    <row r="5277" spans="2:16" x14ac:dyDescent="0.35">
      <c r="B5277" t="s">
        <v>10</v>
      </c>
      <c r="D5277" t="s">
        <v>11</v>
      </c>
      <c r="E5277" t="s">
        <v>103</v>
      </c>
      <c r="F5277" t="s">
        <v>224</v>
      </c>
      <c r="G5277" t="s">
        <v>225</v>
      </c>
      <c r="H5277">
        <v>5025</v>
      </c>
      <c r="I5277" t="s">
        <v>219</v>
      </c>
      <c r="J5277">
        <v>63300170</v>
      </c>
      <c r="K5277" t="s">
        <v>1873</v>
      </c>
      <c r="L5277" s="3">
        <v>-259.95961207636719</v>
      </c>
      <c r="M5277" s="3">
        <v>-629.05769429285283</v>
      </c>
      <c r="N5277" s="3">
        <v>-563.43597147572291</v>
      </c>
      <c r="O5277" s="3">
        <v>-492.88832609647943</v>
      </c>
      <c r="P5277" s="3">
        <v>-56.887590786896908</v>
      </c>
    </row>
    <row r="5278" spans="2:16" x14ac:dyDescent="0.35">
      <c r="B5278" t="s">
        <v>10</v>
      </c>
      <c r="D5278" t="s">
        <v>11</v>
      </c>
      <c r="E5278" t="s">
        <v>103</v>
      </c>
      <c r="F5278" t="s">
        <v>224</v>
      </c>
      <c r="G5278" t="s">
        <v>225</v>
      </c>
      <c r="H5278">
        <v>5025</v>
      </c>
      <c r="I5278" t="s">
        <v>219</v>
      </c>
      <c r="J5278">
        <v>63300130</v>
      </c>
      <c r="K5278" t="s">
        <v>1896</v>
      </c>
      <c r="L5278" s="3">
        <v>289.92386756881388</v>
      </c>
      <c r="M5278" s="3">
        <v>138.32636911183999</v>
      </c>
      <c r="N5278" s="3">
        <v>-14655.470707121603</v>
      </c>
      <c r="O5278" s="3">
        <v>-14365.185270027547</v>
      </c>
      <c r="P5278" s="3">
        <v>-14308.583850618454</v>
      </c>
    </row>
    <row r="5279" spans="2:16" x14ac:dyDescent="0.35">
      <c r="B5279" t="s">
        <v>10</v>
      </c>
      <c r="D5279" t="s">
        <v>11</v>
      </c>
      <c r="E5279" t="s">
        <v>103</v>
      </c>
      <c r="F5279" t="s">
        <v>226</v>
      </c>
      <c r="G5279" t="s">
        <v>227</v>
      </c>
      <c r="H5279">
        <v>5025</v>
      </c>
      <c r="I5279" t="s">
        <v>219</v>
      </c>
      <c r="J5279">
        <v>63300080</v>
      </c>
      <c r="K5279" t="s">
        <v>91</v>
      </c>
      <c r="L5279" s="3">
        <v>-83.259625451322336</v>
      </c>
      <c r="M5279" s="3">
        <v>-164.93254793466031</v>
      </c>
      <c r="N5279" s="3">
        <v>-151.53203447575743</v>
      </c>
      <c r="O5279" s="3">
        <v>-137.08730846669459</v>
      </c>
      <c r="P5279" s="3">
        <v>-42.725263985172205</v>
      </c>
    </row>
    <row r="5280" spans="2:16" x14ac:dyDescent="0.35">
      <c r="B5280" t="s">
        <v>10</v>
      </c>
      <c r="D5280" t="s">
        <v>11</v>
      </c>
      <c r="E5280" t="s">
        <v>103</v>
      </c>
      <c r="F5280" t="s">
        <v>226</v>
      </c>
      <c r="G5280" t="s">
        <v>227</v>
      </c>
      <c r="H5280">
        <v>5025</v>
      </c>
      <c r="I5280" t="s">
        <v>219</v>
      </c>
      <c r="J5280">
        <v>63300040</v>
      </c>
      <c r="K5280" t="s">
        <v>1515</v>
      </c>
      <c r="L5280" s="3">
        <v>-28.757436422331693</v>
      </c>
      <c r="M5280" s="3">
        <v>-56.966833990589976</v>
      </c>
      <c r="N5280" s="3">
        <v>-52.338367170902984</v>
      </c>
      <c r="O5280" s="3">
        <v>-47.349234832246339</v>
      </c>
      <c r="P5280" s="3">
        <v>-14.7570813106679</v>
      </c>
    </row>
    <row r="5281" spans="2:16" x14ac:dyDescent="0.35">
      <c r="B5281" t="s">
        <v>10</v>
      </c>
      <c r="D5281" t="s">
        <v>19</v>
      </c>
      <c r="E5281" t="s">
        <v>103</v>
      </c>
      <c r="F5281" t="s">
        <v>226</v>
      </c>
      <c r="G5281" t="s">
        <v>227</v>
      </c>
      <c r="H5281">
        <v>5025</v>
      </c>
      <c r="I5281" t="s">
        <v>219</v>
      </c>
      <c r="J5281">
        <v>63300056</v>
      </c>
      <c r="K5281" t="s">
        <v>1536</v>
      </c>
      <c r="L5281" s="3">
        <v>-273.88034687935033</v>
      </c>
      <c r="M5281" s="3">
        <v>-542.54127610085743</v>
      </c>
      <c r="N5281" s="3">
        <v>-498.46063972288539</v>
      </c>
      <c r="O5281" s="3">
        <v>-450.94509364044097</v>
      </c>
      <c r="P5281" s="3">
        <v>-140.54363153017221</v>
      </c>
    </row>
    <row r="5282" spans="2:16" x14ac:dyDescent="0.35">
      <c r="B5282" t="s">
        <v>10</v>
      </c>
      <c r="D5282" t="s">
        <v>19</v>
      </c>
      <c r="E5282" t="s">
        <v>103</v>
      </c>
      <c r="F5282" t="s">
        <v>226</v>
      </c>
      <c r="G5282" t="s">
        <v>227</v>
      </c>
      <c r="H5282">
        <v>5025</v>
      </c>
      <c r="I5282" t="s">
        <v>219</v>
      </c>
      <c r="J5282">
        <v>63300060</v>
      </c>
      <c r="K5282" t="s">
        <v>1546</v>
      </c>
      <c r="L5282" s="3">
        <v>3922.5977625130326</v>
      </c>
      <c r="M5282" s="3">
        <v>2.9103830456733704E-11</v>
      </c>
      <c r="N5282" s="3">
        <v>2.9103830456733704E-11</v>
      </c>
      <c r="O5282" s="3">
        <v>2.9103830456733704E-11</v>
      </c>
      <c r="P5282" s="3">
        <v>-776.7106470491708</v>
      </c>
    </row>
    <row r="5283" spans="2:16" x14ac:dyDescent="0.35">
      <c r="B5283" t="s">
        <v>10</v>
      </c>
      <c r="D5283" t="s">
        <v>19</v>
      </c>
      <c r="E5283" t="s">
        <v>103</v>
      </c>
      <c r="F5283" t="s">
        <v>226</v>
      </c>
      <c r="G5283" t="s">
        <v>227</v>
      </c>
      <c r="H5283">
        <v>5025</v>
      </c>
      <c r="I5283" t="s">
        <v>219</v>
      </c>
      <c r="J5283">
        <v>63300065</v>
      </c>
      <c r="K5283" t="s">
        <v>1627</v>
      </c>
      <c r="L5283" s="3">
        <v>3943.0961530093336</v>
      </c>
      <c r="M5283" s="3">
        <v>2.9103830456733704E-11</v>
      </c>
      <c r="N5283" s="3">
        <v>2.9103830456733704E-11</v>
      </c>
      <c r="O5283" s="3">
        <v>2.9103830456733704E-11</v>
      </c>
      <c r="P5283" s="3">
        <v>-780.76951800912502</v>
      </c>
    </row>
    <row r="5284" spans="2:16" x14ac:dyDescent="0.35">
      <c r="B5284" t="s">
        <v>10</v>
      </c>
      <c r="D5284" t="s">
        <v>19</v>
      </c>
      <c r="E5284" t="s">
        <v>103</v>
      </c>
      <c r="F5284" t="s">
        <v>226</v>
      </c>
      <c r="G5284" t="s">
        <v>227</v>
      </c>
      <c r="H5284">
        <v>5025</v>
      </c>
      <c r="I5284" t="s">
        <v>219</v>
      </c>
      <c r="J5284">
        <v>63300150</v>
      </c>
      <c r="K5284" t="s">
        <v>1680</v>
      </c>
      <c r="L5284" s="3">
        <v>-145876.12015011412</v>
      </c>
      <c r="M5284" s="3">
        <v>-163828.29999999993</v>
      </c>
      <c r="N5284" s="3">
        <v>10655.459600000118</v>
      </c>
      <c r="O5284" s="3">
        <v>16143.548792000103</v>
      </c>
      <c r="P5284" s="3">
        <v>18938.98312695662</v>
      </c>
    </row>
    <row r="5285" spans="2:16" x14ac:dyDescent="0.35">
      <c r="B5285" t="s">
        <v>10</v>
      </c>
      <c r="D5285" t="s">
        <v>19</v>
      </c>
      <c r="E5285" t="s">
        <v>103</v>
      </c>
      <c r="F5285" t="s">
        <v>226</v>
      </c>
      <c r="G5285" t="s">
        <v>227</v>
      </c>
      <c r="H5285">
        <v>5025</v>
      </c>
      <c r="I5285" t="s">
        <v>219</v>
      </c>
      <c r="J5285">
        <v>63300152</v>
      </c>
      <c r="K5285" t="s">
        <v>1741</v>
      </c>
      <c r="L5285" s="3">
        <v>60000</v>
      </c>
      <c r="M5285" s="3">
        <v>100000</v>
      </c>
      <c r="N5285" s="3">
        <v>100000</v>
      </c>
      <c r="O5285" s="3">
        <v>100000</v>
      </c>
      <c r="P5285" s="3">
        <v>100000</v>
      </c>
    </row>
    <row r="5286" spans="2:16" x14ac:dyDescent="0.35">
      <c r="B5286" t="s">
        <v>10</v>
      </c>
      <c r="D5286" t="s">
        <v>11</v>
      </c>
      <c r="E5286" t="s">
        <v>103</v>
      </c>
      <c r="F5286" t="s">
        <v>226</v>
      </c>
      <c r="G5286" t="s">
        <v>227</v>
      </c>
      <c r="H5286">
        <v>5025</v>
      </c>
      <c r="I5286" t="s">
        <v>219</v>
      </c>
      <c r="J5286">
        <v>63300110</v>
      </c>
      <c r="K5286" t="s">
        <v>1866</v>
      </c>
      <c r="L5286" s="3">
        <v>157.72384612037331</v>
      </c>
      <c r="M5286" s="3">
        <v>9.0949470177292824E-13</v>
      </c>
      <c r="N5286" s="3">
        <v>152.93057455629059</v>
      </c>
      <c r="O5286" s="3">
        <v>152.93057455629059</v>
      </c>
      <c r="P5286" s="3">
        <v>123.32472961591338</v>
      </c>
    </row>
    <row r="5287" spans="2:16" x14ac:dyDescent="0.35">
      <c r="B5287" t="s">
        <v>10</v>
      </c>
      <c r="D5287" t="s">
        <v>11</v>
      </c>
      <c r="E5287" t="s">
        <v>103</v>
      </c>
      <c r="F5287" t="s">
        <v>226</v>
      </c>
      <c r="G5287" t="s">
        <v>227</v>
      </c>
      <c r="H5287">
        <v>5025</v>
      </c>
      <c r="I5287" t="s">
        <v>219</v>
      </c>
      <c r="J5287">
        <v>63300100</v>
      </c>
      <c r="K5287" t="s">
        <v>1869</v>
      </c>
      <c r="L5287" s="3">
        <v>-25.19699191290033</v>
      </c>
      <c r="M5287" s="3">
        <v>-49.913797401278998</v>
      </c>
      <c r="N5287" s="3">
        <v>-45.858378854505418</v>
      </c>
      <c r="O5287" s="3">
        <v>-41.486948614920721</v>
      </c>
      <c r="P5287" s="3">
        <v>-12.930014100775907</v>
      </c>
    </row>
    <row r="5288" spans="2:16" x14ac:dyDescent="0.35">
      <c r="B5288" t="s">
        <v>10</v>
      </c>
      <c r="D5288" t="s">
        <v>11</v>
      </c>
      <c r="E5288" t="s">
        <v>103</v>
      </c>
      <c r="F5288" t="s">
        <v>226</v>
      </c>
      <c r="G5288" t="s">
        <v>227</v>
      </c>
      <c r="H5288">
        <v>5025</v>
      </c>
      <c r="I5288" t="s">
        <v>219</v>
      </c>
      <c r="J5288">
        <v>63300170</v>
      </c>
      <c r="K5288" t="s">
        <v>1873</v>
      </c>
      <c r="L5288" s="3">
        <v>-43.546975153816675</v>
      </c>
      <c r="M5288" s="3">
        <v>-86.264062900036151</v>
      </c>
      <c r="N5288" s="3">
        <v>-79.25524171593861</v>
      </c>
      <c r="O5288" s="3">
        <v>-71.700269888830462</v>
      </c>
      <c r="P5288" s="3">
        <v>-22.346437413297735</v>
      </c>
    </row>
    <row r="5289" spans="2:16" x14ac:dyDescent="0.35">
      <c r="B5289" t="s">
        <v>10</v>
      </c>
      <c r="D5289" t="s">
        <v>11</v>
      </c>
      <c r="E5289" t="s">
        <v>103</v>
      </c>
      <c r="F5289" t="s">
        <v>226</v>
      </c>
      <c r="G5289" t="s">
        <v>227</v>
      </c>
      <c r="H5289">
        <v>5025</v>
      </c>
      <c r="I5289" t="s">
        <v>219</v>
      </c>
      <c r="J5289">
        <v>63300130</v>
      </c>
      <c r="K5289" t="s">
        <v>1896</v>
      </c>
      <c r="L5289" s="3">
        <v>-10.955212898538264</v>
      </c>
      <c r="M5289" s="3">
        <v>-21.701650012019911</v>
      </c>
      <c r="N5289" s="3">
        <v>21.450329126675854</v>
      </c>
      <c r="O5289" s="3">
        <v>38.941751403432875</v>
      </c>
      <c r="P5289" s="3">
        <v>51.963235703827081</v>
      </c>
    </row>
    <row r="5290" spans="2:16" x14ac:dyDescent="0.35">
      <c r="B5290" t="s">
        <v>10</v>
      </c>
      <c r="D5290" t="s">
        <v>11</v>
      </c>
      <c r="E5290" t="s">
        <v>103</v>
      </c>
      <c r="F5290" t="s">
        <v>228</v>
      </c>
      <c r="G5290" t="s">
        <v>229</v>
      </c>
      <c r="H5290">
        <v>5025</v>
      </c>
      <c r="I5290" t="s">
        <v>219</v>
      </c>
      <c r="J5290">
        <v>63300080</v>
      </c>
      <c r="K5290" t="s">
        <v>91</v>
      </c>
      <c r="L5290" s="3">
        <v>-209.49021723896294</v>
      </c>
      <c r="M5290" s="3">
        <v>-1021.9070102743717</v>
      </c>
      <c r="N5290" s="3">
        <v>-861.68291239206155</v>
      </c>
      <c r="O5290" s="3">
        <v>-689.97124578662624</v>
      </c>
      <c r="P5290" s="3">
        <v>299.50918492857454</v>
      </c>
    </row>
    <row r="5291" spans="2:16" x14ac:dyDescent="0.35">
      <c r="B5291" t="s">
        <v>10</v>
      </c>
      <c r="D5291" t="s">
        <v>11</v>
      </c>
      <c r="E5291" t="s">
        <v>103</v>
      </c>
      <c r="F5291" t="s">
        <v>228</v>
      </c>
      <c r="G5291" t="s">
        <v>229</v>
      </c>
      <c r="H5291">
        <v>5025</v>
      </c>
      <c r="I5291" t="s">
        <v>219</v>
      </c>
      <c r="J5291">
        <v>63300040</v>
      </c>
      <c r="K5291" t="s">
        <v>1515</v>
      </c>
      <c r="L5291" s="3">
        <v>-72.356818454247332</v>
      </c>
      <c r="M5291" s="3">
        <v>-352.96130289082066</v>
      </c>
      <c r="N5291" s="3">
        <v>-297.62074276699605</v>
      </c>
      <c r="O5291" s="3">
        <v>-238.3124368670924</v>
      </c>
      <c r="P5291" s="3">
        <v>103.44889611019971</v>
      </c>
    </row>
    <row r="5292" spans="2:16" x14ac:dyDescent="0.35">
      <c r="B5292" t="s">
        <v>10</v>
      </c>
      <c r="D5292" t="s">
        <v>19</v>
      </c>
      <c r="E5292" t="s">
        <v>103</v>
      </c>
      <c r="F5292" t="s">
        <v>228</v>
      </c>
      <c r="G5292" t="s">
        <v>229</v>
      </c>
      <c r="H5292">
        <v>5025</v>
      </c>
      <c r="I5292" t="s">
        <v>219</v>
      </c>
      <c r="J5292">
        <v>63300056</v>
      </c>
      <c r="K5292" t="s">
        <v>1536</v>
      </c>
      <c r="L5292" s="3">
        <v>-689.11255670711398</v>
      </c>
      <c r="M5292" s="3">
        <v>-3361.5362180078082</v>
      </c>
      <c r="N5292" s="3">
        <v>-2834.4832644475828</v>
      </c>
      <c r="O5292" s="3">
        <v>-2269.6422558770573</v>
      </c>
      <c r="P5292" s="3">
        <v>985.22758200191311</v>
      </c>
    </row>
    <row r="5293" spans="2:16" x14ac:dyDescent="0.35">
      <c r="B5293" t="s">
        <v>10</v>
      </c>
      <c r="D5293" t="s">
        <v>19</v>
      </c>
      <c r="E5293" t="s">
        <v>103</v>
      </c>
      <c r="F5293" t="s">
        <v>228</v>
      </c>
      <c r="G5293" t="s">
        <v>229</v>
      </c>
      <c r="H5293">
        <v>5025</v>
      </c>
      <c r="I5293" t="s">
        <v>219</v>
      </c>
      <c r="J5293">
        <v>63300060</v>
      </c>
      <c r="K5293" t="s">
        <v>1546</v>
      </c>
      <c r="L5293" s="3">
        <v>-112746.43576875431</v>
      </c>
      <c r="M5293" s="3">
        <v>-121747.00000000012</v>
      </c>
      <c r="N5293" s="3">
        <v>-141747.00000000012</v>
      </c>
      <c r="O5293" s="3">
        <v>-141747.00000000012</v>
      </c>
      <c r="P5293" s="3">
        <v>-143741.70131985229</v>
      </c>
    </row>
    <row r="5294" spans="2:16" x14ac:dyDescent="0.35">
      <c r="B5294" t="s">
        <v>10</v>
      </c>
      <c r="D5294" t="s">
        <v>19</v>
      </c>
      <c r="E5294" t="s">
        <v>103</v>
      </c>
      <c r="F5294" t="s">
        <v>228</v>
      </c>
      <c r="G5294" t="s">
        <v>229</v>
      </c>
      <c r="H5294">
        <v>5025</v>
      </c>
      <c r="I5294" t="s">
        <v>219</v>
      </c>
      <c r="J5294">
        <v>63300065</v>
      </c>
      <c r="K5294" t="s">
        <v>1627</v>
      </c>
      <c r="L5294" s="3">
        <v>118476.13146302021</v>
      </c>
      <c r="M5294" s="3">
        <v>118000</v>
      </c>
      <c r="N5294" s="3">
        <v>118000</v>
      </c>
      <c r="O5294" s="3">
        <v>118000</v>
      </c>
      <c r="P5294" s="3">
        <v>117905.72156537253</v>
      </c>
    </row>
    <row r="5295" spans="2:16" x14ac:dyDescent="0.35">
      <c r="B5295" t="s">
        <v>10</v>
      </c>
      <c r="D5295" t="s">
        <v>19</v>
      </c>
      <c r="E5295" t="s">
        <v>103</v>
      </c>
      <c r="F5295" t="s">
        <v>228</v>
      </c>
      <c r="G5295" t="s">
        <v>229</v>
      </c>
      <c r="H5295">
        <v>5025</v>
      </c>
      <c r="I5295" t="s">
        <v>219</v>
      </c>
      <c r="J5295">
        <v>63300150</v>
      </c>
      <c r="K5295" t="s">
        <v>1680</v>
      </c>
      <c r="L5295" s="3">
        <v>-10491.416263093764</v>
      </c>
      <c r="M5295" s="3">
        <v>-21924.894000000204</v>
      </c>
      <c r="N5295" s="3">
        <v>4099.2525199998636</v>
      </c>
      <c r="O5295" s="3">
        <v>10243.881970399874</v>
      </c>
      <c r="P5295" s="3">
        <v>13290.528185763222</v>
      </c>
    </row>
    <row r="5296" spans="2:16" x14ac:dyDescent="0.35">
      <c r="B5296" t="s">
        <v>10</v>
      </c>
      <c r="D5296" t="s">
        <v>11</v>
      </c>
      <c r="E5296" t="s">
        <v>103</v>
      </c>
      <c r="F5296" t="s">
        <v>228</v>
      </c>
      <c r="G5296" t="s">
        <v>229</v>
      </c>
      <c r="H5296">
        <v>5025</v>
      </c>
      <c r="I5296" t="s">
        <v>219</v>
      </c>
      <c r="J5296">
        <v>63300110</v>
      </c>
      <c r="K5296" t="s">
        <v>1866</v>
      </c>
      <c r="L5296" s="3">
        <v>4739.0452585208086</v>
      </c>
      <c r="M5296" s="3">
        <v>4720</v>
      </c>
      <c r="N5296" s="3">
        <v>4526.0227739592165</v>
      </c>
      <c r="O5296" s="3">
        <v>4526.0227739592165</v>
      </c>
      <c r="P5296" s="3">
        <v>4520.1905671247205</v>
      </c>
    </row>
    <row r="5297" spans="2:16" x14ac:dyDescent="0.35">
      <c r="B5297" t="s">
        <v>10</v>
      </c>
      <c r="D5297" t="s">
        <v>11</v>
      </c>
      <c r="E5297" t="s">
        <v>103</v>
      </c>
      <c r="F5297" t="s">
        <v>228</v>
      </c>
      <c r="G5297" t="s">
        <v>229</v>
      </c>
      <c r="H5297">
        <v>5025</v>
      </c>
      <c r="I5297" t="s">
        <v>219</v>
      </c>
      <c r="J5297">
        <v>63300100</v>
      </c>
      <c r="K5297" t="s">
        <v>1869</v>
      </c>
      <c r="L5297" s="3">
        <v>-63.398355217052085</v>
      </c>
      <c r="M5297" s="3">
        <v>-309.26133205671613</v>
      </c>
      <c r="N5297" s="3">
        <v>-260.77246032917901</v>
      </c>
      <c r="O5297" s="3">
        <v>-208.80708754069019</v>
      </c>
      <c r="P5297" s="3">
        <v>90.640937544174449</v>
      </c>
    </row>
    <row r="5298" spans="2:16" x14ac:dyDescent="0.35">
      <c r="B5298" t="s">
        <v>10</v>
      </c>
      <c r="D5298" t="s">
        <v>11</v>
      </c>
      <c r="E5298" t="s">
        <v>103</v>
      </c>
      <c r="F5298" t="s">
        <v>228</v>
      </c>
      <c r="G5298" t="s">
        <v>229</v>
      </c>
      <c r="H5298">
        <v>5025</v>
      </c>
      <c r="I5298" t="s">
        <v>219</v>
      </c>
      <c r="J5298">
        <v>63300170</v>
      </c>
      <c r="K5298" t="s">
        <v>1873</v>
      </c>
      <c r="L5298" s="3">
        <v>-109.5688965164336</v>
      </c>
      <c r="M5298" s="3">
        <v>-534.48425866324033</v>
      </c>
      <c r="N5298" s="3">
        <v>-450.68283904716736</v>
      </c>
      <c r="O5298" s="3">
        <v>-360.87311868445249</v>
      </c>
      <c r="P5298" s="3">
        <v>156.65118553830325</v>
      </c>
    </row>
    <row r="5299" spans="2:16" x14ac:dyDescent="0.35">
      <c r="B5299" t="s">
        <v>10</v>
      </c>
      <c r="D5299" t="s">
        <v>11</v>
      </c>
      <c r="E5299" t="s">
        <v>103</v>
      </c>
      <c r="F5299" t="s">
        <v>228</v>
      </c>
      <c r="G5299" t="s">
        <v>229</v>
      </c>
      <c r="H5299">
        <v>5025</v>
      </c>
      <c r="I5299" t="s">
        <v>219</v>
      </c>
      <c r="J5299">
        <v>63300130</v>
      </c>
      <c r="K5299" t="s">
        <v>1896</v>
      </c>
      <c r="L5299" s="3">
        <v>-27.564498744109187</v>
      </c>
      <c r="M5299" s="3">
        <v>-134.46144499630373</v>
      </c>
      <c r="N5299" s="3">
        <v>-2777.5028929879491</v>
      </c>
      <c r="O5299" s="3">
        <v>-2595.5377511668357</v>
      </c>
      <c r="P5299" s="3">
        <v>-2491.956741426563</v>
      </c>
    </row>
    <row r="5300" spans="2:16" x14ac:dyDescent="0.35">
      <c r="B5300" t="s">
        <v>10</v>
      </c>
      <c r="D5300" t="s">
        <v>19</v>
      </c>
      <c r="E5300" t="s">
        <v>103</v>
      </c>
      <c r="F5300" t="s">
        <v>1563</v>
      </c>
      <c r="G5300" t="s">
        <v>1564</v>
      </c>
      <c r="H5300">
        <v>5025</v>
      </c>
      <c r="I5300" t="s">
        <v>219</v>
      </c>
      <c r="J5300">
        <v>63300060</v>
      </c>
      <c r="K5300" t="s">
        <v>1546</v>
      </c>
      <c r="L5300" s="3">
        <v>-11889.228301296127</v>
      </c>
      <c r="M5300" s="3">
        <v>-35646.991199999989</v>
      </c>
      <c r="N5300" s="3">
        <v>-48929.202935999958</v>
      </c>
      <c r="O5300" s="3">
        <v>-62609.881023599999</v>
      </c>
      <c r="P5300" s="3">
        <v>-67600.627115596901</v>
      </c>
    </row>
    <row r="5301" spans="2:16" x14ac:dyDescent="0.35">
      <c r="B5301" t="s">
        <v>10</v>
      </c>
      <c r="D5301" t="s">
        <v>19</v>
      </c>
      <c r="E5301" t="s">
        <v>103</v>
      </c>
      <c r="F5301" t="s">
        <v>1563</v>
      </c>
      <c r="G5301" t="s">
        <v>1564</v>
      </c>
      <c r="H5301">
        <v>5025</v>
      </c>
      <c r="I5301" t="s">
        <v>219</v>
      </c>
      <c r="J5301">
        <v>63300150</v>
      </c>
      <c r="K5301" t="s">
        <v>1680</v>
      </c>
      <c r="L5301" s="3">
        <v>463.6636724895543</v>
      </c>
      <c r="M5301" s="3">
        <v>-183.47999999999956</v>
      </c>
      <c r="N5301" s="3">
        <v>-376.1339999999982</v>
      </c>
      <c r="O5301" s="3">
        <v>-578.31061199999749</v>
      </c>
      <c r="P5301" s="3">
        <v>-401.92046976271013</v>
      </c>
    </row>
    <row r="5302" spans="2:16" x14ac:dyDescent="0.35">
      <c r="B5302" t="s">
        <v>10</v>
      </c>
      <c r="D5302" t="s">
        <v>11</v>
      </c>
      <c r="E5302" t="s">
        <v>103</v>
      </c>
      <c r="F5302" t="s">
        <v>230</v>
      </c>
      <c r="G5302" t="s">
        <v>231</v>
      </c>
      <c r="H5302">
        <v>5025</v>
      </c>
      <c r="I5302" t="s">
        <v>219</v>
      </c>
      <c r="J5302">
        <v>63300080</v>
      </c>
      <c r="K5302" t="s">
        <v>91</v>
      </c>
      <c r="L5302" s="3">
        <v>10169.386506834242</v>
      </c>
      <c r="M5302" s="3">
        <v>1792.1157917484525</v>
      </c>
      <c r="N5302" s="3">
        <v>3980.8611451671459</v>
      </c>
      <c r="O5302" s="3">
        <v>6309.9932249766425</v>
      </c>
      <c r="P5302" s="3">
        <v>17526.243137558398</v>
      </c>
    </row>
    <row r="5303" spans="2:16" x14ac:dyDescent="0.35">
      <c r="B5303" t="s">
        <v>10</v>
      </c>
      <c r="D5303" t="s">
        <v>19</v>
      </c>
      <c r="E5303" t="s">
        <v>103</v>
      </c>
      <c r="F5303" t="s">
        <v>230</v>
      </c>
      <c r="G5303" t="s">
        <v>231</v>
      </c>
      <c r="H5303">
        <v>5025</v>
      </c>
      <c r="I5303" t="s">
        <v>219</v>
      </c>
      <c r="J5303">
        <v>63300030</v>
      </c>
      <c r="K5303" t="s">
        <v>1488</v>
      </c>
      <c r="L5303" s="3">
        <v>1025.7780961449898</v>
      </c>
      <c r="M5303" s="3">
        <v>3.637978807091713E-12</v>
      </c>
      <c r="N5303" s="3">
        <v>3.637978807091713E-12</v>
      </c>
      <c r="O5303" s="3">
        <v>3.637978807091713E-12</v>
      </c>
      <c r="P5303" s="3">
        <v>-203.11355306419136</v>
      </c>
    </row>
    <row r="5304" spans="2:16" x14ac:dyDescent="0.35">
      <c r="B5304" t="s">
        <v>10</v>
      </c>
      <c r="D5304" t="s">
        <v>11</v>
      </c>
      <c r="E5304" t="s">
        <v>103</v>
      </c>
      <c r="F5304" t="s">
        <v>230</v>
      </c>
      <c r="G5304" t="s">
        <v>231</v>
      </c>
      <c r="H5304">
        <v>5025</v>
      </c>
      <c r="I5304" t="s">
        <v>219</v>
      </c>
      <c r="J5304">
        <v>63300040</v>
      </c>
      <c r="K5304" t="s">
        <v>1515</v>
      </c>
      <c r="L5304" s="3">
        <v>867.38242213062767</v>
      </c>
      <c r="M5304" s="3">
        <v>-1137.1761641837656</v>
      </c>
      <c r="N5304" s="3">
        <v>-681.59451483403973</v>
      </c>
      <c r="O5304" s="3">
        <v>-195.20602330417023</v>
      </c>
      <c r="P5304" s="3">
        <v>2359.9926719008508</v>
      </c>
    </row>
    <row r="5305" spans="2:16" x14ac:dyDescent="0.35">
      <c r="B5305" t="s">
        <v>10</v>
      </c>
      <c r="D5305" t="s">
        <v>19</v>
      </c>
      <c r="E5305" t="s">
        <v>103</v>
      </c>
      <c r="F5305" t="s">
        <v>230</v>
      </c>
      <c r="G5305" t="s">
        <v>231</v>
      </c>
      <c r="H5305">
        <v>5025</v>
      </c>
      <c r="I5305" t="s">
        <v>219</v>
      </c>
      <c r="J5305">
        <v>63300056</v>
      </c>
      <c r="K5305" t="s">
        <v>1536</v>
      </c>
      <c r="L5305" s="3">
        <v>8260.7849726725835</v>
      </c>
      <c r="M5305" s="3">
        <v>-10830.249182702508</v>
      </c>
      <c r="N5305" s="3">
        <v>-6491.3763317527482</v>
      </c>
      <c r="O5305" s="3">
        <v>-1859.1049838493345</v>
      </c>
      <c r="P5305" s="3">
        <v>22476.120684769936</v>
      </c>
    </row>
    <row r="5306" spans="2:16" x14ac:dyDescent="0.35">
      <c r="B5306" t="s">
        <v>10</v>
      </c>
      <c r="D5306" t="s">
        <v>19</v>
      </c>
      <c r="E5306" t="s">
        <v>103</v>
      </c>
      <c r="F5306" t="s">
        <v>230</v>
      </c>
      <c r="G5306" t="s">
        <v>231</v>
      </c>
      <c r="H5306">
        <v>5025</v>
      </c>
      <c r="I5306" t="s">
        <v>219</v>
      </c>
      <c r="J5306">
        <v>63300052</v>
      </c>
      <c r="K5306" t="s">
        <v>1541</v>
      </c>
      <c r="L5306" s="3">
        <v>25191.144326124049</v>
      </c>
      <c r="M5306" s="3">
        <v>16725.366918717045</v>
      </c>
      <c r="N5306" s="3">
        <v>19586.314309276117</v>
      </c>
      <c r="O5306" s="3">
        <v>22615.661644956854</v>
      </c>
      <c r="P5306" s="3">
        <v>35175.994899303711</v>
      </c>
    </row>
    <row r="5307" spans="2:16" x14ac:dyDescent="0.35">
      <c r="B5307" t="s">
        <v>10</v>
      </c>
      <c r="D5307" t="s">
        <v>19</v>
      </c>
      <c r="E5307" t="s">
        <v>103</v>
      </c>
      <c r="F5307" t="s">
        <v>230</v>
      </c>
      <c r="G5307" t="s">
        <v>231</v>
      </c>
      <c r="H5307">
        <v>5025</v>
      </c>
      <c r="I5307" t="s">
        <v>219</v>
      </c>
      <c r="J5307">
        <v>63300060</v>
      </c>
      <c r="K5307" t="s">
        <v>1546</v>
      </c>
      <c r="L5307" s="3">
        <v>1699.3273042853907</v>
      </c>
      <c r="M5307" s="3">
        <v>3.637978807091713E-12</v>
      </c>
      <c r="N5307" s="3">
        <v>3.637978807091713E-12</v>
      </c>
      <c r="O5307" s="3">
        <v>3.637978807091713E-12</v>
      </c>
      <c r="P5307" s="3">
        <v>-336.48252764369317</v>
      </c>
    </row>
    <row r="5308" spans="2:16" x14ac:dyDescent="0.35">
      <c r="B5308" t="s">
        <v>10</v>
      </c>
      <c r="D5308" t="s">
        <v>19</v>
      </c>
      <c r="E5308" t="s">
        <v>103</v>
      </c>
      <c r="F5308" t="s">
        <v>230</v>
      </c>
      <c r="G5308" t="s">
        <v>231</v>
      </c>
      <c r="H5308">
        <v>5025</v>
      </c>
      <c r="I5308" t="s">
        <v>219</v>
      </c>
      <c r="J5308">
        <v>63300150</v>
      </c>
      <c r="K5308" t="s">
        <v>1680</v>
      </c>
      <c r="L5308" s="3">
        <v>7911.8008882956783</v>
      </c>
      <c r="M5308" s="3">
        <v>6062.2790000000095</v>
      </c>
      <c r="N5308" s="3">
        <v>7339.60358000001</v>
      </c>
      <c r="O5308" s="3">
        <v>8642.4746516000087</v>
      </c>
      <c r="P5308" s="3">
        <v>9357.2178723132674</v>
      </c>
    </row>
    <row r="5309" spans="2:16" x14ac:dyDescent="0.35">
      <c r="B5309" t="s">
        <v>10</v>
      </c>
      <c r="D5309" t="s">
        <v>11</v>
      </c>
      <c r="E5309" t="s">
        <v>103</v>
      </c>
      <c r="F5309" t="s">
        <v>230</v>
      </c>
      <c r="G5309" t="s">
        <v>231</v>
      </c>
      <c r="H5309">
        <v>5025</v>
      </c>
      <c r="I5309" t="s">
        <v>219</v>
      </c>
      <c r="J5309">
        <v>63300100</v>
      </c>
      <c r="K5309" t="s">
        <v>1869</v>
      </c>
      <c r="L5309" s="3">
        <v>3077.577495489284</v>
      </c>
      <c r="M5309" s="3">
        <v>542.35083171333827</v>
      </c>
      <c r="N5309" s="3">
        <v>1204.7342939321534</v>
      </c>
      <c r="O5309" s="3">
        <v>1909.6032128219085</v>
      </c>
      <c r="P5309" s="3">
        <v>5303.9946337347792</v>
      </c>
    </row>
    <row r="5310" spans="2:16" x14ac:dyDescent="0.35">
      <c r="B5310" t="s">
        <v>10</v>
      </c>
      <c r="D5310" t="s">
        <v>11</v>
      </c>
      <c r="E5310" t="s">
        <v>103</v>
      </c>
      <c r="F5310" t="s">
        <v>230</v>
      </c>
      <c r="G5310" t="s">
        <v>231</v>
      </c>
      <c r="H5310">
        <v>5025</v>
      </c>
      <c r="I5310" t="s">
        <v>219</v>
      </c>
      <c r="J5310">
        <v>63300170</v>
      </c>
      <c r="K5310" t="s">
        <v>1873</v>
      </c>
      <c r="L5310" s="3">
        <v>1313.4648106549575</v>
      </c>
      <c r="M5310" s="3">
        <v>-1722.0096200496773</v>
      </c>
      <c r="N5310" s="3">
        <v>-1032.128836748685</v>
      </c>
      <c r="O5310" s="3">
        <v>-295.59769243205665</v>
      </c>
      <c r="P5310" s="3">
        <v>3573.7031888784259</v>
      </c>
    </row>
    <row r="5311" spans="2:16" x14ac:dyDescent="0.35">
      <c r="B5311" t="s">
        <v>10</v>
      </c>
      <c r="D5311" t="s">
        <v>19</v>
      </c>
      <c r="E5311" t="s">
        <v>103</v>
      </c>
      <c r="F5311" t="s">
        <v>230</v>
      </c>
      <c r="G5311" t="s">
        <v>231</v>
      </c>
      <c r="H5311">
        <v>5025</v>
      </c>
      <c r="I5311" t="s">
        <v>219</v>
      </c>
      <c r="J5311">
        <v>63300160</v>
      </c>
      <c r="K5311" t="s">
        <v>1878</v>
      </c>
      <c r="L5311" s="3">
        <v>536.60708105513186</v>
      </c>
      <c r="M5311" s="3">
        <v>1.8189894035458565E-12</v>
      </c>
      <c r="N5311" s="3">
        <v>1.8189894035458565E-12</v>
      </c>
      <c r="O5311" s="3">
        <v>1.8189894035458565E-12</v>
      </c>
      <c r="P5311" s="3">
        <v>-106.25316649099841</v>
      </c>
    </row>
    <row r="5312" spans="2:16" x14ac:dyDescent="0.35">
      <c r="B5312" t="s">
        <v>10</v>
      </c>
      <c r="D5312" t="s">
        <v>11</v>
      </c>
      <c r="E5312" t="s">
        <v>103</v>
      </c>
      <c r="F5312" t="s">
        <v>230</v>
      </c>
      <c r="G5312" t="s">
        <v>231</v>
      </c>
      <c r="H5312">
        <v>5025</v>
      </c>
      <c r="I5312" t="s">
        <v>219</v>
      </c>
      <c r="J5312">
        <v>63300130</v>
      </c>
      <c r="K5312" t="s">
        <v>1896</v>
      </c>
      <c r="L5312" s="3">
        <v>1338.0771768614795</v>
      </c>
      <c r="M5312" s="3">
        <v>235.80471462858259</v>
      </c>
      <c r="N5312" s="3">
        <v>33114.439365445069</v>
      </c>
      <c r="O5312" s="3">
        <v>35149.695117837466</v>
      </c>
      <c r="P5312" s="3">
        <v>36990.172316019685</v>
      </c>
    </row>
    <row r="5313" spans="2:16" x14ac:dyDescent="0.35">
      <c r="B5313" t="s">
        <v>10</v>
      </c>
      <c r="D5313" t="s">
        <v>19</v>
      </c>
      <c r="E5313" t="s">
        <v>103</v>
      </c>
      <c r="F5313" t="s">
        <v>1750</v>
      </c>
      <c r="G5313" t="s">
        <v>1751</v>
      </c>
      <c r="H5313">
        <v>5025</v>
      </c>
      <c r="I5313" t="s">
        <v>219</v>
      </c>
      <c r="J5313">
        <v>63300152</v>
      </c>
      <c r="K5313" t="s">
        <v>1741</v>
      </c>
      <c r="L5313" s="3">
        <v>-41723.982785985572</v>
      </c>
      <c r="M5313" s="3">
        <v>-78667.955045358045</v>
      </c>
      <c r="N5313" s="3">
        <v>-80990.730848831125</v>
      </c>
      <c r="O5313" s="3">
        <v>-82929.132601933787</v>
      </c>
      <c r="P5313" s="3">
        <v>-74437.876482884632</v>
      </c>
    </row>
    <row r="5314" spans="2:16" x14ac:dyDescent="0.35">
      <c r="B5314" t="s">
        <v>10</v>
      </c>
      <c r="D5314" t="s">
        <v>19</v>
      </c>
      <c r="E5314" t="s">
        <v>103</v>
      </c>
      <c r="F5314" t="s">
        <v>1565</v>
      </c>
      <c r="G5314" t="s">
        <v>1566</v>
      </c>
      <c r="H5314">
        <v>5025</v>
      </c>
      <c r="I5314" t="s">
        <v>219</v>
      </c>
      <c r="J5314">
        <v>63300060</v>
      </c>
      <c r="K5314" t="s">
        <v>1546</v>
      </c>
      <c r="L5314" s="3">
        <v>7685.8232219526253</v>
      </c>
      <c r="M5314" s="3">
        <v>0</v>
      </c>
      <c r="N5314" s="3">
        <v>0</v>
      </c>
      <c r="O5314" s="3">
        <v>0</v>
      </c>
      <c r="P5314" s="3">
        <v>-1521.8641036505869</v>
      </c>
    </row>
    <row r="5315" spans="2:16" x14ac:dyDescent="0.35">
      <c r="B5315" t="s">
        <v>10</v>
      </c>
      <c r="D5315" t="s">
        <v>11</v>
      </c>
      <c r="E5315" t="s">
        <v>103</v>
      </c>
      <c r="F5315" t="s">
        <v>232</v>
      </c>
      <c r="G5315" t="s">
        <v>233</v>
      </c>
      <c r="H5315">
        <v>5025</v>
      </c>
      <c r="I5315" t="s">
        <v>219</v>
      </c>
      <c r="J5315">
        <v>63300080</v>
      </c>
      <c r="K5315" t="s">
        <v>91</v>
      </c>
      <c r="L5315" s="3">
        <v>-52.932151476535637</v>
      </c>
      <c r="M5315" s="3">
        <v>-124.34611117619033</v>
      </c>
      <c r="N5315" s="3">
        <v>-111.7641239981258</v>
      </c>
      <c r="O5315" s="3">
        <v>-98.233744236752045</v>
      </c>
      <c r="P5315" s="3">
        <v>-14.091797386117833</v>
      </c>
    </row>
    <row r="5316" spans="2:16" x14ac:dyDescent="0.35">
      <c r="B5316" t="s">
        <v>10</v>
      </c>
      <c r="D5316" t="s">
        <v>11</v>
      </c>
      <c r="E5316" t="s">
        <v>103</v>
      </c>
      <c r="F5316" t="s">
        <v>232</v>
      </c>
      <c r="G5316" t="s">
        <v>233</v>
      </c>
      <c r="H5316">
        <v>5025</v>
      </c>
      <c r="I5316" t="s">
        <v>219</v>
      </c>
      <c r="J5316">
        <v>63300040</v>
      </c>
      <c r="K5316" t="s">
        <v>1515</v>
      </c>
      <c r="L5316" s="3">
        <v>-18.282486529724565</v>
      </c>
      <c r="M5316" s="3">
        <v>-42.948492347039519</v>
      </c>
      <c r="N5316" s="3">
        <v>-38.602740196721015</v>
      </c>
      <c r="O5316" s="3">
        <v>-33.929418239667712</v>
      </c>
      <c r="P5316" s="3">
        <v>-4.8672326498106031</v>
      </c>
    </row>
    <row r="5317" spans="2:16" x14ac:dyDescent="0.35">
      <c r="B5317" t="s">
        <v>10</v>
      </c>
      <c r="D5317" t="s">
        <v>19</v>
      </c>
      <c r="E5317" t="s">
        <v>103</v>
      </c>
      <c r="F5317" t="s">
        <v>232</v>
      </c>
      <c r="G5317" t="s">
        <v>233</v>
      </c>
      <c r="H5317">
        <v>5025</v>
      </c>
      <c r="I5317" t="s">
        <v>219</v>
      </c>
      <c r="J5317">
        <v>63300056</v>
      </c>
      <c r="K5317" t="s">
        <v>1536</v>
      </c>
      <c r="L5317" s="3">
        <v>-174.1189193307091</v>
      </c>
      <c r="M5317" s="3">
        <v>-409.03326044799542</v>
      </c>
      <c r="N5317" s="3">
        <v>-367.64514473067538</v>
      </c>
      <c r="O5317" s="3">
        <v>-323.13731656826167</v>
      </c>
      <c r="P5317" s="3">
        <v>-46.354596664859855</v>
      </c>
    </row>
    <row r="5318" spans="2:16" x14ac:dyDescent="0.35">
      <c r="B5318" t="s">
        <v>10</v>
      </c>
      <c r="D5318" t="s">
        <v>19</v>
      </c>
      <c r="E5318" t="s">
        <v>103</v>
      </c>
      <c r="F5318" t="s">
        <v>232</v>
      </c>
      <c r="G5318" t="s">
        <v>233</v>
      </c>
      <c r="H5318">
        <v>5025</v>
      </c>
      <c r="I5318" t="s">
        <v>219</v>
      </c>
      <c r="J5318">
        <v>63300065</v>
      </c>
      <c r="K5318" t="s">
        <v>1627</v>
      </c>
      <c r="L5318" s="3">
        <v>332.96469379470909</v>
      </c>
      <c r="M5318" s="3">
        <v>9.0949470177292824E-13</v>
      </c>
      <c r="N5318" s="3">
        <v>9.0949470177292824E-13</v>
      </c>
      <c r="O5318" s="3">
        <v>9.0949470177292824E-13</v>
      </c>
      <c r="P5318" s="3">
        <v>-65.930089807664444</v>
      </c>
    </row>
    <row r="5319" spans="2:16" x14ac:dyDescent="0.35">
      <c r="B5319" t="s">
        <v>10</v>
      </c>
      <c r="D5319" t="s">
        <v>19</v>
      </c>
      <c r="E5319" t="s">
        <v>103</v>
      </c>
      <c r="F5319" t="s">
        <v>232</v>
      </c>
      <c r="G5319" t="s">
        <v>233</v>
      </c>
      <c r="H5319">
        <v>5025</v>
      </c>
      <c r="I5319" t="s">
        <v>219</v>
      </c>
      <c r="J5319">
        <v>63300150</v>
      </c>
      <c r="K5319" t="s">
        <v>1680</v>
      </c>
      <c r="L5319" s="3">
        <v>1552.5652676168138</v>
      </c>
      <c r="M5319" s="3">
        <v>578.66000000000349</v>
      </c>
      <c r="N5319" s="3">
        <v>1168.8932000000023</v>
      </c>
      <c r="O5319" s="3">
        <v>1770.931064000004</v>
      </c>
      <c r="P5319" s="3">
        <v>2077.587398671596</v>
      </c>
    </row>
    <row r="5320" spans="2:16" x14ac:dyDescent="0.35">
      <c r="B5320" t="s">
        <v>10</v>
      </c>
      <c r="D5320" t="s">
        <v>11</v>
      </c>
      <c r="E5320" t="s">
        <v>103</v>
      </c>
      <c r="F5320" t="s">
        <v>232</v>
      </c>
      <c r="G5320" t="s">
        <v>233</v>
      </c>
      <c r="H5320">
        <v>5025</v>
      </c>
      <c r="I5320" t="s">
        <v>219</v>
      </c>
      <c r="J5320">
        <v>63300110</v>
      </c>
      <c r="K5320" t="s">
        <v>1866</v>
      </c>
      <c r="L5320" s="3">
        <v>13.318587751788385</v>
      </c>
      <c r="M5320" s="3">
        <v>5.6843418860808015E-14</v>
      </c>
      <c r="N5320" s="3">
        <v>-53.229219230636232</v>
      </c>
      <c r="O5320" s="3">
        <v>-53.229219230636232</v>
      </c>
      <c r="P5320" s="3">
        <v>-56.432000132252682</v>
      </c>
    </row>
    <row r="5321" spans="2:16" x14ac:dyDescent="0.35">
      <c r="B5321" t="s">
        <v>10</v>
      </c>
      <c r="D5321" t="s">
        <v>11</v>
      </c>
      <c r="E5321" t="s">
        <v>103</v>
      </c>
      <c r="F5321" t="s">
        <v>232</v>
      </c>
      <c r="G5321" t="s">
        <v>233</v>
      </c>
      <c r="H5321">
        <v>5025</v>
      </c>
      <c r="I5321" t="s">
        <v>219</v>
      </c>
      <c r="J5321">
        <v>63300100</v>
      </c>
      <c r="K5321" t="s">
        <v>1869</v>
      </c>
      <c r="L5321" s="3">
        <v>-16.018940578425259</v>
      </c>
      <c r="M5321" s="3">
        <v>-37.631059961215442</v>
      </c>
      <c r="N5321" s="3">
        <v>-33.823353315221993</v>
      </c>
      <c r="O5321" s="3">
        <v>-29.728633124280123</v>
      </c>
      <c r="P5321" s="3">
        <v>-4.264622893167143</v>
      </c>
    </row>
    <row r="5322" spans="2:16" x14ac:dyDescent="0.35">
      <c r="B5322" t="s">
        <v>10</v>
      </c>
      <c r="D5322" t="s">
        <v>11</v>
      </c>
      <c r="E5322" t="s">
        <v>103</v>
      </c>
      <c r="F5322" t="s">
        <v>232</v>
      </c>
      <c r="G5322" t="s">
        <v>233</v>
      </c>
      <c r="H5322">
        <v>5025</v>
      </c>
      <c r="I5322" t="s">
        <v>219</v>
      </c>
      <c r="J5322">
        <v>63300170</v>
      </c>
      <c r="K5322" t="s">
        <v>1873</v>
      </c>
      <c r="L5322" s="3">
        <v>-27.684908173582926</v>
      </c>
      <c r="M5322" s="3">
        <v>-65.036288411231226</v>
      </c>
      <c r="N5322" s="3">
        <v>-58.455578012177511</v>
      </c>
      <c r="O5322" s="3">
        <v>-51.378833334353658</v>
      </c>
      <c r="P5322" s="3">
        <v>-7.3703808697127897</v>
      </c>
    </row>
    <row r="5323" spans="2:16" x14ac:dyDescent="0.35">
      <c r="B5323" t="s">
        <v>10</v>
      </c>
      <c r="D5323" t="s">
        <v>11</v>
      </c>
      <c r="E5323" t="s">
        <v>103</v>
      </c>
      <c r="F5323" t="s">
        <v>232</v>
      </c>
      <c r="G5323" t="s">
        <v>233</v>
      </c>
      <c r="H5323">
        <v>5025</v>
      </c>
      <c r="I5323" t="s">
        <v>219</v>
      </c>
      <c r="J5323">
        <v>63300130</v>
      </c>
      <c r="K5323" t="s">
        <v>1896</v>
      </c>
      <c r="L5323" s="3">
        <v>-6.9647549146181404</v>
      </c>
      <c r="M5323" s="3">
        <v>-16.361328453919953</v>
      </c>
      <c r="N5323" s="3">
        <v>-96.907938961767911</v>
      </c>
      <c r="O5323" s="3">
        <v>-81.357527860553716</v>
      </c>
      <c r="P5323" s="3">
        <v>-71.01333110733691</v>
      </c>
    </row>
    <row r="5324" spans="2:16" x14ac:dyDescent="0.35">
      <c r="B5324" t="s">
        <v>10</v>
      </c>
      <c r="D5324" t="s">
        <v>19</v>
      </c>
      <c r="E5324" t="s">
        <v>103</v>
      </c>
      <c r="F5324" t="s">
        <v>1662</v>
      </c>
      <c r="G5324" t="s">
        <v>1663</v>
      </c>
      <c r="H5324">
        <v>5025</v>
      </c>
      <c r="I5324" t="s">
        <v>219</v>
      </c>
      <c r="J5324">
        <v>63300033</v>
      </c>
      <c r="K5324" t="s">
        <v>1661</v>
      </c>
      <c r="L5324" s="3">
        <v>4475.5541881137033</v>
      </c>
      <c r="M5324" s="3">
        <v>-1.4551915228366852E-11</v>
      </c>
      <c r="N5324" s="3">
        <v>-1.4551915228366852E-11</v>
      </c>
      <c r="O5324" s="3">
        <v>-1.4551915228366852E-11</v>
      </c>
      <c r="P5324" s="3">
        <v>-886.20113501686137</v>
      </c>
    </row>
    <row r="5325" spans="2:16" x14ac:dyDescent="0.35">
      <c r="B5325" t="s">
        <v>10</v>
      </c>
      <c r="D5325" t="s">
        <v>19</v>
      </c>
      <c r="E5325" t="s">
        <v>103</v>
      </c>
      <c r="F5325" t="s">
        <v>1662</v>
      </c>
      <c r="G5325" t="s">
        <v>1663</v>
      </c>
      <c r="H5325">
        <v>5025</v>
      </c>
      <c r="I5325" t="s">
        <v>219</v>
      </c>
      <c r="J5325">
        <v>63300150</v>
      </c>
      <c r="K5325" t="s">
        <v>1680</v>
      </c>
      <c r="L5325" s="3">
        <v>2473.535415118422</v>
      </c>
      <c r="M5325" s="3">
        <v>921.91679999999178</v>
      </c>
      <c r="N5325" s="3">
        <v>1862.2719359999901</v>
      </c>
      <c r="O5325" s="3">
        <v>2821.4341747199942</v>
      </c>
      <c r="P5325" s="3">
        <v>3309.9967620081443</v>
      </c>
    </row>
    <row r="5326" spans="2:16" x14ac:dyDescent="0.35">
      <c r="B5326" t="s">
        <v>10</v>
      </c>
      <c r="D5326" t="s">
        <v>11</v>
      </c>
      <c r="E5326" t="s">
        <v>103</v>
      </c>
      <c r="F5326" t="s">
        <v>234</v>
      </c>
      <c r="G5326" t="s">
        <v>235</v>
      </c>
      <c r="H5326">
        <v>5025</v>
      </c>
      <c r="I5326" t="s">
        <v>219</v>
      </c>
      <c r="J5326">
        <v>63300080</v>
      </c>
      <c r="K5326" t="s">
        <v>91</v>
      </c>
      <c r="L5326" s="3">
        <v>-37.797485046270822</v>
      </c>
      <c r="M5326" s="3">
        <v>-73.971135521147517</v>
      </c>
      <c r="N5326" s="3">
        <v>-68.076016482195882</v>
      </c>
      <c r="O5326" s="3">
        <v>-61.720045013415074</v>
      </c>
      <c r="P5326" s="3">
        <v>-20.001960448100135</v>
      </c>
    </row>
    <row r="5327" spans="2:16" x14ac:dyDescent="0.35">
      <c r="B5327" t="s">
        <v>10</v>
      </c>
      <c r="D5327" t="s">
        <v>11</v>
      </c>
      <c r="E5327" t="s">
        <v>103</v>
      </c>
      <c r="F5327" t="s">
        <v>234</v>
      </c>
      <c r="G5327" t="s">
        <v>235</v>
      </c>
      <c r="H5327">
        <v>5025</v>
      </c>
      <c r="I5327" t="s">
        <v>219</v>
      </c>
      <c r="J5327">
        <v>63300040</v>
      </c>
      <c r="K5327" t="s">
        <v>1515</v>
      </c>
      <c r="L5327" s="3">
        <v>-13.055052400850059</v>
      </c>
      <c r="M5327" s="3">
        <v>-25.549240887238511</v>
      </c>
      <c r="N5327" s="3">
        <v>-23.513097798126978</v>
      </c>
      <c r="O5327" s="3">
        <v>-21.317778705291403</v>
      </c>
      <c r="P5327" s="3">
        <v>-6.9085718652976311</v>
      </c>
    </row>
    <row r="5328" spans="2:16" x14ac:dyDescent="0.35">
      <c r="B5328" t="s">
        <v>10</v>
      </c>
      <c r="D5328" t="s">
        <v>19</v>
      </c>
      <c r="E5328" t="s">
        <v>103</v>
      </c>
      <c r="F5328" t="s">
        <v>234</v>
      </c>
      <c r="G5328" t="s">
        <v>235</v>
      </c>
      <c r="H5328">
        <v>5025</v>
      </c>
      <c r="I5328" t="s">
        <v>219</v>
      </c>
      <c r="J5328">
        <v>63300056</v>
      </c>
      <c r="K5328" t="s">
        <v>1536</v>
      </c>
      <c r="L5328" s="3">
        <v>-124.33383238904844</v>
      </c>
      <c r="M5328" s="3">
        <v>-243.32610368798578</v>
      </c>
      <c r="N5328" s="3">
        <v>-223.93426474406533</v>
      </c>
      <c r="O5328" s="3">
        <v>-203.02646385991829</v>
      </c>
      <c r="P5328" s="3">
        <v>-65.795922526644972</v>
      </c>
    </row>
    <row r="5329" spans="2:16" x14ac:dyDescent="0.35">
      <c r="B5329" t="s">
        <v>10</v>
      </c>
      <c r="D5329" t="s">
        <v>19</v>
      </c>
      <c r="E5329" t="s">
        <v>103</v>
      </c>
      <c r="F5329" t="s">
        <v>234</v>
      </c>
      <c r="G5329" t="s">
        <v>235</v>
      </c>
      <c r="H5329">
        <v>5025</v>
      </c>
      <c r="I5329" t="s">
        <v>219</v>
      </c>
      <c r="J5329">
        <v>63300065</v>
      </c>
      <c r="K5329" t="s">
        <v>1627</v>
      </c>
      <c r="L5329" s="3">
        <v>358.13156589619393</v>
      </c>
      <c r="M5329" s="3">
        <v>0</v>
      </c>
      <c r="N5329" s="3">
        <v>0</v>
      </c>
      <c r="O5329" s="3">
        <v>0</v>
      </c>
      <c r="P5329" s="3">
        <v>-70.913363316092727</v>
      </c>
    </row>
    <row r="5330" spans="2:16" x14ac:dyDescent="0.35">
      <c r="B5330" t="s">
        <v>10</v>
      </c>
      <c r="D5330" t="s">
        <v>19</v>
      </c>
      <c r="E5330" t="s">
        <v>103</v>
      </c>
      <c r="F5330" t="s">
        <v>234</v>
      </c>
      <c r="G5330" t="s">
        <v>235</v>
      </c>
      <c r="H5330">
        <v>5025</v>
      </c>
      <c r="I5330" t="s">
        <v>219</v>
      </c>
      <c r="J5330">
        <v>63300150</v>
      </c>
      <c r="K5330" t="s">
        <v>1680</v>
      </c>
      <c r="L5330" s="3">
        <v>1199.6870422074207</v>
      </c>
      <c r="M5330" s="3">
        <v>-847.39880000000267</v>
      </c>
      <c r="N5330" s="3">
        <v>328.1932239999951</v>
      </c>
      <c r="O5330" s="3">
        <v>1527.2970884799943</v>
      </c>
      <c r="P5330" s="3">
        <v>2116.8272744137066</v>
      </c>
    </row>
    <row r="5331" spans="2:16" x14ac:dyDescent="0.35">
      <c r="B5331" t="s">
        <v>10</v>
      </c>
      <c r="D5331" t="s">
        <v>11</v>
      </c>
      <c r="E5331" t="s">
        <v>103</v>
      </c>
      <c r="F5331" t="s">
        <v>234</v>
      </c>
      <c r="G5331" t="s">
        <v>235</v>
      </c>
      <c r="H5331">
        <v>5025</v>
      </c>
      <c r="I5331" t="s">
        <v>219</v>
      </c>
      <c r="J5331">
        <v>63300110</v>
      </c>
      <c r="K5331" t="s">
        <v>1866</v>
      </c>
      <c r="L5331" s="3">
        <v>14.325262635847764</v>
      </c>
      <c r="M5331" s="3">
        <v>0</v>
      </c>
      <c r="N5331" s="3">
        <v>-29.880608449192493</v>
      </c>
      <c r="O5331" s="3">
        <v>-29.880608449192493</v>
      </c>
      <c r="P5331" s="3">
        <v>-33.034633908276646</v>
      </c>
    </row>
    <row r="5332" spans="2:16" x14ac:dyDescent="0.35">
      <c r="B5332" t="s">
        <v>10</v>
      </c>
      <c r="D5332" t="s">
        <v>11</v>
      </c>
      <c r="E5332" t="s">
        <v>103</v>
      </c>
      <c r="F5332" t="s">
        <v>234</v>
      </c>
      <c r="G5332" t="s">
        <v>235</v>
      </c>
      <c r="H5332">
        <v>5025</v>
      </c>
      <c r="I5332" t="s">
        <v>219</v>
      </c>
      <c r="J5332">
        <v>63300100</v>
      </c>
      <c r="K5332" t="s">
        <v>1869</v>
      </c>
      <c r="L5332" s="3">
        <v>-11.43871257979248</v>
      </c>
      <c r="M5332" s="3">
        <v>-22.386001539294625</v>
      </c>
      <c r="N5332" s="3">
        <v>-20.601952356454035</v>
      </c>
      <c r="O5332" s="3">
        <v>-18.678434675112385</v>
      </c>
      <c r="P5332" s="3">
        <v>-6.0532248724512101</v>
      </c>
    </row>
    <row r="5333" spans="2:16" x14ac:dyDescent="0.35">
      <c r="B5333" t="s">
        <v>10</v>
      </c>
      <c r="D5333" t="s">
        <v>11</v>
      </c>
      <c r="E5333" t="s">
        <v>103</v>
      </c>
      <c r="F5333" t="s">
        <v>234</v>
      </c>
      <c r="G5333" t="s">
        <v>235</v>
      </c>
      <c r="H5333">
        <v>5025</v>
      </c>
      <c r="I5333" t="s">
        <v>219</v>
      </c>
      <c r="J5333">
        <v>63300170</v>
      </c>
      <c r="K5333" t="s">
        <v>1873</v>
      </c>
      <c r="L5333" s="3">
        <v>-19.769079349858657</v>
      </c>
      <c r="M5333" s="3">
        <v>-38.688850486389697</v>
      </c>
      <c r="N5333" s="3">
        <v>-35.605548094306414</v>
      </c>
      <c r="O5333" s="3">
        <v>-32.281207753727017</v>
      </c>
      <c r="P5333" s="3">
        <v>-10.461551681736523</v>
      </c>
    </row>
    <row r="5334" spans="2:16" x14ac:dyDescent="0.35">
      <c r="B5334" t="s">
        <v>10</v>
      </c>
      <c r="D5334" t="s">
        <v>11</v>
      </c>
      <c r="E5334" t="s">
        <v>103</v>
      </c>
      <c r="F5334" t="s">
        <v>234</v>
      </c>
      <c r="G5334" t="s">
        <v>235</v>
      </c>
      <c r="H5334">
        <v>5025</v>
      </c>
      <c r="I5334" t="s">
        <v>219</v>
      </c>
      <c r="J5334">
        <v>63300130</v>
      </c>
      <c r="K5334" t="s">
        <v>1896</v>
      </c>
      <c r="L5334" s="3">
        <v>-4.9733518911949943</v>
      </c>
      <c r="M5334" s="3">
        <v>-9.7330426635199956</v>
      </c>
      <c r="N5334" s="3">
        <v>-27.249366375331277</v>
      </c>
      <c r="O5334" s="3">
        <v>-19.514134303919803</v>
      </c>
      <c r="P5334" s="3">
        <v>-14.145967688034716</v>
      </c>
    </row>
    <row r="5335" spans="2:16" x14ac:dyDescent="0.35">
      <c r="B5335" t="s">
        <v>76</v>
      </c>
      <c r="D5335" t="s">
        <v>11</v>
      </c>
      <c r="E5335" t="s">
        <v>103</v>
      </c>
      <c r="F5335" t="s">
        <v>217</v>
      </c>
      <c r="G5335" t="s">
        <v>218</v>
      </c>
      <c r="H5335">
        <v>5025</v>
      </c>
      <c r="I5335" t="s">
        <v>219</v>
      </c>
      <c r="J5335">
        <v>63300080</v>
      </c>
      <c r="K5335" t="s">
        <v>91</v>
      </c>
      <c r="L5335" s="3">
        <v>124218.71199330948</v>
      </c>
      <c r="M5335" s="3">
        <v>131262.34222467366</v>
      </c>
      <c r="N5335" s="3">
        <v>135200.2124914139</v>
      </c>
      <c r="O5335" s="3">
        <v>139256.2188661563</v>
      </c>
      <c r="P5335" s="3">
        <v>140735.86028696556</v>
      </c>
    </row>
    <row r="5336" spans="2:16" x14ac:dyDescent="0.35">
      <c r="B5336" t="s">
        <v>76</v>
      </c>
      <c r="D5336" t="s">
        <v>19</v>
      </c>
      <c r="E5336" t="s">
        <v>103</v>
      </c>
      <c r="F5336" t="s">
        <v>217</v>
      </c>
      <c r="G5336" t="s">
        <v>218</v>
      </c>
      <c r="H5336">
        <v>5025</v>
      </c>
      <c r="I5336" t="s">
        <v>219</v>
      </c>
      <c r="J5336">
        <v>63300030</v>
      </c>
      <c r="K5336" t="s">
        <v>1488</v>
      </c>
      <c r="L5336" s="3">
        <v>59104.56681456208</v>
      </c>
      <c r="M5336" s="3">
        <v>62456</v>
      </c>
      <c r="N5336" s="3">
        <v>62456</v>
      </c>
      <c r="O5336" s="3">
        <v>62456</v>
      </c>
      <c r="P5336" s="3">
        <v>63119.614776636183</v>
      </c>
    </row>
    <row r="5337" spans="2:16" x14ac:dyDescent="0.35">
      <c r="B5337" t="s">
        <v>76</v>
      </c>
      <c r="D5337" t="s">
        <v>11</v>
      </c>
      <c r="E5337" t="s">
        <v>103</v>
      </c>
      <c r="F5337" t="s">
        <v>217</v>
      </c>
      <c r="G5337" t="s">
        <v>218</v>
      </c>
      <c r="H5337">
        <v>5025</v>
      </c>
      <c r="I5337" t="s">
        <v>219</v>
      </c>
      <c r="J5337">
        <v>63300040</v>
      </c>
      <c r="K5337" t="s">
        <v>1515</v>
      </c>
      <c r="L5337" s="3">
        <v>42175.25757893399</v>
      </c>
      <c r="M5337" s="3">
        <v>44566.740428269528</v>
      </c>
      <c r="N5337" s="3">
        <v>45903.742641117613</v>
      </c>
      <c r="O5337" s="3">
        <v>47280.854920351143</v>
      </c>
      <c r="P5337" s="3">
        <v>47783.228975320031</v>
      </c>
    </row>
    <row r="5338" spans="2:16" x14ac:dyDescent="0.35">
      <c r="B5338" t="s">
        <v>76</v>
      </c>
      <c r="D5338" t="s">
        <v>19</v>
      </c>
      <c r="E5338" t="s">
        <v>103</v>
      </c>
      <c r="F5338" t="s">
        <v>217</v>
      </c>
      <c r="G5338" t="s">
        <v>218</v>
      </c>
      <c r="H5338">
        <v>5025</v>
      </c>
      <c r="I5338" t="s">
        <v>219</v>
      </c>
      <c r="J5338">
        <v>63300056</v>
      </c>
      <c r="K5338" t="s">
        <v>1536</v>
      </c>
      <c r="L5338" s="3">
        <v>401669.11979937134</v>
      </c>
      <c r="M5338" s="3">
        <v>424445.14693590027</v>
      </c>
      <c r="N5338" s="3">
        <v>437178.50134397729</v>
      </c>
      <c r="O5338" s="3">
        <v>450293.85638429661</v>
      </c>
      <c r="P5338" s="3">
        <v>455078.3711935241</v>
      </c>
    </row>
    <row r="5339" spans="2:16" x14ac:dyDescent="0.35">
      <c r="B5339" t="s">
        <v>76</v>
      </c>
      <c r="D5339" t="s">
        <v>19</v>
      </c>
      <c r="E5339" t="s">
        <v>103</v>
      </c>
      <c r="F5339" t="s">
        <v>217</v>
      </c>
      <c r="G5339" t="s">
        <v>218</v>
      </c>
      <c r="H5339">
        <v>5025</v>
      </c>
      <c r="I5339" t="s">
        <v>219</v>
      </c>
      <c r="J5339">
        <v>63300052</v>
      </c>
      <c r="K5339" t="s">
        <v>1541</v>
      </c>
      <c r="L5339" s="3">
        <v>6945.0643891467907</v>
      </c>
      <c r="M5339" s="3">
        <v>7338.8735400000041</v>
      </c>
      <c r="N5339" s="3">
        <v>7559.0397462000055</v>
      </c>
      <c r="O5339" s="3">
        <v>7785.8109385860062</v>
      </c>
      <c r="P5339" s="3">
        <v>7868.5376451785087</v>
      </c>
    </row>
    <row r="5340" spans="2:16" x14ac:dyDescent="0.35">
      <c r="B5340" t="s">
        <v>76</v>
      </c>
      <c r="D5340" t="s">
        <v>19</v>
      </c>
      <c r="E5340" t="s">
        <v>103</v>
      </c>
      <c r="F5340" t="s">
        <v>217</v>
      </c>
      <c r="G5340" t="s">
        <v>218</v>
      </c>
      <c r="H5340">
        <v>5025</v>
      </c>
      <c r="I5340" t="s">
        <v>219</v>
      </c>
      <c r="J5340">
        <v>63300060</v>
      </c>
      <c r="K5340" t="s">
        <v>1546</v>
      </c>
      <c r="L5340" s="3">
        <v>14086.260359849439</v>
      </c>
      <c r="M5340" s="3">
        <v>14885</v>
      </c>
      <c r="N5340" s="3">
        <v>14885</v>
      </c>
      <c r="O5340" s="3">
        <v>14885</v>
      </c>
      <c r="P5340" s="3">
        <v>15043.157838321853</v>
      </c>
    </row>
    <row r="5341" spans="2:16" x14ac:dyDescent="0.35">
      <c r="B5341" t="s">
        <v>76</v>
      </c>
      <c r="D5341" t="s">
        <v>19</v>
      </c>
      <c r="E5341" t="s">
        <v>103</v>
      </c>
      <c r="F5341" t="s">
        <v>217</v>
      </c>
      <c r="G5341" t="s">
        <v>218</v>
      </c>
      <c r="H5341">
        <v>5025</v>
      </c>
      <c r="I5341" t="s">
        <v>219</v>
      </c>
      <c r="J5341">
        <v>63300065</v>
      </c>
      <c r="K5341" t="s">
        <v>1627</v>
      </c>
      <c r="L5341" s="3">
        <v>8373.3520055762037</v>
      </c>
      <c r="M5341" s="3">
        <v>8848.15</v>
      </c>
      <c r="N5341" s="3">
        <v>8848.15</v>
      </c>
      <c r="O5341" s="3">
        <v>8848.15</v>
      </c>
      <c r="P5341" s="3">
        <v>8942.1643955087329</v>
      </c>
    </row>
    <row r="5342" spans="2:16" x14ac:dyDescent="0.35">
      <c r="B5342" t="s">
        <v>76</v>
      </c>
      <c r="D5342" t="s">
        <v>19</v>
      </c>
      <c r="E5342" t="s">
        <v>103</v>
      </c>
      <c r="F5342" t="s">
        <v>217</v>
      </c>
      <c r="G5342" t="s">
        <v>218</v>
      </c>
      <c r="H5342">
        <v>5025</v>
      </c>
      <c r="I5342" t="s">
        <v>219</v>
      </c>
      <c r="J5342">
        <v>63300033</v>
      </c>
      <c r="K5342" t="s">
        <v>1661</v>
      </c>
      <c r="L5342" s="3">
        <v>31433.605919567279</v>
      </c>
      <c r="M5342" s="3">
        <v>33216</v>
      </c>
      <c r="N5342" s="3">
        <v>33216</v>
      </c>
      <c r="O5342" s="3">
        <v>33216</v>
      </c>
      <c r="P5342" s="3">
        <v>33568.930517816501</v>
      </c>
    </row>
    <row r="5343" spans="2:16" x14ac:dyDescent="0.35">
      <c r="B5343" t="s">
        <v>76</v>
      </c>
      <c r="D5343" t="s">
        <v>19</v>
      </c>
      <c r="E5343" t="s">
        <v>103</v>
      </c>
      <c r="F5343" t="s">
        <v>217</v>
      </c>
      <c r="G5343" t="s">
        <v>218</v>
      </c>
      <c r="H5343">
        <v>5025</v>
      </c>
      <c r="I5343" t="s">
        <v>219</v>
      </c>
      <c r="J5343">
        <v>63300150</v>
      </c>
      <c r="K5343" t="s">
        <v>1680</v>
      </c>
      <c r="L5343" s="3">
        <v>117326.1990697866</v>
      </c>
      <c r="M5343" s="3">
        <v>123979</v>
      </c>
      <c r="N5343" s="3">
        <v>127698</v>
      </c>
      <c r="O5343" s="3">
        <v>131529</v>
      </c>
      <c r="P5343" s="3">
        <v>132926.53727353946</v>
      </c>
    </row>
    <row r="5344" spans="2:16" x14ac:dyDescent="0.35">
      <c r="B5344" t="s">
        <v>76</v>
      </c>
      <c r="D5344" t="s">
        <v>11</v>
      </c>
      <c r="E5344" t="s">
        <v>103</v>
      </c>
      <c r="F5344" t="s">
        <v>217</v>
      </c>
      <c r="G5344" t="s">
        <v>218</v>
      </c>
      <c r="H5344">
        <v>5025</v>
      </c>
      <c r="I5344" t="s">
        <v>219</v>
      </c>
      <c r="J5344">
        <v>63300110</v>
      </c>
      <c r="K5344" t="s">
        <v>1866</v>
      </c>
      <c r="L5344" s="3">
        <v>334.93408022304817</v>
      </c>
      <c r="M5344" s="3">
        <v>353.92599999999999</v>
      </c>
      <c r="N5344" s="3">
        <v>705.41163799433775</v>
      </c>
      <c r="O5344" s="3">
        <v>705.41163799433775</v>
      </c>
      <c r="P5344" s="3">
        <v>712.90686001598783</v>
      </c>
    </row>
    <row r="5345" spans="2:16" x14ac:dyDescent="0.35">
      <c r="B5345" t="s">
        <v>76</v>
      </c>
      <c r="D5345" t="s">
        <v>11</v>
      </c>
      <c r="E5345" t="s">
        <v>103</v>
      </c>
      <c r="F5345" t="s">
        <v>217</v>
      </c>
      <c r="G5345" t="s">
        <v>218</v>
      </c>
      <c r="H5345">
        <v>5025</v>
      </c>
      <c r="I5345" t="s">
        <v>219</v>
      </c>
      <c r="J5345">
        <v>63300100</v>
      </c>
      <c r="K5345" t="s">
        <v>1869</v>
      </c>
      <c r="L5345" s="3">
        <v>37592.504945343673</v>
      </c>
      <c r="M5345" s="3">
        <v>39724.129883782829</v>
      </c>
      <c r="N5345" s="3">
        <v>40915.853780296311</v>
      </c>
      <c r="O5345" s="3">
        <v>42143.3293937052</v>
      </c>
      <c r="P5345" s="3">
        <v>42591.11561316064</v>
      </c>
    </row>
    <row r="5346" spans="2:16" x14ac:dyDescent="0.35">
      <c r="B5346" t="s">
        <v>76</v>
      </c>
      <c r="D5346" t="s">
        <v>11</v>
      </c>
      <c r="E5346" t="s">
        <v>103</v>
      </c>
      <c r="F5346" t="s">
        <v>217</v>
      </c>
      <c r="G5346" t="s">
        <v>218</v>
      </c>
      <c r="H5346">
        <v>5025</v>
      </c>
      <c r="I5346" t="s">
        <v>219</v>
      </c>
      <c r="J5346">
        <v>63300170</v>
      </c>
      <c r="K5346" t="s">
        <v>1873</v>
      </c>
      <c r="L5346" s="3">
        <v>63865.390048100038</v>
      </c>
      <c r="M5346" s="3">
        <v>67486.778362808138</v>
      </c>
      <c r="N5346" s="3">
        <v>69511.38171369239</v>
      </c>
      <c r="O5346" s="3">
        <v>71596.723165103162</v>
      </c>
      <c r="P5346" s="3">
        <v>72357.46101977033</v>
      </c>
    </row>
    <row r="5347" spans="2:16" x14ac:dyDescent="0.35">
      <c r="B5347" t="s">
        <v>76</v>
      </c>
      <c r="D5347" t="s">
        <v>11</v>
      </c>
      <c r="E5347" t="s">
        <v>103</v>
      </c>
      <c r="F5347" t="s">
        <v>217</v>
      </c>
      <c r="G5347" t="s">
        <v>218</v>
      </c>
      <c r="H5347">
        <v>5025</v>
      </c>
      <c r="I5347" t="s">
        <v>219</v>
      </c>
      <c r="J5347">
        <v>63300130</v>
      </c>
      <c r="K5347" t="s">
        <v>1896</v>
      </c>
      <c r="L5347" s="3">
        <v>16344.567360503735</v>
      </c>
      <c r="M5347" s="3">
        <v>17271.3608116</v>
      </c>
      <c r="N5347" s="3">
        <v>34423.633529330909</v>
      </c>
      <c r="O5347" s="3">
        <v>34423.633529330909</v>
      </c>
      <c r="P5347" s="3">
        <v>34789.395535792624</v>
      </c>
    </row>
    <row r="5348" spans="2:16" x14ac:dyDescent="0.35">
      <c r="B5348" t="s">
        <v>76</v>
      </c>
      <c r="D5348" t="s">
        <v>11</v>
      </c>
      <c r="E5348" t="s">
        <v>103</v>
      </c>
      <c r="F5348" t="s">
        <v>220</v>
      </c>
      <c r="G5348" t="s">
        <v>221</v>
      </c>
      <c r="H5348">
        <v>5025</v>
      </c>
      <c r="I5348" t="s">
        <v>219</v>
      </c>
      <c r="J5348">
        <v>63300080</v>
      </c>
      <c r="K5348" t="s">
        <v>91</v>
      </c>
      <c r="L5348" s="3">
        <v>3141.5666548779755</v>
      </c>
      <c r="M5348" s="3">
        <v>3319.7043404895921</v>
      </c>
      <c r="N5348" s="3">
        <v>3419.29547070428</v>
      </c>
      <c r="O5348" s="3">
        <v>3521.8743348254093</v>
      </c>
      <c r="P5348" s="3">
        <v>3559.2953648312673</v>
      </c>
    </row>
    <row r="5349" spans="2:16" x14ac:dyDescent="0.35">
      <c r="B5349" t="s">
        <v>76</v>
      </c>
      <c r="D5349" t="s">
        <v>11</v>
      </c>
      <c r="E5349" t="s">
        <v>103</v>
      </c>
      <c r="F5349" t="s">
        <v>220</v>
      </c>
      <c r="G5349" t="s">
        <v>221</v>
      </c>
      <c r="H5349">
        <v>5025</v>
      </c>
      <c r="I5349" t="s">
        <v>219</v>
      </c>
      <c r="J5349">
        <v>63300040</v>
      </c>
      <c r="K5349" t="s">
        <v>1515</v>
      </c>
      <c r="L5349" s="3">
        <v>1085.0805880335113</v>
      </c>
      <c r="M5349" s="3">
        <v>1146.6084070769973</v>
      </c>
      <c r="N5349" s="3">
        <v>1181.0066592893074</v>
      </c>
      <c r="O5349" s="3">
        <v>1216.4368590679867</v>
      </c>
      <c r="P5349" s="3">
        <v>1229.3618858792206</v>
      </c>
    </row>
    <row r="5350" spans="2:16" x14ac:dyDescent="0.35">
      <c r="B5350" t="s">
        <v>76</v>
      </c>
      <c r="D5350" t="s">
        <v>19</v>
      </c>
      <c r="E5350" t="s">
        <v>103</v>
      </c>
      <c r="F5350" t="s">
        <v>220</v>
      </c>
      <c r="G5350" t="s">
        <v>221</v>
      </c>
      <c r="H5350">
        <v>5025</v>
      </c>
      <c r="I5350" t="s">
        <v>219</v>
      </c>
      <c r="J5350">
        <v>63300056</v>
      </c>
      <c r="K5350" t="s">
        <v>1536</v>
      </c>
      <c r="L5350" s="3">
        <v>10334.100838414393</v>
      </c>
      <c r="M5350" s="3">
        <v>10920.080067399975</v>
      </c>
      <c r="N5350" s="3">
        <v>11247.682469421976</v>
      </c>
      <c r="O5350" s="3">
        <v>11585.112943504635</v>
      </c>
      <c r="P5350" s="3">
        <v>11708.208436944959</v>
      </c>
    </row>
    <row r="5351" spans="2:16" x14ac:dyDescent="0.35">
      <c r="B5351" t="s">
        <v>76</v>
      </c>
      <c r="D5351" t="s">
        <v>19</v>
      </c>
      <c r="E5351" t="s">
        <v>103</v>
      </c>
      <c r="F5351" t="s">
        <v>220</v>
      </c>
      <c r="G5351" t="s">
        <v>221</v>
      </c>
      <c r="H5351">
        <v>5025</v>
      </c>
      <c r="I5351" t="s">
        <v>219</v>
      </c>
      <c r="J5351">
        <v>63300060</v>
      </c>
      <c r="K5351" t="s">
        <v>1546</v>
      </c>
      <c r="L5351" s="3">
        <v>19886.373879870753</v>
      </c>
      <c r="M5351" s="3">
        <v>21014.000000000004</v>
      </c>
      <c r="N5351" s="3">
        <v>27143.000000000007</v>
      </c>
      <c r="O5351" s="3">
        <v>64794.940000000017</v>
      </c>
      <c r="P5351" s="3">
        <v>65483.406754759446</v>
      </c>
    </row>
    <row r="5352" spans="2:16" x14ac:dyDescent="0.35">
      <c r="B5352" t="s">
        <v>76</v>
      </c>
      <c r="D5352" t="s">
        <v>19</v>
      </c>
      <c r="E5352" t="s">
        <v>103</v>
      </c>
      <c r="F5352" t="s">
        <v>220</v>
      </c>
      <c r="G5352" t="s">
        <v>221</v>
      </c>
      <c r="H5352">
        <v>5025</v>
      </c>
      <c r="I5352" t="s">
        <v>219</v>
      </c>
      <c r="J5352">
        <v>63300065</v>
      </c>
      <c r="K5352" t="s">
        <v>1627</v>
      </c>
      <c r="L5352" s="3">
        <v>50580.75632496758</v>
      </c>
      <c r="M5352" s="3">
        <v>53448.860000000015</v>
      </c>
      <c r="N5352" s="3">
        <v>53448.860000000015</v>
      </c>
      <c r="O5352" s="3">
        <v>53448.860000000015</v>
      </c>
      <c r="P5352" s="3">
        <v>54016.771062033426</v>
      </c>
    </row>
    <row r="5353" spans="2:16" x14ac:dyDescent="0.35">
      <c r="B5353" t="s">
        <v>76</v>
      </c>
      <c r="D5353" t="s">
        <v>19</v>
      </c>
      <c r="E5353" t="s">
        <v>103</v>
      </c>
      <c r="F5353" t="s">
        <v>220</v>
      </c>
      <c r="G5353" t="s">
        <v>221</v>
      </c>
      <c r="H5353">
        <v>5025</v>
      </c>
      <c r="I5353" t="s">
        <v>219</v>
      </c>
      <c r="J5353">
        <v>63300150</v>
      </c>
      <c r="K5353" t="s">
        <v>1680</v>
      </c>
      <c r="L5353" s="3">
        <v>25426.244094621081</v>
      </c>
      <c r="M5353" s="3">
        <v>26868.000000000007</v>
      </c>
      <c r="N5353" s="3">
        <v>26868.000000000007</v>
      </c>
      <c r="O5353" s="3">
        <v>26868.000000000007</v>
      </c>
      <c r="P5353" s="3">
        <v>27153.481007728024</v>
      </c>
    </row>
    <row r="5354" spans="2:16" x14ac:dyDescent="0.35">
      <c r="B5354" t="s">
        <v>76</v>
      </c>
      <c r="D5354" t="s">
        <v>11</v>
      </c>
      <c r="E5354" t="s">
        <v>103</v>
      </c>
      <c r="F5354" t="s">
        <v>220</v>
      </c>
      <c r="G5354" t="s">
        <v>221</v>
      </c>
      <c r="H5354">
        <v>5025</v>
      </c>
      <c r="I5354" t="s">
        <v>219</v>
      </c>
      <c r="J5354">
        <v>63300110</v>
      </c>
      <c r="K5354" t="s">
        <v>1866</v>
      </c>
      <c r="L5354" s="3">
        <v>2023.2302529987032</v>
      </c>
      <c r="M5354" s="3">
        <v>2137.9544000000005</v>
      </c>
      <c r="N5354" s="3">
        <v>8550.8515896376375</v>
      </c>
      <c r="O5354" s="3">
        <v>8550.8515896376375</v>
      </c>
      <c r="P5354" s="3">
        <v>8641.7070953969978</v>
      </c>
    </row>
    <row r="5355" spans="2:16" x14ac:dyDescent="0.35">
      <c r="B5355" t="s">
        <v>76</v>
      </c>
      <c r="D5355" t="s">
        <v>11</v>
      </c>
      <c r="E5355" t="s">
        <v>103</v>
      </c>
      <c r="F5355" t="s">
        <v>220</v>
      </c>
      <c r="G5355" t="s">
        <v>221</v>
      </c>
      <c r="H5355">
        <v>5025</v>
      </c>
      <c r="I5355" t="s">
        <v>219</v>
      </c>
      <c r="J5355">
        <v>63300100</v>
      </c>
      <c r="K5355" t="s">
        <v>1869</v>
      </c>
      <c r="L5355" s="3">
        <v>950.73727713412416</v>
      </c>
      <c r="M5355" s="3">
        <v>1004.6473662007976</v>
      </c>
      <c r="N5355" s="3">
        <v>1034.7867871868216</v>
      </c>
      <c r="O5355" s="3">
        <v>1065.8303908024263</v>
      </c>
      <c r="P5355" s="3">
        <v>1077.155176198936</v>
      </c>
    </row>
    <row r="5356" spans="2:16" x14ac:dyDescent="0.35">
      <c r="B5356" t="s">
        <v>76</v>
      </c>
      <c r="D5356" t="s">
        <v>11</v>
      </c>
      <c r="E5356" t="s">
        <v>103</v>
      </c>
      <c r="F5356" t="s">
        <v>220</v>
      </c>
      <c r="G5356" t="s">
        <v>221</v>
      </c>
      <c r="H5356">
        <v>5025</v>
      </c>
      <c r="I5356" t="s">
        <v>219</v>
      </c>
      <c r="J5356">
        <v>63300170</v>
      </c>
      <c r="K5356" t="s">
        <v>1873</v>
      </c>
      <c r="L5356" s="3">
        <v>1643.1220333078886</v>
      </c>
      <c r="M5356" s="3">
        <v>1736.292730716596</v>
      </c>
      <c r="N5356" s="3">
        <v>1788.3815126380941</v>
      </c>
      <c r="O5356" s="3">
        <v>1842.032958017237</v>
      </c>
      <c r="P5356" s="3">
        <v>1861.6051414742483</v>
      </c>
    </row>
    <row r="5357" spans="2:16" x14ac:dyDescent="0.35">
      <c r="B5357" t="s">
        <v>76</v>
      </c>
      <c r="D5357" t="s">
        <v>11</v>
      </c>
      <c r="E5357" t="s">
        <v>103</v>
      </c>
      <c r="F5357" t="s">
        <v>220</v>
      </c>
      <c r="G5357" t="s">
        <v>221</v>
      </c>
      <c r="H5357">
        <v>5025</v>
      </c>
      <c r="I5357" t="s">
        <v>219</v>
      </c>
      <c r="J5357">
        <v>63300130</v>
      </c>
      <c r="K5357" t="s">
        <v>1896</v>
      </c>
      <c r="L5357" s="3">
        <v>413.36403126914786</v>
      </c>
      <c r="M5357" s="3">
        <v>436.80320030000013</v>
      </c>
      <c r="N5357" s="3">
        <v>1747.015436645451</v>
      </c>
      <c r="O5357" s="3">
        <v>1747.015436645451</v>
      </c>
      <c r="P5357" s="3">
        <v>1765.5780288506746</v>
      </c>
    </row>
    <row r="5358" spans="2:16" x14ac:dyDescent="0.35">
      <c r="B5358" t="s">
        <v>76</v>
      </c>
      <c r="D5358" t="s">
        <v>11</v>
      </c>
      <c r="E5358" t="s">
        <v>103</v>
      </c>
      <c r="F5358" t="s">
        <v>222</v>
      </c>
      <c r="G5358" t="s">
        <v>223</v>
      </c>
      <c r="H5358">
        <v>5025</v>
      </c>
      <c r="I5358" t="s">
        <v>219</v>
      </c>
      <c r="J5358">
        <v>63300080</v>
      </c>
      <c r="K5358" t="s">
        <v>91</v>
      </c>
      <c r="L5358" s="3">
        <v>3084.514749454785</v>
      </c>
      <c r="M5358" s="3">
        <v>3259.4173948752159</v>
      </c>
      <c r="N5358" s="3">
        <v>3357.1999167214722</v>
      </c>
      <c r="O5358" s="3">
        <v>3457.9159142231165</v>
      </c>
      <c r="P5358" s="3">
        <v>3494.6573657576992</v>
      </c>
    </row>
    <row r="5359" spans="2:16" x14ac:dyDescent="0.35">
      <c r="B5359" t="s">
        <v>76</v>
      </c>
      <c r="D5359" t="s">
        <v>11</v>
      </c>
      <c r="E5359" t="s">
        <v>103</v>
      </c>
      <c r="F5359" t="s">
        <v>222</v>
      </c>
      <c r="G5359" t="s">
        <v>223</v>
      </c>
      <c r="H5359">
        <v>5025</v>
      </c>
      <c r="I5359" t="s">
        <v>219</v>
      </c>
      <c r="J5359">
        <v>63300040</v>
      </c>
      <c r="K5359" t="s">
        <v>1515</v>
      </c>
      <c r="L5359" s="3">
        <v>1065.3751601735278</v>
      </c>
      <c r="M5359" s="3">
        <v>1125.7856133615055</v>
      </c>
      <c r="N5359" s="3">
        <v>1159.5591817623506</v>
      </c>
      <c r="O5359" s="3">
        <v>1194.3459572152212</v>
      </c>
      <c r="P5359" s="3">
        <v>1207.0362611992052</v>
      </c>
    </row>
    <row r="5360" spans="2:16" x14ac:dyDescent="0.35">
      <c r="B5360" t="s">
        <v>76</v>
      </c>
      <c r="D5360" t="s">
        <v>19</v>
      </c>
      <c r="E5360" t="s">
        <v>103</v>
      </c>
      <c r="F5360" t="s">
        <v>222</v>
      </c>
      <c r="G5360" t="s">
        <v>223</v>
      </c>
      <c r="H5360">
        <v>5025</v>
      </c>
      <c r="I5360" t="s">
        <v>219</v>
      </c>
      <c r="J5360">
        <v>63300056</v>
      </c>
      <c r="K5360" t="s">
        <v>1536</v>
      </c>
      <c r="L5360" s="3">
        <v>10146.430096890741</v>
      </c>
      <c r="M5360" s="3">
        <v>10721.767746300053</v>
      </c>
      <c r="N5360" s="3">
        <v>11043.420778689055</v>
      </c>
      <c r="O5360" s="3">
        <v>11374.723402049727</v>
      </c>
      <c r="P5360" s="3">
        <v>11495.583439992433</v>
      </c>
    </row>
    <row r="5361" spans="2:16" x14ac:dyDescent="0.35">
      <c r="B5361" t="s">
        <v>76</v>
      </c>
      <c r="D5361" t="s">
        <v>19</v>
      </c>
      <c r="E5361" t="s">
        <v>103</v>
      </c>
      <c r="F5361" t="s">
        <v>222</v>
      </c>
      <c r="G5361" t="s">
        <v>223</v>
      </c>
      <c r="H5361">
        <v>5025</v>
      </c>
      <c r="I5361" t="s">
        <v>219</v>
      </c>
      <c r="J5361">
        <v>63300150</v>
      </c>
      <c r="K5361" t="s">
        <v>1680</v>
      </c>
      <c r="L5361" s="3">
        <v>57827.652281223025</v>
      </c>
      <c r="M5361" s="3">
        <v>61106.680000000015</v>
      </c>
      <c r="N5361" s="3">
        <v>61106.680000000015</v>
      </c>
      <c r="O5361" s="3">
        <v>61106.680000000015</v>
      </c>
      <c r="P5361" s="3">
        <v>61755.95782437524</v>
      </c>
    </row>
    <row r="5362" spans="2:16" x14ac:dyDescent="0.35">
      <c r="B5362" t="s">
        <v>76</v>
      </c>
      <c r="D5362" t="s">
        <v>11</v>
      </c>
      <c r="E5362" t="s">
        <v>103</v>
      </c>
      <c r="F5362" t="s">
        <v>222</v>
      </c>
      <c r="G5362" t="s">
        <v>223</v>
      </c>
      <c r="H5362">
        <v>5025</v>
      </c>
      <c r="I5362" t="s">
        <v>219</v>
      </c>
      <c r="J5362">
        <v>63300100</v>
      </c>
      <c r="K5362" t="s">
        <v>1869</v>
      </c>
      <c r="L5362" s="3">
        <v>933.47156891394809</v>
      </c>
      <c r="M5362" s="3">
        <v>986.40263265960471</v>
      </c>
      <c r="N5362" s="3">
        <v>1015.994711639393</v>
      </c>
      <c r="O5362" s="3">
        <v>1046.4745529885747</v>
      </c>
      <c r="P5362" s="3">
        <v>1057.5936764793037</v>
      </c>
    </row>
    <row r="5363" spans="2:16" x14ac:dyDescent="0.35">
      <c r="B5363" t="s">
        <v>76</v>
      </c>
      <c r="D5363" t="s">
        <v>11</v>
      </c>
      <c r="E5363" t="s">
        <v>103</v>
      </c>
      <c r="F5363" t="s">
        <v>222</v>
      </c>
      <c r="G5363" t="s">
        <v>223</v>
      </c>
      <c r="H5363">
        <v>5025</v>
      </c>
      <c r="I5363" t="s">
        <v>219</v>
      </c>
      <c r="J5363">
        <v>63300170</v>
      </c>
      <c r="K5363" t="s">
        <v>1873</v>
      </c>
      <c r="L5363" s="3">
        <v>1613.282385405628</v>
      </c>
      <c r="M5363" s="3">
        <v>1704.7610716617085</v>
      </c>
      <c r="N5363" s="3">
        <v>1755.9039038115598</v>
      </c>
      <c r="O5363" s="3">
        <v>1808.5810209259066</v>
      </c>
      <c r="P5363" s="3">
        <v>1827.7977669587967</v>
      </c>
    </row>
    <row r="5364" spans="2:16" x14ac:dyDescent="0.35">
      <c r="B5364" t="s">
        <v>76</v>
      </c>
      <c r="D5364" t="s">
        <v>19</v>
      </c>
      <c r="E5364" t="s">
        <v>103</v>
      </c>
      <c r="F5364" t="s">
        <v>222</v>
      </c>
      <c r="G5364" t="s">
        <v>223</v>
      </c>
      <c r="H5364">
        <v>5025</v>
      </c>
      <c r="I5364" t="s">
        <v>219</v>
      </c>
      <c r="J5364">
        <v>63300155</v>
      </c>
      <c r="K5364" t="s">
        <v>1877</v>
      </c>
      <c r="L5364" s="3">
        <v>29022.333403820132</v>
      </c>
      <c r="M5364" s="3">
        <v>30668.000000000007</v>
      </c>
      <c r="N5364" s="3">
        <v>30668.000000000007</v>
      </c>
      <c r="O5364" s="3">
        <v>30668.000000000007</v>
      </c>
      <c r="P5364" s="3">
        <v>30993.857210994604</v>
      </c>
    </row>
    <row r="5365" spans="2:16" x14ac:dyDescent="0.35">
      <c r="B5365" t="s">
        <v>76</v>
      </c>
      <c r="D5365" t="s">
        <v>11</v>
      </c>
      <c r="E5365" t="s">
        <v>103</v>
      </c>
      <c r="F5365" t="s">
        <v>222</v>
      </c>
      <c r="G5365" t="s">
        <v>223</v>
      </c>
      <c r="H5365">
        <v>5025</v>
      </c>
      <c r="I5365" t="s">
        <v>219</v>
      </c>
      <c r="J5365">
        <v>63300130</v>
      </c>
      <c r="K5365" t="s">
        <v>1896</v>
      </c>
      <c r="L5365" s="3">
        <v>405.85720335324845</v>
      </c>
      <c r="M5365" s="3">
        <v>428.8707093000001</v>
      </c>
      <c r="N5365" s="3">
        <v>644.11079291790236</v>
      </c>
      <c r="O5365" s="3">
        <v>644.11079291790236</v>
      </c>
      <c r="P5365" s="3">
        <v>650.95467404975795</v>
      </c>
    </row>
    <row r="5366" spans="2:16" x14ac:dyDescent="0.35">
      <c r="B5366" t="s">
        <v>76</v>
      </c>
      <c r="D5366" t="s">
        <v>19</v>
      </c>
      <c r="E5366" t="s">
        <v>103</v>
      </c>
      <c r="F5366" t="s">
        <v>1561</v>
      </c>
      <c r="G5366" t="s">
        <v>1562</v>
      </c>
      <c r="H5366">
        <v>5025</v>
      </c>
      <c r="I5366" t="s">
        <v>219</v>
      </c>
      <c r="J5366">
        <v>63300060</v>
      </c>
      <c r="K5366" t="s">
        <v>1546</v>
      </c>
      <c r="L5366" s="3">
        <v>100113.27154308945</v>
      </c>
      <c r="M5366" s="3">
        <v>105790.04</v>
      </c>
      <c r="N5366" s="3">
        <v>108806.12</v>
      </c>
      <c r="O5366" s="3">
        <v>111912.68240000001</v>
      </c>
      <c r="P5366" s="3">
        <v>113101.79008755017</v>
      </c>
    </row>
    <row r="5367" spans="2:16" x14ac:dyDescent="0.35">
      <c r="B5367" t="s">
        <v>76</v>
      </c>
      <c r="D5367" t="s">
        <v>19</v>
      </c>
      <c r="E5367" t="s">
        <v>103</v>
      </c>
      <c r="F5367" t="s">
        <v>1561</v>
      </c>
      <c r="G5367" t="s">
        <v>1562</v>
      </c>
      <c r="H5367">
        <v>5025</v>
      </c>
      <c r="I5367" t="s">
        <v>219</v>
      </c>
      <c r="J5367">
        <v>63300150</v>
      </c>
      <c r="K5367" t="s">
        <v>1680</v>
      </c>
      <c r="L5367" s="3">
        <v>7063.476474700451</v>
      </c>
      <c r="M5367" s="3">
        <v>7464</v>
      </c>
      <c r="N5367" s="3">
        <v>7464</v>
      </c>
      <c r="O5367" s="3">
        <v>7464</v>
      </c>
      <c r="P5367" s="3">
        <v>7543.3073634688817</v>
      </c>
    </row>
    <row r="5368" spans="2:16" x14ac:dyDescent="0.35">
      <c r="B5368" t="s">
        <v>76</v>
      </c>
      <c r="D5368" t="s">
        <v>11</v>
      </c>
      <c r="E5368" t="s">
        <v>103</v>
      </c>
      <c r="F5368" t="s">
        <v>224</v>
      </c>
      <c r="G5368" t="s">
        <v>225</v>
      </c>
      <c r="H5368">
        <v>5025</v>
      </c>
      <c r="I5368" t="s">
        <v>219</v>
      </c>
      <c r="J5368">
        <v>63300080</v>
      </c>
      <c r="K5368" t="s">
        <v>91</v>
      </c>
      <c r="L5368" s="3">
        <v>56638.940598411507</v>
      </c>
      <c r="M5368" s="3">
        <v>59850.564256954174</v>
      </c>
      <c r="N5368" s="3">
        <v>61646.081184662798</v>
      </c>
      <c r="O5368" s="3">
        <v>63495.463620202681</v>
      </c>
      <c r="P5368" s="3">
        <v>64170.123026948742</v>
      </c>
    </row>
    <row r="5369" spans="2:16" x14ac:dyDescent="0.35">
      <c r="B5369" t="s">
        <v>76</v>
      </c>
      <c r="D5369" t="s">
        <v>11</v>
      </c>
      <c r="E5369" t="s">
        <v>103</v>
      </c>
      <c r="F5369" t="s">
        <v>224</v>
      </c>
      <c r="G5369" t="s">
        <v>225</v>
      </c>
      <c r="H5369">
        <v>5025</v>
      </c>
      <c r="I5369" t="s">
        <v>219</v>
      </c>
      <c r="J5369">
        <v>63300040</v>
      </c>
      <c r="K5369" t="s">
        <v>1515</v>
      </c>
      <c r="L5369" s="3">
        <v>10953.809360475223</v>
      </c>
      <c r="M5369" s="3">
        <v>11574.92820418211</v>
      </c>
      <c r="N5369" s="3">
        <v>11922.176050307573</v>
      </c>
      <c r="O5369" s="3">
        <v>12279.841331816799</v>
      </c>
      <c r="P5369" s="3">
        <v>12410.318534368058</v>
      </c>
    </row>
    <row r="5370" spans="2:16" x14ac:dyDescent="0.35">
      <c r="B5370" t="s">
        <v>76</v>
      </c>
      <c r="D5370" t="s">
        <v>19</v>
      </c>
      <c r="E5370" t="s">
        <v>103</v>
      </c>
      <c r="F5370" t="s">
        <v>224</v>
      </c>
      <c r="G5370" t="s">
        <v>225</v>
      </c>
      <c r="H5370">
        <v>5025</v>
      </c>
      <c r="I5370" t="s">
        <v>219</v>
      </c>
      <c r="J5370">
        <v>63300056</v>
      </c>
      <c r="K5370" t="s">
        <v>1536</v>
      </c>
      <c r="L5370" s="3">
        <v>104321.99390928783</v>
      </c>
      <c r="M5370" s="3">
        <v>110237.41146840104</v>
      </c>
      <c r="N5370" s="3">
        <v>113544.53381245307</v>
      </c>
      <c r="O5370" s="3">
        <v>116950.86982682667</v>
      </c>
      <c r="P5370" s="3">
        <v>118193.50985112437</v>
      </c>
    </row>
    <row r="5371" spans="2:16" x14ac:dyDescent="0.35">
      <c r="B5371" t="s">
        <v>76</v>
      </c>
      <c r="D5371" t="s">
        <v>19</v>
      </c>
      <c r="E5371" t="s">
        <v>103</v>
      </c>
      <c r="F5371" t="s">
        <v>224</v>
      </c>
      <c r="G5371" t="s">
        <v>225</v>
      </c>
      <c r="H5371">
        <v>5025</v>
      </c>
      <c r="I5371" t="s">
        <v>219</v>
      </c>
      <c r="J5371">
        <v>63300052</v>
      </c>
      <c r="K5371" t="s">
        <v>1541</v>
      </c>
      <c r="L5371" s="3">
        <v>81990.31069074999</v>
      </c>
      <c r="M5371" s="3">
        <v>86639.444640000831</v>
      </c>
      <c r="N5371" s="3">
        <v>89238.627979200857</v>
      </c>
      <c r="O5371" s="3">
        <v>91915.786818576875</v>
      </c>
      <c r="P5371" s="3">
        <v>92892.421158575424</v>
      </c>
    </row>
    <row r="5372" spans="2:16" x14ac:dyDescent="0.35">
      <c r="B5372" t="s">
        <v>76</v>
      </c>
      <c r="D5372" t="s">
        <v>19</v>
      </c>
      <c r="E5372" t="s">
        <v>103</v>
      </c>
      <c r="F5372" t="s">
        <v>224</v>
      </c>
      <c r="G5372" t="s">
        <v>225</v>
      </c>
      <c r="H5372">
        <v>5025</v>
      </c>
      <c r="I5372" t="s">
        <v>219</v>
      </c>
      <c r="J5372">
        <v>63300060</v>
      </c>
      <c r="K5372" t="s">
        <v>1546</v>
      </c>
      <c r="L5372" s="3">
        <v>86291.001992106903</v>
      </c>
      <c r="M5372" s="3">
        <v>91184</v>
      </c>
      <c r="N5372" s="3">
        <v>91184</v>
      </c>
      <c r="O5372" s="3">
        <v>91184</v>
      </c>
      <c r="P5372" s="3">
        <v>92152.858873331526</v>
      </c>
    </row>
    <row r="5373" spans="2:16" x14ac:dyDescent="0.35">
      <c r="B5373" t="s">
        <v>76</v>
      </c>
      <c r="D5373" t="s">
        <v>19</v>
      </c>
      <c r="E5373" t="s">
        <v>103</v>
      </c>
      <c r="F5373" t="s">
        <v>224</v>
      </c>
      <c r="G5373" t="s">
        <v>225</v>
      </c>
      <c r="H5373">
        <v>5025</v>
      </c>
      <c r="I5373" t="s">
        <v>219</v>
      </c>
      <c r="J5373">
        <v>63300065</v>
      </c>
      <c r="K5373" t="s">
        <v>1627</v>
      </c>
      <c r="L5373" s="3">
        <v>64029.31648958099</v>
      </c>
      <c r="M5373" s="3">
        <v>67660</v>
      </c>
      <c r="N5373" s="3">
        <v>67660</v>
      </c>
      <c r="O5373" s="3">
        <v>67660</v>
      </c>
      <c r="P5373" s="3">
        <v>68378.908924478106</v>
      </c>
    </row>
    <row r="5374" spans="2:16" x14ac:dyDescent="0.35">
      <c r="B5374" t="s">
        <v>76</v>
      </c>
      <c r="D5374" t="s">
        <v>19</v>
      </c>
      <c r="E5374" t="s">
        <v>103</v>
      </c>
      <c r="F5374" t="s">
        <v>224</v>
      </c>
      <c r="G5374" t="s">
        <v>225</v>
      </c>
      <c r="H5374">
        <v>5025</v>
      </c>
      <c r="I5374" t="s">
        <v>219</v>
      </c>
      <c r="J5374">
        <v>63300150</v>
      </c>
      <c r="K5374" t="s">
        <v>1680</v>
      </c>
      <c r="L5374" s="3">
        <v>103249.3566785701</v>
      </c>
      <c r="M5374" s="3">
        <v>109103.952</v>
      </c>
      <c r="N5374" s="3">
        <v>159103.95199999999</v>
      </c>
      <c r="O5374" s="3">
        <v>159103.95199999999</v>
      </c>
      <c r="P5374" s="3">
        <v>160794.48187012319</v>
      </c>
    </row>
    <row r="5375" spans="2:16" x14ac:dyDescent="0.35">
      <c r="B5375" t="s">
        <v>76</v>
      </c>
      <c r="D5375" t="s">
        <v>11</v>
      </c>
      <c r="E5375" t="s">
        <v>103</v>
      </c>
      <c r="F5375" t="s">
        <v>224</v>
      </c>
      <c r="G5375" t="s">
        <v>225</v>
      </c>
      <c r="H5375">
        <v>5025</v>
      </c>
      <c r="I5375" t="s">
        <v>219</v>
      </c>
      <c r="J5375">
        <v>63300110</v>
      </c>
      <c r="K5375" t="s">
        <v>1866</v>
      </c>
      <c r="L5375" s="3">
        <v>2561.1726595832397</v>
      </c>
      <c r="M5375" s="3">
        <v>2706.4</v>
      </c>
      <c r="N5375" s="3">
        <v>7886.9217981471465</v>
      </c>
      <c r="O5375" s="3">
        <v>7886.9217981471465</v>
      </c>
      <c r="P5375" s="3">
        <v>7970.7228396391483</v>
      </c>
    </row>
    <row r="5376" spans="2:16" x14ac:dyDescent="0.35">
      <c r="B5376" t="s">
        <v>76</v>
      </c>
      <c r="D5376" t="s">
        <v>11</v>
      </c>
      <c r="E5376" t="s">
        <v>103</v>
      </c>
      <c r="F5376" t="s">
        <v>224</v>
      </c>
      <c r="G5376" t="s">
        <v>225</v>
      </c>
      <c r="H5376">
        <v>5025</v>
      </c>
      <c r="I5376" t="s">
        <v>219</v>
      </c>
      <c r="J5376">
        <v>63300100</v>
      </c>
      <c r="K5376" t="s">
        <v>1869</v>
      </c>
      <c r="L5376" s="3">
        <v>17140.732023203484</v>
      </c>
      <c r="M5376" s="3">
        <v>18112.670761972975</v>
      </c>
      <c r="N5376" s="3">
        <v>18656.050884832159</v>
      </c>
      <c r="O5376" s="3">
        <v>19215.732411377125</v>
      </c>
      <c r="P5376" s="3">
        <v>19419.905652892379</v>
      </c>
    </row>
    <row r="5377" spans="2:16" x14ac:dyDescent="0.35">
      <c r="B5377" t="s">
        <v>76</v>
      </c>
      <c r="D5377" t="s">
        <v>11</v>
      </c>
      <c r="E5377" t="s">
        <v>103</v>
      </c>
      <c r="F5377" t="s">
        <v>224</v>
      </c>
      <c r="G5377" t="s">
        <v>225</v>
      </c>
      <c r="H5377">
        <v>5025</v>
      </c>
      <c r="I5377" t="s">
        <v>219</v>
      </c>
      <c r="J5377">
        <v>63300170</v>
      </c>
      <c r="K5377" t="s">
        <v>1873</v>
      </c>
      <c r="L5377" s="3">
        <v>16587.197031576768</v>
      </c>
      <c r="M5377" s="3">
        <v>17527.748423475769</v>
      </c>
      <c r="N5377" s="3">
        <v>18053.580876180036</v>
      </c>
      <c r="O5377" s="3">
        <v>18595.188302465442</v>
      </c>
      <c r="P5377" s="3">
        <v>18792.768066328776</v>
      </c>
    </row>
    <row r="5378" spans="2:16" x14ac:dyDescent="0.35">
      <c r="B5378" t="s">
        <v>76</v>
      </c>
      <c r="D5378" t="s">
        <v>11</v>
      </c>
      <c r="E5378" t="s">
        <v>103</v>
      </c>
      <c r="F5378" t="s">
        <v>224</v>
      </c>
      <c r="G5378" t="s">
        <v>225</v>
      </c>
      <c r="H5378">
        <v>5025</v>
      </c>
      <c r="I5378" t="s">
        <v>219</v>
      </c>
      <c r="J5378">
        <v>63300130</v>
      </c>
      <c r="K5378" t="s">
        <v>1896</v>
      </c>
      <c r="L5378" s="3">
        <v>7452.4921806551865</v>
      </c>
      <c r="M5378" s="3">
        <v>7875.0742407999996</v>
      </c>
      <c r="N5378" s="3">
        <v>22949.340338380356</v>
      </c>
      <c r="O5378" s="3">
        <v>22949.340338380356</v>
      </c>
      <c r="P5378" s="3">
        <v>23193.184346363611</v>
      </c>
    </row>
    <row r="5379" spans="2:16" x14ac:dyDescent="0.35">
      <c r="B5379" t="s">
        <v>76</v>
      </c>
      <c r="D5379" t="s">
        <v>11</v>
      </c>
      <c r="E5379" t="s">
        <v>103</v>
      </c>
      <c r="F5379" t="s">
        <v>226</v>
      </c>
      <c r="G5379" t="s">
        <v>227</v>
      </c>
      <c r="H5379">
        <v>5025</v>
      </c>
      <c r="I5379" t="s">
        <v>219</v>
      </c>
      <c r="J5379">
        <v>63300080</v>
      </c>
      <c r="K5379" t="s">
        <v>91</v>
      </c>
      <c r="L5379" s="3">
        <v>3628.8615379041221</v>
      </c>
      <c r="M5379" s="3">
        <v>3834.6305273233079</v>
      </c>
      <c r="N5379" s="3">
        <v>3949.6694431430069</v>
      </c>
      <c r="O5379" s="3">
        <v>4068.1595264372972</v>
      </c>
      <c r="P5379" s="3">
        <v>4111.3850095847456</v>
      </c>
    </row>
    <row r="5380" spans="2:16" x14ac:dyDescent="0.35">
      <c r="B5380" t="s">
        <v>76</v>
      </c>
      <c r="D5380" t="s">
        <v>11</v>
      </c>
      <c r="E5380" t="s">
        <v>103</v>
      </c>
      <c r="F5380" t="s">
        <v>226</v>
      </c>
      <c r="G5380" t="s">
        <v>227</v>
      </c>
      <c r="H5380">
        <v>5025</v>
      </c>
      <c r="I5380" t="s">
        <v>219</v>
      </c>
      <c r="J5380">
        <v>63300040</v>
      </c>
      <c r="K5380" t="s">
        <v>1515</v>
      </c>
      <c r="L5380" s="3">
        <v>1253.3896759208317</v>
      </c>
      <c r="M5380" s="3">
        <v>1324.4612018715372</v>
      </c>
      <c r="N5380" s="3">
        <v>1364.1950379276832</v>
      </c>
      <c r="O5380" s="3">
        <v>1405.1208890655137</v>
      </c>
      <c r="P5380" s="3">
        <v>1420.0507434420995</v>
      </c>
    </row>
    <row r="5381" spans="2:16" x14ac:dyDescent="0.35">
      <c r="B5381" t="s">
        <v>76</v>
      </c>
      <c r="D5381" t="s">
        <v>19</v>
      </c>
      <c r="E5381" t="s">
        <v>103</v>
      </c>
      <c r="F5381" t="s">
        <v>226</v>
      </c>
      <c r="G5381" t="s">
        <v>227</v>
      </c>
      <c r="H5381">
        <v>5025</v>
      </c>
      <c r="I5381" t="s">
        <v>219</v>
      </c>
      <c r="J5381">
        <v>63300056</v>
      </c>
      <c r="K5381" t="s">
        <v>1536</v>
      </c>
      <c r="L5381" s="3">
        <v>11937.04453257935</v>
      </c>
      <c r="M5381" s="3">
        <v>12613.916208300356</v>
      </c>
      <c r="N5381" s="3">
        <v>12992.333694549365</v>
      </c>
      <c r="O5381" s="3">
        <v>13382.103705385845</v>
      </c>
      <c r="P5381" s="3">
        <v>13524.292794686664</v>
      </c>
    </row>
    <row r="5382" spans="2:16" x14ac:dyDescent="0.35">
      <c r="B5382" t="s">
        <v>76</v>
      </c>
      <c r="D5382" t="s">
        <v>19</v>
      </c>
      <c r="E5382" t="s">
        <v>103</v>
      </c>
      <c r="F5382" t="s">
        <v>226</v>
      </c>
      <c r="G5382" t="s">
        <v>227</v>
      </c>
      <c r="H5382">
        <v>5025</v>
      </c>
      <c r="I5382" t="s">
        <v>219</v>
      </c>
      <c r="J5382">
        <v>63300060</v>
      </c>
      <c r="K5382" t="s">
        <v>1546</v>
      </c>
      <c r="L5382" s="3">
        <v>69177.402237486967</v>
      </c>
      <c r="M5382" s="3">
        <v>73099.999999999971</v>
      </c>
      <c r="N5382" s="3">
        <v>73099.999999999971</v>
      </c>
      <c r="O5382" s="3">
        <v>73099.999999999971</v>
      </c>
      <c r="P5382" s="3">
        <v>73876.710647049171</v>
      </c>
    </row>
    <row r="5383" spans="2:16" x14ac:dyDescent="0.35">
      <c r="B5383" t="s">
        <v>76</v>
      </c>
      <c r="D5383" t="s">
        <v>19</v>
      </c>
      <c r="E5383" t="s">
        <v>103</v>
      </c>
      <c r="F5383" t="s">
        <v>226</v>
      </c>
      <c r="G5383" t="s">
        <v>227</v>
      </c>
      <c r="H5383">
        <v>5025</v>
      </c>
      <c r="I5383" t="s">
        <v>219</v>
      </c>
      <c r="J5383">
        <v>63300065</v>
      </c>
      <c r="K5383" t="s">
        <v>1627</v>
      </c>
      <c r="L5383" s="3">
        <v>69538.903846990666</v>
      </c>
      <c r="M5383" s="3">
        <v>73481.999999999971</v>
      </c>
      <c r="N5383" s="3">
        <v>73481.999999999971</v>
      </c>
      <c r="O5383" s="3">
        <v>73481.999999999971</v>
      </c>
      <c r="P5383" s="3">
        <v>74262.769518009125</v>
      </c>
    </row>
    <row r="5384" spans="2:16" x14ac:dyDescent="0.35">
      <c r="B5384" t="s">
        <v>76</v>
      </c>
      <c r="D5384" t="s">
        <v>19</v>
      </c>
      <c r="E5384" t="s">
        <v>103</v>
      </c>
      <c r="F5384" t="s">
        <v>226</v>
      </c>
      <c r="G5384" t="s">
        <v>227</v>
      </c>
      <c r="H5384">
        <v>5025</v>
      </c>
      <c r="I5384" t="s">
        <v>219</v>
      </c>
      <c r="J5384">
        <v>63300150</v>
      </c>
      <c r="K5384" t="s">
        <v>1680</v>
      </c>
      <c r="L5384" s="3">
        <v>409625.12015011412</v>
      </c>
      <c r="M5384" s="3">
        <v>432852.27999999991</v>
      </c>
      <c r="N5384" s="3">
        <v>263748.99999999988</v>
      </c>
      <c r="O5384" s="3">
        <v>263748.99999999988</v>
      </c>
      <c r="P5384" s="3">
        <v>266551.41664088337</v>
      </c>
    </row>
    <row r="5385" spans="2:16" x14ac:dyDescent="0.35">
      <c r="B5385" t="s">
        <v>76</v>
      </c>
      <c r="D5385" t="s">
        <v>11</v>
      </c>
      <c r="E5385" t="s">
        <v>103</v>
      </c>
      <c r="F5385" t="s">
        <v>226</v>
      </c>
      <c r="G5385" t="s">
        <v>227</v>
      </c>
      <c r="H5385">
        <v>5025</v>
      </c>
      <c r="I5385" t="s">
        <v>219</v>
      </c>
      <c r="J5385">
        <v>63300110</v>
      </c>
      <c r="K5385" t="s">
        <v>1866</v>
      </c>
      <c r="L5385" s="3">
        <v>2781.5561538796269</v>
      </c>
      <c r="M5385" s="3">
        <v>2939.2799999999993</v>
      </c>
      <c r="N5385" s="3">
        <v>2786.3494254437096</v>
      </c>
      <c r="O5385" s="3">
        <v>2786.3494254437096</v>
      </c>
      <c r="P5385" s="3">
        <v>2815.9552703840868</v>
      </c>
    </row>
    <row r="5386" spans="2:16" x14ac:dyDescent="0.35">
      <c r="B5386" t="s">
        <v>76</v>
      </c>
      <c r="D5386" t="s">
        <v>11</v>
      </c>
      <c r="E5386" t="s">
        <v>103</v>
      </c>
      <c r="F5386" t="s">
        <v>226</v>
      </c>
      <c r="G5386" t="s">
        <v>227</v>
      </c>
      <c r="H5386">
        <v>5025</v>
      </c>
      <c r="I5386" t="s">
        <v>219</v>
      </c>
      <c r="J5386">
        <v>63300100</v>
      </c>
      <c r="K5386" t="s">
        <v>1869</v>
      </c>
      <c r="L5386" s="3">
        <v>1098.2080969973003</v>
      </c>
      <c r="M5386" s="3">
        <v>1160.4802911636327</v>
      </c>
      <c r="N5386" s="3">
        <v>1195.2946998985415</v>
      </c>
      <c r="O5386" s="3">
        <v>1231.1535408954978</v>
      </c>
      <c r="P5386" s="3">
        <v>1244.2349371111732</v>
      </c>
    </row>
    <row r="5387" spans="2:16" x14ac:dyDescent="0.35">
      <c r="B5387" t="s">
        <v>76</v>
      </c>
      <c r="D5387" t="s">
        <v>11</v>
      </c>
      <c r="E5387" t="s">
        <v>103</v>
      </c>
      <c r="F5387" t="s">
        <v>226</v>
      </c>
      <c r="G5387" t="s">
        <v>227</v>
      </c>
      <c r="H5387">
        <v>5025</v>
      </c>
      <c r="I5387" t="s">
        <v>219</v>
      </c>
      <c r="J5387">
        <v>63300170</v>
      </c>
      <c r="K5387" t="s">
        <v>1873</v>
      </c>
      <c r="L5387" s="3">
        <v>1897.9900806801165</v>
      </c>
      <c r="M5387" s="3">
        <v>2005.6126771197564</v>
      </c>
      <c r="N5387" s="3">
        <v>2065.7810574333489</v>
      </c>
      <c r="O5387" s="3">
        <v>2127.7544891563498</v>
      </c>
      <c r="P5387" s="3">
        <v>2150.3625543551798</v>
      </c>
    </row>
    <row r="5388" spans="2:16" x14ac:dyDescent="0.35">
      <c r="B5388" t="s">
        <v>76</v>
      </c>
      <c r="D5388" t="s">
        <v>11</v>
      </c>
      <c r="E5388" t="s">
        <v>103</v>
      </c>
      <c r="F5388" t="s">
        <v>226</v>
      </c>
      <c r="G5388" t="s">
        <v>227</v>
      </c>
      <c r="H5388">
        <v>5025</v>
      </c>
      <c r="I5388" t="s">
        <v>219</v>
      </c>
      <c r="J5388">
        <v>63300130</v>
      </c>
      <c r="K5388" t="s">
        <v>1896</v>
      </c>
      <c r="L5388" s="3">
        <v>477.48178032653823</v>
      </c>
      <c r="M5388" s="3">
        <v>504.55664729999984</v>
      </c>
      <c r="N5388" s="3">
        <v>478.30459306638335</v>
      </c>
      <c r="O5388" s="3">
        <v>478.30459306638335</v>
      </c>
      <c r="P5388" s="3">
        <v>483.38673082243258</v>
      </c>
    </row>
    <row r="5389" spans="2:16" x14ac:dyDescent="0.35">
      <c r="B5389" t="s">
        <v>76</v>
      </c>
      <c r="D5389" t="s">
        <v>11</v>
      </c>
      <c r="E5389" t="s">
        <v>103</v>
      </c>
      <c r="F5389" t="s">
        <v>228</v>
      </c>
      <c r="G5389" t="s">
        <v>229</v>
      </c>
      <c r="H5389">
        <v>5025</v>
      </c>
      <c r="I5389" t="s">
        <v>219</v>
      </c>
      <c r="J5389">
        <v>63300080</v>
      </c>
      <c r="K5389" t="s">
        <v>91</v>
      </c>
      <c r="L5389" s="3">
        <v>37094.76716227096</v>
      </c>
      <c r="M5389" s="3">
        <v>39198.168648382489</v>
      </c>
      <c r="N5389" s="3">
        <v>40374.11370783396</v>
      </c>
      <c r="O5389" s="3">
        <v>41585.337119068987</v>
      </c>
      <c r="P5389" s="3">
        <v>42027.194493918665</v>
      </c>
    </row>
    <row r="5390" spans="2:16" x14ac:dyDescent="0.35">
      <c r="B5390" t="s">
        <v>76</v>
      </c>
      <c r="D5390" t="s">
        <v>11</v>
      </c>
      <c r="E5390" t="s">
        <v>103</v>
      </c>
      <c r="F5390" t="s">
        <v>228</v>
      </c>
      <c r="G5390" t="s">
        <v>229</v>
      </c>
      <c r="H5390">
        <v>5025</v>
      </c>
      <c r="I5390" t="s">
        <v>219</v>
      </c>
      <c r="J5390">
        <v>63300040</v>
      </c>
      <c r="K5390" t="s">
        <v>1515</v>
      </c>
      <c r="L5390" s="3">
        <v>12812.337342231747</v>
      </c>
      <c r="M5390" s="3">
        <v>13538.841145000531</v>
      </c>
      <c r="N5390" s="3">
        <v>13945.006379350547</v>
      </c>
      <c r="O5390" s="3">
        <v>14363.356570731064</v>
      </c>
      <c r="P5390" s="3">
        <v>14515.971782439012</v>
      </c>
    </row>
    <row r="5391" spans="2:16" x14ac:dyDescent="0.35">
      <c r="B5391" t="s">
        <v>76</v>
      </c>
      <c r="D5391" t="s">
        <v>19</v>
      </c>
      <c r="E5391" t="s">
        <v>103</v>
      </c>
      <c r="F5391" t="s">
        <v>228</v>
      </c>
      <c r="G5391" t="s">
        <v>229</v>
      </c>
      <c r="H5391">
        <v>5025</v>
      </c>
      <c r="I5391" t="s">
        <v>219</v>
      </c>
      <c r="J5391">
        <v>63300056</v>
      </c>
      <c r="K5391" t="s">
        <v>1536</v>
      </c>
      <c r="L5391" s="3">
        <v>122022.26040220712</v>
      </c>
      <c r="M5391" s="3">
        <v>128941.3442381003</v>
      </c>
      <c r="N5391" s="3">
        <v>132809.58456524331</v>
      </c>
      <c r="O5391" s="3">
        <v>136793.87210220061</v>
      </c>
      <c r="P5391" s="3">
        <v>138247.35030894296</v>
      </c>
    </row>
    <row r="5392" spans="2:16" x14ac:dyDescent="0.35">
      <c r="B5392" t="s">
        <v>76</v>
      </c>
      <c r="D5392" t="s">
        <v>19</v>
      </c>
      <c r="E5392" t="s">
        <v>103</v>
      </c>
      <c r="F5392" t="s">
        <v>228</v>
      </c>
      <c r="G5392" t="s">
        <v>229</v>
      </c>
      <c r="H5392">
        <v>5025</v>
      </c>
      <c r="I5392" t="s">
        <v>219</v>
      </c>
      <c r="J5392">
        <v>63300060</v>
      </c>
      <c r="K5392" t="s">
        <v>1546</v>
      </c>
      <c r="L5392" s="3">
        <v>158730.43576875431</v>
      </c>
      <c r="M5392" s="3">
        <v>167731.00000000012</v>
      </c>
      <c r="N5392" s="3">
        <v>187731.00000000012</v>
      </c>
      <c r="O5392" s="3">
        <v>187731.00000000012</v>
      </c>
      <c r="P5392" s="3">
        <v>189725.70131985229</v>
      </c>
    </row>
    <row r="5393" spans="2:16" x14ac:dyDescent="0.35">
      <c r="B5393" t="s">
        <v>76</v>
      </c>
      <c r="D5393" t="s">
        <v>19</v>
      </c>
      <c r="E5393" t="s">
        <v>103</v>
      </c>
      <c r="F5393" t="s">
        <v>228</v>
      </c>
      <c r="G5393" t="s">
        <v>229</v>
      </c>
      <c r="H5393">
        <v>5025</v>
      </c>
      <c r="I5393" t="s">
        <v>219</v>
      </c>
      <c r="J5393">
        <v>63300065</v>
      </c>
      <c r="K5393" t="s">
        <v>1627</v>
      </c>
      <c r="L5393" s="3">
        <v>8396.8685369797877</v>
      </c>
      <c r="M5393" s="3">
        <v>8873.0000000000055</v>
      </c>
      <c r="N5393" s="3">
        <v>8873.0000000000055</v>
      </c>
      <c r="O5393" s="3">
        <v>8873.0000000000055</v>
      </c>
      <c r="P5393" s="3">
        <v>8967.2784346274693</v>
      </c>
    </row>
    <row r="5394" spans="2:16" x14ac:dyDescent="0.35">
      <c r="B5394" t="s">
        <v>76</v>
      </c>
      <c r="D5394" t="s">
        <v>19</v>
      </c>
      <c r="E5394" t="s">
        <v>103</v>
      </c>
      <c r="F5394" t="s">
        <v>228</v>
      </c>
      <c r="G5394" t="s">
        <v>229</v>
      </c>
      <c r="H5394">
        <v>5025</v>
      </c>
      <c r="I5394" t="s">
        <v>219</v>
      </c>
      <c r="J5394">
        <v>63300150</v>
      </c>
      <c r="K5394" t="s">
        <v>1680</v>
      </c>
      <c r="L5394" s="3">
        <v>305792.71626309375</v>
      </c>
      <c r="M5394" s="3">
        <v>323132.2200000002</v>
      </c>
      <c r="N5394" s="3">
        <v>303132.22000000015</v>
      </c>
      <c r="O5394" s="3">
        <v>303132.22000000015</v>
      </c>
      <c r="P5394" s="3">
        <v>306353.09582404478</v>
      </c>
    </row>
    <row r="5395" spans="2:16" x14ac:dyDescent="0.35">
      <c r="B5395" t="s">
        <v>76</v>
      </c>
      <c r="D5395" t="s">
        <v>11</v>
      </c>
      <c r="E5395" t="s">
        <v>103</v>
      </c>
      <c r="F5395" t="s">
        <v>228</v>
      </c>
      <c r="G5395" t="s">
        <v>229</v>
      </c>
      <c r="H5395">
        <v>5025</v>
      </c>
      <c r="I5395" t="s">
        <v>219</v>
      </c>
      <c r="J5395">
        <v>63300110</v>
      </c>
      <c r="K5395" t="s">
        <v>1866</v>
      </c>
      <c r="L5395" s="3">
        <v>335.87474147919153</v>
      </c>
      <c r="M5395" s="3">
        <v>354.92000000000024</v>
      </c>
      <c r="N5395" s="3">
        <v>548.89722604078338</v>
      </c>
      <c r="O5395" s="3">
        <v>548.89722604078338</v>
      </c>
      <c r="P5395" s="3">
        <v>554.72943287527926</v>
      </c>
    </row>
    <row r="5396" spans="2:16" x14ac:dyDescent="0.35">
      <c r="B5396" t="s">
        <v>76</v>
      </c>
      <c r="D5396" t="s">
        <v>11</v>
      </c>
      <c r="E5396" t="s">
        <v>103</v>
      </c>
      <c r="F5396" t="s">
        <v>228</v>
      </c>
      <c r="G5396" t="s">
        <v>229</v>
      </c>
      <c r="H5396">
        <v>5025</v>
      </c>
      <c r="I5396" t="s">
        <v>219</v>
      </c>
      <c r="J5396">
        <v>63300100</v>
      </c>
      <c r="K5396" t="s">
        <v>1869</v>
      </c>
      <c r="L5396" s="3">
        <v>11226.047957003053</v>
      </c>
      <c r="M5396" s="3">
        <v>11862.603669905226</v>
      </c>
      <c r="N5396" s="3">
        <v>12218.481780002385</v>
      </c>
      <c r="O5396" s="3">
        <v>12585.036233402456</v>
      </c>
      <c r="P5396" s="3">
        <v>12718.756228422753</v>
      </c>
    </row>
    <row r="5397" spans="2:16" x14ac:dyDescent="0.35">
      <c r="B5397" t="s">
        <v>76</v>
      </c>
      <c r="D5397" t="s">
        <v>11</v>
      </c>
      <c r="E5397" t="s">
        <v>103</v>
      </c>
      <c r="F5397" t="s">
        <v>228</v>
      </c>
      <c r="G5397" t="s">
        <v>229</v>
      </c>
      <c r="H5397">
        <v>5025</v>
      </c>
      <c r="I5397" t="s">
        <v>219</v>
      </c>
      <c r="J5397">
        <v>63300170</v>
      </c>
      <c r="K5397" t="s">
        <v>1873</v>
      </c>
      <c r="L5397" s="3">
        <v>19401.539403950934</v>
      </c>
      <c r="M5397" s="3">
        <v>20501.673733857948</v>
      </c>
      <c r="N5397" s="3">
        <v>21116.723945873688</v>
      </c>
      <c r="O5397" s="3">
        <v>21750.225664249898</v>
      </c>
      <c r="P5397" s="3">
        <v>21981.328699121932</v>
      </c>
    </row>
    <row r="5398" spans="2:16" x14ac:dyDescent="0.35">
      <c r="B5398" t="s">
        <v>76</v>
      </c>
      <c r="D5398" t="s">
        <v>11</v>
      </c>
      <c r="E5398" t="s">
        <v>103</v>
      </c>
      <c r="F5398" t="s">
        <v>228</v>
      </c>
      <c r="G5398" t="s">
        <v>229</v>
      </c>
      <c r="H5398">
        <v>5025</v>
      </c>
      <c r="I5398" t="s">
        <v>219</v>
      </c>
      <c r="J5398">
        <v>63300130</v>
      </c>
      <c r="K5398" t="s">
        <v>1896</v>
      </c>
      <c r="L5398" s="3">
        <v>4880.8904125641093</v>
      </c>
      <c r="M5398" s="3">
        <v>5157.6537658000034</v>
      </c>
      <c r="N5398" s="3">
        <v>7976.506945019778</v>
      </c>
      <c r="O5398" s="3">
        <v>7976.506945019778</v>
      </c>
      <c r="P5398" s="3">
        <v>8061.2598570643577</v>
      </c>
    </row>
    <row r="5399" spans="2:16" x14ac:dyDescent="0.35">
      <c r="B5399" t="s">
        <v>76</v>
      </c>
      <c r="D5399" t="s">
        <v>19</v>
      </c>
      <c r="E5399" t="s">
        <v>103</v>
      </c>
      <c r="F5399" t="s">
        <v>1563</v>
      </c>
      <c r="G5399" t="s">
        <v>1564</v>
      </c>
      <c r="H5399">
        <v>5025</v>
      </c>
      <c r="I5399" t="s">
        <v>219</v>
      </c>
      <c r="J5399">
        <v>63300060</v>
      </c>
      <c r="K5399" t="s">
        <v>1546</v>
      </c>
      <c r="L5399" s="3">
        <v>418982.62830129615</v>
      </c>
      <c r="M5399" s="3">
        <v>442740.39120000001</v>
      </c>
      <c r="N5399" s="3">
        <v>456022.60293599998</v>
      </c>
      <c r="O5399" s="3">
        <v>469703.28102360002</v>
      </c>
      <c r="P5399" s="3">
        <v>474694.02711559692</v>
      </c>
    </row>
    <row r="5400" spans="2:16" x14ac:dyDescent="0.35">
      <c r="B5400" t="s">
        <v>76</v>
      </c>
      <c r="D5400" t="s">
        <v>19</v>
      </c>
      <c r="E5400" t="s">
        <v>103</v>
      </c>
      <c r="F5400" t="s">
        <v>1563</v>
      </c>
      <c r="G5400" t="s">
        <v>1564</v>
      </c>
      <c r="H5400">
        <v>5025</v>
      </c>
      <c r="I5400" t="s">
        <v>219</v>
      </c>
      <c r="J5400">
        <v>63300150</v>
      </c>
      <c r="K5400" t="s">
        <v>1680</v>
      </c>
      <c r="L5400" s="3">
        <v>17884.336327510446</v>
      </c>
      <c r="M5400" s="3">
        <v>18898.439999999999</v>
      </c>
      <c r="N5400" s="3">
        <v>19465.393199999999</v>
      </c>
      <c r="O5400" s="3">
        <v>20049.354995999998</v>
      </c>
      <c r="P5400" s="3">
        <v>20262.385741442711</v>
      </c>
    </row>
    <row r="5401" spans="2:16" x14ac:dyDescent="0.35">
      <c r="B5401" t="s">
        <v>76</v>
      </c>
      <c r="D5401" t="s">
        <v>11</v>
      </c>
      <c r="E5401" t="s">
        <v>103</v>
      </c>
      <c r="F5401" t="s">
        <v>230</v>
      </c>
      <c r="G5401" t="s">
        <v>231</v>
      </c>
      <c r="H5401">
        <v>5025</v>
      </c>
      <c r="I5401" t="s">
        <v>219</v>
      </c>
      <c r="J5401">
        <v>63300080</v>
      </c>
      <c r="K5401" t="s">
        <v>91</v>
      </c>
      <c r="L5401" s="3">
        <v>402387.49845283455</v>
      </c>
      <c r="M5401" s="3">
        <v>425204.26014150871</v>
      </c>
      <c r="N5401" s="3">
        <v>437960.38794575399</v>
      </c>
      <c r="O5401" s="3">
        <v>451099.19958412665</v>
      </c>
      <c r="P5401" s="3">
        <v>455892.27141986351</v>
      </c>
    </row>
    <row r="5402" spans="2:16" x14ac:dyDescent="0.35">
      <c r="B5402" t="s">
        <v>76</v>
      </c>
      <c r="D5402" t="s">
        <v>19</v>
      </c>
      <c r="E5402" t="s">
        <v>103</v>
      </c>
      <c r="F5402" t="s">
        <v>230</v>
      </c>
      <c r="G5402" t="s">
        <v>231</v>
      </c>
      <c r="H5402">
        <v>5025</v>
      </c>
      <c r="I5402" t="s">
        <v>219</v>
      </c>
      <c r="J5402">
        <v>63300030</v>
      </c>
      <c r="K5402" t="s">
        <v>1488</v>
      </c>
      <c r="L5402" s="3">
        <v>18090.22190385501</v>
      </c>
      <c r="M5402" s="3">
        <v>19115.999999999996</v>
      </c>
      <c r="N5402" s="3">
        <v>19115.999999999996</v>
      </c>
      <c r="O5402" s="3">
        <v>19115.999999999996</v>
      </c>
      <c r="P5402" s="3">
        <v>19319.113553064191</v>
      </c>
    </row>
    <row r="5403" spans="2:16" x14ac:dyDescent="0.35">
      <c r="B5403" t="s">
        <v>76</v>
      </c>
      <c r="D5403" t="s">
        <v>11</v>
      </c>
      <c r="E5403" t="s">
        <v>103</v>
      </c>
      <c r="F5403" t="s">
        <v>230</v>
      </c>
      <c r="G5403" t="s">
        <v>231</v>
      </c>
      <c r="H5403">
        <v>5025</v>
      </c>
      <c r="I5403" t="s">
        <v>219</v>
      </c>
      <c r="J5403">
        <v>63300040</v>
      </c>
      <c r="K5403" t="s">
        <v>1515</v>
      </c>
      <c r="L5403" s="3">
        <v>93760.044490961867</v>
      </c>
      <c r="M5403" s="3">
        <v>99076.563019234483</v>
      </c>
      <c r="N5403" s="3">
        <v>102048.85990981152</v>
      </c>
      <c r="O5403" s="3">
        <v>105110.32570710586</v>
      </c>
      <c r="P5403" s="3">
        <v>106227.1562008339</v>
      </c>
    </row>
    <row r="5404" spans="2:16" x14ac:dyDescent="0.35">
      <c r="B5404" t="s">
        <v>76</v>
      </c>
      <c r="D5404" t="s">
        <v>19</v>
      </c>
      <c r="E5404" t="s">
        <v>103</v>
      </c>
      <c r="F5404" t="s">
        <v>230</v>
      </c>
      <c r="G5404" t="s">
        <v>231</v>
      </c>
      <c r="H5404">
        <v>5025</v>
      </c>
      <c r="I5404" t="s">
        <v>219</v>
      </c>
      <c r="J5404">
        <v>63300056</v>
      </c>
      <c r="K5404" t="s">
        <v>1536</v>
      </c>
      <c r="L5404" s="3">
        <v>892952.80467582738</v>
      </c>
      <c r="M5404" s="3">
        <v>943586.31446889986</v>
      </c>
      <c r="N5404" s="3">
        <v>971893.90390296688</v>
      </c>
      <c r="O5404" s="3">
        <v>1001050.7210200559</v>
      </c>
      <c r="P5404" s="3">
        <v>1011687.2019127038</v>
      </c>
    </row>
    <row r="5405" spans="2:16" x14ac:dyDescent="0.35">
      <c r="B5405" t="s">
        <v>76</v>
      </c>
      <c r="D5405" t="s">
        <v>19</v>
      </c>
      <c r="E5405" t="s">
        <v>103</v>
      </c>
      <c r="F5405" t="s">
        <v>230</v>
      </c>
      <c r="G5405" t="s">
        <v>231</v>
      </c>
      <c r="H5405">
        <v>5025</v>
      </c>
      <c r="I5405" t="s">
        <v>219</v>
      </c>
      <c r="J5405">
        <v>63300052</v>
      </c>
      <c r="K5405" t="s">
        <v>1541</v>
      </c>
      <c r="L5405" s="3">
        <v>430690.28234007594</v>
      </c>
      <c r="M5405" s="3">
        <v>455111.90968079993</v>
      </c>
      <c r="N5405" s="3">
        <v>468765.26697122393</v>
      </c>
      <c r="O5405" s="3">
        <v>482828.22498036065</v>
      </c>
      <c r="P5405" s="3">
        <v>487958.42775789986</v>
      </c>
    </row>
    <row r="5406" spans="2:16" x14ac:dyDescent="0.35">
      <c r="B5406" t="s">
        <v>76</v>
      </c>
      <c r="D5406" t="s">
        <v>19</v>
      </c>
      <c r="E5406" t="s">
        <v>103</v>
      </c>
      <c r="F5406" t="s">
        <v>230</v>
      </c>
      <c r="G5406" t="s">
        <v>231</v>
      </c>
      <c r="H5406">
        <v>5025</v>
      </c>
      <c r="I5406" t="s">
        <v>219</v>
      </c>
      <c r="J5406">
        <v>63300060</v>
      </c>
      <c r="K5406" t="s">
        <v>1546</v>
      </c>
      <c r="L5406" s="3">
        <v>29968.672695714609</v>
      </c>
      <c r="M5406" s="3">
        <v>31667.999999999996</v>
      </c>
      <c r="N5406" s="3">
        <v>31667.999999999996</v>
      </c>
      <c r="O5406" s="3">
        <v>31667.999999999996</v>
      </c>
      <c r="P5406" s="3">
        <v>32004.482527643693</v>
      </c>
    </row>
    <row r="5407" spans="2:16" x14ac:dyDescent="0.35">
      <c r="B5407" t="s">
        <v>76</v>
      </c>
      <c r="D5407" t="s">
        <v>19</v>
      </c>
      <c r="E5407" t="s">
        <v>103</v>
      </c>
      <c r="F5407" t="s">
        <v>230</v>
      </c>
      <c r="G5407" t="s">
        <v>231</v>
      </c>
      <c r="H5407">
        <v>5025</v>
      </c>
      <c r="I5407" t="s">
        <v>219</v>
      </c>
      <c r="J5407">
        <v>63300150</v>
      </c>
      <c r="K5407" t="s">
        <v>1680</v>
      </c>
      <c r="L5407" s="3">
        <v>54702.149111704319</v>
      </c>
      <c r="M5407" s="3">
        <v>57803.94999999999</v>
      </c>
      <c r="N5407" s="3">
        <v>57803.94999999999</v>
      </c>
      <c r="O5407" s="3">
        <v>57803.94999999999</v>
      </c>
      <c r="P5407" s="3">
        <v>58418.13527231873</v>
      </c>
    </row>
    <row r="5408" spans="2:16" x14ac:dyDescent="0.35">
      <c r="B5408" t="s">
        <v>76</v>
      </c>
      <c r="D5408" t="s">
        <v>11</v>
      </c>
      <c r="E5408" t="s">
        <v>103</v>
      </c>
      <c r="F5408" t="s">
        <v>230</v>
      </c>
      <c r="G5408" t="s">
        <v>231</v>
      </c>
      <c r="H5408">
        <v>5025</v>
      </c>
      <c r="I5408" t="s">
        <v>219</v>
      </c>
      <c r="J5408">
        <v>63300100</v>
      </c>
      <c r="K5408" t="s">
        <v>1869</v>
      </c>
      <c r="L5408" s="3">
        <v>121775.16400546311</v>
      </c>
      <c r="M5408" s="3">
        <v>128680.23662177239</v>
      </c>
      <c r="N5408" s="3">
        <v>132540.64372042555</v>
      </c>
      <c r="O5408" s="3">
        <v>136516.86303203832</v>
      </c>
      <c r="P5408" s="3">
        <v>137967.39792969552</v>
      </c>
    </row>
    <row r="5409" spans="2:16" x14ac:dyDescent="0.35">
      <c r="B5409" t="s">
        <v>76</v>
      </c>
      <c r="D5409" t="s">
        <v>11</v>
      </c>
      <c r="E5409" t="s">
        <v>103</v>
      </c>
      <c r="F5409" t="s">
        <v>230</v>
      </c>
      <c r="G5409" t="s">
        <v>231</v>
      </c>
      <c r="H5409">
        <v>5025</v>
      </c>
      <c r="I5409" t="s">
        <v>219</v>
      </c>
      <c r="J5409">
        <v>63300170</v>
      </c>
      <c r="K5409" t="s">
        <v>1873</v>
      </c>
      <c r="L5409" s="3">
        <v>141979.49594345654</v>
      </c>
      <c r="M5409" s="3">
        <v>150030.22400055506</v>
      </c>
      <c r="N5409" s="3">
        <v>154531.13072057173</v>
      </c>
      <c r="O5409" s="3">
        <v>159167.0646421889</v>
      </c>
      <c r="P5409" s="3">
        <v>160858.2651041199</v>
      </c>
    </row>
    <row r="5410" spans="2:16" x14ac:dyDescent="0.35">
      <c r="B5410" t="s">
        <v>76</v>
      </c>
      <c r="D5410" t="s">
        <v>19</v>
      </c>
      <c r="E5410" t="s">
        <v>103</v>
      </c>
      <c r="F5410" t="s">
        <v>230</v>
      </c>
      <c r="G5410" t="s">
        <v>231</v>
      </c>
      <c r="H5410">
        <v>5025</v>
      </c>
      <c r="I5410" t="s">
        <v>219</v>
      </c>
      <c r="J5410">
        <v>63300160</v>
      </c>
      <c r="K5410" t="s">
        <v>1878</v>
      </c>
      <c r="L5410" s="3">
        <v>9463.3929189448681</v>
      </c>
      <c r="M5410" s="3">
        <v>9999.9999999999982</v>
      </c>
      <c r="N5410" s="3">
        <v>9999.9999999999982</v>
      </c>
      <c r="O5410" s="3">
        <v>9999.9999999999982</v>
      </c>
      <c r="P5410" s="3">
        <v>10106.253166490998</v>
      </c>
    </row>
    <row r="5411" spans="2:16" x14ac:dyDescent="0.35">
      <c r="B5411" t="s">
        <v>76</v>
      </c>
      <c r="D5411" t="s">
        <v>11</v>
      </c>
      <c r="E5411" t="s">
        <v>103</v>
      </c>
      <c r="F5411" t="s">
        <v>230</v>
      </c>
      <c r="G5411" t="s">
        <v>231</v>
      </c>
      <c r="H5411">
        <v>5025</v>
      </c>
      <c r="I5411" t="s">
        <v>219</v>
      </c>
      <c r="J5411">
        <v>63300130</v>
      </c>
      <c r="K5411" t="s">
        <v>1896</v>
      </c>
      <c r="L5411" s="3">
        <v>52945.723475726525</v>
      </c>
      <c r="M5411" s="3">
        <v>55947.928960799996</v>
      </c>
      <c r="N5411" s="3">
        <v>25035.7249886235</v>
      </c>
      <c r="O5411" s="3">
        <v>25035.7249886235</v>
      </c>
      <c r="P5411" s="3">
        <v>25301.73749416741</v>
      </c>
    </row>
    <row r="5412" spans="2:16" x14ac:dyDescent="0.35">
      <c r="B5412" t="s">
        <v>76</v>
      </c>
      <c r="D5412" t="s">
        <v>19</v>
      </c>
      <c r="E5412" t="s">
        <v>103</v>
      </c>
      <c r="F5412" t="s">
        <v>1750</v>
      </c>
      <c r="G5412" t="s">
        <v>1751</v>
      </c>
      <c r="H5412">
        <v>5025</v>
      </c>
      <c r="I5412" t="s">
        <v>219</v>
      </c>
      <c r="J5412">
        <v>63300152</v>
      </c>
      <c r="K5412" t="s">
        <v>1741</v>
      </c>
      <c r="L5412" s="3">
        <v>983817.24349808553</v>
      </c>
      <c r="M5412" s="3">
        <v>1039603.0809717</v>
      </c>
      <c r="N5412" s="3">
        <v>1061144.5592936999</v>
      </c>
      <c r="O5412" s="3">
        <v>1082686.0376156999</v>
      </c>
      <c r="P5412" s="3">
        <v>1094189.9195969261</v>
      </c>
    </row>
    <row r="5413" spans="2:16" x14ac:dyDescent="0.35">
      <c r="B5413" t="s">
        <v>76</v>
      </c>
      <c r="D5413" t="s">
        <v>19</v>
      </c>
      <c r="E5413" t="s">
        <v>103</v>
      </c>
      <c r="F5413" t="s">
        <v>1565</v>
      </c>
      <c r="G5413" t="s">
        <v>1566</v>
      </c>
      <c r="H5413">
        <v>5025</v>
      </c>
      <c r="I5413" t="s">
        <v>219</v>
      </c>
      <c r="J5413">
        <v>63300060</v>
      </c>
      <c r="K5413" t="s">
        <v>1546</v>
      </c>
      <c r="L5413" s="3">
        <v>135544.17677804737</v>
      </c>
      <c r="M5413" s="3">
        <v>143230</v>
      </c>
      <c r="N5413" s="3">
        <v>143230</v>
      </c>
      <c r="O5413" s="3">
        <v>143230</v>
      </c>
      <c r="P5413" s="3">
        <v>144751.86410365059</v>
      </c>
    </row>
    <row r="5414" spans="2:16" x14ac:dyDescent="0.35">
      <c r="B5414" t="s">
        <v>76</v>
      </c>
      <c r="D5414" t="s">
        <v>11</v>
      </c>
      <c r="E5414" t="s">
        <v>103</v>
      </c>
      <c r="F5414" t="s">
        <v>232</v>
      </c>
      <c r="G5414" t="s">
        <v>233</v>
      </c>
      <c r="H5414">
        <v>5025</v>
      </c>
      <c r="I5414" t="s">
        <v>219</v>
      </c>
      <c r="J5414">
        <v>63300080</v>
      </c>
      <c r="K5414" t="s">
        <v>91</v>
      </c>
      <c r="L5414" s="3">
        <v>3205.0810429453354</v>
      </c>
      <c r="M5414" s="3">
        <v>3386.820213846398</v>
      </c>
      <c r="N5414" s="3">
        <v>3488.42482026179</v>
      </c>
      <c r="O5414" s="3">
        <v>3593.0775648696444</v>
      </c>
      <c r="P5414" s="3">
        <v>3631.2551517411612</v>
      </c>
    </row>
    <row r="5415" spans="2:16" x14ac:dyDescent="0.35">
      <c r="B5415" t="s">
        <v>76</v>
      </c>
      <c r="D5415" t="s">
        <v>11</v>
      </c>
      <c r="E5415" t="s">
        <v>103</v>
      </c>
      <c r="F5415" t="s">
        <v>232</v>
      </c>
      <c r="G5415" t="s">
        <v>233</v>
      </c>
      <c r="H5415">
        <v>5025</v>
      </c>
      <c r="I5415" t="s">
        <v>219</v>
      </c>
      <c r="J5415">
        <v>63300040</v>
      </c>
      <c r="K5415" t="s">
        <v>1515</v>
      </c>
      <c r="L5415" s="3">
        <v>1107.0181233857245</v>
      </c>
      <c r="M5415" s="3">
        <v>1169.7898764929994</v>
      </c>
      <c r="N5415" s="3">
        <v>1204.8835727877893</v>
      </c>
      <c r="O5415" s="3">
        <v>1241.0300799714232</v>
      </c>
      <c r="P5415" s="3">
        <v>1254.2164175421774</v>
      </c>
    </row>
    <row r="5416" spans="2:16" x14ac:dyDescent="0.35">
      <c r="B5416" t="s">
        <v>76</v>
      </c>
      <c r="D5416" t="s">
        <v>19</v>
      </c>
      <c r="E5416" t="s">
        <v>103</v>
      </c>
      <c r="F5416" t="s">
        <v>232</v>
      </c>
      <c r="G5416" t="s">
        <v>233</v>
      </c>
      <c r="H5416">
        <v>5025</v>
      </c>
      <c r="I5416" t="s">
        <v>219</v>
      </c>
      <c r="J5416">
        <v>63300056</v>
      </c>
      <c r="K5416" t="s">
        <v>1536</v>
      </c>
      <c r="L5416" s="3">
        <v>10543.029746530709</v>
      </c>
      <c r="M5416" s="3">
        <v>11140.855966599995</v>
      </c>
      <c r="N5416" s="3">
        <v>11475.081645597993</v>
      </c>
      <c r="O5416" s="3">
        <v>11819.334094965934</v>
      </c>
      <c r="P5416" s="3">
        <v>11944.91826230645</v>
      </c>
    </row>
    <row r="5417" spans="2:16" x14ac:dyDescent="0.35">
      <c r="B5417" t="s">
        <v>76</v>
      </c>
      <c r="D5417" t="s">
        <v>19</v>
      </c>
      <c r="E5417" t="s">
        <v>103</v>
      </c>
      <c r="F5417" t="s">
        <v>232</v>
      </c>
      <c r="G5417" t="s">
        <v>233</v>
      </c>
      <c r="H5417">
        <v>5025</v>
      </c>
      <c r="I5417" t="s">
        <v>219</v>
      </c>
      <c r="J5417">
        <v>63300065</v>
      </c>
      <c r="K5417" t="s">
        <v>1627</v>
      </c>
      <c r="L5417" s="3">
        <v>5872.0353062052909</v>
      </c>
      <c r="M5417" s="3">
        <v>6204.9999999999991</v>
      </c>
      <c r="N5417" s="3">
        <v>6204.9999999999991</v>
      </c>
      <c r="O5417" s="3">
        <v>6204.9999999999991</v>
      </c>
      <c r="P5417" s="3">
        <v>6270.9300898076644</v>
      </c>
    </row>
    <row r="5418" spans="2:16" x14ac:dyDescent="0.35">
      <c r="B5418" t="s">
        <v>76</v>
      </c>
      <c r="D5418" t="s">
        <v>19</v>
      </c>
      <c r="E5418" t="s">
        <v>103</v>
      </c>
      <c r="F5418" t="s">
        <v>232</v>
      </c>
      <c r="G5418" t="s">
        <v>233</v>
      </c>
      <c r="H5418">
        <v>5025</v>
      </c>
      <c r="I5418" t="s">
        <v>219</v>
      </c>
      <c r="J5418">
        <v>63300150</v>
      </c>
      <c r="K5418" t="s">
        <v>1680</v>
      </c>
      <c r="L5418" s="3">
        <v>27380.434732383186</v>
      </c>
      <c r="M5418" s="3">
        <v>28932.999999999996</v>
      </c>
      <c r="N5418" s="3">
        <v>28932.999999999996</v>
      </c>
      <c r="O5418" s="3">
        <v>28932.999999999996</v>
      </c>
      <c r="P5418" s="3">
        <v>29240.422286608406</v>
      </c>
    </row>
    <row r="5419" spans="2:16" x14ac:dyDescent="0.35">
      <c r="B5419" t="s">
        <v>76</v>
      </c>
      <c r="D5419" t="s">
        <v>11</v>
      </c>
      <c r="E5419" t="s">
        <v>103</v>
      </c>
      <c r="F5419" t="s">
        <v>232</v>
      </c>
      <c r="G5419" t="s">
        <v>233</v>
      </c>
      <c r="H5419">
        <v>5025</v>
      </c>
      <c r="I5419" t="s">
        <v>219</v>
      </c>
      <c r="J5419">
        <v>63300110</v>
      </c>
      <c r="K5419" t="s">
        <v>1866</v>
      </c>
      <c r="L5419" s="3">
        <v>234.88141224821163</v>
      </c>
      <c r="M5419" s="3">
        <v>248.19999999999996</v>
      </c>
      <c r="N5419" s="3">
        <v>301.42921923063625</v>
      </c>
      <c r="O5419" s="3">
        <v>301.42921923063625</v>
      </c>
      <c r="P5419" s="3">
        <v>304.6320001322527</v>
      </c>
    </row>
    <row r="5420" spans="2:16" x14ac:dyDescent="0.35">
      <c r="B5420" t="s">
        <v>76</v>
      </c>
      <c r="D5420" t="s">
        <v>11</v>
      </c>
      <c r="E5420" t="s">
        <v>103</v>
      </c>
      <c r="F5420" t="s">
        <v>232</v>
      </c>
      <c r="G5420" t="s">
        <v>233</v>
      </c>
      <c r="H5420">
        <v>5025</v>
      </c>
      <c r="I5420" t="s">
        <v>219</v>
      </c>
      <c r="J5420">
        <v>63300100</v>
      </c>
      <c r="K5420" t="s">
        <v>1869</v>
      </c>
      <c r="L5420" s="3">
        <v>969.95873668082515</v>
      </c>
      <c r="M5420" s="3">
        <v>1024.9587489271994</v>
      </c>
      <c r="N5420" s="3">
        <v>1055.7075113950152</v>
      </c>
      <c r="O5420" s="3">
        <v>1087.3787367368659</v>
      </c>
      <c r="P5420" s="3">
        <v>1098.9324801321934</v>
      </c>
    </row>
    <row r="5421" spans="2:16" x14ac:dyDescent="0.35">
      <c r="B5421" t="s">
        <v>76</v>
      </c>
      <c r="D5421" t="s">
        <v>11</v>
      </c>
      <c r="E5421" t="s">
        <v>103</v>
      </c>
      <c r="F5421" t="s">
        <v>232</v>
      </c>
      <c r="G5421" t="s">
        <v>233</v>
      </c>
      <c r="H5421">
        <v>5025</v>
      </c>
      <c r="I5421" t="s">
        <v>219</v>
      </c>
      <c r="J5421">
        <v>63300170</v>
      </c>
      <c r="K5421" t="s">
        <v>1873</v>
      </c>
      <c r="L5421" s="3">
        <v>1676.3417296983828</v>
      </c>
      <c r="M5421" s="3">
        <v>1771.3960986893992</v>
      </c>
      <c r="N5421" s="3">
        <v>1824.5379816500811</v>
      </c>
      <c r="O5421" s="3">
        <v>1879.2741210995837</v>
      </c>
      <c r="P5421" s="3">
        <v>1899.2420037067257</v>
      </c>
    </row>
    <row r="5422" spans="2:16" x14ac:dyDescent="0.35">
      <c r="B5422" t="s">
        <v>76</v>
      </c>
      <c r="D5422" t="s">
        <v>11</v>
      </c>
      <c r="E5422" t="s">
        <v>103</v>
      </c>
      <c r="F5422" t="s">
        <v>232</v>
      </c>
      <c r="G5422" t="s">
        <v>233</v>
      </c>
      <c r="H5422">
        <v>5025</v>
      </c>
      <c r="I5422" t="s">
        <v>219</v>
      </c>
      <c r="J5422">
        <v>63300130</v>
      </c>
      <c r="K5422" t="s">
        <v>1896</v>
      </c>
      <c r="L5422" s="3">
        <v>421.72118800261813</v>
      </c>
      <c r="M5422" s="3">
        <v>445.63423669999992</v>
      </c>
      <c r="N5422" s="3">
        <v>541.20539899646064</v>
      </c>
      <c r="O5422" s="3">
        <v>541.20539899646064</v>
      </c>
      <c r="P5422" s="3">
        <v>546.95587773300053</v>
      </c>
    </row>
    <row r="5423" spans="2:16" x14ac:dyDescent="0.35">
      <c r="B5423" t="s">
        <v>76</v>
      </c>
      <c r="D5423" t="s">
        <v>19</v>
      </c>
      <c r="E5423" t="s">
        <v>103</v>
      </c>
      <c r="F5423" t="s">
        <v>1662</v>
      </c>
      <c r="G5423" t="s">
        <v>1663</v>
      </c>
      <c r="H5423">
        <v>5025</v>
      </c>
      <c r="I5423" t="s">
        <v>219</v>
      </c>
      <c r="J5423">
        <v>63300033</v>
      </c>
      <c r="K5423" t="s">
        <v>1661</v>
      </c>
      <c r="L5423" s="3">
        <v>78929.12581188629</v>
      </c>
      <c r="M5423" s="3">
        <v>83404.680000000008</v>
      </c>
      <c r="N5423" s="3">
        <v>83404.680000000008</v>
      </c>
      <c r="O5423" s="3">
        <v>83404.680000000008</v>
      </c>
      <c r="P5423" s="3">
        <v>84290.881135016854</v>
      </c>
    </row>
    <row r="5424" spans="2:16" x14ac:dyDescent="0.35">
      <c r="B5424" t="s">
        <v>76</v>
      </c>
      <c r="D5424" t="s">
        <v>19</v>
      </c>
      <c r="E5424" t="s">
        <v>103</v>
      </c>
      <c r="F5424" t="s">
        <v>1662</v>
      </c>
      <c r="G5424" t="s">
        <v>1663</v>
      </c>
      <c r="H5424">
        <v>5025</v>
      </c>
      <c r="I5424" t="s">
        <v>219</v>
      </c>
      <c r="J5424">
        <v>63300150</v>
      </c>
      <c r="K5424" t="s">
        <v>1680</v>
      </c>
      <c r="L5424" s="3">
        <v>43622.304584881575</v>
      </c>
      <c r="M5424" s="3">
        <v>46095.840000000004</v>
      </c>
      <c r="N5424" s="3">
        <v>46095.840000000004</v>
      </c>
      <c r="O5424" s="3">
        <v>46095.840000000004</v>
      </c>
      <c r="P5424" s="3">
        <v>46585.622896206252</v>
      </c>
    </row>
    <row r="5425" spans="2:16" x14ac:dyDescent="0.35">
      <c r="B5425" t="s">
        <v>76</v>
      </c>
      <c r="D5425" t="s">
        <v>11</v>
      </c>
      <c r="E5425" t="s">
        <v>103</v>
      </c>
      <c r="F5425" t="s">
        <v>234</v>
      </c>
      <c r="G5425" t="s">
        <v>235</v>
      </c>
      <c r="H5425">
        <v>5025</v>
      </c>
      <c r="I5425" t="s">
        <v>219</v>
      </c>
      <c r="J5425">
        <v>63300080</v>
      </c>
      <c r="K5425" t="s">
        <v>91</v>
      </c>
      <c r="L5425" s="3">
        <v>1605.7690994590707</v>
      </c>
      <c r="M5425" s="3">
        <v>1696.8217564383954</v>
      </c>
      <c r="N5425" s="3">
        <v>1747.7264091315474</v>
      </c>
      <c r="O5425" s="3">
        <v>1800.1582014054939</v>
      </c>
      <c r="P5425" s="3">
        <v>1819.2854523139015</v>
      </c>
    </row>
    <row r="5426" spans="2:16" x14ac:dyDescent="0.35">
      <c r="B5426" t="s">
        <v>76</v>
      </c>
      <c r="D5426" t="s">
        <v>11</v>
      </c>
      <c r="E5426" t="s">
        <v>103</v>
      </c>
      <c r="F5426" t="s">
        <v>234</v>
      </c>
      <c r="G5426" t="s">
        <v>235</v>
      </c>
      <c r="H5426">
        <v>5025</v>
      </c>
      <c r="I5426" t="s">
        <v>219</v>
      </c>
      <c r="J5426">
        <v>63300040</v>
      </c>
      <c r="K5426" t="s">
        <v>1515</v>
      </c>
      <c r="L5426" s="3">
        <v>554.62419553685004</v>
      </c>
      <c r="M5426" s="3">
        <v>586.07330403299841</v>
      </c>
      <c r="N5426" s="3">
        <v>603.65550315398843</v>
      </c>
      <c r="O5426" s="3">
        <v>621.76516824860801</v>
      </c>
      <c r="P5426" s="3">
        <v>628.37162004263041</v>
      </c>
    </row>
    <row r="5427" spans="2:16" x14ac:dyDescent="0.35">
      <c r="B5427" t="s">
        <v>76</v>
      </c>
      <c r="D5427" t="s">
        <v>19</v>
      </c>
      <c r="E5427" t="s">
        <v>103</v>
      </c>
      <c r="F5427" t="s">
        <v>234</v>
      </c>
      <c r="G5427" t="s">
        <v>235</v>
      </c>
      <c r="H5427">
        <v>5025</v>
      </c>
      <c r="I5427" t="s">
        <v>219</v>
      </c>
      <c r="J5427">
        <v>63300056</v>
      </c>
      <c r="K5427" t="s">
        <v>1536</v>
      </c>
      <c r="L5427" s="3">
        <v>5282.1351955890486</v>
      </c>
      <c r="M5427" s="3">
        <v>5581.6505145999854</v>
      </c>
      <c r="N5427" s="3">
        <v>5749.1000300379847</v>
      </c>
      <c r="O5427" s="3">
        <v>5921.5730309391247</v>
      </c>
      <c r="P5427" s="3">
        <v>5984.4916194536236</v>
      </c>
    </row>
    <row r="5428" spans="2:16" x14ac:dyDescent="0.35">
      <c r="B5428" t="s">
        <v>76</v>
      </c>
      <c r="D5428" t="s">
        <v>19</v>
      </c>
      <c r="E5428" t="s">
        <v>103</v>
      </c>
      <c r="F5428" t="s">
        <v>234</v>
      </c>
      <c r="G5428" t="s">
        <v>235</v>
      </c>
      <c r="H5428">
        <v>5025</v>
      </c>
      <c r="I5428" t="s">
        <v>219</v>
      </c>
      <c r="J5428">
        <v>63300065</v>
      </c>
      <c r="K5428" t="s">
        <v>1627</v>
      </c>
      <c r="L5428" s="3">
        <v>6315.8684341038061</v>
      </c>
      <c r="M5428" s="3">
        <v>6674</v>
      </c>
      <c r="N5428" s="3">
        <v>6674</v>
      </c>
      <c r="O5428" s="3">
        <v>6674</v>
      </c>
      <c r="P5428" s="3">
        <v>6744.9133633160927</v>
      </c>
    </row>
    <row r="5429" spans="2:16" x14ac:dyDescent="0.35">
      <c r="B5429" t="s">
        <v>76</v>
      </c>
      <c r="D5429" t="s">
        <v>19</v>
      </c>
      <c r="E5429" t="s">
        <v>103</v>
      </c>
      <c r="F5429" t="s">
        <v>234</v>
      </c>
      <c r="G5429" t="s">
        <v>235</v>
      </c>
      <c r="H5429">
        <v>5025</v>
      </c>
      <c r="I5429" t="s">
        <v>219</v>
      </c>
      <c r="J5429">
        <v>63300150</v>
      </c>
      <c r="K5429" t="s">
        <v>1680</v>
      </c>
      <c r="L5429" s="3">
        <v>56427.372957792577</v>
      </c>
      <c r="M5429" s="3">
        <v>59627</v>
      </c>
      <c r="N5429" s="3">
        <v>59627</v>
      </c>
      <c r="O5429" s="3">
        <v>59627</v>
      </c>
      <c r="P5429" s="3">
        <v>60260.555755835885</v>
      </c>
    </row>
    <row r="5430" spans="2:16" x14ac:dyDescent="0.35">
      <c r="B5430" t="s">
        <v>76</v>
      </c>
      <c r="D5430" t="s">
        <v>11</v>
      </c>
      <c r="E5430" t="s">
        <v>103</v>
      </c>
      <c r="F5430" t="s">
        <v>234</v>
      </c>
      <c r="G5430" t="s">
        <v>235</v>
      </c>
      <c r="H5430">
        <v>5025</v>
      </c>
      <c r="I5430" t="s">
        <v>219</v>
      </c>
      <c r="J5430">
        <v>63300110</v>
      </c>
      <c r="K5430" t="s">
        <v>1866</v>
      </c>
      <c r="L5430" s="3">
        <v>252.63473736415222</v>
      </c>
      <c r="M5430" s="3">
        <v>266.95999999999998</v>
      </c>
      <c r="N5430" s="3">
        <v>296.84060844919247</v>
      </c>
      <c r="O5430" s="3">
        <v>296.84060844919247</v>
      </c>
      <c r="P5430" s="3">
        <v>299.99463390827663</v>
      </c>
    </row>
    <row r="5431" spans="2:16" x14ac:dyDescent="0.35">
      <c r="B5431" t="s">
        <v>76</v>
      </c>
      <c r="D5431" t="s">
        <v>11</v>
      </c>
      <c r="E5431" t="s">
        <v>103</v>
      </c>
      <c r="F5431" t="s">
        <v>234</v>
      </c>
      <c r="G5431" t="s">
        <v>235</v>
      </c>
      <c r="H5431">
        <v>5025</v>
      </c>
      <c r="I5431" t="s">
        <v>219</v>
      </c>
      <c r="J5431">
        <v>63300100</v>
      </c>
      <c r="K5431" t="s">
        <v>1869</v>
      </c>
      <c r="L5431" s="3">
        <v>485.95643799419247</v>
      </c>
      <c r="M5431" s="3">
        <v>513.51184734319861</v>
      </c>
      <c r="N5431" s="3">
        <v>528.91720276349463</v>
      </c>
      <c r="O5431" s="3">
        <v>544.78471884639941</v>
      </c>
      <c r="P5431" s="3">
        <v>550.57322898973325</v>
      </c>
    </row>
    <row r="5432" spans="2:16" x14ac:dyDescent="0.35">
      <c r="B5432" t="s">
        <v>76</v>
      </c>
      <c r="D5432" t="s">
        <v>11</v>
      </c>
      <c r="E5432" t="s">
        <v>103</v>
      </c>
      <c r="F5432" t="s">
        <v>234</v>
      </c>
      <c r="G5432" t="s">
        <v>235</v>
      </c>
      <c r="H5432">
        <v>5025</v>
      </c>
      <c r="I5432" t="s">
        <v>219</v>
      </c>
      <c r="J5432">
        <v>63300170</v>
      </c>
      <c r="K5432" t="s">
        <v>1873</v>
      </c>
      <c r="L5432" s="3">
        <v>839.85949609865872</v>
      </c>
      <c r="M5432" s="3">
        <v>887.48243182139765</v>
      </c>
      <c r="N5432" s="3">
        <v>914.10690477603964</v>
      </c>
      <c r="O5432" s="3">
        <v>941.5301119193208</v>
      </c>
      <c r="P5432" s="3">
        <v>951.53416749312612</v>
      </c>
    </row>
    <row r="5433" spans="2:16" x14ac:dyDescent="0.35">
      <c r="B5433" t="s">
        <v>76</v>
      </c>
      <c r="D5433" t="s">
        <v>11</v>
      </c>
      <c r="E5433" t="s">
        <v>103</v>
      </c>
      <c r="F5433" t="s">
        <v>234</v>
      </c>
      <c r="G5433" t="s">
        <v>235</v>
      </c>
      <c r="H5433">
        <v>5025</v>
      </c>
      <c r="I5433" t="s">
        <v>219</v>
      </c>
      <c r="J5433">
        <v>63300130</v>
      </c>
      <c r="K5433" t="s">
        <v>1896</v>
      </c>
      <c r="L5433" s="3">
        <v>211.285406419195</v>
      </c>
      <c r="M5433" s="3">
        <v>223.26601909999999</v>
      </c>
      <c r="N5433" s="3">
        <v>248.25599698708805</v>
      </c>
      <c r="O5433" s="3">
        <v>248.25599698708805</v>
      </c>
      <c r="P5433" s="3">
        <v>250.89379556511386</v>
      </c>
    </row>
    <row r="5434" spans="2:16" x14ac:dyDescent="0.35">
      <c r="B5434" t="s">
        <v>10</v>
      </c>
      <c r="D5434" t="s">
        <v>11</v>
      </c>
      <c r="E5434" t="s">
        <v>44</v>
      </c>
      <c r="F5434" t="s">
        <v>214</v>
      </c>
      <c r="G5434" t="s">
        <v>215</v>
      </c>
      <c r="H5434">
        <v>5030</v>
      </c>
      <c r="I5434" t="s">
        <v>216</v>
      </c>
      <c r="J5434">
        <v>63300080</v>
      </c>
      <c r="K5434" t="s">
        <v>91</v>
      </c>
      <c r="L5434" s="3">
        <v>0</v>
      </c>
      <c r="M5434" s="3">
        <v>97267.146783935998</v>
      </c>
      <c r="N5434" s="3">
        <v>97267.146783935998</v>
      </c>
      <c r="O5434" s="3">
        <v>97267.146783935998</v>
      </c>
      <c r="P5434" s="3">
        <v>97267.146783935998</v>
      </c>
    </row>
    <row r="5435" spans="2:16" x14ac:dyDescent="0.35">
      <c r="B5435" t="s">
        <v>10</v>
      </c>
      <c r="D5435" t="s">
        <v>19</v>
      </c>
      <c r="E5435" t="s">
        <v>44</v>
      </c>
      <c r="F5435" t="s">
        <v>214</v>
      </c>
      <c r="G5435" t="s">
        <v>215</v>
      </c>
      <c r="H5435">
        <v>5030</v>
      </c>
      <c r="I5435" t="s">
        <v>216</v>
      </c>
      <c r="J5435">
        <v>63300075</v>
      </c>
      <c r="K5435" t="s">
        <v>1480</v>
      </c>
      <c r="L5435" s="3">
        <v>0</v>
      </c>
      <c r="M5435" s="3">
        <v>25300</v>
      </c>
      <c r="N5435" s="3">
        <v>25300</v>
      </c>
      <c r="O5435" s="3">
        <v>25300</v>
      </c>
      <c r="P5435" s="3">
        <v>25300</v>
      </c>
    </row>
    <row r="5436" spans="2:16" x14ac:dyDescent="0.35">
      <c r="B5436" t="s">
        <v>10</v>
      </c>
      <c r="D5436" t="s">
        <v>19</v>
      </c>
      <c r="E5436" t="s">
        <v>44</v>
      </c>
      <c r="F5436" t="s">
        <v>214</v>
      </c>
      <c r="G5436" t="s">
        <v>215</v>
      </c>
      <c r="H5436">
        <v>5030</v>
      </c>
      <c r="I5436" t="s">
        <v>216</v>
      </c>
      <c r="J5436">
        <v>63300030</v>
      </c>
      <c r="K5436" t="s">
        <v>1488</v>
      </c>
      <c r="L5436" s="3">
        <v>0</v>
      </c>
      <c r="M5436" s="3">
        <v>34104</v>
      </c>
      <c r="N5436" s="3">
        <v>34104</v>
      </c>
      <c r="O5436" s="3">
        <v>34104</v>
      </c>
      <c r="P5436" s="3">
        <v>34104</v>
      </c>
    </row>
    <row r="5437" spans="2:16" x14ac:dyDescent="0.35">
      <c r="B5437" t="s">
        <v>10</v>
      </c>
      <c r="D5437" t="s">
        <v>11</v>
      </c>
      <c r="E5437" t="s">
        <v>44</v>
      </c>
      <c r="F5437" t="s">
        <v>214</v>
      </c>
      <c r="G5437" t="s">
        <v>215</v>
      </c>
      <c r="H5437">
        <v>5030</v>
      </c>
      <c r="I5437" t="s">
        <v>216</v>
      </c>
      <c r="J5437">
        <v>63300040</v>
      </c>
      <c r="K5437" t="s">
        <v>1515</v>
      </c>
      <c r="L5437" s="3">
        <v>0</v>
      </c>
      <c r="M5437" s="3">
        <v>33595.560566820001</v>
      </c>
      <c r="N5437" s="3">
        <v>33595.560566820001</v>
      </c>
      <c r="O5437" s="3">
        <v>33595.560566820001</v>
      </c>
      <c r="P5437" s="3">
        <v>33595.560566820001</v>
      </c>
    </row>
    <row r="5438" spans="2:16" x14ac:dyDescent="0.35">
      <c r="B5438" t="s">
        <v>10</v>
      </c>
      <c r="D5438" t="s">
        <v>19</v>
      </c>
      <c r="E5438" t="s">
        <v>44</v>
      </c>
      <c r="F5438" t="s">
        <v>214</v>
      </c>
      <c r="G5438" t="s">
        <v>215</v>
      </c>
      <c r="H5438">
        <v>5030</v>
      </c>
      <c r="I5438" t="s">
        <v>216</v>
      </c>
      <c r="J5438">
        <v>63300056</v>
      </c>
      <c r="K5438" t="s">
        <v>1536</v>
      </c>
      <c r="L5438" s="3">
        <v>0</v>
      </c>
      <c r="M5438" s="3">
        <v>319957.71968400001</v>
      </c>
      <c r="N5438" s="3">
        <v>319957.71968400001</v>
      </c>
      <c r="O5438" s="3">
        <v>319957.71968400001</v>
      </c>
      <c r="P5438" s="3">
        <v>319957.71968400001</v>
      </c>
    </row>
    <row r="5439" spans="2:16" x14ac:dyDescent="0.35">
      <c r="B5439" t="s">
        <v>10</v>
      </c>
      <c r="D5439" t="s">
        <v>19</v>
      </c>
      <c r="E5439" t="s">
        <v>44</v>
      </c>
      <c r="F5439" t="s">
        <v>214</v>
      </c>
      <c r="G5439" t="s">
        <v>215</v>
      </c>
      <c r="H5439">
        <v>5030</v>
      </c>
      <c r="I5439" t="s">
        <v>216</v>
      </c>
      <c r="J5439">
        <v>63300065</v>
      </c>
      <c r="K5439" t="s">
        <v>1627</v>
      </c>
      <c r="L5439" s="3">
        <v>0</v>
      </c>
      <c r="M5439" s="3">
        <v>2100</v>
      </c>
      <c r="N5439" s="3">
        <v>2100</v>
      </c>
      <c r="O5439" s="3">
        <v>2100</v>
      </c>
      <c r="P5439" s="3">
        <v>2100</v>
      </c>
    </row>
    <row r="5440" spans="2:16" x14ac:dyDescent="0.35">
      <c r="B5440" t="s">
        <v>10</v>
      </c>
      <c r="D5440" t="s">
        <v>19</v>
      </c>
      <c r="E5440" t="s">
        <v>44</v>
      </c>
      <c r="F5440" t="s">
        <v>214</v>
      </c>
      <c r="G5440" t="s">
        <v>215</v>
      </c>
      <c r="H5440">
        <v>5030</v>
      </c>
      <c r="I5440" t="s">
        <v>216</v>
      </c>
      <c r="J5440">
        <v>63300033</v>
      </c>
      <c r="K5440" t="s">
        <v>1661</v>
      </c>
      <c r="L5440" s="3">
        <v>0</v>
      </c>
      <c r="M5440" s="3">
        <v>5880</v>
      </c>
      <c r="N5440" s="3">
        <v>5880</v>
      </c>
      <c r="O5440" s="3">
        <v>5880</v>
      </c>
      <c r="P5440" s="3">
        <v>5880</v>
      </c>
    </row>
    <row r="5441" spans="2:16" x14ac:dyDescent="0.35">
      <c r="B5441" t="s">
        <v>10</v>
      </c>
      <c r="D5441" t="s">
        <v>11</v>
      </c>
      <c r="E5441" t="s">
        <v>44</v>
      </c>
      <c r="F5441" t="s">
        <v>214</v>
      </c>
      <c r="G5441" t="s">
        <v>215</v>
      </c>
      <c r="H5441">
        <v>5030</v>
      </c>
      <c r="I5441" t="s">
        <v>216</v>
      </c>
      <c r="J5441">
        <v>63300110</v>
      </c>
      <c r="K5441" t="s">
        <v>1866</v>
      </c>
      <c r="L5441" s="3">
        <v>0</v>
      </c>
      <c r="M5441" s="3">
        <v>84</v>
      </c>
      <c r="N5441" s="3">
        <v>84</v>
      </c>
      <c r="O5441" s="3">
        <v>84</v>
      </c>
      <c r="P5441" s="3">
        <v>84</v>
      </c>
    </row>
    <row r="5442" spans="2:16" x14ac:dyDescent="0.35">
      <c r="B5442" t="s">
        <v>10</v>
      </c>
      <c r="D5442" t="s">
        <v>11</v>
      </c>
      <c r="E5442" t="s">
        <v>44</v>
      </c>
      <c r="F5442" t="s">
        <v>214</v>
      </c>
      <c r="G5442" t="s">
        <v>215</v>
      </c>
      <c r="H5442">
        <v>5030</v>
      </c>
      <c r="I5442" t="s">
        <v>216</v>
      </c>
      <c r="J5442">
        <v>63300100</v>
      </c>
      <c r="K5442" t="s">
        <v>1869</v>
      </c>
      <c r="L5442" s="3">
        <v>0</v>
      </c>
      <c r="M5442" s="3">
        <v>29436.110210928</v>
      </c>
      <c r="N5442" s="3">
        <v>29436.110210928</v>
      </c>
      <c r="O5442" s="3">
        <v>29436.110210928</v>
      </c>
      <c r="P5442" s="3">
        <v>29436.110210928</v>
      </c>
    </row>
    <row r="5443" spans="2:16" x14ac:dyDescent="0.35">
      <c r="B5443" t="s">
        <v>10</v>
      </c>
      <c r="D5443" t="s">
        <v>11</v>
      </c>
      <c r="E5443" t="s">
        <v>44</v>
      </c>
      <c r="F5443" t="s">
        <v>214</v>
      </c>
      <c r="G5443" t="s">
        <v>215</v>
      </c>
      <c r="H5443">
        <v>5030</v>
      </c>
      <c r="I5443" t="s">
        <v>216</v>
      </c>
      <c r="J5443">
        <v>63300170</v>
      </c>
      <c r="K5443" t="s">
        <v>1873</v>
      </c>
      <c r="L5443" s="3">
        <v>0</v>
      </c>
      <c r="M5443" s="3">
        <v>50873.277429756003</v>
      </c>
      <c r="N5443" s="3">
        <v>50873.277429756003</v>
      </c>
      <c r="O5443" s="3">
        <v>50873.277429756003</v>
      </c>
      <c r="P5443" s="3">
        <v>50873.277429756003</v>
      </c>
    </row>
    <row r="5444" spans="2:16" x14ac:dyDescent="0.35">
      <c r="B5444" t="s">
        <v>10</v>
      </c>
      <c r="D5444" t="s">
        <v>19</v>
      </c>
      <c r="E5444" t="s">
        <v>44</v>
      </c>
      <c r="F5444" t="s">
        <v>214</v>
      </c>
      <c r="G5444" t="s">
        <v>215</v>
      </c>
      <c r="H5444">
        <v>5030</v>
      </c>
      <c r="I5444" t="s">
        <v>216</v>
      </c>
      <c r="J5444">
        <v>63300035</v>
      </c>
      <c r="K5444" t="s">
        <v>1886</v>
      </c>
      <c r="L5444" s="3">
        <v>0</v>
      </c>
      <c r="M5444" s="3">
        <v>19140</v>
      </c>
      <c r="N5444" s="3">
        <v>19140</v>
      </c>
      <c r="O5444" s="3">
        <v>19140</v>
      </c>
      <c r="P5444" s="3">
        <v>19140</v>
      </c>
    </row>
    <row r="5445" spans="2:16" x14ac:dyDescent="0.35">
      <c r="B5445" t="s">
        <v>10</v>
      </c>
      <c r="D5445" t="s">
        <v>11</v>
      </c>
      <c r="E5445" t="s">
        <v>44</v>
      </c>
      <c r="F5445" t="s">
        <v>214</v>
      </c>
      <c r="G5445" t="s">
        <v>215</v>
      </c>
      <c r="H5445">
        <v>5030</v>
      </c>
      <c r="I5445" t="s">
        <v>216</v>
      </c>
      <c r="J5445">
        <v>63300130</v>
      </c>
      <c r="K5445" t="s">
        <v>1896</v>
      </c>
      <c r="L5445" s="3">
        <v>0</v>
      </c>
      <c r="M5445" s="3">
        <v>31995.771968400004</v>
      </c>
      <c r="N5445" s="3">
        <v>31995.771968400004</v>
      </c>
      <c r="O5445" s="3">
        <v>31995.771968400004</v>
      </c>
      <c r="P5445" s="3">
        <v>31995.771968400004</v>
      </c>
    </row>
    <row r="5446" spans="2:16" x14ac:dyDescent="0.35">
      <c r="B5446" t="s">
        <v>10</v>
      </c>
      <c r="D5446" t="s">
        <v>11</v>
      </c>
      <c r="E5446" t="s">
        <v>103</v>
      </c>
      <c r="F5446" t="s">
        <v>207</v>
      </c>
      <c r="G5446" t="s">
        <v>208</v>
      </c>
      <c r="H5446">
        <v>5031</v>
      </c>
      <c r="I5446" t="s">
        <v>209</v>
      </c>
      <c r="J5446">
        <v>63300080</v>
      </c>
      <c r="K5446" t="s">
        <v>91</v>
      </c>
      <c r="L5446" s="3">
        <v>680.3907700888376</v>
      </c>
      <c r="M5446" s="3">
        <v>-1942.7582405432331</v>
      </c>
      <c r="N5446" s="3">
        <v>-1366.3747643178503</v>
      </c>
      <c r="O5446" s="3">
        <v>-750.48646598521736</v>
      </c>
      <c r="P5446" s="3">
        <v>2555.8641569883621</v>
      </c>
    </row>
    <row r="5447" spans="2:16" x14ac:dyDescent="0.35">
      <c r="B5447" t="s">
        <v>10</v>
      </c>
      <c r="D5447" t="s">
        <v>19</v>
      </c>
      <c r="E5447" t="s">
        <v>103</v>
      </c>
      <c r="F5447" t="s">
        <v>207</v>
      </c>
      <c r="G5447" t="s">
        <v>208</v>
      </c>
      <c r="H5447">
        <v>5031</v>
      </c>
      <c r="I5447" t="s">
        <v>209</v>
      </c>
      <c r="J5447">
        <v>63300075</v>
      </c>
      <c r="K5447" t="s">
        <v>1480</v>
      </c>
      <c r="L5447" s="3">
        <v>28.976782376977042</v>
      </c>
      <c r="M5447" s="3">
        <v>8.0999999999999091</v>
      </c>
      <c r="N5447" s="3">
        <v>16.321499999999901</v>
      </c>
      <c r="O5447" s="3">
        <v>24.666322499999865</v>
      </c>
      <c r="P5447" s="3">
        <v>27.398646346985856</v>
      </c>
    </row>
    <row r="5448" spans="2:16" x14ac:dyDescent="0.35">
      <c r="B5448" t="s">
        <v>10</v>
      </c>
      <c r="D5448" t="s">
        <v>19</v>
      </c>
      <c r="E5448" t="s">
        <v>103</v>
      </c>
      <c r="F5448" t="s">
        <v>207</v>
      </c>
      <c r="G5448" t="s">
        <v>208</v>
      </c>
      <c r="H5448">
        <v>5031</v>
      </c>
      <c r="I5448" t="s">
        <v>209</v>
      </c>
      <c r="J5448">
        <v>63300030</v>
      </c>
      <c r="K5448" t="s">
        <v>1488</v>
      </c>
      <c r="L5448" s="3">
        <v>2016.1401249403352</v>
      </c>
      <c r="M5448" s="3">
        <v>0</v>
      </c>
      <c r="N5448" s="3">
        <v>0</v>
      </c>
      <c r="O5448" s="3">
        <v>0</v>
      </c>
      <c r="P5448" s="3">
        <v>-399.21439713998552</v>
      </c>
    </row>
    <row r="5449" spans="2:16" x14ac:dyDescent="0.35">
      <c r="B5449" t="s">
        <v>10</v>
      </c>
      <c r="D5449" t="s">
        <v>11</v>
      </c>
      <c r="E5449" t="s">
        <v>103</v>
      </c>
      <c r="F5449" t="s">
        <v>207</v>
      </c>
      <c r="G5449" t="s">
        <v>208</v>
      </c>
      <c r="H5449">
        <v>5031</v>
      </c>
      <c r="I5449" t="s">
        <v>209</v>
      </c>
      <c r="J5449">
        <v>63300040</v>
      </c>
      <c r="K5449" t="s">
        <v>1515</v>
      </c>
      <c r="L5449" s="3">
        <v>235.00339098463155</v>
      </c>
      <c r="M5449" s="3">
        <v>-671.01847124025517</v>
      </c>
      <c r="N5449" s="3">
        <v>-471.93865214925609</v>
      </c>
      <c r="O5449" s="3">
        <v>-259.21407542252564</v>
      </c>
      <c r="P5449" s="3">
        <v>882.78202790717478</v>
      </c>
    </row>
    <row r="5450" spans="2:16" x14ac:dyDescent="0.35">
      <c r="B5450" t="s">
        <v>10</v>
      </c>
      <c r="D5450" t="s">
        <v>19</v>
      </c>
      <c r="E5450" t="s">
        <v>103</v>
      </c>
      <c r="F5450" t="s">
        <v>207</v>
      </c>
      <c r="G5450" t="s">
        <v>208</v>
      </c>
      <c r="H5450">
        <v>5031</v>
      </c>
      <c r="I5450" t="s">
        <v>209</v>
      </c>
      <c r="J5450">
        <v>63300056</v>
      </c>
      <c r="K5450" t="s">
        <v>1536</v>
      </c>
      <c r="L5450" s="3">
        <v>2238.1275331869256</v>
      </c>
      <c r="M5450" s="3">
        <v>-6390.6521070501185</v>
      </c>
      <c r="N5450" s="3">
        <v>-4494.6538299929234</v>
      </c>
      <c r="O5450" s="3">
        <v>-2468.7054802145576</v>
      </c>
      <c r="P5450" s="3">
        <v>8407.4478848301806</v>
      </c>
    </row>
    <row r="5451" spans="2:16" x14ac:dyDescent="0.35">
      <c r="B5451" t="s">
        <v>10</v>
      </c>
      <c r="D5451" t="s">
        <v>19</v>
      </c>
      <c r="E5451" t="s">
        <v>103</v>
      </c>
      <c r="F5451" t="s">
        <v>207</v>
      </c>
      <c r="G5451" t="s">
        <v>208</v>
      </c>
      <c r="H5451">
        <v>5031</v>
      </c>
      <c r="I5451" t="s">
        <v>209</v>
      </c>
      <c r="J5451">
        <v>63300060</v>
      </c>
      <c r="K5451" t="s">
        <v>1546</v>
      </c>
      <c r="L5451" s="3">
        <v>858.57132968820952</v>
      </c>
      <c r="M5451" s="3">
        <v>0</v>
      </c>
      <c r="N5451" s="3">
        <v>0</v>
      </c>
      <c r="O5451" s="3">
        <v>0</v>
      </c>
      <c r="P5451" s="3">
        <v>-170.00506638559818</v>
      </c>
    </row>
    <row r="5452" spans="2:16" x14ac:dyDescent="0.35">
      <c r="B5452" t="s">
        <v>10</v>
      </c>
      <c r="D5452" t="s">
        <v>19</v>
      </c>
      <c r="E5452" t="s">
        <v>103</v>
      </c>
      <c r="F5452" t="s">
        <v>207</v>
      </c>
      <c r="G5452" t="s">
        <v>208</v>
      </c>
      <c r="H5452">
        <v>5031</v>
      </c>
      <c r="I5452" t="s">
        <v>209</v>
      </c>
      <c r="J5452">
        <v>63300033</v>
      </c>
      <c r="K5452" t="s">
        <v>1661</v>
      </c>
      <c r="L5452" s="3">
        <v>744.38134283967702</v>
      </c>
      <c r="M5452" s="3">
        <v>0</v>
      </c>
      <c r="N5452" s="3">
        <v>0</v>
      </c>
      <c r="O5452" s="3">
        <v>0</v>
      </c>
      <c r="P5452" s="3">
        <v>-147.39439255631441</v>
      </c>
    </row>
    <row r="5453" spans="2:16" x14ac:dyDescent="0.35">
      <c r="B5453" t="s">
        <v>10</v>
      </c>
      <c r="D5453" t="s">
        <v>19</v>
      </c>
      <c r="E5453" t="s">
        <v>103</v>
      </c>
      <c r="F5453" t="s">
        <v>207</v>
      </c>
      <c r="G5453" t="s">
        <v>208</v>
      </c>
      <c r="H5453">
        <v>5031</v>
      </c>
      <c r="I5453" t="s">
        <v>209</v>
      </c>
      <c r="J5453">
        <v>63300150</v>
      </c>
      <c r="K5453" t="s">
        <v>1680</v>
      </c>
      <c r="L5453" s="3">
        <v>8488.3911884885165</v>
      </c>
      <c r="M5453" s="3">
        <f>-720+5956</f>
        <v>5236</v>
      </c>
      <c r="N5453" s="3">
        <f>-5334.40000000002+7415</f>
        <v>2080.5999999999804</v>
      </c>
      <c r="O5453" s="3">
        <v>80158.911999999953</v>
      </c>
      <c r="P5453" s="3">
        <v>83637.026910179935</v>
      </c>
    </row>
    <row r="5454" spans="2:16" x14ac:dyDescent="0.35">
      <c r="B5454" t="s">
        <v>10</v>
      </c>
      <c r="D5454" t="s">
        <v>11</v>
      </c>
      <c r="E5454" t="s">
        <v>103</v>
      </c>
      <c r="F5454" t="s">
        <v>207</v>
      </c>
      <c r="G5454" t="s">
        <v>208</v>
      </c>
      <c r="H5454">
        <v>5031</v>
      </c>
      <c r="I5454" t="s">
        <v>209</v>
      </c>
      <c r="J5454">
        <v>63300100</v>
      </c>
      <c r="K5454" t="s">
        <v>1869</v>
      </c>
      <c r="L5454" s="3">
        <v>205.90773305319453</v>
      </c>
      <c r="M5454" s="3">
        <v>-587.93999384860945</v>
      </c>
      <c r="N5454" s="3">
        <v>-413.50815235934715</v>
      </c>
      <c r="O5454" s="3">
        <v>-227.12090417974105</v>
      </c>
      <c r="P5454" s="3">
        <v>773.48520540438039</v>
      </c>
    </row>
    <row r="5455" spans="2:16" x14ac:dyDescent="0.35">
      <c r="B5455" t="s">
        <v>10</v>
      </c>
      <c r="D5455" t="s">
        <v>19</v>
      </c>
      <c r="E5455" t="s">
        <v>103</v>
      </c>
      <c r="F5455" t="s">
        <v>207</v>
      </c>
      <c r="G5455" t="s">
        <v>208</v>
      </c>
      <c r="H5455">
        <v>5031</v>
      </c>
      <c r="I5455" t="s">
        <v>209</v>
      </c>
      <c r="J5455">
        <v>63300034</v>
      </c>
      <c r="K5455" t="s">
        <v>1872</v>
      </c>
      <c r="L5455" s="3">
        <v>5364</v>
      </c>
      <c r="M5455" s="3">
        <v>5364</v>
      </c>
      <c r="N5455" s="3">
        <v>5364</v>
      </c>
      <c r="O5455" s="3">
        <v>5364</v>
      </c>
      <c r="P5455" s="3">
        <v>5364</v>
      </c>
    </row>
    <row r="5456" spans="2:16" x14ac:dyDescent="0.35">
      <c r="B5456" t="s">
        <v>10</v>
      </c>
      <c r="D5456" t="s">
        <v>11</v>
      </c>
      <c r="E5456" t="s">
        <v>103</v>
      </c>
      <c r="F5456" t="s">
        <v>207</v>
      </c>
      <c r="G5456" t="s">
        <v>208</v>
      </c>
      <c r="H5456">
        <v>5031</v>
      </c>
      <c r="I5456" t="s">
        <v>209</v>
      </c>
      <c r="J5456">
        <v>63300170</v>
      </c>
      <c r="K5456" t="s">
        <v>1873</v>
      </c>
      <c r="L5456" s="3">
        <v>355.8622777767232</v>
      </c>
      <c r="M5456" s="3">
        <v>-1016.1136850209587</v>
      </c>
      <c r="N5456" s="3">
        <v>-714.64995896887558</v>
      </c>
      <c r="O5456" s="3">
        <v>-392.52417135411815</v>
      </c>
      <c r="P5456" s="3">
        <v>1336.7842136880063</v>
      </c>
    </row>
    <row r="5457" spans="2:16" x14ac:dyDescent="0.35">
      <c r="B5457" t="s">
        <v>10</v>
      </c>
      <c r="D5457" t="s">
        <v>11</v>
      </c>
      <c r="E5457" t="s">
        <v>103</v>
      </c>
      <c r="F5457" t="s">
        <v>210</v>
      </c>
      <c r="G5457" t="s">
        <v>211</v>
      </c>
      <c r="H5457">
        <v>5031</v>
      </c>
      <c r="I5457" t="s">
        <v>209</v>
      </c>
      <c r="J5457">
        <v>63300080</v>
      </c>
      <c r="K5457" t="s">
        <v>91</v>
      </c>
      <c r="L5457" s="3">
        <v>1410.5534310758994</v>
      </c>
      <c r="M5457" s="3">
        <v>1094.5395788396345</v>
      </c>
      <c r="N5457" s="3">
        <v>1221.7978275548012</v>
      </c>
      <c r="O5457" s="3">
        <v>1356.178595878675</v>
      </c>
      <c r="P5457" s="3">
        <v>1863.6749715185179</v>
      </c>
    </row>
    <row r="5458" spans="2:16" x14ac:dyDescent="0.35">
      <c r="B5458" t="s">
        <v>10</v>
      </c>
      <c r="D5458" t="s">
        <v>19</v>
      </c>
      <c r="E5458" t="s">
        <v>103</v>
      </c>
      <c r="F5458" t="s">
        <v>210</v>
      </c>
      <c r="G5458" t="s">
        <v>211</v>
      </c>
      <c r="H5458">
        <v>5031</v>
      </c>
      <c r="I5458" t="s">
        <v>209</v>
      </c>
      <c r="J5458">
        <v>63300075</v>
      </c>
      <c r="K5458" t="s">
        <v>1480</v>
      </c>
      <c r="L5458" s="3">
        <v>-34680.492938783289</v>
      </c>
      <c r="M5458" s="3">
        <v>1353.0032665598919</v>
      </c>
      <c r="N5458" s="3">
        <v>1353.0032665598919</v>
      </c>
      <c r="O5458" s="3">
        <v>1353.0032665598919</v>
      </c>
      <c r="P5458" s="3">
        <v>963.61732202855637</v>
      </c>
    </row>
    <row r="5459" spans="2:16" x14ac:dyDescent="0.35">
      <c r="B5459" t="s">
        <v>10</v>
      </c>
      <c r="D5459" t="s">
        <v>19</v>
      </c>
      <c r="E5459" t="s">
        <v>103</v>
      </c>
      <c r="F5459" t="s">
        <v>210</v>
      </c>
      <c r="G5459" t="s">
        <v>211</v>
      </c>
      <c r="H5459">
        <v>5031</v>
      </c>
      <c r="I5459" t="s">
        <v>209</v>
      </c>
      <c r="J5459">
        <v>63300030</v>
      </c>
      <c r="K5459" t="s">
        <v>1488</v>
      </c>
      <c r="L5459" s="3">
        <v>-22966.325147759864</v>
      </c>
      <c r="M5459" s="3">
        <v>828.93252751353793</v>
      </c>
      <c r="N5459" s="3">
        <v>828.93252751353793</v>
      </c>
      <c r="O5459" s="3">
        <v>828.93252751353793</v>
      </c>
      <c r="P5459" s="3">
        <v>590.38240149539706</v>
      </c>
    </row>
    <row r="5460" spans="2:16" x14ac:dyDescent="0.35">
      <c r="B5460" t="s">
        <v>10</v>
      </c>
      <c r="D5460" t="s">
        <v>11</v>
      </c>
      <c r="E5460" t="s">
        <v>103</v>
      </c>
      <c r="F5460" t="s">
        <v>210</v>
      </c>
      <c r="G5460" t="s">
        <v>211</v>
      </c>
      <c r="H5460">
        <v>5031</v>
      </c>
      <c r="I5460" t="s">
        <v>209</v>
      </c>
      <c r="J5460">
        <v>63300040</v>
      </c>
      <c r="K5460" t="s">
        <v>1515</v>
      </c>
      <c r="L5460" s="3">
        <v>487.19773112818893</v>
      </c>
      <c r="M5460" s="3">
        <v>378.04820979658325</v>
      </c>
      <c r="N5460" s="3">
        <v>422.0025391225463</v>
      </c>
      <c r="O5460" s="3">
        <v>468.41694923441082</v>
      </c>
      <c r="P5460" s="3">
        <v>643.70352634685696</v>
      </c>
    </row>
    <row r="5461" spans="2:16" x14ac:dyDescent="0.35">
      <c r="B5461" t="s">
        <v>10</v>
      </c>
      <c r="D5461" t="s">
        <v>19</v>
      </c>
      <c r="E5461" t="s">
        <v>103</v>
      </c>
      <c r="F5461" t="s">
        <v>210</v>
      </c>
      <c r="G5461" t="s">
        <v>211</v>
      </c>
      <c r="H5461">
        <v>5031</v>
      </c>
      <c r="I5461" t="s">
        <v>209</v>
      </c>
      <c r="J5461">
        <v>63300056</v>
      </c>
      <c r="K5461" t="s">
        <v>1536</v>
      </c>
      <c r="L5461" s="3">
        <v>4639.9783916970337</v>
      </c>
      <c r="M5461" s="3">
        <v>3600.4591409198401</v>
      </c>
      <c r="N5461" s="3">
        <v>4019.0718011671124</v>
      </c>
      <c r="O5461" s="3">
        <v>4461.1138022324885</v>
      </c>
      <c r="P5461" s="3">
        <v>6130.5097747319742</v>
      </c>
    </row>
    <row r="5462" spans="2:16" x14ac:dyDescent="0.35">
      <c r="B5462" t="s">
        <v>10</v>
      </c>
      <c r="D5462" t="s">
        <v>19</v>
      </c>
      <c r="E5462" t="s">
        <v>103</v>
      </c>
      <c r="F5462" t="s">
        <v>210</v>
      </c>
      <c r="G5462" t="s">
        <v>211</v>
      </c>
      <c r="H5462">
        <v>5031</v>
      </c>
      <c r="I5462" t="s">
        <v>209</v>
      </c>
      <c r="J5462">
        <v>63300033</v>
      </c>
      <c r="K5462" t="s">
        <v>1661</v>
      </c>
      <c r="L5462" s="3">
        <v>524.13269387632408</v>
      </c>
      <c r="M5462" s="3">
        <v>213.6320947199838</v>
      </c>
      <c r="N5462" s="3">
        <v>213.6320947199838</v>
      </c>
      <c r="O5462" s="3">
        <v>213.6320947199838</v>
      </c>
      <c r="P5462" s="3">
        <v>152.15010347819407</v>
      </c>
    </row>
    <row r="5463" spans="2:16" x14ac:dyDescent="0.35">
      <c r="B5463" t="s">
        <v>10</v>
      </c>
      <c r="D5463" t="s">
        <v>11</v>
      </c>
      <c r="E5463" t="s">
        <v>103</v>
      </c>
      <c r="F5463" t="s">
        <v>210</v>
      </c>
      <c r="G5463" t="s">
        <v>211</v>
      </c>
      <c r="H5463">
        <v>5031</v>
      </c>
      <c r="I5463" t="s">
        <v>209</v>
      </c>
      <c r="J5463">
        <v>63300100</v>
      </c>
      <c r="K5463" t="s">
        <v>1869</v>
      </c>
      <c r="L5463" s="3">
        <v>426.87801203612617</v>
      </c>
      <c r="M5463" s="3">
        <v>331.24224096462513</v>
      </c>
      <c r="N5463" s="3">
        <v>369.75460570737505</v>
      </c>
      <c r="O5463" s="3">
        <v>410.42246980538857</v>
      </c>
      <c r="P5463" s="3">
        <v>564.00689927534131</v>
      </c>
    </row>
    <row r="5464" spans="2:16" x14ac:dyDescent="0.35">
      <c r="B5464" t="s">
        <v>10</v>
      </c>
      <c r="D5464" t="s">
        <v>19</v>
      </c>
      <c r="E5464" t="s">
        <v>103</v>
      </c>
      <c r="F5464" t="s">
        <v>210</v>
      </c>
      <c r="G5464" t="s">
        <v>211</v>
      </c>
      <c r="H5464">
        <v>5031</v>
      </c>
      <c r="I5464" t="s">
        <v>209</v>
      </c>
      <c r="J5464">
        <v>63300034</v>
      </c>
      <c r="K5464" t="s">
        <v>1872</v>
      </c>
      <c r="L5464" s="3">
        <v>6000</v>
      </c>
      <c r="M5464" s="3">
        <v>6000</v>
      </c>
      <c r="N5464" s="3">
        <v>6000</v>
      </c>
      <c r="O5464" s="3">
        <v>6000</v>
      </c>
      <c r="P5464" s="3">
        <v>6000</v>
      </c>
    </row>
    <row r="5465" spans="2:16" x14ac:dyDescent="0.35">
      <c r="B5465" t="s">
        <v>10</v>
      </c>
      <c r="D5465" t="s">
        <v>11</v>
      </c>
      <c r="E5465" t="s">
        <v>103</v>
      </c>
      <c r="F5465" t="s">
        <v>210</v>
      </c>
      <c r="G5465" t="s">
        <v>211</v>
      </c>
      <c r="H5465">
        <v>5031</v>
      </c>
      <c r="I5465" t="s">
        <v>209</v>
      </c>
      <c r="J5465">
        <v>63300170</v>
      </c>
      <c r="K5465" t="s">
        <v>1873</v>
      </c>
      <c r="L5465" s="3">
        <v>737.75656427982904</v>
      </c>
      <c r="M5465" s="3">
        <v>572.47300340625588</v>
      </c>
      <c r="N5465" s="3">
        <v>639.0324163855712</v>
      </c>
      <c r="O5465" s="3">
        <v>709.31709455496457</v>
      </c>
      <c r="P5465" s="3">
        <v>974.75105418238491</v>
      </c>
    </row>
    <row r="5466" spans="2:16" x14ac:dyDescent="0.35">
      <c r="B5466" t="s">
        <v>10</v>
      </c>
      <c r="D5466" t="s">
        <v>11</v>
      </c>
      <c r="E5466" t="s">
        <v>103</v>
      </c>
      <c r="F5466" t="s">
        <v>212</v>
      </c>
      <c r="G5466" t="s">
        <v>213</v>
      </c>
      <c r="H5466">
        <v>5031</v>
      </c>
      <c r="I5466" t="s">
        <v>209</v>
      </c>
      <c r="J5466">
        <v>63300080</v>
      </c>
      <c r="K5466" t="s">
        <v>91</v>
      </c>
      <c r="L5466" s="3">
        <v>547.64075115190644</v>
      </c>
      <c r="M5466" s="3">
        <v>72.83244513916361</v>
      </c>
      <c r="N5466" s="3">
        <v>195.63567085349496</v>
      </c>
      <c r="O5466" s="3">
        <v>326.34463217186567</v>
      </c>
      <c r="P5466" s="3">
        <v>959.69924042401544</v>
      </c>
    </row>
    <row r="5467" spans="2:16" x14ac:dyDescent="0.35">
      <c r="B5467" t="s">
        <v>10</v>
      </c>
      <c r="D5467" t="s">
        <v>19</v>
      </c>
      <c r="E5467" t="s">
        <v>103</v>
      </c>
      <c r="F5467" t="s">
        <v>212</v>
      </c>
      <c r="G5467" t="s">
        <v>213</v>
      </c>
      <c r="H5467">
        <v>5031</v>
      </c>
      <c r="I5467" t="s">
        <v>209</v>
      </c>
      <c r="J5467">
        <v>63300075</v>
      </c>
      <c r="K5467" t="s">
        <v>1480</v>
      </c>
      <c r="L5467" s="3">
        <v>10.732141621102613</v>
      </c>
      <c r="M5467" s="3">
        <v>2.9999999999999716</v>
      </c>
      <c r="N5467" s="3">
        <v>6.0449999999999591</v>
      </c>
      <c r="O5467" s="3">
        <v>9.1356749999999352</v>
      </c>
      <c r="P5467" s="3">
        <v>10.147646795179924</v>
      </c>
    </row>
    <row r="5468" spans="2:16" x14ac:dyDescent="0.35">
      <c r="B5468" t="s">
        <v>10</v>
      </c>
      <c r="D5468" t="s">
        <v>19</v>
      </c>
      <c r="E5468" t="s">
        <v>103</v>
      </c>
      <c r="F5468" t="s">
        <v>212</v>
      </c>
      <c r="G5468" t="s">
        <v>213</v>
      </c>
      <c r="H5468">
        <v>5031</v>
      </c>
      <c r="I5468" t="s">
        <v>209</v>
      </c>
      <c r="J5468">
        <v>63300030</v>
      </c>
      <c r="K5468" t="s">
        <v>1488</v>
      </c>
      <c r="L5468" s="3">
        <v>828.41401173290978</v>
      </c>
      <c r="M5468" s="3">
        <v>0</v>
      </c>
      <c r="N5468" s="3">
        <v>0</v>
      </c>
      <c r="O5468" s="3">
        <v>0</v>
      </c>
      <c r="P5468" s="3">
        <v>-164.03363842880572</v>
      </c>
    </row>
    <row r="5469" spans="2:16" x14ac:dyDescent="0.35">
      <c r="B5469" t="s">
        <v>10</v>
      </c>
      <c r="D5469" t="s">
        <v>11</v>
      </c>
      <c r="E5469" t="s">
        <v>103</v>
      </c>
      <c r="F5469" t="s">
        <v>212</v>
      </c>
      <c r="G5469" t="s">
        <v>213</v>
      </c>
      <c r="H5469">
        <v>5031</v>
      </c>
      <c r="I5469" t="s">
        <v>209</v>
      </c>
      <c r="J5469">
        <v>63300040</v>
      </c>
      <c r="K5469" t="s">
        <v>1515</v>
      </c>
      <c r="L5469" s="3">
        <v>189.15223312812486</v>
      </c>
      <c r="M5469" s="3">
        <v>25.155943222409405</v>
      </c>
      <c r="N5469" s="3">
        <v>67.571531051371494</v>
      </c>
      <c r="O5469" s="3">
        <v>112.71771834883657</v>
      </c>
      <c r="P5469" s="3">
        <v>331.47506659382088</v>
      </c>
    </row>
    <row r="5470" spans="2:16" x14ac:dyDescent="0.35">
      <c r="B5470" t="s">
        <v>10</v>
      </c>
      <c r="D5470" t="s">
        <v>19</v>
      </c>
      <c r="E5470" t="s">
        <v>103</v>
      </c>
      <c r="F5470" t="s">
        <v>212</v>
      </c>
      <c r="G5470" t="s">
        <v>213</v>
      </c>
      <c r="H5470">
        <v>5031</v>
      </c>
      <c r="I5470" t="s">
        <v>209</v>
      </c>
      <c r="J5470">
        <v>63300056</v>
      </c>
      <c r="K5470" t="s">
        <v>1536</v>
      </c>
      <c r="L5470" s="3">
        <v>1801.449839315479</v>
      </c>
      <c r="M5470" s="3">
        <v>239.58041164198949</v>
      </c>
      <c r="N5470" s="3">
        <v>643.53839096544834</v>
      </c>
      <c r="O5470" s="3">
        <v>1073.5020795127202</v>
      </c>
      <c r="P5470" s="3">
        <v>3156.905396131624</v>
      </c>
    </row>
    <row r="5471" spans="2:16" x14ac:dyDescent="0.35">
      <c r="B5471" t="s">
        <v>10</v>
      </c>
      <c r="D5471" t="s">
        <v>19</v>
      </c>
      <c r="E5471" t="s">
        <v>103</v>
      </c>
      <c r="F5471" t="s">
        <v>212</v>
      </c>
      <c r="G5471" t="s">
        <v>213</v>
      </c>
      <c r="H5471">
        <v>5031</v>
      </c>
      <c r="I5471" t="s">
        <v>209</v>
      </c>
      <c r="J5471">
        <v>63300060</v>
      </c>
      <c r="K5471" t="s">
        <v>1546</v>
      </c>
      <c r="L5471" s="3">
        <v>93.906239184647802</v>
      </c>
      <c r="M5471" s="3">
        <v>0</v>
      </c>
      <c r="N5471" s="3">
        <v>0</v>
      </c>
      <c r="O5471" s="3">
        <v>0</v>
      </c>
      <c r="P5471" s="3">
        <v>-18.594304135924858</v>
      </c>
    </row>
    <row r="5472" spans="2:16" x14ac:dyDescent="0.35">
      <c r="B5472" t="s">
        <v>10</v>
      </c>
      <c r="D5472" t="s">
        <v>19</v>
      </c>
      <c r="E5472" t="s">
        <v>103</v>
      </c>
      <c r="F5472" t="s">
        <v>212</v>
      </c>
      <c r="G5472" t="s">
        <v>213</v>
      </c>
      <c r="H5472">
        <v>5031</v>
      </c>
      <c r="I5472" t="s">
        <v>209</v>
      </c>
      <c r="J5472">
        <v>63300033</v>
      </c>
      <c r="K5472" t="s">
        <v>1661</v>
      </c>
      <c r="L5472" s="3">
        <v>88.862132622729632</v>
      </c>
      <c r="M5472" s="3">
        <v>0</v>
      </c>
      <c r="N5472" s="3">
        <v>0</v>
      </c>
      <c r="O5472" s="3">
        <v>0</v>
      </c>
      <c r="P5472" s="3">
        <v>-17.595524370909516</v>
      </c>
    </row>
    <row r="5473" spans="2:16" x14ac:dyDescent="0.35">
      <c r="B5473" t="s">
        <v>10</v>
      </c>
      <c r="D5473" t="s">
        <v>19</v>
      </c>
      <c r="E5473" t="s">
        <v>103</v>
      </c>
      <c r="F5473" t="s">
        <v>212</v>
      </c>
      <c r="G5473" t="s">
        <v>213</v>
      </c>
      <c r="H5473">
        <v>5031</v>
      </c>
      <c r="I5473" t="s">
        <v>209</v>
      </c>
      <c r="J5473">
        <v>63300150</v>
      </c>
      <c r="K5473" t="s">
        <v>1680</v>
      </c>
      <c r="L5473" s="3">
        <v>26357.294014330677</v>
      </c>
      <c r="M5473" s="3">
        <f>23352-5956</f>
        <v>17396</v>
      </c>
      <c r="N5473" s="3">
        <f>25853.04-7415</f>
        <v>18438.04</v>
      </c>
      <c r="O5473" s="3">
        <v>28404.100800000015</v>
      </c>
      <c r="P5473" s="3">
        <v>29925.588112786558</v>
      </c>
    </row>
    <row r="5474" spans="2:16" x14ac:dyDescent="0.35">
      <c r="B5474" t="s">
        <v>10</v>
      </c>
      <c r="D5474" t="s">
        <v>11</v>
      </c>
      <c r="E5474" t="s">
        <v>103</v>
      </c>
      <c r="F5474" t="s">
        <v>212</v>
      </c>
      <c r="G5474" t="s">
        <v>213</v>
      </c>
      <c r="H5474">
        <v>5031</v>
      </c>
      <c r="I5474" t="s">
        <v>209</v>
      </c>
      <c r="J5474">
        <v>63300100</v>
      </c>
      <c r="K5474" t="s">
        <v>1869</v>
      </c>
      <c r="L5474" s="3">
        <v>165.73338521702408</v>
      </c>
      <c r="M5474" s="3">
        <v>22.041397871063054</v>
      </c>
      <c r="N5474" s="3">
        <v>59.20553196882156</v>
      </c>
      <c r="O5474" s="3">
        <v>98.76219131516973</v>
      </c>
      <c r="P5474" s="3">
        <v>290.43529644410955</v>
      </c>
    </row>
    <row r="5475" spans="2:16" x14ac:dyDescent="0.35">
      <c r="B5475" t="s">
        <v>10</v>
      </c>
      <c r="D5475" t="s">
        <v>19</v>
      </c>
      <c r="E5475" t="s">
        <v>103</v>
      </c>
      <c r="F5475" t="s">
        <v>212</v>
      </c>
      <c r="G5475" t="s">
        <v>213</v>
      </c>
      <c r="H5475">
        <v>5031</v>
      </c>
      <c r="I5475" t="s">
        <v>209</v>
      </c>
      <c r="J5475">
        <v>63300034</v>
      </c>
      <c r="K5475" t="s">
        <v>1872</v>
      </c>
      <c r="L5475" s="3">
        <v>2124</v>
      </c>
      <c r="M5475" s="3">
        <v>2124</v>
      </c>
      <c r="N5475" s="3">
        <v>2124</v>
      </c>
      <c r="O5475" s="3">
        <v>2124</v>
      </c>
      <c r="P5475" s="3">
        <v>2124</v>
      </c>
    </row>
    <row r="5476" spans="2:16" x14ac:dyDescent="0.35">
      <c r="B5476" t="s">
        <v>10</v>
      </c>
      <c r="D5476" t="s">
        <v>11</v>
      </c>
      <c r="E5476" t="s">
        <v>103</v>
      </c>
      <c r="F5476" t="s">
        <v>212</v>
      </c>
      <c r="G5476" t="s">
        <v>213</v>
      </c>
      <c r="H5476">
        <v>5031</v>
      </c>
      <c r="I5476" t="s">
        <v>209</v>
      </c>
      <c r="J5476">
        <v>63300170</v>
      </c>
      <c r="K5476" t="s">
        <v>1873</v>
      </c>
      <c r="L5476" s="3">
        <v>286.43052445116155</v>
      </c>
      <c r="M5476" s="3">
        <v>38.093285451075644</v>
      </c>
      <c r="N5476" s="3">
        <v>102.32260416350618</v>
      </c>
      <c r="O5476" s="3">
        <v>170.68683064252218</v>
      </c>
      <c r="P5476" s="3">
        <v>501.94795798492851</v>
      </c>
    </row>
    <row r="5477" spans="2:16" x14ac:dyDescent="0.35">
      <c r="B5477" t="s">
        <v>76</v>
      </c>
      <c r="D5477" t="s">
        <v>11</v>
      </c>
      <c r="E5477" t="s">
        <v>103</v>
      </c>
      <c r="F5477" t="s">
        <v>207</v>
      </c>
      <c r="G5477" t="s">
        <v>208</v>
      </c>
      <c r="H5477">
        <v>5031</v>
      </c>
      <c r="I5477" t="s">
        <v>209</v>
      </c>
      <c r="J5477">
        <v>63300080</v>
      </c>
      <c r="K5477" t="s">
        <v>91</v>
      </c>
      <c r="L5477" s="3">
        <v>121960.42535391117</v>
      </c>
      <c r="M5477" s="3">
        <v>128876.00292888322</v>
      </c>
      <c r="N5477" s="3">
        <v>132742.28301674972</v>
      </c>
      <c r="O5477" s="3">
        <v>136724.55150725221</v>
      </c>
      <c r="P5477" s="3">
        <v>138177.29316072294</v>
      </c>
    </row>
    <row r="5478" spans="2:16" x14ac:dyDescent="0.35">
      <c r="B5478" t="s">
        <v>76</v>
      </c>
      <c r="D5478" t="s">
        <v>19</v>
      </c>
      <c r="E5478" t="s">
        <v>103</v>
      </c>
      <c r="F5478" t="s">
        <v>207</v>
      </c>
      <c r="G5478" t="s">
        <v>208</v>
      </c>
      <c r="H5478">
        <v>5031</v>
      </c>
      <c r="I5478" t="s">
        <v>209</v>
      </c>
      <c r="J5478">
        <v>63300075</v>
      </c>
      <c r="K5478" t="s">
        <v>1480</v>
      </c>
      <c r="L5478" s="3">
        <v>511.02321762302296</v>
      </c>
      <c r="M5478" s="3">
        <v>540</v>
      </c>
      <c r="N5478" s="3">
        <v>540</v>
      </c>
      <c r="O5478" s="3">
        <v>540</v>
      </c>
      <c r="P5478" s="3">
        <v>545.73767099051395</v>
      </c>
    </row>
    <row r="5479" spans="2:16" x14ac:dyDescent="0.35">
      <c r="B5479" t="s">
        <v>76</v>
      </c>
      <c r="D5479" t="s">
        <v>19</v>
      </c>
      <c r="E5479" t="s">
        <v>103</v>
      </c>
      <c r="F5479" t="s">
        <v>207</v>
      </c>
      <c r="G5479" t="s">
        <v>208</v>
      </c>
      <c r="H5479">
        <v>5031</v>
      </c>
      <c r="I5479" t="s">
        <v>209</v>
      </c>
      <c r="J5479">
        <v>63300030</v>
      </c>
      <c r="K5479" t="s">
        <v>1488</v>
      </c>
      <c r="L5479" s="3">
        <v>35555.859875059665</v>
      </c>
      <c r="M5479" s="3">
        <v>37572</v>
      </c>
      <c r="N5479" s="3">
        <v>37572</v>
      </c>
      <c r="O5479" s="3">
        <v>37572</v>
      </c>
      <c r="P5479" s="3">
        <v>37971.214397139986</v>
      </c>
    </row>
    <row r="5480" spans="2:16" x14ac:dyDescent="0.35">
      <c r="B5480" t="s">
        <v>76</v>
      </c>
      <c r="D5480" t="s">
        <v>11</v>
      </c>
      <c r="E5480" t="s">
        <v>103</v>
      </c>
      <c r="F5480" t="s">
        <v>207</v>
      </c>
      <c r="G5480" t="s">
        <v>208</v>
      </c>
      <c r="H5480">
        <v>5031</v>
      </c>
      <c r="I5480" t="s">
        <v>209</v>
      </c>
      <c r="J5480">
        <v>63300040</v>
      </c>
      <c r="K5480" t="s">
        <v>1515</v>
      </c>
      <c r="L5480" s="3">
        <v>42124.48902026537</v>
      </c>
      <c r="M5480" s="3">
        <v>44513.093116884003</v>
      </c>
      <c r="N5480" s="3">
        <v>45848.485910390526</v>
      </c>
      <c r="O5480" s="3">
        <v>47223.940487702239</v>
      </c>
      <c r="P5480" s="3">
        <v>47725.709808802327</v>
      </c>
    </row>
    <row r="5481" spans="2:16" x14ac:dyDescent="0.35">
      <c r="B5481" t="s">
        <v>76</v>
      </c>
      <c r="D5481" t="s">
        <v>19</v>
      </c>
      <c r="E5481" t="s">
        <v>103</v>
      </c>
      <c r="F5481" t="s">
        <v>207</v>
      </c>
      <c r="G5481" t="s">
        <v>208</v>
      </c>
      <c r="H5481">
        <v>5031</v>
      </c>
      <c r="I5481" t="s">
        <v>209</v>
      </c>
      <c r="J5481">
        <v>63300056</v>
      </c>
      <c r="K5481" t="s">
        <v>1536</v>
      </c>
      <c r="L5481" s="3">
        <v>401185.60971681308</v>
      </c>
      <c r="M5481" s="3">
        <v>423934.22016080009</v>
      </c>
      <c r="N5481" s="3">
        <v>436652.24676562409</v>
      </c>
      <c r="O5481" s="3">
        <v>449751.8141685928</v>
      </c>
      <c r="P5481" s="3">
        <v>454530.56960764126</v>
      </c>
    </row>
    <row r="5482" spans="2:16" x14ac:dyDescent="0.35">
      <c r="B5482" t="s">
        <v>76</v>
      </c>
      <c r="D5482" t="s">
        <v>19</v>
      </c>
      <c r="E5482" t="s">
        <v>103</v>
      </c>
      <c r="F5482" t="s">
        <v>207</v>
      </c>
      <c r="G5482" t="s">
        <v>208</v>
      </c>
      <c r="H5482">
        <v>5031</v>
      </c>
      <c r="I5482" t="s">
        <v>209</v>
      </c>
      <c r="J5482">
        <v>63300060</v>
      </c>
      <c r="K5482" t="s">
        <v>1546</v>
      </c>
      <c r="L5482" s="3">
        <v>15141.42867031179</v>
      </c>
      <c r="M5482" s="3">
        <v>16000</v>
      </c>
      <c r="N5482" s="3">
        <v>16000</v>
      </c>
      <c r="O5482" s="3">
        <v>16000</v>
      </c>
      <c r="P5482" s="3">
        <v>16170.005066385598</v>
      </c>
    </row>
    <row r="5483" spans="2:16" x14ac:dyDescent="0.35">
      <c r="B5483" t="s">
        <v>76</v>
      </c>
      <c r="D5483" t="s">
        <v>19</v>
      </c>
      <c r="E5483" t="s">
        <v>103</v>
      </c>
      <c r="F5483" t="s">
        <v>207</v>
      </c>
      <c r="G5483" t="s">
        <v>208</v>
      </c>
      <c r="H5483">
        <v>5031</v>
      </c>
      <c r="I5483" t="s">
        <v>209</v>
      </c>
      <c r="J5483">
        <v>63300033</v>
      </c>
      <c r="K5483" t="s">
        <v>1661</v>
      </c>
      <c r="L5483" s="3">
        <v>13127.618657160323</v>
      </c>
      <c r="M5483" s="3">
        <v>13872</v>
      </c>
      <c r="N5483" s="3">
        <v>13872</v>
      </c>
      <c r="O5483" s="3">
        <v>13872</v>
      </c>
      <c r="P5483" s="3">
        <v>14019.394392556314</v>
      </c>
    </row>
    <row r="5484" spans="2:16" x14ac:dyDescent="0.35">
      <c r="B5484" t="s">
        <v>76</v>
      </c>
      <c r="D5484" t="s">
        <v>19</v>
      </c>
      <c r="E5484" t="s">
        <v>103</v>
      </c>
      <c r="F5484" t="s">
        <v>207</v>
      </c>
      <c r="G5484" t="s">
        <v>208</v>
      </c>
      <c r="H5484">
        <v>5031</v>
      </c>
      <c r="I5484" t="s">
        <v>209</v>
      </c>
      <c r="J5484">
        <v>63300150</v>
      </c>
      <c r="K5484" t="s">
        <v>1680</v>
      </c>
      <c r="L5484" s="3">
        <v>255511.60881151148</v>
      </c>
      <c r="M5484" s="3">
        <v>270000</v>
      </c>
      <c r="N5484" s="3">
        <v>280000</v>
      </c>
      <c r="O5484" s="3">
        <v>200000</v>
      </c>
      <c r="P5484" s="3">
        <v>202125.06332982</v>
      </c>
    </row>
    <row r="5485" spans="2:16" x14ac:dyDescent="0.35">
      <c r="B5485" t="s">
        <v>76</v>
      </c>
      <c r="D5485" t="s">
        <v>11</v>
      </c>
      <c r="E5485" t="s">
        <v>103</v>
      </c>
      <c r="F5485" t="s">
        <v>207</v>
      </c>
      <c r="G5485" t="s">
        <v>208</v>
      </c>
      <c r="H5485">
        <v>5031</v>
      </c>
      <c r="I5485" t="s">
        <v>209</v>
      </c>
      <c r="J5485">
        <v>63300100</v>
      </c>
      <c r="K5485" t="s">
        <v>1869</v>
      </c>
      <c r="L5485" s="3">
        <v>36909.076093946802</v>
      </c>
      <c r="M5485" s="3">
        <v>39001.948254793606</v>
      </c>
      <c r="N5485" s="3">
        <v>40172.006702437415</v>
      </c>
      <c r="O5485" s="3">
        <v>41377.166903510537</v>
      </c>
      <c r="P5485" s="3">
        <v>41816.812403902994</v>
      </c>
    </row>
    <row r="5486" spans="2:16" x14ac:dyDescent="0.35">
      <c r="B5486" t="s">
        <v>76</v>
      </c>
      <c r="D5486" t="s">
        <v>11</v>
      </c>
      <c r="E5486" t="s">
        <v>103</v>
      </c>
      <c r="F5486" t="s">
        <v>207</v>
      </c>
      <c r="G5486" t="s">
        <v>208</v>
      </c>
      <c r="H5486">
        <v>5031</v>
      </c>
      <c r="I5486" t="s">
        <v>209</v>
      </c>
      <c r="J5486">
        <v>63300170</v>
      </c>
      <c r="K5486" t="s">
        <v>1873</v>
      </c>
      <c r="L5486" s="3">
        <v>63788.511944973281</v>
      </c>
      <c r="M5486" s="3">
        <v>67405.541005567211</v>
      </c>
      <c r="N5486" s="3">
        <v>69427.707235734226</v>
      </c>
      <c r="O5486" s="3">
        <v>71510.538452806257</v>
      </c>
      <c r="P5486" s="3">
        <v>72270.36056761496</v>
      </c>
    </row>
    <row r="5487" spans="2:16" x14ac:dyDescent="0.35">
      <c r="B5487" t="s">
        <v>76</v>
      </c>
      <c r="D5487" t="s">
        <v>11</v>
      </c>
      <c r="E5487" t="s">
        <v>103</v>
      </c>
      <c r="F5487" t="s">
        <v>210</v>
      </c>
      <c r="G5487" t="s">
        <v>211</v>
      </c>
      <c r="H5487">
        <v>5031</v>
      </c>
      <c r="I5487" t="s">
        <v>209</v>
      </c>
      <c r="J5487">
        <v>63300080</v>
      </c>
      <c r="K5487" t="s">
        <v>91</v>
      </c>
      <c r="L5487" s="3">
        <v>16835.255525442499</v>
      </c>
      <c r="M5487" s="3">
        <v>17789.872691156907</v>
      </c>
      <c r="N5487" s="3">
        <v>18323.568871891617</v>
      </c>
      <c r="O5487" s="3">
        <v>18873.275938048366</v>
      </c>
      <c r="P5487" s="3">
        <v>19073.810471095967</v>
      </c>
    </row>
    <row r="5488" spans="2:16" x14ac:dyDescent="0.35">
      <c r="B5488" t="s">
        <v>76</v>
      </c>
      <c r="D5488" t="s">
        <v>19</v>
      </c>
      <c r="E5488" t="s">
        <v>103</v>
      </c>
      <c r="F5488" t="s">
        <v>210</v>
      </c>
      <c r="G5488" t="s">
        <v>211</v>
      </c>
      <c r="H5488">
        <v>5031</v>
      </c>
      <c r="I5488" t="s">
        <v>209</v>
      </c>
      <c r="J5488">
        <v>63300075</v>
      </c>
      <c r="K5488" t="s">
        <v>1480</v>
      </c>
      <c r="L5488" s="3">
        <v>34680.492938783289</v>
      </c>
      <c r="M5488" s="3">
        <v>36646.996733440108</v>
      </c>
      <c r="N5488" s="3">
        <v>36646.996733440108</v>
      </c>
      <c r="O5488" s="3">
        <v>36646.996733440108</v>
      </c>
      <c r="P5488" s="3">
        <v>37036.382677971444</v>
      </c>
    </row>
    <row r="5489" spans="2:16" x14ac:dyDescent="0.35">
      <c r="B5489" t="s">
        <v>76</v>
      </c>
      <c r="D5489" t="s">
        <v>19</v>
      </c>
      <c r="E5489" t="s">
        <v>103</v>
      </c>
      <c r="F5489" t="s">
        <v>210</v>
      </c>
      <c r="G5489" t="s">
        <v>211</v>
      </c>
      <c r="H5489">
        <v>5031</v>
      </c>
      <c r="I5489" t="s">
        <v>209</v>
      </c>
      <c r="J5489">
        <v>63300030</v>
      </c>
      <c r="K5489" t="s">
        <v>1488</v>
      </c>
      <c r="L5489" s="3">
        <v>21246.365147759865</v>
      </c>
      <c r="M5489" s="3">
        <v>22451.107472486463</v>
      </c>
      <c r="N5489" s="3">
        <v>22451.107472486463</v>
      </c>
      <c r="O5489" s="3">
        <v>22451.107472486463</v>
      </c>
      <c r="P5489" s="3">
        <v>22689.657598504604</v>
      </c>
    </row>
    <row r="5490" spans="2:16" x14ac:dyDescent="0.35">
      <c r="B5490" t="s">
        <v>76</v>
      </c>
      <c r="D5490" t="s">
        <v>11</v>
      </c>
      <c r="E5490" t="s">
        <v>103</v>
      </c>
      <c r="F5490" t="s">
        <v>210</v>
      </c>
      <c r="G5490" t="s">
        <v>211</v>
      </c>
      <c r="H5490">
        <v>5031</v>
      </c>
      <c r="I5490" t="s">
        <v>209</v>
      </c>
      <c r="J5490">
        <v>63300040</v>
      </c>
      <c r="K5490" t="s">
        <v>1515</v>
      </c>
      <c r="L5490" s="3">
        <v>5814.8086518798109</v>
      </c>
      <c r="M5490" s="3">
        <v>6144.5283966166953</v>
      </c>
      <c r="N5490" s="3">
        <v>6328.8642485151968</v>
      </c>
      <c r="O5490" s="3">
        <v>6518.7301759706515</v>
      </c>
      <c r="P5490" s="3">
        <v>6587.993748240383</v>
      </c>
    </row>
    <row r="5491" spans="2:16" x14ac:dyDescent="0.35">
      <c r="B5491" t="s">
        <v>76</v>
      </c>
      <c r="D5491" t="s">
        <v>19</v>
      </c>
      <c r="E5491" t="s">
        <v>103</v>
      </c>
      <c r="F5491" t="s">
        <v>210</v>
      </c>
      <c r="G5491" t="s">
        <v>211</v>
      </c>
      <c r="H5491">
        <v>5031</v>
      </c>
      <c r="I5491" t="s">
        <v>209</v>
      </c>
      <c r="J5491">
        <v>63300056</v>
      </c>
      <c r="K5491" t="s">
        <v>1536</v>
      </c>
      <c r="L5491" s="3">
        <v>55379.130017902964</v>
      </c>
      <c r="M5491" s="3">
        <v>58519.318063016151</v>
      </c>
      <c r="N5491" s="3">
        <v>60274.897604906633</v>
      </c>
      <c r="O5491" s="3">
        <v>62083.144533053826</v>
      </c>
      <c r="P5491" s="3">
        <v>62742.797602289364</v>
      </c>
    </row>
    <row r="5492" spans="2:16" x14ac:dyDescent="0.35">
      <c r="B5492" t="s">
        <v>76</v>
      </c>
      <c r="D5492" t="s">
        <v>19</v>
      </c>
      <c r="E5492" t="s">
        <v>103</v>
      </c>
      <c r="F5492" t="s">
        <v>210</v>
      </c>
      <c r="G5492" t="s">
        <v>211</v>
      </c>
      <c r="H5492">
        <v>5031</v>
      </c>
      <c r="I5492" t="s">
        <v>209</v>
      </c>
      <c r="J5492">
        <v>63300033</v>
      </c>
      <c r="K5492" t="s">
        <v>1661</v>
      </c>
      <c r="L5492" s="3">
        <v>5475.8673061236759</v>
      </c>
      <c r="M5492" s="3">
        <v>5786.3679052800162</v>
      </c>
      <c r="N5492" s="3">
        <v>5786.3679052800162</v>
      </c>
      <c r="O5492" s="3">
        <v>5786.3679052800162</v>
      </c>
      <c r="P5492" s="3">
        <v>5847.8498965218059</v>
      </c>
    </row>
    <row r="5493" spans="2:16" x14ac:dyDescent="0.35">
      <c r="B5493" t="s">
        <v>76</v>
      </c>
      <c r="D5493" t="s">
        <v>11</v>
      </c>
      <c r="E5493" t="s">
        <v>103</v>
      </c>
      <c r="F5493" t="s">
        <v>210</v>
      </c>
      <c r="G5493" t="s">
        <v>211</v>
      </c>
      <c r="H5493">
        <v>5031</v>
      </c>
      <c r="I5493" t="s">
        <v>209</v>
      </c>
      <c r="J5493">
        <v>63300100</v>
      </c>
      <c r="K5493" t="s">
        <v>1869</v>
      </c>
      <c r="L5493" s="3">
        <v>5094.8799616470733</v>
      </c>
      <c r="M5493" s="3">
        <v>5383.7772617974861</v>
      </c>
      <c r="N5493" s="3">
        <v>5545.2905796514096</v>
      </c>
      <c r="O5493" s="3">
        <v>5711.6492970409527</v>
      </c>
      <c r="P5493" s="3">
        <v>5772.3373794106219</v>
      </c>
    </row>
    <row r="5494" spans="2:16" x14ac:dyDescent="0.35">
      <c r="B5494" t="s">
        <v>76</v>
      </c>
      <c r="D5494" t="s">
        <v>11</v>
      </c>
      <c r="E5494" t="s">
        <v>103</v>
      </c>
      <c r="F5494" t="s">
        <v>210</v>
      </c>
      <c r="G5494" t="s">
        <v>211</v>
      </c>
      <c r="H5494">
        <v>5031</v>
      </c>
      <c r="I5494" t="s">
        <v>209</v>
      </c>
      <c r="J5494">
        <v>63300170</v>
      </c>
      <c r="K5494" t="s">
        <v>1873</v>
      </c>
      <c r="L5494" s="3">
        <v>8805.2816728465714</v>
      </c>
      <c r="M5494" s="3">
        <v>9304.5715720195676</v>
      </c>
      <c r="N5494" s="3">
        <v>9583.7087191801547</v>
      </c>
      <c r="O5494" s="3">
        <v>9871.2199807555589</v>
      </c>
      <c r="P5494" s="3">
        <v>9976.1048187640081</v>
      </c>
    </row>
    <row r="5495" spans="2:16" x14ac:dyDescent="0.35">
      <c r="B5495" t="s">
        <v>76</v>
      </c>
      <c r="D5495" t="s">
        <v>11</v>
      </c>
      <c r="E5495" t="s">
        <v>103</v>
      </c>
      <c r="F5495" t="s">
        <v>212</v>
      </c>
      <c r="G5495" t="s">
        <v>213</v>
      </c>
      <c r="H5495">
        <v>5031</v>
      </c>
      <c r="I5495" t="s">
        <v>209</v>
      </c>
      <c r="J5495">
        <v>63300080</v>
      </c>
      <c r="K5495" t="s">
        <v>91</v>
      </c>
      <c r="L5495" s="3">
        <v>22760.234101052894</v>
      </c>
      <c r="M5495" s="3">
        <v>24050.818026892801</v>
      </c>
      <c r="N5495" s="3">
        <v>24772.342567699587</v>
      </c>
      <c r="O5495" s="3">
        <v>25515.512844730572</v>
      </c>
      <c r="P5495" s="3">
        <v>25786.62324817001</v>
      </c>
    </row>
    <row r="5496" spans="2:16" x14ac:dyDescent="0.35">
      <c r="B5496" t="s">
        <v>76</v>
      </c>
      <c r="D5496" t="s">
        <v>19</v>
      </c>
      <c r="E5496" t="s">
        <v>103</v>
      </c>
      <c r="F5496" t="s">
        <v>212</v>
      </c>
      <c r="G5496" t="s">
        <v>213</v>
      </c>
      <c r="H5496">
        <v>5031</v>
      </c>
      <c r="I5496" t="s">
        <v>209</v>
      </c>
      <c r="J5496">
        <v>63300075</v>
      </c>
      <c r="K5496" t="s">
        <v>1480</v>
      </c>
      <c r="L5496" s="3">
        <v>189.26785837889739</v>
      </c>
      <c r="M5496" s="3">
        <v>200</v>
      </c>
      <c r="N5496" s="3">
        <v>200</v>
      </c>
      <c r="O5496" s="3">
        <v>200</v>
      </c>
      <c r="P5496" s="3">
        <v>202.12506332981999</v>
      </c>
    </row>
    <row r="5497" spans="2:16" x14ac:dyDescent="0.35">
      <c r="B5497" t="s">
        <v>76</v>
      </c>
      <c r="D5497" t="s">
        <v>19</v>
      </c>
      <c r="E5497" t="s">
        <v>103</v>
      </c>
      <c r="F5497" t="s">
        <v>212</v>
      </c>
      <c r="G5497" t="s">
        <v>213</v>
      </c>
      <c r="H5497">
        <v>5031</v>
      </c>
      <c r="I5497" t="s">
        <v>209</v>
      </c>
      <c r="J5497">
        <v>63300030</v>
      </c>
      <c r="K5497" t="s">
        <v>1488</v>
      </c>
      <c r="L5497" s="3">
        <v>14609.58598826709</v>
      </c>
      <c r="M5497" s="3">
        <v>15438</v>
      </c>
      <c r="N5497" s="3">
        <v>15438</v>
      </c>
      <c r="O5497" s="3">
        <v>15438</v>
      </c>
      <c r="P5497" s="3">
        <v>15602.033638428806</v>
      </c>
    </row>
    <row r="5498" spans="2:16" x14ac:dyDescent="0.35">
      <c r="B5498" t="s">
        <v>76</v>
      </c>
      <c r="D5498" t="s">
        <v>11</v>
      </c>
      <c r="E5498" t="s">
        <v>103</v>
      </c>
      <c r="F5498" t="s">
        <v>212</v>
      </c>
      <c r="G5498" t="s">
        <v>213</v>
      </c>
      <c r="H5498">
        <v>5031</v>
      </c>
      <c r="I5498" t="s">
        <v>209</v>
      </c>
      <c r="J5498">
        <v>63300040</v>
      </c>
      <c r="K5498" t="s">
        <v>1515</v>
      </c>
      <c r="L5498" s="3">
        <v>7861.2650677978745</v>
      </c>
      <c r="M5498" s="3">
        <v>8307.0259632359994</v>
      </c>
      <c r="N5498" s="3">
        <v>8556.23674213308</v>
      </c>
      <c r="O5498" s="3">
        <v>8812.9238443970717</v>
      </c>
      <c r="P5498" s="3">
        <v>8906.5639508481945</v>
      </c>
    </row>
    <row r="5499" spans="2:16" x14ac:dyDescent="0.35">
      <c r="B5499" t="s">
        <v>76</v>
      </c>
      <c r="D5499" t="s">
        <v>19</v>
      </c>
      <c r="E5499" t="s">
        <v>103</v>
      </c>
      <c r="F5499" t="s">
        <v>212</v>
      </c>
      <c r="G5499" t="s">
        <v>213</v>
      </c>
      <c r="H5499">
        <v>5031</v>
      </c>
      <c r="I5499" t="s">
        <v>209</v>
      </c>
      <c r="J5499">
        <v>63300056</v>
      </c>
      <c r="K5499" t="s">
        <v>1536</v>
      </c>
      <c r="L5499" s="3">
        <v>74869.19112188452</v>
      </c>
      <c r="M5499" s="3">
        <v>79114.532983199999</v>
      </c>
      <c r="N5499" s="3">
        <v>81487.968972696006</v>
      </c>
      <c r="O5499" s="3">
        <v>83932.608041876883</v>
      </c>
      <c r="P5499" s="3">
        <v>84824.418579506615</v>
      </c>
    </row>
    <row r="5500" spans="2:16" x14ac:dyDescent="0.35">
      <c r="B5500" t="s">
        <v>76</v>
      </c>
      <c r="D5500" t="s">
        <v>19</v>
      </c>
      <c r="E5500" t="s">
        <v>103</v>
      </c>
      <c r="F5500" t="s">
        <v>212</v>
      </c>
      <c r="G5500" t="s">
        <v>213</v>
      </c>
      <c r="H5500">
        <v>5031</v>
      </c>
      <c r="I5500" t="s">
        <v>209</v>
      </c>
      <c r="J5500">
        <v>63300060</v>
      </c>
      <c r="K5500" t="s">
        <v>1546</v>
      </c>
      <c r="L5500" s="3">
        <v>1656.0937608153522</v>
      </c>
      <c r="M5500" s="3">
        <v>1750</v>
      </c>
      <c r="N5500" s="3">
        <v>1750</v>
      </c>
      <c r="O5500" s="3">
        <v>1750</v>
      </c>
      <c r="P5500" s="3">
        <v>1768.5943041359249</v>
      </c>
    </row>
    <row r="5501" spans="2:16" x14ac:dyDescent="0.35">
      <c r="B5501" t="s">
        <v>76</v>
      </c>
      <c r="D5501" t="s">
        <v>19</v>
      </c>
      <c r="E5501" t="s">
        <v>103</v>
      </c>
      <c r="F5501" t="s">
        <v>212</v>
      </c>
      <c r="G5501" t="s">
        <v>213</v>
      </c>
      <c r="H5501">
        <v>5031</v>
      </c>
      <c r="I5501" t="s">
        <v>209</v>
      </c>
      <c r="J5501">
        <v>63300033</v>
      </c>
      <c r="K5501" t="s">
        <v>1661</v>
      </c>
      <c r="L5501" s="3">
        <v>1567.1378673772704</v>
      </c>
      <c r="M5501" s="3">
        <v>1656</v>
      </c>
      <c r="N5501" s="3">
        <v>1656</v>
      </c>
      <c r="O5501" s="3">
        <v>1656</v>
      </c>
      <c r="P5501" s="3">
        <v>1673.5955243709095</v>
      </c>
    </row>
    <row r="5502" spans="2:16" x14ac:dyDescent="0.35">
      <c r="B5502" t="s">
        <v>76</v>
      </c>
      <c r="D5502" t="s">
        <v>19</v>
      </c>
      <c r="E5502" t="s">
        <v>103</v>
      </c>
      <c r="F5502" t="s">
        <v>212</v>
      </c>
      <c r="G5502" t="s">
        <v>213</v>
      </c>
      <c r="H5502">
        <v>5031</v>
      </c>
      <c r="I5502" t="s">
        <v>209</v>
      </c>
      <c r="J5502">
        <v>63300150</v>
      </c>
      <c r="K5502" t="s">
        <v>1680</v>
      </c>
      <c r="L5502" s="3">
        <v>96242.705985669323</v>
      </c>
      <c r="M5502" s="3">
        <v>101700</v>
      </c>
      <c r="N5502" s="3">
        <v>101700</v>
      </c>
      <c r="O5502" s="3">
        <v>101700</v>
      </c>
      <c r="P5502" s="3">
        <v>102780.59470321346</v>
      </c>
    </row>
    <row r="5503" spans="2:16" x14ac:dyDescent="0.35">
      <c r="B5503" t="s">
        <v>76</v>
      </c>
      <c r="D5503" t="s">
        <v>11</v>
      </c>
      <c r="E5503" t="s">
        <v>103</v>
      </c>
      <c r="F5503" t="s">
        <v>212</v>
      </c>
      <c r="G5503" t="s">
        <v>213</v>
      </c>
      <c r="H5503">
        <v>5031</v>
      </c>
      <c r="I5503" t="s">
        <v>209</v>
      </c>
      <c r="J5503">
        <v>63300100</v>
      </c>
      <c r="K5503" t="s">
        <v>1869</v>
      </c>
      <c r="L5503" s="3">
        <v>6887.9655832133758</v>
      </c>
      <c r="M5503" s="3">
        <v>7278.5370344543999</v>
      </c>
      <c r="N5503" s="3">
        <v>7496.8931454880321</v>
      </c>
      <c r="O5503" s="3">
        <v>7721.7999398526736</v>
      </c>
      <c r="P5503" s="3">
        <v>7803.8465093146087</v>
      </c>
    </row>
    <row r="5504" spans="2:16" x14ac:dyDescent="0.35">
      <c r="B5504" t="s">
        <v>76</v>
      </c>
      <c r="D5504" t="s">
        <v>11</v>
      </c>
      <c r="E5504" t="s">
        <v>103</v>
      </c>
      <c r="F5504" t="s">
        <v>212</v>
      </c>
      <c r="G5504" t="s">
        <v>213</v>
      </c>
      <c r="H5504">
        <v>5031</v>
      </c>
      <c r="I5504" t="s">
        <v>209</v>
      </c>
      <c r="J5504">
        <v>63300170</v>
      </c>
      <c r="K5504" t="s">
        <v>1873</v>
      </c>
      <c r="L5504" s="3">
        <v>11904.201388379639</v>
      </c>
      <c r="M5504" s="3">
        <v>12579.210744328801</v>
      </c>
      <c r="N5504" s="3">
        <v>12956.587066658665</v>
      </c>
      <c r="O5504" s="3">
        <v>13345.284678658425</v>
      </c>
      <c r="P5504" s="3">
        <v>13487.082554141552</v>
      </c>
    </row>
    <row r="5505" spans="2:16" x14ac:dyDescent="0.35">
      <c r="B5505" t="s">
        <v>10</v>
      </c>
      <c r="D5505" t="s">
        <v>11</v>
      </c>
      <c r="E5505" t="s">
        <v>103</v>
      </c>
      <c r="F5505" t="s">
        <v>204</v>
      </c>
      <c r="G5505" t="s">
        <v>205</v>
      </c>
      <c r="H5505">
        <v>5040</v>
      </c>
      <c r="I5505" t="s">
        <v>206</v>
      </c>
      <c r="J5505">
        <v>63300080</v>
      </c>
      <c r="K5505" t="s">
        <v>91</v>
      </c>
      <c r="L5505" s="3">
        <v>182160.44800369296</v>
      </c>
      <c r="M5505" s="3">
        <v>188536.0636838222</v>
      </c>
      <c r="N5505" s="3">
        <v>195134.825912756</v>
      </c>
      <c r="O5505" s="3">
        <v>201964.54481970242</v>
      </c>
      <c r="P5505" s="3">
        <v>209033.30388839199</v>
      </c>
    </row>
    <row r="5506" spans="2:16" x14ac:dyDescent="0.35">
      <c r="B5506" t="s">
        <v>10</v>
      </c>
      <c r="D5506" t="s">
        <v>19</v>
      </c>
      <c r="E5506" t="s">
        <v>103</v>
      </c>
      <c r="F5506" t="s">
        <v>204</v>
      </c>
      <c r="G5506" t="s">
        <v>205</v>
      </c>
      <c r="H5506">
        <v>5040</v>
      </c>
      <c r="I5506" t="s">
        <v>206</v>
      </c>
      <c r="J5506">
        <v>63300075</v>
      </c>
      <c r="K5506" t="s">
        <v>1480</v>
      </c>
      <c r="L5506" s="3">
        <v>200</v>
      </c>
      <c r="M5506" s="3">
        <v>202.99999999999997</v>
      </c>
      <c r="N5506" s="3">
        <v>206.04499999999996</v>
      </c>
      <c r="O5506" s="3">
        <v>209.13567499999994</v>
      </c>
      <c r="P5506" s="3">
        <v>212.27271012499992</v>
      </c>
    </row>
    <row r="5507" spans="2:16" x14ac:dyDescent="0.35">
      <c r="B5507" t="s">
        <v>10</v>
      </c>
      <c r="D5507" t="s">
        <v>19</v>
      </c>
      <c r="E5507" t="s">
        <v>103</v>
      </c>
      <c r="F5507" t="s">
        <v>204</v>
      </c>
      <c r="G5507" t="s">
        <v>205</v>
      </c>
      <c r="H5507">
        <v>5040</v>
      </c>
      <c r="I5507" t="s">
        <v>206</v>
      </c>
      <c r="J5507">
        <v>63300030</v>
      </c>
      <c r="K5507" t="s">
        <v>1488</v>
      </c>
      <c r="L5507" s="3">
        <v>25200</v>
      </c>
      <c r="M5507" s="3">
        <v>25200</v>
      </c>
      <c r="N5507" s="3">
        <v>25200</v>
      </c>
      <c r="O5507" s="3">
        <v>25200</v>
      </c>
      <c r="P5507" s="3">
        <v>25200</v>
      </c>
    </row>
    <row r="5508" spans="2:16" x14ac:dyDescent="0.35">
      <c r="B5508" t="s">
        <v>10</v>
      </c>
      <c r="D5508" t="s">
        <v>11</v>
      </c>
      <c r="E5508" t="s">
        <v>103</v>
      </c>
      <c r="F5508" t="s">
        <v>204</v>
      </c>
      <c r="G5508" t="s">
        <v>205</v>
      </c>
      <c r="H5508">
        <v>5040</v>
      </c>
      <c r="I5508" t="s">
        <v>206</v>
      </c>
      <c r="J5508">
        <v>63300040</v>
      </c>
      <c r="K5508" t="s">
        <v>1515</v>
      </c>
      <c r="L5508" s="3">
        <v>55767.372654031496</v>
      </c>
      <c r="M5508" s="3">
        <v>57719.23069692259</v>
      </c>
      <c r="N5508" s="3">
        <v>59739.403771314886</v>
      </c>
      <c r="O5508" s="3">
        <v>61830.282903310894</v>
      </c>
      <c r="P5508" s="3">
        <v>63994.342804926775</v>
      </c>
    </row>
    <row r="5509" spans="2:16" x14ac:dyDescent="0.35">
      <c r="B5509" t="s">
        <v>10</v>
      </c>
      <c r="D5509" t="s">
        <v>19</v>
      </c>
      <c r="E5509" t="s">
        <v>103</v>
      </c>
      <c r="F5509" t="s">
        <v>204</v>
      </c>
      <c r="G5509" t="s">
        <v>205</v>
      </c>
      <c r="H5509">
        <v>5040</v>
      </c>
      <c r="I5509" t="s">
        <v>206</v>
      </c>
      <c r="J5509">
        <v>63300056</v>
      </c>
      <c r="K5509" t="s">
        <v>1536</v>
      </c>
      <c r="L5509" s="3">
        <v>531117.83480029996</v>
      </c>
      <c r="M5509" s="3">
        <v>549706.95901831042</v>
      </c>
      <c r="N5509" s="3">
        <v>568946.70258395129</v>
      </c>
      <c r="O5509" s="3">
        <v>588859.83717438951</v>
      </c>
      <c r="P5509" s="3">
        <v>609469.93147549313</v>
      </c>
    </row>
    <row r="5510" spans="2:16" x14ac:dyDescent="0.35">
      <c r="B5510" t="s">
        <v>10</v>
      </c>
      <c r="D5510" t="s">
        <v>19</v>
      </c>
      <c r="E5510" t="s">
        <v>103</v>
      </c>
      <c r="F5510" t="s">
        <v>204</v>
      </c>
      <c r="G5510" t="s">
        <v>205</v>
      </c>
      <c r="H5510">
        <v>5040</v>
      </c>
      <c r="I5510" t="s">
        <v>206</v>
      </c>
      <c r="J5510">
        <v>63300052</v>
      </c>
      <c r="K5510" t="s">
        <v>1541</v>
      </c>
      <c r="L5510" s="3">
        <v>68094.165211847998</v>
      </c>
      <c r="M5510" s="3">
        <v>70477.46099426267</v>
      </c>
      <c r="N5510" s="3">
        <v>72944.172129061859</v>
      </c>
      <c r="O5510" s="3">
        <v>75497.218153579015</v>
      </c>
      <c r="P5510" s="3">
        <v>78139.620788954271</v>
      </c>
    </row>
    <row r="5511" spans="2:16" x14ac:dyDescent="0.35">
      <c r="B5511" t="s">
        <v>10</v>
      </c>
      <c r="D5511" t="s">
        <v>19</v>
      </c>
      <c r="E5511" t="s">
        <v>103</v>
      </c>
      <c r="F5511" t="s">
        <v>204</v>
      </c>
      <c r="G5511" t="s">
        <v>205</v>
      </c>
      <c r="H5511">
        <v>5040</v>
      </c>
      <c r="I5511" t="s">
        <v>206</v>
      </c>
      <c r="J5511">
        <v>63300060</v>
      </c>
      <c r="K5511" t="s">
        <v>1546</v>
      </c>
      <c r="L5511" s="3">
        <v>153687.9999996</v>
      </c>
      <c r="M5511" s="3">
        <v>153687.9999996</v>
      </c>
      <c r="N5511" s="3">
        <v>153687.9999996</v>
      </c>
      <c r="O5511" s="3">
        <v>153687.9999996</v>
      </c>
      <c r="P5511" s="3">
        <v>153687.9999996</v>
      </c>
    </row>
    <row r="5512" spans="2:16" x14ac:dyDescent="0.35">
      <c r="B5512" t="s">
        <v>10</v>
      </c>
      <c r="D5512" t="s">
        <v>19</v>
      </c>
      <c r="E5512" t="s">
        <v>103</v>
      </c>
      <c r="F5512" t="s">
        <v>204</v>
      </c>
      <c r="G5512" t="s">
        <v>205</v>
      </c>
      <c r="H5512">
        <v>5040</v>
      </c>
      <c r="I5512" t="s">
        <v>206</v>
      </c>
      <c r="J5512">
        <v>63300065</v>
      </c>
      <c r="K5512" t="s">
        <v>1627</v>
      </c>
      <c r="L5512" s="3">
        <v>1659.9999995999999</v>
      </c>
      <c r="M5512" s="3">
        <v>1659.9999995999999</v>
      </c>
      <c r="N5512" s="3">
        <v>1659.9999995999999</v>
      </c>
      <c r="O5512" s="3">
        <v>1659.9999995999999</v>
      </c>
      <c r="P5512" s="3">
        <v>1659.9999995999999</v>
      </c>
    </row>
    <row r="5513" spans="2:16" x14ac:dyDescent="0.35">
      <c r="B5513" t="s">
        <v>10</v>
      </c>
      <c r="D5513" t="s">
        <v>19</v>
      </c>
      <c r="E5513" t="s">
        <v>103</v>
      </c>
      <c r="F5513" t="s">
        <v>204</v>
      </c>
      <c r="G5513" t="s">
        <v>205</v>
      </c>
      <c r="H5513">
        <v>5040</v>
      </c>
      <c r="I5513" t="s">
        <v>206</v>
      </c>
      <c r="J5513">
        <v>63300033</v>
      </c>
      <c r="K5513" t="s">
        <v>1661</v>
      </c>
      <c r="L5513" s="3">
        <v>73680.000000300002</v>
      </c>
      <c r="M5513" s="3">
        <v>73680.000000300002</v>
      </c>
      <c r="N5513" s="3">
        <v>73680.000000300002</v>
      </c>
      <c r="O5513" s="3">
        <v>73680.000000300002</v>
      </c>
      <c r="P5513" s="3">
        <v>73680.000000300002</v>
      </c>
    </row>
    <row r="5514" spans="2:16" x14ac:dyDescent="0.35">
      <c r="B5514" t="s">
        <v>10</v>
      </c>
      <c r="D5514" t="s">
        <v>19</v>
      </c>
      <c r="E5514" t="s">
        <v>103</v>
      </c>
      <c r="F5514" t="s">
        <v>204</v>
      </c>
      <c r="G5514" t="s">
        <v>205</v>
      </c>
      <c r="H5514">
        <v>5040</v>
      </c>
      <c r="I5514" t="s">
        <v>206</v>
      </c>
      <c r="J5514">
        <v>63300140</v>
      </c>
      <c r="K5514" t="s">
        <v>1668</v>
      </c>
      <c r="L5514" s="3">
        <v>9899.9999996000006</v>
      </c>
      <c r="M5514" s="3">
        <v>10097.999999592001</v>
      </c>
      <c r="N5514" s="3">
        <v>10299.959999583842</v>
      </c>
      <c r="O5514" s="3">
        <v>10505.959199575518</v>
      </c>
      <c r="P5514" s="3">
        <v>10716.078383567028</v>
      </c>
    </row>
    <row r="5515" spans="2:16" x14ac:dyDescent="0.35">
      <c r="B5515" t="s">
        <v>10</v>
      </c>
      <c r="D5515" t="s">
        <v>19</v>
      </c>
      <c r="E5515" t="s">
        <v>103</v>
      </c>
      <c r="F5515" t="s">
        <v>204</v>
      </c>
      <c r="G5515" t="s">
        <v>205</v>
      </c>
      <c r="H5515">
        <v>5040</v>
      </c>
      <c r="I5515" t="s">
        <v>206</v>
      </c>
      <c r="J5515">
        <v>63300150</v>
      </c>
      <c r="K5515" t="s">
        <v>1680</v>
      </c>
      <c r="L5515" s="3">
        <v>1601206.6666667</v>
      </c>
      <c r="M5515" s="3">
        <v>1633230.800000034</v>
      </c>
      <c r="N5515" s="3">
        <v>1665895.4160000347</v>
      </c>
      <c r="O5515" s="3">
        <v>1699213.3243200353</v>
      </c>
      <c r="P5515" s="3">
        <v>1733197.590806436</v>
      </c>
    </row>
    <row r="5516" spans="2:16" x14ac:dyDescent="0.35">
      <c r="B5516" t="s">
        <v>10</v>
      </c>
      <c r="D5516" t="s">
        <v>11</v>
      </c>
      <c r="E5516" t="s">
        <v>103</v>
      </c>
      <c r="F5516" t="s">
        <v>204</v>
      </c>
      <c r="G5516" t="s">
        <v>205</v>
      </c>
      <c r="H5516">
        <v>5040</v>
      </c>
      <c r="I5516" t="s">
        <v>206</v>
      </c>
      <c r="J5516">
        <v>63300110</v>
      </c>
      <c r="K5516" t="s">
        <v>1866</v>
      </c>
      <c r="L5516" s="3">
        <v>66.399999984000004</v>
      </c>
      <c r="M5516" s="3">
        <v>66.399999984000004</v>
      </c>
      <c r="N5516" s="3">
        <v>66.399999984000004</v>
      </c>
      <c r="O5516" s="3">
        <v>66.399999984000004</v>
      </c>
      <c r="P5516" s="3">
        <v>66.399999984000004</v>
      </c>
    </row>
    <row r="5517" spans="2:16" x14ac:dyDescent="0.35">
      <c r="B5517" t="s">
        <v>10</v>
      </c>
      <c r="D5517" t="s">
        <v>11</v>
      </c>
      <c r="E5517" t="s">
        <v>103</v>
      </c>
      <c r="F5517" t="s">
        <v>204</v>
      </c>
      <c r="G5517" t="s">
        <v>205</v>
      </c>
      <c r="H5517">
        <v>5040</v>
      </c>
      <c r="I5517" t="s">
        <v>206</v>
      </c>
      <c r="J5517">
        <v>63300100</v>
      </c>
      <c r="K5517" t="s">
        <v>1869</v>
      </c>
      <c r="L5517" s="3">
        <v>55127.50400111761</v>
      </c>
      <c r="M5517" s="3">
        <v>57056.966641156723</v>
      </c>
      <c r="N5517" s="3">
        <v>59053.96047359721</v>
      </c>
      <c r="O5517" s="3">
        <v>61120.849090173098</v>
      </c>
      <c r="P5517" s="3">
        <v>63260.078808329155</v>
      </c>
    </row>
    <row r="5518" spans="2:16" x14ac:dyDescent="0.35">
      <c r="B5518" t="s">
        <v>10</v>
      </c>
      <c r="D5518" t="s">
        <v>11</v>
      </c>
      <c r="E5518" t="s">
        <v>103</v>
      </c>
      <c r="F5518" t="s">
        <v>204</v>
      </c>
      <c r="G5518" t="s">
        <v>205</v>
      </c>
      <c r="H5518">
        <v>5040</v>
      </c>
      <c r="I5518" t="s">
        <v>206</v>
      </c>
      <c r="J5518">
        <v>63300170</v>
      </c>
      <c r="K5518" t="s">
        <v>1873</v>
      </c>
      <c r="L5518" s="3">
        <v>84447.735733247697</v>
      </c>
      <c r="M5518" s="3">
        <v>87403.406483911356</v>
      </c>
      <c r="N5518" s="3">
        <v>90462.525710848262</v>
      </c>
      <c r="O5518" s="3">
        <v>93628.714110727931</v>
      </c>
      <c r="P5518" s="3">
        <v>96905.719104603413</v>
      </c>
    </row>
    <row r="5519" spans="2:16" x14ac:dyDescent="0.35">
      <c r="B5519" t="s">
        <v>10</v>
      </c>
      <c r="D5519" t="s">
        <v>19</v>
      </c>
      <c r="E5519" t="s">
        <v>103</v>
      </c>
      <c r="F5519" t="s">
        <v>204</v>
      </c>
      <c r="G5519" t="s">
        <v>205</v>
      </c>
      <c r="H5519">
        <v>5040</v>
      </c>
      <c r="I5519" t="s">
        <v>206</v>
      </c>
      <c r="J5519">
        <v>63300155</v>
      </c>
      <c r="K5519" t="s">
        <v>1877</v>
      </c>
      <c r="L5519" s="3">
        <v>54800</v>
      </c>
      <c r="M5519" s="3">
        <v>54800</v>
      </c>
      <c r="N5519" s="3">
        <v>54800</v>
      </c>
      <c r="O5519" s="3">
        <v>54800</v>
      </c>
      <c r="P5519" s="3">
        <v>54800</v>
      </c>
    </row>
    <row r="5520" spans="2:16" x14ac:dyDescent="0.35">
      <c r="B5520" t="s">
        <v>10</v>
      </c>
      <c r="D5520" t="s">
        <v>19</v>
      </c>
      <c r="E5520" t="s">
        <v>103</v>
      </c>
      <c r="F5520" t="s">
        <v>204</v>
      </c>
      <c r="G5520" t="s">
        <v>205</v>
      </c>
      <c r="H5520">
        <v>5040</v>
      </c>
      <c r="I5520" t="s">
        <v>206</v>
      </c>
      <c r="J5520">
        <v>63300160</v>
      </c>
      <c r="K5520" t="s">
        <v>1878</v>
      </c>
      <c r="L5520" s="3">
        <v>28000</v>
      </c>
      <c r="M5520" s="3">
        <v>28000</v>
      </c>
      <c r="N5520" s="3">
        <v>28000</v>
      </c>
      <c r="O5520" s="3">
        <v>28000</v>
      </c>
      <c r="P5520" s="3">
        <v>28000</v>
      </c>
    </row>
    <row r="5521" spans="2:16" x14ac:dyDescent="0.35">
      <c r="B5521" t="s">
        <v>10</v>
      </c>
      <c r="D5521" t="s">
        <v>19</v>
      </c>
      <c r="E5521" t="s">
        <v>103</v>
      </c>
      <c r="F5521" t="s">
        <v>204</v>
      </c>
      <c r="G5521" t="s">
        <v>205</v>
      </c>
      <c r="H5521">
        <v>5040</v>
      </c>
      <c r="I5521" t="s">
        <v>206</v>
      </c>
      <c r="J5521">
        <v>63300035</v>
      </c>
      <c r="K5521" t="s">
        <v>1886</v>
      </c>
      <c r="L5521" s="3">
        <v>4500</v>
      </c>
      <c r="M5521" s="3">
        <v>4590</v>
      </c>
      <c r="N5521" s="3">
        <v>4681.8</v>
      </c>
      <c r="O5521" s="3">
        <v>4775.4360000000006</v>
      </c>
      <c r="P5521" s="3">
        <v>4870.9447200000004</v>
      </c>
    </row>
    <row r="5522" spans="2:16" x14ac:dyDescent="0.35">
      <c r="B5522" t="s">
        <v>10</v>
      </c>
      <c r="D5522" t="s">
        <v>19</v>
      </c>
      <c r="E5522" t="s">
        <v>103</v>
      </c>
      <c r="F5522" t="s">
        <v>204</v>
      </c>
      <c r="G5522" t="s">
        <v>205</v>
      </c>
      <c r="H5522">
        <v>5040</v>
      </c>
      <c r="I5522" t="s">
        <v>206</v>
      </c>
      <c r="J5522">
        <v>63300135</v>
      </c>
      <c r="K5522" t="s">
        <v>1895</v>
      </c>
      <c r="L5522" s="3">
        <v>12000</v>
      </c>
      <c r="M5522" s="3">
        <v>12000</v>
      </c>
      <c r="N5522" s="3">
        <v>12000</v>
      </c>
      <c r="O5522" s="3">
        <v>12000</v>
      </c>
      <c r="P5522" s="3">
        <v>12000</v>
      </c>
    </row>
    <row r="5523" spans="2:16" x14ac:dyDescent="0.35">
      <c r="B5523" t="s">
        <v>10</v>
      </c>
      <c r="D5523" t="s">
        <v>19</v>
      </c>
      <c r="E5523" t="s">
        <v>103</v>
      </c>
      <c r="F5523" t="s">
        <v>1534</v>
      </c>
      <c r="G5523" t="s">
        <v>1535</v>
      </c>
      <c r="H5523">
        <v>5040</v>
      </c>
      <c r="I5523" t="s">
        <v>206</v>
      </c>
      <c r="J5523">
        <v>63300202</v>
      </c>
      <c r="K5523" t="s">
        <v>1527</v>
      </c>
      <c r="L5523" s="3">
        <v>16666.666666699999</v>
      </c>
      <c r="M5523" s="3">
        <v>16666.666666699999</v>
      </c>
      <c r="N5523" s="3">
        <v>16666.666666699999</v>
      </c>
      <c r="O5523" s="3">
        <v>16666.666666699999</v>
      </c>
      <c r="P5523" s="3">
        <v>16666.666666699999</v>
      </c>
    </row>
    <row r="5524" spans="2:16" x14ac:dyDescent="0.35">
      <c r="B5524" t="s">
        <v>10</v>
      </c>
      <c r="D5524" t="s">
        <v>19</v>
      </c>
      <c r="E5524" t="s">
        <v>103</v>
      </c>
      <c r="F5524" t="s">
        <v>1534</v>
      </c>
      <c r="G5524" t="s">
        <v>1535</v>
      </c>
      <c r="H5524">
        <v>5040</v>
      </c>
      <c r="I5524" t="s">
        <v>206</v>
      </c>
      <c r="J5524">
        <v>63300150</v>
      </c>
      <c r="K5524" t="s">
        <v>1680</v>
      </c>
      <c r="L5524" s="3">
        <v>6120</v>
      </c>
      <c r="M5524" s="3">
        <v>6242.4000000000005</v>
      </c>
      <c r="N5524" s="3">
        <v>6367.2480000000005</v>
      </c>
      <c r="O5524" s="3">
        <v>6494.5929600000009</v>
      </c>
      <c r="P5524" s="3">
        <v>6624.4848192000009</v>
      </c>
    </row>
    <row r="5525" spans="2:16" x14ac:dyDescent="0.35">
      <c r="B5525" t="s">
        <v>10</v>
      </c>
      <c r="D5525" t="s">
        <v>11</v>
      </c>
      <c r="E5525" t="s">
        <v>103</v>
      </c>
      <c r="F5525" t="s">
        <v>201</v>
      </c>
      <c r="G5525" t="s">
        <v>202</v>
      </c>
      <c r="H5525">
        <v>5050</v>
      </c>
      <c r="I5525" t="s">
        <v>203</v>
      </c>
      <c r="J5525">
        <v>63300080</v>
      </c>
      <c r="K5525" t="s">
        <v>91</v>
      </c>
      <c r="L5525" s="3">
        <v>76604.164518123202</v>
      </c>
      <c r="M5525" s="3">
        <v>79285.310276257514</v>
      </c>
      <c r="N5525" s="3">
        <v>82060.296135926517</v>
      </c>
      <c r="O5525" s="3">
        <v>84932.406500683937</v>
      </c>
      <c r="P5525" s="3">
        <v>87905.040728207881</v>
      </c>
    </row>
    <row r="5526" spans="2:16" x14ac:dyDescent="0.35">
      <c r="B5526" t="s">
        <v>10</v>
      </c>
      <c r="D5526" t="s">
        <v>19</v>
      </c>
      <c r="E5526" t="s">
        <v>103</v>
      </c>
      <c r="F5526" t="s">
        <v>201</v>
      </c>
      <c r="G5526" t="s">
        <v>202</v>
      </c>
      <c r="H5526">
        <v>5050</v>
      </c>
      <c r="I5526" t="s">
        <v>203</v>
      </c>
      <c r="J5526">
        <v>63300075</v>
      </c>
      <c r="K5526" t="s">
        <v>1480</v>
      </c>
      <c r="L5526" s="3">
        <v>14700</v>
      </c>
      <c r="M5526" s="3">
        <v>14920.499999999998</v>
      </c>
      <c r="N5526" s="3">
        <v>15144.307499999997</v>
      </c>
      <c r="O5526" s="3">
        <v>15371.472112499996</v>
      </c>
      <c r="P5526" s="3">
        <v>15602.044194187494</v>
      </c>
    </row>
    <row r="5527" spans="2:16" x14ac:dyDescent="0.35">
      <c r="B5527" t="s">
        <v>10</v>
      </c>
      <c r="D5527" t="s">
        <v>19</v>
      </c>
      <c r="E5527" t="s">
        <v>103</v>
      </c>
      <c r="F5527" t="s">
        <v>201</v>
      </c>
      <c r="G5527" t="s">
        <v>202</v>
      </c>
      <c r="H5527">
        <v>5050</v>
      </c>
      <c r="I5527" t="s">
        <v>203</v>
      </c>
      <c r="J5527">
        <v>63300030</v>
      </c>
      <c r="K5527" t="s">
        <v>1488</v>
      </c>
      <c r="L5527" s="3">
        <v>20240.000000399999</v>
      </c>
      <c r="M5527" s="3">
        <v>20240.000000399999</v>
      </c>
      <c r="N5527" s="3">
        <v>20240.000000399999</v>
      </c>
      <c r="O5527" s="3">
        <v>20240.000000399999</v>
      </c>
      <c r="P5527" s="3">
        <v>20240.000000399999</v>
      </c>
    </row>
    <row r="5528" spans="2:16" x14ac:dyDescent="0.35">
      <c r="B5528" t="s">
        <v>10</v>
      </c>
      <c r="D5528" t="s">
        <v>11</v>
      </c>
      <c r="E5528" t="s">
        <v>103</v>
      </c>
      <c r="F5528" t="s">
        <v>201</v>
      </c>
      <c r="G5528" t="s">
        <v>202</v>
      </c>
      <c r="H5528">
        <v>5050</v>
      </c>
      <c r="I5528" t="s">
        <v>203</v>
      </c>
      <c r="J5528">
        <v>63300040</v>
      </c>
      <c r="K5528" t="s">
        <v>1515</v>
      </c>
      <c r="L5528" s="3">
        <v>26458.675244746501</v>
      </c>
      <c r="M5528" s="3">
        <v>27384.728878312624</v>
      </c>
      <c r="N5528" s="3">
        <v>28343.194389053569</v>
      </c>
      <c r="O5528" s="3">
        <v>29335.206192670437</v>
      </c>
      <c r="P5528" s="3">
        <v>30361.938409413902</v>
      </c>
    </row>
    <row r="5529" spans="2:16" x14ac:dyDescent="0.35">
      <c r="B5529" t="s">
        <v>10</v>
      </c>
      <c r="D5529" t="s">
        <v>19</v>
      </c>
      <c r="E5529" t="s">
        <v>103</v>
      </c>
      <c r="F5529" t="s">
        <v>201</v>
      </c>
      <c r="G5529" t="s">
        <v>202</v>
      </c>
      <c r="H5529">
        <v>5050</v>
      </c>
      <c r="I5529" t="s">
        <v>203</v>
      </c>
      <c r="J5529">
        <v>63300056</v>
      </c>
      <c r="K5529" t="s">
        <v>1536</v>
      </c>
      <c r="L5529" s="3">
        <v>251987.38328330001</v>
      </c>
      <c r="M5529" s="3">
        <v>260806.94169821549</v>
      </c>
      <c r="N5529" s="3">
        <v>269935.18465765304</v>
      </c>
      <c r="O5529" s="3">
        <v>279382.91612067085</v>
      </c>
      <c r="P5529" s="3">
        <v>289161.31818489433</v>
      </c>
    </row>
    <row r="5530" spans="2:16" x14ac:dyDescent="0.35">
      <c r="B5530" t="s">
        <v>10</v>
      </c>
      <c r="D5530" t="s">
        <v>19</v>
      </c>
      <c r="E5530" t="s">
        <v>103</v>
      </c>
      <c r="F5530" t="s">
        <v>201</v>
      </c>
      <c r="G5530" t="s">
        <v>202</v>
      </c>
      <c r="H5530">
        <v>5050</v>
      </c>
      <c r="I5530" t="s">
        <v>203</v>
      </c>
      <c r="J5530">
        <v>63300060</v>
      </c>
      <c r="K5530" t="s">
        <v>1546</v>
      </c>
      <c r="L5530" s="3">
        <v>720</v>
      </c>
      <c r="M5530" s="3">
        <v>720</v>
      </c>
      <c r="N5530" s="3">
        <v>720</v>
      </c>
      <c r="O5530" s="3">
        <v>720</v>
      </c>
      <c r="P5530" s="3">
        <v>720</v>
      </c>
    </row>
    <row r="5531" spans="2:16" x14ac:dyDescent="0.35">
      <c r="B5531" t="s">
        <v>10</v>
      </c>
      <c r="D5531" t="s">
        <v>19</v>
      </c>
      <c r="E5531" t="s">
        <v>103</v>
      </c>
      <c r="F5531" t="s">
        <v>201</v>
      </c>
      <c r="G5531" t="s">
        <v>202</v>
      </c>
      <c r="H5531">
        <v>5050</v>
      </c>
      <c r="I5531" t="s">
        <v>203</v>
      </c>
      <c r="J5531">
        <v>63300065</v>
      </c>
      <c r="K5531" t="s">
        <v>1627</v>
      </c>
      <c r="L5531" s="3">
        <v>255</v>
      </c>
      <c r="M5531" s="3">
        <v>255</v>
      </c>
      <c r="N5531" s="3">
        <v>255</v>
      </c>
      <c r="O5531" s="3">
        <v>255</v>
      </c>
      <c r="P5531" s="3">
        <v>255</v>
      </c>
    </row>
    <row r="5532" spans="2:16" x14ac:dyDescent="0.35">
      <c r="B5532" t="s">
        <v>10</v>
      </c>
      <c r="D5532" t="s">
        <v>11</v>
      </c>
      <c r="E5532" t="s">
        <v>103</v>
      </c>
      <c r="F5532" t="s">
        <v>201</v>
      </c>
      <c r="G5532" t="s">
        <v>202</v>
      </c>
      <c r="H5532">
        <v>5050</v>
      </c>
      <c r="I5532" t="s">
        <v>203</v>
      </c>
      <c r="J5532">
        <v>63300110</v>
      </c>
      <c r="K5532" t="s">
        <v>1866</v>
      </c>
      <c r="L5532" s="3">
        <v>10.200000000000001</v>
      </c>
      <c r="M5532" s="3">
        <v>10.200000000000001</v>
      </c>
      <c r="N5532" s="3">
        <v>10.200000000000001</v>
      </c>
      <c r="O5532" s="3">
        <v>10.200000000000001</v>
      </c>
      <c r="P5532" s="3">
        <v>10.200000000000001</v>
      </c>
    </row>
    <row r="5533" spans="2:16" x14ac:dyDescent="0.35">
      <c r="B5533" t="s">
        <v>10</v>
      </c>
      <c r="D5533" t="s">
        <v>11</v>
      </c>
      <c r="E5533" t="s">
        <v>103</v>
      </c>
      <c r="F5533" t="s">
        <v>201</v>
      </c>
      <c r="G5533" t="s">
        <v>202</v>
      </c>
      <c r="H5533">
        <v>5050</v>
      </c>
      <c r="I5533" t="s">
        <v>203</v>
      </c>
      <c r="J5533">
        <v>63300100</v>
      </c>
      <c r="K5533" t="s">
        <v>1869</v>
      </c>
      <c r="L5533" s="3">
        <v>23182.8392620636</v>
      </c>
      <c r="M5533" s="3">
        <v>23994.238636235827</v>
      </c>
      <c r="N5533" s="3">
        <v>24834.036988504078</v>
      </c>
      <c r="O5533" s="3">
        <v>25703.228283101718</v>
      </c>
      <c r="P5533" s="3">
        <v>26602.841273010279</v>
      </c>
    </row>
    <row r="5534" spans="2:16" x14ac:dyDescent="0.35">
      <c r="B5534" t="s">
        <v>10</v>
      </c>
      <c r="D5534" t="s">
        <v>11</v>
      </c>
      <c r="E5534" t="s">
        <v>103</v>
      </c>
      <c r="F5534" t="s">
        <v>201</v>
      </c>
      <c r="G5534" t="s">
        <v>202</v>
      </c>
      <c r="H5534">
        <v>5050</v>
      </c>
      <c r="I5534" t="s">
        <v>203</v>
      </c>
      <c r="J5534">
        <v>63300170</v>
      </c>
      <c r="K5534" t="s">
        <v>1873</v>
      </c>
      <c r="L5534" s="3">
        <v>40065.993942044704</v>
      </c>
      <c r="M5534" s="3">
        <v>41468.303730016261</v>
      </c>
      <c r="N5534" s="3">
        <v>42919.694360566835</v>
      </c>
      <c r="O5534" s="3">
        <v>44421.883663186665</v>
      </c>
      <c r="P5534" s="3">
        <v>45976.6495913982</v>
      </c>
    </row>
    <row r="5535" spans="2:16" x14ac:dyDescent="0.35">
      <c r="B5535" t="s">
        <v>10</v>
      </c>
      <c r="D5535" t="s">
        <v>19</v>
      </c>
      <c r="E5535" t="s">
        <v>103</v>
      </c>
      <c r="F5535" t="s">
        <v>201</v>
      </c>
      <c r="G5535" t="s">
        <v>202</v>
      </c>
      <c r="H5535">
        <v>5050</v>
      </c>
      <c r="I5535" t="s">
        <v>203</v>
      </c>
      <c r="J5535">
        <v>63300035</v>
      </c>
      <c r="K5535" t="s">
        <v>1886</v>
      </c>
      <c r="L5535" s="3">
        <v>12970</v>
      </c>
      <c r="M5535" s="3">
        <v>13229.4</v>
      </c>
      <c r="N5535" s="3">
        <v>13493.987999999999</v>
      </c>
      <c r="O5535" s="3">
        <v>13763.867759999999</v>
      </c>
      <c r="P5535" s="3">
        <v>14039.145115199999</v>
      </c>
    </row>
    <row r="5536" spans="2:16" x14ac:dyDescent="0.35">
      <c r="B5536" t="s">
        <v>10</v>
      </c>
      <c r="D5536" t="s">
        <v>11</v>
      </c>
      <c r="E5536" t="s">
        <v>103</v>
      </c>
      <c r="F5536" t="s">
        <v>190</v>
      </c>
      <c r="G5536" t="s">
        <v>191</v>
      </c>
      <c r="H5536">
        <v>5150</v>
      </c>
      <c r="I5536" t="s">
        <v>192</v>
      </c>
      <c r="J5536">
        <v>63300080</v>
      </c>
      <c r="K5536" t="s">
        <v>91</v>
      </c>
      <c r="L5536" s="3">
        <v>6515.40557717302</v>
      </c>
      <c r="M5536" s="3">
        <v>4362.8381861581147</v>
      </c>
      <c r="N5536" s="3">
        <v>5095.0754640595551</v>
      </c>
      <c r="O5536" s="3">
        <v>5870.3271849291341</v>
      </c>
      <c r="P5536" s="3">
        <v>9073.0547340438352</v>
      </c>
    </row>
    <row r="5537" spans="2:16" x14ac:dyDescent="0.35">
      <c r="B5537" t="s">
        <v>10</v>
      </c>
      <c r="D5537" t="s">
        <v>19</v>
      </c>
      <c r="E5537" t="s">
        <v>103</v>
      </c>
      <c r="F5537" t="s">
        <v>190</v>
      </c>
      <c r="G5537" t="s">
        <v>191</v>
      </c>
      <c r="H5537">
        <v>5150</v>
      </c>
      <c r="I5537" t="s">
        <v>192</v>
      </c>
      <c r="J5537">
        <v>63300030</v>
      </c>
      <c r="K5537" t="s">
        <v>1488</v>
      </c>
      <c r="L5537" s="3">
        <v>325.82781961667479</v>
      </c>
      <c r="M5537" s="3">
        <v>-9.0949470177292824E-13</v>
      </c>
      <c r="N5537" s="3">
        <v>-228.00000000000182</v>
      </c>
      <c r="O5537" s="3">
        <v>-408.00000000000182</v>
      </c>
      <c r="P5537" s="3">
        <v>-476.85205188616965</v>
      </c>
    </row>
    <row r="5538" spans="2:16" x14ac:dyDescent="0.35">
      <c r="B5538" t="s">
        <v>10</v>
      </c>
      <c r="D5538" t="s">
        <v>11</v>
      </c>
      <c r="E5538" t="s">
        <v>103</v>
      </c>
      <c r="F5538" t="s">
        <v>190</v>
      </c>
      <c r="G5538" t="s">
        <v>191</v>
      </c>
      <c r="H5538">
        <v>5150</v>
      </c>
      <c r="I5538" t="s">
        <v>192</v>
      </c>
      <c r="J5538">
        <v>63300040</v>
      </c>
      <c r="K5538" t="s">
        <v>1515</v>
      </c>
      <c r="L5538" s="3">
        <v>2250.3867947472681</v>
      </c>
      <c r="M5538" s="3">
        <v>1506.9013471927756</v>
      </c>
      <c r="N5538" s="3">
        <v>1759.8122490995156</v>
      </c>
      <c r="O5538" s="3">
        <v>2027.580113215663</v>
      </c>
      <c r="P5538" s="3">
        <v>3133.7853522190999</v>
      </c>
    </row>
    <row r="5539" spans="2:16" x14ac:dyDescent="0.35">
      <c r="B5539" t="s">
        <v>10</v>
      </c>
      <c r="D5539" t="s">
        <v>19</v>
      </c>
      <c r="E5539" t="s">
        <v>103</v>
      </c>
      <c r="F5539" t="s">
        <v>190</v>
      </c>
      <c r="G5539" t="s">
        <v>191</v>
      </c>
      <c r="H5539">
        <v>5150</v>
      </c>
      <c r="I5539" t="s">
        <v>192</v>
      </c>
      <c r="J5539">
        <v>63300056</v>
      </c>
      <c r="K5539" t="s">
        <v>1536</v>
      </c>
      <c r="L5539" s="3">
        <v>21432.25518806919</v>
      </c>
      <c r="M5539" s="3">
        <v>14351.441401835938</v>
      </c>
      <c r="N5539" s="3">
        <v>16760.116658090672</v>
      </c>
      <c r="O5539" s="3">
        <v>19310.286792530038</v>
      </c>
      <c r="P5539" s="3">
        <v>29845.57478303893</v>
      </c>
    </row>
    <row r="5540" spans="2:16" x14ac:dyDescent="0.35">
      <c r="B5540" t="s">
        <v>10</v>
      </c>
      <c r="D5540" t="s">
        <v>19</v>
      </c>
      <c r="E5540" t="s">
        <v>103</v>
      </c>
      <c r="F5540" t="s">
        <v>190</v>
      </c>
      <c r="G5540" t="s">
        <v>191</v>
      </c>
      <c r="H5540">
        <v>5150</v>
      </c>
      <c r="I5540" t="s">
        <v>192</v>
      </c>
      <c r="J5540">
        <v>63300060</v>
      </c>
      <c r="K5540" t="s">
        <v>1546</v>
      </c>
      <c r="L5540" s="3">
        <v>-38104.825846537889</v>
      </c>
      <c r="M5540" s="3">
        <v>-48556.000000000029</v>
      </c>
      <c r="N5540" s="3">
        <v>-74456.000000000058</v>
      </c>
      <c r="O5540" s="3">
        <v>-78176.000000000058</v>
      </c>
      <c r="P5540" s="3">
        <v>-80560.151050991699</v>
      </c>
    </row>
    <row r="5541" spans="2:16" x14ac:dyDescent="0.35">
      <c r="B5541" t="s">
        <v>10</v>
      </c>
      <c r="D5541" t="s">
        <v>19</v>
      </c>
      <c r="E5541" t="s">
        <v>103</v>
      </c>
      <c r="F5541" t="s">
        <v>190</v>
      </c>
      <c r="G5541" t="s">
        <v>191</v>
      </c>
      <c r="H5541">
        <v>5150</v>
      </c>
      <c r="I5541" t="s">
        <v>192</v>
      </c>
      <c r="J5541">
        <v>63300070</v>
      </c>
      <c r="K5541" t="s">
        <v>1658</v>
      </c>
      <c r="L5541" s="3">
        <v>-1716.5523915872509</v>
      </c>
      <c r="M5541" s="3">
        <v>7.2759576141834259E-12</v>
      </c>
      <c r="N5541" s="3">
        <v>7.2759576141834259E-12</v>
      </c>
      <c r="O5541" s="3">
        <v>7.2759576141834259E-12</v>
      </c>
      <c r="P5541" s="3">
        <v>339.89325428806478</v>
      </c>
    </row>
    <row r="5542" spans="2:16" x14ac:dyDescent="0.35">
      <c r="B5542" t="s">
        <v>10</v>
      </c>
      <c r="D5542" t="s">
        <v>19</v>
      </c>
      <c r="E5542" t="s">
        <v>103</v>
      </c>
      <c r="F5542" t="s">
        <v>190</v>
      </c>
      <c r="G5542" t="s">
        <v>191</v>
      </c>
      <c r="H5542">
        <v>5150</v>
      </c>
      <c r="I5542" t="s">
        <v>192</v>
      </c>
      <c r="J5542">
        <v>63300033</v>
      </c>
      <c r="K5542" t="s">
        <v>1661</v>
      </c>
      <c r="L5542" s="3">
        <v>1131.5714306613736</v>
      </c>
      <c r="M5542" s="3">
        <v>-1176.0000000000073</v>
      </c>
      <c r="N5542" s="3">
        <v>-2136.0000000000073</v>
      </c>
      <c r="O5542" s="3">
        <v>-3156.0000000000073</v>
      </c>
      <c r="P5542" s="3">
        <v>-3633.958618826473</v>
      </c>
    </row>
    <row r="5543" spans="2:16" x14ac:dyDescent="0.35">
      <c r="B5543" t="s">
        <v>10</v>
      </c>
      <c r="D5543" t="s">
        <v>19</v>
      </c>
      <c r="E5543" t="s">
        <v>103</v>
      </c>
      <c r="F5543" t="s">
        <v>190</v>
      </c>
      <c r="G5543" t="s">
        <v>191</v>
      </c>
      <c r="H5543">
        <v>5150</v>
      </c>
      <c r="I5543" t="s">
        <v>192</v>
      </c>
      <c r="J5543">
        <v>63300150</v>
      </c>
      <c r="K5543" t="s">
        <v>1680</v>
      </c>
      <c r="L5543" s="3">
        <v>0</v>
      </c>
      <c r="M5543" s="3">
        <v>5797.2363626872639</v>
      </c>
      <c r="N5543" s="3">
        <v>-10434.587538090695</v>
      </c>
      <c r="O5543" s="3">
        <v>12966.071333141603</v>
      </c>
      <c r="P5543" s="3">
        <v>0</v>
      </c>
    </row>
    <row r="5544" spans="2:16" x14ac:dyDescent="0.35">
      <c r="B5544" t="s">
        <v>10</v>
      </c>
      <c r="D5544" t="s">
        <v>19</v>
      </c>
      <c r="E5544" t="s">
        <v>103</v>
      </c>
      <c r="F5544" t="s">
        <v>190</v>
      </c>
      <c r="G5544" t="s">
        <v>191</v>
      </c>
      <c r="H5544">
        <v>5150</v>
      </c>
      <c r="I5544" t="s">
        <v>192</v>
      </c>
      <c r="J5544">
        <v>63300150</v>
      </c>
      <c r="K5544" t="s">
        <v>1680</v>
      </c>
      <c r="L5544" s="3">
        <v>0</v>
      </c>
      <c r="M5544" s="3">
        <v>9283.5332490676847</v>
      </c>
      <c r="N5544" s="3">
        <v>73050.297741110873</v>
      </c>
      <c r="O5544" s="3">
        <v>51708.765076994125</v>
      </c>
      <c r="P5544" s="3">
        <v>0</v>
      </c>
    </row>
    <row r="5545" spans="2:16" x14ac:dyDescent="0.35">
      <c r="B5545" t="s">
        <v>10</v>
      </c>
      <c r="D5545" t="s">
        <v>19</v>
      </c>
      <c r="E5545" t="s">
        <v>103</v>
      </c>
      <c r="F5545" t="s">
        <v>193</v>
      </c>
      <c r="G5545" t="s">
        <v>194</v>
      </c>
      <c r="H5545">
        <v>5150</v>
      </c>
      <c r="I5545" t="s">
        <v>192</v>
      </c>
      <c r="J5545">
        <v>63300150</v>
      </c>
      <c r="K5545" t="s">
        <v>1680</v>
      </c>
      <c r="L5545" s="3">
        <v>0</v>
      </c>
      <c r="M5545" s="3">
        <v>27760.128680750673</v>
      </c>
      <c r="N5545" s="3">
        <v>66850.893816508862</v>
      </c>
      <c r="O5545" s="3">
        <v>42098.517717350587</v>
      </c>
      <c r="P5545" s="3">
        <v>0</v>
      </c>
    </row>
    <row r="5546" spans="2:16" x14ac:dyDescent="0.35">
      <c r="B5546" t="s">
        <v>10</v>
      </c>
      <c r="D5546" t="s">
        <v>19</v>
      </c>
      <c r="E5546" t="s">
        <v>103</v>
      </c>
      <c r="F5546" t="s">
        <v>195</v>
      </c>
      <c r="G5546" t="s">
        <v>196</v>
      </c>
      <c r="H5546">
        <v>5150</v>
      </c>
      <c r="I5546" t="s">
        <v>192</v>
      </c>
      <c r="J5546">
        <v>63300150</v>
      </c>
      <c r="K5546" t="s">
        <v>1680</v>
      </c>
      <c r="L5546" s="3">
        <v>0</v>
      </c>
      <c r="M5546" s="3">
        <v>454228.76797879569</v>
      </c>
      <c r="N5546" s="3">
        <v>89371.790807142141</v>
      </c>
      <c r="O5546" s="3">
        <v>313870.86342819885</v>
      </c>
      <c r="P5546" s="3">
        <v>0</v>
      </c>
    </row>
    <row r="5547" spans="2:16" x14ac:dyDescent="0.35">
      <c r="B5547" t="s">
        <v>10</v>
      </c>
      <c r="D5547" t="s">
        <v>19</v>
      </c>
      <c r="E5547" t="s">
        <v>103</v>
      </c>
      <c r="F5547" t="s">
        <v>197</v>
      </c>
      <c r="G5547" t="s">
        <v>198</v>
      </c>
      <c r="H5547">
        <v>5150</v>
      </c>
      <c r="I5547" t="s">
        <v>192</v>
      </c>
      <c r="J5547">
        <v>63300150</v>
      </c>
      <c r="K5547" t="s">
        <v>1680</v>
      </c>
      <c r="L5547" s="3">
        <v>0</v>
      </c>
      <c r="M5547" s="3">
        <v>-288289.35115518811</v>
      </c>
      <c r="N5547" s="3">
        <v>-260668.86826107703</v>
      </c>
      <c r="O5547" s="3">
        <v>-289639.63628087746</v>
      </c>
      <c r="P5547" s="3">
        <v>0</v>
      </c>
    </row>
    <row r="5548" spans="2:16" x14ac:dyDescent="0.35">
      <c r="B5548" t="s">
        <v>10</v>
      </c>
      <c r="D5548" t="s">
        <v>19</v>
      </c>
      <c r="E5548" t="s">
        <v>103</v>
      </c>
      <c r="F5548" t="s">
        <v>199</v>
      </c>
      <c r="G5548" t="s">
        <v>200</v>
      </c>
      <c r="H5548">
        <v>5150</v>
      </c>
      <c r="I5548" t="s">
        <v>192</v>
      </c>
      <c r="J5548">
        <v>63300150</v>
      </c>
      <c r="K5548" t="s">
        <v>1680</v>
      </c>
      <c r="L5548" s="3">
        <v>0</v>
      </c>
      <c r="M5548" s="3">
        <v>240016.921246574</v>
      </c>
      <c r="N5548" s="3">
        <v>474395.8858963151</v>
      </c>
      <c r="O5548" s="3">
        <v>324961.4900583339</v>
      </c>
      <c r="P5548" s="3">
        <v>0</v>
      </c>
    </row>
    <row r="5549" spans="2:16" x14ac:dyDescent="0.35">
      <c r="B5549" t="s">
        <v>10</v>
      </c>
      <c r="D5549" t="s">
        <v>19</v>
      </c>
      <c r="E5549" t="s">
        <v>103</v>
      </c>
      <c r="F5549" t="s">
        <v>1559</v>
      </c>
      <c r="G5549" t="s">
        <v>1560</v>
      </c>
      <c r="H5549">
        <v>5150</v>
      </c>
      <c r="I5549" t="s">
        <v>192</v>
      </c>
      <c r="J5549">
        <v>63300150</v>
      </c>
      <c r="K5549" t="s">
        <v>1680</v>
      </c>
      <c r="L5549" s="3">
        <v>0</v>
      </c>
      <c r="M5549" s="3">
        <v>-443000</v>
      </c>
      <c r="N5549" s="3">
        <v>-443000</v>
      </c>
      <c r="O5549" s="3">
        <v>-443000</v>
      </c>
      <c r="P5549" s="3">
        <v>0</v>
      </c>
    </row>
    <row r="5550" spans="2:16" x14ac:dyDescent="0.35">
      <c r="B5550" t="s">
        <v>10</v>
      </c>
      <c r="D5550" t="s">
        <v>19</v>
      </c>
      <c r="E5550" t="s">
        <v>103</v>
      </c>
      <c r="F5550" t="s">
        <v>190</v>
      </c>
      <c r="G5550" t="s">
        <v>191</v>
      </c>
      <c r="H5550">
        <v>5150</v>
      </c>
      <c r="I5550" t="s">
        <v>192</v>
      </c>
      <c r="J5550">
        <v>63300150</v>
      </c>
      <c r="K5550" t="s">
        <v>1680</v>
      </c>
      <c r="L5550" s="3">
        <v>-112511.49843937656</v>
      </c>
      <c r="M5550" s="3">
        <v>-122550.22000000006</v>
      </c>
      <c r="N5550" s="3">
        <v>-122532.56440000006</v>
      </c>
      <c r="O5550" s="3">
        <v>-122558.23568800006</v>
      </c>
      <c r="P5550" s="3">
        <v>-122868.70083326538</v>
      </c>
    </row>
    <row r="5551" spans="2:16" x14ac:dyDescent="0.35">
      <c r="B5551" t="s">
        <v>10</v>
      </c>
      <c r="D5551" t="s">
        <v>19</v>
      </c>
      <c r="E5551" t="s">
        <v>103</v>
      </c>
      <c r="F5551" t="s">
        <v>190</v>
      </c>
      <c r="G5551" t="s">
        <v>191</v>
      </c>
      <c r="H5551">
        <v>5150</v>
      </c>
      <c r="I5551" t="s">
        <v>192</v>
      </c>
      <c r="J5551">
        <v>63300152</v>
      </c>
      <c r="K5551" t="s">
        <v>1741</v>
      </c>
      <c r="L5551" s="3">
        <v>-62420</v>
      </c>
      <c r="M5551" s="3">
        <v>135000</v>
      </c>
      <c r="N5551" s="3">
        <v>135000</v>
      </c>
      <c r="O5551" s="3">
        <v>135000</v>
      </c>
      <c r="P5551" s="3">
        <v>135000</v>
      </c>
    </row>
    <row r="5552" spans="2:16" x14ac:dyDescent="0.35">
      <c r="B5552" t="s">
        <v>10</v>
      </c>
      <c r="D5552" t="s">
        <v>11</v>
      </c>
      <c r="E5552" t="s">
        <v>103</v>
      </c>
      <c r="F5552" t="s">
        <v>190</v>
      </c>
      <c r="G5552" t="s">
        <v>191</v>
      </c>
      <c r="H5552">
        <v>5150</v>
      </c>
      <c r="I5552" t="s">
        <v>192</v>
      </c>
      <c r="J5552">
        <v>63300100</v>
      </c>
      <c r="K5552" t="s">
        <v>1869</v>
      </c>
      <c r="L5552" s="3">
        <v>1971.7674773023682</v>
      </c>
      <c r="M5552" s="3">
        <v>1320.3326089689072</v>
      </c>
      <c r="N5552" s="3">
        <v>1541.9307325443442</v>
      </c>
      <c r="O5552" s="3">
        <v>1776.54638491277</v>
      </c>
      <c r="P5552" s="3">
        <v>2745.7928800395894</v>
      </c>
    </row>
    <row r="5553" spans="2:16" x14ac:dyDescent="0.35">
      <c r="B5553" t="s">
        <v>10</v>
      </c>
      <c r="D5553" t="s">
        <v>11</v>
      </c>
      <c r="E5553" t="s">
        <v>103</v>
      </c>
      <c r="F5553" t="s">
        <v>190</v>
      </c>
      <c r="G5553" t="s">
        <v>191</v>
      </c>
      <c r="H5553">
        <v>5150</v>
      </c>
      <c r="I5553" t="s">
        <v>192</v>
      </c>
      <c r="J5553">
        <v>63300170</v>
      </c>
      <c r="K5553" t="s">
        <v>1873</v>
      </c>
      <c r="L5553" s="3">
        <v>3407.7285749029979</v>
      </c>
      <c r="M5553" s="3">
        <v>2281.8791828919202</v>
      </c>
      <c r="N5553" s="3">
        <v>2664.8585486364173</v>
      </c>
      <c r="O5553" s="3">
        <v>3070.3356000122731</v>
      </c>
      <c r="P5553" s="3">
        <v>4745.4463905031953</v>
      </c>
    </row>
    <row r="5554" spans="2:16" x14ac:dyDescent="0.35">
      <c r="B5554" t="s">
        <v>10</v>
      </c>
      <c r="D5554" t="s">
        <v>19</v>
      </c>
      <c r="E5554" t="s">
        <v>103</v>
      </c>
      <c r="F5554" t="s">
        <v>190</v>
      </c>
      <c r="G5554" t="s">
        <v>191</v>
      </c>
      <c r="H5554">
        <v>5150</v>
      </c>
      <c r="I5554" t="s">
        <v>192</v>
      </c>
      <c r="J5554">
        <v>63300155</v>
      </c>
      <c r="K5554" t="s">
        <v>1877</v>
      </c>
      <c r="L5554" s="3">
        <v>1073.2141621102564</v>
      </c>
      <c r="M5554" s="3">
        <v>-3.637978807091713E-12</v>
      </c>
      <c r="N5554" s="3">
        <v>-3.637978807091713E-12</v>
      </c>
      <c r="O5554" s="3">
        <v>-3.637978807091713E-12</v>
      </c>
      <c r="P5554" s="3">
        <v>-212.5063329820041</v>
      </c>
    </row>
    <row r="5555" spans="2:16" x14ac:dyDescent="0.35">
      <c r="B5555" t="s">
        <v>10</v>
      </c>
      <c r="D5555" t="s">
        <v>19</v>
      </c>
      <c r="E5555" t="s">
        <v>103</v>
      </c>
      <c r="F5555" t="s">
        <v>190</v>
      </c>
      <c r="G5555" t="s">
        <v>191</v>
      </c>
      <c r="H5555">
        <v>5150</v>
      </c>
      <c r="I5555" t="s">
        <v>192</v>
      </c>
      <c r="J5555">
        <v>63300160</v>
      </c>
      <c r="K5555" t="s">
        <v>1878</v>
      </c>
      <c r="L5555" s="3">
        <v>1828.5531079134671</v>
      </c>
      <c r="M5555" s="3">
        <v>-2196.0000000000146</v>
      </c>
      <c r="N5555" s="3">
        <v>-3996.0000000000146</v>
      </c>
      <c r="O5555" s="3">
        <v>-5916.0000000000146</v>
      </c>
      <c r="P5555" s="3">
        <v>-6752.4249266171682</v>
      </c>
    </row>
    <row r="5556" spans="2:16" x14ac:dyDescent="0.35">
      <c r="B5556" t="s">
        <v>10</v>
      </c>
      <c r="D5556" t="s">
        <v>19</v>
      </c>
      <c r="E5556" t="s">
        <v>103</v>
      </c>
      <c r="F5556" t="s">
        <v>190</v>
      </c>
      <c r="G5556" t="s">
        <v>191</v>
      </c>
      <c r="H5556">
        <v>5150</v>
      </c>
      <c r="I5556" t="s">
        <v>192</v>
      </c>
      <c r="J5556">
        <v>63300135</v>
      </c>
      <c r="K5556" t="s">
        <v>1895</v>
      </c>
      <c r="L5556" s="3">
        <v>193.17854917984596</v>
      </c>
      <c r="M5556" s="3">
        <v>-9.0949470177292824E-13</v>
      </c>
      <c r="N5556" s="3">
        <v>-9.0949470177292824E-13</v>
      </c>
      <c r="O5556" s="3">
        <v>-9.0949470177292824E-13</v>
      </c>
      <c r="P5556" s="3">
        <v>-38.251139936760865</v>
      </c>
    </row>
    <row r="5557" spans="2:16" x14ac:dyDescent="0.35">
      <c r="B5557" t="s">
        <v>10</v>
      </c>
      <c r="D5557" t="s">
        <v>11</v>
      </c>
      <c r="E5557" t="s">
        <v>103</v>
      </c>
      <c r="F5557" t="s">
        <v>190</v>
      </c>
      <c r="G5557" t="s">
        <v>191</v>
      </c>
      <c r="H5557">
        <v>5150</v>
      </c>
      <c r="I5557" t="s">
        <v>192</v>
      </c>
      <c r="J5557">
        <v>63300130</v>
      </c>
      <c r="K5557" t="s">
        <v>1896</v>
      </c>
      <c r="L5557" s="3">
        <v>857.29021237186498</v>
      </c>
      <c r="M5557" s="3">
        <v>574.05766119749751</v>
      </c>
      <c r="N5557" s="3">
        <v>-22088.939455450542</v>
      </c>
      <c r="O5557" s="3">
        <v>-21515.676797735476</v>
      </c>
      <c r="P5557" s="3">
        <v>-21331.08327348097</v>
      </c>
    </row>
    <row r="5558" spans="2:16" x14ac:dyDescent="0.35">
      <c r="B5558" t="s">
        <v>10</v>
      </c>
      <c r="D5558" t="s">
        <v>19</v>
      </c>
      <c r="E5558" t="s">
        <v>103</v>
      </c>
      <c r="F5558" t="s">
        <v>193</v>
      </c>
      <c r="G5558" t="s">
        <v>194</v>
      </c>
      <c r="H5558">
        <v>5150</v>
      </c>
      <c r="I5558" t="s">
        <v>192</v>
      </c>
      <c r="J5558">
        <v>63300150</v>
      </c>
      <c r="K5558" t="s">
        <v>1680</v>
      </c>
      <c r="L5558" s="3">
        <v>0</v>
      </c>
      <c r="M5558" s="3">
        <v>17335.213124495163</v>
      </c>
      <c r="N5558" s="3">
        <v>-9549.0576369738392</v>
      </c>
      <c r="O5558" s="3">
        <v>10556.283502998405</v>
      </c>
      <c r="P5558" s="3">
        <v>0</v>
      </c>
    </row>
    <row r="5559" spans="2:16" x14ac:dyDescent="0.35">
      <c r="B5559" t="s">
        <v>10</v>
      </c>
      <c r="D5559" t="s">
        <v>11</v>
      </c>
      <c r="E5559" t="s">
        <v>103</v>
      </c>
      <c r="F5559" t="s">
        <v>193</v>
      </c>
      <c r="G5559" t="s">
        <v>194</v>
      </c>
      <c r="H5559">
        <v>5150</v>
      </c>
      <c r="I5559" t="s">
        <v>192</v>
      </c>
      <c r="J5559">
        <v>63300080</v>
      </c>
      <c r="K5559" t="s">
        <v>91</v>
      </c>
      <c r="L5559" s="3">
        <v>626.80244258392486</v>
      </c>
      <c r="M5559" s="3">
        <v>-4905.3407488397788</v>
      </c>
      <c r="N5559" s="3">
        <v>-3724.9349571048515</v>
      </c>
      <c r="O5559" s="3">
        <v>-2462.6521811208804</v>
      </c>
      <c r="P5559" s="3">
        <v>4443.9355767962988</v>
      </c>
    </row>
    <row r="5560" spans="2:16" x14ac:dyDescent="0.35">
      <c r="B5560" t="s">
        <v>10</v>
      </c>
      <c r="D5560" t="s">
        <v>19</v>
      </c>
      <c r="E5560" t="s">
        <v>103</v>
      </c>
      <c r="F5560" t="s">
        <v>193</v>
      </c>
      <c r="G5560" t="s">
        <v>194</v>
      </c>
      <c r="H5560">
        <v>5150</v>
      </c>
      <c r="I5560" t="s">
        <v>192</v>
      </c>
      <c r="J5560">
        <v>63300030</v>
      </c>
      <c r="K5560" t="s">
        <v>1488</v>
      </c>
      <c r="L5560" s="3">
        <v>2438.5379724180384</v>
      </c>
      <c r="M5560" s="3">
        <v>-1212.0000000000146</v>
      </c>
      <c r="N5560" s="3">
        <v>-1812.0000000000146</v>
      </c>
      <c r="O5560" s="3">
        <v>-2412.0000000000146</v>
      </c>
      <c r="P5560" s="3">
        <v>-3147.590671617203</v>
      </c>
    </row>
    <row r="5561" spans="2:16" x14ac:dyDescent="0.35">
      <c r="B5561" t="s">
        <v>10</v>
      </c>
      <c r="D5561" t="s">
        <v>11</v>
      </c>
      <c r="E5561" t="s">
        <v>103</v>
      </c>
      <c r="F5561" t="s">
        <v>193</v>
      </c>
      <c r="G5561" t="s">
        <v>194</v>
      </c>
      <c r="H5561">
        <v>5150</v>
      </c>
      <c r="I5561" t="s">
        <v>192</v>
      </c>
      <c r="J5561">
        <v>63300040</v>
      </c>
      <c r="K5561" t="s">
        <v>1515</v>
      </c>
      <c r="L5561" s="3">
        <v>216.49426470824983</v>
      </c>
      <c r="M5561" s="3">
        <v>-1694.2788770663756</v>
      </c>
      <c r="N5561" s="3">
        <v>-1286.5729292632022</v>
      </c>
      <c r="O5561" s="3">
        <v>-850.58710203190276</v>
      </c>
      <c r="P5561" s="3">
        <v>1534.9119590908085</v>
      </c>
    </row>
    <row r="5562" spans="2:16" x14ac:dyDescent="0.35">
      <c r="B5562" t="s">
        <v>10</v>
      </c>
      <c r="D5562" t="s">
        <v>19</v>
      </c>
      <c r="E5562" t="s">
        <v>103</v>
      </c>
      <c r="F5562" t="s">
        <v>193</v>
      </c>
      <c r="G5562" t="s">
        <v>194</v>
      </c>
      <c r="H5562">
        <v>5150</v>
      </c>
      <c r="I5562" t="s">
        <v>192</v>
      </c>
      <c r="J5562">
        <v>63300056</v>
      </c>
      <c r="K5562" t="s">
        <v>1536</v>
      </c>
      <c r="L5562" s="3">
        <v>2061.8501400786918</v>
      </c>
      <c r="M5562" s="3">
        <v>-16135.989305394003</v>
      </c>
      <c r="N5562" s="3">
        <v>-12253.075516792363</v>
      </c>
      <c r="O5562" s="3">
        <v>-8100.8295431609731</v>
      </c>
      <c r="P5562" s="3">
        <v>14618.20913419826</v>
      </c>
    </row>
    <row r="5563" spans="2:16" x14ac:dyDescent="0.35">
      <c r="B5563" t="s">
        <v>10</v>
      </c>
      <c r="D5563" t="s">
        <v>19</v>
      </c>
      <c r="E5563" t="s">
        <v>103</v>
      </c>
      <c r="F5563" t="s">
        <v>193</v>
      </c>
      <c r="G5563" t="s">
        <v>194</v>
      </c>
      <c r="H5563">
        <v>5150</v>
      </c>
      <c r="I5563" t="s">
        <v>192</v>
      </c>
      <c r="J5563">
        <v>63300060</v>
      </c>
      <c r="K5563" t="s">
        <v>1546</v>
      </c>
      <c r="L5563" s="3">
        <v>-1106.6792759715463</v>
      </c>
      <c r="M5563" s="3">
        <v>-7224.0000000000291</v>
      </c>
      <c r="N5563" s="3">
        <v>-9924.0000000000291</v>
      </c>
      <c r="O5563" s="3">
        <v>-12804.000000000029</v>
      </c>
      <c r="P5563" s="3">
        <v>-14074.5753648994</v>
      </c>
    </row>
    <row r="5564" spans="2:16" x14ac:dyDescent="0.35">
      <c r="B5564" t="s">
        <v>10</v>
      </c>
      <c r="D5564" t="s">
        <v>19</v>
      </c>
      <c r="E5564" t="s">
        <v>103</v>
      </c>
      <c r="F5564" t="s">
        <v>193</v>
      </c>
      <c r="G5564" t="s">
        <v>194</v>
      </c>
      <c r="H5564">
        <v>5150</v>
      </c>
      <c r="I5564" t="s">
        <v>192</v>
      </c>
      <c r="J5564">
        <v>63300065</v>
      </c>
      <c r="K5564" t="s">
        <v>1627</v>
      </c>
      <c r="L5564" s="3">
        <v>3900</v>
      </c>
      <c r="M5564" s="3">
        <v>3900</v>
      </c>
      <c r="N5564" s="3">
        <v>3900</v>
      </c>
      <c r="O5564" s="3">
        <v>3900</v>
      </c>
      <c r="P5564" s="3">
        <v>3900</v>
      </c>
    </row>
    <row r="5565" spans="2:16" x14ac:dyDescent="0.35">
      <c r="B5565" t="s">
        <v>10</v>
      </c>
      <c r="D5565" t="s">
        <v>19</v>
      </c>
      <c r="E5565" t="s">
        <v>103</v>
      </c>
      <c r="F5565" t="s">
        <v>193</v>
      </c>
      <c r="G5565" t="s">
        <v>194</v>
      </c>
      <c r="H5565">
        <v>5150</v>
      </c>
      <c r="I5565" t="s">
        <v>192</v>
      </c>
      <c r="J5565">
        <v>63300033</v>
      </c>
      <c r="K5565" t="s">
        <v>1661</v>
      </c>
      <c r="L5565" s="3">
        <v>-10809.567532791116</v>
      </c>
      <c r="M5565" s="3">
        <v>-13420.000000000007</v>
      </c>
      <c r="N5565" s="3">
        <v>-13600.000000000007</v>
      </c>
      <c r="O5565" s="3">
        <v>-13780.000000000007</v>
      </c>
      <c r="P5565" s="3">
        <v>-14300.71489302245</v>
      </c>
    </row>
    <row r="5566" spans="2:16" x14ac:dyDescent="0.35">
      <c r="B5566" t="s">
        <v>10</v>
      </c>
      <c r="D5566" t="s">
        <v>19</v>
      </c>
      <c r="E5566" t="s">
        <v>103</v>
      </c>
      <c r="F5566" t="s">
        <v>193</v>
      </c>
      <c r="G5566" t="s">
        <v>194</v>
      </c>
      <c r="H5566">
        <v>5150</v>
      </c>
      <c r="I5566" t="s">
        <v>192</v>
      </c>
      <c r="J5566">
        <v>63300150</v>
      </c>
      <c r="K5566" t="s">
        <v>1680</v>
      </c>
      <c r="L5566" s="3">
        <v>525.44565376918217</v>
      </c>
      <c r="M5566" s="3">
        <v>195.83999999999833</v>
      </c>
      <c r="N5566" s="3">
        <v>395.59679999999935</v>
      </c>
      <c r="O5566" s="3">
        <v>599.34873599999992</v>
      </c>
      <c r="P5566" s="3">
        <v>703.13261009201415</v>
      </c>
    </row>
    <row r="5567" spans="2:16" x14ac:dyDescent="0.35">
      <c r="B5567" t="s">
        <v>10</v>
      </c>
      <c r="D5567" t="s">
        <v>11</v>
      </c>
      <c r="E5567" t="s">
        <v>103</v>
      </c>
      <c r="F5567" t="s">
        <v>193</v>
      </c>
      <c r="G5567" t="s">
        <v>194</v>
      </c>
      <c r="H5567">
        <v>5150</v>
      </c>
      <c r="I5567" t="s">
        <v>192</v>
      </c>
      <c r="J5567">
        <v>63300110</v>
      </c>
      <c r="K5567" t="s">
        <v>1866</v>
      </c>
      <c r="L5567" s="3">
        <v>156</v>
      </c>
      <c r="M5567" s="3">
        <v>156</v>
      </c>
      <c r="N5567" s="3">
        <v>156</v>
      </c>
      <c r="O5567" s="3">
        <v>156</v>
      </c>
      <c r="P5567" s="3">
        <v>156</v>
      </c>
    </row>
    <row r="5568" spans="2:16" x14ac:dyDescent="0.35">
      <c r="B5568" t="s">
        <v>10</v>
      </c>
      <c r="D5568" t="s">
        <v>11</v>
      </c>
      <c r="E5568" t="s">
        <v>103</v>
      </c>
      <c r="F5568" t="s">
        <v>193</v>
      </c>
      <c r="G5568" t="s">
        <v>194</v>
      </c>
      <c r="H5568">
        <v>5150</v>
      </c>
      <c r="I5568" t="s">
        <v>192</v>
      </c>
      <c r="J5568">
        <v>63300100</v>
      </c>
      <c r="K5568" t="s">
        <v>1869</v>
      </c>
      <c r="L5568" s="3">
        <v>189.69021288723161</v>
      </c>
      <c r="M5568" s="3">
        <v>-1484.5110160962504</v>
      </c>
      <c r="N5568" s="3">
        <v>-1127.2829475448962</v>
      </c>
      <c r="O5568" s="3">
        <v>-745.27631797079812</v>
      </c>
      <c r="P5568" s="3">
        <v>1344.8752403462422</v>
      </c>
    </row>
    <row r="5569" spans="2:16" x14ac:dyDescent="0.35">
      <c r="B5569" t="s">
        <v>10</v>
      </c>
      <c r="D5569" t="s">
        <v>11</v>
      </c>
      <c r="E5569" t="s">
        <v>103</v>
      </c>
      <c r="F5569" t="s">
        <v>193</v>
      </c>
      <c r="G5569" t="s">
        <v>194</v>
      </c>
      <c r="H5569">
        <v>5150</v>
      </c>
      <c r="I5569" t="s">
        <v>192</v>
      </c>
      <c r="J5569">
        <v>63300170</v>
      </c>
      <c r="K5569" t="s">
        <v>1873</v>
      </c>
      <c r="L5569" s="3">
        <v>327.83417227253085</v>
      </c>
      <c r="M5569" s="3">
        <v>-2565.6222995576099</v>
      </c>
      <c r="N5569" s="3">
        <v>-1948.239007169992</v>
      </c>
      <c r="O5569" s="3">
        <v>-1288.0318973625835</v>
      </c>
      <c r="P5569" s="3">
        <v>2324.2952523375279</v>
      </c>
    </row>
    <row r="5570" spans="2:16" x14ac:dyDescent="0.35">
      <c r="B5570" t="s">
        <v>10</v>
      </c>
      <c r="D5570" t="s">
        <v>19</v>
      </c>
      <c r="E5570" t="s">
        <v>103</v>
      </c>
      <c r="F5570" t="s">
        <v>193</v>
      </c>
      <c r="G5570" t="s">
        <v>194</v>
      </c>
      <c r="H5570">
        <v>5150</v>
      </c>
      <c r="I5570" t="s">
        <v>192</v>
      </c>
      <c r="J5570">
        <v>63300155</v>
      </c>
      <c r="K5570" t="s">
        <v>1877</v>
      </c>
      <c r="L5570" s="3">
        <v>30.471953865894648</v>
      </c>
      <c r="M5570" s="3">
        <v>-60.000000000000455</v>
      </c>
      <c r="N5570" s="3">
        <v>-114.00000000000045</v>
      </c>
      <c r="O5570" s="3">
        <v>-169.00000000000045</v>
      </c>
      <c r="P5570" s="3">
        <v>-188.07244338513487</v>
      </c>
    </row>
    <row r="5571" spans="2:16" x14ac:dyDescent="0.35">
      <c r="B5571" t="s">
        <v>10</v>
      </c>
      <c r="D5571" t="s">
        <v>19</v>
      </c>
      <c r="E5571" t="s">
        <v>103</v>
      </c>
      <c r="F5571" t="s">
        <v>193</v>
      </c>
      <c r="G5571" t="s">
        <v>194</v>
      </c>
      <c r="H5571">
        <v>5150</v>
      </c>
      <c r="I5571" t="s">
        <v>192</v>
      </c>
      <c r="J5571">
        <v>63300160</v>
      </c>
      <c r="K5571" t="s">
        <v>1878</v>
      </c>
      <c r="L5571" s="3">
        <v>64.392849726615395</v>
      </c>
      <c r="M5571" s="3">
        <v>-2.2737367544323206E-13</v>
      </c>
      <c r="N5571" s="3">
        <v>-2.2737367544323206E-13</v>
      </c>
      <c r="O5571" s="3">
        <v>-2.2737367544323206E-13</v>
      </c>
      <c r="P5571" s="3">
        <v>-12.750379978920137</v>
      </c>
    </row>
    <row r="5572" spans="2:16" x14ac:dyDescent="0.35">
      <c r="B5572" t="s">
        <v>10</v>
      </c>
      <c r="D5572" t="s">
        <v>11</v>
      </c>
      <c r="E5572" t="s">
        <v>103</v>
      </c>
      <c r="F5572" t="s">
        <v>193</v>
      </c>
      <c r="G5572" t="s">
        <v>194</v>
      </c>
      <c r="H5572">
        <v>5150</v>
      </c>
      <c r="I5572" t="s">
        <v>192</v>
      </c>
      <c r="J5572">
        <v>63300130</v>
      </c>
      <c r="K5572" t="s">
        <v>1896</v>
      </c>
      <c r="L5572" s="3">
        <v>82.474018779968901</v>
      </c>
      <c r="M5572" s="3">
        <v>-645.43955829176411</v>
      </c>
      <c r="N5572" s="3">
        <v>-15963.327621659671</v>
      </c>
      <c r="O5572" s="3">
        <v>-14697.772914701804</v>
      </c>
      <c r="P5572" s="3">
        <v>-13941.736903702047</v>
      </c>
    </row>
    <row r="5573" spans="2:16" x14ac:dyDescent="0.35">
      <c r="B5573" t="s">
        <v>10</v>
      </c>
      <c r="D5573" t="s">
        <v>19</v>
      </c>
      <c r="E5573" t="s">
        <v>103</v>
      </c>
      <c r="F5573" t="s">
        <v>195</v>
      </c>
      <c r="G5573" t="s">
        <v>196</v>
      </c>
      <c r="H5573">
        <v>5150</v>
      </c>
      <c r="I5573" t="s">
        <v>192</v>
      </c>
      <c r="J5573">
        <v>63300150</v>
      </c>
      <c r="K5573" t="s">
        <v>1680</v>
      </c>
      <c r="L5573" s="3">
        <v>0</v>
      </c>
      <c r="M5573" s="3">
        <v>283649.71181309246</v>
      </c>
      <c r="N5573" s="3">
        <v>-12765.968154134349</v>
      </c>
      <c r="O5573" s="3">
        <v>78703.716836885345</v>
      </c>
      <c r="P5573" s="3">
        <v>0</v>
      </c>
    </row>
    <row r="5574" spans="2:16" x14ac:dyDescent="0.35">
      <c r="B5574" t="s">
        <v>10</v>
      </c>
      <c r="D5574" t="s">
        <v>11</v>
      </c>
      <c r="E5574" t="s">
        <v>103</v>
      </c>
      <c r="F5574" t="s">
        <v>195</v>
      </c>
      <c r="G5574" t="s">
        <v>196</v>
      </c>
      <c r="H5574">
        <v>5150</v>
      </c>
      <c r="I5574" t="s">
        <v>192</v>
      </c>
      <c r="J5574">
        <v>63300080</v>
      </c>
      <c r="K5574" t="s">
        <v>91</v>
      </c>
      <c r="L5574" s="3">
        <v>-6872.6470836485823</v>
      </c>
      <c r="M5574" s="3">
        <v>-7462.2057041734352</v>
      </c>
      <c r="N5574" s="3">
        <v>-7638.4180047719619</v>
      </c>
      <c r="O5574" s="3">
        <v>-7818.2487889200092</v>
      </c>
      <c r="P5574" s="3">
        <v>-7652.4643057126577</v>
      </c>
    </row>
    <row r="5575" spans="2:16" x14ac:dyDescent="0.35">
      <c r="B5575" t="s">
        <v>10</v>
      </c>
      <c r="D5575" t="s">
        <v>11</v>
      </c>
      <c r="E5575" t="s">
        <v>103</v>
      </c>
      <c r="F5575" t="s">
        <v>195</v>
      </c>
      <c r="G5575" t="s">
        <v>196</v>
      </c>
      <c r="H5575">
        <v>5150</v>
      </c>
      <c r="I5575" t="s">
        <v>192</v>
      </c>
      <c r="J5575">
        <v>63300040</v>
      </c>
      <c r="K5575" t="s">
        <v>1515</v>
      </c>
      <c r="L5575" s="3">
        <v>-2373.7761308654635</v>
      </c>
      <c r="M5575" s="3">
        <v>-2577.4065754546391</v>
      </c>
      <c r="N5575" s="3">
        <v>-2638.2693766482098</v>
      </c>
      <c r="O5575" s="3">
        <v>-2700.3819830151356</v>
      </c>
      <c r="P5575" s="3">
        <v>-2643.1208950652276</v>
      </c>
    </row>
    <row r="5576" spans="2:16" x14ac:dyDescent="0.35">
      <c r="B5576" t="s">
        <v>10</v>
      </c>
      <c r="D5576" t="s">
        <v>19</v>
      </c>
      <c r="E5576" t="s">
        <v>103</v>
      </c>
      <c r="F5576" t="s">
        <v>195</v>
      </c>
      <c r="G5576" t="s">
        <v>196</v>
      </c>
      <c r="H5576">
        <v>5150</v>
      </c>
      <c r="I5576" t="s">
        <v>192</v>
      </c>
      <c r="J5576">
        <v>63300056</v>
      </c>
      <c r="K5576" t="s">
        <v>1536</v>
      </c>
      <c r="L5576" s="3">
        <v>-22607.391722528224</v>
      </c>
      <c r="M5576" s="3">
        <v>-24546.729290044186</v>
      </c>
      <c r="N5576" s="3">
        <v>-25126.375015697242</v>
      </c>
      <c r="O5576" s="3">
        <v>-25717.9236477632</v>
      </c>
      <c r="P5576" s="3">
        <v>-25172.579953002169</v>
      </c>
    </row>
    <row r="5577" spans="2:16" x14ac:dyDescent="0.35">
      <c r="B5577" t="s">
        <v>10</v>
      </c>
      <c r="D5577" t="s">
        <v>19</v>
      </c>
      <c r="E5577" t="s">
        <v>103</v>
      </c>
      <c r="F5577" t="s">
        <v>195</v>
      </c>
      <c r="G5577" t="s">
        <v>196</v>
      </c>
      <c r="H5577">
        <v>5150</v>
      </c>
      <c r="I5577" t="s">
        <v>192</v>
      </c>
      <c r="J5577">
        <v>63300060</v>
      </c>
      <c r="K5577" t="s">
        <v>1546</v>
      </c>
      <c r="L5577" s="3">
        <v>-117092.32245448499</v>
      </c>
      <c r="M5577" s="3">
        <v>-126000.00000000017</v>
      </c>
      <c r="N5577" s="3">
        <v>-94625.000000000146</v>
      </c>
      <c r="O5577" s="3">
        <v>-247040.00000000029</v>
      </c>
      <c r="P5577" s="3">
        <v>-250089.89089095796</v>
      </c>
    </row>
    <row r="5578" spans="2:16" x14ac:dyDescent="0.35">
      <c r="B5578" t="s">
        <v>10</v>
      </c>
      <c r="D5578" t="s">
        <v>19</v>
      </c>
      <c r="E5578" t="s">
        <v>103</v>
      </c>
      <c r="F5578" t="s">
        <v>195</v>
      </c>
      <c r="G5578" t="s">
        <v>196</v>
      </c>
      <c r="H5578">
        <v>5150</v>
      </c>
      <c r="I5578" t="s">
        <v>192</v>
      </c>
      <c r="J5578">
        <v>63300033</v>
      </c>
      <c r="K5578" t="s">
        <v>1661</v>
      </c>
      <c r="L5578" s="3">
        <v>3348</v>
      </c>
      <c r="M5578" s="3">
        <v>3348</v>
      </c>
      <c r="N5578" s="3">
        <v>3348</v>
      </c>
      <c r="O5578" s="3">
        <v>3348</v>
      </c>
      <c r="P5578" s="3">
        <v>3348</v>
      </c>
    </row>
    <row r="5579" spans="2:16" x14ac:dyDescent="0.35">
      <c r="B5579" t="s">
        <v>10</v>
      </c>
      <c r="D5579" t="s">
        <v>19</v>
      </c>
      <c r="E5579" t="s">
        <v>103</v>
      </c>
      <c r="F5579" t="s">
        <v>195</v>
      </c>
      <c r="G5579" t="s">
        <v>196</v>
      </c>
      <c r="H5579">
        <v>5150</v>
      </c>
      <c r="I5579" t="s">
        <v>192</v>
      </c>
      <c r="J5579">
        <v>63300150</v>
      </c>
      <c r="K5579" t="s">
        <v>1680</v>
      </c>
      <c r="L5579" s="3">
        <v>-537743.74444796576</v>
      </c>
      <c r="M5579" s="3">
        <v>-573497.04000000085</v>
      </c>
      <c r="N5579" s="3">
        <v>55791.259199999899</v>
      </c>
      <c r="O5579" s="3">
        <v>-106825.95561600028</v>
      </c>
      <c r="P5579" s="3">
        <v>-106534.9192239714</v>
      </c>
    </row>
    <row r="5580" spans="2:16" x14ac:dyDescent="0.35">
      <c r="B5580" t="s">
        <v>10</v>
      </c>
      <c r="D5580" t="s">
        <v>11</v>
      </c>
      <c r="E5580" t="s">
        <v>103</v>
      </c>
      <c r="F5580" t="s">
        <v>195</v>
      </c>
      <c r="G5580" t="s">
        <v>196</v>
      </c>
      <c r="H5580">
        <v>5150</v>
      </c>
      <c r="I5580" t="s">
        <v>192</v>
      </c>
      <c r="J5580">
        <v>63300100</v>
      </c>
      <c r="K5580" t="s">
        <v>1869</v>
      </c>
      <c r="L5580" s="3">
        <v>-2079.8800384725978</v>
      </c>
      <c r="M5580" s="3">
        <v>-2258.2990946840655</v>
      </c>
      <c r="N5580" s="3">
        <v>-2311.6265014441465</v>
      </c>
      <c r="O5580" s="3">
        <v>-2366.048975594214</v>
      </c>
      <c r="P5580" s="3">
        <v>-2315.8773556761998</v>
      </c>
    </row>
    <row r="5581" spans="2:16" x14ac:dyDescent="0.35">
      <c r="B5581" t="s">
        <v>10</v>
      </c>
      <c r="D5581" t="s">
        <v>11</v>
      </c>
      <c r="E5581" t="s">
        <v>103</v>
      </c>
      <c r="F5581" t="s">
        <v>195</v>
      </c>
      <c r="G5581" t="s">
        <v>196</v>
      </c>
      <c r="H5581">
        <v>5150</v>
      </c>
      <c r="I5581" t="s">
        <v>192</v>
      </c>
      <c r="J5581">
        <v>63300170</v>
      </c>
      <c r="K5581" t="s">
        <v>1873</v>
      </c>
      <c r="L5581" s="3">
        <v>-3594.5752838819881</v>
      </c>
      <c r="M5581" s="3">
        <v>-3902.9299571170259</v>
      </c>
      <c r="N5581" s="3">
        <v>-3995.0936274958603</v>
      </c>
      <c r="O5581" s="3">
        <v>-4089.1498599943488</v>
      </c>
      <c r="P5581" s="3">
        <v>-4002.4402125273446</v>
      </c>
    </row>
    <row r="5582" spans="2:16" x14ac:dyDescent="0.35">
      <c r="B5582" t="s">
        <v>10</v>
      </c>
      <c r="D5582" t="s">
        <v>11</v>
      </c>
      <c r="E5582" t="s">
        <v>103</v>
      </c>
      <c r="F5582" t="s">
        <v>195</v>
      </c>
      <c r="G5582" t="s">
        <v>196</v>
      </c>
      <c r="H5582">
        <v>5150</v>
      </c>
      <c r="I5582" t="s">
        <v>192</v>
      </c>
      <c r="J5582">
        <v>63300130</v>
      </c>
      <c r="K5582" t="s">
        <v>1896</v>
      </c>
      <c r="L5582" s="3">
        <v>-904.29566777689206</v>
      </c>
      <c r="M5582" s="3">
        <v>-981.86917041378229</v>
      </c>
      <c r="N5582" s="3">
        <v>589.70067304986594</v>
      </c>
      <c r="O5582" s="3">
        <v>635.12860620325648</v>
      </c>
      <c r="P5582" s="3">
        <v>674.62123984010327</v>
      </c>
    </row>
    <row r="5583" spans="2:16" x14ac:dyDescent="0.35">
      <c r="B5583" t="s">
        <v>10</v>
      </c>
      <c r="D5583" t="s">
        <v>11</v>
      </c>
      <c r="E5583" t="s">
        <v>103</v>
      </c>
      <c r="F5583" t="s">
        <v>197</v>
      </c>
      <c r="G5583" t="s">
        <v>198</v>
      </c>
      <c r="H5583">
        <v>5150</v>
      </c>
      <c r="I5583" t="s">
        <v>192</v>
      </c>
      <c r="J5583">
        <v>63300080</v>
      </c>
      <c r="K5583" t="s">
        <v>91</v>
      </c>
      <c r="L5583" s="3">
        <v>66532.688795568072</v>
      </c>
      <c r="M5583" s="3">
        <v>57934.02611882519</v>
      </c>
      <c r="N5583" s="3">
        <v>62621.874706872622</v>
      </c>
      <c r="O5583" s="3">
        <v>67553.60272571852</v>
      </c>
      <c r="P5583" s="3">
        <v>83675.836315767141</v>
      </c>
    </row>
    <row r="5584" spans="2:16" x14ac:dyDescent="0.35">
      <c r="B5584" t="s">
        <v>10</v>
      </c>
      <c r="D5584" t="s">
        <v>19</v>
      </c>
      <c r="E5584" t="s">
        <v>103</v>
      </c>
      <c r="F5584" t="s">
        <v>197</v>
      </c>
      <c r="G5584" t="s">
        <v>198</v>
      </c>
      <c r="H5584">
        <v>5150</v>
      </c>
      <c r="I5584" t="s">
        <v>192</v>
      </c>
      <c r="J5584">
        <v>63300030</v>
      </c>
      <c r="K5584" t="s">
        <v>1488</v>
      </c>
      <c r="L5584" s="3">
        <v>160.63817505379848</v>
      </c>
      <c r="M5584" s="3">
        <v>-179.99999999999818</v>
      </c>
      <c r="N5584" s="3">
        <v>-371.99999999999818</v>
      </c>
      <c r="O5584" s="3">
        <v>-527.99999999999818</v>
      </c>
      <c r="P5584" s="3">
        <v>-599.14712028237136</v>
      </c>
    </row>
    <row r="5585" spans="2:16" x14ac:dyDescent="0.35">
      <c r="B5585" t="s">
        <v>10</v>
      </c>
      <c r="D5585" t="s">
        <v>11</v>
      </c>
      <c r="E5585" t="s">
        <v>103</v>
      </c>
      <c r="F5585" t="s">
        <v>197</v>
      </c>
      <c r="G5585" t="s">
        <v>198</v>
      </c>
      <c r="H5585">
        <v>5150</v>
      </c>
      <c r="I5585" t="s">
        <v>192</v>
      </c>
      <c r="J5585">
        <v>63300040</v>
      </c>
      <c r="K5585" t="s">
        <v>1515</v>
      </c>
      <c r="L5585" s="3">
        <v>20353.437824440043</v>
      </c>
      <c r="M5585" s="3">
        <v>18149.745851448533</v>
      </c>
      <c r="N5585" s="3">
        <v>19494.876927256148</v>
      </c>
      <c r="O5585" s="3">
        <v>20908.384289847221</v>
      </c>
      <c r="P5585" s="3">
        <v>25311.601112320117</v>
      </c>
    </row>
    <row r="5586" spans="2:16" x14ac:dyDescent="0.35">
      <c r="B5586" t="s">
        <v>10</v>
      </c>
      <c r="D5586" t="s">
        <v>19</v>
      </c>
      <c r="E5586" t="s">
        <v>103</v>
      </c>
      <c r="F5586" t="s">
        <v>197</v>
      </c>
      <c r="G5586" t="s">
        <v>198</v>
      </c>
      <c r="H5586">
        <v>5150</v>
      </c>
      <c r="I5586" t="s">
        <v>192</v>
      </c>
      <c r="J5586">
        <v>63300056</v>
      </c>
      <c r="K5586" t="s">
        <v>1536</v>
      </c>
      <c r="L5586" s="3">
        <v>193842.26499466714</v>
      </c>
      <c r="M5586" s="3">
        <v>172854.72239474813</v>
      </c>
      <c r="N5586" s="3">
        <v>185665.49454529653</v>
      </c>
      <c r="O5586" s="3">
        <v>199127.46942711645</v>
      </c>
      <c r="P5586" s="3">
        <v>241062.86773638194</v>
      </c>
    </row>
    <row r="5587" spans="2:16" x14ac:dyDescent="0.35">
      <c r="B5587" t="s">
        <v>10</v>
      </c>
      <c r="D5587" t="s">
        <v>19</v>
      </c>
      <c r="E5587" t="s">
        <v>103</v>
      </c>
      <c r="F5587" t="s">
        <v>197</v>
      </c>
      <c r="G5587" t="s">
        <v>198</v>
      </c>
      <c r="H5587">
        <v>5150</v>
      </c>
      <c r="I5587" t="s">
        <v>192</v>
      </c>
      <c r="J5587">
        <v>63300052</v>
      </c>
      <c r="K5587" t="s">
        <v>1541</v>
      </c>
      <c r="L5587" s="3">
        <v>25015.263938123011</v>
      </c>
      <c r="M5587" s="3">
        <v>17717.731943492778</v>
      </c>
      <c r="N5587" s="3">
        <v>20327.51435889001</v>
      </c>
      <c r="O5587" s="3">
        <v>23088.329012747388</v>
      </c>
      <c r="P5587" s="3">
        <v>34186.593828641577</v>
      </c>
    </row>
    <row r="5588" spans="2:16" x14ac:dyDescent="0.35">
      <c r="B5588" t="s">
        <v>10</v>
      </c>
      <c r="D5588" t="s">
        <v>19</v>
      </c>
      <c r="E5588" t="s">
        <v>103</v>
      </c>
      <c r="F5588" t="s">
        <v>197</v>
      </c>
      <c r="G5588" t="s">
        <v>198</v>
      </c>
      <c r="H5588">
        <v>5150</v>
      </c>
      <c r="I5588" t="s">
        <v>192</v>
      </c>
      <c r="J5588">
        <v>63300060</v>
      </c>
      <c r="K5588" t="s">
        <v>1546</v>
      </c>
      <c r="L5588" s="3">
        <v>-66076.489489759202</v>
      </c>
      <c r="M5588" s="3">
        <v>57668.000000000116</v>
      </c>
      <c r="N5588" s="3">
        <v>50408.000000000116</v>
      </c>
      <c r="O5588" s="3">
        <v>43508.000000000116</v>
      </c>
      <c r="P5588" s="3">
        <v>37327.072674835683</v>
      </c>
    </row>
    <row r="5589" spans="2:16" x14ac:dyDescent="0.35">
      <c r="B5589" t="s">
        <v>10</v>
      </c>
      <c r="D5589" t="s">
        <v>19</v>
      </c>
      <c r="E5589" t="s">
        <v>103</v>
      </c>
      <c r="F5589" t="s">
        <v>197</v>
      </c>
      <c r="G5589" t="s">
        <v>198</v>
      </c>
      <c r="H5589">
        <v>5150</v>
      </c>
      <c r="I5589" t="s">
        <v>192</v>
      </c>
      <c r="J5589">
        <v>63300033</v>
      </c>
      <c r="K5589" t="s">
        <v>1661</v>
      </c>
      <c r="L5589" s="3">
        <v>807.84096871362999</v>
      </c>
      <c r="M5589" s="3">
        <v>-83.999999999996362</v>
      </c>
      <c r="N5589" s="3">
        <v>-503.99999999999636</v>
      </c>
      <c r="O5589" s="3">
        <v>-863.99999999999636</v>
      </c>
      <c r="P5589" s="3">
        <v>-1048.8805096943361</v>
      </c>
    </row>
    <row r="5590" spans="2:16" x14ac:dyDescent="0.35">
      <c r="B5590" t="s">
        <v>10</v>
      </c>
      <c r="D5590" t="s">
        <v>19</v>
      </c>
      <c r="E5590" t="s">
        <v>103</v>
      </c>
      <c r="F5590" t="s">
        <v>197</v>
      </c>
      <c r="G5590" t="s">
        <v>198</v>
      </c>
      <c r="H5590">
        <v>5150</v>
      </c>
      <c r="I5590" t="s">
        <v>192</v>
      </c>
      <c r="J5590">
        <v>63300150</v>
      </c>
      <c r="K5590" t="s">
        <v>1680</v>
      </c>
      <c r="L5590" s="3">
        <v>-77209.192504752107</v>
      </c>
      <c r="M5590" s="3">
        <v>-88314.339999999938</v>
      </c>
      <c r="N5590" s="3">
        <v>-475.36679999995977</v>
      </c>
      <c r="O5590" s="3">
        <v>7318.3858640000399</v>
      </c>
      <c r="P5590" s="3">
        <v>9219.5349349515745</v>
      </c>
    </row>
    <row r="5591" spans="2:16" x14ac:dyDescent="0.35">
      <c r="B5591" t="s">
        <v>10</v>
      </c>
      <c r="D5591" t="s">
        <v>11</v>
      </c>
      <c r="E5591" t="s">
        <v>103</v>
      </c>
      <c r="F5591" t="s">
        <v>197</v>
      </c>
      <c r="G5591" t="s">
        <v>198</v>
      </c>
      <c r="H5591">
        <v>5150</v>
      </c>
      <c r="I5591" t="s">
        <v>192</v>
      </c>
      <c r="J5591">
        <v>63300100</v>
      </c>
      <c r="K5591" t="s">
        <v>1869</v>
      </c>
      <c r="L5591" s="3">
        <v>20134.892661816673</v>
      </c>
      <c r="M5591" s="3">
        <v>17532.665799118171</v>
      </c>
      <c r="N5591" s="3">
        <v>18951.356819185137</v>
      </c>
      <c r="O5591" s="3">
        <v>20443.853456467477</v>
      </c>
      <c r="P5591" s="3">
        <v>25322.950463982183</v>
      </c>
    </row>
    <row r="5592" spans="2:16" x14ac:dyDescent="0.35">
      <c r="B5592" t="s">
        <v>10</v>
      </c>
      <c r="D5592" t="s">
        <v>11</v>
      </c>
      <c r="E5592" t="s">
        <v>103</v>
      </c>
      <c r="F5592" t="s">
        <v>197</v>
      </c>
      <c r="G5592" t="s">
        <v>198</v>
      </c>
      <c r="H5592">
        <v>5150</v>
      </c>
      <c r="I5592" t="s">
        <v>192</v>
      </c>
      <c r="J5592">
        <v>63300170</v>
      </c>
      <c r="K5592" t="s">
        <v>1873</v>
      </c>
      <c r="L5592" s="3">
        <v>30820.920134152053</v>
      </c>
      <c r="M5592" s="3">
        <v>27483.90086076493</v>
      </c>
      <c r="N5592" s="3">
        <v>29520.813632702135</v>
      </c>
      <c r="O5592" s="3">
        <v>31661.267638911493</v>
      </c>
      <c r="P5592" s="3">
        <v>38328.995970084681</v>
      </c>
    </row>
    <row r="5593" spans="2:16" x14ac:dyDescent="0.35">
      <c r="B5593" t="s">
        <v>10</v>
      </c>
      <c r="D5593" t="s">
        <v>19</v>
      </c>
      <c r="E5593" t="s">
        <v>103</v>
      </c>
      <c r="F5593" t="s">
        <v>197</v>
      </c>
      <c r="G5593" t="s">
        <v>198</v>
      </c>
      <c r="H5593">
        <v>5150</v>
      </c>
      <c r="I5593" t="s">
        <v>192</v>
      </c>
      <c r="J5593">
        <v>63300160</v>
      </c>
      <c r="K5593" t="s">
        <v>1878</v>
      </c>
      <c r="L5593" s="3">
        <v>741.10704644600628</v>
      </c>
      <c r="M5593" s="3">
        <v>-95.999999999996362</v>
      </c>
      <c r="N5593" s="3">
        <v>-455.99999999999636</v>
      </c>
      <c r="O5593" s="3">
        <v>-875.99999999999636</v>
      </c>
      <c r="P5593" s="3">
        <v>-1050.0426867122551</v>
      </c>
    </row>
    <row r="5594" spans="2:16" x14ac:dyDescent="0.35">
      <c r="B5594" t="s">
        <v>10</v>
      </c>
      <c r="D5594" t="s">
        <v>11</v>
      </c>
      <c r="E5594" t="s">
        <v>103</v>
      </c>
      <c r="F5594" t="s">
        <v>197</v>
      </c>
      <c r="G5594" t="s">
        <v>198</v>
      </c>
      <c r="H5594">
        <v>5150</v>
      </c>
      <c r="I5594" t="s">
        <v>192</v>
      </c>
      <c r="J5594">
        <v>63300130</v>
      </c>
      <c r="K5594" t="s">
        <v>1896</v>
      </c>
      <c r="L5594" s="3">
        <v>8754.3011698606133</v>
      </c>
      <c r="M5594" s="3">
        <v>7622.8981867902039</v>
      </c>
      <c r="N5594" s="3">
        <v>-124513.69592912571</v>
      </c>
      <c r="O5594" s="3">
        <v>-121701.65613393125</v>
      </c>
      <c r="P5594" s="3">
        <v>-120967.87277098198</v>
      </c>
    </row>
    <row r="5595" spans="2:16" x14ac:dyDescent="0.35">
      <c r="B5595" t="s">
        <v>10</v>
      </c>
      <c r="D5595" t="s">
        <v>19</v>
      </c>
      <c r="E5595" t="s">
        <v>103</v>
      </c>
      <c r="F5595" t="s">
        <v>199</v>
      </c>
      <c r="G5595" t="s">
        <v>200</v>
      </c>
      <c r="H5595">
        <v>5150</v>
      </c>
      <c r="I5595" t="s">
        <v>192</v>
      </c>
      <c r="J5595">
        <v>63300150</v>
      </c>
      <c r="K5595" t="s">
        <v>1680</v>
      </c>
      <c r="L5595" s="3">
        <v>0</v>
      </c>
      <c r="M5595" s="3">
        <v>149882.03156924344</v>
      </c>
      <c r="N5595" s="3">
        <v>-67763.247408495881</v>
      </c>
      <c r="O5595" s="3">
        <v>81484.712588794137</v>
      </c>
      <c r="P5595" s="3">
        <v>0</v>
      </c>
    </row>
    <row r="5596" spans="2:16" x14ac:dyDescent="0.35">
      <c r="B5596" t="s">
        <v>10</v>
      </c>
      <c r="D5596" t="s">
        <v>11</v>
      </c>
      <c r="E5596" t="s">
        <v>103</v>
      </c>
      <c r="F5596" t="s">
        <v>199</v>
      </c>
      <c r="G5596" t="s">
        <v>200</v>
      </c>
      <c r="H5596">
        <v>5150</v>
      </c>
      <c r="I5596" t="s">
        <v>192</v>
      </c>
      <c r="J5596">
        <v>63300080</v>
      </c>
      <c r="K5596" t="s">
        <v>91</v>
      </c>
      <c r="L5596" s="3">
        <v>-40344.17601287103</v>
      </c>
      <c r="M5596" s="3">
        <v>-49014.483801117633</v>
      </c>
      <c r="N5596" s="3">
        <v>-48963.030151014158</v>
      </c>
      <c r="O5596" s="3">
        <v>-48856.766805662774</v>
      </c>
      <c r="P5596" s="3">
        <v>-41428.351006997458</v>
      </c>
    </row>
    <row r="5597" spans="2:16" x14ac:dyDescent="0.35">
      <c r="B5597" t="s">
        <v>10</v>
      </c>
      <c r="D5597" t="s">
        <v>19</v>
      </c>
      <c r="E5597" t="s">
        <v>103</v>
      </c>
      <c r="F5597" t="s">
        <v>199</v>
      </c>
      <c r="G5597" t="s">
        <v>200</v>
      </c>
      <c r="H5597">
        <v>5150</v>
      </c>
      <c r="I5597" t="s">
        <v>192</v>
      </c>
      <c r="J5597">
        <v>63300030</v>
      </c>
      <c r="K5597" t="s">
        <v>1488</v>
      </c>
      <c r="L5597" s="3">
        <v>6819.5249636604158</v>
      </c>
      <c r="M5597" s="3">
        <v>16952</v>
      </c>
      <c r="N5597" s="3">
        <v>16832</v>
      </c>
      <c r="O5597" s="3">
        <v>16652</v>
      </c>
      <c r="P5597" s="3">
        <v>16586.335543108558</v>
      </c>
    </row>
    <row r="5598" spans="2:16" x14ac:dyDescent="0.35">
      <c r="B5598" t="s">
        <v>10</v>
      </c>
      <c r="D5598" t="s">
        <v>11</v>
      </c>
      <c r="E5598" t="s">
        <v>103</v>
      </c>
      <c r="F5598" t="s">
        <v>199</v>
      </c>
      <c r="G5598" t="s">
        <v>200</v>
      </c>
      <c r="H5598">
        <v>5150</v>
      </c>
      <c r="I5598" t="s">
        <v>192</v>
      </c>
      <c r="J5598">
        <v>63300040</v>
      </c>
      <c r="K5598" t="s">
        <v>1515</v>
      </c>
      <c r="L5598" s="3">
        <v>-13934.666057077164</v>
      </c>
      <c r="M5598" s="3">
        <v>-16929.344733938662</v>
      </c>
      <c r="N5598" s="3">
        <v>-16911.57291400159</v>
      </c>
      <c r="O5598" s="3">
        <v>-16874.87011379801</v>
      </c>
      <c r="P5598" s="3">
        <v>-14309.134393864253</v>
      </c>
    </row>
    <row r="5599" spans="2:16" x14ac:dyDescent="0.35">
      <c r="B5599" t="s">
        <v>10</v>
      </c>
      <c r="D5599" t="s">
        <v>19</v>
      </c>
      <c r="E5599" t="s">
        <v>103</v>
      </c>
      <c r="F5599" t="s">
        <v>199</v>
      </c>
      <c r="G5599" t="s">
        <v>200</v>
      </c>
      <c r="H5599">
        <v>5150</v>
      </c>
      <c r="I5599" t="s">
        <v>192</v>
      </c>
      <c r="J5599">
        <v>63300056</v>
      </c>
      <c r="K5599" t="s">
        <v>1536</v>
      </c>
      <c r="L5599" s="3">
        <v>-132711.10530549684</v>
      </c>
      <c r="M5599" s="3">
        <v>-161231.85460893961</v>
      </c>
      <c r="N5599" s="3">
        <v>-161062.59918096755</v>
      </c>
      <c r="O5599" s="3">
        <v>-160713.04870283813</v>
      </c>
      <c r="P5599" s="3">
        <v>-136277.47041775472</v>
      </c>
    </row>
    <row r="5600" spans="2:16" x14ac:dyDescent="0.35">
      <c r="B5600" t="s">
        <v>10</v>
      </c>
      <c r="D5600" t="s">
        <v>19</v>
      </c>
      <c r="E5600" t="s">
        <v>103</v>
      </c>
      <c r="F5600" t="s">
        <v>199</v>
      </c>
      <c r="G5600" t="s">
        <v>200</v>
      </c>
      <c r="H5600">
        <v>5150</v>
      </c>
      <c r="I5600" t="s">
        <v>192</v>
      </c>
      <c r="J5600">
        <v>63300060</v>
      </c>
      <c r="K5600" t="s">
        <v>1546</v>
      </c>
      <c r="L5600" s="3">
        <v>-3486.6464013263467</v>
      </c>
      <c r="M5600" s="3">
        <v>-9452.0000000000291</v>
      </c>
      <c r="N5600" s="3">
        <v>-9872.0000000000291</v>
      </c>
      <c r="O5600" s="3">
        <v>-10292.000000000029</v>
      </c>
      <c r="P5600" s="3">
        <v>-11482.120467232409</v>
      </c>
    </row>
    <row r="5601" spans="2:16" x14ac:dyDescent="0.35">
      <c r="B5601" t="s">
        <v>10</v>
      </c>
      <c r="D5601" t="s">
        <v>19</v>
      </c>
      <c r="E5601" t="s">
        <v>103</v>
      </c>
      <c r="F5601" t="s">
        <v>199</v>
      </c>
      <c r="G5601" t="s">
        <v>200</v>
      </c>
      <c r="H5601">
        <v>5150</v>
      </c>
      <c r="I5601" t="s">
        <v>192</v>
      </c>
      <c r="J5601">
        <v>63300070</v>
      </c>
      <c r="K5601" t="s">
        <v>1658</v>
      </c>
      <c r="L5601" s="3">
        <v>-100000</v>
      </c>
      <c r="M5601" s="3">
        <v>-100000</v>
      </c>
      <c r="N5601" s="3">
        <v>-100000</v>
      </c>
      <c r="O5601" s="3">
        <v>-100000</v>
      </c>
      <c r="P5601" s="3">
        <v>-100000</v>
      </c>
    </row>
    <row r="5602" spans="2:16" x14ac:dyDescent="0.35">
      <c r="B5602" t="s">
        <v>10</v>
      </c>
      <c r="D5602" t="s">
        <v>19</v>
      </c>
      <c r="E5602" t="s">
        <v>103</v>
      </c>
      <c r="F5602" t="s">
        <v>199</v>
      </c>
      <c r="G5602" t="s">
        <v>200</v>
      </c>
      <c r="H5602">
        <v>5150</v>
      </c>
      <c r="I5602" t="s">
        <v>192</v>
      </c>
      <c r="J5602">
        <v>63300150</v>
      </c>
      <c r="K5602" t="s">
        <v>1680</v>
      </c>
      <c r="L5602" s="3">
        <v>-10009.913044221641</v>
      </c>
      <c r="M5602" s="3">
        <v>-23304.800000000047</v>
      </c>
      <c r="N5602" s="3">
        <v>-25530.896000000066</v>
      </c>
      <c r="O5602" s="3">
        <v>-26775.513920000114</v>
      </c>
      <c r="P5602" s="3">
        <v>-23610.274198798812</v>
      </c>
    </row>
    <row r="5603" spans="2:16" x14ac:dyDescent="0.35">
      <c r="B5603" t="s">
        <v>10</v>
      </c>
      <c r="D5603" t="s">
        <v>11</v>
      </c>
      <c r="E5603" t="s">
        <v>103</v>
      </c>
      <c r="F5603" t="s">
        <v>199</v>
      </c>
      <c r="G5603" t="s">
        <v>200</v>
      </c>
      <c r="H5603">
        <v>5150</v>
      </c>
      <c r="I5603" t="s">
        <v>192</v>
      </c>
      <c r="J5603">
        <v>63300100</v>
      </c>
      <c r="K5603" t="s">
        <v>1869</v>
      </c>
      <c r="L5603" s="3">
        <v>-12209.421688105722</v>
      </c>
      <c r="M5603" s="3">
        <v>-14833.330624022463</v>
      </c>
      <c r="N5603" s="3">
        <v>-14817.759124649005</v>
      </c>
      <c r="O5603" s="3">
        <v>-14785.600480661102</v>
      </c>
      <c r="P5603" s="3">
        <v>-12537.527278433437</v>
      </c>
    </row>
    <row r="5604" spans="2:16" x14ac:dyDescent="0.35">
      <c r="B5604" t="s">
        <v>10</v>
      </c>
      <c r="D5604" t="s">
        <v>11</v>
      </c>
      <c r="E5604" t="s">
        <v>103</v>
      </c>
      <c r="F5604" t="s">
        <v>199</v>
      </c>
      <c r="G5604" t="s">
        <v>200</v>
      </c>
      <c r="H5604">
        <v>5150</v>
      </c>
      <c r="I5604" t="s">
        <v>192</v>
      </c>
      <c r="J5604">
        <v>63300170</v>
      </c>
      <c r="K5604" t="s">
        <v>1873</v>
      </c>
      <c r="L5604" s="3">
        <v>-21101.065743573999</v>
      </c>
      <c r="M5604" s="3">
        <v>-25635.864882821421</v>
      </c>
      <c r="N5604" s="3">
        <v>-25608.953269773861</v>
      </c>
      <c r="O5604" s="3">
        <v>-25553.374743751279</v>
      </c>
      <c r="P5604" s="3">
        <v>-21668.11779642303</v>
      </c>
    </row>
    <row r="5605" spans="2:16" x14ac:dyDescent="0.35">
      <c r="B5605" t="s">
        <v>10</v>
      </c>
      <c r="D5605" t="s">
        <v>11</v>
      </c>
      <c r="E5605" t="s">
        <v>103</v>
      </c>
      <c r="F5605" t="s">
        <v>199</v>
      </c>
      <c r="G5605" t="s">
        <v>200</v>
      </c>
      <c r="H5605">
        <v>5150</v>
      </c>
      <c r="I5605" t="s">
        <v>192</v>
      </c>
      <c r="J5605">
        <v>63300130</v>
      </c>
      <c r="K5605" t="s">
        <v>1896</v>
      </c>
      <c r="L5605" s="3">
        <v>-5308.4441938798336</v>
      </c>
      <c r="M5605" s="3">
        <v>-6449.2741649776071</v>
      </c>
      <c r="N5605" s="3">
        <v>-20697.82784741302</v>
      </c>
      <c r="O5605" s="3">
        <v>-19247.027880416586</v>
      </c>
      <c r="P5605" s="3">
        <v>-18405.805433512338</v>
      </c>
    </row>
    <row r="5606" spans="2:16" x14ac:dyDescent="0.35">
      <c r="B5606" t="s">
        <v>10</v>
      </c>
      <c r="D5606" t="s">
        <v>19</v>
      </c>
      <c r="E5606" t="s">
        <v>103</v>
      </c>
      <c r="F5606" t="s">
        <v>1559</v>
      </c>
      <c r="G5606" t="s">
        <v>1560</v>
      </c>
      <c r="H5606">
        <v>5150</v>
      </c>
      <c r="I5606" t="s">
        <v>192</v>
      </c>
      <c r="J5606">
        <v>63300060</v>
      </c>
      <c r="K5606" t="s">
        <v>1546</v>
      </c>
      <c r="L5606" s="3">
        <v>443000</v>
      </c>
      <c r="M5606" s="3">
        <v>443000</v>
      </c>
      <c r="N5606" s="3">
        <v>443000</v>
      </c>
      <c r="O5606" s="3">
        <v>443000</v>
      </c>
      <c r="P5606" s="3">
        <v>443000</v>
      </c>
    </row>
    <row r="5607" spans="2:16" x14ac:dyDescent="0.35">
      <c r="B5607" t="s">
        <v>76</v>
      </c>
      <c r="D5607" t="s">
        <v>11</v>
      </c>
      <c r="E5607" t="s">
        <v>103</v>
      </c>
      <c r="F5607" t="s">
        <v>190</v>
      </c>
      <c r="G5607" t="s">
        <v>191</v>
      </c>
      <c r="H5607">
        <v>5150</v>
      </c>
      <c r="I5607" t="s">
        <v>192</v>
      </c>
      <c r="J5607">
        <v>63300080</v>
      </c>
      <c r="K5607" t="s">
        <v>91</v>
      </c>
      <c r="L5607" s="3">
        <v>109687.90501542698</v>
      </c>
      <c r="M5607" s="3">
        <v>115907.58827718288</v>
      </c>
      <c r="N5607" s="3">
        <v>119384.81592549836</v>
      </c>
      <c r="O5607" s="3">
        <v>122966.3604032633</v>
      </c>
      <c r="P5607" s="3">
        <v>124272.91691973532</v>
      </c>
    </row>
    <row r="5608" spans="2:16" x14ac:dyDescent="0.35">
      <c r="B5608" t="s">
        <v>76</v>
      </c>
      <c r="D5608" t="s">
        <v>19</v>
      </c>
      <c r="E5608" t="s">
        <v>103</v>
      </c>
      <c r="F5608" t="s">
        <v>190</v>
      </c>
      <c r="G5608" t="s">
        <v>191</v>
      </c>
      <c r="H5608">
        <v>5150</v>
      </c>
      <c r="I5608" t="s">
        <v>192</v>
      </c>
      <c r="J5608">
        <v>63300030</v>
      </c>
      <c r="K5608" t="s">
        <v>1488</v>
      </c>
      <c r="L5608" s="3">
        <v>5746.1721803833252</v>
      </c>
      <c r="M5608" s="3">
        <v>6072.0000000000009</v>
      </c>
      <c r="N5608" s="3">
        <v>6300.0000000000018</v>
      </c>
      <c r="O5608" s="3">
        <v>6480.0000000000018</v>
      </c>
      <c r="P5608" s="3">
        <v>6548.8520518861696</v>
      </c>
    </row>
    <row r="5609" spans="2:16" x14ac:dyDescent="0.35">
      <c r="B5609" t="s">
        <v>76</v>
      </c>
      <c r="D5609" t="s">
        <v>11</v>
      </c>
      <c r="E5609" t="s">
        <v>103</v>
      </c>
      <c r="F5609" t="s">
        <v>190</v>
      </c>
      <c r="G5609" t="s">
        <v>191</v>
      </c>
      <c r="H5609">
        <v>5150</v>
      </c>
      <c r="I5609" t="s">
        <v>192</v>
      </c>
      <c r="J5609">
        <v>63300040</v>
      </c>
      <c r="K5609" t="s">
        <v>1515</v>
      </c>
      <c r="L5609" s="3">
        <v>37885.625087565233</v>
      </c>
      <c r="M5609" s="3">
        <v>40033.870951000659</v>
      </c>
      <c r="N5609" s="3">
        <v>41234.887079530687</v>
      </c>
      <c r="O5609" s="3">
        <v>42471.933691916594</v>
      </c>
      <c r="P5609" s="3">
        <v>42923.211436092781</v>
      </c>
    </row>
    <row r="5610" spans="2:16" x14ac:dyDescent="0.35">
      <c r="B5610" t="s">
        <v>76</v>
      </c>
      <c r="D5610" t="s">
        <v>19</v>
      </c>
      <c r="E5610" t="s">
        <v>103</v>
      </c>
      <c r="F5610" t="s">
        <v>190</v>
      </c>
      <c r="G5610" t="s">
        <v>191</v>
      </c>
      <c r="H5610">
        <v>5150</v>
      </c>
      <c r="I5610" t="s">
        <v>192</v>
      </c>
      <c r="J5610">
        <v>63300056</v>
      </c>
      <c r="K5610" t="s">
        <v>1536</v>
      </c>
      <c r="L5610" s="3">
        <v>360815.47702443082</v>
      </c>
      <c r="M5610" s="3">
        <v>381274.96143810154</v>
      </c>
      <c r="N5610" s="3">
        <v>392713.2102812446</v>
      </c>
      <c r="O5610" s="3">
        <v>404494.60658968193</v>
      </c>
      <c r="P5610" s="3">
        <v>408792.48986755044</v>
      </c>
    </row>
    <row r="5611" spans="2:16" x14ac:dyDescent="0.35">
      <c r="B5611" t="s">
        <v>76</v>
      </c>
      <c r="D5611" t="s">
        <v>19</v>
      </c>
      <c r="E5611" t="s">
        <v>103</v>
      </c>
      <c r="F5611" t="s">
        <v>190</v>
      </c>
      <c r="G5611" t="s">
        <v>191</v>
      </c>
      <c r="H5611">
        <v>5150</v>
      </c>
      <c r="I5611" t="s">
        <v>192</v>
      </c>
      <c r="J5611">
        <v>63300060</v>
      </c>
      <c r="K5611" t="s">
        <v>1546</v>
      </c>
      <c r="L5611" s="3">
        <v>184312.82584653789</v>
      </c>
      <c r="M5611" s="3">
        <v>194764.00000000003</v>
      </c>
      <c r="N5611" s="3">
        <v>220664.00000000006</v>
      </c>
      <c r="O5611" s="3">
        <v>224384.00000000006</v>
      </c>
      <c r="P5611" s="3">
        <v>226768.1510509917</v>
      </c>
    </row>
    <row r="5612" spans="2:16" x14ac:dyDescent="0.35">
      <c r="B5612" t="s">
        <v>76</v>
      </c>
      <c r="D5612" t="s">
        <v>19</v>
      </c>
      <c r="E5612" t="s">
        <v>103</v>
      </c>
      <c r="F5612" t="s">
        <v>190</v>
      </c>
      <c r="G5612" t="s">
        <v>191</v>
      </c>
      <c r="H5612">
        <v>5150</v>
      </c>
      <c r="I5612" t="s">
        <v>192</v>
      </c>
      <c r="J5612">
        <v>63300070</v>
      </c>
      <c r="K5612" t="s">
        <v>1658</v>
      </c>
      <c r="L5612" s="3">
        <v>-30272.447608412749</v>
      </c>
      <c r="M5612" s="3">
        <v>-31989.000000000007</v>
      </c>
      <c r="N5612" s="3">
        <v>-31989.000000000007</v>
      </c>
      <c r="O5612" s="3">
        <v>-31989.000000000007</v>
      </c>
      <c r="P5612" s="3">
        <v>-32328.893254288065</v>
      </c>
    </row>
    <row r="5613" spans="2:16" x14ac:dyDescent="0.35">
      <c r="B5613" t="s">
        <v>76</v>
      </c>
      <c r="D5613" t="s">
        <v>19</v>
      </c>
      <c r="E5613" t="s">
        <v>103</v>
      </c>
      <c r="F5613" t="s">
        <v>190</v>
      </c>
      <c r="G5613" t="s">
        <v>191</v>
      </c>
      <c r="H5613">
        <v>5150</v>
      </c>
      <c r="I5613" t="s">
        <v>192</v>
      </c>
      <c r="J5613">
        <v>63300033</v>
      </c>
      <c r="K5613" t="s">
        <v>1661</v>
      </c>
      <c r="L5613" s="3">
        <v>40695.428569338626</v>
      </c>
      <c r="M5613" s="3">
        <v>43003.000000000007</v>
      </c>
      <c r="N5613" s="3">
        <v>43963.000000000007</v>
      </c>
      <c r="O5613" s="3">
        <v>44983.000000000007</v>
      </c>
      <c r="P5613" s="3">
        <v>45460.958618826473</v>
      </c>
    </row>
    <row r="5614" spans="2:16" x14ac:dyDescent="0.35">
      <c r="B5614" t="s">
        <v>76</v>
      </c>
      <c r="D5614" t="s">
        <v>19</v>
      </c>
      <c r="E5614" t="s">
        <v>103</v>
      </c>
      <c r="F5614" t="s">
        <v>190</v>
      </c>
      <c r="G5614" t="s">
        <v>191</v>
      </c>
      <c r="H5614">
        <v>5150</v>
      </c>
      <c r="I5614" t="s">
        <v>192</v>
      </c>
      <c r="J5614">
        <v>63300150</v>
      </c>
      <c r="K5614" t="s">
        <v>1680</v>
      </c>
      <c r="L5614" s="3">
        <v>212200.49843937656</v>
      </c>
      <c r="M5614" s="3">
        <v>224233.00000000006</v>
      </c>
      <c r="N5614" s="3">
        <v>226249.00000000006</v>
      </c>
      <c r="O5614" s="3">
        <v>228349.00000000006</v>
      </c>
      <c r="P5614" s="3">
        <v>230775.28043150538</v>
      </c>
    </row>
    <row r="5615" spans="2:16" x14ac:dyDescent="0.35">
      <c r="B5615" t="s">
        <v>76</v>
      </c>
      <c r="D5615" t="s">
        <v>11</v>
      </c>
      <c r="E5615" t="s">
        <v>103</v>
      </c>
      <c r="F5615" t="s">
        <v>190</v>
      </c>
      <c r="G5615" t="s">
        <v>191</v>
      </c>
      <c r="H5615">
        <v>5150</v>
      </c>
      <c r="I5615" t="s">
        <v>192</v>
      </c>
      <c r="J5615">
        <v>63300100</v>
      </c>
      <c r="K5615" t="s">
        <v>1869</v>
      </c>
      <c r="L5615" s="3">
        <v>33195.023886247633</v>
      </c>
      <c r="M5615" s="3">
        <v>35077.296452305338</v>
      </c>
      <c r="N5615" s="3">
        <v>36129.615345874503</v>
      </c>
      <c r="O5615" s="3">
        <v>37213.50380625073</v>
      </c>
      <c r="P5615" s="3">
        <v>37608.909067814631</v>
      </c>
    </row>
    <row r="5616" spans="2:16" x14ac:dyDescent="0.35">
      <c r="B5616" t="s">
        <v>76</v>
      </c>
      <c r="D5616" t="s">
        <v>11</v>
      </c>
      <c r="E5616" t="s">
        <v>103</v>
      </c>
      <c r="F5616" t="s">
        <v>190</v>
      </c>
      <c r="G5616" t="s">
        <v>191</v>
      </c>
      <c r="H5616">
        <v>5150</v>
      </c>
      <c r="I5616" t="s">
        <v>192</v>
      </c>
      <c r="J5616">
        <v>63300170</v>
      </c>
      <c r="K5616" t="s">
        <v>1873</v>
      </c>
      <c r="L5616" s="3">
        <v>57369.660846884501</v>
      </c>
      <c r="M5616" s="3">
        <v>60622.718868658143</v>
      </c>
      <c r="N5616" s="3">
        <v>62441.400434717892</v>
      </c>
      <c r="O5616" s="3">
        <v>64314.642447759426</v>
      </c>
      <c r="P5616" s="3">
        <v>64998.005888940512</v>
      </c>
    </row>
    <row r="5617" spans="2:16" x14ac:dyDescent="0.35">
      <c r="B5617" t="s">
        <v>76</v>
      </c>
      <c r="D5617" t="s">
        <v>19</v>
      </c>
      <c r="E5617" t="s">
        <v>103</v>
      </c>
      <c r="F5617" t="s">
        <v>190</v>
      </c>
      <c r="G5617" t="s">
        <v>191</v>
      </c>
      <c r="H5617">
        <v>5150</v>
      </c>
      <c r="I5617" t="s">
        <v>192</v>
      </c>
      <c r="J5617">
        <v>63300155</v>
      </c>
      <c r="K5617" t="s">
        <v>1877</v>
      </c>
      <c r="L5617" s="3">
        <v>18926.785837889744</v>
      </c>
      <c r="M5617" s="3">
        <v>20000.000000000004</v>
      </c>
      <c r="N5617" s="3">
        <v>20000.000000000004</v>
      </c>
      <c r="O5617" s="3">
        <v>20000.000000000004</v>
      </c>
      <c r="P5617" s="3">
        <v>20212.506332982004</v>
      </c>
    </row>
    <row r="5618" spans="2:16" x14ac:dyDescent="0.35">
      <c r="B5618" t="s">
        <v>76</v>
      </c>
      <c r="D5618" t="s">
        <v>19</v>
      </c>
      <c r="E5618" t="s">
        <v>103</v>
      </c>
      <c r="F5618" t="s">
        <v>190</v>
      </c>
      <c r="G5618" t="s">
        <v>191</v>
      </c>
      <c r="H5618">
        <v>5150</v>
      </c>
      <c r="I5618" t="s">
        <v>192</v>
      </c>
      <c r="J5618">
        <v>63300160</v>
      </c>
      <c r="K5618" t="s">
        <v>1878</v>
      </c>
      <c r="L5618" s="3">
        <v>70975.446892086533</v>
      </c>
      <c r="M5618" s="3">
        <v>75000.000000000015</v>
      </c>
      <c r="N5618" s="3">
        <v>76800.000000000015</v>
      </c>
      <c r="O5618" s="3">
        <v>78720.000000000015</v>
      </c>
      <c r="P5618" s="3">
        <v>79556.424926617168</v>
      </c>
    </row>
    <row r="5619" spans="2:16" x14ac:dyDescent="0.35">
      <c r="B5619" t="s">
        <v>76</v>
      </c>
      <c r="D5619" t="s">
        <v>19</v>
      </c>
      <c r="E5619" t="s">
        <v>103</v>
      </c>
      <c r="F5619" t="s">
        <v>190</v>
      </c>
      <c r="G5619" t="s">
        <v>191</v>
      </c>
      <c r="H5619">
        <v>5150</v>
      </c>
      <c r="I5619" t="s">
        <v>192</v>
      </c>
      <c r="J5619">
        <v>63300135</v>
      </c>
      <c r="K5619" t="s">
        <v>1895</v>
      </c>
      <c r="L5619" s="3">
        <v>3406.821450820154</v>
      </c>
      <c r="M5619" s="3">
        <v>3600.0000000000009</v>
      </c>
      <c r="N5619" s="3">
        <v>3600.0000000000009</v>
      </c>
      <c r="O5619" s="3">
        <v>3600.0000000000009</v>
      </c>
      <c r="P5619" s="3">
        <v>3638.2511399367609</v>
      </c>
    </row>
    <row r="5620" spans="2:16" x14ac:dyDescent="0.35">
      <c r="B5620" t="s">
        <v>76</v>
      </c>
      <c r="D5620" t="s">
        <v>11</v>
      </c>
      <c r="E5620" t="s">
        <v>103</v>
      </c>
      <c r="F5620" t="s">
        <v>190</v>
      </c>
      <c r="G5620" t="s">
        <v>191</v>
      </c>
      <c r="H5620">
        <v>5150</v>
      </c>
      <c r="I5620" t="s">
        <v>192</v>
      </c>
      <c r="J5620">
        <v>63300130</v>
      </c>
      <c r="K5620" t="s">
        <v>1896</v>
      </c>
      <c r="L5620" s="3">
        <v>14432.619076128136</v>
      </c>
      <c r="M5620" s="3">
        <v>15250.998452400003</v>
      </c>
      <c r="N5620" s="3">
        <v>38467.872533023954</v>
      </c>
      <c r="O5620" s="3">
        <v>38467.872533023954</v>
      </c>
      <c r="P5620" s="3">
        <v>38876.605859504547</v>
      </c>
    </row>
    <row r="5621" spans="2:16" x14ac:dyDescent="0.35">
      <c r="B5621" t="s">
        <v>76</v>
      </c>
      <c r="D5621" t="s">
        <v>11</v>
      </c>
      <c r="E5621" t="s">
        <v>103</v>
      </c>
      <c r="F5621" t="s">
        <v>193</v>
      </c>
      <c r="G5621" t="s">
        <v>194</v>
      </c>
      <c r="H5621">
        <v>5150</v>
      </c>
      <c r="I5621" t="s">
        <v>192</v>
      </c>
      <c r="J5621">
        <v>63300080</v>
      </c>
      <c r="K5621" t="s">
        <v>91</v>
      </c>
      <c r="L5621" s="3">
        <v>255907.69305502245</v>
      </c>
      <c r="M5621" s="3">
        <v>270418.54358886235</v>
      </c>
      <c r="N5621" s="3">
        <v>278531.09989652823</v>
      </c>
      <c r="O5621" s="3">
        <v>286887.03289342404</v>
      </c>
      <c r="P5621" s="3">
        <v>289935.29846043739</v>
      </c>
    </row>
    <row r="5622" spans="2:16" x14ac:dyDescent="0.35">
      <c r="B5622" t="s">
        <v>76</v>
      </c>
      <c r="D5622" t="s">
        <v>19</v>
      </c>
      <c r="E5622" t="s">
        <v>103</v>
      </c>
      <c r="F5622" t="s">
        <v>193</v>
      </c>
      <c r="G5622" t="s">
        <v>194</v>
      </c>
      <c r="H5622">
        <v>5150</v>
      </c>
      <c r="I5622" t="s">
        <v>192</v>
      </c>
      <c r="J5622">
        <v>63300030</v>
      </c>
      <c r="K5622" t="s">
        <v>1488</v>
      </c>
      <c r="L5622" s="3">
        <v>64379.462027581962</v>
      </c>
      <c r="M5622" s="3">
        <v>68030.000000000015</v>
      </c>
      <c r="N5622" s="3">
        <v>68630.000000000015</v>
      </c>
      <c r="O5622" s="3">
        <v>69230.000000000015</v>
      </c>
      <c r="P5622" s="3">
        <v>69965.590671617203</v>
      </c>
    </row>
    <row r="5623" spans="2:16" x14ac:dyDescent="0.35">
      <c r="B5623" t="s">
        <v>76</v>
      </c>
      <c r="D5623" t="s">
        <v>11</v>
      </c>
      <c r="E5623" t="s">
        <v>103</v>
      </c>
      <c r="F5623" t="s">
        <v>193</v>
      </c>
      <c r="G5623" t="s">
        <v>194</v>
      </c>
      <c r="H5623">
        <v>5150</v>
      </c>
      <c r="I5623" t="s">
        <v>192</v>
      </c>
      <c r="J5623">
        <v>63300040</v>
      </c>
      <c r="K5623" t="s">
        <v>1515</v>
      </c>
      <c r="L5623" s="3">
        <v>88389.170298609737</v>
      </c>
      <c r="M5623" s="3">
        <v>93401.141700100488</v>
      </c>
      <c r="N5623" s="3">
        <v>96203.175951103505</v>
      </c>
      <c r="O5623" s="3">
        <v>99089.271229636608</v>
      </c>
      <c r="P5623" s="3">
        <v>100142.12611298004</v>
      </c>
    </row>
    <row r="5624" spans="2:16" x14ac:dyDescent="0.35">
      <c r="B5624" t="s">
        <v>76</v>
      </c>
      <c r="D5624" t="s">
        <v>19</v>
      </c>
      <c r="E5624" t="s">
        <v>103</v>
      </c>
      <c r="F5624" t="s">
        <v>193</v>
      </c>
      <c r="G5624" t="s">
        <v>194</v>
      </c>
      <c r="H5624">
        <v>5150</v>
      </c>
      <c r="I5624" t="s">
        <v>192</v>
      </c>
      <c r="J5624">
        <v>63300056</v>
      </c>
      <c r="K5624" t="s">
        <v>1536</v>
      </c>
      <c r="L5624" s="3">
        <v>841801.62189152127</v>
      </c>
      <c r="M5624" s="3">
        <v>889534.68285809993</v>
      </c>
      <c r="N5624" s="3">
        <v>916220.7233438429</v>
      </c>
      <c r="O5624" s="3">
        <v>943707.34504415817</v>
      </c>
      <c r="P5624" s="3">
        <v>953734.53440933372</v>
      </c>
    </row>
    <row r="5625" spans="2:16" x14ac:dyDescent="0.35">
      <c r="B5625" t="s">
        <v>76</v>
      </c>
      <c r="D5625" t="s">
        <v>19</v>
      </c>
      <c r="E5625" t="s">
        <v>103</v>
      </c>
      <c r="F5625" t="s">
        <v>193</v>
      </c>
      <c r="G5625" t="s">
        <v>194</v>
      </c>
      <c r="H5625">
        <v>5150</v>
      </c>
      <c r="I5625" t="s">
        <v>192</v>
      </c>
      <c r="J5625">
        <v>63300060</v>
      </c>
      <c r="K5625" t="s">
        <v>1546</v>
      </c>
      <c r="L5625" s="3">
        <v>107882.67927597155</v>
      </c>
      <c r="M5625" s="3">
        <v>114000.00000000003</v>
      </c>
      <c r="N5625" s="3">
        <v>116700.00000000003</v>
      </c>
      <c r="O5625" s="3">
        <v>119580.00000000003</v>
      </c>
      <c r="P5625" s="3">
        <v>120850.5753648994</v>
      </c>
    </row>
    <row r="5626" spans="2:16" x14ac:dyDescent="0.35">
      <c r="B5626" t="s">
        <v>76</v>
      </c>
      <c r="D5626" t="s">
        <v>19</v>
      </c>
      <c r="E5626" t="s">
        <v>103</v>
      </c>
      <c r="F5626" t="s">
        <v>193</v>
      </c>
      <c r="G5626" t="s">
        <v>194</v>
      </c>
      <c r="H5626">
        <v>5150</v>
      </c>
      <c r="I5626" t="s">
        <v>192</v>
      </c>
      <c r="J5626">
        <v>63300033</v>
      </c>
      <c r="K5626" t="s">
        <v>1661</v>
      </c>
      <c r="L5626" s="3">
        <v>46036.567532791116</v>
      </c>
      <c r="M5626" s="3">
        <v>48647.000000000007</v>
      </c>
      <c r="N5626" s="3">
        <v>48827.000000000007</v>
      </c>
      <c r="O5626" s="3">
        <v>49007.000000000007</v>
      </c>
      <c r="P5626" s="3">
        <v>49527.71489302245</v>
      </c>
    </row>
    <row r="5627" spans="2:16" x14ac:dyDescent="0.35">
      <c r="B5627" t="s">
        <v>76</v>
      </c>
      <c r="D5627" t="s">
        <v>19</v>
      </c>
      <c r="E5627" t="s">
        <v>103</v>
      </c>
      <c r="F5627" t="s">
        <v>193</v>
      </c>
      <c r="G5627" t="s">
        <v>194</v>
      </c>
      <c r="H5627">
        <v>5150</v>
      </c>
      <c r="I5627" t="s">
        <v>192</v>
      </c>
      <c r="J5627">
        <v>63300150</v>
      </c>
      <c r="K5627" t="s">
        <v>1680</v>
      </c>
      <c r="L5627" s="3">
        <v>9266.5543462308178</v>
      </c>
      <c r="M5627" s="3">
        <v>9792.0000000000018</v>
      </c>
      <c r="N5627" s="3">
        <v>9792.0000000000018</v>
      </c>
      <c r="O5627" s="3">
        <v>9792.0000000000018</v>
      </c>
      <c r="P5627" s="3">
        <v>9896.0431006279887</v>
      </c>
    </row>
    <row r="5628" spans="2:16" x14ac:dyDescent="0.35">
      <c r="B5628" t="s">
        <v>76</v>
      </c>
      <c r="D5628" t="s">
        <v>11</v>
      </c>
      <c r="E5628" t="s">
        <v>103</v>
      </c>
      <c r="F5628" t="s">
        <v>193</v>
      </c>
      <c r="G5628" t="s">
        <v>194</v>
      </c>
      <c r="H5628">
        <v>5150</v>
      </c>
      <c r="I5628" t="s">
        <v>192</v>
      </c>
      <c r="J5628">
        <v>63300100</v>
      </c>
      <c r="K5628" t="s">
        <v>1869</v>
      </c>
      <c r="L5628" s="3">
        <v>77445.749214019961</v>
      </c>
      <c r="M5628" s="3">
        <v>81837.190822945195</v>
      </c>
      <c r="N5628" s="3">
        <v>84292.306547633547</v>
      </c>
      <c r="O5628" s="3">
        <v>86821.075744062546</v>
      </c>
      <c r="P5628" s="3">
        <v>87743.577165658702</v>
      </c>
    </row>
    <row r="5629" spans="2:16" x14ac:dyDescent="0.35">
      <c r="B5629" t="s">
        <v>76</v>
      </c>
      <c r="D5629" t="s">
        <v>11</v>
      </c>
      <c r="E5629" t="s">
        <v>103</v>
      </c>
      <c r="F5629" t="s">
        <v>193</v>
      </c>
      <c r="G5629" t="s">
        <v>194</v>
      </c>
      <c r="H5629">
        <v>5150</v>
      </c>
      <c r="I5629" t="s">
        <v>192</v>
      </c>
      <c r="J5629">
        <v>63300170</v>
      </c>
      <c r="K5629" t="s">
        <v>1873</v>
      </c>
      <c r="L5629" s="3">
        <v>133846.45788075187</v>
      </c>
      <c r="M5629" s="3">
        <v>141436.01457443787</v>
      </c>
      <c r="N5629" s="3">
        <v>145679.09501167102</v>
      </c>
      <c r="O5629" s="3">
        <v>150049.46786202115</v>
      </c>
      <c r="P5629" s="3">
        <v>151643.79097108406</v>
      </c>
    </row>
    <row r="5630" spans="2:16" x14ac:dyDescent="0.35">
      <c r="B5630" t="s">
        <v>76</v>
      </c>
      <c r="D5630" t="s">
        <v>19</v>
      </c>
      <c r="E5630" t="s">
        <v>103</v>
      </c>
      <c r="F5630" t="s">
        <v>193</v>
      </c>
      <c r="G5630" t="s">
        <v>194</v>
      </c>
      <c r="H5630">
        <v>5150</v>
      </c>
      <c r="I5630" t="s">
        <v>192</v>
      </c>
      <c r="J5630">
        <v>63300155</v>
      </c>
      <c r="K5630" t="s">
        <v>1877</v>
      </c>
      <c r="L5630" s="3">
        <v>1595.5280461341054</v>
      </c>
      <c r="M5630" s="3">
        <v>1686.0000000000005</v>
      </c>
      <c r="N5630" s="3">
        <v>1740.0000000000005</v>
      </c>
      <c r="O5630" s="3">
        <v>1795.0000000000005</v>
      </c>
      <c r="P5630" s="3">
        <v>1814.0724433851349</v>
      </c>
    </row>
    <row r="5631" spans="2:16" x14ac:dyDescent="0.35">
      <c r="B5631" t="s">
        <v>76</v>
      </c>
      <c r="D5631" t="s">
        <v>19</v>
      </c>
      <c r="E5631" t="s">
        <v>103</v>
      </c>
      <c r="F5631" t="s">
        <v>193</v>
      </c>
      <c r="G5631" t="s">
        <v>194</v>
      </c>
      <c r="H5631">
        <v>5150</v>
      </c>
      <c r="I5631" t="s">
        <v>192</v>
      </c>
      <c r="J5631">
        <v>63300160</v>
      </c>
      <c r="K5631" t="s">
        <v>1878</v>
      </c>
      <c r="L5631" s="3">
        <v>1135.6071502733846</v>
      </c>
      <c r="M5631" s="3">
        <v>1200.0000000000002</v>
      </c>
      <c r="N5631" s="3">
        <v>1200.0000000000002</v>
      </c>
      <c r="O5631" s="3">
        <v>1200.0000000000002</v>
      </c>
      <c r="P5631" s="3">
        <v>1212.7503799789201</v>
      </c>
    </row>
    <row r="5632" spans="2:16" x14ac:dyDescent="0.35">
      <c r="B5632" t="s">
        <v>76</v>
      </c>
      <c r="D5632" t="s">
        <v>11</v>
      </c>
      <c r="E5632" t="s">
        <v>103</v>
      </c>
      <c r="F5632" t="s">
        <v>193</v>
      </c>
      <c r="G5632" t="s">
        <v>194</v>
      </c>
      <c r="H5632">
        <v>5150</v>
      </c>
      <c r="I5632" t="s">
        <v>192</v>
      </c>
      <c r="J5632">
        <v>63300130</v>
      </c>
      <c r="K5632" t="s">
        <v>1896</v>
      </c>
      <c r="L5632" s="3">
        <v>33672.064862484032</v>
      </c>
      <c r="M5632" s="3">
        <v>35581.387300400005</v>
      </c>
      <c r="N5632" s="3">
        <v>52122.033534741691</v>
      </c>
      <c r="O5632" s="3">
        <v>52122.033534741691</v>
      </c>
      <c r="P5632" s="3">
        <v>52675.846645443329</v>
      </c>
    </row>
    <row r="5633" spans="2:16" x14ac:dyDescent="0.35">
      <c r="B5633" t="s">
        <v>76</v>
      </c>
      <c r="D5633" t="s">
        <v>11</v>
      </c>
      <c r="E5633" t="s">
        <v>103</v>
      </c>
      <c r="F5633" t="s">
        <v>195</v>
      </c>
      <c r="G5633" t="s">
        <v>196</v>
      </c>
      <c r="H5633">
        <v>5150</v>
      </c>
      <c r="I5633" t="s">
        <v>192</v>
      </c>
      <c r="J5633">
        <v>63300080</v>
      </c>
      <c r="K5633" t="s">
        <v>91</v>
      </c>
      <c r="L5633" s="3">
        <v>16081.124480107783</v>
      </c>
      <c r="M5633" s="3">
        <v>16992.979809508706</v>
      </c>
      <c r="N5633" s="3">
        <v>17502.769203793967</v>
      </c>
      <c r="O5633" s="3">
        <v>18027.852279907784</v>
      </c>
      <c r="P5633" s="3">
        <v>18219.403918885004</v>
      </c>
    </row>
    <row r="5634" spans="2:16" x14ac:dyDescent="0.35">
      <c r="B5634" t="s">
        <v>76</v>
      </c>
      <c r="D5634" t="s">
        <v>11</v>
      </c>
      <c r="E5634" t="s">
        <v>103</v>
      </c>
      <c r="F5634" t="s">
        <v>195</v>
      </c>
      <c r="G5634" t="s">
        <v>196</v>
      </c>
      <c r="H5634">
        <v>5150</v>
      </c>
      <c r="I5634" t="s">
        <v>192</v>
      </c>
      <c r="J5634">
        <v>63300040</v>
      </c>
      <c r="K5634" t="s">
        <v>1515</v>
      </c>
      <c r="L5634" s="3">
        <v>5554.3357579319636</v>
      </c>
      <c r="M5634" s="3">
        <v>5869.2857894684666</v>
      </c>
      <c r="N5634" s="3">
        <v>6045.364363152521</v>
      </c>
      <c r="O5634" s="3">
        <v>6226.7252940470971</v>
      </c>
      <c r="P5634" s="3">
        <v>6292.8862219833072</v>
      </c>
    </row>
    <row r="5635" spans="2:16" x14ac:dyDescent="0.35">
      <c r="B5635" t="s">
        <v>76</v>
      </c>
      <c r="D5635" t="s">
        <v>19</v>
      </c>
      <c r="E5635" t="s">
        <v>103</v>
      </c>
      <c r="F5635" t="s">
        <v>195</v>
      </c>
      <c r="G5635" t="s">
        <v>196</v>
      </c>
      <c r="H5635">
        <v>5150</v>
      </c>
      <c r="I5635" t="s">
        <v>192</v>
      </c>
      <c r="J5635">
        <v>63300056</v>
      </c>
      <c r="K5635" t="s">
        <v>1536</v>
      </c>
      <c r="L5635" s="3">
        <v>52898.435789828225</v>
      </c>
      <c r="M5635" s="3">
        <v>55897.959899699687</v>
      </c>
      <c r="N5635" s="3">
        <v>57574.898696690681</v>
      </c>
      <c r="O5635" s="3">
        <v>59302.145657591405</v>
      </c>
      <c r="P5635" s="3">
        <v>59932.249733174358</v>
      </c>
    </row>
    <row r="5636" spans="2:16" x14ac:dyDescent="0.35">
      <c r="B5636" t="s">
        <v>76</v>
      </c>
      <c r="D5636" t="s">
        <v>19</v>
      </c>
      <c r="E5636" t="s">
        <v>103</v>
      </c>
      <c r="F5636" t="s">
        <v>195</v>
      </c>
      <c r="G5636" t="s">
        <v>196</v>
      </c>
      <c r="H5636">
        <v>5150</v>
      </c>
      <c r="I5636" t="s">
        <v>192</v>
      </c>
      <c r="J5636">
        <v>63300060</v>
      </c>
      <c r="K5636" t="s">
        <v>1546</v>
      </c>
      <c r="L5636" s="3">
        <v>157092.32245448499</v>
      </c>
      <c r="M5636" s="3">
        <v>166000.00000000017</v>
      </c>
      <c r="N5636" s="3">
        <v>134625.00000000015</v>
      </c>
      <c r="O5636" s="3">
        <v>287040.00000000029</v>
      </c>
      <c r="P5636" s="3">
        <v>290089.89089095796</v>
      </c>
    </row>
    <row r="5637" spans="2:16" x14ac:dyDescent="0.35">
      <c r="B5637" t="s">
        <v>76</v>
      </c>
      <c r="D5637" t="s">
        <v>19</v>
      </c>
      <c r="E5637" t="s">
        <v>103</v>
      </c>
      <c r="F5637" t="s">
        <v>195</v>
      </c>
      <c r="G5637" t="s">
        <v>196</v>
      </c>
      <c r="H5637">
        <v>5150</v>
      </c>
      <c r="I5637" t="s">
        <v>192</v>
      </c>
      <c r="J5637">
        <v>63300150</v>
      </c>
      <c r="K5637" t="s">
        <v>1680</v>
      </c>
      <c r="L5637" s="3">
        <v>681091.74444796576</v>
      </c>
      <c r="M5637" s="3">
        <v>719712.00000000081</v>
      </c>
      <c r="N5637" s="3">
        <v>93348.000000000102</v>
      </c>
      <c r="O5637" s="3">
        <v>258948.00000000029</v>
      </c>
      <c r="P5637" s="3">
        <v>261699.40449565143</v>
      </c>
    </row>
    <row r="5638" spans="2:16" x14ac:dyDescent="0.35">
      <c r="B5638" t="s">
        <v>76</v>
      </c>
      <c r="D5638" t="s">
        <v>11</v>
      </c>
      <c r="E5638" t="s">
        <v>103</v>
      </c>
      <c r="F5638" t="s">
        <v>195</v>
      </c>
      <c r="G5638" t="s">
        <v>196</v>
      </c>
      <c r="H5638">
        <v>5150</v>
      </c>
      <c r="I5638" t="s">
        <v>192</v>
      </c>
      <c r="J5638">
        <v>63300100</v>
      </c>
      <c r="K5638" t="s">
        <v>1869</v>
      </c>
      <c r="L5638" s="3">
        <v>4866.6560926641978</v>
      </c>
      <c r="M5638" s="3">
        <v>5142.6123107723715</v>
      </c>
      <c r="N5638" s="3">
        <v>5296.8906800955428</v>
      </c>
      <c r="O5638" s="3">
        <v>5455.7974004984089</v>
      </c>
      <c r="P5638" s="3">
        <v>5513.7669754520412</v>
      </c>
    </row>
    <row r="5639" spans="2:16" x14ac:dyDescent="0.35">
      <c r="B5639" t="s">
        <v>76</v>
      </c>
      <c r="D5639" t="s">
        <v>11</v>
      </c>
      <c r="E5639" t="s">
        <v>103</v>
      </c>
      <c r="F5639" t="s">
        <v>195</v>
      </c>
      <c r="G5639" t="s">
        <v>196</v>
      </c>
      <c r="H5639">
        <v>5150</v>
      </c>
      <c r="I5639" t="s">
        <v>192</v>
      </c>
      <c r="J5639">
        <v>63300170</v>
      </c>
      <c r="K5639" t="s">
        <v>1873</v>
      </c>
      <c r="L5639" s="3">
        <v>8410.8512905826883</v>
      </c>
      <c r="M5639" s="3">
        <v>8887.7756240522504</v>
      </c>
      <c r="N5639" s="3">
        <v>9154.4088927738176</v>
      </c>
      <c r="O5639" s="3">
        <v>9429.0411595570331</v>
      </c>
      <c r="P5639" s="3">
        <v>9529.2277075747224</v>
      </c>
    </row>
    <row r="5640" spans="2:16" x14ac:dyDescent="0.35">
      <c r="B5640" t="s">
        <v>76</v>
      </c>
      <c r="D5640" t="s">
        <v>11</v>
      </c>
      <c r="E5640" t="s">
        <v>103</v>
      </c>
      <c r="F5640" t="s">
        <v>195</v>
      </c>
      <c r="G5640" t="s">
        <v>196</v>
      </c>
      <c r="H5640">
        <v>5150</v>
      </c>
      <c r="I5640" t="s">
        <v>192</v>
      </c>
      <c r="J5640">
        <v>63300130</v>
      </c>
      <c r="K5640" t="s">
        <v>1896</v>
      </c>
      <c r="L5640" s="3">
        <v>2115.9374304688922</v>
      </c>
      <c r="M5640" s="3">
        <v>2235.9183948000023</v>
      </c>
      <c r="N5640" s="3">
        <v>708.24027418987168</v>
      </c>
      <c r="O5640" s="3">
        <v>708.24027418987168</v>
      </c>
      <c r="P5640" s="3">
        <v>715.76555136678439</v>
      </c>
    </row>
    <row r="5641" spans="2:16" x14ac:dyDescent="0.35">
      <c r="B5641" t="s">
        <v>76</v>
      </c>
      <c r="D5641" t="s">
        <v>11</v>
      </c>
      <c r="E5641" t="s">
        <v>103</v>
      </c>
      <c r="F5641" t="s">
        <v>197</v>
      </c>
      <c r="G5641" t="s">
        <v>198</v>
      </c>
      <c r="H5641">
        <v>5150</v>
      </c>
      <c r="I5641" t="s">
        <v>192</v>
      </c>
      <c r="J5641">
        <v>63300080</v>
      </c>
      <c r="K5641" t="s">
        <v>91</v>
      </c>
      <c r="L5641" s="3">
        <v>503482.34588710393</v>
      </c>
      <c r="M5641" s="3">
        <v>532031.53477774037</v>
      </c>
      <c r="N5641" s="3">
        <v>547992.48082107259</v>
      </c>
      <c r="O5641" s="3">
        <v>564432.25524570467</v>
      </c>
      <c r="P5641" s="3">
        <v>570429.52668465592</v>
      </c>
    </row>
    <row r="5642" spans="2:16" x14ac:dyDescent="0.35">
      <c r="B5642" t="s">
        <v>76</v>
      </c>
      <c r="D5642" t="s">
        <v>19</v>
      </c>
      <c r="E5642" t="s">
        <v>103</v>
      </c>
      <c r="F5642" t="s">
        <v>197</v>
      </c>
      <c r="G5642" t="s">
        <v>198</v>
      </c>
      <c r="H5642">
        <v>5150</v>
      </c>
      <c r="I5642" t="s">
        <v>192</v>
      </c>
      <c r="J5642">
        <v>63300030</v>
      </c>
      <c r="K5642" t="s">
        <v>1488</v>
      </c>
      <c r="L5642" s="3">
        <v>6007.3618249462015</v>
      </c>
      <c r="M5642" s="3">
        <v>6347.9999999999982</v>
      </c>
      <c r="N5642" s="3">
        <v>6539.9999999999982</v>
      </c>
      <c r="O5642" s="3">
        <v>6695.9999999999982</v>
      </c>
      <c r="P5642" s="3">
        <v>6767.1471202823714</v>
      </c>
    </row>
    <row r="5643" spans="2:16" x14ac:dyDescent="0.35">
      <c r="B5643" t="s">
        <v>76</v>
      </c>
      <c r="D5643" t="s">
        <v>11</v>
      </c>
      <c r="E5643" t="s">
        <v>103</v>
      </c>
      <c r="F5643" t="s">
        <v>197</v>
      </c>
      <c r="G5643" t="s">
        <v>198</v>
      </c>
      <c r="H5643">
        <v>5150</v>
      </c>
      <c r="I5643" t="s">
        <v>192</v>
      </c>
      <c r="J5643">
        <v>63300040</v>
      </c>
      <c r="K5643" t="s">
        <v>1515</v>
      </c>
      <c r="L5643" s="3">
        <v>134359.35449713696</v>
      </c>
      <c r="M5643" s="3">
        <v>141977.99420138364</v>
      </c>
      <c r="N5643" s="3">
        <v>146237.33402742515</v>
      </c>
      <c r="O5643" s="3">
        <v>150624.45404824789</v>
      </c>
      <c r="P5643" s="3">
        <v>152224.88656760834</v>
      </c>
    </row>
    <row r="5644" spans="2:16" x14ac:dyDescent="0.35">
      <c r="B5644" t="s">
        <v>76</v>
      </c>
      <c r="D5644" t="s">
        <v>19</v>
      </c>
      <c r="E5644" t="s">
        <v>103</v>
      </c>
      <c r="F5644" t="s">
        <v>197</v>
      </c>
      <c r="G5644" t="s">
        <v>198</v>
      </c>
      <c r="H5644">
        <v>5150</v>
      </c>
      <c r="I5644" t="s">
        <v>192</v>
      </c>
      <c r="J5644">
        <v>63300056</v>
      </c>
      <c r="K5644" t="s">
        <v>1536</v>
      </c>
      <c r="L5644" s="3">
        <v>1279612.8999727329</v>
      </c>
      <c r="M5644" s="3">
        <v>1352171.3733465108</v>
      </c>
      <c r="N5644" s="3">
        <v>1392736.5145469063</v>
      </c>
      <c r="O5644" s="3">
        <v>1434518.6099833134</v>
      </c>
      <c r="P5644" s="3">
        <v>1449760.8244534128</v>
      </c>
    </row>
    <row r="5645" spans="2:16" x14ac:dyDescent="0.35">
      <c r="B5645" t="s">
        <v>76</v>
      </c>
      <c r="D5645" t="s">
        <v>19</v>
      </c>
      <c r="E5645" t="s">
        <v>103</v>
      </c>
      <c r="F5645" t="s">
        <v>197</v>
      </c>
      <c r="G5645" t="s">
        <v>198</v>
      </c>
      <c r="H5645">
        <v>5150</v>
      </c>
      <c r="I5645" t="s">
        <v>192</v>
      </c>
      <c r="J5645">
        <v>63300052</v>
      </c>
      <c r="K5645" t="s">
        <v>1541</v>
      </c>
      <c r="L5645" s="3">
        <v>376579.02728747699</v>
      </c>
      <c r="M5645" s="3">
        <v>397932.35947500321</v>
      </c>
      <c r="N5645" s="3">
        <v>409870.33025925327</v>
      </c>
      <c r="O5645" s="3">
        <v>422166.4401670309</v>
      </c>
      <c r="P5645" s="3">
        <v>426652.09227242891</v>
      </c>
    </row>
    <row r="5646" spans="2:16" x14ac:dyDescent="0.35">
      <c r="B5646" t="s">
        <v>76</v>
      </c>
      <c r="D5646" t="s">
        <v>19</v>
      </c>
      <c r="E5646" t="s">
        <v>103</v>
      </c>
      <c r="F5646" t="s">
        <v>197</v>
      </c>
      <c r="G5646" t="s">
        <v>198</v>
      </c>
      <c r="H5646">
        <v>5150</v>
      </c>
      <c r="I5646" t="s">
        <v>192</v>
      </c>
      <c r="J5646">
        <v>63300060</v>
      </c>
      <c r="K5646" t="s">
        <v>1546</v>
      </c>
      <c r="L5646" s="3">
        <v>537101.4894897592</v>
      </c>
      <c r="M5646" s="3">
        <v>567556.99999999988</v>
      </c>
      <c r="N5646" s="3">
        <v>574816.99999999988</v>
      </c>
      <c r="O5646" s="3">
        <v>581716.99999999988</v>
      </c>
      <c r="P5646" s="3">
        <v>587897.92732516432</v>
      </c>
    </row>
    <row r="5647" spans="2:16" x14ac:dyDescent="0.35">
      <c r="B5647" t="s">
        <v>76</v>
      </c>
      <c r="D5647" t="s">
        <v>19</v>
      </c>
      <c r="E5647" t="s">
        <v>103</v>
      </c>
      <c r="F5647" t="s">
        <v>197</v>
      </c>
      <c r="G5647" t="s">
        <v>198</v>
      </c>
      <c r="H5647">
        <v>5150</v>
      </c>
      <c r="I5647" t="s">
        <v>192</v>
      </c>
      <c r="J5647">
        <v>63300033</v>
      </c>
      <c r="K5647" t="s">
        <v>1661</v>
      </c>
      <c r="L5647" s="3">
        <v>15728.15903128637</v>
      </c>
      <c r="M5647" s="3">
        <v>16619.999999999996</v>
      </c>
      <c r="N5647" s="3">
        <v>17039.999999999996</v>
      </c>
      <c r="O5647" s="3">
        <v>17399.999999999996</v>
      </c>
      <c r="P5647" s="3">
        <v>17584.880509694336</v>
      </c>
    </row>
    <row r="5648" spans="2:16" x14ac:dyDescent="0.35">
      <c r="B5648" t="s">
        <v>76</v>
      </c>
      <c r="D5648" t="s">
        <v>19</v>
      </c>
      <c r="E5648" t="s">
        <v>103</v>
      </c>
      <c r="F5648" t="s">
        <v>197</v>
      </c>
      <c r="G5648" t="s">
        <v>198</v>
      </c>
      <c r="H5648">
        <v>5150</v>
      </c>
      <c r="I5648" t="s">
        <v>192</v>
      </c>
      <c r="J5648">
        <v>63300150</v>
      </c>
      <c r="K5648" t="s">
        <v>1680</v>
      </c>
      <c r="L5648" s="3">
        <v>260492.19250475211</v>
      </c>
      <c r="M5648" s="3">
        <v>275262.99999999994</v>
      </c>
      <c r="N5648" s="3">
        <v>191162.99999999997</v>
      </c>
      <c r="O5648" s="3">
        <v>187182.99999999997</v>
      </c>
      <c r="P5648" s="3">
        <v>189171.87864632843</v>
      </c>
    </row>
    <row r="5649" spans="2:16" x14ac:dyDescent="0.35">
      <c r="B5649" t="s">
        <v>76</v>
      </c>
      <c r="D5649" t="s">
        <v>11</v>
      </c>
      <c r="E5649" t="s">
        <v>103</v>
      </c>
      <c r="F5649" t="s">
        <v>197</v>
      </c>
      <c r="G5649" t="s">
        <v>198</v>
      </c>
      <c r="H5649">
        <v>5150</v>
      </c>
      <c r="I5649" t="s">
        <v>192</v>
      </c>
      <c r="J5649">
        <v>63300100</v>
      </c>
      <c r="K5649" t="s">
        <v>1869</v>
      </c>
      <c r="L5649" s="3">
        <v>152369.65730793931</v>
      </c>
      <c r="M5649" s="3">
        <v>161009.54341957928</v>
      </c>
      <c r="N5649" s="3">
        <v>165839.8297221667</v>
      </c>
      <c r="O5649" s="3">
        <v>170815.02461383166</v>
      </c>
      <c r="P5649" s="3">
        <v>172629.98833877742</v>
      </c>
    </row>
    <row r="5650" spans="2:16" x14ac:dyDescent="0.35">
      <c r="B5650" t="s">
        <v>76</v>
      </c>
      <c r="D5650" t="s">
        <v>11</v>
      </c>
      <c r="E5650" t="s">
        <v>103</v>
      </c>
      <c r="F5650" t="s">
        <v>197</v>
      </c>
      <c r="G5650" t="s">
        <v>198</v>
      </c>
      <c r="H5650">
        <v>5150</v>
      </c>
      <c r="I5650" t="s">
        <v>192</v>
      </c>
      <c r="J5650">
        <v>63300170</v>
      </c>
      <c r="K5650" t="s">
        <v>1873</v>
      </c>
      <c r="L5650" s="3">
        <v>203458.45109566455</v>
      </c>
      <c r="M5650" s="3">
        <v>214995.24836209524</v>
      </c>
      <c r="N5650" s="3">
        <v>221445.10581295812</v>
      </c>
      <c r="O5650" s="3">
        <v>228088.45898734685</v>
      </c>
      <c r="P5650" s="3">
        <v>230511.97108809266</v>
      </c>
    </row>
    <row r="5651" spans="2:16" x14ac:dyDescent="0.35">
      <c r="B5651" t="s">
        <v>76</v>
      </c>
      <c r="D5651" t="s">
        <v>19</v>
      </c>
      <c r="E5651" t="s">
        <v>103</v>
      </c>
      <c r="F5651" t="s">
        <v>197</v>
      </c>
      <c r="G5651" t="s">
        <v>198</v>
      </c>
      <c r="H5651">
        <v>5150</v>
      </c>
      <c r="I5651" t="s">
        <v>192</v>
      </c>
      <c r="J5651">
        <v>63300160</v>
      </c>
      <c r="K5651" t="s">
        <v>1878</v>
      </c>
      <c r="L5651" s="3">
        <v>14762.892953553994</v>
      </c>
      <c r="M5651" s="3">
        <v>15599.999999999996</v>
      </c>
      <c r="N5651" s="3">
        <v>15959.999999999996</v>
      </c>
      <c r="O5651" s="3">
        <v>16379.999999999996</v>
      </c>
      <c r="P5651" s="3">
        <v>16554.042686712255</v>
      </c>
    </row>
    <row r="5652" spans="2:16" x14ac:dyDescent="0.35">
      <c r="B5652" t="s">
        <v>76</v>
      </c>
      <c r="D5652" t="s">
        <v>11</v>
      </c>
      <c r="E5652" t="s">
        <v>103</v>
      </c>
      <c r="F5652" t="s">
        <v>197</v>
      </c>
      <c r="G5652" t="s">
        <v>198</v>
      </c>
      <c r="H5652">
        <v>5150</v>
      </c>
      <c r="I5652" t="s">
        <v>192</v>
      </c>
      <c r="J5652">
        <v>63300130</v>
      </c>
      <c r="K5652" t="s">
        <v>1896</v>
      </c>
      <c r="L5652" s="3">
        <v>66247.677077859393</v>
      </c>
      <c r="M5652" s="3">
        <v>70004.149299599987</v>
      </c>
      <c r="N5652" s="3">
        <v>204857.69007753956</v>
      </c>
      <c r="O5652" s="3">
        <v>204857.69007753956</v>
      </c>
      <c r="P5652" s="3">
        <v>207034.36790261659</v>
      </c>
    </row>
    <row r="5653" spans="2:16" x14ac:dyDescent="0.35">
      <c r="B5653" t="s">
        <v>76</v>
      </c>
      <c r="D5653" t="s">
        <v>11</v>
      </c>
      <c r="E5653" t="s">
        <v>103</v>
      </c>
      <c r="F5653" t="s">
        <v>199</v>
      </c>
      <c r="G5653" t="s">
        <v>200</v>
      </c>
      <c r="H5653">
        <v>5150</v>
      </c>
      <c r="I5653" t="s">
        <v>192</v>
      </c>
      <c r="J5653">
        <v>63300080</v>
      </c>
      <c r="K5653" t="s">
        <v>91</v>
      </c>
      <c r="L5653" s="3">
        <v>334428.845411335</v>
      </c>
      <c r="M5653" s="3">
        <v>353392.11662852787</v>
      </c>
      <c r="N5653" s="3">
        <v>363993.88012738375</v>
      </c>
      <c r="O5653" s="3">
        <v>374913.69653120526</v>
      </c>
      <c r="P5653" s="3">
        <v>378897.2732729339</v>
      </c>
    </row>
    <row r="5654" spans="2:16" x14ac:dyDescent="0.35">
      <c r="B5654" t="s">
        <v>76</v>
      </c>
      <c r="D5654" t="s">
        <v>19</v>
      </c>
      <c r="E5654" t="s">
        <v>103</v>
      </c>
      <c r="F5654" t="s">
        <v>199</v>
      </c>
      <c r="G5654" t="s">
        <v>200</v>
      </c>
      <c r="H5654">
        <v>5150</v>
      </c>
      <c r="I5654" t="s">
        <v>192</v>
      </c>
      <c r="J5654">
        <v>63300030</v>
      </c>
      <c r="K5654" t="s">
        <v>1488</v>
      </c>
      <c r="L5654" s="3">
        <v>5564.4750363395842</v>
      </c>
      <c r="M5654" s="3">
        <v>5880.0000000000009</v>
      </c>
      <c r="N5654" s="3">
        <v>6000.0000000000009</v>
      </c>
      <c r="O5654" s="3">
        <v>6180.0000000000018</v>
      </c>
      <c r="P5654" s="3">
        <v>6245.6644568914398</v>
      </c>
    </row>
    <row r="5655" spans="2:16" x14ac:dyDescent="0.35">
      <c r="B5655" t="s">
        <v>76</v>
      </c>
      <c r="D5655" t="s">
        <v>11</v>
      </c>
      <c r="E5655" t="s">
        <v>103</v>
      </c>
      <c r="F5655" t="s">
        <v>199</v>
      </c>
      <c r="G5655" t="s">
        <v>200</v>
      </c>
      <c r="H5655">
        <v>5150</v>
      </c>
      <c r="I5655" t="s">
        <v>192</v>
      </c>
      <c r="J5655">
        <v>63300040</v>
      </c>
      <c r="K5655" t="s">
        <v>1515</v>
      </c>
      <c r="L5655" s="3">
        <v>115509.96305325716</v>
      </c>
      <c r="M5655" s="3">
        <v>122059.77712498496</v>
      </c>
      <c r="N5655" s="3">
        <v>125721.5704387345</v>
      </c>
      <c r="O5655" s="3">
        <v>129493.21755189655</v>
      </c>
      <c r="P5655" s="3">
        <v>130869.12399229624</v>
      </c>
    </row>
    <row r="5656" spans="2:16" x14ac:dyDescent="0.35">
      <c r="B5656" t="s">
        <v>76</v>
      </c>
      <c r="D5656" t="s">
        <v>19</v>
      </c>
      <c r="E5656" t="s">
        <v>103</v>
      </c>
      <c r="F5656" t="s">
        <v>199</v>
      </c>
      <c r="G5656" t="s">
        <v>200</v>
      </c>
      <c r="H5656">
        <v>5150</v>
      </c>
      <c r="I5656" t="s">
        <v>192</v>
      </c>
      <c r="J5656">
        <v>63300056</v>
      </c>
      <c r="K5656" t="s">
        <v>1536</v>
      </c>
      <c r="L5656" s="3">
        <v>1100094.8862214969</v>
      </c>
      <c r="M5656" s="3">
        <v>1162474.0678569996</v>
      </c>
      <c r="N5656" s="3">
        <v>1197348.2898927096</v>
      </c>
      <c r="O5656" s="3">
        <v>1233268.738589491</v>
      </c>
      <c r="P5656" s="3">
        <v>1246372.6094504404</v>
      </c>
    </row>
    <row r="5657" spans="2:16" x14ac:dyDescent="0.35">
      <c r="B5657" t="s">
        <v>76</v>
      </c>
      <c r="D5657" t="s">
        <v>19</v>
      </c>
      <c r="E5657" t="s">
        <v>103</v>
      </c>
      <c r="F5657" t="s">
        <v>199</v>
      </c>
      <c r="G5657" t="s">
        <v>200</v>
      </c>
      <c r="H5657">
        <v>5150</v>
      </c>
      <c r="I5657" t="s">
        <v>192</v>
      </c>
      <c r="J5657">
        <v>63300060</v>
      </c>
      <c r="K5657" t="s">
        <v>1546</v>
      </c>
      <c r="L5657" s="3">
        <v>105202.64640132635</v>
      </c>
      <c r="M5657" s="3">
        <v>111168.00000000003</v>
      </c>
      <c r="N5657" s="3">
        <v>111588.00000000003</v>
      </c>
      <c r="O5657" s="3">
        <v>112008.00000000003</v>
      </c>
      <c r="P5657" s="3">
        <v>113198.12046723241</v>
      </c>
    </row>
    <row r="5658" spans="2:16" x14ac:dyDescent="0.35">
      <c r="B5658" t="s">
        <v>76</v>
      </c>
      <c r="D5658" t="s">
        <v>19</v>
      </c>
      <c r="E5658" t="s">
        <v>103</v>
      </c>
      <c r="F5658" t="s">
        <v>199</v>
      </c>
      <c r="G5658" t="s">
        <v>200</v>
      </c>
      <c r="H5658">
        <v>5150</v>
      </c>
      <c r="I5658" t="s">
        <v>192</v>
      </c>
      <c r="J5658">
        <v>63300150</v>
      </c>
      <c r="K5658" t="s">
        <v>1680</v>
      </c>
      <c r="L5658" s="3">
        <v>356769.91304422164</v>
      </c>
      <c r="M5658" s="3">
        <v>377000.00000000006</v>
      </c>
      <c r="N5658" s="3">
        <v>386300.00000000006</v>
      </c>
      <c r="O5658" s="3">
        <v>394760.00000000012</v>
      </c>
      <c r="P5658" s="3">
        <v>398954.45000039879</v>
      </c>
    </row>
    <row r="5659" spans="2:16" x14ac:dyDescent="0.35">
      <c r="B5659" t="s">
        <v>76</v>
      </c>
      <c r="D5659" t="s">
        <v>11</v>
      </c>
      <c r="E5659" t="s">
        <v>103</v>
      </c>
      <c r="F5659" t="s">
        <v>199</v>
      </c>
      <c r="G5659" t="s">
        <v>200</v>
      </c>
      <c r="H5659">
        <v>5150</v>
      </c>
      <c r="I5659" t="s">
        <v>192</v>
      </c>
      <c r="J5659">
        <v>63300100</v>
      </c>
      <c r="K5659" t="s">
        <v>1869</v>
      </c>
      <c r="L5659" s="3">
        <v>101208.72953237772</v>
      </c>
      <c r="M5659" s="3">
        <v>106947.61424284398</v>
      </c>
      <c r="N5659" s="3">
        <v>110156.04267012927</v>
      </c>
      <c r="O5659" s="3">
        <v>113460.72395023316</v>
      </c>
      <c r="P5659" s="3">
        <v>114666.28006944052</v>
      </c>
    </row>
    <row r="5660" spans="2:16" x14ac:dyDescent="0.35">
      <c r="B5660" t="s">
        <v>76</v>
      </c>
      <c r="D5660" t="s">
        <v>11</v>
      </c>
      <c r="E5660" t="s">
        <v>103</v>
      </c>
      <c r="F5660" t="s">
        <v>199</v>
      </c>
      <c r="G5660" t="s">
        <v>200</v>
      </c>
      <c r="H5660">
        <v>5150</v>
      </c>
      <c r="I5660" t="s">
        <v>192</v>
      </c>
      <c r="J5660">
        <v>63300170</v>
      </c>
      <c r="K5660" t="s">
        <v>1873</v>
      </c>
      <c r="L5660" s="3">
        <v>174915.08690921799</v>
      </c>
      <c r="M5660" s="3">
        <v>184833.37678926295</v>
      </c>
      <c r="N5660" s="3">
        <v>190378.37809294084</v>
      </c>
      <c r="O5660" s="3">
        <v>196089.7294357291</v>
      </c>
      <c r="P5660" s="3">
        <v>198173.24490262006</v>
      </c>
    </row>
    <row r="5661" spans="2:16" x14ac:dyDescent="0.35">
      <c r="B5661" t="s">
        <v>76</v>
      </c>
      <c r="D5661" t="s">
        <v>11</v>
      </c>
      <c r="E5661" t="s">
        <v>103</v>
      </c>
      <c r="F5661" t="s">
        <v>199</v>
      </c>
      <c r="G5661" t="s">
        <v>200</v>
      </c>
      <c r="H5661">
        <v>5150</v>
      </c>
      <c r="I5661" t="s">
        <v>192</v>
      </c>
      <c r="J5661">
        <v>63300130</v>
      </c>
      <c r="K5661" t="s">
        <v>1896</v>
      </c>
      <c r="L5661" s="3">
        <v>44003.795430519836</v>
      </c>
      <c r="M5661" s="3">
        <v>46498.962694900009</v>
      </c>
      <c r="N5661" s="3">
        <v>62149.255475882703</v>
      </c>
      <c r="O5661" s="3">
        <v>62149.255475882703</v>
      </c>
      <c r="P5661" s="3">
        <v>62809.610994819763</v>
      </c>
    </row>
    <row r="5662" spans="2:16" x14ac:dyDescent="0.35">
      <c r="B5662" t="s">
        <v>10</v>
      </c>
      <c r="D5662" t="s">
        <v>19</v>
      </c>
      <c r="E5662" t="s">
        <v>103</v>
      </c>
      <c r="F5662" t="s">
        <v>1557</v>
      </c>
      <c r="G5662" t="s">
        <v>1558</v>
      </c>
      <c r="H5662">
        <v>5240</v>
      </c>
      <c r="I5662" t="s">
        <v>181</v>
      </c>
      <c r="J5662">
        <v>63300060</v>
      </c>
      <c r="K5662" t="s">
        <v>1546</v>
      </c>
      <c r="L5662" s="3">
        <v>0</v>
      </c>
      <c r="M5662" s="3">
        <v>0</v>
      </c>
      <c r="N5662" s="3">
        <v>-276799.99999999988</v>
      </c>
      <c r="O5662" s="3">
        <v>-202799.99999999994</v>
      </c>
      <c r="P5662" s="3">
        <v>-204954.8142164374</v>
      </c>
    </row>
    <row r="5663" spans="2:16" x14ac:dyDescent="0.35">
      <c r="B5663" t="s">
        <v>10</v>
      </c>
      <c r="D5663" t="s">
        <v>19</v>
      </c>
      <c r="E5663" t="s">
        <v>103</v>
      </c>
      <c r="F5663" t="s">
        <v>1557</v>
      </c>
      <c r="G5663" t="s">
        <v>1558</v>
      </c>
      <c r="H5663">
        <v>5240</v>
      </c>
      <c r="I5663" t="s">
        <v>181</v>
      </c>
      <c r="J5663">
        <v>63300150</v>
      </c>
      <c r="K5663" t="s">
        <v>1680</v>
      </c>
      <c r="L5663" s="3">
        <v>-24681.150612581521</v>
      </c>
      <c r="M5663" s="3">
        <v>-28617.599999999977</v>
      </c>
      <c r="N5663" s="3">
        <v>-91207.551999999952</v>
      </c>
      <c r="O5663" s="3">
        <v>-37769.30303999997</v>
      </c>
      <c r="P5663" s="3">
        <v>-37482.974286847952</v>
      </c>
    </row>
    <row r="5664" spans="2:16" x14ac:dyDescent="0.35">
      <c r="B5664" t="s">
        <v>10</v>
      </c>
      <c r="D5664" t="s">
        <v>19</v>
      </c>
      <c r="E5664" t="s">
        <v>103</v>
      </c>
      <c r="F5664" t="s">
        <v>1557</v>
      </c>
      <c r="G5664" t="s">
        <v>1558</v>
      </c>
      <c r="H5664">
        <v>5240</v>
      </c>
      <c r="I5664" t="s">
        <v>181</v>
      </c>
      <c r="J5664">
        <v>63300152</v>
      </c>
      <c r="K5664" t="s">
        <v>1741</v>
      </c>
      <c r="L5664" s="3">
        <v>22500</v>
      </c>
      <c r="M5664" s="3">
        <v>22500</v>
      </c>
      <c r="N5664" s="3">
        <v>22500</v>
      </c>
      <c r="O5664" s="3">
        <v>22500</v>
      </c>
      <c r="P5664" s="3">
        <v>22500</v>
      </c>
    </row>
    <row r="5665" spans="2:16" x14ac:dyDescent="0.35">
      <c r="B5665" t="s">
        <v>10</v>
      </c>
      <c r="D5665" t="s">
        <v>11</v>
      </c>
      <c r="E5665" t="s">
        <v>103</v>
      </c>
      <c r="F5665" t="s">
        <v>179</v>
      </c>
      <c r="G5665" t="s">
        <v>180</v>
      </c>
      <c r="H5665">
        <v>5240</v>
      </c>
      <c r="I5665" t="s">
        <v>181</v>
      </c>
      <c r="J5665">
        <v>63300080</v>
      </c>
      <c r="K5665" t="s">
        <v>91</v>
      </c>
      <c r="L5665" s="3">
        <v>262.22340064191667</v>
      </c>
      <c r="M5665" s="3">
        <v>-1092.2482929653779</v>
      </c>
      <c r="N5665" s="3">
        <v>-798.50838500677492</v>
      </c>
      <c r="O5665" s="3">
        <v>-484.52852232322039</v>
      </c>
      <c r="P5665" s="3">
        <v>1215.3949190393614</v>
      </c>
    </row>
    <row r="5666" spans="2:16" x14ac:dyDescent="0.35">
      <c r="B5666" t="s">
        <v>10</v>
      </c>
      <c r="D5666" t="s">
        <v>11</v>
      </c>
      <c r="E5666" t="s">
        <v>103</v>
      </c>
      <c r="F5666" t="s">
        <v>179</v>
      </c>
      <c r="G5666" t="s">
        <v>180</v>
      </c>
      <c r="H5666">
        <v>5240</v>
      </c>
      <c r="I5666" t="s">
        <v>181</v>
      </c>
      <c r="J5666">
        <v>63300040</v>
      </c>
      <c r="K5666" t="s">
        <v>1515</v>
      </c>
      <c r="L5666" s="3">
        <v>90.570582458552963</v>
      </c>
      <c r="M5666" s="3">
        <v>-377.25681171501856</v>
      </c>
      <c r="N5666" s="3">
        <v>-275.80059350562442</v>
      </c>
      <c r="O5666" s="3">
        <v>-167.35360146032326</v>
      </c>
      <c r="P5666" s="3">
        <v>419.79100822082546</v>
      </c>
    </row>
    <row r="5667" spans="2:16" x14ac:dyDescent="0.35">
      <c r="B5667" t="s">
        <v>10</v>
      </c>
      <c r="D5667" t="s">
        <v>19</v>
      </c>
      <c r="E5667" t="s">
        <v>103</v>
      </c>
      <c r="F5667" t="s">
        <v>179</v>
      </c>
      <c r="G5667" t="s">
        <v>180</v>
      </c>
      <c r="H5667">
        <v>5240</v>
      </c>
      <c r="I5667" t="s">
        <v>181</v>
      </c>
      <c r="J5667">
        <v>63300056</v>
      </c>
      <c r="K5667" t="s">
        <v>1536</v>
      </c>
      <c r="L5667" s="3">
        <v>862.57697579576052</v>
      </c>
      <c r="M5667" s="3">
        <v>-3592.9220163334976</v>
      </c>
      <c r="N5667" s="3">
        <v>-2626.6723191011988</v>
      </c>
      <c r="O5667" s="3">
        <v>-1593.8438234316418</v>
      </c>
      <c r="P5667" s="3">
        <v>3998.0096021031204</v>
      </c>
    </row>
    <row r="5668" spans="2:16" x14ac:dyDescent="0.35">
      <c r="B5668" t="s">
        <v>10</v>
      </c>
      <c r="D5668" t="s">
        <v>19</v>
      </c>
      <c r="E5668" t="s">
        <v>103</v>
      </c>
      <c r="F5668" t="s">
        <v>179</v>
      </c>
      <c r="G5668" t="s">
        <v>180</v>
      </c>
      <c r="H5668">
        <v>5240</v>
      </c>
      <c r="I5668" t="s">
        <v>181</v>
      </c>
      <c r="J5668">
        <v>63300060</v>
      </c>
      <c r="K5668" t="s">
        <v>1546</v>
      </c>
      <c r="L5668" s="3">
        <v>1700.0248934907468</v>
      </c>
      <c r="M5668" s="3">
        <v>-1.4551915228366852E-11</v>
      </c>
      <c r="N5668" s="3">
        <v>-1.4551915228366852E-11</v>
      </c>
      <c r="O5668" s="3">
        <v>-1.4551915228366852E-11</v>
      </c>
      <c r="P5668" s="3">
        <v>-336.62065676015118</v>
      </c>
    </row>
    <row r="5669" spans="2:16" x14ac:dyDescent="0.35">
      <c r="B5669" t="s">
        <v>10</v>
      </c>
      <c r="D5669" t="s">
        <v>19</v>
      </c>
      <c r="E5669" t="s">
        <v>103</v>
      </c>
      <c r="F5669" t="s">
        <v>179</v>
      </c>
      <c r="G5669" t="s">
        <v>180</v>
      </c>
      <c r="H5669">
        <v>5240</v>
      </c>
      <c r="I5669" t="s">
        <v>181</v>
      </c>
      <c r="J5669">
        <v>63300033</v>
      </c>
      <c r="K5669" t="s">
        <v>1661</v>
      </c>
      <c r="L5669" s="3">
        <v>5313.8589415645984</v>
      </c>
      <c r="M5669" s="3">
        <v>-4.3655745685100555E-11</v>
      </c>
      <c r="N5669" s="3">
        <v>-4.3655745685100555E-11</v>
      </c>
      <c r="O5669" s="3">
        <v>-4.3655745685100555E-11</v>
      </c>
      <c r="P5669" s="3">
        <v>-1052.1932318104664</v>
      </c>
    </row>
    <row r="5670" spans="2:16" x14ac:dyDescent="0.35">
      <c r="B5670" t="s">
        <v>10</v>
      </c>
      <c r="D5670" t="s">
        <v>19</v>
      </c>
      <c r="E5670" t="s">
        <v>103</v>
      </c>
      <c r="F5670" t="s">
        <v>179</v>
      </c>
      <c r="G5670" t="s">
        <v>180</v>
      </c>
      <c r="H5670">
        <v>5240</v>
      </c>
      <c r="I5670" t="s">
        <v>181</v>
      </c>
      <c r="J5670">
        <v>63300150</v>
      </c>
      <c r="K5670" t="s">
        <v>1680</v>
      </c>
      <c r="L5670" s="3">
        <v>8799.1755937257258</v>
      </c>
      <c r="M5670" s="3">
        <v>3279.5599999999104</v>
      </c>
      <c r="N5670" s="3">
        <v>6624.7111999999033</v>
      </c>
      <c r="O5670" s="3">
        <v>10036.765423999896</v>
      </c>
      <c r="P5670" s="3">
        <v>11774.742558993807</v>
      </c>
    </row>
    <row r="5671" spans="2:16" x14ac:dyDescent="0.35">
      <c r="B5671" t="s">
        <v>10</v>
      </c>
      <c r="D5671" t="s">
        <v>19</v>
      </c>
      <c r="E5671" t="s">
        <v>103</v>
      </c>
      <c r="F5671" t="s">
        <v>1557</v>
      </c>
      <c r="G5671" t="s">
        <v>1558</v>
      </c>
      <c r="H5671">
        <v>5240</v>
      </c>
      <c r="I5671" t="s">
        <v>181</v>
      </c>
      <c r="J5671">
        <v>63300150</v>
      </c>
      <c r="K5671" t="s">
        <v>1680</v>
      </c>
      <c r="L5671" s="3">
        <v>0</v>
      </c>
      <c r="M5671" s="3">
        <v>6117.5999999999767</v>
      </c>
      <c r="N5671" s="3">
        <v>345507.55199999985</v>
      </c>
      <c r="O5671" s="3">
        <v>218069.30303999991</v>
      </c>
      <c r="P5671" s="3">
        <v>0</v>
      </c>
    </row>
    <row r="5672" spans="2:16" x14ac:dyDescent="0.35">
      <c r="B5672" t="s">
        <v>10</v>
      </c>
      <c r="D5672" t="s">
        <v>19</v>
      </c>
      <c r="E5672" t="s">
        <v>103</v>
      </c>
      <c r="F5672" t="s">
        <v>179</v>
      </c>
      <c r="G5672" t="s">
        <v>180</v>
      </c>
      <c r="H5672">
        <v>5240</v>
      </c>
      <c r="I5672" t="s">
        <v>181</v>
      </c>
      <c r="J5672">
        <v>63300150</v>
      </c>
      <c r="K5672" t="s">
        <v>1680</v>
      </c>
      <c r="L5672" s="3">
        <v>0</v>
      </c>
      <c r="M5672" s="3">
        <v>-32171.592578264885</v>
      </c>
      <c r="N5672" s="3">
        <v>-29850.568957640946</v>
      </c>
      <c r="O5672" s="3">
        <v>-35288.374510720336</v>
      </c>
      <c r="P5672" s="3">
        <v>0</v>
      </c>
    </row>
    <row r="5673" spans="2:16" x14ac:dyDescent="0.35">
      <c r="B5673" t="s">
        <v>10</v>
      </c>
      <c r="D5673" t="s">
        <v>19</v>
      </c>
      <c r="E5673" t="s">
        <v>103</v>
      </c>
      <c r="F5673" t="s">
        <v>182</v>
      </c>
      <c r="G5673" t="s">
        <v>183</v>
      </c>
      <c r="H5673">
        <v>5240</v>
      </c>
      <c r="I5673" t="s">
        <v>181</v>
      </c>
      <c r="J5673">
        <v>63300150</v>
      </c>
      <c r="K5673" t="s">
        <v>1680</v>
      </c>
      <c r="L5673" s="3">
        <v>0</v>
      </c>
      <c r="M5673" s="3">
        <v>-40109.109446775969</v>
      </c>
      <c r="N5673" s="3">
        <v>-35660.890849450581</v>
      </c>
      <c r="O5673" s="3">
        <v>5555.0539681996961</v>
      </c>
      <c r="P5673" s="3">
        <v>0</v>
      </c>
    </row>
    <row r="5674" spans="2:16" x14ac:dyDescent="0.35">
      <c r="B5674" t="s">
        <v>10</v>
      </c>
      <c r="D5674" t="s">
        <v>19</v>
      </c>
      <c r="E5674" t="s">
        <v>103</v>
      </c>
      <c r="F5674" t="s">
        <v>184</v>
      </c>
      <c r="G5674" t="s">
        <v>185</v>
      </c>
      <c r="H5674">
        <v>5240</v>
      </c>
      <c r="I5674" t="s">
        <v>181</v>
      </c>
      <c r="J5674">
        <v>63300150</v>
      </c>
      <c r="K5674" t="s">
        <v>1680</v>
      </c>
      <c r="L5674" s="3">
        <v>0</v>
      </c>
      <c r="M5674" s="3">
        <v>-17105.319657991888</v>
      </c>
      <c r="N5674" s="3">
        <v>-32720.792705721782</v>
      </c>
      <c r="O5674" s="3">
        <v>-36797.92071133756</v>
      </c>
      <c r="P5674" s="3">
        <v>0</v>
      </c>
    </row>
    <row r="5675" spans="2:16" x14ac:dyDescent="0.35">
      <c r="B5675" t="s">
        <v>10</v>
      </c>
      <c r="D5675" t="s">
        <v>19</v>
      </c>
      <c r="E5675" t="s">
        <v>103</v>
      </c>
      <c r="F5675" t="s">
        <v>186</v>
      </c>
      <c r="G5675" t="s">
        <v>187</v>
      </c>
      <c r="H5675">
        <v>5240</v>
      </c>
      <c r="I5675" t="s">
        <v>181</v>
      </c>
      <c r="J5675">
        <v>63300150</v>
      </c>
      <c r="K5675" t="s">
        <v>1680</v>
      </c>
      <c r="L5675" s="3">
        <v>0</v>
      </c>
      <c r="M5675" s="3">
        <v>-19654.636416395981</v>
      </c>
      <c r="N5675" s="3">
        <v>-25763.448611999796</v>
      </c>
      <c r="O5675" s="3">
        <v>-32673.757487555176</v>
      </c>
      <c r="P5675" s="3">
        <v>0</v>
      </c>
    </row>
    <row r="5676" spans="2:16" x14ac:dyDescent="0.35">
      <c r="B5676" t="s">
        <v>10</v>
      </c>
      <c r="D5676" t="s">
        <v>19</v>
      </c>
      <c r="E5676" t="s">
        <v>103</v>
      </c>
      <c r="F5676" t="s">
        <v>188</v>
      </c>
      <c r="G5676" t="s">
        <v>189</v>
      </c>
      <c r="H5676">
        <v>5240</v>
      </c>
      <c r="I5676" t="s">
        <v>181</v>
      </c>
      <c r="J5676">
        <v>63300150</v>
      </c>
      <c r="K5676" t="s">
        <v>1680</v>
      </c>
      <c r="L5676" s="3">
        <v>0</v>
      </c>
      <c r="M5676" s="3">
        <v>-91524.044315279694</v>
      </c>
      <c r="N5676" s="3">
        <v>-108456.10714533579</v>
      </c>
      <c r="O5676" s="3">
        <v>-117389.24648912418</v>
      </c>
      <c r="P5676" s="3">
        <v>0</v>
      </c>
    </row>
    <row r="5677" spans="2:16" x14ac:dyDescent="0.35">
      <c r="B5677" t="s">
        <v>10</v>
      </c>
      <c r="D5677" t="s">
        <v>19</v>
      </c>
      <c r="E5677" t="s">
        <v>103</v>
      </c>
      <c r="F5677" t="s">
        <v>179</v>
      </c>
      <c r="G5677" t="s">
        <v>180</v>
      </c>
      <c r="H5677">
        <v>5240</v>
      </c>
      <c r="I5677" t="s">
        <v>181</v>
      </c>
      <c r="J5677">
        <v>63300152</v>
      </c>
      <c r="K5677" t="s">
        <v>1741</v>
      </c>
      <c r="L5677" s="3">
        <v>35000</v>
      </c>
      <c r="M5677" s="3">
        <v>35000</v>
      </c>
      <c r="N5677" s="3">
        <v>35000</v>
      </c>
      <c r="O5677" s="3">
        <v>35000</v>
      </c>
      <c r="P5677" s="3">
        <v>35000</v>
      </c>
    </row>
    <row r="5678" spans="2:16" x14ac:dyDescent="0.35">
      <c r="B5678" t="s">
        <v>10</v>
      </c>
      <c r="D5678" t="s">
        <v>11</v>
      </c>
      <c r="E5678" t="s">
        <v>103</v>
      </c>
      <c r="F5678" t="s">
        <v>179</v>
      </c>
      <c r="G5678" t="s">
        <v>180</v>
      </c>
      <c r="H5678">
        <v>5240</v>
      </c>
      <c r="I5678" t="s">
        <v>181</v>
      </c>
      <c r="J5678">
        <v>63300100</v>
      </c>
      <c r="K5678" t="s">
        <v>1869</v>
      </c>
      <c r="L5678" s="3">
        <v>79.357081773210666</v>
      </c>
      <c r="M5678" s="3">
        <v>-330.54882550267939</v>
      </c>
      <c r="N5678" s="3">
        <v>-241.65385335731116</v>
      </c>
      <c r="O5678" s="3">
        <v>-146.63363175571067</v>
      </c>
      <c r="P5678" s="3">
        <v>367.81688339348693</v>
      </c>
    </row>
    <row r="5679" spans="2:16" x14ac:dyDescent="0.35">
      <c r="B5679" t="s">
        <v>10</v>
      </c>
      <c r="D5679" t="s">
        <v>11</v>
      </c>
      <c r="E5679" t="s">
        <v>103</v>
      </c>
      <c r="F5679" t="s">
        <v>179</v>
      </c>
      <c r="G5679" t="s">
        <v>180</v>
      </c>
      <c r="H5679">
        <v>5240</v>
      </c>
      <c r="I5679" t="s">
        <v>181</v>
      </c>
      <c r="J5679">
        <v>63300170</v>
      </c>
      <c r="K5679" t="s">
        <v>1873</v>
      </c>
      <c r="L5679" s="3">
        <v>137.1497391515295</v>
      </c>
      <c r="M5679" s="3">
        <v>-571.27460059702571</v>
      </c>
      <c r="N5679" s="3">
        <v>-417.64089873708872</v>
      </c>
      <c r="O5679" s="3">
        <v>-253.4211679256332</v>
      </c>
      <c r="P5679" s="3">
        <v>635.68352673439222</v>
      </c>
    </row>
    <row r="5680" spans="2:16" x14ac:dyDescent="0.35">
      <c r="B5680" t="s">
        <v>10</v>
      </c>
      <c r="D5680" t="s">
        <v>19</v>
      </c>
      <c r="E5680" t="s">
        <v>103</v>
      </c>
      <c r="F5680" t="s">
        <v>179</v>
      </c>
      <c r="G5680" t="s">
        <v>180</v>
      </c>
      <c r="H5680">
        <v>5240</v>
      </c>
      <c r="I5680" t="s">
        <v>181</v>
      </c>
      <c r="J5680">
        <v>63300160</v>
      </c>
      <c r="K5680" t="s">
        <v>1878</v>
      </c>
      <c r="L5680" s="3">
        <v>611.73207240284319</v>
      </c>
      <c r="M5680" s="3">
        <v>-5.4569682106375694E-12</v>
      </c>
      <c r="N5680" s="3">
        <v>-5.4569682106375694E-12</v>
      </c>
      <c r="O5680" s="3">
        <v>-5.4569682106375694E-12</v>
      </c>
      <c r="P5680" s="3">
        <v>-121.12860979974539</v>
      </c>
    </row>
    <row r="5681" spans="2:16" x14ac:dyDescent="0.35">
      <c r="B5681" t="s">
        <v>10</v>
      </c>
      <c r="D5681" t="s">
        <v>11</v>
      </c>
      <c r="E5681" t="s">
        <v>103</v>
      </c>
      <c r="F5681" t="s">
        <v>179</v>
      </c>
      <c r="G5681" t="s">
        <v>180</v>
      </c>
      <c r="H5681">
        <v>5240</v>
      </c>
      <c r="I5681" t="s">
        <v>181</v>
      </c>
      <c r="J5681">
        <v>63300130</v>
      </c>
      <c r="K5681" t="s">
        <v>1896</v>
      </c>
      <c r="L5681" s="3">
        <v>34.503084740124905</v>
      </c>
      <c r="M5681" s="3">
        <v>-143.7168746213647</v>
      </c>
      <c r="N5681" s="3">
        <v>-7413.8661926508958</v>
      </c>
      <c r="O5681" s="3">
        <v>-7102.610166382965</v>
      </c>
      <c r="P5681" s="3">
        <v>-6953.726107601984</v>
      </c>
    </row>
    <row r="5682" spans="2:16" x14ac:dyDescent="0.35">
      <c r="B5682" t="s">
        <v>10</v>
      </c>
      <c r="D5682" t="s">
        <v>11</v>
      </c>
      <c r="E5682" t="s">
        <v>103</v>
      </c>
      <c r="F5682" t="s">
        <v>182</v>
      </c>
      <c r="G5682" t="s">
        <v>183</v>
      </c>
      <c r="H5682">
        <v>5240</v>
      </c>
      <c r="I5682" t="s">
        <v>181</v>
      </c>
      <c r="J5682">
        <v>63300080</v>
      </c>
      <c r="K5682" t="s">
        <v>91</v>
      </c>
      <c r="L5682" s="3">
        <v>9439.9466403188126</v>
      </c>
      <c r="M5682" s="3">
        <v>6428.5931236700562</v>
      </c>
      <c r="N5682" s="3">
        <v>7467.11421959367</v>
      </c>
      <c r="O5682" s="3">
        <v>8566.3891639724898</v>
      </c>
      <c r="P5682" s="3">
        <v>13073.593786873709</v>
      </c>
    </row>
    <row r="5683" spans="2:16" x14ac:dyDescent="0.35">
      <c r="B5683" t="s">
        <v>10</v>
      </c>
      <c r="D5683" t="s">
        <v>19</v>
      </c>
      <c r="E5683" t="s">
        <v>103</v>
      </c>
      <c r="F5683" t="s">
        <v>182</v>
      </c>
      <c r="G5683" t="s">
        <v>183</v>
      </c>
      <c r="H5683">
        <v>5240</v>
      </c>
      <c r="I5683" t="s">
        <v>181</v>
      </c>
      <c r="J5683">
        <v>63300030</v>
      </c>
      <c r="K5683" t="s">
        <v>1488</v>
      </c>
      <c r="L5683" s="3">
        <v>107.32141621102573</v>
      </c>
      <c r="M5683" s="3">
        <v>-4.5474735088646412E-13</v>
      </c>
      <c r="N5683" s="3">
        <v>-4.5474735088646412E-13</v>
      </c>
      <c r="O5683" s="3">
        <v>-4.5474735088646412E-13</v>
      </c>
      <c r="P5683" s="3">
        <v>-21.250633298200228</v>
      </c>
    </row>
    <row r="5684" spans="2:16" x14ac:dyDescent="0.35">
      <c r="B5684" t="s">
        <v>10</v>
      </c>
      <c r="D5684" t="s">
        <v>11</v>
      </c>
      <c r="E5684" t="s">
        <v>103</v>
      </c>
      <c r="F5684" t="s">
        <v>182</v>
      </c>
      <c r="G5684" t="s">
        <v>183</v>
      </c>
      <c r="H5684">
        <v>5240</v>
      </c>
      <c r="I5684" t="s">
        <v>181</v>
      </c>
      <c r="J5684">
        <v>63300040</v>
      </c>
      <c r="K5684" t="s">
        <v>1515</v>
      </c>
      <c r="L5684" s="3">
        <v>3260.5078856364271</v>
      </c>
      <c r="M5684" s="3">
        <v>2220.4022302149824</v>
      </c>
      <c r="N5684" s="3">
        <v>2579.101950846496</v>
      </c>
      <c r="O5684" s="3">
        <v>2958.7857309773462</v>
      </c>
      <c r="P5684" s="3">
        <v>4515.5504855978215</v>
      </c>
    </row>
    <row r="5685" spans="2:16" x14ac:dyDescent="0.35">
      <c r="B5685" t="s">
        <v>10</v>
      </c>
      <c r="D5685" t="s">
        <v>19</v>
      </c>
      <c r="E5685" t="s">
        <v>103</v>
      </c>
      <c r="F5685" t="s">
        <v>182</v>
      </c>
      <c r="G5685" t="s">
        <v>183</v>
      </c>
      <c r="H5685">
        <v>5240</v>
      </c>
      <c r="I5685" t="s">
        <v>181</v>
      </c>
      <c r="J5685">
        <v>63300056</v>
      </c>
      <c r="K5685" t="s">
        <v>1536</v>
      </c>
      <c r="L5685" s="3">
        <v>31052.456053680333</v>
      </c>
      <c r="M5685" s="3">
        <v>21146.687906809384</v>
      </c>
      <c r="N5685" s="3">
        <v>24562.875722347642</v>
      </c>
      <c r="O5685" s="3">
        <v>28178.911723593716</v>
      </c>
      <c r="P5685" s="3">
        <v>43005.242719979258</v>
      </c>
    </row>
    <row r="5686" spans="2:16" x14ac:dyDescent="0.35">
      <c r="B5686" t="s">
        <v>10</v>
      </c>
      <c r="D5686" t="s">
        <v>19</v>
      </c>
      <c r="E5686" t="s">
        <v>103</v>
      </c>
      <c r="F5686" t="s">
        <v>182</v>
      </c>
      <c r="G5686" t="s">
        <v>183</v>
      </c>
      <c r="H5686">
        <v>5240</v>
      </c>
      <c r="I5686" t="s">
        <v>181</v>
      </c>
      <c r="J5686">
        <v>63300060</v>
      </c>
      <c r="K5686" t="s">
        <v>1546</v>
      </c>
      <c r="L5686" s="3">
        <v>10078.462560397049</v>
      </c>
      <c r="M5686" s="3">
        <v>1299.9999999999709</v>
      </c>
      <c r="N5686" s="3">
        <v>12299.999999999971</v>
      </c>
      <c r="O5686" s="3">
        <v>1299.9999999999709</v>
      </c>
      <c r="P5686" s="3">
        <v>-438.21680125957937</v>
      </c>
    </row>
    <row r="5687" spans="2:16" x14ac:dyDescent="0.35">
      <c r="B5687" t="s">
        <v>10</v>
      </c>
      <c r="D5687" t="s">
        <v>19</v>
      </c>
      <c r="E5687" t="s">
        <v>103</v>
      </c>
      <c r="F5687" t="s">
        <v>182</v>
      </c>
      <c r="G5687" t="s">
        <v>183</v>
      </c>
      <c r="H5687">
        <v>5240</v>
      </c>
      <c r="I5687" t="s">
        <v>181</v>
      </c>
      <c r="J5687">
        <v>63300150</v>
      </c>
      <c r="K5687" t="s">
        <v>1680</v>
      </c>
      <c r="L5687" s="3">
        <v>7672.7836698829778</v>
      </c>
      <c r="M5687" s="3">
        <v>2859.7399999999616</v>
      </c>
      <c r="N5687" s="3">
        <v>5776.6747999999498</v>
      </c>
      <c r="O5687" s="3">
        <v>-31248.051704000041</v>
      </c>
      <c r="P5687" s="3">
        <v>-30157.567555748887</v>
      </c>
    </row>
    <row r="5688" spans="2:16" x14ac:dyDescent="0.35">
      <c r="B5688" t="s">
        <v>10</v>
      </c>
      <c r="D5688" t="s">
        <v>11</v>
      </c>
      <c r="E5688" t="s">
        <v>103</v>
      </c>
      <c r="F5688" t="s">
        <v>182</v>
      </c>
      <c r="G5688" t="s">
        <v>183</v>
      </c>
      <c r="H5688">
        <v>5240</v>
      </c>
      <c r="I5688" t="s">
        <v>181</v>
      </c>
      <c r="J5688">
        <v>63300100</v>
      </c>
      <c r="K5688" t="s">
        <v>1869</v>
      </c>
      <c r="L5688" s="3">
        <v>2856.8259569385846</v>
      </c>
      <c r="M5688" s="3">
        <v>1945.4952874264563</v>
      </c>
      <c r="N5688" s="3">
        <v>2259.7845664559791</v>
      </c>
      <c r="O5688" s="3">
        <v>2592.4598785706257</v>
      </c>
      <c r="P5688" s="3">
        <v>3956.4823302380901</v>
      </c>
    </row>
    <row r="5689" spans="2:16" x14ac:dyDescent="0.35">
      <c r="B5689" t="s">
        <v>10</v>
      </c>
      <c r="D5689" t="s">
        <v>11</v>
      </c>
      <c r="E5689" t="s">
        <v>103</v>
      </c>
      <c r="F5689" t="s">
        <v>182</v>
      </c>
      <c r="G5689" t="s">
        <v>183</v>
      </c>
      <c r="H5689">
        <v>5240</v>
      </c>
      <c r="I5689" t="s">
        <v>181</v>
      </c>
      <c r="J5689">
        <v>63300170</v>
      </c>
      <c r="K5689" t="s">
        <v>1873</v>
      </c>
      <c r="L5689" s="3">
        <v>4937.3405125351419</v>
      </c>
      <c r="M5689" s="3">
        <v>3362.3233771826781</v>
      </c>
      <c r="N5689" s="3">
        <v>3905.4972398532846</v>
      </c>
      <c r="O5689" s="3">
        <v>4480.4469640513998</v>
      </c>
      <c r="P5689" s="3">
        <v>6837.8335924767016</v>
      </c>
    </row>
    <row r="5690" spans="2:16" x14ac:dyDescent="0.35">
      <c r="B5690" t="s">
        <v>10</v>
      </c>
      <c r="D5690" t="s">
        <v>19</v>
      </c>
      <c r="E5690" t="s">
        <v>103</v>
      </c>
      <c r="F5690" t="s">
        <v>182</v>
      </c>
      <c r="G5690" t="s">
        <v>183</v>
      </c>
      <c r="H5690">
        <v>5240</v>
      </c>
      <c r="I5690" t="s">
        <v>181</v>
      </c>
      <c r="J5690">
        <v>63300160</v>
      </c>
      <c r="K5690" t="s">
        <v>1878</v>
      </c>
      <c r="L5690" s="3">
        <v>598.15591325215246</v>
      </c>
      <c r="M5690" s="3">
        <v>-1.8189894035458565E-12</v>
      </c>
      <c r="N5690" s="3">
        <v>-1.8189894035458565E-12</v>
      </c>
      <c r="O5690" s="3">
        <v>-1.8189894035458565E-12</v>
      </c>
      <c r="P5690" s="3">
        <v>-118.44040468751882</v>
      </c>
    </row>
    <row r="5691" spans="2:16" x14ac:dyDescent="0.35">
      <c r="B5691" t="s">
        <v>10</v>
      </c>
      <c r="D5691" t="s">
        <v>11</v>
      </c>
      <c r="E5691" t="s">
        <v>103</v>
      </c>
      <c r="F5691" t="s">
        <v>182</v>
      </c>
      <c r="G5691" t="s">
        <v>183</v>
      </c>
      <c r="H5691">
        <v>5240</v>
      </c>
      <c r="I5691" t="s">
        <v>181</v>
      </c>
      <c r="J5691">
        <v>63300130</v>
      </c>
      <c r="K5691" t="s">
        <v>1896</v>
      </c>
      <c r="L5691" s="3">
        <v>1242.0982470682757</v>
      </c>
      <c r="M5691" s="3">
        <v>845.86752147247898</v>
      </c>
      <c r="N5691" s="3">
        <v>-23190.157649646411</v>
      </c>
      <c r="O5691" s="3">
        <v>-22383.995725365203</v>
      </c>
      <c r="P5691" s="3">
        <v>-22040.755922359491</v>
      </c>
    </row>
    <row r="5692" spans="2:16" x14ac:dyDescent="0.35">
      <c r="B5692" t="s">
        <v>10</v>
      </c>
      <c r="D5692" t="s">
        <v>11</v>
      </c>
      <c r="E5692" t="s">
        <v>103</v>
      </c>
      <c r="F5692" t="s">
        <v>184</v>
      </c>
      <c r="G5692" t="s">
        <v>185</v>
      </c>
      <c r="H5692">
        <v>5240</v>
      </c>
      <c r="I5692" t="s">
        <v>181</v>
      </c>
      <c r="J5692">
        <v>63300080</v>
      </c>
      <c r="K5692" t="s">
        <v>91</v>
      </c>
      <c r="L5692" s="3">
        <v>5120.5726858036796</v>
      </c>
      <c r="M5692" s="3">
        <v>3192.4607399575325</v>
      </c>
      <c r="N5692" s="3">
        <v>3817.2084866275109</v>
      </c>
      <c r="O5692" s="3">
        <v>4479.2127530541038</v>
      </c>
      <c r="P5692" s="3">
        <v>7289.1891207241424</v>
      </c>
    </row>
    <row r="5693" spans="2:16" x14ac:dyDescent="0.35">
      <c r="B5693" t="s">
        <v>10</v>
      </c>
      <c r="D5693" t="s">
        <v>19</v>
      </c>
      <c r="E5693" t="s">
        <v>103</v>
      </c>
      <c r="F5693" t="s">
        <v>184</v>
      </c>
      <c r="G5693" t="s">
        <v>185</v>
      </c>
      <c r="H5693">
        <v>5240</v>
      </c>
      <c r="I5693" t="s">
        <v>181</v>
      </c>
      <c r="J5693">
        <v>63300030</v>
      </c>
      <c r="K5693" t="s">
        <v>1488</v>
      </c>
      <c r="L5693" s="3">
        <v>21.893568907049314</v>
      </c>
      <c r="M5693" s="3">
        <v>0</v>
      </c>
      <c r="N5693" s="3">
        <v>0</v>
      </c>
      <c r="O5693" s="3">
        <v>0</v>
      </c>
      <c r="P5693" s="3">
        <v>-4.3351291928327669</v>
      </c>
    </row>
    <row r="5694" spans="2:16" x14ac:dyDescent="0.35">
      <c r="B5694" t="s">
        <v>10</v>
      </c>
      <c r="D5694" t="s">
        <v>11</v>
      </c>
      <c r="E5694" t="s">
        <v>103</v>
      </c>
      <c r="F5694" t="s">
        <v>184</v>
      </c>
      <c r="G5694" t="s">
        <v>185</v>
      </c>
      <c r="H5694">
        <v>5240</v>
      </c>
      <c r="I5694" t="s">
        <v>181</v>
      </c>
      <c r="J5694">
        <v>63300040</v>
      </c>
      <c r="K5694" t="s">
        <v>1515</v>
      </c>
      <c r="L5694" s="3">
        <v>1164.1254462157813</v>
      </c>
      <c r="M5694" s="3">
        <v>742.76493496439798</v>
      </c>
      <c r="N5694" s="3">
        <v>881.25712170746192</v>
      </c>
      <c r="O5694" s="3">
        <v>1027.9713974071055</v>
      </c>
      <c r="P5694" s="3">
        <v>1645.7564637050818</v>
      </c>
    </row>
    <row r="5695" spans="2:16" x14ac:dyDescent="0.35">
      <c r="B5695" t="s">
        <v>10</v>
      </c>
      <c r="D5695" t="s">
        <v>19</v>
      </c>
      <c r="E5695" t="s">
        <v>103</v>
      </c>
      <c r="F5695" t="s">
        <v>184</v>
      </c>
      <c r="G5695" t="s">
        <v>185</v>
      </c>
      <c r="H5695">
        <v>5240</v>
      </c>
      <c r="I5695" t="s">
        <v>181</v>
      </c>
      <c r="J5695">
        <v>63300056</v>
      </c>
      <c r="K5695" t="s">
        <v>1536</v>
      </c>
      <c r="L5695" s="3">
        <v>11086.909011578828</v>
      </c>
      <c r="M5695" s="3">
        <v>7073.9517615656951</v>
      </c>
      <c r="N5695" s="3">
        <v>8392.9249686424737</v>
      </c>
      <c r="O5695" s="3">
        <v>9790.2037848295877</v>
      </c>
      <c r="P5695" s="3">
        <v>15673.871082905593</v>
      </c>
    </row>
    <row r="5696" spans="2:16" x14ac:dyDescent="0.35">
      <c r="B5696" t="s">
        <v>10</v>
      </c>
      <c r="D5696" t="s">
        <v>19</v>
      </c>
      <c r="E5696" t="s">
        <v>103</v>
      </c>
      <c r="F5696" t="s">
        <v>184</v>
      </c>
      <c r="G5696" t="s">
        <v>185</v>
      </c>
      <c r="H5696">
        <v>5240</v>
      </c>
      <c r="I5696" t="s">
        <v>181</v>
      </c>
      <c r="J5696">
        <v>63300052</v>
      </c>
      <c r="K5696" t="s">
        <v>1541</v>
      </c>
      <c r="L5696" s="3">
        <v>5757.0800864595367</v>
      </c>
      <c r="M5696" s="3">
        <v>3427.5638303998421</v>
      </c>
      <c r="N5696" s="3">
        <v>4163.6818952638278</v>
      </c>
      <c r="O5696" s="3">
        <v>4944.0486923220451</v>
      </c>
      <c r="P5696" s="3">
        <v>8303.7247089501179</v>
      </c>
    </row>
    <row r="5697" spans="2:16" x14ac:dyDescent="0.35">
      <c r="B5697" t="s">
        <v>10</v>
      </c>
      <c r="D5697" t="s">
        <v>19</v>
      </c>
      <c r="E5697" t="s">
        <v>103</v>
      </c>
      <c r="F5697" t="s">
        <v>184</v>
      </c>
      <c r="G5697" t="s">
        <v>185</v>
      </c>
      <c r="H5697">
        <v>5240</v>
      </c>
      <c r="I5697" t="s">
        <v>181</v>
      </c>
      <c r="J5697">
        <v>63300150</v>
      </c>
      <c r="K5697" t="s">
        <v>1680</v>
      </c>
      <c r="L5697" s="3">
        <v>422.90004057954866</v>
      </c>
      <c r="M5697" s="3">
        <v>157.61999999999989</v>
      </c>
      <c r="N5697" s="3">
        <v>318.39240000000063</v>
      </c>
      <c r="O5697" s="3">
        <v>482.3802480000013</v>
      </c>
      <c r="P5697" s="3">
        <v>565.90973244844463</v>
      </c>
    </row>
    <row r="5698" spans="2:16" x14ac:dyDescent="0.35">
      <c r="B5698" t="s">
        <v>10</v>
      </c>
      <c r="D5698" t="s">
        <v>11</v>
      </c>
      <c r="E5698" t="s">
        <v>103</v>
      </c>
      <c r="F5698" t="s">
        <v>184</v>
      </c>
      <c r="G5698" t="s">
        <v>185</v>
      </c>
      <c r="H5698">
        <v>5240</v>
      </c>
      <c r="I5698" t="s">
        <v>181</v>
      </c>
      <c r="J5698">
        <v>63300100</v>
      </c>
      <c r="K5698" t="s">
        <v>1869</v>
      </c>
      <c r="L5698" s="3">
        <v>1549.6469970195321</v>
      </c>
      <c r="M5698" s="3">
        <v>966.13943446083067</v>
      </c>
      <c r="N5698" s="3">
        <v>1155.2078314793835</v>
      </c>
      <c r="O5698" s="3">
        <v>1355.5512278979513</v>
      </c>
      <c r="P5698" s="3">
        <v>2205.9388128507271</v>
      </c>
    </row>
    <row r="5699" spans="2:16" x14ac:dyDescent="0.35">
      <c r="B5699" t="s">
        <v>10</v>
      </c>
      <c r="D5699" t="s">
        <v>11</v>
      </c>
      <c r="E5699" t="s">
        <v>103</v>
      </c>
      <c r="F5699" t="s">
        <v>184</v>
      </c>
      <c r="G5699" t="s">
        <v>185</v>
      </c>
      <c r="H5699">
        <v>5240</v>
      </c>
      <c r="I5699" t="s">
        <v>181</v>
      </c>
      <c r="J5699">
        <v>63300170</v>
      </c>
      <c r="K5699" t="s">
        <v>1873</v>
      </c>
      <c r="L5699" s="3">
        <v>1762.8185328410436</v>
      </c>
      <c r="M5699" s="3">
        <v>1124.7583300889528</v>
      </c>
      <c r="N5699" s="3">
        <v>1334.4750700141594</v>
      </c>
      <c r="O5699" s="3">
        <v>1556.6424017879035</v>
      </c>
      <c r="P5699" s="3">
        <v>2492.1455021819856</v>
      </c>
    </row>
    <row r="5700" spans="2:16" x14ac:dyDescent="0.35">
      <c r="B5700" t="s">
        <v>10</v>
      </c>
      <c r="D5700" t="s">
        <v>11</v>
      </c>
      <c r="E5700" t="s">
        <v>103</v>
      </c>
      <c r="F5700" t="s">
        <v>184</v>
      </c>
      <c r="G5700" t="s">
        <v>185</v>
      </c>
      <c r="H5700">
        <v>5240</v>
      </c>
      <c r="I5700" t="s">
        <v>181</v>
      </c>
      <c r="J5700">
        <v>63300130</v>
      </c>
      <c r="K5700" t="s">
        <v>1896</v>
      </c>
      <c r="L5700" s="3">
        <v>673.75956664322439</v>
      </c>
      <c r="M5700" s="3">
        <v>420.06062655463757</v>
      </c>
      <c r="N5700" s="3">
        <v>12657.644931986964</v>
      </c>
      <c r="O5700" s="3">
        <v>13161.910206038858</v>
      </c>
      <c r="P5700" s="3">
        <v>13665.231158346902</v>
      </c>
    </row>
    <row r="5701" spans="2:16" x14ac:dyDescent="0.35">
      <c r="B5701" t="s">
        <v>10</v>
      </c>
      <c r="D5701" t="s">
        <v>11</v>
      </c>
      <c r="E5701" t="s">
        <v>103</v>
      </c>
      <c r="F5701" t="s">
        <v>186</v>
      </c>
      <c r="G5701" t="s">
        <v>187</v>
      </c>
      <c r="H5701">
        <v>5240</v>
      </c>
      <c r="I5701" t="s">
        <v>181</v>
      </c>
      <c r="J5701">
        <v>63300080</v>
      </c>
      <c r="K5701" t="s">
        <v>91</v>
      </c>
      <c r="L5701" s="3">
        <v>3178.4807774322835</v>
      </c>
      <c r="M5701" s="3">
        <v>2253.0435000633588</v>
      </c>
      <c r="N5701" s="3">
        <v>2584.2717396371518</v>
      </c>
      <c r="O5701" s="3">
        <v>2934.6641191081726</v>
      </c>
      <c r="P5701" s="3">
        <v>4342.5985361538842</v>
      </c>
    </row>
    <row r="5702" spans="2:16" x14ac:dyDescent="0.35">
      <c r="B5702" t="s">
        <v>10</v>
      </c>
      <c r="D5702" t="s">
        <v>19</v>
      </c>
      <c r="E5702" t="s">
        <v>103</v>
      </c>
      <c r="F5702" t="s">
        <v>186</v>
      </c>
      <c r="G5702" t="s">
        <v>187</v>
      </c>
      <c r="H5702">
        <v>5240</v>
      </c>
      <c r="I5702" t="s">
        <v>181</v>
      </c>
      <c r="J5702">
        <v>63300030</v>
      </c>
      <c r="K5702" t="s">
        <v>1488</v>
      </c>
      <c r="L5702" s="3">
        <v>10000</v>
      </c>
      <c r="M5702" s="3">
        <v>10000</v>
      </c>
      <c r="N5702" s="3">
        <v>10000</v>
      </c>
      <c r="O5702" s="3">
        <v>10000</v>
      </c>
      <c r="P5702" s="3">
        <v>10000</v>
      </c>
    </row>
    <row r="5703" spans="2:16" x14ac:dyDescent="0.35">
      <c r="B5703" t="s">
        <v>10</v>
      </c>
      <c r="D5703" t="s">
        <v>11</v>
      </c>
      <c r="E5703" t="s">
        <v>103</v>
      </c>
      <c r="F5703" t="s">
        <v>186</v>
      </c>
      <c r="G5703" t="s">
        <v>187</v>
      </c>
      <c r="H5703">
        <v>5240</v>
      </c>
      <c r="I5703" t="s">
        <v>181</v>
      </c>
      <c r="J5703">
        <v>63300040</v>
      </c>
      <c r="K5703" t="s">
        <v>1515</v>
      </c>
      <c r="L5703" s="3">
        <v>1097.8305316789119</v>
      </c>
      <c r="M5703" s="3">
        <v>778.18936679819672</v>
      </c>
      <c r="N5703" s="3">
        <v>892.59385744046449</v>
      </c>
      <c r="O5703" s="3">
        <v>1013.6175411393378</v>
      </c>
      <c r="P5703" s="3">
        <v>1499.9106786057855</v>
      </c>
    </row>
    <row r="5704" spans="2:16" x14ac:dyDescent="0.35">
      <c r="B5704" t="s">
        <v>10</v>
      </c>
      <c r="D5704" t="s">
        <v>19</v>
      </c>
      <c r="E5704" t="s">
        <v>103</v>
      </c>
      <c r="F5704" t="s">
        <v>186</v>
      </c>
      <c r="G5704" t="s">
        <v>187</v>
      </c>
      <c r="H5704">
        <v>5240</v>
      </c>
      <c r="I5704" t="s">
        <v>181</v>
      </c>
      <c r="J5704">
        <v>63300056</v>
      </c>
      <c r="K5704" t="s">
        <v>1536</v>
      </c>
      <c r="L5704" s="3">
        <v>10455.528873132484</v>
      </c>
      <c r="M5704" s="3">
        <v>7411.3273028399854</v>
      </c>
      <c r="N5704" s="3">
        <v>8500.8938803853816</v>
      </c>
      <c r="O5704" s="3">
        <v>9653.5003918032162</v>
      </c>
      <c r="P5704" s="3">
        <v>14284.86360576938</v>
      </c>
    </row>
    <row r="5705" spans="2:16" x14ac:dyDescent="0.35">
      <c r="B5705" t="s">
        <v>10</v>
      </c>
      <c r="D5705" t="s">
        <v>19</v>
      </c>
      <c r="E5705" t="s">
        <v>103</v>
      </c>
      <c r="F5705" t="s">
        <v>186</v>
      </c>
      <c r="G5705" t="s">
        <v>187</v>
      </c>
      <c r="H5705">
        <v>5240</v>
      </c>
      <c r="I5705" t="s">
        <v>181</v>
      </c>
      <c r="J5705">
        <v>63300060</v>
      </c>
      <c r="K5705" t="s">
        <v>1546</v>
      </c>
      <c r="L5705" s="3">
        <v>3549.3875376391588</v>
      </c>
      <c r="M5705" s="3">
        <v>0</v>
      </c>
      <c r="N5705" s="3">
        <v>0</v>
      </c>
      <c r="O5705" s="3">
        <v>0</v>
      </c>
      <c r="P5705" s="3">
        <v>-702.81156975471822</v>
      </c>
    </row>
    <row r="5706" spans="2:16" x14ac:dyDescent="0.35">
      <c r="B5706" t="s">
        <v>10</v>
      </c>
      <c r="D5706" t="s">
        <v>19</v>
      </c>
      <c r="E5706" t="s">
        <v>103</v>
      </c>
      <c r="F5706" t="s">
        <v>186</v>
      </c>
      <c r="G5706" t="s">
        <v>187</v>
      </c>
      <c r="H5706">
        <v>5240</v>
      </c>
      <c r="I5706" t="s">
        <v>181</v>
      </c>
      <c r="J5706">
        <v>63300070</v>
      </c>
      <c r="K5706" t="s">
        <v>1658</v>
      </c>
      <c r="L5706" s="3">
        <v>-14829.463729496172</v>
      </c>
      <c r="M5706" s="3">
        <v>-10000</v>
      </c>
      <c r="N5706" s="3">
        <v>-10000</v>
      </c>
      <c r="O5706" s="3">
        <v>-10000</v>
      </c>
      <c r="P5706" s="3">
        <v>-9043.721501581007</v>
      </c>
    </row>
    <row r="5707" spans="2:16" x14ac:dyDescent="0.35">
      <c r="B5707" t="s">
        <v>10</v>
      </c>
      <c r="D5707" t="s">
        <v>19</v>
      </c>
      <c r="E5707" t="s">
        <v>103</v>
      </c>
      <c r="F5707" t="s">
        <v>186</v>
      </c>
      <c r="G5707" t="s">
        <v>187</v>
      </c>
      <c r="H5707">
        <v>5240</v>
      </c>
      <c r="I5707" t="s">
        <v>181</v>
      </c>
      <c r="J5707">
        <v>63300033</v>
      </c>
      <c r="K5707" t="s">
        <v>1661</v>
      </c>
      <c r="L5707" s="3">
        <v>4871.0620476580152</v>
      </c>
      <c r="M5707" s="3">
        <v>2494</v>
      </c>
      <c r="N5707" s="3">
        <v>2494</v>
      </c>
      <c r="O5707" s="3">
        <v>2494</v>
      </c>
      <c r="P5707" s="3">
        <v>2023.3197230781734</v>
      </c>
    </row>
    <row r="5708" spans="2:16" x14ac:dyDescent="0.35">
      <c r="B5708" t="s">
        <v>10</v>
      </c>
      <c r="D5708" t="s">
        <v>19</v>
      </c>
      <c r="E5708" t="s">
        <v>103</v>
      </c>
      <c r="F5708" t="s">
        <v>186</v>
      </c>
      <c r="G5708" t="s">
        <v>187</v>
      </c>
      <c r="H5708">
        <v>5240</v>
      </c>
      <c r="I5708" t="s">
        <v>181</v>
      </c>
      <c r="J5708">
        <v>63300150</v>
      </c>
      <c r="K5708" t="s">
        <v>1680</v>
      </c>
      <c r="L5708" s="3">
        <v>12238.344036916242</v>
      </c>
      <c r="M5708" s="3">
        <v>4561.3800000000047</v>
      </c>
      <c r="N5708" s="3">
        <v>9213.9876000000222</v>
      </c>
      <c r="O5708" s="3">
        <v>13959.647352000029</v>
      </c>
      <c r="P5708" s="3">
        <v>16376.914956196444</v>
      </c>
    </row>
    <row r="5709" spans="2:16" x14ac:dyDescent="0.35">
      <c r="B5709" t="s">
        <v>10</v>
      </c>
      <c r="D5709" t="s">
        <v>11</v>
      </c>
      <c r="E5709" t="s">
        <v>103</v>
      </c>
      <c r="F5709" t="s">
        <v>186</v>
      </c>
      <c r="G5709" t="s">
        <v>187</v>
      </c>
      <c r="H5709">
        <v>5240</v>
      </c>
      <c r="I5709" t="s">
        <v>181</v>
      </c>
      <c r="J5709">
        <v>63300100</v>
      </c>
      <c r="K5709" t="s">
        <v>1869</v>
      </c>
      <c r="L5709" s="3">
        <v>961.90865632818895</v>
      </c>
      <c r="M5709" s="3">
        <v>681.84211186127868</v>
      </c>
      <c r="N5709" s="3">
        <v>782.08223699545488</v>
      </c>
      <c r="O5709" s="3">
        <v>888.12203604589558</v>
      </c>
      <c r="P5709" s="3">
        <v>1314.2074517307829</v>
      </c>
    </row>
    <row r="5710" spans="2:16" x14ac:dyDescent="0.35">
      <c r="B5710" t="s">
        <v>10</v>
      </c>
      <c r="D5710" t="s">
        <v>11</v>
      </c>
      <c r="E5710" t="s">
        <v>103</v>
      </c>
      <c r="F5710" t="s">
        <v>186</v>
      </c>
      <c r="G5710" t="s">
        <v>187</v>
      </c>
      <c r="H5710">
        <v>5240</v>
      </c>
      <c r="I5710" t="s">
        <v>181</v>
      </c>
      <c r="J5710">
        <v>63300170</v>
      </c>
      <c r="K5710" t="s">
        <v>1873</v>
      </c>
      <c r="L5710" s="3">
        <v>1662.4290908280673</v>
      </c>
      <c r="M5710" s="3">
        <v>1178.4010411515555</v>
      </c>
      <c r="N5710" s="3">
        <v>1351.6421269812745</v>
      </c>
      <c r="O5710" s="3">
        <v>1534.9065622967137</v>
      </c>
      <c r="P5710" s="3">
        <v>2271.2933133173319</v>
      </c>
    </row>
    <row r="5711" spans="2:16" x14ac:dyDescent="0.35">
      <c r="B5711" t="s">
        <v>10</v>
      </c>
      <c r="D5711" t="s">
        <v>11</v>
      </c>
      <c r="E5711" t="s">
        <v>103</v>
      </c>
      <c r="F5711" t="s">
        <v>186</v>
      </c>
      <c r="G5711" t="s">
        <v>187</v>
      </c>
      <c r="H5711">
        <v>5240</v>
      </c>
      <c r="I5711" t="s">
        <v>181</v>
      </c>
      <c r="J5711">
        <v>63300130</v>
      </c>
      <c r="K5711" t="s">
        <v>1896</v>
      </c>
      <c r="L5711" s="3">
        <v>418.22115640916036</v>
      </c>
      <c r="M5711" s="3">
        <v>296.45309368159906</v>
      </c>
      <c r="N5711" s="3">
        <v>-56.022829439953966</v>
      </c>
      <c r="O5711" s="3">
        <v>195.29948516181139</v>
      </c>
      <c r="P5711" s="3">
        <v>378.52627265430328</v>
      </c>
    </row>
    <row r="5712" spans="2:16" x14ac:dyDescent="0.35">
      <c r="B5712" t="s">
        <v>10</v>
      </c>
      <c r="D5712" t="s">
        <v>11</v>
      </c>
      <c r="E5712" t="s">
        <v>103</v>
      </c>
      <c r="F5712" t="s">
        <v>188</v>
      </c>
      <c r="G5712" t="s">
        <v>189</v>
      </c>
      <c r="H5712">
        <v>5240</v>
      </c>
      <c r="I5712" t="s">
        <v>181</v>
      </c>
      <c r="J5712">
        <v>63300080</v>
      </c>
      <c r="K5712" t="s">
        <v>91</v>
      </c>
      <c r="L5712" s="3">
        <v>13220.517362672079</v>
      </c>
      <c r="M5712" s="3">
        <v>9735.4827459825028</v>
      </c>
      <c r="N5712" s="3">
        <v>11037.270662982832</v>
      </c>
      <c r="O5712" s="3">
        <v>12413.45253770487</v>
      </c>
      <c r="P5712" s="3">
        <v>17818.280709474755</v>
      </c>
    </row>
    <row r="5713" spans="2:16" x14ac:dyDescent="0.35">
      <c r="B5713" t="s">
        <v>10</v>
      </c>
      <c r="D5713" t="s">
        <v>19</v>
      </c>
      <c r="E5713" t="s">
        <v>103</v>
      </c>
      <c r="F5713" t="s">
        <v>188</v>
      </c>
      <c r="G5713" t="s">
        <v>189</v>
      </c>
      <c r="H5713">
        <v>5240</v>
      </c>
      <c r="I5713" t="s">
        <v>181</v>
      </c>
      <c r="J5713">
        <v>63300030</v>
      </c>
      <c r="K5713" t="s">
        <v>1488</v>
      </c>
      <c r="L5713" s="3">
        <v>4971.0441738773661</v>
      </c>
      <c r="M5713" s="3">
        <v>4000.0000000000036</v>
      </c>
      <c r="N5713" s="3">
        <v>4000.0000000000036</v>
      </c>
      <c r="O5713" s="3">
        <v>4000.0000000000036</v>
      </c>
      <c r="P5713" s="3">
        <v>3807.7242699178896</v>
      </c>
    </row>
    <row r="5714" spans="2:16" x14ac:dyDescent="0.35">
      <c r="B5714" t="s">
        <v>10</v>
      </c>
      <c r="D5714" t="s">
        <v>11</v>
      </c>
      <c r="E5714" t="s">
        <v>103</v>
      </c>
      <c r="F5714" t="s">
        <v>188</v>
      </c>
      <c r="G5714" t="s">
        <v>189</v>
      </c>
      <c r="H5714">
        <v>5240</v>
      </c>
      <c r="I5714" t="s">
        <v>181</v>
      </c>
      <c r="J5714">
        <v>63300040</v>
      </c>
      <c r="K5714" t="s">
        <v>1515</v>
      </c>
      <c r="L5714" s="3">
        <v>4566.2971153966209</v>
      </c>
      <c r="M5714" s="3">
        <v>3362.5845010794874</v>
      </c>
      <c r="N5714" s="3">
        <v>3812.2151960960327</v>
      </c>
      <c r="O5714" s="3">
        <v>4287.5411725625308</v>
      </c>
      <c r="P5714" s="3">
        <v>6154.3403766277916</v>
      </c>
    </row>
    <row r="5715" spans="2:16" x14ac:dyDescent="0.35">
      <c r="B5715" t="s">
        <v>10</v>
      </c>
      <c r="D5715" t="s">
        <v>19</v>
      </c>
      <c r="E5715" t="s">
        <v>103</v>
      </c>
      <c r="F5715" t="s">
        <v>188</v>
      </c>
      <c r="G5715" t="s">
        <v>189</v>
      </c>
      <c r="H5715">
        <v>5240</v>
      </c>
      <c r="I5715" t="s">
        <v>181</v>
      </c>
      <c r="J5715">
        <v>63300056</v>
      </c>
      <c r="K5715" t="s">
        <v>1536</v>
      </c>
      <c r="L5715" s="3">
        <v>43488.543956158217</v>
      </c>
      <c r="M5715" s="3">
        <v>32024.614295995096</v>
      </c>
      <c r="N5715" s="3">
        <v>36306.81139139086</v>
      </c>
      <c r="O5715" s="3">
        <v>40833.725452976418</v>
      </c>
      <c r="P5715" s="3">
        <v>58612.765491693164</v>
      </c>
    </row>
    <row r="5716" spans="2:16" x14ac:dyDescent="0.35">
      <c r="B5716" t="s">
        <v>10</v>
      </c>
      <c r="D5716" t="s">
        <v>19</v>
      </c>
      <c r="E5716" t="s">
        <v>103</v>
      </c>
      <c r="F5716" t="s">
        <v>188</v>
      </c>
      <c r="G5716" t="s">
        <v>189</v>
      </c>
      <c r="H5716">
        <v>5240</v>
      </c>
      <c r="I5716" t="s">
        <v>181</v>
      </c>
      <c r="J5716">
        <v>63300060</v>
      </c>
      <c r="K5716" t="s">
        <v>1546</v>
      </c>
      <c r="L5716" s="3">
        <v>6759.0712950790839</v>
      </c>
      <c r="M5716" s="3">
        <v>5600.0000000000036</v>
      </c>
      <c r="N5716" s="3">
        <v>5600.0000000000036</v>
      </c>
      <c r="O5716" s="3">
        <v>5600.0000000000036</v>
      </c>
      <c r="P5716" s="3">
        <v>5370.4931603794466</v>
      </c>
    </row>
    <row r="5717" spans="2:16" x14ac:dyDescent="0.35">
      <c r="B5717" t="s">
        <v>10</v>
      </c>
      <c r="D5717" t="s">
        <v>19</v>
      </c>
      <c r="E5717" t="s">
        <v>103</v>
      </c>
      <c r="F5717" t="s">
        <v>188</v>
      </c>
      <c r="G5717" t="s">
        <v>189</v>
      </c>
      <c r="H5717">
        <v>5240</v>
      </c>
      <c r="I5717" t="s">
        <v>181</v>
      </c>
      <c r="J5717">
        <v>63300033</v>
      </c>
      <c r="K5717" t="s">
        <v>1661</v>
      </c>
      <c r="L5717" s="3">
        <v>975.55167335822989</v>
      </c>
      <c r="M5717" s="3">
        <v>3.637978807091713E-12</v>
      </c>
      <c r="N5717" s="3">
        <v>3.637978807091713E-12</v>
      </c>
      <c r="O5717" s="3">
        <v>3.637978807091713E-12</v>
      </c>
      <c r="P5717" s="3">
        <v>-193.16825668063393</v>
      </c>
    </row>
    <row r="5718" spans="2:16" x14ac:dyDescent="0.35">
      <c r="B5718" t="s">
        <v>10</v>
      </c>
      <c r="D5718" t="s">
        <v>19</v>
      </c>
      <c r="E5718" t="s">
        <v>103</v>
      </c>
      <c r="F5718" t="s">
        <v>188</v>
      </c>
      <c r="G5718" t="s">
        <v>189</v>
      </c>
      <c r="H5718">
        <v>5240</v>
      </c>
      <c r="I5718" t="s">
        <v>181</v>
      </c>
      <c r="J5718">
        <v>63300150</v>
      </c>
      <c r="K5718" t="s">
        <v>1680</v>
      </c>
      <c r="L5718" s="3">
        <v>1175.7061145917942</v>
      </c>
      <c r="M5718" s="3">
        <v>438.20000000000437</v>
      </c>
      <c r="N5718" s="3">
        <v>885.16400000000431</v>
      </c>
      <c r="O5718" s="3">
        <v>1341.0672800000029</v>
      </c>
      <c r="P5718" s="3">
        <v>1573.2879378182261</v>
      </c>
    </row>
    <row r="5719" spans="2:16" x14ac:dyDescent="0.35">
      <c r="B5719" t="s">
        <v>10</v>
      </c>
      <c r="D5719" t="s">
        <v>19</v>
      </c>
      <c r="E5719" t="s">
        <v>103</v>
      </c>
      <c r="F5719" t="s">
        <v>188</v>
      </c>
      <c r="G5719" t="s">
        <v>189</v>
      </c>
      <c r="H5719">
        <v>5240</v>
      </c>
      <c r="I5719" t="s">
        <v>181</v>
      </c>
      <c r="J5719">
        <v>63300152</v>
      </c>
      <c r="K5719" t="s">
        <v>1741</v>
      </c>
      <c r="L5719" s="3">
        <v>8000</v>
      </c>
      <c r="M5719" s="3">
        <v>8000</v>
      </c>
      <c r="N5719" s="3">
        <v>8000</v>
      </c>
      <c r="O5719" s="3">
        <v>8000</v>
      </c>
      <c r="P5719" s="3">
        <v>8000</v>
      </c>
    </row>
    <row r="5720" spans="2:16" x14ac:dyDescent="0.35">
      <c r="B5720" t="s">
        <v>10</v>
      </c>
      <c r="D5720" t="s">
        <v>11</v>
      </c>
      <c r="E5720" t="s">
        <v>103</v>
      </c>
      <c r="F5720" t="s">
        <v>188</v>
      </c>
      <c r="G5720" t="s">
        <v>189</v>
      </c>
      <c r="H5720">
        <v>5240</v>
      </c>
      <c r="I5720" t="s">
        <v>181</v>
      </c>
      <c r="J5720">
        <v>63300100</v>
      </c>
      <c r="K5720" t="s">
        <v>1869</v>
      </c>
      <c r="L5720" s="3">
        <v>4000.9460439665563</v>
      </c>
      <c r="M5720" s="3">
        <v>2946.2645152315454</v>
      </c>
      <c r="N5720" s="3">
        <v>3340.2266480079561</v>
      </c>
      <c r="O5720" s="3">
        <v>3756.7027416738347</v>
      </c>
      <c r="P5720" s="3">
        <v>5392.3744252357792</v>
      </c>
    </row>
    <row r="5721" spans="2:16" x14ac:dyDescent="0.35">
      <c r="B5721" t="s">
        <v>10</v>
      </c>
      <c r="D5721" t="s">
        <v>19</v>
      </c>
      <c r="E5721" t="s">
        <v>103</v>
      </c>
      <c r="F5721" t="s">
        <v>188</v>
      </c>
      <c r="G5721" t="s">
        <v>189</v>
      </c>
      <c r="H5721">
        <v>5240</v>
      </c>
      <c r="I5721" t="s">
        <v>181</v>
      </c>
      <c r="J5721">
        <v>63300034</v>
      </c>
      <c r="K5721" t="s">
        <v>1872</v>
      </c>
      <c r="L5721" s="3">
        <v>19044</v>
      </c>
      <c r="M5721" s="3">
        <v>19044</v>
      </c>
      <c r="N5721" s="3">
        <v>19044</v>
      </c>
      <c r="O5721" s="3">
        <v>19044</v>
      </c>
      <c r="P5721" s="3">
        <v>19044</v>
      </c>
    </row>
    <row r="5722" spans="2:16" x14ac:dyDescent="0.35">
      <c r="B5722" t="s">
        <v>10</v>
      </c>
      <c r="D5722" t="s">
        <v>11</v>
      </c>
      <c r="E5722" t="s">
        <v>103</v>
      </c>
      <c r="F5722" t="s">
        <v>188</v>
      </c>
      <c r="G5722" t="s">
        <v>189</v>
      </c>
      <c r="H5722">
        <v>5240</v>
      </c>
      <c r="I5722" t="s">
        <v>181</v>
      </c>
      <c r="J5722">
        <v>63300170</v>
      </c>
      <c r="K5722" t="s">
        <v>1873</v>
      </c>
      <c r="L5722" s="3">
        <v>6914.6784890291601</v>
      </c>
      <c r="M5722" s="3">
        <v>5091.9136730632163</v>
      </c>
      <c r="N5722" s="3">
        <v>5772.7830112311494</v>
      </c>
      <c r="O5722" s="3">
        <v>6492.5623470232531</v>
      </c>
      <c r="P5722" s="3">
        <v>9319.4297131792118</v>
      </c>
    </row>
    <row r="5723" spans="2:16" x14ac:dyDescent="0.35">
      <c r="B5723" t="s">
        <v>10</v>
      </c>
      <c r="D5723" t="s">
        <v>11</v>
      </c>
      <c r="E5723" t="s">
        <v>103</v>
      </c>
      <c r="F5723" t="s">
        <v>188</v>
      </c>
      <c r="G5723" t="s">
        <v>189</v>
      </c>
      <c r="H5723">
        <v>5240</v>
      </c>
      <c r="I5723" t="s">
        <v>181</v>
      </c>
      <c r="J5723">
        <v>63300130</v>
      </c>
      <c r="K5723" t="s">
        <v>1896</v>
      </c>
      <c r="L5723" s="3">
        <v>1739.5417696857148</v>
      </c>
      <c r="M5723" s="3">
        <v>1280.9845839278387</v>
      </c>
      <c r="N5723" s="3">
        <v>10657.636235626946</v>
      </c>
      <c r="O5723" s="3">
        <v>11620.194957183274</v>
      </c>
      <c r="P5723" s="3">
        <v>12437.469959160277</v>
      </c>
    </row>
    <row r="5724" spans="2:16" x14ac:dyDescent="0.35">
      <c r="B5724" t="s">
        <v>76</v>
      </c>
      <c r="D5724" t="s">
        <v>19</v>
      </c>
      <c r="E5724" t="s">
        <v>103</v>
      </c>
      <c r="F5724" t="s">
        <v>1557</v>
      </c>
      <c r="G5724" t="s">
        <v>1558</v>
      </c>
      <c r="H5724">
        <v>5240</v>
      </c>
      <c r="I5724" t="s">
        <v>181</v>
      </c>
      <c r="J5724">
        <v>63300060</v>
      </c>
      <c r="K5724" t="s">
        <v>1546</v>
      </c>
      <c r="L5724" s="3">
        <v>0</v>
      </c>
      <c r="M5724" s="3">
        <v>0</v>
      </c>
      <c r="N5724" s="3">
        <v>276799.99999999988</v>
      </c>
      <c r="O5724" s="3">
        <v>202799.99999999994</v>
      </c>
      <c r="P5724" s="3">
        <v>204954.8142164374</v>
      </c>
    </row>
    <row r="5725" spans="2:16" x14ac:dyDescent="0.35">
      <c r="B5725" t="s">
        <v>76</v>
      </c>
      <c r="D5725" t="s">
        <v>19</v>
      </c>
      <c r="E5725" t="s">
        <v>103</v>
      </c>
      <c r="F5725" t="s">
        <v>1557</v>
      </c>
      <c r="G5725" t="s">
        <v>1558</v>
      </c>
      <c r="H5725">
        <v>5240</v>
      </c>
      <c r="I5725" t="s">
        <v>181</v>
      </c>
      <c r="J5725">
        <v>63300150</v>
      </c>
      <c r="K5725" t="s">
        <v>1680</v>
      </c>
      <c r="L5725" s="3">
        <v>93801.150612581521</v>
      </c>
      <c r="M5725" s="3">
        <v>99119.999999999971</v>
      </c>
      <c r="N5725" s="3">
        <v>163119.99999999994</v>
      </c>
      <c r="O5725" s="3">
        <v>111119.99999999996</v>
      </c>
      <c r="P5725" s="3">
        <v>112300.68518604794</v>
      </c>
    </row>
    <row r="5726" spans="2:16" x14ac:dyDescent="0.35">
      <c r="B5726" t="s">
        <v>76</v>
      </c>
      <c r="D5726" t="s">
        <v>11</v>
      </c>
      <c r="E5726" t="s">
        <v>103</v>
      </c>
      <c r="F5726" t="s">
        <v>179</v>
      </c>
      <c r="G5726" t="s">
        <v>180</v>
      </c>
      <c r="H5726">
        <v>5240</v>
      </c>
      <c r="I5726" t="s">
        <v>181</v>
      </c>
      <c r="J5726">
        <v>63300080</v>
      </c>
      <c r="K5726" t="s">
        <v>91</v>
      </c>
      <c r="L5726" s="3">
        <v>62830.985632708485</v>
      </c>
      <c r="M5726" s="3">
        <v>66393.719642483033</v>
      </c>
      <c r="N5726" s="3">
        <v>68385.531231757544</v>
      </c>
      <c r="O5726" s="3">
        <v>70437.097168710257</v>
      </c>
      <c r="P5726" s="3">
        <v>71185.513629971218</v>
      </c>
    </row>
    <row r="5727" spans="2:16" x14ac:dyDescent="0.35">
      <c r="B5727" t="s">
        <v>76</v>
      </c>
      <c r="D5727" t="s">
        <v>11</v>
      </c>
      <c r="E5727" t="s">
        <v>103</v>
      </c>
      <c r="F5727" t="s">
        <v>179</v>
      </c>
      <c r="G5727" t="s">
        <v>180</v>
      </c>
      <c r="H5727">
        <v>5240</v>
      </c>
      <c r="I5727" t="s">
        <v>181</v>
      </c>
      <c r="J5727">
        <v>63300040</v>
      </c>
      <c r="K5727" t="s">
        <v>1515</v>
      </c>
      <c r="L5727" s="3">
        <v>21701.491748139448</v>
      </c>
      <c r="M5727" s="3">
        <v>22932.041323883946</v>
      </c>
      <c r="N5727" s="3">
        <v>23620.002563600461</v>
      </c>
      <c r="O5727" s="3">
        <v>24328.602640508478</v>
      </c>
      <c r="P5727" s="3">
        <v>24587.10174719401</v>
      </c>
    </row>
    <row r="5728" spans="2:16" x14ac:dyDescent="0.35">
      <c r="B5728" t="s">
        <v>76</v>
      </c>
      <c r="D5728" t="s">
        <v>19</v>
      </c>
      <c r="E5728" t="s">
        <v>103</v>
      </c>
      <c r="F5728" t="s">
        <v>179</v>
      </c>
      <c r="G5728" t="s">
        <v>180</v>
      </c>
      <c r="H5728">
        <v>5240</v>
      </c>
      <c r="I5728" t="s">
        <v>181</v>
      </c>
      <c r="J5728">
        <v>63300056</v>
      </c>
      <c r="K5728" t="s">
        <v>1536</v>
      </c>
      <c r="L5728" s="3">
        <v>206680.87379180425</v>
      </c>
      <c r="M5728" s="3">
        <v>218400.39356079948</v>
      </c>
      <c r="N5728" s="3">
        <v>224952.40536762346</v>
      </c>
      <c r="O5728" s="3">
        <v>231700.97752865218</v>
      </c>
      <c r="P5728" s="3">
        <v>234162.8737828001</v>
      </c>
    </row>
    <row r="5729" spans="2:16" x14ac:dyDescent="0.35">
      <c r="B5729" t="s">
        <v>76</v>
      </c>
      <c r="D5729" t="s">
        <v>19</v>
      </c>
      <c r="E5729" t="s">
        <v>103</v>
      </c>
      <c r="F5729" t="s">
        <v>179</v>
      </c>
      <c r="G5729" t="s">
        <v>180</v>
      </c>
      <c r="H5729">
        <v>5240</v>
      </c>
      <c r="I5729" t="s">
        <v>181</v>
      </c>
      <c r="J5729">
        <v>63300060</v>
      </c>
      <c r="K5729" t="s">
        <v>1546</v>
      </c>
      <c r="L5729" s="3">
        <v>29980.975106509253</v>
      </c>
      <c r="M5729" s="3">
        <v>31681.000000000015</v>
      </c>
      <c r="N5729" s="3">
        <v>31681.000000000015</v>
      </c>
      <c r="O5729" s="3">
        <v>31681.000000000015</v>
      </c>
      <c r="P5729" s="3">
        <v>32017.620656760151</v>
      </c>
    </row>
    <row r="5730" spans="2:16" x14ac:dyDescent="0.35">
      <c r="B5730" t="s">
        <v>76</v>
      </c>
      <c r="D5730" t="s">
        <v>19</v>
      </c>
      <c r="E5730" t="s">
        <v>103</v>
      </c>
      <c r="F5730" t="s">
        <v>179</v>
      </c>
      <c r="G5730" t="s">
        <v>180</v>
      </c>
      <c r="H5730">
        <v>5240</v>
      </c>
      <c r="I5730" t="s">
        <v>181</v>
      </c>
      <c r="J5730">
        <v>63300033</v>
      </c>
      <c r="K5730" t="s">
        <v>1661</v>
      </c>
      <c r="L5730" s="3">
        <v>93713.141058435402</v>
      </c>
      <c r="M5730" s="3">
        <v>99027.000000000044</v>
      </c>
      <c r="N5730" s="3">
        <v>99027.000000000044</v>
      </c>
      <c r="O5730" s="3">
        <v>99027.000000000044</v>
      </c>
      <c r="P5730" s="3">
        <v>100079.19323181047</v>
      </c>
    </row>
    <row r="5731" spans="2:16" x14ac:dyDescent="0.35">
      <c r="B5731" t="s">
        <v>76</v>
      </c>
      <c r="D5731" t="s">
        <v>19</v>
      </c>
      <c r="E5731" t="s">
        <v>103</v>
      </c>
      <c r="F5731" t="s">
        <v>179</v>
      </c>
      <c r="G5731" t="s">
        <v>180</v>
      </c>
      <c r="H5731">
        <v>5240</v>
      </c>
      <c r="I5731" t="s">
        <v>181</v>
      </c>
      <c r="J5731">
        <v>63300150</v>
      </c>
      <c r="K5731" t="s">
        <v>1680</v>
      </c>
      <c r="L5731" s="3">
        <v>155178.82440627427</v>
      </c>
      <c r="M5731" s="3">
        <v>163978.00000000009</v>
      </c>
      <c r="N5731" s="3">
        <v>163978.00000000009</v>
      </c>
      <c r="O5731" s="3">
        <v>163978.00000000009</v>
      </c>
      <c r="P5731" s="3">
        <v>165720.31817348619</v>
      </c>
    </row>
    <row r="5732" spans="2:16" x14ac:dyDescent="0.35">
      <c r="B5732" t="s">
        <v>76</v>
      </c>
      <c r="D5732" t="s">
        <v>11</v>
      </c>
      <c r="E5732" t="s">
        <v>103</v>
      </c>
      <c r="F5732" t="s">
        <v>179</v>
      </c>
      <c r="G5732" t="s">
        <v>180</v>
      </c>
      <c r="H5732">
        <v>5240</v>
      </c>
      <c r="I5732" t="s">
        <v>181</v>
      </c>
      <c r="J5732">
        <v>63300100</v>
      </c>
      <c r="K5732" t="s">
        <v>1869</v>
      </c>
      <c r="L5732" s="3">
        <v>19014.64038884599</v>
      </c>
      <c r="M5732" s="3">
        <v>20092.836207593551</v>
      </c>
      <c r="N5732" s="3">
        <v>20695.621293821358</v>
      </c>
      <c r="O5732" s="3">
        <v>21316.489932635999</v>
      </c>
      <c r="P5732" s="3">
        <v>21542.984388017609</v>
      </c>
    </row>
    <row r="5733" spans="2:16" x14ac:dyDescent="0.35">
      <c r="B5733" t="s">
        <v>76</v>
      </c>
      <c r="D5733" t="s">
        <v>11</v>
      </c>
      <c r="E5733" t="s">
        <v>103</v>
      </c>
      <c r="F5733" t="s">
        <v>179</v>
      </c>
      <c r="G5733" t="s">
        <v>180</v>
      </c>
      <c r="H5733">
        <v>5240</v>
      </c>
      <c r="I5733" t="s">
        <v>181</v>
      </c>
      <c r="J5733">
        <v>63300170</v>
      </c>
      <c r="K5733" t="s">
        <v>1873</v>
      </c>
      <c r="L5733" s="3">
        <v>32862.258932896875</v>
      </c>
      <c r="M5733" s="3">
        <v>34725.662576167117</v>
      </c>
      <c r="N5733" s="3">
        <v>35767.432453452129</v>
      </c>
      <c r="O5733" s="3">
        <v>36840.455427055698</v>
      </c>
      <c r="P5733" s="3">
        <v>37231.89693146522</v>
      </c>
    </row>
    <row r="5734" spans="2:16" x14ac:dyDescent="0.35">
      <c r="B5734" t="s">
        <v>76</v>
      </c>
      <c r="D5734" t="s">
        <v>19</v>
      </c>
      <c r="E5734" t="s">
        <v>103</v>
      </c>
      <c r="F5734" t="s">
        <v>179</v>
      </c>
      <c r="G5734" t="s">
        <v>180</v>
      </c>
      <c r="H5734">
        <v>5240</v>
      </c>
      <c r="I5734" t="s">
        <v>181</v>
      </c>
      <c r="J5734">
        <v>63300160</v>
      </c>
      <c r="K5734" t="s">
        <v>1878</v>
      </c>
      <c r="L5734" s="3">
        <v>10788.267927597157</v>
      </c>
      <c r="M5734" s="3">
        <v>11400.000000000005</v>
      </c>
      <c r="N5734" s="3">
        <v>11400.000000000005</v>
      </c>
      <c r="O5734" s="3">
        <v>11400.000000000005</v>
      </c>
      <c r="P5734" s="3">
        <v>11521.128609799745</v>
      </c>
    </row>
    <row r="5735" spans="2:16" x14ac:dyDescent="0.35">
      <c r="B5735" t="s">
        <v>76</v>
      </c>
      <c r="D5735" t="s">
        <v>11</v>
      </c>
      <c r="E5735" t="s">
        <v>103</v>
      </c>
      <c r="F5735" t="s">
        <v>179</v>
      </c>
      <c r="G5735" t="s">
        <v>180</v>
      </c>
      <c r="H5735">
        <v>5240</v>
      </c>
      <c r="I5735" t="s">
        <v>181</v>
      </c>
      <c r="J5735">
        <v>63300130</v>
      </c>
      <c r="K5735" t="s">
        <v>1896</v>
      </c>
      <c r="L5735" s="3">
        <v>8267.2349459638754</v>
      </c>
      <c r="M5735" s="3">
        <v>8736.0157364000042</v>
      </c>
      <c r="N5735" s="3">
        <v>16306.895514591786</v>
      </c>
      <c r="O5735" s="3">
        <v>16306.895514591786</v>
      </c>
      <c r="P5735" s="3">
        <v>16480.161442998113</v>
      </c>
    </row>
    <row r="5736" spans="2:16" x14ac:dyDescent="0.35">
      <c r="B5736" t="s">
        <v>76</v>
      </c>
      <c r="D5736" t="s">
        <v>11</v>
      </c>
      <c r="E5736" t="s">
        <v>103</v>
      </c>
      <c r="F5736" t="s">
        <v>182</v>
      </c>
      <c r="G5736" t="s">
        <v>183</v>
      </c>
      <c r="H5736">
        <v>5240</v>
      </c>
      <c r="I5736" t="s">
        <v>181</v>
      </c>
      <c r="J5736">
        <v>63300080</v>
      </c>
      <c r="K5736" t="s">
        <v>91</v>
      </c>
      <c r="L5736" s="3">
        <v>153973.251855054</v>
      </c>
      <c r="M5736" s="3">
        <v>162704.0673190408</v>
      </c>
      <c r="N5736" s="3">
        <v>167585.18933861202</v>
      </c>
      <c r="O5736" s="3">
        <v>172612.74501877039</v>
      </c>
      <c r="P5736" s="3">
        <v>174446.81009226516</v>
      </c>
    </row>
    <row r="5737" spans="2:16" x14ac:dyDescent="0.35">
      <c r="B5737" t="s">
        <v>76</v>
      </c>
      <c r="D5737" t="s">
        <v>19</v>
      </c>
      <c r="E5737" t="s">
        <v>103</v>
      </c>
      <c r="F5737" t="s">
        <v>182</v>
      </c>
      <c r="G5737" t="s">
        <v>183</v>
      </c>
      <c r="H5737">
        <v>5240</v>
      </c>
      <c r="I5737" t="s">
        <v>181</v>
      </c>
      <c r="J5737">
        <v>63300030</v>
      </c>
      <c r="K5737" t="s">
        <v>1488</v>
      </c>
      <c r="L5737" s="3">
        <v>1892.6785837889743</v>
      </c>
      <c r="M5737" s="3">
        <v>2000.0000000000005</v>
      </c>
      <c r="N5737" s="3">
        <v>2000.0000000000005</v>
      </c>
      <c r="O5737" s="3">
        <v>2000.0000000000005</v>
      </c>
      <c r="P5737" s="3">
        <v>2021.2506332982002</v>
      </c>
    </row>
    <row r="5738" spans="2:16" x14ac:dyDescent="0.35">
      <c r="B5738" t="s">
        <v>76</v>
      </c>
      <c r="D5738" t="s">
        <v>11</v>
      </c>
      <c r="E5738" t="s">
        <v>103</v>
      </c>
      <c r="F5738" t="s">
        <v>182</v>
      </c>
      <c r="G5738" t="s">
        <v>183</v>
      </c>
      <c r="H5738">
        <v>5240</v>
      </c>
      <c r="I5738" t="s">
        <v>181</v>
      </c>
      <c r="J5738">
        <v>63300040</v>
      </c>
      <c r="K5738" t="s">
        <v>1515</v>
      </c>
      <c r="L5738" s="3">
        <v>53181.550805199578</v>
      </c>
      <c r="M5738" s="3">
        <v>56197.128514800279</v>
      </c>
      <c r="N5738" s="3">
        <v>57883.042370244286</v>
      </c>
      <c r="O5738" s="3">
        <v>59619.533641351612</v>
      </c>
      <c r="P5738" s="3">
        <v>60253.010064762639</v>
      </c>
    </row>
    <row r="5739" spans="2:16" x14ac:dyDescent="0.35">
      <c r="B5739" t="s">
        <v>76</v>
      </c>
      <c r="D5739" t="s">
        <v>19</v>
      </c>
      <c r="E5739" t="s">
        <v>103</v>
      </c>
      <c r="F5739" t="s">
        <v>182</v>
      </c>
      <c r="G5739" t="s">
        <v>183</v>
      </c>
      <c r="H5739">
        <v>5240</v>
      </c>
      <c r="I5739" t="s">
        <v>181</v>
      </c>
      <c r="J5739">
        <v>63300056</v>
      </c>
      <c r="K5739" t="s">
        <v>1536</v>
      </c>
      <c r="L5739" s="3">
        <v>506490.96004951972</v>
      </c>
      <c r="M5739" s="3">
        <v>535210.74776000262</v>
      </c>
      <c r="N5739" s="3">
        <v>551267.0701928027</v>
      </c>
      <c r="O5739" s="3">
        <v>567805.08229858684</v>
      </c>
      <c r="P5739" s="3">
        <v>573838.19109297753</v>
      </c>
    </row>
    <row r="5740" spans="2:16" x14ac:dyDescent="0.35">
      <c r="B5740" t="s">
        <v>76</v>
      </c>
      <c r="D5740" t="s">
        <v>19</v>
      </c>
      <c r="E5740" t="s">
        <v>103</v>
      </c>
      <c r="F5740" t="s">
        <v>182</v>
      </c>
      <c r="G5740" t="s">
        <v>183</v>
      </c>
      <c r="H5740">
        <v>5240</v>
      </c>
      <c r="I5740" t="s">
        <v>181</v>
      </c>
      <c r="J5740">
        <v>63300060</v>
      </c>
      <c r="K5740" t="s">
        <v>1546</v>
      </c>
      <c r="L5740" s="3">
        <v>154813.53743960295</v>
      </c>
      <c r="M5740" s="3">
        <v>163592.00000000003</v>
      </c>
      <c r="N5740" s="3">
        <v>152592.00000000003</v>
      </c>
      <c r="O5740" s="3">
        <v>163592.00000000003</v>
      </c>
      <c r="P5740" s="3">
        <v>165330.21680125958</v>
      </c>
    </row>
    <row r="5741" spans="2:16" x14ac:dyDescent="0.35">
      <c r="B5741" t="s">
        <v>76</v>
      </c>
      <c r="D5741" t="s">
        <v>19</v>
      </c>
      <c r="E5741" t="s">
        <v>103</v>
      </c>
      <c r="F5741" t="s">
        <v>182</v>
      </c>
      <c r="G5741" t="s">
        <v>183</v>
      </c>
      <c r="H5741">
        <v>5240</v>
      </c>
      <c r="I5741" t="s">
        <v>181</v>
      </c>
      <c r="J5741">
        <v>63300150</v>
      </c>
      <c r="K5741" t="s">
        <v>1680</v>
      </c>
      <c r="L5741" s="3">
        <v>135314.21633011702</v>
      </c>
      <c r="M5741" s="3">
        <v>142987.00000000003</v>
      </c>
      <c r="N5741" s="3">
        <v>142987.00000000003</v>
      </c>
      <c r="O5741" s="3">
        <v>182987.00000000003</v>
      </c>
      <c r="P5741" s="3">
        <v>184931.29481766888</v>
      </c>
    </row>
    <row r="5742" spans="2:16" x14ac:dyDescent="0.35">
      <c r="B5742" t="s">
        <v>76</v>
      </c>
      <c r="D5742" t="s">
        <v>11</v>
      </c>
      <c r="E5742" t="s">
        <v>103</v>
      </c>
      <c r="F5742" t="s">
        <v>182</v>
      </c>
      <c r="G5742" t="s">
        <v>183</v>
      </c>
      <c r="H5742">
        <v>5240</v>
      </c>
      <c r="I5742" t="s">
        <v>181</v>
      </c>
      <c r="J5742">
        <v>63300100</v>
      </c>
      <c r="K5742" t="s">
        <v>1869</v>
      </c>
      <c r="L5742" s="3">
        <v>46597.168324555823</v>
      </c>
      <c r="M5742" s="3">
        <v>49239.388793920247</v>
      </c>
      <c r="N5742" s="3">
        <v>50716.570457737849</v>
      </c>
      <c r="O5742" s="3">
        <v>52238.067571469983</v>
      </c>
      <c r="P5742" s="3">
        <v>52793.113580553931</v>
      </c>
    </row>
    <row r="5743" spans="2:16" x14ac:dyDescent="0.35">
      <c r="B5743" t="s">
        <v>76</v>
      </c>
      <c r="D5743" t="s">
        <v>11</v>
      </c>
      <c r="E5743" t="s">
        <v>103</v>
      </c>
      <c r="F5743" t="s">
        <v>182</v>
      </c>
      <c r="G5743" t="s">
        <v>183</v>
      </c>
      <c r="H5743">
        <v>5240</v>
      </c>
      <c r="I5743" t="s">
        <v>181</v>
      </c>
      <c r="J5743">
        <v>63300170</v>
      </c>
      <c r="K5743" t="s">
        <v>1873</v>
      </c>
      <c r="L5743" s="3">
        <v>80532.062647873667</v>
      </c>
      <c r="M5743" s="3">
        <v>85098.508893840437</v>
      </c>
      <c r="N5743" s="3">
        <v>87651.464160655625</v>
      </c>
      <c r="O5743" s="3">
        <v>90281.008085475303</v>
      </c>
      <c r="P5743" s="3">
        <v>91240.272383783435</v>
      </c>
    </row>
    <row r="5744" spans="2:16" x14ac:dyDescent="0.35">
      <c r="B5744" t="s">
        <v>76</v>
      </c>
      <c r="D5744" t="s">
        <v>19</v>
      </c>
      <c r="E5744" t="s">
        <v>103</v>
      </c>
      <c r="F5744" t="s">
        <v>182</v>
      </c>
      <c r="G5744" t="s">
        <v>183</v>
      </c>
      <c r="H5744">
        <v>5240</v>
      </c>
      <c r="I5744" t="s">
        <v>181</v>
      </c>
      <c r="J5744">
        <v>63300160</v>
      </c>
      <c r="K5744" t="s">
        <v>1878</v>
      </c>
      <c r="L5744" s="3">
        <v>10548.844086747848</v>
      </c>
      <c r="M5744" s="3">
        <v>11147.000000000002</v>
      </c>
      <c r="N5744" s="3">
        <v>11147.000000000002</v>
      </c>
      <c r="O5744" s="3">
        <v>11147.000000000002</v>
      </c>
      <c r="P5744" s="3">
        <v>11265.440404687519</v>
      </c>
    </row>
    <row r="5745" spans="2:16" x14ac:dyDescent="0.35">
      <c r="B5745" t="s">
        <v>76</v>
      </c>
      <c r="D5745" t="s">
        <v>11</v>
      </c>
      <c r="E5745" t="s">
        <v>103</v>
      </c>
      <c r="F5745" t="s">
        <v>182</v>
      </c>
      <c r="G5745" t="s">
        <v>183</v>
      </c>
      <c r="H5745">
        <v>5240</v>
      </c>
      <c r="I5745" t="s">
        <v>181</v>
      </c>
      <c r="J5745">
        <v>63300130</v>
      </c>
      <c r="K5745" t="s">
        <v>1896</v>
      </c>
      <c r="L5745" s="3">
        <v>20259.638397059727</v>
      </c>
      <c r="M5745" s="3">
        <v>21408.429905200002</v>
      </c>
      <c r="N5745" s="3">
        <v>46223.355486252425</v>
      </c>
      <c r="O5745" s="3">
        <v>46223.355486252425</v>
      </c>
      <c r="P5745" s="3">
        <v>46714.493274877765</v>
      </c>
    </row>
    <row r="5746" spans="2:16" x14ac:dyDescent="0.35">
      <c r="B5746" t="s">
        <v>76</v>
      </c>
      <c r="D5746" t="s">
        <v>11</v>
      </c>
      <c r="E5746" t="s">
        <v>103</v>
      </c>
      <c r="F5746" t="s">
        <v>184</v>
      </c>
      <c r="G5746" t="s">
        <v>185</v>
      </c>
      <c r="H5746">
        <v>5240</v>
      </c>
      <c r="I5746" t="s">
        <v>181</v>
      </c>
      <c r="J5746">
        <v>63300080</v>
      </c>
      <c r="K5746" t="s">
        <v>91</v>
      </c>
      <c r="L5746" s="3">
        <v>97096.61078690672</v>
      </c>
      <c r="M5746" s="3">
        <v>102602.32415429772</v>
      </c>
      <c r="N5746" s="3">
        <v>105680.39387892667</v>
      </c>
      <c r="O5746" s="3">
        <v>108850.80569529446</v>
      </c>
      <c r="P5746" s="3">
        <v>110007.37997331661</v>
      </c>
    </row>
    <row r="5747" spans="2:16" x14ac:dyDescent="0.35">
      <c r="B5747" t="s">
        <v>76</v>
      </c>
      <c r="D5747" t="s">
        <v>19</v>
      </c>
      <c r="E5747" t="s">
        <v>103</v>
      </c>
      <c r="F5747" t="s">
        <v>184</v>
      </c>
      <c r="G5747" t="s">
        <v>185</v>
      </c>
      <c r="H5747">
        <v>5240</v>
      </c>
      <c r="I5747" t="s">
        <v>181</v>
      </c>
      <c r="J5747">
        <v>63300030</v>
      </c>
      <c r="K5747" t="s">
        <v>1488</v>
      </c>
      <c r="L5747" s="3">
        <v>386.10643109295069</v>
      </c>
      <c r="M5747" s="3">
        <v>408</v>
      </c>
      <c r="N5747" s="3">
        <v>408</v>
      </c>
      <c r="O5747" s="3">
        <v>408</v>
      </c>
      <c r="P5747" s="3">
        <v>412.33512919283277</v>
      </c>
    </row>
    <row r="5748" spans="2:16" x14ac:dyDescent="0.35">
      <c r="B5748" t="s">
        <v>76</v>
      </c>
      <c r="D5748" t="s">
        <v>11</v>
      </c>
      <c r="E5748" t="s">
        <v>103</v>
      </c>
      <c r="F5748" t="s">
        <v>184</v>
      </c>
      <c r="G5748" t="s">
        <v>185</v>
      </c>
      <c r="H5748">
        <v>5240</v>
      </c>
      <c r="I5748" t="s">
        <v>181</v>
      </c>
      <c r="J5748">
        <v>63300040</v>
      </c>
      <c r="K5748" t="s">
        <v>1515</v>
      </c>
      <c r="L5748" s="3">
        <v>21291.766088882217</v>
      </c>
      <c r="M5748" s="3">
        <v>22499.082803862028</v>
      </c>
      <c r="N5748" s="3">
        <v>23174.055287977888</v>
      </c>
      <c r="O5748" s="3">
        <v>23869.276946617229</v>
      </c>
      <c r="P5748" s="3">
        <v>24122.895572360099</v>
      </c>
    </row>
    <row r="5749" spans="2:16" x14ac:dyDescent="0.35">
      <c r="B5749" t="s">
        <v>76</v>
      </c>
      <c r="D5749" t="s">
        <v>19</v>
      </c>
      <c r="E5749" t="s">
        <v>103</v>
      </c>
      <c r="F5749" t="s">
        <v>184</v>
      </c>
      <c r="G5749" t="s">
        <v>185</v>
      </c>
      <c r="H5749">
        <v>5240</v>
      </c>
      <c r="I5749" t="s">
        <v>181</v>
      </c>
      <c r="J5749">
        <v>63300056</v>
      </c>
      <c r="K5749" t="s">
        <v>1536</v>
      </c>
      <c r="L5749" s="3">
        <v>202778.72465602116</v>
      </c>
      <c r="M5749" s="3">
        <v>214276.97908440029</v>
      </c>
      <c r="N5749" s="3">
        <v>220705.28845693229</v>
      </c>
      <c r="O5749" s="3">
        <v>227326.44711064026</v>
      </c>
      <c r="P5749" s="3">
        <v>229741.86259390568</v>
      </c>
    </row>
    <row r="5750" spans="2:16" x14ac:dyDescent="0.35">
      <c r="B5750" t="s">
        <v>76</v>
      </c>
      <c r="D5750" t="s">
        <v>19</v>
      </c>
      <c r="E5750" t="s">
        <v>103</v>
      </c>
      <c r="F5750" t="s">
        <v>184</v>
      </c>
      <c r="G5750" t="s">
        <v>185</v>
      </c>
      <c r="H5750">
        <v>5240</v>
      </c>
      <c r="I5750" t="s">
        <v>181</v>
      </c>
      <c r="J5750">
        <v>63300052</v>
      </c>
      <c r="K5750" t="s">
        <v>1541</v>
      </c>
      <c r="L5750" s="3">
        <v>116618.02135354046</v>
      </c>
      <c r="M5750" s="3">
        <v>123230.66616000015</v>
      </c>
      <c r="N5750" s="3">
        <v>126927.58614480017</v>
      </c>
      <c r="O5750" s="3">
        <v>130735.41372914417</v>
      </c>
      <c r="P5750" s="3">
        <v>132124.51889726741</v>
      </c>
    </row>
    <row r="5751" spans="2:16" x14ac:dyDescent="0.35">
      <c r="B5751" t="s">
        <v>76</v>
      </c>
      <c r="D5751" t="s">
        <v>19</v>
      </c>
      <c r="E5751" t="s">
        <v>103</v>
      </c>
      <c r="F5751" t="s">
        <v>184</v>
      </c>
      <c r="G5751" t="s">
        <v>185</v>
      </c>
      <c r="H5751">
        <v>5240</v>
      </c>
      <c r="I5751" t="s">
        <v>181</v>
      </c>
      <c r="J5751">
        <v>63300150</v>
      </c>
      <c r="K5751" t="s">
        <v>1680</v>
      </c>
      <c r="L5751" s="3">
        <v>7458.0999594204513</v>
      </c>
      <c r="M5751" s="3">
        <v>7881</v>
      </c>
      <c r="N5751" s="3">
        <v>7881</v>
      </c>
      <c r="O5751" s="3">
        <v>7881</v>
      </c>
      <c r="P5751" s="3">
        <v>7964.7381205115562</v>
      </c>
    </row>
    <row r="5752" spans="2:16" x14ac:dyDescent="0.35">
      <c r="B5752" t="s">
        <v>76</v>
      </c>
      <c r="D5752" t="s">
        <v>11</v>
      </c>
      <c r="E5752" t="s">
        <v>103</v>
      </c>
      <c r="F5752" t="s">
        <v>184</v>
      </c>
      <c r="G5752" t="s">
        <v>185</v>
      </c>
      <c r="H5752">
        <v>5240</v>
      </c>
      <c r="I5752" t="s">
        <v>181</v>
      </c>
      <c r="J5752">
        <v>63300100</v>
      </c>
      <c r="K5752" t="s">
        <v>1869</v>
      </c>
      <c r="L5752" s="3">
        <v>29384.500632879666</v>
      </c>
      <c r="M5752" s="3">
        <v>31050.703362484837</v>
      </c>
      <c r="N5752" s="3">
        <v>31982.224463359387</v>
      </c>
      <c r="O5752" s="3">
        <v>32941.691197260167</v>
      </c>
      <c r="P5752" s="3">
        <v>33291.707097187922</v>
      </c>
    </row>
    <row r="5753" spans="2:16" x14ac:dyDescent="0.35">
      <c r="B5753" t="s">
        <v>76</v>
      </c>
      <c r="D5753" t="s">
        <v>11</v>
      </c>
      <c r="E5753" t="s">
        <v>103</v>
      </c>
      <c r="F5753" t="s">
        <v>184</v>
      </c>
      <c r="G5753" t="s">
        <v>185</v>
      </c>
      <c r="H5753">
        <v>5240</v>
      </c>
      <c r="I5753" t="s">
        <v>181</v>
      </c>
      <c r="J5753">
        <v>63300170</v>
      </c>
      <c r="K5753" t="s">
        <v>1873</v>
      </c>
      <c r="L5753" s="3">
        <v>32241.817220307359</v>
      </c>
      <c r="M5753" s="3">
        <v>34070.039674419641</v>
      </c>
      <c r="N5753" s="3">
        <v>35092.140864652232</v>
      </c>
      <c r="O5753" s="3">
        <v>36144.905090591805</v>
      </c>
      <c r="P5753" s="3">
        <v>36528.956152431005</v>
      </c>
    </row>
    <row r="5754" spans="2:16" x14ac:dyDescent="0.35">
      <c r="B5754" t="s">
        <v>76</v>
      </c>
      <c r="D5754" t="s">
        <v>11</v>
      </c>
      <c r="E5754" t="s">
        <v>103</v>
      </c>
      <c r="F5754" t="s">
        <v>184</v>
      </c>
      <c r="G5754" t="s">
        <v>185</v>
      </c>
      <c r="H5754">
        <v>5240</v>
      </c>
      <c r="I5754" t="s">
        <v>181</v>
      </c>
      <c r="J5754">
        <v>63300130</v>
      </c>
      <c r="K5754" t="s">
        <v>1896</v>
      </c>
      <c r="L5754" s="3">
        <v>12775.869837660775</v>
      </c>
      <c r="M5754" s="3">
        <v>13500.3058069</v>
      </c>
      <c r="N5754" s="3">
        <v>1749.9343266385854</v>
      </c>
      <c r="O5754" s="3">
        <v>1749.9343266385854</v>
      </c>
      <c r="P5754" s="3">
        <v>1768.5279329742498</v>
      </c>
    </row>
    <row r="5755" spans="2:16" x14ac:dyDescent="0.35">
      <c r="B5755" t="s">
        <v>76</v>
      </c>
      <c r="D5755" t="s">
        <v>11</v>
      </c>
      <c r="E5755" t="s">
        <v>103</v>
      </c>
      <c r="F5755" t="s">
        <v>186</v>
      </c>
      <c r="G5755" t="s">
        <v>187</v>
      </c>
      <c r="H5755">
        <v>5240</v>
      </c>
      <c r="I5755" t="s">
        <v>181</v>
      </c>
      <c r="J5755">
        <v>63300080</v>
      </c>
      <c r="K5755" t="s">
        <v>91</v>
      </c>
      <c r="L5755" s="3">
        <v>47765.854405543716</v>
      </c>
      <c r="M5755" s="3">
        <v>50474.343414316798</v>
      </c>
      <c r="N5755" s="3">
        <v>51988.573716746301</v>
      </c>
      <c r="O5755" s="3">
        <v>53548.230928248697</v>
      </c>
      <c r="P5755" s="3">
        <v>54117.197837860469</v>
      </c>
    </row>
    <row r="5756" spans="2:16" x14ac:dyDescent="0.35">
      <c r="B5756" t="s">
        <v>76</v>
      </c>
      <c r="D5756" t="s">
        <v>11</v>
      </c>
      <c r="E5756" t="s">
        <v>103</v>
      </c>
      <c r="F5756" t="s">
        <v>186</v>
      </c>
      <c r="G5756" t="s">
        <v>187</v>
      </c>
      <c r="H5756">
        <v>5240</v>
      </c>
      <c r="I5756" t="s">
        <v>181</v>
      </c>
      <c r="J5756">
        <v>63300040</v>
      </c>
      <c r="K5756" t="s">
        <v>1515</v>
      </c>
      <c r="L5756" s="3">
        <v>16498.074712441088</v>
      </c>
      <c r="M5756" s="3">
        <v>17433.572560866</v>
      </c>
      <c r="N5756" s="3">
        <v>17956.57973769198</v>
      </c>
      <c r="O5756" s="3">
        <v>18495.277129822738</v>
      </c>
      <c r="P5756" s="3">
        <v>18691.795305839962</v>
      </c>
    </row>
    <row r="5757" spans="2:16" x14ac:dyDescent="0.35">
      <c r="B5757" t="s">
        <v>76</v>
      </c>
      <c r="D5757" t="s">
        <v>19</v>
      </c>
      <c r="E5757" t="s">
        <v>103</v>
      </c>
      <c r="F5757" t="s">
        <v>186</v>
      </c>
      <c r="G5757" t="s">
        <v>187</v>
      </c>
      <c r="H5757">
        <v>5240</v>
      </c>
      <c r="I5757" t="s">
        <v>181</v>
      </c>
      <c r="J5757">
        <v>63300056</v>
      </c>
      <c r="K5757" t="s">
        <v>1536</v>
      </c>
      <c r="L5757" s="3">
        <v>157124.52107086751</v>
      </c>
      <c r="M5757" s="3">
        <v>166034.0243892</v>
      </c>
      <c r="N5757" s="3">
        <v>171015.04512087599</v>
      </c>
      <c r="O5757" s="3">
        <v>176145.49647450229</v>
      </c>
      <c r="P5757" s="3">
        <v>178017.09815085679</v>
      </c>
    </row>
    <row r="5758" spans="2:16" x14ac:dyDescent="0.35">
      <c r="B5758" t="s">
        <v>76</v>
      </c>
      <c r="D5758" t="s">
        <v>19</v>
      </c>
      <c r="E5758" t="s">
        <v>103</v>
      </c>
      <c r="F5758" t="s">
        <v>186</v>
      </c>
      <c r="G5758" t="s">
        <v>187</v>
      </c>
      <c r="H5758">
        <v>5240</v>
      </c>
      <c r="I5758" t="s">
        <v>181</v>
      </c>
      <c r="J5758">
        <v>63300060</v>
      </c>
      <c r="K5758" t="s">
        <v>1546</v>
      </c>
      <c r="L5758" s="3">
        <v>62595.612462360841</v>
      </c>
      <c r="M5758" s="3">
        <v>66145</v>
      </c>
      <c r="N5758" s="3">
        <v>66145</v>
      </c>
      <c r="O5758" s="3">
        <v>66145</v>
      </c>
      <c r="P5758" s="3">
        <v>66847.811569754718</v>
      </c>
    </row>
    <row r="5759" spans="2:16" x14ac:dyDescent="0.35">
      <c r="B5759" t="s">
        <v>76</v>
      </c>
      <c r="D5759" t="s">
        <v>19</v>
      </c>
      <c r="E5759" t="s">
        <v>103</v>
      </c>
      <c r="F5759" t="s">
        <v>186</v>
      </c>
      <c r="G5759" t="s">
        <v>187</v>
      </c>
      <c r="H5759">
        <v>5240</v>
      </c>
      <c r="I5759" t="s">
        <v>181</v>
      </c>
      <c r="J5759">
        <v>63300070</v>
      </c>
      <c r="K5759" t="s">
        <v>1658</v>
      </c>
      <c r="L5759" s="3">
        <v>-85170.536270503828</v>
      </c>
      <c r="M5759" s="3">
        <v>-90000</v>
      </c>
      <c r="N5759" s="3">
        <v>-90000</v>
      </c>
      <c r="O5759" s="3">
        <v>-90000</v>
      </c>
      <c r="P5759" s="3">
        <v>-90956.278498418993</v>
      </c>
    </row>
    <row r="5760" spans="2:16" x14ac:dyDescent="0.35">
      <c r="B5760" t="s">
        <v>76</v>
      </c>
      <c r="D5760" t="s">
        <v>19</v>
      </c>
      <c r="E5760" t="s">
        <v>103</v>
      </c>
      <c r="F5760" t="s">
        <v>186</v>
      </c>
      <c r="G5760" t="s">
        <v>187</v>
      </c>
      <c r="H5760">
        <v>5240</v>
      </c>
      <c r="I5760" t="s">
        <v>181</v>
      </c>
      <c r="J5760">
        <v>63300033</v>
      </c>
      <c r="K5760" t="s">
        <v>1661</v>
      </c>
      <c r="L5760" s="3">
        <v>41920.937952341985</v>
      </c>
      <c r="M5760" s="3">
        <v>44298</v>
      </c>
      <c r="N5760" s="3">
        <v>44298</v>
      </c>
      <c r="O5760" s="3">
        <v>44298</v>
      </c>
      <c r="P5760" s="3">
        <v>44768.680276921827</v>
      </c>
    </row>
    <row r="5761" spans="2:16" x14ac:dyDescent="0.35">
      <c r="B5761" t="s">
        <v>76</v>
      </c>
      <c r="D5761" t="s">
        <v>19</v>
      </c>
      <c r="E5761" t="s">
        <v>103</v>
      </c>
      <c r="F5761" t="s">
        <v>186</v>
      </c>
      <c r="G5761" t="s">
        <v>187</v>
      </c>
      <c r="H5761">
        <v>5240</v>
      </c>
      <c r="I5761" t="s">
        <v>181</v>
      </c>
      <c r="J5761">
        <v>63300150</v>
      </c>
      <c r="K5761" t="s">
        <v>1680</v>
      </c>
      <c r="L5761" s="3">
        <v>215830.65596308376</v>
      </c>
      <c r="M5761" s="3">
        <v>228069</v>
      </c>
      <c r="N5761" s="3">
        <v>228069</v>
      </c>
      <c r="O5761" s="3">
        <v>228069</v>
      </c>
      <c r="P5761" s="3">
        <v>230492.30534284358</v>
      </c>
    </row>
    <row r="5762" spans="2:16" x14ac:dyDescent="0.35">
      <c r="B5762" t="s">
        <v>76</v>
      </c>
      <c r="D5762" t="s">
        <v>11</v>
      </c>
      <c r="E5762" t="s">
        <v>103</v>
      </c>
      <c r="F5762" t="s">
        <v>186</v>
      </c>
      <c r="G5762" t="s">
        <v>187</v>
      </c>
      <c r="H5762">
        <v>5240</v>
      </c>
      <c r="I5762" t="s">
        <v>181</v>
      </c>
      <c r="J5762">
        <v>63300100</v>
      </c>
      <c r="K5762" t="s">
        <v>1869</v>
      </c>
      <c r="L5762" s="3">
        <v>14455.45593851981</v>
      </c>
      <c r="M5762" s="3">
        <v>15275.130243806399</v>
      </c>
      <c r="N5762" s="3">
        <v>15733.38415112059</v>
      </c>
      <c r="O5762" s="3">
        <v>16205.38567565421</v>
      </c>
      <c r="P5762" s="3">
        <v>16377.573029878824</v>
      </c>
    </row>
    <row r="5763" spans="2:16" x14ac:dyDescent="0.35">
      <c r="B5763" t="s">
        <v>76</v>
      </c>
      <c r="D5763" t="s">
        <v>11</v>
      </c>
      <c r="E5763" t="s">
        <v>103</v>
      </c>
      <c r="F5763" t="s">
        <v>186</v>
      </c>
      <c r="G5763" t="s">
        <v>187</v>
      </c>
      <c r="H5763">
        <v>5240</v>
      </c>
      <c r="I5763" t="s">
        <v>181</v>
      </c>
      <c r="J5763">
        <v>63300170</v>
      </c>
      <c r="K5763" t="s">
        <v>1873</v>
      </c>
      <c r="L5763" s="3">
        <v>24982.798850267933</v>
      </c>
      <c r="M5763" s="3">
        <v>26399.409877882801</v>
      </c>
      <c r="N5763" s="3">
        <v>27191.392174219283</v>
      </c>
      <c r="O5763" s="3">
        <v>28007.133939445863</v>
      </c>
      <c r="P5763" s="3">
        <v>28304.718605986229</v>
      </c>
    </row>
    <row r="5764" spans="2:16" x14ac:dyDescent="0.35">
      <c r="B5764" t="s">
        <v>76</v>
      </c>
      <c r="D5764" t="s">
        <v>11</v>
      </c>
      <c r="E5764" t="s">
        <v>103</v>
      </c>
      <c r="F5764" t="s">
        <v>186</v>
      </c>
      <c r="G5764" t="s">
        <v>187</v>
      </c>
      <c r="H5764">
        <v>5240</v>
      </c>
      <c r="I5764" t="s">
        <v>181</v>
      </c>
      <c r="J5764">
        <v>63300130</v>
      </c>
      <c r="K5764" t="s">
        <v>1896</v>
      </c>
      <c r="L5764" s="3">
        <v>6284.9808413508399</v>
      </c>
      <c r="M5764" s="3">
        <v>6641.3609740000002</v>
      </c>
      <c r="N5764" s="3">
        <v>7236.6603894904092</v>
      </c>
      <c r="O5764" s="3">
        <v>7236.6603894904092</v>
      </c>
      <c r="P5764" s="3">
        <v>7313.5521976107439</v>
      </c>
    </row>
    <row r="5765" spans="2:16" x14ac:dyDescent="0.35">
      <c r="B5765" t="s">
        <v>76</v>
      </c>
      <c r="D5765" t="s">
        <v>11</v>
      </c>
      <c r="E5765" t="s">
        <v>103</v>
      </c>
      <c r="F5765" t="s">
        <v>188</v>
      </c>
      <c r="G5765" t="s">
        <v>189</v>
      </c>
      <c r="H5765">
        <v>5240</v>
      </c>
      <c r="I5765" t="s">
        <v>181</v>
      </c>
      <c r="J5765">
        <v>63300080</v>
      </c>
      <c r="K5765" t="s">
        <v>91</v>
      </c>
      <c r="L5765" s="3">
        <v>181895.1221775903</v>
      </c>
      <c r="M5765" s="3">
        <v>192209.20417818904</v>
      </c>
      <c r="N5765" s="3">
        <v>197975.48030353471</v>
      </c>
      <c r="O5765" s="3">
        <v>203914.74471264076</v>
      </c>
      <c r="P5765" s="3">
        <v>206081.40344463295</v>
      </c>
    </row>
    <row r="5766" spans="2:16" x14ac:dyDescent="0.35">
      <c r="B5766" t="s">
        <v>76</v>
      </c>
      <c r="D5766" t="s">
        <v>19</v>
      </c>
      <c r="E5766" t="s">
        <v>103</v>
      </c>
      <c r="F5766" t="s">
        <v>188</v>
      </c>
      <c r="G5766" t="s">
        <v>189</v>
      </c>
      <c r="H5766">
        <v>5240</v>
      </c>
      <c r="I5766" t="s">
        <v>181</v>
      </c>
      <c r="J5766">
        <v>63300030</v>
      </c>
      <c r="K5766" t="s">
        <v>1488</v>
      </c>
      <c r="L5766" s="3">
        <v>17124.955826122634</v>
      </c>
      <c r="M5766" s="3">
        <v>18095.999999999996</v>
      </c>
      <c r="N5766" s="3">
        <v>18095.999999999996</v>
      </c>
      <c r="O5766" s="3">
        <v>18095.999999999996</v>
      </c>
      <c r="P5766" s="3">
        <v>18288.27573008211</v>
      </c>
    </row>
    <row r="5767" spans="2:16" x14ac:dyDescent="0.35">
      <c r="B5767" t="s">
        <v>76</v>
      </c>
      <c r="D5767" t="s">
        <v>11</v>
      </c>
      <c r="E5767" t="s">
        <v>103</v>
      </c>
      <c r="F5767" t="s">
        <v>188</v>
      </c>
      <c r="G5767" t="s">
        <v>189</v>
      </c>
      <c r="H5767">
        <v>5240</v>
      </c>
      <c r="I5767" t="s">
        <v>181</v>
      </c>
      <c r="J5767">
        <v>63300040</v>
      </c>
      <c r="K5767" t="s">
        <v>1515</v>
      </c>
      <c r="L5767" s="3">
        <v>62825.617857391378</v>
      </c>
      <c r="M5767" s="3">
        <v>66388.04749575608</v>
      </c>
      <c r="N5767" s="3">
        <v>68379.688920628774</v>
      </c>
      <c r="O5767" s="3">
        <v>70431.079588247638</v>
      </c>
      <c r="P5767" s="3">
        <v>71179.432110810725</v>
      </c>
    </row>
    <row r="5768" spans="2:16" x14ac:dyDescent="0.35">
      <c r="B5768" t="s">
        <v>76</v>
      </c>
      <c r="D5768" t="s">
        <v>19</v>
      </c>
      <c r="E5768" t="s">
        <v>103</v>
      </c>
      <c r="F5768" t="s">
        <v>188</v>
      </c>
      <c r="G5768" t="s">
        <v>189</v>
      </c>
      <c r="H5768">
        <v>5240</v>
      </c>
      <c r="I5768" t="s">
        <v>181</v>
      </c>
      <c r="J5768">
        <v>63300056</v>
      </c>
      <c r="K5768" t="s">
        <v>1536</v>
      </c>
      <c r="L5768" s="3">
        <v>598339.21768944175</v>
      </c>
      <c r="M5768" s="3">
        <v>632267.11900720082</v>
      </c>
      <c r="N5768" s="3">
        <v>651235.13257741684</v>
      </c>
      <c r="O5768" s="3">
        <v>670772.18655473948</v>
      </c>
      <c r="P5768" s="3">
        <v>677899.35343629273</v>
      </c>
    </row>
    <row r="5769" spans="2:16" x14ac:dyDescent="0.35">
      <c r="B5769" t="s">
        <v>76</v>
      </c>
      <c r="D5769" t="s">
        <v>19</v>
      </c>
      <c r="E5769" t="s">
        <v>103</v>
      </c>
      <c r="F5769" t="s">
        <v>188</v>
      </c>
      <c r="G5769" t="s">
        <v>189</v>
      </c>
      <c r="H5769">
        <v>5240</v>
      </c>
      <c r="I5769" t="s">
        <v>181</v>
      </c>
      <c r="J5769">
        <v>63300060</v>
      </c>
      <c r="K5769" t="s">
        <v>1546</v>
      </c>
      <c r="L5769" s="3">
        <v>20440.928704920916</v>
      </c>
      <c r="M5769" s="3">
        <v>21599.999999999996</v>
      </c>
      <c r="N5769" s="3">
        <v>21599.999999999996</v>
      </c>
      <c r="O5769" s="3">
        <v>21599.999999999996</v>
      </c>
      <c r="P5769" s="3">
        <v>21829.506839620553</v>
      </c>
    </row>
    <row r="5770" spans="2:16" x14ac:dyDescent="0.35">
      <c r="B5770" t="s">
        <v>76</v>
      </c>
      <c r="D5770" t="s">
        <v>19</v>
      </c>
      <c r="E5770" t="s">
        <v>103</v>
      </c>
      <c r="F5770" t="s">
        <v>188</v>
      </c>
      <c r="G5770" t="s">
        <v>189</v>
      </c>
      <c r="H5770">
        <v>5240</v>
      </c>
      <c r="I5770" t="s">
        <v>181</v>
      </c>
      <c r="J5770">
        <v>63300033</v>
      </c>
      <c r="K5770" t="s">
        <v>1661</v>
      </c>
      <c r="L5770" s="3">
        <v>17204.44832664177</v>
      </c>
      <c r="M5770" s="3">
        <v>18179.999999999996</v>
      </c>
      <c r="N5770" s="3">
        <v>18179.999999999996</v>
      </c>
      <c r="O5770" s="3">
        <v>18179.999999999996</v>
      </c>
      <c r="P5770" s="3">
        <v>18373.168256680634</v>
      </c>
    </row>
    <row r="5771" spans="2:16" x14ac:dyDescent="0.35">
      <c r="B5771" t="s">
        <v>76</v>
      </c>
      <c r="D5771" t="s">
        <v>19</v>
      </c>
      <c r="E5771" t="s">
        <v>103</v>
      </c>
      <c r="F5771" t="s">
        <v>188</v>
      </c>
      <c r="G5771" t="s">
        <v>189</v>
      </c>
      <c r="H5771">
        <v>5240</v>
      </c>
      <c r="I5771" t="s">
        <v>181</v>
      </c>
      <c r="J5771">
        <v>63300150</v>
      </c>
      <c r="K5771" t="s">
        <v>1680</v>
      </c>
      <c r="L5771" s="3">
        <v>20734.293885408206</v>
      </c>
      <c r="M5771" s="3">
        <v>21909.999999999996</v>
      </c>
      <c r="N5771" s="3">
        <v>21909.999999999996</v>
      </c>
      <c r="O5771" s="3">
        <v>21909.999999999996</v>
      </c>
      <c r="P5771" s="3">
        <v>22142.800687781775</v>
      </c>
    </row>
    <row r="5772" spans="2:16" x14ac:dyDescent="0.35">
      <c r="B5772" t="s">
        <v>76</v>
      </c>
      <c r="D5772" t="s">
        <v>11</v>
      </c>
      <c r="E5772" t="s">
        <v>103</v>
      </c>
      <c r="F5772" t="s">
        <v>188</v>
      </c>
      <c r="G5772" t="s">
        <v>189</v>
      </c>
      <c r="H5772">
        <v>5240</v>
      </c>
      <c r="I5772" t="s">
        <v>181</v>
      </c>
      <c r="J5772">
        <v>63300100</v>
      </c>
      <c r="K5772" t="s">
        <v>1869</v>
      </c>
      <c r="L5772" s="3">
        <v>55047.208027428642</v>
      </c>
      <c r="M5772" s="3">
        <v>58168.574948662477</v>
      </c>
      <c r="N5772" s="3">
        <v>59913.632197122351</v>
      </c>
      <c r="O5772" s="3">
        <v>61711.041163036025</v>
      </c>
      <c r="P5772" s="3">
        <v>62366.740516138925</v>
      </c>
    </row>
    <row r="5773" spans="2:16" x14ac:dyDescent="0.35">
      <c r="B5773" t="s">
        <v>76</v>
      </c>
      <c r="D5773" t="s">
        <v>11</v>
      </c>
      <c r="E5773" t="s">
        <v>103</v>
      </c>
      <c r="F5773" t="s">
        <v>188</v>
      </c>
      <c r="G5773" t="s">
        <v>189</v>
      </c>
      <c r="H5773">
        <v>5240</v>
      </c>
      <c r="I5773" t="s">
        <v>181</v>
      </c>
      <c r="J5773">
        <v>63300170</v>
      </c>
      <c r="K5773" t="s">
        <v>1873</v>
      </c>
      <c r="L5773" s="3">
        <v>95135.935612621237</v>
      </c>
      <c r="M5773" s="3">
        <v>100530.47192214493</v>
      </c>
      <c r="N5773" s="3">
        <v>103546.38607980928</v>
      </c>
      <c r="O5773" s="3">
        <v>106652.77766220357</v>
      </c>
      <c r="P5773" s="3">
        <v>107785.99719637055</v>
      </c>
    </row>
    <row r="5774" spans="2:16" x14ac:dyDescent="0.35">
      <c r="B5774" t="s">
        <v>76</v>
      </c>
      <c r="D5774" t="s">
        <v>11</v>
      </c>
      <c r="E5774" t="s">
        <v>103</v>
      </c>
      <c r="F5774" t="s">
        <v>188</v>
      </c>
      <c r="G5774" t="s">
        <v>189</v>
      </c>
      <c r="H5774">
        <v>5240</v>
      </c>
      <c r="I5774" t="s">
        <v>181</v>
      </c>
      <c r="J5774">
        <v>63300130</v>
      </c>
      <c r="K5774" t="s">
        <v>1896</v>
      </c>
      <c r="L5774" s="3">
        <v>23933.568696138285</v>
      </c>
      <c r="M5774" s="3">
        <v>25290.684748199998</v>
      </c>
      <c r="N5774" s="3">
        <v>16844.041523125365</v>
      </c>
      <c r="O5774" s="3">
        <v>16844.041523125365</v>
      </c>
      <c r="P5774" s="3">
        <v>17023.01479795916</v>
      </c>
    </row>
    <row r="5775" spans="2:16" x14ac:dyDescent="0.35">
      <c r="B5775" t="s">
        <v>10</v>
      </c>
      <c r="D5775" t="s">
        <v>11</v>
      </c>
      <c r="E5775" t="s">
        <v>20</v>
      </c>
      <c r="F5775" t="s">
        <v>174</v>
      </c>
      <c r="G5775" t="s">
        <v>175</v>
      </c>
      <c r="H5775">
        <v>5301</v>
      </c>
      <c r="I5775" t="s">
        <v>176</v>
      </c>
      <c r="J5775">
        <v>63300080</v>
      </c>
      <c r="K5775" t="s">
        <v>91</v>
      </c>
      <c r="L5775" s="3">
        <v>70158.508055557904</v>
      </c>
      <c r="M5775" s="3">
        <v>72614.055837502427</v>
      </c>
      <c r="N5775" s="3">
        <v>75155.547791814999</v>
      </c>
      <c r="O5775" s="3">
        <v>77785.991964528526</v>
      </c>
      <c r="P5775" s="3">
        <v>80508.501683287017</v>
      </c>
    </row>
    <row r="5776" spans="2:16" x14ac:dyDescent="0.35">
      <c r="B5776" t="s">
        <v>10</v>
      </c>
      <c r="D5776" t="s">
        <v>11</v>
      </c>
      <c r="E5776" t="s">
        <v>20</v>
      </c>
      <c r="F5776" t="s">
        <v>174</v>
      </c>
      <c r="G5776" t="s">
        <v>175</v>
      </c>
      <c r="H5776">
        <v>5301</v>
      </c>
      <c r="I5776" t="s">
        <v>176</v>
      </c>
      <c r="J5776">
        <v>63300040</v>
      </c>
      <c r="K5776" t="s">
        <v>1515</v>
      </c>
      <c r="L5776" s="3">
        <v>24232.379427084146</v>
      </c>
      <c r="M5776" s="3">
        <v>25080.512707032089</v>
      </c>
      <c r="N5776" s="3">
        <v>25958.330651778208</v>
      </c>
      <c r="O5776" s="3">
        <v>26866.872224590443</v>
      </c>
      <c r="P5776" s="3">
        <v>27807.212752451109</v>
      </c>
    </row>
    <row r="5777" spans="2:16" x14ac:dyDescent="0.35">
      <c r="B5777" t="s">
        <v>10</v>
      </c>
      <c r="D5777" t="s">
        <v>19</v>
      </c>
      <c r="E5777" t="s">
        <v>20</v>
      </c>
      <c r="F5777" t="s">
        <v>174</v>
      </c>
      <c r="G5777" t="s">
        <v>175</v>
      </c>
      <c r="H5777">
        <v>5301</v>
      </c>
      <c r="I5777" t="s">
        <v>176</v>
      </c>
      <c r="J5777">
        <v>63300056</v>
      </c>
      <c r="K5777" t="s">
        <v>1536</v>
      </c>
      <c r="L5777" s="3">
        <v>230784.56597222996</v>
      </c>
      <c r="M5777" s="3">
        <v>238862.02578125798</v>
      </c>
      <c r="N5777" s="3">
        <v>247222.196683602</v>
      </c>
      <c r="O5777" s="3">
        <v>255874.97356752804</v>
      </c>
      <c r="P5777" s="3">
        <v>264830.59764239151</v>
      </c>
    </row>
    <row r="5778" spans="2:16" x14ac:dyDescent="0.35">
      <c r="B5778" t="s">
        <v>10</v>
      </c>
      <c r="D5778" t="s">
        <v>19</v>
      </c>
      <c r="E5778" t="s">
        <v>20</v>
      </c>
      <c r="F5778" t="s">
        <v>174</v>
      </c>
      <c r="G5778" t="s">
        <v>175</v>
      </c>
      <c r="H5778">
        <v>5301</v>
      </c>
      <c r="I5778" t="s">
        <v>176</v>
      </c>
      <c r="J5778">
        <v>63300033</v>
      </c>
      <c r="K5778" t="s">
        <v>1661</v>
      </c>
      <c r="L5778" s="3">
        <v>161515.29454999999</v>
      </c>
      <c r="M5778" s="3">
        <v>161515.29454999999</v>
      </c>
      <c r="N5778" s="3">
        <v>161515.29454999999</v>
      </c>
      <c r="O5778" s="3">
        <v>161515.29454999999</v>
      </c>
      <c r="P5778" s="3">
        <v>161515.29454999999</v>
      </c>
    </row>
    <row r="5779" spans="2:16" x14ac:dyDescent="0.35">
      <c r="B5779" t="s">
        <v>10</v>
      </c>
      <c r="D5779" t="s">
        <v>19</v>
      </c>
      <c r="E5779" t="s">
        <v>20</v>
      </c>
      <c r="F5779" t="s">
        <v>174</v>
      </c>
      <c r="G5779" t="s">
        <v>175</v>
      </c>
      <c r="H5779">
        <v>5301</v>
      </c>
      <c r="I5779" t="s">
        <v>176</v>
      </c>
      <c r="J5779">
        <v>63300150</v>
      </c>
      <c r="K5779" t="s">
        <v>1680</v>
      </c>
      <c r="L5779" s="3">
        <v>65545.2</v>
      </c>
      <c r="M5779" s="3">
        <v>66856.103999999992</v>
      </c>
      <c r="N5779" s="3">
        <v>68193.226079999993</v>
      </c>
      <c r="O5779" s="3">
        <v>69557.090601599994</v>
      </c>
      <c r="P5779" s="3">
        <v>70948.232413631995</v>
      </c>
    </row>
    <row r="5780" spans="2:16" x14ac:dyDescent="0.35">
      <c r="B5780" t="s">
        <v>10</v>
      </c>
      <c r="D5780" t="s">
        <v>11</v>
      </c>
      <c r="E5780" t="s">
        <v>20</v>
      </c>
      <c r="F5780" t="s">
        <v>174</v>
      </c>
      <c r="G5780" t="s">
        <v>175</v>
      </c>
      <c r="H5780">
        <v>5301</v>
      </c>
      <c r="I5780" t="s">
        <v>176</v>
      </c>
      <c r="J5780">
        <v>63300100</v>
      </c>
      <c r="K5780" t="s">
        <v>1869</v>
      </c>
      <c r="L5780" s="3">
        <v>21232.180069445156</v>
      </c>
      <c r="M5780" s="3">
        <v>21975.306371875733</v>
      </c>
      <c r="N5780" s="3">
        <v>22744.442094891383</v>
      </c>
      <c r="O5780" s="3">
        <v>23540.497568212581</v>
      </c>
      <c r="P5780" s="3">
        <v>24364.414983100018</v>
      </c>
    </row>
    <row r="5781" spans="2:16" x14ac:dyDescent="0.35">
      <c r="B5781" t="s">
        <v>10</v>
      </c>
      <c r="D5781" t="s">
        <v>11</v>
      </c>
      <c r="E5781" t="s">
        <v>20</v>
      </c>
      <c r="F5781" t="s">
        <v>174</v>
      </c>
      <c r="G5781" t="s">
        <v>175</v>
      </c>
      <c r="H5781">
        <v>5301</v>
      </c>
      <c r="I5781" t="s">
        <v>176</v>
      </c>
      <c r="J5781">
        <v>63300170</v>
      </c>
      <c r="K5781" t="s">
        <v>1873</v>
      </c>
      <c r="L5781" s="3">
        <v>36694.745989584568</v>
      </c>
      <c r="M5781" s="3">
        <v>37979.06209922002</v>
      </c>
      <c r="N5781" s="3">
        <v>39308.329272692717</v>
      </c>
      <c r="O5781" s="3">
        <v>40684.120797236959</v>
      </c>
      <c r="P5781" s="3">
        <v>42108.065025140248</v>
      </c>
    </row>
    <row r="5782" spans="2:16" x14ac:dyDescent="0.35">
      <c r="B5782" t="s">
        <v>10</v>
      </c>
      <c r="D5782" t="s">
        <v>11</v>
      </c>
      <c r="E5782" t="s">
        <v>20</v>
      </c>
      <c r="F5782" t="s">
        <v>177</v>
      </c>
      <c r="G5782" t="s">
        <v>178</v>
      </c>
      <c r="H5782">
        <v>5301</v>
      </c>
      <c r="I5782" t="s">
        <v>176</v>
      </c>
      <c r="J5782">
        <v>63300080</v>
      </c>
      <c r="K5782" t="s">
        <v>91</v>
      </c>
      <c r="L5782" s="3">
        <v>8989.8552426003826</v>
      </c>
      <c r="M5782" s="3">
        <v>9304.5001760913965</v>
      </c>
      <c r="N5782" s="3">
        <v>9630.157682254594</v>
      </c>
      <c r="O5782" s="3">
        <v>9967.2132011335034</v>
      </c>
      <c r="P5782" s="3">
        <v>10316.065663173174</v>
      </c>
    </row>
    <row r="5783" spans="2:16" x14ac:dyDescent="0.35">
      <c r="B5783" t="s">
        <v>10</v>
      </c>
      <c r="D5783" t="s">
        <v>19</v>
      </c>
      <c r="E5783" t="s">
        <v>20</v>
      </c>
      <c r="F5783" t="s">
        <v>177</v>
      </c>
      <c r="G5783" t="s">
        <v>178</v>
      </c>
      <c r="H5783">
        <v>5301</v>
      </c>
      <c r="I5783" t="s">
        <v>176</v>
      </c>
      <c r="J5783">
        <v>63300030</v>
      </c>
      <c r="K5783" t="s">
        <v>1488</v>
      </c>
      <c r="L5783" s="3">
        <v>15500</v>
      </c>
      <c r="M5783" s="3">
        <v>15500</v>
      </c>
      <c r="N5783" s="3">
        <v>15500</v>
      </c>
      <c r="O5783" s="3">
        <v>15500</v>
      </c>
      <c r="P5783" s="3">
        <v>15500</v>
      </c>
    </row>
    <row r="5784" spans="2:16" x14ac:dyDescent="0.35">
      <c r="B5784" t="s">
        <v>10</v>
      </c>
      <c r="D5784" t="s">
        <v>11</v>
      </c>
      <c r="E5784" t="s">
        <v>20</v>
      </c>
      <c r="F5784" t="s">
        <v>177</v>
      </c>
      <c r="G5784" t="s">
        <v>178</v>
      </c>
      <c r="H5784">
        <v>5301</v>
      </c>
      <c r="I5784" t="s">
        <v>176</v>
      </c>
      <c r="J5784">
        <v>63300040</v>
      </c>
      <c r="K5784" t="s">
        <v>1515</v>
      </c>
      <c r="L5784" s="3">
        <v>3105.0486857665796</v>
      </c>
      <c r="M5784" s="3">
        <v>3213.7253897684095</v>
      </c>
      <c r="N5784" s="3">
        <v>3326.2057784103035</v>
      </c>
      <c r="O5784" s="3">
        <v>3442.6229806546639</v>
      </c>
      <c r="P5784" s="3">
        <v>3563.1147849775766</v>
      </c>
    </row>
    <row r="5785" spans="2:16" x14ac:dyDescent="0.35">
      <c r="B5785" t="s">
        <v>10</v>
      </c>
      <c r="D5785" t="s">
        <v>19</v>
      </c>
      <c r="E5785" t="s">
        <v>20</v>
      </c>
      <c r="F5785" t="s">
        <v>177</v>
      </c>
      <c r="G5785" t="s">
        <v>178</v>
      </c>
      <c r="H5785">
        <v>5301</v>
      </c>
      <c r="I5785" t="s">
        <v>176</v>
      </c>
      <c r="J5785">
        <v>63300056</v>
      </c>
      <c r="K5785" t="s">
        <v>1536</v>
      </c>
      <c r="L5785" s="3">
        <v>29571.892245395997</v>
      </c>
      <c r="M5785" s="3">
        <v>30606.908473984855</v>
      </c>
      <c r="N5785" s="3">
        <v>31678.150270574322</v>
      </c>
      <c r="O5785" s="3">
        <v>32786.885530044419</v>
      </c>
      <c r="P5785" s="3">
        <v>33934.426523595968</v>
      </c>
    </row>
    <row r="5786" spans="2:16" x14ac:dyDescent="0.35">
      <c r="B5786" t="s">
        <v>10</v>
      </c>
      <c r="D5786" t="s">
        <v>19</v>
      </c>
      <c r="E5786" t="s">
        <v>20</v>
      </c>
      <c r="F5786" t="s">
        <v>177</v>
      </c>
      <c r="G5786" t="s">
        <v>178</v>
      </c>
      <c r="H5786">
        <v>5301</v>
      </c>
      <c r="I5786" t="s">
        <v>176</v>
      </c>
      <c r="J5786">
        <v>63300033</v>
      </c>
      <c r="K5786" t="s">
        <v>1661</v>
      </c>
      <c r="L5786" s="3">
        <v>14340</v>
      </c>
      <c r="M5786" s="3">
        <v>14340</v>
      </c>
      <c r="N5786" s="3">
        <v>14340</v>
      </c>
      <c r="O5786" s="3">
        <v>14340</v>
      </c>
      <c r="P5786" s="3">
        <v>14340</v>
      </c>
    </row>
    <row r="5787" spans="2:16" x14ac:dyDescent="0.35">
      <c r="B5787" t="s">
        <v>10</v>
      </c>
      <c r="D5787" t="s">
        <v>11</v>
      </c>
      <c r="E5787" t="s">
        <v>20</v>
      </c>
      <c r="F5787" t="s">
        <v>177</v>
      </c>
      <c r="G5787" t="s">
        <v>178</v>
      </c>
      <c r="H5787">
        <v>5301</v>
      </c>
      <c r="I5787" t="s">
        <v>176</v>
      </c>
      <c r="J5787">
        <v>63300100</v>
      </c>
      <c r="K5787" t="s">
        <v>1869</v>
      </c>
      <c r="L5787" s="3">
        <v>2720.6140865764319</v>
      </c>
      <c r="M5787" s="3">
        <v>2815.8355796066066</v>
      </c>
      <c r="N5787" s="3">
        <v>2914.3898248928376</v>
      </c>
      <c r="O5787" s="3">
        <v>3016.3934687640867</v>
      </c>
      <c r="P5787" s="3">
        <v>3121.967240170829</v>
      </c>
    </row>
    <row r="5788" spans="2:16" x14ac:dyDescent="0.35">
      <c r="B5788" t="s">
        <v>10</v>
      </c>
      <c r="D5788" t="s">
        <v>11</v>
      </c>
      <c r="E5788" t="s">
        <v>20</v>
      </c>
      <c r="F5788" t="s">
        <v>177</v>
      </c>
      <c r="G5788" t="s">
        <v>178</v>
      </c>
      <c r="H5788">
        <v>5301</v>
      </c>
      <c r="I5788" t="s">
        <v>176</v>
      </c>
      <c r="J5788">
        <v>63300170</v>
      </c>
      <c r="K5788" t="s">
        <v>1873</v>
      </c>
      <c r="L5788" s="3">
        <v>4701.9308670179635</v>
      </c>
      <c r="M5788" s="3">
        <v>4866.4984473635923</v>
      </c>
      <c r="N5788" s="3">
        <v>5036.8258930213169</v>
      </c>
      <c r="O5788" s="3">
        <v>5213.114799277063</v>
      </c>
      <c r="P5788" s="3">
        <v>5395.5738172517595</v>
      </c>
    </row>
    <row r="5789" spans="2:16" x14ac:dyDescent="0.35">
      <c r="B5789" t="s">
        <v>10</v>
      </c>
      <c r="D5789" t="s">
        <v>11</v>
      </c>
      <c r="E5789" t="s">
        <v>103</v>
      </c>
      <c r="F5789" t="s">
        <v>171</v>
      </c>
      <c r="G5789" t="s">
        <v>172</v>
      </c>
      <c r="H5789">
        <v>5308</v>
      </c>
      <c r="I5789" t="s">
        <v>173</v>
      </c>
      <c r="J5789">
        <v>63300080</v>
      </c>
      <c r="K5789" t="s">
        <v>91</v>
      </c>
      <c r="L5789" s="3">
        <v>59301.003794505988</v>
      </c>
      <c r="M5789" s="3">
        <v>61376.53892731369</v>
      </c>
      <c r="N5789" s="3">
        <v>63524.71778976966</v>
      </c>
      <c r="O5789" s="3">
        <v>65748.082912411599</v>
      </c>
      <c r="P5789" s="3">
        <v>68049.265814345999</v>
      </c>
    </row>
    <row r="5790" spans="2:16" x14ac:dyDescent="0.35">
      <c r="B5790" t="s">
        <v>10</v>
      </c>
      <c r="D5790" t="s">
        <v>11</v>
      </c>
      <c r="E5790" t="s">
        <v>103</v>
      </c>
      <c r="F5790" t="s">
        <v>171</v>
      </c>
      <c r="G5790" t="s">
        <v>172</v>
      </c>
      <c r="H5790">
        <v>5308</v>
      </c>
      <c r="I5790" t="s">
        <v>173</v>
      </c>
      <c r="J5790">
        <v>63300040</v>
      </c>
      <c r="K5790" t="s">
        <v>1515</v>
      </c>
      <c r="L5790" s="3">
        <v>20482.254600076081</v>
      </c>
      <c r="M5790" s="3">
        <v>21199.13351107874</v>
      </c>
      <c r="N5790" s="3">
        <v>21941.103183966494</v>
      </c>
      <c r="O5790" s="3">
        <v>22709.041795405319</v>
      </c>
      <c r="P5790" s="3">
        <v>23503.858258244505</v>
      </c>
    </row>
    <row r="5791" spans="2:16" x14ac:dyDescent="0.35">
      <c r="B5791" t="s">
        <v>10</v>
      </c>
      <c r="D5791" t="s">
        <v>19</v>
      </c>
      <c r="E5791" t="s">
        <v>103</v>
      </c>
      <c r="F5791" t="s">
        <v>171</v>
      </c>
      <c r="G5791" t="s">
        <v>172</v>
      </c>
      <c r="H5791">
        <v>5308</v>
      </c>
      <c r="I5791" t="s">
        <v>173</v>
      </c>
      <c r="J5791">
        <v>63300056</v>
      </c>
      <c r="K5791" t="s">
        <v>1536</v>
      </c>
      <c r="L5791" s="3">
        <v>195069.09142929601</v>
      </c>
      <c r="M5791" s="3">
        <v>201896.50962932134</v>
      </c>
      <c r="N5791" s="3">
        <v>208962.88746634757</v>
      </c>
      <c r="O5791" s="3">
        <v>216276.58852766972</v>
      </c>
      <c r="P5791" s="3">
        <v>223846.26912613816</v>
      </c>
    </row>
    <row r="5792" spans="2:16" x14ac:dyDescent="0.35">
      <c r="B5792" t="s">
        <v>10</v>
      </c>
      <c r="D5792" t="s">
        <v>11</v>
      </c>
      <c r="E5792" t="s">
        <v>103</v>
      </c>
      <c r="F5792" t="s">
        <v>171</v>
      </c>
      <c r="G5792" t="s">
        <v>172</v>
      </c>
      <c r="H5792">
        <v>5308</v>
      </c>
      <c r="I5792" t="s">
        <v>173</v>
      </c>
      <c r="J5792">
        <v>63300100</v>
      </c>
      <c r="K5792" t="s">
        <v>1869</v>
      </c>
      <c r="L5792" s="3">
        <v>17946.356411495231</v>
      </c>
      <c r="M5792" s="3">
        <v>18574.478885897563</v>
      </c>
      <c r="N5792" s="3">
        <v>19224.585646903975</v>
      </c>
      <c r="O5792" s="3">
        <v>19897.446144545615</v>
      </c>
      <c r="P5792" s="3">
        <v>20593.856759604711</v>
      </c>
    </row>
    <row r="5793" spans="2:16" x14ac:dyDescent="0.35">
      <c r="B5793" t="s">
        <v>10</v>
      </c>
      <c r="D5793" t="s">
        <v>11</v>
      </c>
      <c r="E5793" t="s">
        <v>103</v>
      </c>
      <c r="F5793" t="s">
        <v>171</v>
      </c>
      <c r="G5793" t="s">
        <v>172</v>
      </c>
      <c r="H5793">
        <v>5308</v>
      </c>
      <c r="I5793" t="s">
        <v>173</v>
      </c>
      <c r="J5793">
        <v>63300170</v>
      </c>
      <c r="K5793" t="s">
        <v>1873</v>
      </c>
      <c r="L5793" s="3">
        <v>31015.985537258064</v>
      </c>
      <c r="M5793" s="3">
        <v>32101.545031062094</v>
      </c>
      <c r="N5793" s="3">
        <v>33225.099107149268</v>
      </c>
      <c r="O5793" s="3">
        <v>34387.977575899487</v>
      </c>
      <c r="P5793" s="3">
        <v>35591.556791055969</v>
      </c>
    </row>
    <row r="5794" spans="2:16" x14ac:dyDescent="0.35">
      <c r="B5794" t="s">
        <v>10</v>
      </c>
      <c r="D5794" t="s">
        <v>11</v>
      </c>
      <c r="E5794" t="s">
        <v>103</v>
      </c>
      <c r="F5794" t="s">
        <v>166</v>
      </c>
      <c r="G5794" t="s">
        <v>167</v>
      </c>
      <c r="H5794">
        <v>5318</v>
      </c>
      <c r="I5794" t="s">
        <v>168</v>
      </c>
      <c r="J5794">
        <v>63300080</v>
      </c>
      <c r="K5794" t="s">
        <v>91</v>
      </c>
      <c r="L5794" s="3">
        <v>427508.92178773071</v>
      </c>
      <c r="M5794" s="3">
        <v>442471.73405030131</v>
      </c>
      <c r="N5794" s="3">
        <v>457958.24474206177</v>
      </c>
      <c r="O5794" s="3">
        <v>473986.78330803395</v>
      </c>
      <c r="P5794" s="3">
        <v>490576.32072381512</v>
      </c>
    </row>
    <row r="5795" spans="2:16" x14ac:dyDescent="0.35">
      <c r="B5795" t="s">
        <v>10</v>
      </c>
      <c r="D5795" t="s">
        <v>19</v>
      </c>
      <c r="E5795" t="s">
        <v>103</v>
      </c>
      <c r="F5795" t="s">
        <v>166</v>
      </c>
      <c r="G5795" t="s">
        <v>167</v>
      </c>
      <c r="H5795">
        <v>5318</v>
      </c>
      <c r="I5795" t="s">
        <v>168</v>
      </c>
      <c r="J5795">
        <v>63300030</v>
      </c>
      <c r="K5795" t="s">
        <v>1488</v>
      </c>
      <c r="L5795" s="3">
        <v>3129.4800107999999</v>
      </c>
      <c r="M5795" s="3">
        <v>3129.4800107999999</v>
      </c>
      <c r="N5795" s="3">
        <v>3129.4800107999999</v>
      </c>
      <c r="O5795" s="3">
        <v>3129.4800107999999</v>
      </c>
      <c r="P5795" s="3">
        <v>3129.4800107999999</v>
      </c>
    </row>
    <row r="5796" spans="2:16" x14ac:dyDescent="0.35">
      <c r="B5796" t="s">
        <v>10</v>
      </c>
      <c r="D5796" t="s">
        <v>11</v>
      </c>
      <c r="E5796" t="s">
        <v>103</v>
      </c>
      <c r="F5796" t="s">
        <v>166</v>
      </c>
      <c r="G5796" t="s">
        <v>167</v>
      </c>
      <c r="H5796">
        <v>5318</v>
      </c>
      <c r="I5796" t="s">
        <v>168</v>
      </c>
      <c r="J5796">
        <v>63300040</v>
      </c>
      <c r="K5796" t="s">
        <v>1515</v>
      </c>
      <c r="L5796" s="3">
        <v>147659.33153852541</v>
      </c>
      <c r="M5796" s="3">
        <v>152827.40814237381</v>
      </c>
      <c r="N5796" s="3">
        <v>158176.36742735686</v>
      </c>
      <c r="O5796" s="3">
        <v>163712.54028731436</v>
      </c>
      <c r="P5796" s="3">
        <v>169442.47919737035</v>
      </c>
    </row>
    <row r="5797" spans="2:16" x14ac:dyDescent="0.35">
      <c r="B5797" t="s">
        <v>10</v>
      </c>
      <c r="D5797" t="s">
        <v>19</v>
      </c>
      <c r="E5797" t="s">
        <v>103</v>
      </c>
      <c r="F5797" t="s">
        <v>166</v>
      </c>
      <c r="G5797" t="s">
        <v>167</v>
      </c>
      <c r="H5797">
        <v>5318</v>
      </c>
      <c r="I5797" t="s">
        <v>168</v>
      </c>
      <c r="J5797">
        <v>63300056</v>
      </c>
      <c r="K5797" t="s">
        <v>1536</v>
      </c>
      <c r="L5797" s="3">
        <v>1406279.3479859564</v>
      </c>
      <c r="M5797" s="3">
        <v>1455499.1251654648</v>
      </c>
      <c r="N5797" s="3">
        <v>1506441.5945462559</v>
      </c>
      <c r="O5797" s="3">
        <v>1559167.0503553748</v>
      </c>
      <c r="P5797" s="3">
        <v>1613737.8971178129</v>
      </c>
    </row>
    <row r="5798" spans="2:16" x14ac:dyDescent="0.35">
      <c r="B5798" t="s">
        <v>10</v>
      </c>
      <c r="D5798" t="s">
        <v>19</v>
      </c>
      <c r="E5798" t="s">
        <v>103</v>
      </c>
      <c r="F5798" t="s">
        <v>166</v>
      </c>
      <c r="G5798" t="s">
        <v>167</v>
      </c>
      <c r="H5798">
        <v>5318</v>
      </c>
      <c r="I5798" t="s">
        <v>168</v>
      </c>
      <c r="J5798">
        <v>63300060</v>
      </c>
      <c r="K5798" t="s">
        <v>1546</v>
      </c>
      <c r="L5798" s="3">
        <v>269.39999999999998</v>
      </c>
      <c r="M5798" s="3">
        <v>269.39999999999998</v>
      </c>
      <c r="N5798" s="3">
        <v>269.39999999999998</v>
      </c>
      <c r="O5798" s="3">
        <v>269.39999999999998</v>
      </c>
      <c r="P5798" s="3">
        <v>269.39999999999998</v>
      </c>
    </row>
    <row r="5799" spans="2:16" x14ac:dyDescent="0.35">
      <c r="B5799" t="s">
        <v>10</v>
      </c>
      <c r="D5799" t="s">
        <v>19</v>
      </c>
      <c r="E5799" t="s">
        <v>103</v>
      </c>
      <c r="F5799" t="s">
        <v>166</v>
      </c>
      <c r="G5799" t="s">
        <v>167</v>
      </c>
      <c r="H5799">
        <v>5318</v>
      </c>
      <c r="I5799" t="s">
        <v>168</v>
      </c>
      <c r="J5799">
        <v>63300150</v>
      </c>
      <c r="K5799" t="s">
        <v>1680</v>
      </c>
      <c r="L5799" s="3">
        <v>761877.3</v>
      </c>
      <c r="M5799" s="3">
        <v>773262.84600000002</v>
      </c>
      <c r="N5799" s="3">
        <v>784876.10291999998</v>
      </c>
      <c r="O5799" s="3">
        <v>796721.62497839995</v>
      </c>
      <c r="P5799" s="3">
        <v>808804.05747796793</v>
      </c>
    </row>
    <row r="5800" spans="2:16" x14ac:dyDescent="0.35">
      <c r="B5800" t="s">
        <v>10</v>
      </c>
      <c r="D5800" t="s">
        <v>11</v>
      </c>
      <c r="E5800" t="s">
        <v>103</v>
      </c>
      <c r="F5800" t="s">
        <v>166</v>
      </c>
      <c r="G5800" t="s">
        <v>167</v>
      </c>
      <c r="H5800">
        <v>5318</v>
      </c>
      <c r="I5800" t="s">
        <v>168</v>
      </c>
      <c r="J5800">
        <v>63300100</v>
      </c>
      <c r="K5800" t="s">
        <v>1869</v>
      </c>
      <c r="L5800" s="3">
        <v>129377.70001470798</v>
      </c>
      <c r="M5800" s="3">
        <v>133905.91951522275</v>
      </c>
      <c r="N5800" s="3">
        <v>138592.62669825554</v>
      </c>
      <c r="O5800" s="3">
        <v>143443.36863269447</v>
      </c>
      <c r="P5800" s="3">
        <v>148463.88653483879</v>
      </c>
    </row>
    <row r="5801" spans="2:16" x14ac:dyDescent="0.35">
      <c r="B5801" t="s">
        <v>10</v>
      </c>
      <c r="D5801" t="s">
        <v>11</v>
      </c>
      <c r="E5801" t="s">
        <v>103</v>
      </c>
      <c r="F5801" t="s">
        <v>166</v>
      </c>
      <c r="G5801" t="s">
        <v>167</v>
      </c>
      <c r="H5801">
        <v>5318</v>
      </c>
      <c r="I5801" t="s">
        <v>168</v>
      </c>
      <c r="J5801">
        <v>63300170</v>
      </c>
      <c r="K5801" t="s">
        <v>1873</v>
      </c>
      <c r="L5801" s="3">
        <v>223598.41632976706</v>
      </c>
      <c r="M5801" s="3">
        <v>231424.36090130892</v>
      </c>
      <c r="N5801" s="3">
        <v>239524.21353285469</v>
      </c>
      <c r="O5801" s="3">
        <v>247907.56100650461</v>
      </c>
      <c r="P5801" s="3">
        <v>256584.32564173226</v>
      </c>
    </row>
    <row r="5802" spans="2:16" x14ac:dyDescent="0.35">
      <c r="B5802" t="s">
        <v>10</v>
      </c>
      <c r="D5802" t="s">
        <v>19</v>
      </c>
      <c r="E5802" t="s">
        <v>103</v>
      </c>
      <c r="F5802" t="s">
        <v>166</v>
      </c>
      <c r="G5802" t="s">
        <v>167</v>
      </c>
      <c r="H5802">
        <v>5318</v>
      </c>
      <c r="I5802" t="s">
        <v>168</v>
      </c>
      <c r="J5802">
        <v>63300155</v>
      </c>
      <c r="K5802" t="s">
        <v>1877</v>
      </c>
      <c r="L5802" s="3">
        <v>253</v>
      </c>
      <c r="M5802" s="3">
        <v>253</v>
      </c>
      <c r="N5802" s="3">
        <v>253</v>
      </c>
      <c r="O5802" s="3">
        <v>253</v>
      </c>
      <c r="P5802" s="3">
        <v>253</v>
      </c>
    </row>
    <row r="5803" spans="2:16" x14ac:dyDescent="0.35">
      <c r="B5803" t="s">
        <v>10</v>
      </c>
      <c r="D5803" t="s">
        <v>19</v>
      </c>
      <c r="E5803" t="s">
        <v>103</v>
      </c>
      <c r="F5803" t="s">
        <v>166</v>
      </c>
      <c r="G5803" t="s">
        <v>167</v>
      </c>
      <c r="H5803">
        <v>5318</v>
      </c>
      <c r="I5803" t="s">
        <v>168</v>
      </c>
      <c r="J5803">
        <v>63300160</v>
      </c>
      <c r="K5803" t="s">
        <v>1878</v>
      </c>
      <c r="L5803" s="3">
        <v>665698.7311645</v>
      </c>
      <c r="M5803" s="3">
        <v>665698.7311645</v>
      </c>
      <c r="N5803" s="3">
        <v>665698.7311645</v>
      </c>
      <c r="O5803" s="3">
        <v>665698.7311645</v>
      </c>
      <c r="P5803" s="3">
        <v>665698.7311645</v>
      </c>
    </row>
    <row r="5804" spans="2:16" x14ac:dyDescent="0.35">
      <c r="B5804" t="s">
        <v>10</v>
      </c>
      <c r="D5804" t="s">
        <v>11</v>
      </c>
      <c r="E5804" t="s">
        <v>103</v>
      </c>
      <c r="F5804" t="s">
        <v>166</v>
      </c>
      <c r="G5804" t="s">
        <v>167</v>
      </c>
      <c r="H5804">
        <v>5318</v>
      </c>
      <c r="I5804" t="s">
        <v>168</v>
      </c>
      <c r="J5804">
        <v>63300130</v>
      </c>
      <c r="K5804" t="s">
        <v>1896</v>
      </c>
      <c r="L5804" s="3">
        <v>70313.967399297821</v>
      </c>
      <c r="M5804" s="3">
        <v>72774.956258273247</v>
      </c>
      <c r="N5804" s="3">
        <v>75322.079727312797</v>
      </c>
      <c r="O5804" s="3">
        <v>77958.352517768741</v>
      </c>
      <c r="P5804" s="3">
        <v>80686.894855890656</v>
      </c>
    </row>
    <row r="5805" spans="2:16" x14ac:dyDescent="0.35">
      <c r="B5805" t="s">
        <v>10</v>
      </c>
      <c r="D5805" t="s">
        <v>11</v>
      </c>
      <c r="E5805" t="s">
        <v>103</v>
      </c>
      <c r="F5805" t="s">
        <v>169</v>
      </c>
      <c r="G5805" t="s">
        <v>170</v>
      </c>
      <c r="H5805">
        <v>5318</v>
      </c>
      <c r="I5805" t="s">
        <v>168</v>
      </c>
      <c r="J5805">
        <v>63300080</v>
      </c>
      <c r="K5805" t="s">
        <v>91</v>
      </c>
      <c r="L5805" s="3">
        <v>6859.3558407825594</v>
      </c>
      <c r="M5805" s="3">
        <v>7099.4332952099485</v>
      </c>
      <c r="N5805" s="3">
        <v>7347.9134605422951</v>
      </c>
      <c r="O5805" s="3">
        <v>7605.090431661275</v>
      </c>
      <c r="P5805" s="3">
        <v>7871.2685967694188</v>
      </c>
    </row>
    <row r="5806" spans="2:16" x14ac:dyDescent="0.35">
      <c r="B5806" t="s">
        <v>10</v>
      </c>
      <c r="D5806" t="s">
        <v>19</v>
      </c>
      <c r="E5806" t="s">
        <v>103</v>
      </c>
      <c r="F5806" t="s">
        <v>169</v>
      </c>
      <c r="G5806" t="s">
        <v>170</v>
      </c>
      <c r="H5806">
        <v>5318</v>
      </c>
      <c r="I5806" t="s">
        <v>168</v>
      </c>
      <c r="J5806">
        <v>63300030</v>
      </c>
      <c r="K5806" t="s">
        <v>1488</v>
      </c>
      <c r="L5806" s="3">
        <v>29142.300008999999</v>
      </c>
      <c r="M5806" s="3">
        <v>29142.300008999999</v>
      </c>
      <c r="N5806" s="3">
        <v>29142.300008999999</v>
      </c>
      <c r="O5806" s="3">
        <v>29142.300008999999</v>
      </c>
      <c r="P5806" s="3">
        <v>29142.300008999999</v>
      </c>
    </row>
    <row r="5807" spans="2:16" x14ac:dyDescent="0.35">
      <c r="B5807" t="s">
        <v>10</v>
      </c>
      <c r="D5807" t="s">
        <v>11</v>
      </c>
      <c r="E5807" t="s">
        <v>103</v>
      </c>
      <c r="F5807" t="s">
        <v>169</v>
      </c>
      <c r="G5807" t="s">
        <v>170</v>
      </c>
      <c r="H5807">
        <v>5318</v>
      </c>
      <c r="I5807" t="s">
        <v>168</v>
      </c>
      <c r="J5807">
        <v>63300040</v>
      </c>
      <c r="K5807" t="s">
        <v>1515</v>
      </c>
      <c r="L5807" s="3">
        <v>2369.1854055334497</v>
      </c>
      <c r="M5807" s="3">
        <v>2452.1068947271201</v>
      </c>
      <c r="N5807" s="3">
        <v>2537.9306360425689</v>
      </c>
      <c r="O5807" s="3">
        <v>2626.7582083040588</v>
      </c>
      <c r="P5807" s="3">
        <v>2718.6947455947006</v>
      </c>
    </row>
    <row r="5808" spans="2:16" x14ac:dyDescent="0.35">
      <c r="B5808" t="s">
        <v>10</v>
      </c>
      <c r="D5808" t="s">
        <v>19</v>
      </c>
      <c r="E5808" t="s">
        <v>103</v>
      </c>
      <c r="F5808" t="s">
        <v>169</v>
      </c>
      <c r="G5808" t="s">
        <v>170</v>
      </c>
      <c r="H5808">
        <v>5318</v>
      </c>
      <c r="I5808" t="s">
        <v>168</v>
      </c>
      <c r="J5808">
        <v>63300056</v>
      </c>
      <c r="K5808" t="s">
        <v>1536</v>
      </c>
      <c r="L5808" s="3">
        <v>22563.670528889998</v>
      </c>
      <c r="M5808" s="3">
        <v>23353.398997401146</v>
      </c>
      <c r="N5808" s="3">
        <v>24170.767962310183</v>
      </c>
      <c r="O5808" s="3">
        <v>25016.744840991036</v>
      </c>
      <c r="P5808" s="3">
        <v>25892.330910425721</v>
      </c>
    </row>
    <row r="5809" spans="2:16" x14ac:dyDescent="0.35">
      <c r="B5809" t="s">
        <v>10</v>
      </c>
      <c r="D5809" t="s">
        <v>19</v>
      </c>
      <c r="E5809" t="s">
        <v>103</v>
      </c>
      <c r="F5809" t="s">
        <v>169</v>
      </c>
      <c r="G5809" t="s">
        <v>170</v>
      </c>
      <c r="H5809">
        <v>5318</v>
      </c>
      <c r="I5809" t="s">
        <v>168</v>
      </c>
      <c r="J5809">
        <v>63300060</v>
      </c>
      <c r="K5809" t="s">
        <v>1546</v>
      </c>
      <c r="L5809" s="3">
        <v>619.44000000000005</v>
      </c>
      <c r="M5809" s="3">
        <v>619.44000000000005</v>
      </c>
      <c r="N5809" s="3">
        <v>619.44000000000005</v>
      </c>
      <c r="O5809" s="3">
        <v>619.44000000000005</v>
      </c>
      <c r="P5809" s="3">
        <v>619.44000000000005</v>
      </c>
    </row>
    <row r="5810" spans="2:16" x14ac:dyDescent="0.35">
      <c r="B5810" t="s">
        <v>10</v>
      </c>
      <c r="D5810" t="s">
        <v>19</v>
      </c>
      <c r="E5810" t="s">
        <v>103</v>
      </c>
      <c r="F5810" t="s">
        <v>169</v>
      </c>
      <c r="G5810" t="s">
        <v>170</v>
      </c>
      <c r="H5810">
        <v>5318</v>
      </c>
      <c r="I5810" t="s">
        <v>168</v>
      </c>
      <c r="J5810">
        <v>63300033</v>
      </c>
      <c r="K5810" t="s">
        <v>1661</v>
      </c>
      <c r="L5810" s="3">
        <v>40549</v>
      </c>
      <c r="M5810" s="3">
        <v>40549</v>
      </c>
      <c r="N5810" s="3">
        <v>40549</v>
      </c>
      <c r="O5810" s="3">
        <v>40549</v>
      </c>
      <c r="P5810" s="3">
        <v>40549</v>
      </c>
    </row>
    <row r="5811" spans="2:16" x14ac:dyDescent="0.35">
      <c r="B5811" t="s">
        <v>10</v>
      </c>
      <c r="D5811" t="s">
        <v>19</v>
      </c>
      <c r="E5811" t="s">
        <v>103</v>
      </c>
      <c r="F5811" t="s">
        <v>169</v>
      </c>
      <c r="G5811" t="s">
        <v>170</v>
      </c>
      <c r="H5811">
        <v>5318</v>
      </c>
      <c r="I5811" t="s">
        <v>168</v>
      </c>
      <c r="J5811">
        <v>63300150</v>
      </c>
      <c r="K5811" t="s">
        <v>1680</v>
      </c>
      <c r="L5811" s="3">
        <v>69749.64</v>
      </c>
      <c r="M5811" s="3">
        <v>71144.632800000007</v>
      </c>
      <c r="N5811" s="3">
        <v>72567.525456000003</v>
      </c>
      <c r="O5811" s="3">
        <v>74018.875965120009</v>
      </c>
      <c r="P5811" s="3">
        <v>75499.253484422414</v>
      </c>
    </row>
    <row r="5812" spans="2:16" x14ac:dyDescent="0.35">
      <c r="B5812" t="s">
        <v>10</v>
      </c>
      <c r="D5812" t="s">
        <v>11</v>
      </c>
      <c r="E5812" t="s">
        <v>103</v>
      </c>
      <c r="F5812" t="s">
        <v>169</v>
      </c>
      <c r="G5812" t="s">
        <v>170</v>
      </c>
      <c r="H5812">
        <v>5318</v>
      </c>
      <c r="I5812" t="s">
        <v>168</v>
      </c>
      <c r="J5812">
        <v>63300100</v>
      </c>
      <c r="K5812" t="s">
        <v>1869</v>
      </c>
      <c r="L5812" s="3">
        <v>2075.8576886578799</v>
      </c>
      <c r="M5812" s="3">
        <v>2148.5127077609054</v>
      </c>
      <c r="N5812" s="3">
        <v>2223.7106525325366</v>
      </c>
      <c r="O5812" s="3">
        <v>2301.5405253711751</v>
      </c>
      <c r="P5812" s="3">
        <v>2382.0944437591661</v>
      </c>
    </row>
    <row r="5813" spans="2:16" x14ac:dyDescent="0.35">
      <c r="B5813" t="s">
        <v>10</v>
      </c>
      <c r="D5813" t="s">
        <v>11</v>
      </c>
      <c r="E5813" t="s">
        <v>103</v>
      </c>
      <c r="F5813" t="s">
        <v>169</v>
      </c>
      <c r="G5813" t="s">
        <v>170</v>
      </c>
      <c r="H5813">
        <v>5318</v>
      </c>
      <c r="I5813" t="s">
        <v>168</v>
      </c>
      <c r="J5813">
        <v>63300170</v>
      </c>
      <c r="K5813" t="s">
        <v>1873</v>
      </c>
      <c r="L5813" s="3">
        <v>3587.6236140935098</v>
      </c>
      <c r="M5813" s="3">
        <v>3713.1904405867822</v>
      </c>
      <c r="N5813" s="3">
        <v>3843.1521060073192</v>
      </c>
      <c r="O5813" s="3">
        <v>3977.6624297175749</v>
      </c>
      <c r="P5813" s="3">
        <v>4116.8806147576897</v>
      </c>
    </row>
    <row r="5814" spans="2:16" x14ac:dyDescent="0.35">
      <c r="B5814" t="s">
        <v>10</v>
      </c>
      <c r="D5814" t="s">
        <v>19</v>
      </c>
      <c r="E5814" t="s">
        <v>103</v>
      </c>
      <c r="F5814" t="s">
        <v>169</v>
      </c>
      <c r="G5814" t="s">
        <v>170</v>
      </c>
      <c r="H5814">
        <v>5318</v>
      </c>
      <c r="I5814" t="s">
        <v>168</v>
      </c>
      <c r="J5814">
        <v>63300035</v>
      </c>
      <c r="K5814" t="s">
        <v>1886</v>
      </c>
      <c r="L5814" s="3">
        <v>15300</v>
      </c>
      <c r="M5814" s="3">
        <v>15606</v>
      </c>
      <c r="N5814" s="3">
        <v>15918.12</v>
      </c>
      <c r="O5814" s="3">
        <v>16236.482400000001</v>
      </c>
      <c r="P5814" s="3">
        <v>16561.212048000001</v>
      </c>
    </row>
    <row r="5815" spans="2:16" x14ac:dyDescent="0.35">
      <c r="B5815" t="s">
        <v>10</v>
      </c>
      <c r="D5815" t="s">
        <v>11</v>
      </c>
      <c r="E5815" t="s">
        <v>20</v>
      </c>
      <c r="F5815" t="s">
        <v>164</v>
      </c>
      <c r="G5815" t="s">
        <v>165</v>
      </c>
      <c r="H5815">
        <v>5319</v>
      </c>
      <c r="I5815" t="s">
        <v>23</v>
      </c>
      <c r="J5815">
        <v>63300080</v>
      </c>
      <c r="K5815" t="s">
        <v>91</v>
      </c>
      <c r="L5815" s="3">
        <v>108351.32074661102</v>
      </c>
      <c r="M5815" s="3">
        <v>112143.6169727424</v>
      </c>
      <c r="N5815" s="3">
        <v>116068.64356678838</v>
      </c>
      <c r="O5815" s="3">
        <v>120131.04609162596</v>
      </c>
      <c r="P5815" s="3">
        <v>124335.63270483285</v>
      </c>
    </row>
    <row r="5816" spans="2:16" x14ac:dyDescent="0.35">
      <c r="B5816" t="s">
        <v>10</v>
      </c>
      <c r="D5816" t="s">
        <v>11</v>
      </c>
      <c r="E5816" t="s">
        <v>20</v>
      </c>
      <c r="F5816" t="s">
        <v>164</v>
      </c>
      <c r="G5816" t="s">
        <v>165</v>
      </c>
      <c r="H5816">
        <v>5319</v>
      </c>
      <c r="I5816" t="s">
        <v>23</v>
      </c>
      <c r="J5816">
        <v>63300040</v>
      </c>
      <c r="K5816" t="s">
        <v>1515</v>
      </c>
      <c r="L5816" s="3">
        <v>37423.97591577025</v>
      </c>
      <c r="M5816" s="3">
        <v>38733.81507282221</v>
      </c>
      <c r="N5816" s="3">
        <v>40089.498600370986</v>
      </c>
      <c r="O5816" s="3">
        <v>41492.631051383963</v>
      </c>
      <c r="P5816" s="3">
        <v>42944.873138182396</v>
      </c>
    </row>
    <row r="5817" spans="2:16" x14ac:dyDescent="0.35">
      <c r="B5817" t="s">
        <v>10</v>
      </c>
      <c r="D5817" t="s">
        <v>19</v>
      </c>
      <c r="E5817" t="s">
        <v>20</v>
      </c>
      <c r="F5817" t="s">
        <v>164</v>
      </c>
      <c r="G5817" t="s">
        <v>165</v>
      </c>
      <c r="H5817">
        <v>5319</v>
      </c>
      <c r="I5817" t="s">
        <v>23</v>
      </c>
      <c r="J5817">
        <v>63300056</v>
      </c>
      <c r="K5817" t="s">
        <v>1536</v>
      </c>
      <c r="L5817" s="3">
        <v>356418.818245431</v>
      </c>
      <c r="M5817" s="3">
        <v>368893.47688402107</v>
      </c>
      <c r="N5817" s="3">
        <v>381804.74857496179</v>
      </c>
      <c r="O5817" s="3">
        <v>395167.9147750854</v>
      </c>
      <c r="P5817" s="3">
        <v>408998.79179221333</v>
      </c>
    </row>
    <row r="5818" spans="2:16" x14ac:dyDescent="0.35">
      <c r="B5818" t="s">
        <v>10</v>
      </c>
      <c r="D5818" t="s">
        <v>11</v>
      </c>
      <c r="E5818" t="s">
        <v>20</v>
      </c>
      <c r="F5818" t="s">
        <v>164</v>
      </c>
      <c r="G5818" t="s">
        <v>165</v>
      </c>
      <c r="H5818">
        <v>5319</v>
      </c>
      <c r="I5818" t="s">
        <v>23</v>
      </c>
      <c r="J5818">
        <v>63300100</v>
      </c>
      <c r="K5818" t="s">
        <v>1869</v>
      </c>
      <c r="L5818" s="3">
        <v>32790.531278579649</v>
      </c>
      <c r="M5818" s="3">
        <v>33938.199873329941</v>
      </c>
      <c r="N5818" s="3">
        <v>35126.036868896481</v>
      </c>
      <c r="O5818" s="3">
        <v>36355.44815930786</v>
      </c>
      <c r="P5818" s="3">
        <v>37627.88884488363</v>
      </c>
    </row>
    <row r="5819" spans="2:16" x14ac:dyDescent="0.35">
      <c r="B5819" t="s">
        <v>10</v>
      </c>
      <c r="D5819" t="s">
        <v>11</v>
      </c>
      <c r="E5819" t="s">
        <v>20</v>
      </c>
      <c r="F5819" t="s">
        <v>164</v>
      </c>
      <c r="G5819" t="s">
        <v>165</v>
      </c>
      <c r="H5819">
        <v>5319</v>
      </c>
      <c r="I5819" t="s">
        <v>23</v>
      </c>
      <c r="J5819">
        <v>63300170</v>
      </c>
      <c r="K5819" t="s">
        <v>1873</v>
      </c>
      <c r="L5819" s="3">
        <v>56670.592101023532</v>
      </c>
      <c r="M5819" s="3">
        <v>58654.062824559354</v>
      </c>
      <c r="N5819" s="3">
        <v>60706.955023418923</v>
      </c>
      <c r="O5819" s="3">
        <v>62831.698449238582</v>
      </c>
      <c r="P5819" s="3">
        <v>65030.807894961923</v>
      </c>
    </row>
    <row r="5820" spans="2:16" x14ac:dyDescent="0.35">
      <c r="B5820" t="s">
        <v>10</v>
      </c>
      <c r="D5820" t="s">
        <v>19</v>
      </c>
      <c r="E5820" t="s">
        <v>20</v>
      </c>
      <c r="F5820" t="s">
        <v>21</v>
      </c>
      <c r="G5820" t="s">
        <v>22</v>
      </c>
      <c r="H5820">
        <v>5319</v>
      </c>
      <c r="I5820" t="s">
        <v>23</v>
      </c>
      <c r="J5820">
        <v>63300031</v>
      </c>
      <c r="K5820" t="s">
        <v>16</v>
      </c>
      <c r="L5820" s="3">
        <v>750</v>
      </c>
      <c r="M5820" s="3">
        <v>750</v>
      </c>
      <c r="N5820" s="3">
        <v>750</v>
      </c>
      <c r="O5820" s="3">
        <v>750</v>
      </c>
      <c r="P5820" s="3">
        <v>750</v>
      </c>
    </row>
    <row r="5821" spans="2:16" x14ac:dyDescent="0.35">
      <c r="B5821" t="s">
        <v>10</v>
      </c>
      <c r="D5821" t="s">
        <v>11</v>
      </c>
      <c r="E5821" t="s">
        <v>20</v>
      </c>
      <c r="F5821" t="s">
        <v>21</v>
      </c>
      <c r="G5821" t="s">
        <v>22</v>
      </c>
      <c r="H5821">
        <v>5319</v>
      </c>
      <c r="I5821" t="s">
        <v>23</v>
      </c>
      <c r="J5821">
        <v>63300080</v>
      </c>
      <c r="K5821" t="s">
        <v>91</v>
      </c>
      <c r="L5821" s="3">
        <v>32769.976930831726</v>
      </c>
      <c r="M5821" s="3">
        <v>33916.926123410834</v>
      </c>
      <c r="N5821" s="3">
        <v>35104.018537730211</v>
      </c>
      <c r="O5821" s="3">
        <v>36332.659186550765</v>
      </c>
      <c r="P5821" s="3">
        <v>37604.302258080039</v>
      </c>
    </row>
    <row r="5822" spans="2:16" x14ac:dyDescent="0.35">
      <c r="B5822" t="s">
        <v>10</v>
      </c>
      <c r="D5822" t="s">
        <v>19</v>
      </c>
      <c r="E5822" t="s">
        <v>20</v>
      </c>
      <c r="F5822" t="s">
        <v>21</v>
      </c>
      <c r="G5822" t="s">
        <v>22</v>
      </c>
      <c r="H5822">
        <v>5319</v>
      </c>
      <c r="I5822" t="s">
        <v>23</v>
      </c>
      <c r="J5822">
        <v>63300030</v>
      </c>
      <c r="K5822" t="s">
        <v>1488</v>
      </c>
      <c r="L5822" s="3">
        <v>9000</v>
      </c>
      <c r="M5822" s="3">
        <v>9000</v>
      </c>
      <c r="N5822" s="3">
        <v>9000</v>
      </c>
      <c r="O5822" s="3">
        <v>9000</v>
      </c>
      <c r="P5822" s="3">
        <v>9000</v>
      </c>
    </row>
    <row r="5823" spans="2:16" x14ac:dyDescent="0.35">
      <c r="B5823" t="s">
        <v>10</v>
      </c>
      <c r="D5823" t="s">
        <v>11</v>
      </c>
      <c r="E5823" t="s">
        <v>20</v>
      </c>
      <c r="F5823" t="s">
        <v>21</v>
      </c>
      <c r="G5823" t="s">
        <v>22</v>
      </c>
      <c r="H5823">
        <v>5319</v>
      </c>
      <c r="I5823" t="s">
        <v>23</v>
      </c>
      <c r="J5823">
        <v>63300040</v>
      </c>
      <c r="K5823" t="s">
        <v>1515</v>
      </c>
      <c r="L5823" s="3">
        <v>11318.577558346484</v>
      </c>
      <c r="M5823" s="3">
        <v>11714.727772888611</v>
      </c>
      <c r="N5823" s="3">
        <v>12124.743244939711</v>
      </c>
      <c r="O5823" s="3">
        <v>12549.109258512601</v>
      </c>
      <c r="P5823" s="3">
        <v>12988.32808256054</v>
      </c>
    </row>
    <row r="5824" spans="2:16" x14ac:dyDescent="0.35">
      <c r="B5824" t="s">
        <v>10</v>
      </c>
      <c r="D5824" t="s">
        <v>19</v>
      </c>
      <c r="E5824" t="s">
        <v>20</v>
      </c>
      <c r="F5824" t="s">
        <v>21</v>
      </c>
      <c r="G5824" t="s">
        <v>22</v>
      </c>
      <c r="H5824">
        <v>5319</v>
      </c>
      <c r="I5824" t="s">
        <v>23</v>
      </c>
      <c r="J5824">
        <v>63300056</v>
      </c>
      <c r="K5824" t="s">
        <v>1536</v>
      </c>
      <c r="L5824" s="3">
        <v>107795.976746157</v>
      </c>
      <c r="M5824" s="3">
        <v>111568.83593227249</v>
      </c>
      <c r="N5824" s="3">
        <v>115473.74518990201</v>
      </c>
      <c r="O5824" s="3">
        <v>119515.32627154858</v>
      </c>
      <c r="P5824" s="3">
        <v>123698.36269105277</v>
      </c>
    </row>
    <row r="5825" spans="2:16" x14ac:dyDescent="0.35">
      <c r="B5825" t="s">
        <v>10</v>
      </c>
      <c r="D5825" t="s">
        <v>19</v>
      </c>
      <c r="E5825" t="s">
        <v>20</v>
      </c>
      <c r="F5825" t="s">
        <v>21</v>
      </c>
      <c r="G5825" t="s">
        <v>22</v>
      </c>
      <c r="H5825">
        <v>5319</v>
      </c>
      <c r="I5825" t="s">
        <v>23</v>
      </c>
      <c r="J5825">
        <v>63300060</v>
      </c>
      <c r="K5825" t="s">
        <v>1546</v>
      </c>
      <c r="L5825" s="3">
        <v>144</v>
      </c>
      <c r="M5825" s="3">
        <v>144</v>
      </c>
      <c r="N5825" s="3">
        <v>144</v>
      </c>
      <c r="O5825" s="3">
        <v>144</v>
      </c>
      <c r="P5825" s="3">
        <v>144</v>
      </c>
    </row>
    <row r="5826" spans="2:16" x14ac:dyDescent="0.35">
      <c r="B5826" t="s">
        <v>10</v>
      </c>
      <c r="D5826" t="s">
        <v>19</v>
      </c>
      <c r="E5826" t="s">
        <v>20</v>
      </c>
      <c r="F5826" t="s">
        <v>21</v>
      </c>
      <c r="G5826" t="s">
        <v>22</v>
      </c>
      <c r="H5826">
        <v>5319</v>
      </c>
      <c r="I5826" t="s">
        <v>23</v>
      </c>
      <c r="J5826">
        <v>63300033</v>
      </c>
      <c r="K5826" t="s">
        <v>1661</v>
      </c>
      <c r="L5826" s="3">
        <v>3084</v>
      </c>
      <c r="M5826" s="3">
        <v>3084</v>
      </c>
      <c r="N5826" s="3">
        <v>3084</v>
      </c>
      <c r="O5826" s="3">
        <v>3084</v>
      </c>
      <c r="P5826" s="3">
        <v>3084</v>
      </c>
    </row>
    <row r="5827" spans="2:16" x14ac:dyDescent="0.35">
      <c r="B5827" t="s">
        <v>10</v>
      </c>
      <c r="D5827" t="s">
        <v>19</v>
      </c>
      <c r="E5827" t="s">
        <v>20</v>
      </c>
      <c r="F5827" t="s">
        <v>21</v>
      </c>
      <c r="G5827" t="s">
        <v>22</v>
      </c>
      <c r="H5827">
        <v>5319</v>
      </c>
      <c r="I5827" t="s">
        <v>23</v>
      </c>
      <c r="J5827">
        <v>63300150</v>
      </c>
      <c r="K5827" t="s">
        <v>1680</v>
      </c>
      <c r="L5827" s="3">
        <v>20400</v>
      </c>
      <c r="M5827" s="3">
        <v>20808</v>
      </c>
      <c r="N5827" s="3">
        <v>21224.16</v>
      </c>
      <c r="O5827" s="3">
        <v>21648.643199999999</v>
      </c>
      <c r="P5827" s="3">
        <v>22081.616063999998</v>
      </c>
    </row>
    <row r="5828" spans="2:16" x14ac:dyDescent="0.35">
      <c r="B5828" t="s">
        <v>10</v>
      </c>
      <c r="D5828" t="s">
        <v>11</v>
      </c>
      <c r="E5828" t="s">
        <v>20</v>
      </c>
      <c r="F5828" t="s">
        <v>21</v>
      </c>
      <c r="G5828" t="s">
        <v>22</v>
      </c>
      <c r="H5828">
        <v>5319</v>
      </c>
      <c r="I5828" t="s">
        <v>23</v>
      </c>
      <c r="J5828">
        <v>63300100</v>
      </c>
      <c r="K5828" t="s">
        <v>1869</v>
      </c>
      <c r="L5828" s="3">
        <v>9917.2298606464446</v>
      </c>
      <c r="M5828" s="3">
        <v>10264.332905769068</v>
      </c>
      <c r="N5828" s="3">
        <v>10623.584557470984</v>
      </c>
      <c r="O5828" s="3">
        <v>10995.410016982469</v>
      </c>
      <c r="P5828" s="3">
        <v>11380.249367576855</v>
      </c>
    </row>
    <row r="5829" spans="2:16" x14ac:dyDescent="0.35">
      <c r="B5829" t="s">
        <v>10</v>
      </c>
      <c r="D5829" t="s">
        <v>11</v>
      </c>
      <c r="E5829" t="s">
        <v>20</v>
      </c>
      <c r="F5829" t="s">
        <v>21</v>
      </c>
      <c r="G5829" t="s">
        <v>22</v>
      </c>
      <c r="H5829">
        <v>5319</v>
      </c>
      <c r="I5829" t="s">
        <v>23</v>
      </c>
      <c r="J5829">
        <v>63300170</v>
      </c>
      <c r="K5829" t="s">
        <v>1873</v>
      </c>
      <c r="L5829" s="3">
        <v>17139.560302638962</v>
      </c>
      <c r="M5829" s="3">
        <v>17739.444913231324</v>
      </c>
      <c r="N5829" s="3">
        <v>18360.325485194418</v>
      </c>
      <c r="O5829" s="3">
        <v>19002.936877176224</v>
      </c>
      <c r="P5829" s="3">
        <v>19668.03966787739</v>
      </c>
    </row>
    <row r="5830" spans="2:16" x14ac:dyDescent="0.35">
      <c r="B5830" t="s">
        <v>10</v>
      </c>
      <c r="D5830" t="s">
        <v>11</v>
      </c>
      <c r="E5830" t="s">
        <v>24</v>
      </c>
      <c r="F5830" t="s">
        <v>159</v>
      </c>
      <c r="G5830" t="s">
        <v>160</v>
      </c>
      <c r="H5830">
        <v>5324</v>
      </c>
      <c r="I5830" t="s">
        <v>161</v>
      </c>
      <c r="J5830">
        <v>63300080</v>
      </c>
      <c r="K5830" t="s">
        <v>91</v>
      </c>
      <c r="L5830" s="3">
        <v>23670.090559450367</v>
      </c>
      <c r="M5830" s="3">
        <v>2389.4528199402157</v>
      </c>
      <c r="N5830" s="3">
        <v>3246.9018504563028</v>
      </c>
      <c r="O5830" s="3">
        <v>4134.3615970404535</v>
      </c>
      <c r="P5830" s="3">
        <v>5052.8824347550508</v>
      </c>
    </row>
    <row r="5831" spans="2:16" x14ac:dyDescent="0.35">
      <c r="B5831" t="s">
        <v>10</v>
      </c>
      <c r="D5831" t="s">
        <v>19</v>
      </c>
      <c r="E5831" t="s">
        <v>24</v>
      </c>
      <c r="F5831" t="s">
        <v>159</v>
      </c>
      <c r="G5831" t="s">
        <v>160</v>
      </c>
      <c r="H5831">
        <v>5324</v>
      </c>
      <c r="I5831" t="s">
        <v>161</v>
      </c>
      <c r="J5831">
        <v>63300030</v>
      </c>
      <c r="K5831" t="s">
        <v>1488</v>
      </c>
      <c r="L5831" s="3">
        <v>12140.000000399999</v>
      </c>
      <c r="M5831" s="3">
        <v>12140.000000399999</v>
      </c>
      <c r="N5831" s="3">
        <v>12140.000000399999</v>
      </c>
      <c r="O5831" s="3">
        <v>12140.000000399999</v>
      </c>
      <c r="P5831" s="3">
        <v>12140.000000399999</v>
      </c>
    </row>
    <row r="5832" spans="2:16" x14ac:dyDescent="0.35">
      <c r="B5832" t="s">
        <v>10</v>
      </c>
      <c r="D5832" t="s">
        <v>11</v>
      </c>
      <c r="E5832" t="s">
        <v>24</v>
      </c>
      <c r="F5832" t="s">
        <v>159</v>
      </c>
      <c r="G5832" t="s">
        <v>160</v>
      </c>
      <c r="H5832">
        <v>5324</v>
      </c>
      <c r="I5832" t="s">
        <v>161</v>
      </c>
      <c r="J5832">
        <v>63300040</v>
      </c>
      <c r="K5832" t="s">
        <v>1515</v>
      </c>
      <c r="L5832" s="3">
        <v>8175.5246998101593</v>
      </c>
      <c r="M5832" s="3">
        <v>825.30442793987731</v>
      </c>
      <c r="N5832" s="3">
        <v>1121.4628101904991</v>
      </c>
      <c r="O5832" s="3">
        <v>1427.9867358198944</v>
      </c>
      <c r="P5832" s="3">
        <v>1745.2389988463174</v>
      </c>
    </row>
    <row r="5833" spans="2:16" x14ac:dyDescent="0.35">
      <c r="B5833" t="s">
        <v>10</v>
      </c>
      <c r="D5833" t="s">
        <v>19</v>
      </c>
      <c r="E5833" t="s">
        <v>24</v>
      </c>
      <c r="F5833" t="s">
        <v>159</v>
      </c>
      <c r="G5833" t="s">
        <v>160</v>
      </c>
      <c r="H5833">
        <v>5324</v>
      </c>
      <c r="I5833" t="s">
        <v>161</v>
      </c>
      <c r="J5833">
        <v>63300056</v>
      </c>
      <c r="K5833" t="s">
        <v>1536</v>
      </c>
      <c r="L5833" s="3">
        <v>77862.139998191997</v>
      </c>
      <c r="M5833" s="3">
        <v>7860.0421708559734</v>
      </c>
      <c r="N5833" s="3">
        <v>10680.598192290476</v>
      </c>
      <c r="O5833" s="3">
        <v>13599.87367447518</v>
      </c>
      <c r="P5833" s="3">
        <v>16621.323798536352</v>
      </c>
    </row>
    <row r="5834" spans="2:16" x14ac:dyDescent="0.35">
      <c r="B5834" t="s">
        <v>10</v>
      </c>
      <c r="D5834" t="s">
        <v>11</v>
      </c>
      <c r="E5834" t="s">
        <v>24</v>
      </c>
      <c r="F5834" t="s">
        <v>159</v>
      </c>
      <c r="G5834" t="s">
        <v>160</v>
      </c>
      <c r="H5834">
        <v>5324</v>
      </c>
      <c r="I5834" t="s">
        <v>161</v>
      </c>
      <c r="J5834">
        <v>63300100</v>
      </c>
      <c r="K5834" t="s">
        <v>1869</v>
      </c>
      <c r="L5834" s="3">
        <v>7163.3168798336637</v>
      </c>
      <c r="M5834" s="3">
        <v>723.12387971874887</v>
      </c>
      <c r="N5834" s="3">
        <v>982.61503369072307</v>
      </c>
      <c r="O5834" s="3">
        <v>1251.1883780517164</v>
      </c>
      <c r="P5834" s="3">
        <v>1529.1617894653446</v>
      </c>
    </row>
    <row r="5835" spans="2:16" x14ac:dyDescent="0.35">
      <c r="B5835" t="s">
        <v>10</v>
      </c>
      <c r="D5835" t="s">
        <v>11</v>
      </c>
      <c r="E5835" t="s">
        <v>24</v>
      </c>
      <c r="F5835" t="s">
        <v>159</v>
      </c>
      <c r="G5835" t="s">
        <v>160</v>
      </c>
      <c r="H5835">
        <v>5324</v>
      </c>
      <c r="I5835" t="s">
        <v>161</v>
      </c>
      <c r="J5835">
        <v>63300170</v>
      </c>
      <c r="K5835" t="s">
        <v>1873</v>
      </c>
      <c r="L5835" s="3">
        <v>12380.080259712528</v>
      </c>
      <c r="M5835" s="3">
        <v>1249.7467051660988</v>
      </c>
      <c r="N5835" s="3">
        <v>1698.2151125741857</v>
      </c>
      <c r="O5835" s="3">
        <v>2162.3799142415537</v>
      </c>
      <c r="P5835" s="3">
        <v>2642.7904839672792</v>
      </c>
    </row>
    <row r="5836" spans="2:16" x14ac:dyDescent="0.35">
      <c r="B5836" t="s">
        <v>10</v>
      </c>
      <c r="D5836" t="s">
        <v>11</v>
      </c>
      <c r="E5836" t="s">
        <v>24</v>
      </c>
      <c r="F5836" t="s">
        <v>159</v>
      </c>
      <c r="G5836" t="s">
        <v>160</v>
      </c>
      <c r="H5836">
        <v>5324</v>
      </c>
      <c r="I5836" t="s">
        <v>161</v>
      </c>
      <c r="J5836">
        <v>63300130</v>
      </c>
      <c r="K5836" t="s">
        <v>1896</v>
      </c>
      <c r="L5836" s="3">
        <v>3893.1069999095998</v>
      </c>
      <c r="M5836" s="3">
        <v>393.00210854279885</v>
      </c>
      <c r="N5836" s="3">
        <v>534.0299096145236</v>
      </c>
      <c r="O5836" s="3">
        <v>679.9936837237592</v>
      </c>
      <c r="P5836" s="3">
        <v>831.06618992681797</v>
      </c>
    </row>
    <row r="5837" spans="2:16" x14ac:dyDescent="0.35">
      <c r="B5837" t="s">
        <v>10</v>
      </c>
      <c r="D5837" t="s">
        <v>11</v>
      </c>
      <c r="E5837" t="s">
        <v>24</v>
      </c>
      <c r="F5837" t="s">
        <v>162</v>
      </c>
      <c r="G5837" t="s">
        <v>163</v>
      </c>
      <c r="H5837">
        <v>5324</v>
      </c>
      <c r="I5837" t="s">
        <v>161</v>
      </c>
      <c r="J5837">
        <v>63300080</v>
      </c>
      <c r="K5837" t="s">
        <v>91</v>
      </c>
      <c r="L5837" s="3">
        <v>10182.853344593663</v>
      </c>
      <c r="M5837" s="3">
        <v>10539.253211654439</v>
      </c>
      <c r="N5837" s="3">
        <v>10908.127074062344</v>
      </c>
      <c r="O5837" s="3">
        <v>11289.911521654525</v>
      </c>
      <c r="P5837" s="3">
        <v>11685.058424912433</v>
      </c>
    </row>
    <row r="5838" spans="2:16" x14ac:dyDescent="0.35">
      <c r="B5838" t="s">
        <v>10</v>
      </c>
      <c r="D5838" t="s">
        <v>19</v>
      </c>
      <c r="E5838" t="s">
        <v>24</v>
      </c>
      <c r="F5838" t="s">
        <v>162</v>
      </c>
      <c r="G5838" t="s">
        <v>163</v>
      </c>
      <c r="H5838">
        <v>5324</v>
      </c>
      <c r="I5838" t="s">
        <v>161</v>
      </c>
      <c r="J5838">
        <v>63300030</v>
      </c>
      <c r="K5838" t="s">
        <v>1488</v>
      </c>
      <c r="L5838" s="3">
        <v>30000</v>
      </c>
      <c r="M5838" s="3">
        <v>30000</v>
      </c>
      <c r="N5838" s="3">
        <v>30000</v>
      </c>
      <c r="O5838" s="3">
        <v>30000</v>
      </c>
      <c r="P5838" s="3">
        <v>30000</v>
      </c>
    </row>
    <row r="5839" spans="2:16" x14ac:dyDescent="0.35">
      <c r="B5839" t="s">
        <v>10</v>
      </c>
      <c r="D5839" t="s">
        <v>11</v>
      </c>
      <c r="E5839" t="s">
        <v>24</v>
      </c>
      <c r="F5839" t="s">
        <v>162</v>
      </c>
      <c r="G5839" t="s">
        <v>163</v>
      </c>
      <c r="H5839">
        <v>5324</v>
      </c>
      <c r="I5839" t="s">
        <v>161</v>
      </c>
      <c r="J5839">
        <v>63300040</v>
      </c>
      <c r="K5839" t="s">
        <v>1515</v>
      </c>
      <c r="L5839" s="3">
        <v>3517.1039512576795</v>
      </c>
      <c r="M5839" s="3">
        <v>3640.2025895516981</v>
      </c>
      <c r="N5839" s="3">
        <v>3767.6096801860067</v>
      </c>
      <c r="O5839" s="3">
        <v>3899.4760189925169</v>
      </c>
      <c r="P5839" s="3">
        <v>4035.9576796572546</v>
      </c>
    </row>
    <row r="5840" spans="2:16" x14ac:dyDescent="0.35">
      <c r="B5840" t="s">
        <v>10</v>
      </c>
      <c r="D5840" t="s">
        <v>19</v>
      </c>
      <c r="E5840" t="s">
        <v>24</v>
      </c>
      <c r="F5840" t="s">
        <v>162</v>
      </c>
      <c r="G5840" t="s">
        <v>163</v>
      </c>
      <c r="H5840">
        <v>5324</v>
      </c>
      <c r="I5840" t="s">
        <v>161</v>
      </c>
      <c r="J5840">
        <v>63300056</v>
      </c>
      <c r="K5840" t="s">
        <v>1536</v>
      </c>
      <c r="L5840" s="3">
        <v>33496.228107215997</v>
      </c>
      <c r="M5840" s="3">
        <v>34668.596090968553</v>
      </c>
      <c r="N5840" s="3">
        <v>35881.996954152448</v>
      </c>
      <c r="O5840" s="3">
        <v>37137.866847547783</v>
      </c>
      <c r="P5840" s="3">
        <v>38437.692187211949</v>
      </c>
    </row>
    <row r="5841" spans="2:16" x14ac:dyDescent="0.35">
      <c r="B5841" t="s">
        <v>10</v>
      </c>
      <c r="D5841" t="s">
        <v>19</v>
      </c>
      <c r="E5841" t="s">
        <v>24</v>
      </c>
      <c r="F5841" t="s">
        <v>162</v>
      </c>
      <c r="G5841" t="s">
        <v>163</v>
      </c>
      <c r="H5841">
        <v>5324</v>
      </c>
      <c r="I5841" t="s">
        <v>161</v>
      </c>
      <c r="J5841">
        <v>63300033</v>
      </c>
      <c r="K5841" t="s">
        <v>1661</v>
      </c>
      <c r="L5841" s="3">
        <v>19200</v>
      </c>
      <c r="M5841" s="3">
        <v>19200</v>
      </c>
      <c r="N5841" s="3">
        <v>19200</v>
      </c>
      <c r="O5841" s="3">
        <v>19200</v>
      </c>
      <c r="P5841" s="3">
        <v>19200</v>
      </c>
    </row>
    <row r="5842" spans="2:16" x14ac:dyDescent="0.35">
      <c r="B5842" t="s">
        <v>10</v>
      </c>
      <c r="D5842" t="s">
        <v>19</v>
      </c>
      <c r="E5842" t="s">
        <v>24</v>
      </c>
      <c r="F5842" t="s">
        <v>162</v>
      </c>
      <c r="G5842" t="s">
        <v>163</v>
      </c>
      <c r="H5842">
        <v>5324</v>
      </c>
      <c r="I5842" t="s">
        <v>161</v>
      </c>
      <c r="J5842">
        <v>63300150</v>
      </c>
      <c r="K5842" t="s">
        <v>1680</v>
      </c>
      <c r="L5842" s="3">
        <v>-551130.4</v>
      </c>
      <c r="M5842" s="3">
        <v>-546653.00800000003</v>
      </c>
      <c r="N5842" s="3">
        <v>-542086.06816000002</v>
      </c>
      <c r="O5842" s="3">
        <v>-537427.78952320002</v>
      </c>
      <c r="P5842" s="3">
        <v>-532676.34531366394</v>
      </c>
    </row>
    <row r="5843" spans="2:16" x14ac:dyDescent="0.35">
      <c r="B5843" t="s">
        <v>10</v>
      </c>
      <c r="D5843" t="s">
        <v>11</v>
      </c>
      <c r="E5843" t="s">
        <v>24</v>
      </c>
      <c r="F5843" t="s">
        <v>162</v>
      </c>
      <c r="G5843" t="s">
        <v>163</v>
      </c>
      <c r="H5843">
        <v>5324</v>
      </c>
      <c r="I5843" t="s">
        <v>161</v>
      </c>
      <c r="J5843">
        <v>63300100</v>
      </c>
      <c r="K5843" t="s">
        <v>1869</v>
      </c>
      <c r="L5843" s="3">
        <v>3081.6529858638714</v>
      </c>
      <c r="M5843" s="3">
        <v>3189.510840369107</v>
      </c>
      <c r="N5843" s="3">
        <v>3301.1437197820251</v>
      </c>
      <c r="O5843" s="3">
        <v>3416.6837499743961</v>
      </c>
      <c r="P5843" s="3">
        <v>3536.2676812234995</v>
      </c>
    </row>
    <row r="5844" spans="2:16" x14ac:dyDescent="0.35">
      <c r="B5844" t="s">
        <v>10</v>
      </c>
      <c r="D5844" t="s">
        <v>11</v>
      </c>
      <c r="E5844" t="s">
        <v>24</v>
      </c>
      <c r="F5844" t="s">
        <v>162</v>
      </c>
      <c r="G5844" t="s">
        <v>163</v>
      </c>
      <c r="H5844">
        <v>5324</v>
      </c>
      <c r="I5844" t="s">
        <v>161</v>
      </c>
      <c r="J5844">
        <v>63300170</v>
      </c>
      <c r="K5844" t="s">
        <v>1873</v>
      </c>
      <c r="L5844" s="3">
        <v>5325.9002690473435</v>
      </c>
      <c r="M5844" s="3">
        <v>5512.3067784639998</v>
      </c>
      <c r="N5844" s="3">
        <v>5705.2375157102397</v>
      </c>
      <c r="O5844" s="3">
        <v>5904.9208287600977</v>
      </c>
      <c r="P5844" s="3">
        <v>6111.5930577667004</v>
      </c>
    </row>
    <row r="5845" spans="2:16" x14ac:dyDescent="0.35">
      <c r="B5845" t="s">
        <v>10</v>
      </c>
      <c r="D5845" t="s">
        <v>11</v>
      </c>
      <c r="E5845" t="s">
        <v>24</v>
      </c>
      <c r="F5845" t="s">
        <v>162</v>
      </c>
      <c r="G5845" t="s">
        <v>163</v>
      </c>
      <c r="H5845">
        <v>5324</v>
      </c>
      <c r="I5845" t="s">
        <v>161</v>
      </c>
      <c r="J5845">
        <v>63300130</v>
      </c>
      <c r="K5845" t="s">
        <v>1896</v>
      </c>
      <c r="L5845" s="3">
        <v>1674.8114053607999</v>
      </c>
      <c r="M5845" s="3">
        <v>1733.4298045484277</v>
      </c>
      <c r="N5845" s="3">
        <v>1794.0998477076225</v>
      </c>
      <c r="O5845" s="3">
        <v>1856.8933423773892</v>
      </c>
      <c r="P5845" s="3">
        <v>1921.8846093605976</v>
      </c>
    </row>
    <row r="5846" spans="2:16" x14ac:dyDescent="0.35">
      <c r="B5846" t="s">
        <v>10</v>
      </c>
      <c r="D5846" t="s">
        <v>19</v>
      </c>
      <c r="E5846" t="s">
        <v>103</v>
      </c>
      <c r="F5846" t="s">
        <v>1697</v>
      </c>
      <c r="G5846" t="s">
        <v>1698</v>
      </c>
      <c r="H5846">
        <v>5325</v>
      </c>
      <c r="I5846" t="s">
        <v>146</v>
      </c>
      <c r="J5846">
        <v>63300150</v>
      </c>
      <c r="K5846" t="s">
        <v>1680</v>
      </c>
      <c r="L5846" s="3">
        <v>5979.2759999999998</v>
      </c>
      <c r="M5846" s="3">
        <v>6098.8615200000004</v>
      </c>
      <c r="N5846" s="3">
        <v>6220.8387504000002</v>
      </c>
      <c r="O5846" s="3">
        <v>6345.2555254080007</v>
      </c>
      <c r="P5846" s="3">
        <v>6472.1606359161606</v>
      </c>
    </row>
    <row r="5847" spans="2:16" x14ac:dyDescent="0.35">
      <c r="B5847" t="s">
        <v>10</v>
      </c>
      <c r="D5847" t="s">
        <v>19</v>
      </c>
      <c r="E5847" t="s">
        <v>103</v>
      </c>
      <c r="F5847" t="s">
        <v>1697</v>
      </c>
      <c r="G5847" t="s">
        <v>1698</v>
      </c>
      <c r="H5847">
        <v>5325</v>
      </c>
      <c r="I5847" t="s">
        <v>146</v>
      </c>
      <c r="J5847">
        <v>63300152</v>
      </c>
      <c r="K5847" t="s">
        <v>1741</v>
      </c>
      <c r="L5847" s="3">
        <v>0</v>
      </c>
      <c r="M5847" s="3">
        <v>16095.145</v>
      </c>
      <c r="N5847" s="3">
        <v>16095.145</v>
      </c>
      <c r="O5847" s="3">
        <v>16095.145</v>
      </c>
      <c r="P5847" s="3">
        <v>16095.145</v>
      </c>
    </row>
    <row r="5848" spans="2:16" x14ac:dyDescent="0.35">
      <c r="B5848" t="s">
        <v>10</v>
      </c>
      <c r="D5848" t="s">
        <v>19</v>
      </c>
      <c r="E5848" t="s">
        <v>103</v>
      </c>
      <c r="F5848" t="s">
        <v>1699</v>
      </c>
      <c r="G5848" t="s">
        <v>1700</v>
      </c>
      <c r="H5848">
        <v>5325</v>
      </c>
      <c r="I5848" t="s">
        <v>146</v>
      </c>
      <c r="J5848">
        <v>63300150</v>
      </c>
      <c r="K5848" t="s">
        <v>1680</v>
      </c>
      <c r="L5848" s="3">
        <v>5997.4928123999998</v>
      </c>
      <c r="M5848" s="3">
        <v>6117.4426686480001</v>
      </c>
      <c r="N5848" s="3">
        <v>6239.7915220209607</v>
      </c>
      <c r="O5848" s="3">
        <v>6364.5873524613799</v>
      </c>
      <c r="P5848" s="3">
        <v>6491.8790995106074</v>
      </c>
    </row>
    <row r="5849" spans="2:16" x14ac:dyDescent="0.35">
      <c r="B5849" t="s">
        <v>10</v>
      </c>
      <c r="D5849" t="s">
        <v>19</v>
      </c>
      <c r="E5849" t="s">
        <v>103</v>
      </c>
      <c r="F5849" t="s">
        <v>1699</v>
      </c>
      <c r="G5849" t="s">
        <v>1700</v>
      </c>
      <c r="H5849">
        <v>5325</v>
      </c>
      <c r="I5849" t="s">
        <v>146</v>
      </c>
      <c r="J5849">
        <v>63300152</v>
      </c>
      <c r="K5849" t="s">
        <v>1741</v>
      </c>
      <c r="L5849" s="3">
        <v>0</v>
      </c>
      <c r="M5849" s="3">
        <v>1537.09825</v>
      </c>
      <c r="N5849" s="3">
        <v>1537.09825</v>
      </c>
      <c r="O5849" s="3">
        <v>1537.09825</v>
      </c>
      <c r="P5849" s="3">
        <v>1537.09825</v>
      </c>
    </row>
    <row r="5850" spans="2:16" x14ac:dyDescent="0.35">
      <c r="B5850" t="s">
        <v>10</v>
      </c>
      <c r="D5850" t="s">
        <v>19</v>
      </c>
      <c r="E5850" t="s">
        <v>103</v>
      </c>
      <c r="F5850" t="s">
        <v>1549</v>
      </c>
      <c r="G5850" t="s">
        <v>1550</v>
      </c>
      <c r="H5850">
        <v>5325</v>
      </c>
      <c r="I5850" t="s">
        <v>146</v>
      </c>
      <c r="J5850">
        <v>63300060</v>
      </c>
      <c r="K5850" t="s">
        <v>1546</v>
      </c>
      <c r="L5850" s="3">
        <v>12796.077914049092</v>
      </c>
      <c r="M5850" s="3">
        <v>-10662.607164300047</v>
      </c>
      <c r="N5850" s="3">
        <v>-21591.779507700005</v>
      </c>
      <c r="O5850" s="3">
        <v>-32794.181159900036</v>
      </c>
      <c r="P5850" s="3">
        <v>-37674.372816031857</v>
      </c>
    </row>
    <row r="5851" spans="2:16" x14ac:dyDescent="0.35">
      <c r="B5851" t="s">
        <v>10</v>
      </c>
      <c r="D5851" t="s">
        <v>19</v>
      </c>
      <c r="E5851" t="s">
        <v>103</v>
      </c>
      <c r="F5851" t="s">
        <v>1491</v>
      </c>
      <c r="G5851" t="s">
        <v>1492</v>
      </c>
      <c r="H5851">
        <v>5325</v>
      </c>
      <c r="I5851" t="s">
        <v>146</v>
      </c>
      <c r="J5851">
        <v>63300030</v>
      </c>
      <c r="K5851" t="s">
        <v>1488</v>
      </c>
      <c r="L5851" s="3">
        <v>67.828299965446604</v>
      </c>
      <c r="M5851" s="3">
        <v>-56.509999999999764</v>
      </c>
      <c r="N5851" s="3">
        <v>-114.43799999999965</v>
      </c>
      <c r="O5851" s="3">
        <v>-173.8141999999998</v>
      </c>
      <c r="P5851" s="3">
        <v>-199.68072798323146</v>
      </c>
    </row>
    <row r="5852" spans="2:16" x14ac:dyDescent="0.35">
      <c r="B5852" t="s">
        <v>10</v>
      </c>
      <c r="D5852" t="s">
        <v>19</v>
      </c>
      <c r="E5852" t="s">
        <v>103</v>
      </c>
      <c r="F5852" t="s">
        <v>1491</v>
      </c>
      <c r="G5852" t="s">
        <v>1492</v>
      </c>
      <c r="H5852">
        <v>5325</v>
      </c>
      <c r="I5852" t="s">
        <v>146</v>
      </c>
      <c r="J5852">
        <v>63300060</v>
      </c>
      <c r="K5852" t="s">
        <v>1546</v>
      </c>
      <c r="L5852" s="3">
        <v>50.863724974085017</v>
      </c>
      <c r="M5852" s="3">
        <v>-42.389999999999873</v>
      </c>
      <c r="N5852" s="3">
        <v>-85.836000000000013</v>
      </c>
      <c r="O5852" s="3">
        <v>-130.36815000000001</v>
      </c>
      <c r="P5852" s="3">
        <v>-149.76804598742387</v>
      </c>
    </row>
    <row r="5853" spans="2:16" x14ac:dyDescent="0.35">
      <c r="B5853" t="s">
        <v>10</v>
      </c>
      <c r="D5853" t="s">
        <v>19</v>
      </c>
      <c r="E5853" t="s">
        <v>103</v>
      </c>
      <c r="F5853" t="s">
        <v>1491</v>
      </c>
      <c r="G5853" t="s">
        <v>1492</v>
      </c>
      <c r="H5853">
        <v>5325</v>
      </c>
      <c r="I5853" t="s">
        <v>146</v>
      </c>
      <c r="J5853">
        <v>63300033</v>
      </c>
      <c r="K5853" t="s">
        <v>1661</v>
      </c>
      <c r="L5853" s="3">
        <v>130.74291969294336</v>
      </c>
      <c r="M5853" s="3">
        <v>-108.96000000000004</v>
      </c>
      <c r="N5853" s="3">
        <v>-220.63524959999995</v>
      </c>
      <c r="O5853" s="3">
        <v>-335.10238079999999</v>
      </c>
      <c r="P5853" s="3">
        <v>-384.96861092422751</v>
      </c>
    </row>
    <row r="5854" spans="2:16" x14ac:dyDescent="0.35">
      <c r="B5854" t="s">
        <v>10</v>
      </c>
      <c r="D5854" t="s">
        <v>19</v>
      </c>
      <c r="E5854" t="s">
        <v>103</v>
      </c>
      <c r="F5854" t="s">
        <v>1491</v>
      </c>
      <c r="G5854" t="s">
        <v>1492</v>
      </c>
      <c r="H5854">
        <v>5325</v>
      </c>
      <c r="I5854" t="s">
        <v>146</v>
      </c>
      <c r="J5854">
        <v>63300150</v>
      </c>
      <c r="K5854" t="s">
        <v>1680</v>
      </c>
      <c r="L5854" s="3">
        <v>-1788.5096907630673</v>
      </c>
      <c r="M5854" s="3">
        <v>-1960.111437774</v>
      </c>
      <c r="N5854" s="3">
        <v>-2018.8668216154797</v>
      </c>
      <c r="O5854" s="3">
        <v>-2079.2861419317896</v>
      </c>
      <c r="P5854" s="3">
        <v>-2082.3549779895366</v>
      </c>
    </row>
    <row r="5855" spans="2:16" x14ac:dyDescent="0.35">
      <c r="B5855" t="s">
        <v>10</v>
      </c>
      <c r="D5855" t="s">
        <v>19</v>
      </c>
      <c r="E5855" t="s">
        <v>103</v>
      </c>
      <c r="F5855" t="s">
        <v>1491</v>
      </c>
      <c r="G5855" t="s">
        <v>1492</v>
      </c>
      <c r="H5855">
        <v>5325</v>
      </c>
      <c r="I5855" t="s">
        <v>146</v>
      </c>
      <c r="J5855">
        <v>63300152</v>
      </c>
      <c r="K5855" t="s">
        <v>1741</v>
      </c>
      <c r="L5855" s="3">
        <v>0</v>
      </c>
      <c r="M5855" s="3">
        <v>926.85</v>
      </c>
      <c r="N5855" s="3">
        <v>926.85</v>
      </c>
      <c r="O5855" s="3">
        <v>926.85</v>
      </c>
      <c r="P5855" s="3">
        <v>926.85</v>
      </c>
    </row>
    <row r="5856" spans="2:16" x14ac:dyDescent="0.35">
      <c r="B5856" t="s">
        <v>10</v>
      </c>
      <c r="D5856" t="s">
        <v>19</v>
      </c>
      <c r="E5856" t="s">
        <v>103</v>
      </c>
      <c r="F5856" t="s">
        <v>1491</v>
      </c>
      <c r="G5856" t="s">
        <v>1492</v>
      </c>
      <c r="H5856">
        <v>5325</v>
      </c>
      <c r="I5856" t="s">
        <v>146</v>
      </c>
      <c r="J5856">
        <v>63300160</v>
      </c>
      <c r="K5856" t="s">
        <v>1878</v>
      </c>
      <c r="L5856" s="3">
        <v>-611.52029716527613</v>
      </c>
      <c r="M5856" s="3">
        <v>-1114.0699999999997</v>
      </c>
      <c r="N5856" s="3">
        <v>-1114.0699999999997</v>
      </c>
      <c r="O5856" s="3">
        <v>-1114.0699999999997</v>
      </c>
      <c r="P5856" s="3">
        <v>-1213.5794905201492</v>
      </c>
    </row>
    <row r="5857" spans="2:16" x14ac:dyDescent="0.35">
      <c r="B5857" t="s">
        <v>10</v>
      </c>
      <c r="D5857" t="s">
        <v>11</v>
      </c>
      <c r="E5857" t="s">
        <v>103</v>
      </c>
      <c r="F5857" t="s">
        <v>144</v>
      </c>
      <c r="G5857" t="s">
        <v>145</v>
      </c>
      <c r="H5857">
        <v>5325</v>
      </c>
      <c r="I5857" t="s">
        <v>146</v>
      </c>
      <c r="J5857">
        <v>63300080</v>
      </c>
      <c r="K5857" t="s">
        <v>91</v>
      </c>
      <c r="L5857" s="3">
        <v>479.32177555583991</v>
      </c>
      <c r="M5857" s="3">
        <v>496.09803770029424</v>
      </c>
      <c r="N5857" s="3">
        <v>513.46146901980444</v>
      </c>
      <c r="O5857" s="3">
        <v>531.4326204354976</v>
      </c>
      <c r="P5857" s="3">
        <v>550.03276215074004</v>
      </c>
    </row>
    <row r="5858" spans="2:16" x14ac:dyDescent="0.35">
      <c r="B5858" t="s">
        <v>10</v>
      </c>
      <c r="D5858" t="s">
        <v>19</v>
      </c>
      <c r="E5858" t="s">
        <v>103</v>
      </c>
      <c r="F5858" t="s">
        <v>144</v>
      </c>
      <c r="G5858" t="s">
        <v>145</v>
      </c>
      <c r="H5858">
        <v>5325</v>
      </c>
      <c r="I5858" t="s">
        <v>146</v>
      </c>
      <c r="J5858">
        <v>63300030</v>
      </c>
      <c r="K5858" t="s">
        <v>1488</v>
      </c>
      <c r="L5858" s="3">
        <v>-2778.8747434284705</v>
      </c>
      <c r="M5858" s="3">
        <v>-2993.15</v>
      </c>
      <c r="N5858" s="3">
        <v>-3092.9787500000002</v>
      </c>
      <c r="O5858" s="3">
        <v>-3195.3032187999997</v>
      </c>
      <c r="P5858" s="3">
        <v>-3239.8796439387379</v>
      </c>
    </row>
    <row r="5859" spans="2:16" x14ac:dyDescent="0.35">
      <c r="B5859" t="s">
        <v>10</v>
      </c>
      <c r="D5859" t="s">
        <v>11</v>
      </c>
      <c r="E5859" t="s">
        <v>103</v>
      </c>
      <c r="F5859" t="s">
        <v>144</v>
      </c>
      <c r="G5859" t="s">
        <v>145</v>
      </c>
      <c r="H5859">
        <v>5325</v>
      </c>
      <c r="I5859" t="s">
        <v>146</v>
      </c>
      <c r="J5859">
        <v>63300040</v>
      </c>
      <c r="K5859" t="s">
        <v>1515</v>
      </c>
      <c r="L5859" s="3">
        <v>165.55521853079998</v>
      </c>
      <c r="M5859" s="3">
        <v>171.34965117937793</v>
      </c>
      <c r="N5859" s="3">
        <v>177.34688897065615</v>
      </c>
      <c r="O5859" s="3">
        <v>183.55403008462909</v>
      </c>
      <c r="P5859" s="3">
        <v>189.97842113759111</v>
      </c>
    </row>
    <row r="5860" spans="2:16" x14ac:dyDescent="0.35">
      <c r="B5860" t="s">
        <v>10</v>
      </c>
      <c r="D5860" t="s">
        <v>19</v>
      </c>
      <c r="E5860" t="s">
        <v>103</v>
      </c>
      <c r="F5860" t="s">
        <v>144</v>
      </c>
      <c r="G5860" t="s">
        <v>145</v>
      </c>
      <c r="H5860">
        <v>5325</v>
      </c>
      <c r="I5860" t="s">
        <v>146</v>
      </c>
      <c r="J5860">
        <v>63300056</v>
      </c>
      <c r="K5860" t="s">
        <v>1536</v>
      </c>
      <c r="L5860" s="3">
        <v>1576.7163669599997</v>
      </c>
      <c r="M5860" s="3">
        <v>1631.9014398035995</v>
      </c>
      <c r="N5860" s="3">
        <v>1689.0179901967253</v>
      </c>
      <c r="O5860" s="3">
        <v>1748.1336198536105</v>
      </c>
      <c r="P5860" s="3">
        <v>1809.3182965484868</v>
      </c>
    </row>
    <row r="5861" spans="2:16" x14ac:dyDescent="0.35">
      <c r="B5861" t="s">
        <v>10</v>
      </c>
      <c r="D5861" t="s">
        <v>19</v>
      </c>
      <c r="E5861" t="s">
        <v>103</v>
      </c>
      <c r="F5861" t="s">
        <v>144</v>
      </c>
      <c r="G5861" t="s">
        <v>145</v>
      </c>
      <c r="H5861">
        <v>5325</v>
      </c>
      <c r="I5861" t="s">
        <v>146</v>
      </c>
      <c r="J5861">
        <v>63300060</v>
      </c>
      <c r="K5861" t="s">
        <v>1546</v>
      </c>
      <c r="L5861" s="3">
        <v>-1114.0178756834607</v>
      </c>
      <c r="M5861" s="3">
        <v>-1275</v>
      </c>
      <c r="N5861" s="3">
        <v>0</v>
      </c>
      <c r="O5861" s="3">
        <v>-1275</v>
      </c>
      <c r="P5861" s="3">
        <v>-1306.8759499472999</v>
      </c>
    </row>
    <row r="5862" spans="2:16" x14ac:dyDescent="0.35">
      <c r="B5862" t="s">
        <v>10</v>
      </c>
      <c r="D5862" t="s">
        <v>19</v>
      </c>
      <c r="E5862" t="s">
        <v>103</v>
      </c>
      <c r="F5862" t="s">
        <v>144</v>
      </c>
      <c r="G5862" t="s">
        <v>145</v>
      </c>
      <c r="H5862">
        <v>5325</v>
      </c>
      <c r="I5862" t="s">
        <v>146</v>
      </c>
      <c r="J5862">
        <v>63300150</v>
      </c>
      <c r="K5862" t="s">
        <v>1680</v>
      </c>
      <c r="L5862" s="3">
        <v>-28143.532218862198</v>
      </c>
      <c r="M5862" s="3">
        <v>-30319.646562724003</v>
      </c>
      <c r="N5862" s="3">
        <v>-31158.269386210482</v>
      </c>
      <c r="O5862" s="3">
        <v>-32019.469340574691</v>
      </c>
      <c r="P5862" s="3">
        <v>-32202.401495748047</v>
      </c>
    </row>
    <row r="5863" spans="2:16" x14ac:dyDescent="0.35">
      <c r="B5863" t="s">
        <v>10</v>
      </c>
      <c r="D5863" t="s">
        <v>19</v>
      </c>
      <c r="E5863" t="s">
        <v>103</v>
      </c>
      <c r="F5863" t="s">
        <v>144</v>
      </c>
      <c r="G5863" t="s">
        <v>145</v>
      </c>
      <c r="H5863">
        <v>5325</v>
      </c>
      <c r="I5863" t="s">
        <v>146</v>
      </c>
      <c r="J5863">
        <v>63300152</v>
      </c>
      <c r="K5863" t="s">
        <v>1741</v>
      </c>
      <c r="L5863" s="3">
        <v>0</v>
      </c>
      <c r="M5863" s="3">
        <v>11852.79</v>
      </c>
      <c r="N5863" s="3">
        <v>11852.79</v>
      </c>
      <c r="O5863" s="3">
        <v>11852.79</v>
      </c>
      <c r="P5863" s="3">
        <v>11852.79</v>
      </c>
    </row>
    <row r="5864" spans="2:16" x14ac:dyDescent="0.35">
      <c r="B5864" t="s">
        <v>10</v>
      </c>
      <c r="D5864" t="s">
        <v>11</v>
      </c>
      <c r="E5864" t="s">
        <v>103</v>
      </c>
      <c r="F5864" t="s">
        <v>144</v>
      </c>
      <c r="G5864" t="s">
        <v>145</v>
      </c>
      <c r="H5864">
        <v>5325</v>
      </c>
      <c r="I5864" t="s">
        <v>146</v>
      </c>
      <c r="J5864">
        <v>63300100</v>
      </c>
      <c r="K5864" t="s">
        <v>1869</v>
      </c>
      <c r="L5864" s="3">
        <v>145.05790576031998</v>
      </c>
      <c r="M5864" s="3">
        <v>150.13493246193116</v>
      </c>
      <c r="N5864" s="3">
        <v>155.38965509809873</v>
      </c>
      <c r="O5864" s="3">
        <v>160.82829302653218</v>
      </c>
      <c r="P5864" s="3">
        <v>166.45728328246079</v>
      </c>
    </row>
    <row r="5865" spans="2:16" x14ac:dyDescent="0.35">
      <c r="B5865" t="s">
        <v>10</v>
      </c>
      <c r="D5865" t="s">
        <v>11</v>
      </c>
      <c r="E5865" t="s">
        <v>103</v>
      </c>
      <c r="F5865" t="s">
        <v>144</v>
      </c>
      <c r="G5865" t="s">
        <v>145</v>
      </c>
      <c r="H5865">
        <v>5325</v>
      </c>
      <c r="I5865" t="s">
        <v>146</v>
      </c>
      <c r="J5865">
        <v>63300170</v>
      </c>
      <c r="K5865" t="s">
        <v>1873</v>
      </c>
      <c r="L5865" s="3">
        <v>250.69790234663995</v>
      </c>
      <c r="M5865" s="3">
        <v>259.4723289287723</v>
      </c>
      <c r="N5865" s="3">
        <v>268.55386044127931</v>
      </c>
      <c r="O5865" s="3">
        <v>277.95324555672408</v>
      </c>
      <c r="P5865" s="3">
        <v>287.68160915120939</v>
      </c>
    </row>
    <row r="5866" spans="2:16" x14ac:dyDescent="0.35">
      <c r="B5866" t="s">
        <v>10</v>
      </c>
      <c r="D5866" t="s">
        <v>11</v>
      </c>
      <c r="E5866" t="s">
        <v>103</v>
      </c>
      <c r="F5866" t="s">
        <v>144</v>
      </c>
      <c r="G5866" t="s">
        <v>145</v>
      </c>
      <c r="H5866">
        <v>5325</v>
      </c>
      <c r="I5866" t="s">
        <v>146</v>
      </c>
      <c r="J5866">
        <v>63300130</v>
      </c>
      <c r="K5866" t="s">
        <v>1896</v>
      </c>
      <c r="L5866" s="3">
        <v>63.068654678399987</v>
      </c>
      <c r="M5866" s="3">
        <v>65.276057592143985</v>
      </c>
      <c r="N5866" s="3">
        <v>67.560719607869018</v>
      </c>
      <c r="O5866" s="3">
        <v>69.925344794144422</v>
      </c>
      <c r="P5866" s="3">
        <v>72.372731861939471</v>
      </c>
    </row>
    <row r="5867" spans="2:16" x14ac:dyDescent="0.35">
      <c r="B5867" t="s">
        <v>10</v>
      </c>
      <c r="D5867" t="s">
        <v>19</v>
      </c>
      <c r="E5867" t="s">
        <v>103</v>
      </c>
      <c r="F5867" t="s">
        <v>1879</v>
      </c>
      <c r="G5867" t="s">
        <v>1880</v>
      </c>
      <c r="H5867">
        <v>5325</v>
      </c>
      <c r="I5867" t="s">
        <v>146</v>
      </c>
      <c r="J5867">
        <v>63300160</v>
      </c>
      <c r="K5867" t="s">
        <v>1878</v>
      </c>
      <c r="L5867" s="3">
        <v>213544.80582921905</v>
      </c>
      <c r="M5867" s="3">
        <v>163302.45725644846</v>
      </c>
      <c r="N5867" s="3">
        <v>139895.03758823487</v>
      </c>
      <c r="O5867" s="3">
        <v>115902.43242831575</v>
      </c>
      <c r="P5867" s="3">
        <v>105450.34231881599</v>
      </c>
    </row>
    <row r="5868" spans="2:16" x14ac:dyDescent="0.35">
      <c r="B5868" t="s">
        <v>10</v>
      </c>
      <c r="D5868" t="s">
        <v>11</v>
      </c>
      <c r="E5868" t="s">
        <v>103</v>
      </c>
      <c r="F5868" t="s">
        <v>147</v>
      </c>
      <c r="G5868" t="s">
        <v>148</v>
      </c>
      <c r="H5868">
        <v>5325</v>
      </c>
      <c r="I5868" t="s">
        <v>146</v>
      </c>
      <c r="J5868">
        <v>63300080</v>
      </c>
      <c r="K5868" t="s">
        <v>91</v>
      </c>
      <c r="L5868" s="3">
        <v>10569.363203854577</v>
      </c>
      <c r="M5868" s="3">
        <v>8901.3030585061788</v>
      </c>
      <c r="N5868" s="3">
        <v>9708.9790611992939</v>
      </c>
      <c r="O5868" s="3">
        <v>10559.807635856021</v>
      </c>
      <c r="P5868" s="3">
        <v>13495.298161402054</v>
      </c>
    </row>
    <row r="5869" spans="2:16" x14ac:dyDescent="0.35">
      <c r="B5869" t="s">
        <v>10</v>
      </c>
      <c r="D5869" t="s">
        <v>19</v>
      </c>
      <c r="E5869" t="s">
        <v>103</v>
      </c>
      <c r="F5869" t="s">
        <v>147</v>
      </c>
      <c r="G5869" t="s">
        <v>148</v>
      </c>
      <c r="H5869">
        <v>5325</v>
      </c>
      <c r="I5869" t="s">
        <v>146</v>
      </c>
      <c r="J5869">
        <v>63300030</v>
      </c>
      <c r="K5869" t="s">
        <v>1488</v>
      </c>
      <c r="L5869" s="3">
        <v>-15582.573673569132</v>
      </c>
      <c r="M5869" s="3">
        <v>-4060.6640627000015</v>
      </c>
      <c r="N5869" s="3">
        <v>-4948.0219372000065</v>
      </c>
      <c r="O5869" s="3">
        <v>-5857.5637604000076</v>
      </c>
      <c r="P5869" s="3">
        <v>-6253.7947247947668</v>
      </c>
    </row>
    <row r="5870" spans="2:16" x14ac:dyDescent="0.35">
      <c r="B5870" t="s">
        <v>10</v>
      </c>
      <c r="D5870" t="s">
        <v>11</v>
      </c>
      <c r="E5870" t="s">
        <v>103</v>
      </c>
      <c r="F5870" t="s">
        <v>147</v>
      </c>
      <c r="G5870" t="s">
        <v>148</v>
      </c>
      <c r="H5870">
        <v>5325</v>
      </c>
      <c r="I5870" t="s">
        <v>146</v>
      </c>
      <c r="J5870">
        <v>63300040</v>
      </c>
      <c r="K5870" t="s">
        <v>1515</v>
      </c>
      <c r="L5870" s="3">
        <v>3650.6024223839777</v>
      </c>
      <c r="M5870" s="3">
        <v>3074.4632274445685</v>
      </c>
      <c r="N5870" s="3">
        <v>3353.4302678484382</v>
      </c>
      <c r="O5870" s="3">
        <v>3647.3019794897409</v>
      </c>
      <c r="P5870" s="3">
        <v>4661.2049570632007</v>
      </c>
    </row>
    <row r="5871" spans="2:16" x14ac:dyDescent="0.35">
      <c r="B5871" t="s">
        <v>10</v>
      </c>
      <c r="D5871" t="s">
        <v>19</v>
      </c>
      <c r="E5871" t="s">
        <v>103</v>
      </c>
      <c r="F5871" t="s">
        <v>147</v>
      </c>
      <c r="G5871" t="s">
        <v>148</v>
      </c>
      <c r="H5871">
        <v>5325</v>
      </c>
      <c r="I5871" t="s">
        <v>146</v>
      </c>
      <c r="J5871">
        <v>63300056</v>
      </c>
      <c r="K5871" t="s">
        <v>1536</v>
      </c>
      <c r="L5871" s="3">
        <v>34767.642117942683</v>
      </c>
      <c r="M5871" s="3">
        <v>29280.602166138764</v>
      </c>
      <c r="N5871" s="3">
        <v>31937.431122366106</v>
      </c>
      <c r="O5871" s="3">
        <v>34736.209328473778</v>
      </c>
      <c r="P5871" s="3">
        <v>44392.428162506723</v>
      </c>
    </row>
    <row r="5872" spans="2:16" x14ac:dyDescent="0.35">
      <c r="B5872" t="s">
        <v>10</v>
      </c>
      <c r="D5872" t="s">
        <v>19</v>
      </c>
      <c r="E5872" t="s">
        <v>103</v>
      </c>
      <c r="F5872" t="s">
        <v>147</v>
      </c>
      <c r="G5872" t="s">
        <v>148</v>
      </c>
      <c r="H5872">
        <v>5325</v>
      </c>
      <c r="I5872" t="s">
        <v>146</v>
      </c>
      <c r="J5872">
        <v>63300060</v>
      </c>
      <c r="K5872" t="s">
        <v>1546</v>
      </c>
      <c r="L5872" s="3">
        <v>-6220.2245855139772</v>
      </c>
      <c r="M5872" s="3">
        <v>3621.2980002000004</v>
      </c>
      <c r="N5872" s="3">
        <v>3278.6314028000015</v>
      </c>
      <c r="O5872" s="3">
        <v>2927.3981412000012</v>
      </c>
      <c r="P5872" s="3">
        <v>2774.3875916028319</v>
      </c>
    </row>
    <row r="5873" spans="2:16" x14ac:dyDescent="0.35">
      <c r="B5873" t="s">
        <v>10</v>
      </c>
      <c r="D5873" t="s">
        <v>19</v>
      </c>
      <c r="E5873" t="s">
        <v>103</v>
      </c>
      <c r="F5873" t="s">
        <v>147</v>
      </c>
      <c r="G5873" t="s">
        <v>148</v>
      </c>
      <c r="H5873">
        <v>5325</v>
      </c>
      <c r="I5873" t="s">
        <v>146</v>
      </c>
      <c r="J5873">
        <v>63300065</v>
      </c>
      <c r="K5873" t="s">
        <v>1627</v>
      </c>
      <c r="L5873" s="3">
        <v>-3837.3746325573875</v>
      </c>
      <c r="M5873" s="3">
        <v>-4054.9670350000001</v>
      </c>
      <c r="N5873" s="3">
        <v>-4156.3412109000001</v>
      </c>
      <c r="O5873" s="3">
        <v>-4260.2497412000002</v>
      </c>
      <c r="P5873" s="3">
        <v>-4305.5162437044964</v>
      </c>
    </row>
    <row r="5874" spans="2:16" x14ac:dyDescent="0.35">
      <c r="B5874" t="s">
        <v>10</v>
      </c>
      <c r="D5874" t="s">
        <v>19</v>
      </c>
      <c r="E5874" t="s">
        <v>103</v>
      </c>
      <c r="F5874" t="s">
        <v>147</v>
      </c>
      <c r="G5874" t="s">
        <v>148</v>
      </c>
      <c r="H5874">
        <v>5325</v>
      </c>
      <c r="I5874" t="s">
        <v>146</v>
      </c>
      <c r="J5874">
        <v>63300150</v>
      </c>
      <c r="K5874" t="s">
        <v>1680</v>
      </c>
      <c r="L5874" s="3">
        <v>-20961.438725402473</v>
      </c>
      <c r="M5874" s="3">
        <v>-23094.547887500001</v>
      </c>
      <c r="N5874" s="3">
        <v>-23803.1544875</v>
      </c>
      <c r="O5874" s="3">
        <v>-24532.101110279993</v>
      </c>
      <c r="P5874" s="3">
        <v>-24536.749007482511</v>
      </c>
    </row>
    <row r="5875" spans="2:16" x14ac:dyDescent="0.35">
      <c r="B5875" t="s">
        <v>10</v>
      </c>
      <c r="D5875" t="s">
        <v>19</v>
      </c>
      <c r="E5875" t="s">
        <v>103</v>
      </c>
      <c r="F5875" t="s">
        <v>147</v>
      </c>
      <c r="G5875" t="s">
        <v>148</v>
      </c>
      <c r="H5875">
        <v>5325</v>
      </c>
      <c r="I5875" t="s">
        <v>146</v>
      </c>
      <c r="J5875">
        <v>63300152</v>
      </c>
      <c r="K5875" t="s">
        <v>1741</v>
      </c>
      <c r="L5875" s="3">
        <v>-4097.4375</v>
      </c>
      <c r="M5875" s="3">
        <v>25600.335168749996</v>
      </c>
      <c r="N5875" s="3">
        <v>25600.335168749996</v>
      </c>
      <c r="O5875" s="3">
        <v>25600.335168749996</v>
      </c>
      <c r="P5875" s="3">
        <v>25600.335168749996</v>
      </c>
    </row>
    <row r="5876" spans="2:16" x14ac:dyDescent="0.35">
      <c r="B5876" t="s">
        <v>10</v>
      </c>
      <c r="D5876" t="s">
        <v>11</v>
      </c>
      <c r="E5876" t="s">
        <v>103</v>
      </c>
      <c r="F5876" t="s">
        <v>147</v>
      </c>
      <c r="G5876" t="s">
        <v>148</v>
      </c>
      <c r="H5876">
        <v>5325</v>
      </c>
      <c r="I5876" t="s">
        <v>146</v>
      </c>
      <c r="J5876">
        <v>63300110</v>
      </c>
      <c r="K5876" t="s">
        <v>1866</v>
      </c>
      <c r="L5876" s="3">
        <v>-153.4949853022955</v>
      </c>
      <c r="M5876" s="3">
        <v>-162.1986814</v>
      </c>
      <c r="N5876" s="3">
        <v>-345.69089914818881</v>
      </c>
      <c r="O5876" s="3">
        <v>-345.69089914818881</v>
      </c>
      <c r="P5876" s="3">
        <v>-349.36397441435037</v>
      </c>
    </row>
    <row r="5877" spans="2:16" x14ac:dyDescent="0.35">
      <c r="B5877" t="s">
        <v>10</v>
      </c>
      <c r="D5877" t="s">
        <v>11</v>
      </c>
      <c r="E5877" t="s">
        <v>103</v>
      </c>
      <c r="F5877" t="s">
        <v>147</v>
      </c>
      <c r="G5877" t="s">
        <v>148</v>
      </c>
      <c r="H5877">
        <v>5325</v>
      </c>
      <c r="I5877" t="s">
        <v>146</v>
      </c>
      <c r="J5877">
        <v>63300100</v>
      </c>
      <c r="K5877" t="s">
        <v>1869</v>
      </c>
      <c r="L5877" s="3">
        <v>3198.6230748507223</v>
      </c>
      <c r="M5877" s="3">
        <v>2693.815399284762</v>
      </c>
      <c r="N5877" s="3">
        <v>2938.2436632576828</v>
      </c>
      <c r="O5877" s="3">
        <v>3195.7312582195882</v>
      </c>
      <c r="P5877" s="3">
        <v>4084.1033909506186</v>
      </c>
    </row>
    <row r="5878" spans="2:16" x14ac:dyDescent="0.35">
      <c r="B5878" t="s">
        <v>10</v>
      </c>
      <c r="D5878" t="s">
        <v>11</v>
      </c>
      <c r="E5878" t="s">
        <v>103</v>
      </c>
      <c r="F5878" t="s">
        <v>147</v>
      </c>
      <c r="G5878" t="s">
        <v>148</v>
      </c>
      <c r="H5878">
        <v>5325</v>
      </c>
      <c r="I5878" t="s">
        <v>146</v>
      </c>
      <c r="J5878">
        <v>63300170</v>
      </c>
      <c r="K5878" t="s">
        <v>1873</v>
      </c>
      <c r="L5878" s="3">
        <v>5528.0550967528907</v>
      </c>
      <c r="M5878" s="3">
        <v>4655.6157444160635</v>
      </c>
      <c r="N5878" s="3">
        <v>5078.0515484562129</v>
      </c>
      <c r="O5878" s="3">
        <v>5523.0572832273319</v>
      </c>
      <c r="P5878" s="3">
        <v>7058.3960778385735</v>
      </c>
    </row>
    <row r="5879" spans="2:16" x14ac:dyDescent="0.35">
      <c r="B5879" t="s">
        <v>10</v>
      </c>
      <c r="D5879" t="s">
        <v>11</v>
      </c>
      <c r="E5879" t="s">
        <v>103</v>
      </c>
      <c r="F5879" t="s">
        <v>147</v>
      </c>
      <c r="G5879" t="s">
        <v>148</v>
      </c>
      <c r="H5879">
        <v>5325</v>
      </c>
      <c r="I5879" t="s">
        <v>146</v>
      </c>
      <c r="J5879">
        <v>63300130</v>
      </c>
      <c r="K5879" t="s">
        <v>1896</v>
      </c>
      <c r="L5879" s="3">
        <v>1390.7056890708591</v>
      </c>
      <c r="M5879" s="3">
        <v>1171.2240912455418</v>
      </c>
      <c r="N5879" s="3">
        <v>-13100.891376137337</v>
      </c>
      <c r="O5879" s="3">
        <v>-12585.50789985506</v>
      </c>
      <c r="P5879" s="3">
        <v>-12347.747482051627</v>
      </c>
    </row>
    <row r="5880" spans="2:16" x14ac:dyDescent="0.35">
      <c r="B5880" t="s">
        <v>10</v>
      </c>
      <c r="D5880" t="s">
        <v>19</v>
      </c>
      <c r="E5880" t="s">
        <v>103</v>
      </c>
      <c r="F5880" t="s">
        <v>1551</v>
      </c>
      <c r="G5880" t="s">
        <v>1552</v>
      </c>
      <c r="H5880">
        <v>5325</v>
      </c>
      <c r="I5880" t="s">
        <v>146</v>
      </c>
      <c r="J5880">
        <v>63300060</v>
      </c>
      <c r="K5880" t="s">
        <v>1546</v>
      </c>
      <c r="L5880" s="3">
        <v>-1556.369429369857</v>
      </c>
      <c r="M5880" s="3">
        <v>-82.784037500000068</v>
      </c>
      <c r="N5880" s="3">
        <v>-167.6480375000001</v>
      </c>
      <c r="O5880" s="3">
        <v>-254.62528750000001</v>
      </c>
      <c r="P5880" s="3">
        <v>-292.51588122323483</v>
      </c>
    </row>
    <row r="5881" spans="2:16" x14ac:dyDescent="0.35">
      <c r="B5881" t="s">
        <v>10</v>
      </c>
      <c r="D5881" t="s">
        <v>19</v>
      </c>
      <c r="E5881" t="s">
        <v>103</v>
      </c>
      <c r="F5881" t="s">
        <v>1551</v>
      </c>
      <c r="G5881" t="s">
        <v>1552</v>
      </c>
      <c r="H5881">
        <v>5325</v>
      </c>
      <c r="I5881" t="s">
        <v>146</v>
      </c>
      <c r="J5881">
        <v>63300150</v>
      </c>
      <c r="K5881" t="s">
        <v>1680</v>
      </c>
      <c r="L5881" s="3">
        <v>-38422.433839791032</v>
      </c>
      <c r="M5881" s="3">
        <v>-41728.606728595994</v>
      </c>
      <c r="N5881" s="3">
        <v>-47340.488054701913</v>
      </c>
      <c r="O5881" s="3">
        <v>-44161.49973688196</v>
      </c>
      <c r="P5881" s="3">
        <v>-44325.12347038505</v>
      </c>
    </row>
    <row r="5882" spans="2:16" x14ac:dyDescent="0.35">
      <c r="B5882" t="s">
        <v>10</v>
      </c>
      <c r="D5882" t="s">
        <v>19</v>
      </c>
      <c r="E5882" t="s">
        <v>103</v>
      </c>
      <c r="F5882" t="s">
        <v>1551</v>
      </c>
      <c r="G5882" t="s">
        <v>1552</v>
      </c>
      <c r="H5882">
        <v>5325</v>
      </c>
      <c r="I5882" t="s">
        <v>146</v>
      </c>
      <c r="J5882">
        <v>63300152</v>
      </c>
      <c r="K5882" t="s">
        <v>1741</v>
      </c>
      <c r="L5882" s="3">
        <v>0</v>
      </c>
      <c r="M5882" s="3">
        <v>40560.982509374997</v>
      </c>
      <c r="N5882" s="3">
        <v>40560.982509374997</v>
      </c>
      <c r="O5882" s="3">
        <v>40560.982509374997</v>
      </c>
      <c r="P5882" s="3">
        <v>40560.982509374997</v>
      </c>
    </row>
    <row r="5883" spans="2:16" x14ac:dyDescent="0.35">
      <c r="B5883" t="s">
        <v>10</v>
      </c>
      <c r="D5883" t="s">
        <v>11</v>
      </c>
      <c r="E5883" t="s">
        <v>103</v>
      </c>
      <c r="F5883" t="s">
        <v>149</v>
      </c>
      <c r="G5883" t="s">
        <v>150</v>
      </c>
      <c r="H5883">
        <v>5325</v>
      </c>
      <c r="I5883" t="s">
        <v>146</v>
      </c>
      <c r="J5883">
        <v>63300080</v>
      </c>
      <c r="K5883" t="s">
        <v>91</v>
      </c>
      <c r="L5883" s="3">
        <v>534.49185839040001</v>
      </c>
      <c r="M5883" s="3">
        <v>553.19907343406396</v>
      </c>
      <c r="N5883" s="3">
        <v>572.56104100425614</v>
      </c>
      <c r="O5883" s="3">
        <v>592.60067743940499</v>
      </c>
      <c r="P5883" s="3">
        <v>613.34170114978417</v>
      </c>
    </row>
    <row r="5884" spans="2:16" x14ac:dyDescent="0.35">
      <c r="B5884" t="s">
        <v>10</v>
      </c>
      <c r="D5884" t="s">
        <v>19</v>
      </c>
      <c r="E5884" t="s">
        <v>103</v>
      </c>
      <c r="F5884" t="s">
        <v>149</v>
      </c>
      <c r="G5884" t="s">
        <v>150</v>
      </c>
      <c r="H5884">
        <v>5325</v>
      </c>
      <c r="I5884" t="s">
        <v>146</v>
      </c>
      <c r="J5884">
        <v>63300030</v>
      </c>
      <c r="K5884" t="s">
        <v>1488</v>
      </c>
      <c r="L5884" s="3">
        <v>5095.2669999999998</v>
      </c>
      <c r="M5884" s="3">
        <v>5354.9814999999999</v>
      </c>
      <c r="N5884" s="3">
        <v>5354.9814999999999</v>
      </c>
      <c r="O5884" s="3">
        <v>5354.9814999999999</v>
      </c>
      <c r="P5884" s="3">
        <v>5354.9814999999999</v>
      </c>
    </row>
    <row r="5885" spans="2:16" x14ac:dyDescent="0.35">
      <c r="B5885" t="s">
        <v>10</v>
      </c>
      <c r="D5885" t="s">
        <v>11</v>
      </c>
      <c r="E5885" t="s">
        <v>103</v>
      </c>
      <c r="F5885" t="s">
        <v>149</v>
      </c>
      <c r="G5885" t="s">
        <v>150</v>
      </c>
      <c r="H5885">
        <v>5325</v>
      </c>
      <c r="I5885" t="s">
        <v>146</v>
      </c>
      <c r="J5885">
        <v>63300040</v>
      </c>
      <c r="K5885" t="s">
        <v>1515</v>
      </c>
      <c r="L5885" s="3">
        <v>184.610674773</v>
      </c>
      <c r="M5885" s="3">
        <v>191.07204839005496</v>
      </c>
      <c r="N5885" s="3">
        <v>197.75957008370688</v>
      </c>
      <c r="O5885" s="3">
        <v>204.6811550366366</v>
      </c>
      <c r="P5885" s="3">
        <v>211.84499546291886</v>
      </c>
    </row>
    <row r="5886" spans="2:16" x14ac:dyDescent="0.35">
      <c r="B5886" t="s">
        <v>10</v>
      </c>
      <c r="D5886" t="s">
        <v>19</v>
      </c>
      <c r="E5886" t="s">
        <v>103</v>
      </c>
      <c r="F5886" t="s">
        <v>149</v>
      </c>
      <c r="G5886" t="s">
        <v>150</v>
      </c>
      <c r="H5886">
        <v>5325</v>
      </c>
      <c r="I5886" t="s">
        <v>146</v>
      </c>
      <c r="J5886">
        <v>63300056</v>
      </c>
      <c r="K5886" t="s">
        <v>1536</v>
      </c>
      <c r="L5886" s="3">
        <v>1758.1969025999999</v>
      </c>
      <c r="M5886" s="3">
        <v>1819.7337941909998</v>
      </c>
      <c r="N5886" s="3">
        <v>1883.4244769876846</v>
      </c>
      <c r="O5886" s="3">
        <v>1949.3443336822534</v>
      </c>
      <c r="P5886" s="3">
        <v>2017.5713853611321</v>
      </c>
    </row>
    <row r="5887" spans="2:16" x14ac:dyDescent="0.35">
      <c r="B5887" t="s">
        <v>10</v>
      </c>
      <c r="D5887" t="s">
        <v>19</v>
      </c>
      <c r="E5887" t="s">
        <v>103</v>
      </c>
      <c r="F5887" t="s">
        <v>149</v>
      </c>
      <c r="G5887" t="s">
        <v>150</v>
      </c>
      <c r="H5887">
        <v>5325</v>
      </c>
      <c r="I5887" t="s">
        <v>146</v>
      </c>
      <c r="J5887">
        <v>63300060</v>
      </c>
      <c r="K5887" t="s">
        <v>1546</v>
      </c>
      <c r="L5887" s="3">
        <v>410.50020000000001</v>
      </c>
      <c r="M5887" s="3">
        <v>410.50020000000001</v>
      </c>
      <c r="N5887" s="3">
        <v>410.50020000000001</v>
      </c>
      <c r="O5887" s="3">
        <v>410.50020000000001</v>
      </c>
      <c r="P5887" s="3">
        <v>410.50020000000001</v>
      </c>
    </row>
    <row r="5888" spans="2:16" x14ac:dyDescent="0.35">
      <c r="B5888" t="s">
        <v>10</v>
      </c>
      <c r="D5888" t="s">
        <v>19</v>
      </c>
      <c r="E5888" t="s">
        <v>103</v>
      </c>
      <c r="F5888" t="s">
        <v>149</v>
      </c>
      <c r="G5888" t="s">
        <v>150</v>
      </c>
      <c r="H5888">
        <v>5325</v>
      </c>
      <c r="I5888" t="s">
        <v>146</v>
      </c>
      <c r="J5888">
        <v>63300150</v>
      </c>
      <c r="K5888" t="s">
        <v>1680</v>
      </c>
      <c r="L5888" s="3">
        <v>136286.3498001</v>
      </c>
      <c r="M5888" s="3">
        <v>139012.07679610199</v>
      </c>
      <c r="N5888" s="3">
        <v>141792.31833202404</v>
      </c>
      <c r="O5888" s="3">
        <v>144628.16469866451</v>
      </c>
      <c r="P5888" s="3">
        <v>147520.72799263781</v>
      </c>
    </row>
    <row r="5889" spans="2:16" x14ac:dyDescent="0.35">
      <c r="B5889" t="s">
        <v>10</v>
      </c>
      <c r="D5889" t="s">
        <v>19</v>
      </c>
      <c r="E5889" t="s">
        <v>103</v>
      </c>
      <c r="F5889" t="s">
        <v>149</v>
      </c>
      <c r="G5889" t="s">
        <v>150</v>
      </c>
      <c r="H5889">
        <v>5325</v>
      </c>
      <c r="I5889" t="s">
        <v>146</v>
      </c>
      <c r="J5889">
        <v>63300152</v>
      </c>
      <c r="K5889" t="s">
        <v>1741</v>
      </c>
      <c r="L5889" s="3">
        <v>-2729.6469999999995</v>
      </c>
      <c r="M5889" s="3">
        <v>1353.123</v>
      </c>
      <c r="N5889" s="3">
        <v>1353.123</v>
      </c>
      <c r="O5889" s="3">
        <v>1353.123</v>
      </c>
      <c r="P5889" s="3">
        <v>1353.123</v>
      </c>
    </row>
    <row r="5890" spans="2:16" x14ac:dyDescent="0.35">
      <c r="B5890" t="s">
        <v>10</v>
      </c>
      <c r="D5890" t="s">
        <v>11</v>
      </c>
      <c r="E5890" t="s">
        <v>103</v>
      </c>
      <c r="F5890" t="s">
        <v>149</v>
      </c>
      <c r="G5890" t="s">
        <v>150</v>
      </c>
      <c r="H5890">
        <v>5325</v>
      </c>
      <c r="I5890" t="s">
        <v>146</v>
      </c>
      <c r="J5890">
        <v>63300100</v>
      </c>
      <c r="K5890" t="s">
        <v>1869</v>
      </c>
      <c r="L5890" s="3">
        <v>161.7541150392</v>
      </c>
      <c r="M5890" s="3">
        <v>167.41550906557197</v>
      </c>
      <c r="N5890" s="3">
        <v>173.27505188286699</v>
      </c>
      <c r="O5890" s="3">
        <v>179.3396786987673</v>
      </c>
      <c r="P5890" s="3">
        <v>185.61656745322415</v>
      </c>
    </row>
    <row r="5891" spans="2:16" x14ac:dyDescent="0.35">
      <c r="B5891" t="s">
        <v>10</v>
      </c>
      <c r="D5891" t="s">
        <v>11</v>
      </c>
      <c r="E5891" t="s">
        <v>103</v>
      </c>
      <c r="F5891" t="s">
        <v>149</v>
      </c>
      <c r="G5891" t="s">
        <v>150</v>
      </c>
      <c r="H5891">
        <v>5325</v>
      </c>
      <c r="I5891" t="s">
        <v>146</v>
      </c>
      <c r="J5891">
        <v>63300170</v>
      </c>
      <c r="K5891" t="s">
        <v>1873</v>
      </c>
      <c r="L5891" s="3">
        <v>279.5533075134</v>
      </c>
      <c r="M5891" s="3">
        <v>289.33767327636895</v>
      </c>
      <c r="N5891" s="3">
        <v>299.46449184104188</v>
      </c>
      <c r="O5891" s="3">
        <v>309.9457490554783</v>
      </c>
      <c r="P5891" s="3">
        <v>320.79385027242</v>
      </c>
    </row>
    <row r="5892" spans="2:16" x14ac:dyDescent="0.35">
      <c r="B5892" t="s">
        <v>10</v>
      </c>
      <c r="D5892" t="s">
        <v>11</v>
      </c>
      <c r="E5892" t="s">
        <v>103</v>
      </c>
      <c r="F5892" t="s">
        <v>149</v>
      </c>
      <c r="G5892" t="s">
        <v>150</v>
      </c>
      <c r="H5892">
        <v>5325</v>
      </c>
      <c r="I5892" t="s">
        <v>146</v>
      </c>
      <c r="J5892">
        <v>63300130</v>
      </c>
      <c r="K5892" t="s">
        <v>1896</v>
      </c>
      <c r="L5892" s="3">
        <v>70.327876103999998</v>
      </c>
      <c r="M5892" s="3">
        <v>72.789351767639999</v>
      </c>
      <c r="N5892" s="3">
        <v>75.336979079507387</v>
      </c>
      <c r="O5892" s="3">
        <v>77.973773347290134</v>
      </c>
      <c r="P5892" s="3">
        <v>80.702855414445281</v>
      </c>
    </row>
    <row r="5893" spans="2:16" x14ac:dyDescent="0.35">
      <c r="B5893" t="s">
        <v>10</v>
      </c>
      <c r="D5893" t="s">
        <v>11</v>
      </c>
      <c r="E5893" t="s">
        <v>103</v>
      </c>
      <c r="F5893" t="s">
        <v>151</v>
      </c>
      <c r="G5893" t="s">
        <v>152</v>
      </c>
      <c r="H5893">
        <v>5325</v>
      </c>
      <c r="I5893" t="s">
        <v>146</v>
      </c>
      <c r="J5893">
        <v>63300080</v>
      </c>
      <c r="K5893" t="s">
        <v>91</v>
      </c>
      <c r="L5893" s="3">
        <v>2065.7407848416842</v>
      </c>
      <c r="M5893" s="3">
        <v>1324.1919499524374</v>
      </c>
      <c r="N5893" s="3">
        <v>1568.6633052599645</v>
      </c>
      <c r="O5893" s="3">
        <v>1827.6348971150364</v>
      </c>
      <c r="P5893" s="3">
        <v>2916.2671410406401</v>
      </c>
    </row>
    <row r="5894" spans="2:16" x14ac:dyDescent="0.35">
      <c r="B5894" t="s">
        <v>10</v>
      </c>
      <c r="D5894" t="s">
        <v>19</v>
      </c>
      <c r="E5894" t="s">
        <v>103</v>
      </c>
      <c r="F5894" t="s">
        <v>151</v>
      </c>
      <c r="G5894" t="s">
        <v>152</v>
      </c>
      <c r="H5894">
        <v>5325</v>
      </c>
      <c r="I5894" t="s">
        <v>146</v>
      </c>
      <c r="J5894">
        <v>63300075</v>
      </c>
      <c r="K5894" t="s">
        <v>1480</v>
      </c>
      <c r="L5894" s="3">
        <v>358.76546412839707</v>
      </c>
      <c r="M5894" s="3">
        <v>-119.5796160000009</v>
      </c>
      <c r="N5894" s="3">
        <v>-243.94241664000219</v>
      </c>
      <c r="O5894" s="3">
        <v>-373.23488699960399</v>
      </c>
      <c r="P5894" s="3">
        <v>-322.49878968427038</v>
      </c>
    </row>
    <row r="5895" spans="2:16" x14ac:dyDescent="0.35">
      <c r="B5895" t="s">
        <v>10</v>
      </c>
      <c r="D5895" t="s">
        <v>19</v>
      </c>
      <c r="E5895" t="s">
        <v>103</v>
      </c>
      <c r="F5895" t="s">
        <v>151</v>
      </c>
      <c r="G5895" t="s">
        <v>152</v>
      </c>
      <c r="H5895">
        <v>5325</v>
      </c>
      <c r="I5895" t="s">
        <v>146</v>
      </c>
      <c r="J5895">
        <v>63300030</v>
      </c>
      <c r="K5895" t="s">
        <v>1488</v>
      </c>
      <c r="L5895" s="3">
        <v>749.81671870702485</v>
      </c>
      <c r="M5895" s="3">
        <v>-624.80090869999913</v>
      </c>
      <c r="N5895" s="3">
        <v>-1265.2218408000008</v>
      </c>
      <c r="O5895" s="3">
        <v>-1921.6532960000004</v>
      </c>
      <c r="P5895" s="3">
        <v>-2207.6197708192958</v>
      </c>
    </row>
    <row r="5896" spans="2:16" x14ac:dyDescent="0.35">
      <c r="B5896" t="s">
        <v>10</v>
      </c>
      <c r="D5896" t="s">
        <v>11</v>
      </c>
      <c r="E5896" t="s">
        <v>103</v>
      </c>
      <c r="F5896" t="s">
        <v>151</v>
      </c>
      <c r="G5896" t="s">
        <v>152</v>
      </c>
      <c r="H5896">
        <v>5325</v>
      </c>
      <c r="I5896" t="s">
        <v>146</v>
      </c>
      <c r="J5896">
        <v>63300040</v>
      </c>
      <c r="K5896" t="s">
        <v>1515</v>
      </c>
      <c r="L5896" s="3">
        <v>713.49599476439471</v>
      </c>
      <c r="M5896" s="3">
        <v>457.36893008225343</v>
      </c>
      <c r="N5896" s="3">
        <v>541.8080495141312</v>
      </c>
      <c r="O5896" s="3">
        <v>631.25547433249631</v>
      </c>
      <c r="P5896" s="3">
        <v>1007.2633217410112</v>
      </c>
    </row>
    <row r="5897" spans="2:16" x14ac:dyDescent="0.35">
      <c r="B5897" t="s">
        <v>10</v>
      </c>
      <c r="D5897" t="s">
        <v>19</v>
      </c>
      <c r="E5897" t="s">
        <v>103</v>
      </c>
      <c r="F5897" t="s">
        <v>151</v>
      </c>
      <c r="G5897" t="s">
        <v>152</v>
      </c>
      <c r="H5897">
        <v>5325</v>
      </c>
      <c r="I5897" t="s">
        <v>146</v>
      </c>
      <c r="J5897">
        <v>63300056</v>
      </c>
      <c r="K5897" t="s">
        <v>1536</v>
      </c>
      <c r="L5897" s="3">
        <v>6795.1999501371029</v>
      </c>
      <c r="M5897" s="3">
        <v>4355.8945722119533</v>
      </c>
      <c r="N5897" s="3">
        <v>5160.0766620393551</v>
      </c>
      <c r="O5897" s="3">
        <v>6011.9568984047219</v>
      </c>
      <c r="P5897" s="3">
        <v>9592.9840165810601</v>
      </c>
    </row>
    <row r="5898" spans="2:16" x14ac:dyDescent="0.35">
      <c r="B5898" t="s">
        <v>10</v>
      </c>
      <c r="D5898" t="s">
        <v>19</v>
      </c>
      <c r="E5898" t="s">
        <v>103</v>
      </c>
      <c r="F5898" t="s">
        <v>151</v>
      </c>
      <c r="G5898" t="s">
        <v>152</v>
      </c>
      <c r="H5898">
        <v>5325</v>
      </c>
      <c r="I5898" t="s">
        <v>146</v>
      </c>
      <c r="J5898">
        <v>63300060</v>
      </c>
      <c r="K5898" t="s">
        <v>1546</v>
      </c>
      <c r="L5898" s="3">
        <v>169.55823884666188</v>
      </c>
      <c r="M5898" s="3">
        <v>-141.28805039999952</v>
      </c>
      <c r="N5898" s="3">
        <v>-286.1083007999996</v>
      </c>
      <c r="O5898" s="3">
        <v>-434.5490579999996</v>
      </c>
      <c r="P5898" s="3">
        <v>-499.2154901444228</v>
      </c>
    </row>
    <row r="5899" spans="2:16" x14ac:dyDescent="0.35">
      <c r="B5899" t="s">
        <v>10</v>
      </c>
      <c r="D5899" t="s">
        <v>19</v>
      </c>
      <c r="E5899" t="s">
        <v>103</v>
      </c>
      <c r="F5899" t="s">
        <v>151</v>
      </c>
      <c r="G5899" t="s">
        <v>152</v>
      </c>
      <c r="H5899">
        <v>5325</v>
      </c>
      <c r="I5899" t="s">
        <v>146</v>
      </c>
      <c r="J5899">
        <v>63300065</v>
      </c>
      <c r="K5899" t="s">
        <v>1627</v>
      </c>
      <c r="L5899" s="3">
        <v>74.605372494837866</v>
      </c>
      <c r="M5899" s="3">
        <v>-62.166532500000358</v>
      </c>
      <c r="N5899" s="3">
        <v>-125.88722730000018</v>
      </c>
      <c r="O5899" s="3">
        <v>-191.20094010000003</v>
      </c>
      <c r="P5899" s="3">
        <v>-219.65407407916018</v>
      </c>
    </row>
    <row r="5900" spans="2:16" x14ac:dyDescent="0.35">
      <c r="B5900" t="s">
        <v>10</v>
      </c>
      <c r="D5900" t="s">
        <v>19</v>
      </c>
      <c r="E5900" t="s">
        <v>103</v>
      </c>
      <c r="F5900" t="s">
        <v>151</v>
      </c>
      <c r="G5900" t="s">
        <v>152</v>
      </c>
      <c r="H5900">
        <v>5325</v>
      </c>
      <c r="I5900" t="s">
        <v>146</v>
      </c>
      <c r="J5900">
        <v>63300070</v>
      </c>
      <c r="K5900" t="s">
        <v>1658</v>
      </c>
      <c r="L5900" s="3">
        <v>-264.97500173045637</v>
      </c>
      <c r="M5900" s="3">
        <v>-280</v>
      </c>
      <c r="N5900" s="3">
        <v>-30</v>
      </c>
      <c r="O5900" s="3">
        <v>-280</v>
      </c>
      <c r="P5900" s="3">
        <v>-282.97508866174798</v>
      </c>
    </row>
    <row r="5901" spans="2:16" x14ac:dyDescent="0.35">
      <c r="B5901" t="s">
        <v>10</v>
      </c>
      <c r="D5901" t="s">
        <v>19</v>
      </c>
      <c r="E5901" t="s">
        <v>103</v>
      </c>
      <c r="F5901" t="s">
        <v>151</v>
      </c>
      <c r="G5901" t="s">
        <v>152</v>
      </c>
      <c r="H5901">
        <v>5325</v>
      </c>
      <c r="I5901" t="s">
        <v>146</v>
      </c>
      <c r="J5901">
        <v>63300033</v>
      </c>
      <c r="K5901" t="s">
        <v>1661</v>
      </c>
      <c r="L5901" s="3">
        <v>-4018.9246419971259</v>
      </c>
      <c r="M5901" s="3">
        <v>-325.49882950000028</v>
      </c>
      <c r="N5901" s="3">
        <v>-685.09064650000073</v>
      </c>
      <c r="O5901" s="3">
        <v>-1053.672259500001</v>
      </c>
      <c r="P5901" s="3">
        <v>-1214.2404098357911</v>
      </c>
    </row>
    <row r="5902" spans="2:16" x14ac:dyDescent="0.35">
      <c r="B5902" t="s">
        <v>10</v>
      </c>
      <c r="D5902" t="s">
        <v>19</v>
      </c>
      <c r="E5902" t="s">
        <v>103</v>
      </c>
      <c r="F5902" t="s">
        <v>151</v>
      </c>
      <c r="G5902" t="s">
        <v>152</v>
      </c>
      <c r="H5902">
        <v>5325</v>
      </c>
      <c r="I5902" t="s">
        <v>146</v>
      </c>
      <c r="J5902">
        <v>63300150</v>
      </c>
      <c r="K5902" t="s">
        <v>1680</v>
      </c>
      <c r="L5902" s="3">
        <v>40.057487799186674</v>
      </c>
      <c r="M5902" s="3">
        <v>-6.675752705999912</v>
      </c>
      <c r="N5902" s="3">
        <v>-13.651914198119812</v>
      </c>
      <c r="O5902" s="3">
        <v>-20.93866517208221</v>
      </c>
      <c r="P5902" s="3">
        <v>-7.8784147527376263</v>
      </c>
    </row>
    <row r="5903" spans="2:16" x14ac:dyDescent="0.35">
      <c r="B5903" t="s">
        <v>10</v>
      </c>
      <c r="D5903" t="s">
        <v>11</v>
      </c>
      <c r="E5903" t="s">
        <v>103</v>
      </c>
      <c r="F5903" t="s">
        <v>151</v>
      </c>
      <c r="G5903" t="s">
        <v>152</v>
      </c>
      <c r="H5903">
        <v>5325</v>
      </c>
      <c r="I5903" t="s">
        <v>146</v>
      </c>
      <c r="J5903">
        <v>63300110</v>
      </c>
      <c r="K5903" t="s">
        <v>1866</v>
      </c>
      <c r="L5903" s="3">
        <v>2.9842155660163883</v>
      </c>
      <c r="M5903" s="3">
        <v>-2.4866605960000072</v>
      </c>
      <c r="N5903" s="3">
        <v>-5705.0709861359364</v>
      </c>
      <c r="O5903" s="3">
        <v>-5705.0709861359364</v>
      </c>
      <c r="P5903" s="3">
        <v>-5766.7460344071033</v>
      </c>
    </row>
    <row r="5904" spans="2:16" x14ac:dyDescent="0.35">
      <c r="B5904" t="s">
        <v>10</v>
      </c>
      <c r="D5904" t="s">
        <v>11</v>
      </c>
      <c r="E5904" t="s">
        <v>103</v>
      </c>
      <c r="F5904" t="s">
        <v>151</v>
      </c>
      <c r="G5904" t="s">
        <v>152</v>
      </c>
      <c r="H5904">
        <v>5325</v>
      </c>
      <c r="I5904" t="s">
        <v>146</v>
      </c>
      <c r="J5904">
        <v>63300100</v>
      </c>
      <c r="K5904" t="s">
        <v>1869</v>
      </c>
      <c r="L5904" s="3">
        <v>625.15839541261266</v>
      </c>
      <c r="M5904" s="3">
        <v>400.74230064350013</v>
      </c>
      <c r="N5904" s="3">
        <v>474.72705290761951</v>
      </c>
      <c r="O5904" s="3">
        <v>553.10003465323462</v>
      </c>
      <c r="P5904" s="3">
        <v>882.55452952545602</v>
      </c>
    </row>
    <row r="5905" spans="2:16" x14ac:dyDescent="0.35">
      <c r="B5905" t="s">
        <v>10</v>
      </c>
      <c r="D5905" t="s">
        <v>11</v>
      </c>
      <c r="E5905" t="s">
        <v>103</v>
      </c>
      <c r="F5905" t="s">
        <v>151</v>
      </c>
      <c r="G5905" t="s">
        <v>152</v>
      </c>
      <c r="H5905">
        <v>5325</v>
      </c>
      <c r="I5905" t="s">
        <v>146</v>
      </c>
      <c r="J5905">
        <v>63300170</v>
      </c>
      <c r="K5905" t="s">
        <v>1873</v>
      </c>
      <c r="L5905" s="3">
        <v>1080.4367920717996</v>
      </c>
      <c r="M5905" s="3">
        <v>692.5872369817007</v>
      </c>
      <c r="N5905" s="3">
        <v>820.45218926425878</v>
      </c>
      <c r="O5905" s="3">
        <v>955.9011468463541</v>
      </c>
      <c r="P5905" s="3">
        <v>1525.2844586363899</v>
      </c>
    </row>
    <row r="5906" spans="2:16" x14ac:dyDescent="0.35">
      <c r="B5906" t="s">
        <v>10</v>
      </c>
      <c r="D5906" t="s">
        <v>19</v>
      </c>
      <c r="E5906" t="s">
        <v>103</v>
      </c>
      <c r="F5906" t="s">
        <v>151</v>
      </c>
      <c r="G5906" t="s">
        <v>152</v>
      </c>
      <c r="H5906">
        <v>5325</v>
      </c>
      <c r="I5906" t="s">
        <v>146</v>
      </c>
      <c r="J5906">
        <v>63300160</v>
      </c>
      <c r="K5906" t="s">
        <v>1878</v>
      </c>
      <c r="L5906" s="3">
        <v>415.30767066683802</v>
      </c>
      <c r="M5906" s="3">
        <v>-336.8976930000008</v>
      </c>
      <c r="N5906" s="3">
        <v>-687.34282739999981</v>
      </c>
      <c r="O5906" s="3">
        <v>-1046.5490907999992</v>
      </c>
      <c r="P5906" s="3">
        <v>-1203.0329826764373</v>
      </c>
    </row>
    <row r="5907" spans="2:16" x14ac:dyDescent="0.35">
      <c r="B5907" t="s">
        <v>10</v>
      </c>
      <c r="D5907" t="s">
        <v>11</v>
      </c>
      <c r="E5907" t="s">
        <v>103</v>
      </c>
      <c r="F5907" t="s">
        <v>151</v>
      </c>
      <c r="G5907" t="s">
        <v>152</v>
      </c>
      <c r="H5907">
        <v>5325</v>
      </c>
      <c r="I5907" t="s">
        <v>146</v>
      </c>
      <c r="J5907">
        <v>63300130</v>
      </c>
      <c r="K5907" t="s">
        <v>1896</v>
      </c>
      <c r="L5907" s="3">
        <v>271.80800198011002</v>
      </c>
      <c r="M5907" s="3">
        <v>174.2357870884789</v>
      </c>
      <c r="N5907" s="3">
        <v>-10872.427304453548</v>
      </c>
      <c r="O5907" s="3">
        <v>-10677.245482232374</v>
      </c>
      <c r="P5907" s="3">
        <v>-10650.008669523264</v>
      </c>
    </row>
    <row r="5908" spans="2:16" x14ac:dyDescent="0.35">
      <c r="B5908" t="s">
        <v>10</v>
      </c>
      <c r="D5908" t="s">
        <v>19</v>
      </c>
      <c r="E5908" t="s">
        <v>103</v>
      </c>
      <c r="F5908" t="s">
        <v>1701</v>
      </c>
      <c r="G5908" t="s">
        <v>1702</v>
      </c>
      <c r="H5908">
        <v>5325</v>
      </c>
      <c r="I5908" t="s">
        <v>146</v>
      </c>
      <c r="J5908">
        <v>63300150</v>
      </c>
      <c r="K5908" t="s">
        <v>1680</v>
      </c>
      <c r="L5908" s="3">
        <v>6174.0078637281549</v>
      </c>
      <c r="M5908" s="3">
        <v>-1028.9249712000019</v>
      </c>
      <c r="N5908" s="3">
        <v>-2104.1515655200055</v>
      </c>
      <c r="O5908" s="3">
        <v>-3227.2488946063968</v>
      </c>
      <c r="P5908" s="3">
        <v>-1214.289691141661</v>
      </c>
    </row>
    <row r="5909" spans="2:16" x14ac:dyDescent="0.35">
      <c r="B5909" t="s">
        <v>10</v>
      </c>
      <c r="D5909" t="s">
        <v>19</v>
      </c>
      <c r="E5909" t="s">
        <v>103</v>
      </c>
      <c r="F5909" t="s">
        <v>1701</v>
      </c>
      <c r="G5909" t="s">
        <v>1702</v>
      </c>
      <c r="H5909">
        <v>5325</v>
      </c>
      <c r="I5909" t="s">
        <v>146</v>
      </c>
      <c r="J5909">
        <v>63300152</v>
      </c>
      <c r="K5909" t="s">
        <v>1741</v>
      </c>
      <c r="L5909" s="3">
        <v>249470.27514541987</v>
      </c>
      <c r="M5909" s="3">
        <v>187673.5671324376</v>
      </c>
      <c r="N5909" s="3">
        <v>167221.4784669457</v>
      </c>
      <c r="O5909" s="3">
        <v>100827.64902656153</v>
      </c>
      <c r="P5909" s="3">
        <v>145661.85363327805</v>
      </c>
    </row>
    <row r="5910" spans="2:16" x14ac:dyDescent="0.35">
      <c r="B5910" t="s">
        <v>10</v>
      </c>
      <c r="D5910" t="s">
        <v>19</v>
      </c>
      <c r="E5910" t="s">
        <v>103</v>
      </c>
      <c r="F5910" t="s">
        <v>1703</v>
      </c>
      <c r="G5910" t="s">
        <v>1704</v>
      </c>
      <c r="H5910">
        <v>5325</v>
      </c>
      <c r="I5910" t="s">
        <v>146</v>
      </c>
      <c r="J5910">
        <v>63300150</v>
      </c>
      <c r="K5910" t="s">
        <v>1680</v>
      </c>
      <c r="L5910" s="3">
        <v>5952.44</v>
      </c>
      <c r="M5910" s="3">
        <v>6071.4888000000001</v>
      </c>
      <c r="N5910" s="3">
        <v>6192.918576</v>
      </c>
      <c r="O5910" s="3">
        <v>6316.7769475200002</v>
      </c>
      <c r="P5910" s="3">
        <v>6443.1124864704007</v>
      </c>
    </row>
    <row r="5911" spans="2:16" x14ac:dyDescent="0.35">
      <c r="B5911" t="s">
        <v>10</v>
      </c>
      <c r="D5911" t="s">
        <v>19</v>
      </c>
      <c r="E5911" t="s">
        <v>103</v>
      </c>
      <c r="F5911" t="s">
        <v>1703</v>
      </c>
      <c r="G5911" t="s">
        <v>1704</v>
      </c>
      <c r="H5911">
        <v>5325</v>
      </c>
      <c r="I5911" t="s">
        <v>146</v>
      </c>
      <c r="J5911">
        <v>63300152</v>
      </c>
      <c r="K5911" t="s">
        <v>1741</v>
      </c>
      <c r="L5911" s="3">
        <v>-113.07351562499935</v>
      </c>
      <c r="M5911" s="3">
        <v>4522.9406249999993</v>
      </c>
      <c r="N5911" s="3">
        <v>4522.9406249999993</v>
      </c>
      <c r="O5911" s="3">
        <v>4522.9406249999993</v>
      </c>
      <c r="P5911" s="3">
        <v>4522.9406249999993</v>
      </c>
    </row>
    <row r="5912" spans="2:16" x14ac:dyDescent="0.35">
      <c r="B5912" t="s">
        <v>10</v>
      </c>
      <c r="D5912" t="s">
        <v>19</v>
      </c>
      <c r="E5912" t="s">
        <v>103</v>
      </c>
      <c r="F5912" t="s">
        <v>1705</v>
      </c>
      <c r="G5912" t="s">
        <v>1706</v>
      </c>
      <c r="H5912">
        <v>5325</v>
      </c>
      <c r="I5912" t="s">
        <v>146</v>
      </c>
      <c r="J5912">
        <v>63300150</v>
      </c>
      <c r="K5912" t="s">
        <v>1680</v>
      </c>
      <c r="L5912" s="3">
        <v>21132.84</v>
      </c>
      <c r="M5912" s="3">
        <v>21555.496800000001</v>
      </c>
      <c r="N5912" s="3">
        <v>21986.606736000002</v>
      </c>
      <c r="O5912" s="3">
        <v>22426.338870720003</v>
      </c>
      <c r="P5912" s="3">
        <v>22874.865648134404</v>
      </c>
    </row>
    <row r="5913" spans="2:16" x14ac:dyDescent="0.35">
      <c r="B5913" t="s">
        <v>10</v>
      </c>
      <c r="D5913" t="s">
        <v>19</v>
      </c>
      <c r="E5913" t="s">
        <v>103</v>
      </c>
      <c r="F5913" t="s">
        <v>1705</v>
      </c>
      <c r="G5913" t="s">
        <v>1706</v>
      </c>
      <c r="H5913">
        <v>5325</v>
      </c>
      <c r="I5913" t="s">
        <v>146</v>
      </c>
      <c r="J5913">
        <v>63300152</v>
      </c>
      <c r="K5913" t="s">
        <v>1741</v>
      </c>
      <c r="L5913" s="3">
        <v>-827.10999999999331</v>
      </c>
      <c r="M5913" s="3">
        <v>59083.26</v>
      </c>
      <c r="N5913" s="3">
        <v>59083.26</v>
      </c>
      <c r="O5913" s="3">
        <v>59083.26</v>
      </c>
      <c r="P5913" s="3">
        <v>59083.26</v>
      </c>
    </row>
    <row r="5914" spans="2:16" x14ac:dyDescent="0.35">
      <c r="B5914" t="s">
        <v>10</v>
      </c>
      <c r="D5914" t="s">
        <v>19</v>
      </c>
      <c r="E5914" t="s">
        <v>103</v>
      </c>
      <c r="F5914" t="s">
        <v>1553</v>
      </c>
      <c r="G5914" t="s">
        <v>1554</v>
      </c>
      <c r="H5914">
        <v>5325</v>
      </c>
      <c r="I5914" t="s">
        <v>146</v>
      </c>
      <c r="J5914">
        <v>63300060</v>
      </c>
      <c r="K5914" t="s">
        <v>1546</v>
      </c>
      <c r="L5914" s="3">
        <v>187165.72032364388</v>
      </c>
      <c r="M5914" s="3">
        <v>154764.44999999995</v>
      </c>
      <c r="N5914" s="3">
        <v>139669.02000000002</v>
      </c>
      <c r="O5914" s="3">
        <v>124196.19999999995</v>
      </c>
      <c r="P5914" s="3">
        <v>117455.65137859853</v>
      </c>
    </row>
    <row r="5915" spans="2:16" x14ac:dyDescent="0.35">
      <c r="B5915" t="s">
        <v>10</v>
      </c>
      <c r="D5915" t="s">
        <v>19</v>
      </c>
      <c r="E5915" t="s">
        <v>103</v>
      </c>
      <c r="F5915" t="s">
        <v>1493</v>
      </c>
      <c r="G5915" t="s">
        <v>1494</v>
      </c>
      <c r="H5915">
        <v>5325</v>
      </c>
      <c r="I5915" t="s">
        <v>146</v>
      </c>
      <c r="J5915">
        <v>63300030</v>
      </c>
      <c r="K5915" t="s">
        <v>1488</v>
      </c>
      <c r="L5915" s="3">
        <v>67.818299965446386</v>
      </c>
      <c r="M5915" s="3">
        <v>-56.519999999999982</v>
      </c>
      <c r="N5915" s="3">
        <v>-114.44000000000005</v>
      </c>
      <c r="O5915" s="3">
        <v>-173.82000000000016</v>
      </c>
      <c r="P5915" s="3">
        <v>-199.68648335690204</v>
      </c>
    </row>
    <row r="5916" spans="2:16" x14ac:dyDescent="0.35">
      <c r="B5916" t="s">
        <v>10</v>
      </c>
      <c r="D5916" t="s">
        <v>19</v>
      </c>
      <c r="E5916" t="s">
        <v>103</v>
      </c>
      <c r="F5916" t="s">
        <v>1493</v>
      </c>
      <c r="G5916" t="s">
        <v>1494</v>
      </c>
      <c r="H5916">
        <v>5325</v>
      </c>
      <c r="I5916" t="s">
        <v>146</v>
      </c>
      <c r="J5916">
        <v>63300060</v>
      </c>
      <c r="K5916" t="s">
        <v>1546</v>
      </c>
      <c r="L5916" s="3">
        <v>50.867273746429419</v>
      </c>
      <c r="M5916" s="3">
        <v>-42.386250000000018</v>
      </c>
      <c r="N5916" s="3">
        <v>-85.829999999999927</v>
      </c>
      <c r="O5916" s="3">
        <v>-130.3599999999999</v>
      </c>
      <c r="P5916" s="3">
        <v>-149.75980939109309</v>
      </c>
    </row>
    <row r="5917" spans="2:16" x14ac:dyDescent="0.35">
      <c r="B5917" t="s">
        <v>10</v>
      </c>
      <c r="D5917" t="s">
        <v>19</v>
      </c>
      <c r="E5917" t="s">
        <v>103</v>
      </c>
      <c r="F5917" t="s">
        <v>1493</v>
      </c>
      <c r="G5917" t="s">
        <v>1494</v>
      </c>
      <c r="H5917">
        <v>5325</v>
      </c>
      <c r="I5917" t="s">
        <v>146</v>
      </c>
      <c r="J5917">
        <v>63300033</v>
      </c>
      <c r="K5917" t="s">
        <v>1661</v>
      </c>
      <c r="L5917" s="3">
        <v>131.16913118871889</v>
      </c>
      <c r="M5917" s="3">
        <v>-109.29950000000008</v>
      </c>
      <c r="N5917" s="3">
        <v>-221.3314878000001</v>
      </c>
      <c r="O5917" s="3">
        <v>-336.16000000000076</v>
      </c>
      <c r="P5917" s="3">
        <v>-386.18547832829427</v>
      </c>
    </row>
    <row r="5918" spans="2:16" x14ac:dyDescent="0.35">
      <c r="B5918" t="s">
        <v>10</v>
      </c>
      <c r="D5918" t="s">
        <v>19</v>
      </c>
      <c r="E5918" t="s">
        <v>103</v>
      </c>
      <c r="F5918" t="s">
        <v>1493</v>
      </c>
      <c r="G5918" t="s">
        <v>1494</v>
      </c>
      <c r="H5918">
        <v>5325</v>
      </c>
      <c r="I5918" t="s">
        <v>146</v>
      </c>
      <c r="J5918">
        <v>63300150</v>
      </c>
      <c r="K5918" t="s">
        <v>1680</v>
      </c>
      <c r="L5918" s="3">
        <v>-889.63191204827785</v>
      </c>
      <c r="M5918" s="3">
        <v>-1010.2644</v>
      </c>
      <c r="N5918" s="3">
        <v>-1045.2738879999999</v>
      </c>
      <c r="O5918" s="3">
        <v>-1081.3531657599999</v>
      </c>
      <c r="P5918" s="3">
        <v>-1073.8185890692221</v>
      </c>
    </row>
    <row r="5919" spans="2:16" x14ac:dyDescent="0.35">
      <c r="B5919" t="s">
        <v>10</v>
      </c>
      <c r="D5919" t="s">
        <v>19</v>
      </c>
      <c r="E5919" t="s">
        <v>103</v>
      </c>
      <c r="F5919" t="s">
        <v>1493</v>
      </c>
      <c r="G5919" t="s">
        <v>1494</v>
      </c>
      <c r="H5919">
        <v>5325</v>
      </c>
      <c r="I5919" t="s">
        <v>146</v>
      </c>
      <c r="J5919">
        <v>63300152</v>
      </c>
      <c r="K5919" t="s">
        <v>1741</v>
      </c>
      <c r="L5919" s="3">
        <v>-22.600000000000023</v>
      </c>
      <c r="M5919" s="3">
        <v>904.26</v>
      </c>
      <c r="N5919" s="3">
        <v>904.26</v>
      </c>
      <c r="O5919" s="3">
        <v>904.26</v>
      </c>
      <c r="P5919" s="3">
        <v>904.26</v>
      </c>
    </row>
    <row r="5920" spans="2:16" x14ac:dyDescent="0.35">
      <c r="B5920" t="s">
        <v>10</v>
      </c>
      <c r="D5920" t="s">
        <v>19</v>
      </c>
      <c r="E5920" t="s">
        <v>103</v>
      </c>
      <c r="F5920" t="s">
        <v>1493</v>
      </c>
      <c r="G5920" t="s">
        <v>1494</v>
      </c>
      <c r="H5920">
        <v>5325</v>
      </c>
      <c r="I5920" t="s">
        <v>146</v>
      </c>
      <c r="J5920">
        <v>63300160</v>
      </c>
      <c r="K5920" t="s">
        <v>1878</v>
      </c>
      <c r="L5920" s="3">
        <v>394.73970283472408</v>
      </c>
      <c r="M5920" s="3">
        <v>-107.80999999999949</v>
      </c>
      <c r="N5920" s="3">
        <v>-107.80999999999949</v>
      </c>
      <c r="O5920" s="3">
        <v>-107.80999999999949</v>
      </c>
      <c r="P5920" s="3">
        <v>-207.31949052014897</v>
      </c>
    </row>
    <row r="5921" spans="2:16" x14ac:dyDescent="0.35">
      <c r="B5921" t="s">
        <v>10</v>
      </c>
      <c r="D5921" t="s">
        <v>11</v>
      </c>
      <c r="E5921" t="s">
        <v>103</v>
      </c>
      <c r="F5921" t="s">
        <v>153</v>
      </c>
      <c r="G5921" t="s">
        <v>154</v>
      </c>
      <c r="H5921">
        <v>5325</v>
      </c>
      <c r="I5921" t="s">
        <v>146</v>
      </c>
      <c r="J5921">
        <v>63300080</v>
      </c>
      <c r="K5921" t="s">
        <v>91</v>
      </c>
      <c r="L5921" s="3">
        <v>479.32177555583991</v>
      </c>
      <c r="M5921" s="3">
        <v>496.09803770029424</v>
      </c>
      <c r="N5921" s="3">
        <v>513.46146901980444</v>
      </c>
      <c r="O5921" s="3">
        <v>531.4326204354976</v>
      </c>
      <c r="P5921" s="3">
        <v>550.03276215074004</v>
      </c>
    </row>
    <row r="5922" spans="2:16" x14ac:dyDescent="0.35">
      <c r="B5922" t="s">
        <v>10</v>
      </c>
      <c r="D5922" t="s">
        <v>19</v>
      </c>
      <c r="E5922" t="s">
        <v>103</v>
      </c>
      <c r="F5922" t="s">
        <v>153</v>
      </c>
      <c r="G5922" t="s">
        <v>154</v>
      </c>
      <c r="H5922">
        <v>5325</v>
      </c>
      <c r="I5922" t="s">
        <v>146</v>
      </c>
      <c r="J5922">
        <v>63300030</v>
      </c>
      <c r="K5922" t="s">
        <v>1488</v>
      </c>
      <c r="L5922" s="3">
        <v>-3046.6107295090515</v>
      </c>
      <c r="M5922" s="3">
        <v>-3006.4650000000001</v>
      </c>
      <c r="N5922" s="3">
        <v>-3113.1900000000005</v>
      </c>
      <c r="O5922" s="3">
        <v>-3222.59</v>
      </c>
      <c r="P5922" s="3">
        <v>-3270.2472015003759</v>
      </c>
    </row>
    <row r="5923" spans="2:16" x14ac:dyDescent="0.35">
      <c r="B5923" t="s">
        <v>10</v>
      </c>
      <c r="D5923" t="s">
        <v>11</v>
      </c>
      <c r="E5923" t="s">
        <v>103</v>
      </c>
      <c r="F5923" t="s">
        <v>153</v>
      </c>
      <c r="G5923" t="s">
        <v>154</v>
      </c>
      <c r="H5923">
        <v>5325</v>
      </c>
      <c r="I5923" t="s">
        <v>146</v>
      </c>
      <c r="J5923">
        <v>63300040</v>
      </c>
      <c r="K5923" t="s">
        <v>1515</v>
      </c>
      <c r="L5923" s="3">
        <v>165.55521853079998</v>
      </c>
      <c r="M5923" s="3">
        <v>171.34965117937793</v>
      </c>
      <c r="N5923" s="3">
        <v>177.34688897065615</v>
      </c>
      <c r="O5923" s="3">
        <v>183.55403008462909</v>
      </c>
      <c r="P5923" s="3">
        <v>189.97842113759111</v>
      </c>
    </row>
    <row r="5924" spans="2:16" x14ac:dyDescent="0.35">
      <c r="B5924" t="s">
        <v>10</v>
      </c>
      <c r="D5924" t="s">
        <v>19</v>
      </c>
      <c r="E5924" t="s">
        <v>103</v>
      </c>
      <c r="F5924" t="s">
        <v>153</v>
      </c>
      <c r="G5924" t="s">
        <v>154</v>
      </c>
      <c r="H5924">
        <v>5325</v>
      </c>
      <c r="I5924" t="s">
        <v>146</v>
      </c>
      <c r="J5924">
        <v>63300056</v>
      </c>
      <c r="K5924" t="s">
        <v>1536</v>
      </c>
      <c r="L5924" s="3">
        <v>1576.7163669599997</v>
      </c>
      <c r="M5924" s="3">
        <v>1631.9014398035995</v>
      </c>
      <c r="N5924" s="3">
        <v>1689.0179901967253</v>
      </c>
      <c r="O5924" s="3">
        <v>1748.1336198536105</v>
      </c>
      <c r="P5924" s="3">
        <v>1809.3182965484868</v>
      </c>
    </row>
    <row r="5925" spans="2:16" x14ac:dyDescent="0.35">
      <c r="B5925" t="s">
        <v>10</v>
      </c>
      <c r="D5925" t="s">
        <v>19</v>
      </c>
      <c r="E5925" t="s">
        <v>103</v>
      </c>
      <c r="F5925" t="s">
        <v>153</v>
      </c>
      <c r="G5925" t="s">
        <v>154</v>
      </c>
      <c r="H5925">
        <v>5325</v>
      </c>
      <c r="I5925" t="s">
        <v>146</v>
      </c>
      <c r="J5925">
        <v>63300060</v>
      </c>
      <c r="K5925" t="s">
        <v>1546</v>
      </c>
      <c r="L5925" s="3">
        <v>-411.13068287828492</v>
      </c>
      <c r="M5925" s="3">
        <v>-591.94500000000016</v>
      </c>
      <c r="N5925" s="3">
        <v>-676.18462500000032</v>
      </c>
      <c r="O5925" s="3">
        <v>-762.57000000000016</v>
      </c>
      <c r="P5925" s="3">
        <v>-800.18585225431025</v>
      </c>
    </row>
    <row r="5926" spans="2:16" x14ac:dyDescent="0.35">
      <c r="B5926" t="s">
        <v>10</v>
      </c>
      <c r="D5926" t="s">
        <v>19</v>
      </c>
      <c r="E5926" t="s">
        <v>103</v>
      </c>
      <c r="F5926" t="s">
        <v>153</v>
      </c>
      <c r="G5926" t="s">
        <v>154</v>
      </c>
      <c r="H5926">
        <v>5325</v>
      </c>
      <c r="I5926" t="s">
        <v>146</v>
      </c>
      <c r="J5926">
        <v>63300033</v>
      </c>
      <c r="K5926" t="s">
        <v>1661</v>
      </c>
      <c r="L5926" s="3">
        <v>-12.480000000000075</v>
      </c>
      <c r="M5926" s="3">
        <v>497.28</v>
      </c>
      <c r="N5926" s="3">
        <v>497.28</v>
      </c>
      <c r="O5926" s="3">
        <v>497.28</v>
      </c>
      <c r="P5926" s="3">
        <v>497.28</v>
      </c>
    </row>
    <row r="5927" spans="2:16" x14ac:dyDescent="0.35">
      <c r="B5927" t="s">
        <v>10</v>
      </c>
      <c r="D5927" t="s">
        <v>19</v>
      </c>
      <c r="E5927" t="s">
        <v>103</v>
      </c>
      <c r="F5927" t="s">
        <v>153</v>
      </c>
      <c r="G5927" t="s">
        <v>154</v>
      </c>
      <c r="H5927">
        <v>5325</v>
      </c>
      <c r="I5927" t="s">
        <v>146</v>
      </c>
      <c r="J5927">
        <v>63300150</v>
      </c>
      <c r="K5927" t="s">
        <v>1680</v>
      </c>
      <c r="L5927" s="3">
        <v>-48579.250340665487</v>
      </c>
      <c r="M5927" s="3">
        <v>-52619.587800000001</v>
      </c>
      <c r="N5927" s="3">
        <v>-54113.773556</v>
      </c>
      <c r="O5927" s="3">
        <v>-55648.837027120004</v>
      </c>
      <c r="P5927" s="3">
        <v>-55891.626878753974</v>
      </c>
    </row>
    <row r="5928" spans="2:16" x14ac:dyDescent="0.35">
      <c r="B5928" t="s">
        <v>10</v>
      </c>
      <c r="D5928" t="s">
        <v>19</v>
      </c>
      <c r="E5928" t="s">
        <v>103</v>
      </c>
      <c r="F5928" t="s">
        <v>153</v>
      </c>
      <c r="G5928" t="s">
        <v>154</v>
      </c>
      <c r="H5928">
        <v>5325</v>
      </c>
      <c r="I5928" t="s">
        <v>146</v>
      </c>
      <c r="J5928">
        <v>63300152</v>
      </c>
      <c r="K5928" t="s">
        <v>1741</v>
      </c>
      <c r="L5928" s="3">
        <v>-318.54499999999825</v>
      </c>
      <c r="M5928" s="3">
        <v>11742.525000000001</v>
      </c>
      <c r="N5928" s="3">
        <v>11742.525000000001</v>
      </c>
      <c r="O5928" s="3">
        <v>11742.525000000001</v>
      </c>
      <c r="P5928" s="3">
        <v>11742.525000000001</v>
      </c>
    </row>
    <row r="5929" spans="2:16" x14ac:dyDescent="0.35">
      <c r="B5929" t="s">
        <v>10</v>
      </c>
      <c r="D5929" t="s">
        <v>11</v>
      </c>
      <c r="E5929" t="s">
        <v>103</v>
      </c>
      <c r="F5929" t="s">
        <v>153</v>
      </c>
      <c r="G5929" t="s">
        <v>154</v>
      </c>
      <c r="H5929">
        <v>5325</v>
      </c>
      <c r="I5929" t="s">
        <v>146</v>
      </c>
      <c r="J5929">
        <v>63300100</v>
      </c>
      <c r="K5929" t="s">
        <v>1869</v>
      </c>
      <c r="L5929" s="3">
        <v>145.05790576031998</v>
      </c>
      <c r="M5929" s="3">
        <v>150.13493246193116</v>
      </c>
      <c r="N5929" s="3">
        <v>155.38965509809873</v>
      </c>
      <c r="O5929" s="3">
        <v>160.82829302653218</v>
      </c>
      <c r="P5929" s="3">
        <v>166.45728328246079</v>
      </c>
    </row>
    <row r="5930" spans="2:16" x14ac:dyDescent="0.35">
      <c r="B5930" t="s">
        <v>10</v>
      </c>
      <c r="D5930" t="s">
        <v>11</v>
      </c>
      <c r="E5930" t="s">
        <v>103</v>
      </c>
      <c r="F5930" t="s">
        <v>153</v>
      </c>
      <c r="G5930" t="s">
        <v>154</v>
      </c>
      <c r="H5930">
        <v>5325</v>
      </c>
      <c r="I5930" t="s">
        <v>146</v>
      </c>
      <c r="J5930">
        <v>63300170</v>
      </c>
      <c r="K5930" t="s">
        <v>1873</v>
      </c>
      <c r="L5930" s="3">
        <v>250.69790234663995</v>
      </c>
      <c r="M5930" s="3">
        <v>259.4723289287723</v>
      </c>
      <c r="N5930" s="3">
        <v>268.55386044127931</v>
      </c>
      <c r="O5930" s="3">
        <v>277.95324555672408</v>
      </c>
      <c r="P5930" s="3">
        <v>287.68160915120939</v>
      </c>
    </row>
    <row r="5931" spans="2:16" x14ac:dyDescent="0.35">
      <c r="B5931" t="s">
        <v>10</v>
      </c>
      <c r="D5931" t="s">
        <v>11</v>
      </c>
      <c r="E5931" t="s">
        <v>103</v>
      </c>
      <c r="F5931" t="s">
        <v>153</v>
      </c>
      <c r="G5931" t="s">
        <v>154</v>
      </c>
      <c r="H5931">
        <v>5325</v>
      </c>
      <c r="I5931" t="s">
        <v>146</v>
      </c>
      <c r="J5931">
        <v>63300130</v>
      </c>
      <c r="K5931" t="s">
        <v>1896</v>
      </c>
      <c r="L5931" s="3">
        <v>63.068654678399987</v>
      </c>
      <c r="M5931" s="3">
        <v>65.276057592143985</v>
      </c>
      <c r="N5931" s="3">
        <v>67.560719607869018</v>
      </c>
      <c r="O5931" s="3">
        <v>69.925344794144422</v>
      </c>
      <c r="P5931" s="3">
        <v>72.372731861939471</v>
      </c>
    </row>
    <row r="5932" spans="2:16" x14ac:dyDescent="0.35">
      <c r="B5932" t="s">
        <v>10</v>
      </c>
      <c r="D5932" t="s">
        <v>19</v>
      </c>
      <c r="E5932" t="s">
        <v>103</v>
      </c>
      <c r="F5932" t="s">
        <v>1881</v>
      </c>
      <c r="G5932" t="s">
        <v>1882</v>
      </c>
      <c r="H5932">
        <v>5325</v>
      </c>
      <c r="I5932" t="s">
        <v>146</v>
      </c>
      <c r="J5932">
        <v>63300160</v>
      </c>
      <c r="K5932" t="s">
        <v>1878</v>
      </c>
      <c r="L5932" s="3">
        <v>327313.0108497967</v>
      </c>
      <c r="M5932" s="3">
        <v>136418.21045358758</v>
      </c>
      <c r="N5932" s="3">
        <v>47482.186714926735</v>
      </c>
      <c r="O5932" s="3">
        <v>-43677.237617199775</v>
      </c>
      <c r="P5932" s="3">
        <v>-83389.745329418685</v>
      </c>
    </row>
    <row r="5933" spans="2:16" x14ac:dyDescent="0.35">
      <c r="B5933" t="s">
        <v>10</v>
      </c>
      <c r="D5933" t="s">
        <v>11</v>
      </c>
      <c r="E5933" t="s">
        <v>103</v>
      </c>
      <c r="F5933" t="s">
        <v>155</v>
      </c>
      <c r="G5933" t="s">
        <v>156</v>
      </c>
      <c r="H5933">
        <v>5325</v>
      </c>
      <c r="I5933" t="s">
        <v>146</v>
      </c>
      <c r="J5933">
        <v>63300080</v>
      </c>
      <c r="K5933" t="s">
        <v>91</v>
      </c>
      <c r="L5933" s="3">
        <v>2524.5158192369418</v>
      </c>
      <c r="M5933" s="3">
        <v>574.88601542566903</v>
      </c>
      <c r="N5933" s="3">
        <v>1091.1374216112599</v>
      </c>
      <c r="O5933" s="3">
        <v>1640.3415388827416</v>
      </c>
      <c r="P5933" s="3">
        <v>4263.6507510362571</v>
      </c>
    </row>
    <row r="5934" spans="2:16" x14ac:dyDescent="0.35">
      <c r="B5934" t="s">
        <v>10</v>
      </c>
      <c r="D5934" t="s">
        <v>19</v>
      </c>
      <c r="E5934" t="s">
        <v>103</v>
      </c>
      <c r="F5934" t="s">
        <v>155</v>
      </c>
      <c r="G5934" t="s">
        <v>156</v>
      </c>
      <c r="H5934">
        <v>5325</v>
      </c>
      <c r="I5934" t="s">
        <v>146</v>
      </c>
      <c r="J5934">
        <v>63300030</v>
      </c>
      <c r="K5934" t="s">
        <v>1488</v>
      </c>
      <c r="L5934" s="3">
        <v>-29648.637947816605</v>
      </c>
      <c r="M5934" s="3">
        <v>379.1499999999869</v>
      </c>
      <c r="N5934" s="3">
        <v>-962.93000000001484</v>
      </c>
      <c r="O5934" s="3">
        <v>-2338.3600000000151</v>
      </c>
      <c r="P5934" s="3">
        <v>-2937.5875890591487</v>
      </c>
    </row>
    <row r="5935" spans="2:16" x14ac:dyDescent="0.35">
      <c r="B5935" t="s">
        <v>10</v>
      </c>
      <c r="D5935" t="s">
        <v>11</v>
      </c>
      <c r="E5935" t="s">
        <v>103</v>
      </c>
      <c r="F5935" t="s">
        <v>155</v>
      </c>
      <c r="G5935" t="s">
        <v>156</v>
      </c>
      <c r="H5935">
        <v>5325</v>
      </c>
      <c r="I5935" t="s">
        <v>146</v>
      </c>
      <c r="J5935">
        <v>63300040</v>
      </c>
      <c r="K5935" t="s">
        <v>1515</v>
      </c>
      <c r="L5935" s="3">
        <v>871.95447703907848</v>
      </c>
      <c r="M5935" s="3">
        <v>198.56260401216423</v>
      </c>
      <c r="N5935" s="3">
        <v>376.87312259600003</v>
      </c>
      <c r="O5935" s="3">
        <v>566.5653341535799</v>
      </c>
      <c r="P5935" s="3">
        <v>1472.6425291408159</v>
      </c>
    </row>
    <row r="5936" spans="2:16" x14ac:dyDescent="0.35">
      <c r="B5936" t="s">
        <v>10</v>
      </c>
      <c r="D5936" t="s">
        <v>19</v>
      </c>
      <c r="E5936" t="s">
        <v>103</v>
      </c>
      <c r="F5936" t="s">
        <v>155</v>
      </c>
      <c r="G5936" t="s">
        <v>156</v>
      </c>
      <c r="H5936">
        <v>5325</v>
      </c>
      <c r="I5936" t="s">
        <v>146</v>
      </c>
      <c r="J5936">
        <v>63300056</v>
      </c>
      <c r="K5936" t="s">
        <v>1536</v>
      </c>
      <c r="L5936" s="3">
        <v>8304.3283527531312</v>
      </c>
      <c r="M5936" s="3">
        <v>1891.0724191634217</v>
      </c>
      <c r="N5936" s="3">
        <v>3589.2678342476138</v>
      </c>
      <c r="O5936" s="3">
        <v>5395.860325272195</v>
      </c>
      <c r="P5936" s="3">
        <v>14025.16694419831</v>
      </c>
    </row>
    <row r="5937" spans="2:16" x14ac:dyDescent="0.35">
      <c r="B5937" t="s">
        <v>10</v>
      </c>
      <c r="D5937" t="s">
        <v>19</v>
      </c>
      <c r="E5937" t="s">
        <v>103</v>
      </c>
      <c r="F5937" t="s">
        <v>155</v>
      </c>
      <c r="G5937" t="s">
        <v>156</v>
      </c>
      <c r="H5937">
        <v>5325</v>
      </c>
      <c r="I5937" t="s">
        <v>146</v>
      </c>
      <c r="J5937">
        <v>63300060</v>
      </c>
      <c r="K5937" t="s">
        <v>1546</v>
      </c>
      <c r="L5937" s="3">
        <v>-9334.4584900111968</v>
      </c>
      <c r="M5937" s="3">
        <v>-450.06000000000495</v>
      </c>
      <c r="N5937" s="3">
        <v>-1045.3400000000038</v>
      </c>
      <c r="O5937" s="3">
        <v>2604.7599999999948</v>
      </c>
      <c r="P5937" s="3">
        <v>2384.2236902136065</v>
      </c>
    </row>
    <row r="5938" spans="2:16" x14ac:dyDescent="0.35">
      <c r="B5938" t="s">
        <v>10</v>
      </c>
      <c r="D5938" t="s">
        <v>19</v>
      </c>
      <c r="E5938" t="s">
        <v>103</v>
      </c>
      <c r="F5938" t="s">
        <v>155</v>
      </c>
      <c r="G5938" t="s">
        <v>156</v>
      </c>
      <c r="H5938">
        <v>5325</v>
      </c>
      <c r="I5938" t="s">
        <v>146</v>
      </c>
      <c r="J5938">
        <v>63300065</v>
      </c>
      <c r="K5938" t="s">
        <v>1627</v>
      </c>
      <c r="L5938" s="3">
        <v>0</v>
      </c>
      <c r="M5938" s="3">
        <v>0</v>
      </c>
      <c r="N5938" s="3">
        <v>0</v>
      </c>
      <c r="O5938" s="3">
        <v>-4260.2500000000009</v>
      </c>
      <c r="P5938" s="3">
        <v>-4305.5165052543289</v>
      </c>
    </row>
    <row r="5939" spans="2:16" x14ac:dyDescent="0.35">
      <c r="B5939" t="s">
        <v>10</v>
      </c>
      <c r="D5939" t="s">
        <v>19</v>
      </c>
      <c r="E5939" t="s">
        <v>103</v>
      </c>
      <c r="F5939" t="s">
        <v>155</v>
      </c>
      <c r="G5939" t="s">
        <v>156</v>
      </c>
      <c r="H5939">
        <v>5325</v>
      </c>
      <c r="I5939" t="s">
        <v>146</v>
      </c>
      <c r="J5939">
        <v>63300150</v>
      </c>
      <c r="K5939" t="s">
        <v>1680</v>
      </c>
      <c r="L5939" s="3">
        <v>-18953.910053608182</v>
      </c>
      <c r="M5939" s="3">
        <v>-22526.819100000022</v>
      </c>
      <c r="N5939" s="3">
        <v>-23437.120346300027</v>
      </c>
      <c r="O5939" s="3">
        <v>-24377.103595320019</v>
      </c>
      <c r="P5939" s="3">
        <v>-23958.991448673944</v>
      </c>
    </row>
    <row r="5940" spans="2:16" x14ac:dyDescent="0.35">
      <c r="B5940" t="s">
        <v>10</v>
      </c>
      <c r="D5940" t="s">
        <v>19</v>
      </c>
      <c r="E5940" t="s">
        <v>103</v>
      </c>
      <c r="F5940" t="s">
        <v>155</v>
      </c>
      <c r="G5940" t="s">
        <v>156</v>
      </c>
      <c r="H5940">
        <v>5325</v>
      </c>
      <c r="I5940" t="s">
        <v>146</v>
      </c>
      <c r="J5940">
        <v>63300152</v>
      </c>
      <c r="K5940" t="s">
        <v>1741</v>
      </c>
      <c r="L5940" s="3">
        <v>10995.869999999981</v>
      </c>
      <c r="M5940" s="3">
        <v>57500.01999999999</v>
      </c>
      <c r="N5940" s="3">
        <v>57500.01999999999</v>
      </c>
      <c r="O5940" s="3">
        <v>57500.01999999999</v>
      </c>
      <c r="P5940" s="3">
        <v>57500.01999999999</v>
      </c>
    </row>
    <row r="5941" spans="2:16" x14ac:dyDescent="0.35">
      <c r="B5941" t="s">
        <v>10</v>
      </c>
      <c r="D5941" t="s">
        <v>11</v>
      </c>
      <c r="E5941" t="s">
        <v>103</v>
      </c>
      <c r="F5941" t="s">
        <v>155</v>
      </c>
      <c r="G5941" t="s">
        <v>156</v>
      </c>
      <c r="H5941">
        <v>5325</v>
      </c>
      <c r="I5941" t="s">
        <v>146</v>
      </c>
      <c r="J5941">
        <v>63300100</v>
      </c>
      <c r="K5941" t="s">
        <v>1869</v>
      </c>
      <c r="L5941" s="3">
        <v>763.99820845328577</v>
      </c>
      <c r="M5941" s="3">
        <v>173.9786625630295</v>
      </c>
      <c r="N5941" s="3">
        <v>330.21264075077852</v>
      </c>
      <c r="O5941" s="3">
        <v>496.41914992504098</v>
      </c>
      <c r="P5941" s="3">
        <v>1290.315358866239</v>
      </c>
    </row>
    <row r="5942" spans="2:16" x14ac:dyDescent="0.35">
      <c r="B5942" t="s">
        <v>10</v>
      </c>
      <c r="D5942" t="s">
        <v>11</v>
      </c>
      <c r="E5942" t="s">
        <v>103</v>
      </c>
      <c r="F5942" t="s">
        <v>155</v>
      </c>
      <c r="G5942" t="s">
        <v>156</v>
      </c>
      <c r="H5942">
        <v>5325</v>
      </c>
      <c r="I5942" t="s">
        <v>146</v>
      </c>
      <c r="J5942">
        <v>63300170</v>
      </c>
      <c r="K5942" t="s">
        <v>1873</v>
      </c>
      <c r="L5942" s="3">
        <v>1320.3882080877447</v>
      </c>
      <c r="M5942" s="3">
        <v>300.68051464697783</v>
      </c>
      <c r="N5942" s="3">
        <v>570.69358564536378</v>
      </c>
      <c r="O5942" s="3">
        <v>857.94179171828</v>
      </c>
      <c r="P5942" s="3">
        <v>2230.0015441275245</v>
      </c>
    </row>
    <row r="5943" spans="2:16" x14ac:dyDescent="0.35">
      <c r="B5943" t="s">
        <v>10</v>
      </c>
      <c r="D5943" t="s">
        <v>11</v>
      </c>
      <c r="E5943" t="s">
        <v>103</v>
      </c>
      <c r="F5943" t="s">
        <v>155</v>
      </c>
      <c r="G5943" t="s">
        <v>156</v>
      </c>
      <c r="H5943">
        <v>5325</v>
      </c>
      <c r="I5943" t="s">
        <v>146</v>
      </c>
      <c r="J5943">
        <v>63300130</v>
      </c>
      <c r="K5943" t="s">
        <v>1896</v>
      </c>
      <c r="L5943" s="3">
        <v>332.17313837622169</v>
      </c>
      <c r="M5943" s="3">
        <v>75.64290127453387</v>
      </c>
      <c r="N5943" s="3">
        <v>-11068.842315227394</v>
      </c>
      <c r="O5943" s="3">
        <v>-10593.146267548194</v>
      </c>
      <c r="P5943" s="3">
        <v>-10362.822845176095</v>
      </c>
    </row>
    <row r="5944" spans="2:16" x14ac:dyDescent="0.35">
      <c r="B5944" t="s">
        <v>10</v>
      </c>
      <c r="D5944" t="s">
        <v>19</v>
      </c>
      <c r="E5944" t="s">
        <v>103</v>
      </c>
      <c r="F5944" t="s">
        <v>1555</v>
      </c>
      <c r="G5944" t="s">
        <v>1556</v>
      </c>
      <c r="H5944">
        <v>5325</v>
      </c>
      <c r="I5944" t="s">
        <v>146</v>
      </c>
      <c r="J5944">
        <v>63300060</v>
      </c>
      <c r="K5944" t="s">
        <v>1546</v>
      </c>
      <c r="L5944" s="3">
        <v>-1635.0848524626253</v>
      </c>
      <c r="M5944" s="3">
        <v>-126.13300000000027</v>
      </c>
      <c r="N5944" s="3">
        <v>-213.03999999999996</v>
      </c>
      <c r="O5944" s="3">
        <v>-302.07999999999993</v>
      </c>
      <c r="P5944" s="3">
        <v>-340.8798312885192</v>
      </c>
    </row>
    <row r="5945" spans="2:16" x14ac:dyDescent="0.35">
      <c r="B5945" t="s">
        <v>10</v>
      </c>
      <c r="D5945" t="s">
        <v>19</v>
      </c>
      <c r="E5945" t="s">
        <v>103</v>
      </c>
      <c r="F5945" t="s">
        <v>1555</v>
      </c>
      <c r="G5945" t="s">
        <v>1556</v>
      </c>
      <c r="H5945">
        <v>5325</v>
      </c>
      <c r="I5945" t="s">
        <v>146</v>
      </c>
      <c r="J5945">
        <v>63300150</v>
      </c>
      <c r="K5945" t="s">
        <v>1680</v>
      </c>
      <c r="L5945" s="3">
        <v>-87918.068085132487</v>
      </c>
      <c r="M5945" s="3">
        <v>-95007.324800000002</v>
      </c>
      <c r="N5945" s="3">
        <v>-97674.849896</v>
      </c>
      <c r="O5945" s="3">
        <v>-100414.94669391999</v>
      </c>
      <c r="P5945" s="3">
        <v>-100911.59753055398</v>
      </c>
    </row>
    <row r="5946" spans="2:16" x14ac:dyDescent="0.35">
      <c r="B5946" t="s">
        <v>10</v>
      </c>
      <c r="D5946" t="s">
        <v>19</v>
      </c>
      <c r="E5946" t="s">
        <v>103</v>
      </c>
      <c r="F5946" t="s">
        <v>1697</v>
      </c>
      <c r="G5946" t="s">
        <v>1698</v>
      </c>
      <c r="H5946">
        <v>5325</v>
      </c>
      <c r="I5946" t="s">
        <v>146</v>
      </c>
      <c r="J5946">
        <v>63300150</v>
      </c>
      <c r="K5946" t="s">
        <v>1680</v>
      </c>
      <c r="L5946" s="3">
        <v>0</v>
      </c>
      <c r="M5946" s="3">
        <v>-22194.006520000003</v>
      </c>
      <c r="N5946" s="3">
        <v>-22315.983750400002</v>
      </c>
      <c r="O5946" s="3">
        <v>-22440.400525408</v>
      </c>
      <c r="P5946" s="3">
        <v>0</v>
      </c>
    </row>
    <row r="5947" spans="2:16" x14ac:dyDescent="0.35">
      <c r="B5947" t="s">
        <v>10</v>
      </c>
      <c r="D5947" t="s">
        <v>19</v>
      </c>
      <c r="E5947" t="s">
        <v>103</v>
      </c>
      <c r="F5947" t="s">
        <v>1699</v>
      </c>
      <c r="G5947" t="s">
        <v>1700</v>
      </c>
      <c r="H5947">
        <v>5325</v>
      </c>
      <c r="I5947" t="s">
        <v>146</v>
      </c>
      <c r="J5947">
        <v>63300150</v>
      </c>
      <c r="K5947" t="s">
        <v>1680</v>
      </c>
      <c r="L5947" s="3">
        <v>0</v>
      </c>
      <c r="M5947" s="3">
        <v>-7654.5409186480001</v>
      </c>
      <c r="N5947" s="3">
        <v>-7776.8897720209607</v>
      </c>
      <c r="O5947" s="3">
        <v>-7901.6856024613799</v>
      </c>
      <c r="P5947" s="3">
        <v>0</v>
      </c>
    </row>
    <row r="5948" spans="2:16" x14ac:dyDescent="0.35">
      <c r="B5948" t="s">
        <v>10</v>
      </c>
      <c r="D5948" t="s">
        <v>19</v>
      </c>
      <c r="E5948" t="s">
        <v>103</v>
      </c>
      <c r="F5948" t="s">
        <v>1549</v>
      </c>
      <c r="G5948" t="s">
        <v>1550</v>
      </c>
      <c r="H5948">
        <v>5325</v>
      </c>
      <c r="I5948" t="s">
        <v>146</v>
      </c>
      <c r="J5948">
        <v>63300150</v>
      </c>
      <c r="K5948" t="s">
        <v>1680</v>
      </c>
      <c r="L5948" s="3">
        <v>0</v>
      </c>
      <c r="M5948" s="3">
        <v>10662.607164300047</v>
      </c>
      <c r="N5948" s="3">
        <v>21591.779507700005</v>
      </c>
      <c r="O5948" s="3">
        <v>32794.181159900036</v>
      </c>
      <c r="P5948" s="3">
        <v>0</v>
      </c>
    </row>
    <row r="5949" spans="2:16" x14ac:dyDescent="0.35">
      <c r="B5949" t="s">
        <v>10</v>
      </c>
      <c r="D5949" t="s">
        <v>19</v>
      </c>
      <c r="E5949" t="s">
        <v>103</v>
      </c>
      <c r="F5949" t="s">
        <v>1491</v>
      </c>
      <c r="G5949" t="s">
        <v>1492</v>
      </c>
      <c r="H5949">
        <v>5325</v>
      </c>
      <c r="I5949" t="s">
        <v>146</v>
      </c>
      <c r="J5949">
        <v>63300150</v>
      </c>
      <c r="K5949" t="s">
        <v>1680</v>
      </c>
      <c r="L5949" s="3">
        <v>0</v>
      </c>
      <c r="M5949" s="3">
        <v>2355.1914377739995</v>
      </c>
      <c r="N5949" s="3">
        <v>2626.9960712154793</v>
      </c>
      <c r="O5949" s="3">
        <v>2905.790872731789</v>
      </c>
      <c r="P5949" s="3">
        <v>0</v>
      </c>
    </row>
    <row r="5950" spans="2:16" x14ac:dyDescent="0.35">
      <c r="B5950" t="s">
        <v>10</v>
      </c>
      <c r="D5950" t="s">
        <v>19</v>
      </c>
      <c r="E5950" t="s">
        <v>103</v>
      </c>
      <c r="F5950" t="s">
        <v>144</v>
      </c>
      <c r="G5950" t="s">
        <v>145</v>
      </c>
      <c r="H5950">
        <v>5325</v>
      </c>
      <c r="I5950" t="s">
        <v>146</v>
      </c>
      <c r="J5950">
        <v>63300150</v>
      </c>
      <c r="K5950" t="s">
        <v>1680</v>
      </c>
      <c r="L5950" s="3">
        <v>0</v>
      </c>
      <c r="M5950" s="3">
        <v>19960.774115057888</v>
      </c>
      <c r="N5950" s="3">
        <v>19527.127552876049</v>
      </c>
      <c r="O5950" s="3">
        <v>21665.155405623551</v>
      </c>
      <c r="P5950" s="3">
        <v>0</v>
      </c>
    </row>
    <row r="5951" spans="2:16" x14ac:dyDescent="0.35">
      <c r="B5951" t="s">
        <v>10</v>
      </c>
      <c r="D5951" t="s">
        <v>19</v>
      </c>
      <c r="E5951" t="s">
        <v>103</v>
      </c>
      <c r="F5951" t="s">
        <v>1879</v>
      </c>
      <c r="G5951" t="s">
        <v>1880</v>
      </c>
      <c r="H5951">
        <v>5325</v>
      </c>
      <c r="I5951" t="s">
        <v>146</v>
      </c>
      <c r="J5951">
        <v>63300150</v>
      </c>
      <c r="K5951" t="s">
        <v>1680</v>
      </c>
      <c r="L5951" s="3">
        <v>0</v>
      </c>
      <c r="M5951" s="3">
        <v>-163302.45725644846</v>
      </c>
      <c r="N5951" s="3">
        <v>-139895.03758823487</v>
      </c>
      <c r="O5951" s="3">
        <v>-115902.43242831575</v>
      </c>
      <c r="P5951" s="3">
        <v>0</v>
      </c>
    </row>
    <row r="5952" spans="2:16" x14ac:dyDescent="0.35">
      <c r="B5952" t="s">
        <v>10</v>
      </c>
      <c r="D5952" t="s">
        <v>19</v>
      </c>
      <c r="E5952" t="s">
        <v>103</v>
      </c>
      <c r="F5952" t="s">
        <v>147</v>
      </c>
      <c r="G5952" t="s">
        <v>148</v>
      </c>
      <c r="H5952">
        <v>5325</v>
      </c>
      <c r="I5952" t="s">
        <v>146</v>
      </c>
      <c r="J5952">
        <v>63300150</v>
      </c>
      <c r="K5952" t="s">
        <v>1680</v>
      </c>
      <c r="L5952" s="3">
        <v>0</v>
      </c>
      <c r="M5952" s="3">
        <v>-47626.279189385874</v>
      </c>
      <c r="N5952" s="3">
        <v>-35541.0023237922</v>
      </c>
      <c r="O5952" s="3">
        <v>-38608.727384333208</v>
      </c>
      <c r="P5952" s="3">
        <v>0</v>
      </c>
    </row>
    <row r="5953" spans="2:16" x14ac:dyDescent="0.35">
      <c r="B5953" t="s">
        <v>10</v>
      </c>
      <c r="D5953" t="s">
        <v>19</v>
      </c>
      <c r="E5953" t="s">
        <v>103</v>
      </c>
      <c r="F5953" t="s">
        <v>1551</v>
      </c>
      <c r="G5953" t="s">
        <v>1552</v>
      </c>
      <c r="H5953">
        <v>5325</v>
      </c>
      <c r="I5953" t="s">
        <v>146</v>
      </c>
      <c r="J5953">
        <v>63300150</v>
      </c>
      <c r="K5953" t="s">
        <v>1680</v>
      </c>
      <c r="L5953" s="3">
        <v>0</v>
      </c>
      <c r="M5953" s="3">
        <v>1250.4082567209975</v>
      </c>
      <c r="N5953" s="3">
        <v>6947.1535828269161</v>
      </c>
      <c r="O5953" s="3">
        <v>3855.1425150069635</v>
      </c>
      <c r="P5953" s="3">
        <v>0</v>
      </c>
    </row>
    <row r="5954" spans="2:16" x14ac:dyDescent="0.35">
      <c r="B5954" t="s">
        <v>10</v>
      </c>
      <c r="D5954" t="s">
        <v>19</v>
      </c>
      <c r="E5954" t="s">
        <v>103</v>
      </c>
      <c r="F5954" t="s">
        <v>149</v>
      </c>
      <c r="G5954" t="s">
        <v>150</v>
      </c>
      <c r="H5954">
        <v>5325</v>
      </c>
      <c r="I5954" t="s">
        <v>146</v>
      </c>
      <c r="J5954">
        <v>63300150</v>
      </c>
      <c r="K5954" t="s">
        <v>1680</v>
      </c>
      <c r="L5954" s="3">
        <v>0</v>
      </c>
      <c r="M5954" s="3">
        <v>-149224.22894622668</v>
      </c>
      <c r="N5954" s="3">
        <v>-152112.7446429031</v>
      </c>
      <c r="O5954" s="3">
        <v>-155060.65476592438</v>
      </c>
      <c r="P5954" s="3">
        <v>0</v>
      </c>
    </row>
    <row r="5955" spans="2:16" x14ac:dyDescent="0.35">
      <c r="B5955" t="s">
        <v>10</v>
      </c>
      <c r="D5955" t="s">
        <v>19</v>
      </c>
      <c r="E5955" t="s">
        <v>103</v>
      </c>
      <c r="F5955" t="s">
        <v>151</v>
      </c>
      <c r="G5955" t="s">
        <v>152</v>
      </c>
      <c r="H5955">
        <v>5325</v>
      </c>
      <c r="I5955" t="s">
        <v>146</v>
      </c>
      <c r="J5955">
        <v>63300150</v>
      </c>
      <c r="K5955" t="s">
        <v>1680</v>
      </c>
      <c r="L5955" s="3">
        <v>0</v>
      </c>
      <c r="M5955" s="3">
        <v>-5505.6267335583234</v>
      </c>
      <c r="N5955" s="3">
        <v>11349.016205242277</v>
      </c>
      <c r="O5955" s="3">
        <v>11724.266213588155</v>
      </c>
      <c r="P5955" s="3">
        <v>0</v>
      </c>
    </row>
    <row r="5956" spans="2:16" x14ac:dyDescent="0.35">
      <c r="B5956" t="s">
        <v>10</v>
      </c>
      <c r="D5956" t="s">
        <v>19</v>
      </c>
      <c r="E5956" t="s">
        <v>103</v>
      </c>
      <c r="F5956" t="s">
        <v>1701</v>
      </c>
      <c r="G5956" t="s">
        <v>1702</v>
      </c>
      <c r="H5956">
        <v>5325</v>
      </c>
      <c r="I5956" t="s">
        <v>146</v>
      </c>
      <c r="J5956">
        <v>63300150</v>
      </c>
      <c r="K5956" t="s">
        <v>1680</v>
      </c>
      <c r="L5956" s="3">
        <v>0</v>
      </c>
      <c r="M5956" s="3">
        <v>-186644.6421612376</v>
      </c>
      <c r="N5956" s="3">
        <v>-165117.32690142569</v>
      </c>
      <c r="O5956" s="3">
        <v>-97600.400131955132</v>
      </c>
      <c r="P5956" s="3">
        <v>0</v>
      </c>
    </row>
    <row r="5957" spans="2:16" x14ac:dyDescent="0.35">
      <c r="B5957" t="s">
        <v>10</v>
      </c>
      <c r="D5957" t="s">
        <v>19</v>
      </c>
      <c r="E5957" t="s">
        <v>103</v>
      </c>
      <c r="F5957" t="s">
        <v>1703</v>
      </c>
      <c r="G5957" t="s">
        <v>1704</v>
      </c>
      <c r="H5957">
        <v>5325</v>
      </c>
      <c r="I5957" t="s">
        <v>146</v>
      </c>
      <c r="J5957">
        <v>63300150</v>
      </c>
      <c r="K5957" t="s">
        <v>1680</v>
      </c>
      <c r="L5957" s="3">
        <v>0</v>
      </c>
      <c r="M5957" s="3">
        <v>-10594.429424999998</v>
      </c>
      <c r="N5957" s="3">
        <v>-10715.859200999999</v>
      </c>
      <c r="O5957" s="3">
        <v>-10839.71757252</v>
      </c>
      <c r="P5957" s="3">
        <v>0</v>
      </c>
    </row>
    <row r="5958" spans="2:16" x14ac:dyDescent="0.35">
      <c r="B5958" t="s">
        <v>10</v>
      </c>
      <c r="D5958" t="s">
        <v>19</v>
      </c>
      <c r="E5958" t="s">
        <v>103</v>
      </c>
      <c r="F5958" t="s">
        <v>1705</v>
      </c>
      <c r="G5958" t="s">
        <v>1706</v>
      </c>
      <c r="H5958">
        <v>5325</v>
      </c>
      <c r="I5958" t="s">
        <v>146</v>
      </c>
      <c r="J5958">
        <v>63300150</v>
      </c>
      <c r="K5958" t="s">
        <v>1680</v>
      </c>
      <c r="L5958" s="3">
        <v>0</v>
      </c>
      <c r="M5958" s="3">
        <v>-80638.756800000003</v>
      </c>
      <c r="N5958" s="3">
        <v>-81069.866735999996</v>
      </c>
      <c r="O5958" s="3">
        <v>-81509.598870720001</v>
      </c>
      <c r="P5958" s="3">
        <v>0</v>
      </c>
    </row>
    <row r="5959" spans="2:16" x14ac:dyDescent="0.35">
      <c r="B5959" t="s">
        <v>10</v>
      </c>
      <c r="D5959" t="s">
        <v>19</v>
      </c>
      <c r="E5959" t="s">
        <v>103</v>
      </c>
      <c r="F5959" t="s">
        <v>1553</v>
      </c>
      <c r="G5959" t="s">
        <v>1554</v>
      </c>
      <c r="H5959">
        <v>5325</v>
      </c>
      <c r="I5959" t="s">
        <v>146</v>
      </c>
      <c r="J5959">
        <v>63300150</v>
      </c>
      <c r="K5959" t="s">
        <v>1680</v>
      </c>
      <c r="L5959" s="3">
        <v>0</v>
      </c>
      <c r="M5959" s="3">
        <v>-154764.44999999995</v>
      </c>
      <c r="N5959" s="3">
        <v>-139669.02000000002</v>
      </c>
      <c r="O5959" s="3">
        <v>-124196.19999999995</v>
      </c>
      <c r="P5959" s="3">
        <v>0</v>
      </c>
    </row>
    <row r="5960" spans="2:16" x14ac:dyDescent="0.35">
      <c r="B5960" t="s">
        <v>10</v>
      </c>
      <c r="D5960" t="s">
        <v>19</v>
      </c>
      <c r="E5960" t="s">
        <v>103</v>
      </c>
      <c r="F5960" t="s">
        <v>1493</v>
      </c>
      <c r="G5960" t="s">
        <v>1494</v>
      </c>
      <c r="H5960">
        <v>5325</v>
      </c>
      <c r="I5960" t="s">
        <v>146</v>
      </c>
      <c r="J5960">
        <v>63300150</v>
      </c>
      <c r="K5960" t="s">
        <v>1680</v>
      </c>
      <c r="L5960" s="3">
        <v>0</v>
      </c>
      <c r="M5960" s="3">
        <v>422.0201499999996</v>
      </c>
      <c r="N5960" s="3">
        <v>670.42537579999953</v>
      </c>
      <c r="O5960" s="3">
        <v>925.24316576000024</v>
      </c>
      <c r="P5960" s="3">
        <v>0</v>
      </c>
    </row>
    <row r="5961" spans="2:16" x14ac:dyDescent="0.35">
      <c r="B5961" t="s">
        <v>10</v>
      </c>
      <c r="D5961" t="s">
        <v>19</v>
      </c>
      <c r="E5961" t="s">
        <v>103</v>
      </c>
      <c r="F5961" t="s">
        <v>153</v>
      </c>
      <c r="G5961" t="s">
        <v>154</v>
      </c>
      <c r="H5961">
        <v>5325</v>
      </c>
      <c r="I5961" t="s">
        <v>146</v>
      </c>
      <c r="J5961">
        <v>63300150</v>
      </c>
      <c r="K5961" t="s">
        <v>1680</v>
      </c>
      <c r="L5961" s="3">
        <v>0</v>
      </c>
      <c r="M5961" s="3">
        <v>41203.960352333881</v>
      </c>
      <c r="N5961" s="3">
        <v>42792.012597665569</v>
      </c>
      <c r="O5961" s="3">
        <v>44422.364873368868</v>
      </c>
      <c r="P5961" s="3">
        <v>0</v>
      </c>
    </row>
    <row r="5962" spans="2:16" x14ac:dyDescent="0.35">
      <c r="B5962" t="s">
        <v>10</v>
      </c>
      <c r="D5962" t="s">
        <v>19</v>
      </c>
      <c r="E5962" t="s">
        <v>103</v>
      </c>
      <c r="F5962" t="s">
        <v>1881</v>
      </c>
      <c r="G5962" t="s">
        <v>1882</v>
      </c>
      <c r="H5962">
        <v>5325</v>
      </c>
      <c r="I5962" t="s">
        <v>146</v>
      </c>
      <c r="J5962">
        <v>63300150</v>
      </c>
      <c r="K5962" t="s">
        <v>1680</v>
      </c>
      <c r="L5962" s="3">
        <v>0</v>
      </c>
      <c r="M5962" s="3">
        <v>-136418.21045358758</v>
      </c>
      <c r="N5962" s="3">
        <v>-47482.186714926735</v>
      </c>
      <c r="O5962" s="3">
        <v>43677.237617199775</v>
      </c>
      <c r="P5962" s="3">
        <v>0</v>
      </c>
    </row>
    <row r="5963" spans="2:16" x14ac:dyDescent="0.35">
      <c r="B5963" t="s">
        <v>10</v>
      </c>
      <c r="D5963" t="s">
        <v>19</v>
      </c>
      <c r="E5963" t="s">
        <v>103</v>
      </c>
      <c r="F5963" t="s">
        <v>155</v>
      </c>
      <c r="G5963" t="s">
        <v>156</v>
      </c>
      <c r="H5963">
        <v>5325</v>
      </c>
      <c r="I5963" t="s">
        <v>146</v>
      </c>
      <c r="J5963">
        <v>63300150</v>
      </c>
      <c r="K5963" t="s">
        <v>1680</v>
      </c>
      <c r="L5963" s="3">
        <v>0</v>
      </c>
      <c r="M5963" s="3">
        <v>-38117.114017085747</v>
      </c>
      <c r="N5963" s="3">
        <v>-26943.971943323566</v>
      </c>
      <c r="O5963" s="3">
        <v>-27493.048277083595</v>
      </c>
      <c r="P5963" s="3">
        <v>0</v>
      </c>
    </row>
    <row r="5964" spans="2:16" x14ac:dyDescent="0.35">
      <c r="B5964" t="s">
        <v>10</v>
      </c>
      <c r="D5964" t="s">
        <v>19</v>
      </c>
      <c r="E5964" t="s">
        <v>103</v>
      </c>
      <c r="F5964" t="s">
        <v>1555</v>
      </c>
      <c r="G5964" t="s">
        <v>1556</v>
      </c>
      <c r="H5964">
        <v>5325</v>
      </c>
      <c r="I5964" t="s">
        <v>146</v>
      </c>
      <c r="J5964">
        <v>63300150</v>
      </c>
      <c r="K5964" t="s">
        <v>1680</v>
      </c>
      <c r="L5964" s="3">
        <v>0</v>
      </c>
      <c r="M5964" s="3">
        <v>1078.1978000000076</v>
      </c>
      <c r="N5964" s="3">
        <v>3832.6298960000049</v>
      </c>
      <c r="O5964" s="3">
        <v>6661.7666939199971</v>
      </c>
      <c r="P5964" s="3">
        <v>0</v>
      </c>
    </row>
    <row r="5965" spans="2:16" x14ac:dyDescent="0.35">
      <c r="B5965" t="s">
        <v>10</v>
      </c>
      <c r="D5965" t="s">
        <v>19</v>
      </c>
      <c r="E5965" t="s">
        <v>103</v>
      </c>
      <c r="F5965" t="s">
        <v>1495</v>
      </c>
      <c r="G5965" t="s">
        <v>1496</v>
      </c>
      <c r="H5965">
        <v>5325</v>
      </c>
      <c r="I5965" t="s">
        <v>146</v>
      </c>
      <c r="J5965">
        <v>63300150</v>
      </c>
      <c r="K5965" t="s">
        <v>1680</v>
      </c>
      <c r="L5965" s="3">
        <v>0</v>
      </c>
      <c r="M5965" s="3">
        <v>-72005.873391016008</v>
      </c>
      <c r="N5965" s="3">
        <v>-72709.913695657975</v>
      </c>
      <c r="O5965" s="3">
        <v>-73268.205211391469</v>
      </c>
      <c r="P5965" s="3">
        <v>0</v>
      </c>
    </row>
    <row r="5966" spans="2:16" x14ac:dyDescent="0.35">
      <c r="B5966" t="s">
        <v>10</v>
      </c>
      <c r="D5966" t="s">
        <v>19</v>
      </c>
      <c r="E5966" t="s">
        <v>103</v>
      </c>
      <c r="F5966" t="s">
        <v>157</v>
      </c>
      <c r="G5966" t="s">
        <v>158</v>
      </c>
      <c r="H5966">
        <v>5325</v>
      </c>
      <c r="I5966" t="s">
        <v>146</v>
      </c>
      <c r="J5966">
        <v>63300150</v>
      </c>
      <c r="K5966" t="s">
        <v>1680</v>
      </c>
      <c r="L5966" s="3">
        <v>0</v>
      </c>
      <c r="M5966" s="3">
        <v>4864.7617824542285</v>
      </c>
      <c r="N5966" s="3">
        <v>73849.112268219222</v>
      </c>
      <c r="O5966" s="3">
        <v>72934.74917449514</v>
      </c>
      <c r="P5966" s="3">
        <v>0</v>
      </c>
    </row>
    <row r="5967" spans="2:16" x14ac:dyDescent="0.35">
      <c r="B5967" t="s">
        <v>10</v>
      </c>
      <c r="D5967" t="s">
        <v>19</v>
      </c>
      <c r="E5967" t="s">
        <v>103</v>
      </c>
      <c r="F5967" t="s">
        <v>1748</v>
      </c>
      <c r="G5967" t="s">
        <v>1749</v>
      </c>
      <c r="H5967">
        <v>5325</v>
      </c>
      <c r="I5967" t="s">
        <v>146</v>
      </c>
      <c r="J5967">
        <v>63300150</v>
      </c>
      <c r="K5967" t="s">
        <v>1680</v>
      </c>
      <c r="L5967" s="3">
        <v>0</v>
      </c>
      <c r="M5967" s="3">
        <v>-508385.0814347025</v>
      </c>
      <c r="N5967" s="3">
        <v>-1009716.0081199994</v>
      </c>
      <c r="O5967" s="3">
        <v>-1086716.5496824002</v>
      </c>
      <c r="P5967" s="3">
        <v>0</v>
      </c>
    </row>
    <row r="5968" spans="2:16" x14ac:dyDescent="0.35">
      <c r="B5968" t="s">
        <v>10</v>
      </c>
      <c r="D5968" t="s">
        <v>19</v>
      </c>
      <c r="E5968" t="s">
        <v>103</v>
      </c>
      <c r="F5968" t="s">
        <v>1697</v>
      </c>
      <c r="G5968" t="s">
        <v>1698</v>
      </c>
      <c r="H5968">
        <v>5325</v>
      </c>
      <c r="I5968" t="s">
        <v>146</v>
      </c>
      <c r="J5968">
        <v>63300150</v>
      </c>
      <c r="K5968" t="s">
        <v>1680</v>
      </c>
      <c r="L5968" s="3">
        <v>0</v>
      </c>
      <c r="M5968" s="3">
        <v>0</v>
      </c>
      <c r="N5968" s="3">
        <v>0</v>
      </c>
      <c r="O5968" s="3">
        <v>0</v>
      </c>
      <c r="P5968" s="3">
        <v>0</v>
      </c>
    </row>
    <row r="5969" spans="2:16" x14ac:dyDescent="0.35">
      <c r="B5969" t="s">
        <v>10</v>
      </c>
      <c r="D5969" t="s">
        <v>19</v>
      </c>
      <c r="E5969" t="s">
        <v>103</v>
      </c>
      <c r="F5969" t="s">
        <v>1699</v>
      </c>
      <c r="G5969" t="s">
        <v>1700</v>
      </c>
      <c r="H5969">
        <v>5325</v>
      </c>
      <c r="I5969" t="s">
        <v>146</v>
      </c>
      <c r="J5969">
        <v>63300150</v>
      </c>
      <c r="K5969" t="s">
        <v>1680</v>
      </c>
      <c r="L5969" s="3">
        <v>0</v>
      </c>
      <c r="M5969" s="3">
        <v>0</v>
      </c>
      <c r="N5969" s="3">
        <v>0</v>
      </c>
      <c r="O5969" s="3">
        <v>0</v>
      </c>
      <c r="P5969" s="3">
        <v>0</v>
      </c>
    </row>
    <row r="5970" spans="2:16" x14ac:dyDescent="0.35">
      <c r="B5970" t="s">
        <v>10</v>
      </c>
      <c r="D5970" t="s">
        <v>19</v>
      </c>
      <c r="E5970" t="s">
        <v>103</v>
      </c>
      <c r="F5970" t="s">
        <v>1549</v>
      </c>
      <c r="G5970" t="s">
        <v>1550</v>
      </c>
      <c r="H5970">
        <v>5325</v>
      </c>
      <c r="I5970" t="s">
        <v>146</v>
      </c>
      <c r="J5970">
        <v>63300150</v>
      </c>
      <c r="K5970" t="s">
        <v>1680</v>
      </c>
      <c r="L5970" s="3">
        <v>0</v>
      </c>
      <c r="M5970" s="3">
        <v>33153.914469823547</v>
      </c>
      <c r="N5970" s="3">
        <v>38938.843285859155</v>
      </c>
      <c r="O5970" s="3">
        <v>36140.35508886107</v>
      </c>
      <c r="P5970" s="3">
        <v>0</v>
      </c>
    </row>
    <row r="5971" spans="2:16" x14ac:dyDescent="0.35">
      <c r="B5971" t="s">
        <v>10</v>
      </c>
      <c r="D5971" t="s">
        <v>19</v>
      </c>
      <c r="E5971" t="s">
        <v>103</v>
      </c>
      <c r="F5971" t="s">
        <v>1491</v>
      </c>
      <c r="G5971" t="s">
        <v>1492</v>
      </c>
      <c r="H5971">
        <v>5325</v>
      </c>
      <c r="I5971" t="s">
        <v>146</v>
      </c>
      <c r="J5971">
        <v>63300150</v>
      </c>
      <c r="K5971" t="s">
        <v>1680</v>
      </c>
      <c r="L5971" s="3">
        <v>0</v>
      </c>
      <c r="M5971" s="3">
        <v>1653.1133048115773</v>
      </c>
      <c r="N5971" s="3">
        <v>1921.2143834501662</v>
      </c>
      <c r="O5971" s="3">
        <v>1764.7160113773321</v>
      </c>
      <c r="P5971" s="3">
        <v>0</v>
      </c>
    </row>
    <row r="5972" spans="2:16" x14ac:dyDescent="0.35">
      <c r="B5972" t="s">
        <v>10</v>
      </c>
      <c r="D5972" t="s">
        <v>19</v>
      </c>
      <c r="E5972" t="s">
        <v>103</v>
      </c>
      <c r="F5972" t="s">
        <v>144</v>
      </c>
      <c r="G5972" t="s">
        <v>145</v>
      </c>
      <c r="H5972">
        <v>5325</v>
      </c>
      <c r="I5972" t="s">
        <v>146</v>
      </c>
      <c r="J5972">
        <v>63300150</v>
      </c>
      <c r="K5972" t="s">
        <v>1680</v>
      </c>
      <c r="L5972" s="3">
        <v>0</v>
      </c>
      <c r="M5972" s="3">
        <v>4052.7069776538647</v>
      </c>
      <c r="N5972" s="3">
        <v>4642.539087938706</v>
      </c>
      <c r="O5972" s="3">
        <v>4405.8166492576165</v>
      </c>
      <c r="P5972" s="3">
        <v>0</v>
      </c>
    </row>
    <row r="5973" spans="2:16" x14ac:dyDescent="0.35">
      <c r="B5973" t="s">
        <v>10</v>
      </c>
      <c r="D5973" t="s">
        <v>19</v>
      </c>
      <c r="E5973" t="s">
        <v>103</v>
      </c>
      <c r="F5973" t="s">
        <v>1879</v>
      </c>
      <c r="G5973" t="s">
        <v>1880</v>
      </c>
      <c r="H5973">
        <v>5325</v>
      </c>
      <c r="I5973" t="s">
        <v>146</v>
      </c>
      <c r="J5973">
        <v>63300150</v>
      </c>
      <c r="K5973" t="s">
        <v>1680</v>
      </c>
      <c r="L5973" s="3">
        <v>0</v>
      </c>
      <c r="M5973" s="3">
        <v>71006.98618790273</v>
      </c>
      <c r="N5973" s="3">
        <v>83396.78591766498</v>
      </c>
      <c r="O5973" s="3">
        <v>77403.158440195621</v>
      </c>
      <c r="P5973" s="3">
        <v>0</v>
      </c>
    </row>
    <row r="5974" spans="2:16" x14ac:dyDescent="0.35">
      <c r="B5974" t="s">
        <v>10</v>
      </c>
      <c r="D5974" t="s">
        <v>19</v>
      </c>
      <c r="E5974" t="s">
        <v>103</v>
      </c>
      <c r="F5974" t="s">
        <v>147</v>
      </c>
      <c r="G5974" t="s">
        <v>148</v>
      </c>
      <c r="H5974">
        <v>5325</v>
      </c>
      <c r="I5974" t="s">
        <v>146</v>
      </c>
      <c r="J5974">
        <v>63300150</v>
      </c>
      <c r="K5974" t="s">
        <v>1680</v>
      </c>
      <c r="L5974" s="3">
        <v>0</v>
      </c>
      <c r="M5974" s="3">
        <v>49874.479656465679</v>
      </c>
      <c r="N5974" s="3">
        <v>60083.074937921388</v>
      </c>
      <c r="O5974" s="3">
        <v>55929.123793583618</v>
      </c>
      <c r="P5974" s="3">
        <v>0</v>
      </c>
    </row>
    <row r="5975" spans="2:16" x14ac:dyDescent="0.35">
      <c r="B5975" t="s">
        <v>10</v>
      </c>
      <c r="D5975" t="s">
        <v>19</v>
      </c>
      <c r="E5975" t="s">
        <v>103</v>
      </c>
      <c r="F5975" t="s">
        <v>1551</v>
      </c>
      <c r="G5975" t="s">
        <v>1552</v>
      </c>
      <c r="H5975">
        <v>5325</v>
      </c>
      <c r="I5975" t="s">
        <v>146</v>
      </c>
      <c r="J5975">
        <v>63300150</v>
      </c>
      <c r="K5975" t="s">
        <v>1680</v>
      </c>
      <c r="L5975" s="3">
        <v>0</v>
      </c>
      <c r="M5975" s="3">
        <v>5798.2840251161624</v>
      </c>
      <c r="N5975" s="3">
        <v>7193.4060999711764</v>
      </c>
      <c r="O5975" s="3">
        <v>6320.582931220838</v>
      </c>
      <c r="P5975" s="3">
        <v>0</v>
      </c>
    </row>
    <row r="5976" spans="2:16" x14ac:dyDescent="0.35">
      <c r="B5976" t="s">
        <v>10</v>
      </c>
      <c r="D5976" t="s">
        <v>19</v>
      </c>
      <c r="E5976" t="s">
        <v>103</v>
      </c>
      <c r="F5976" t="s">
        <v>149</v>
      </c>
      <c r="G5976" t="s">
        <v>150</v>
      </c>
      <c r="H5976">
        <v>5325</v>
      </c>
      <c r="I5976" t="s">
        <v>146</v>
      </c>
      <c r="J5976">
        <v>63300150</v>
      </c>
      <c r="K5976" t="s">
        <v>1680</v>
      </c>
      <c r="L5976" s="3">
        <v>0</v>
      </c>
      <c r="M5976" s="3">
        <v>0</v>
      </c>
      <c r="N5976" s="3">
        <v>0</v>
      </c>
      <c r="O5976" s="3">
        <v>0</v>
      </c>
      <c r="P5976" s="3">
        <v>0</v>
      </c>
    </row>
    <row r="5977" spans="2:16" x14ac:dyDescent="0.35">
      <c r="B5977" t="s">
        <v>10</v>
      </c>
      <c r="D5977" t="s">
        <v>19</v>
      </c>
      <c r="E5977" t="s">
        <v>103</v>
      </c>
      <c r="F5977" t="s">
        <v>151</v>
      </c>
      <c r="G5977" t="s">
        <v>152</v>
      </c>
      <c r="H5977">
        <v>5325</v>
      </c>
      <c r="I5977" t="s">
        <v>146</v>
      </c>
      <c r="J5977">
        <v>63300150</v>
      </c>
      <c r="K5977" t="s">
        <v>1680</v>
      </c>
      <c r="L5977" s="3">
        <v>0</v>
      </c>
      <c r="M5977" s="3">
        <v>22596.279057366046</v>
      </c>
      <c r="N5977" s="3">
        <v>28071.039050372739</v>
      </c>
      <c r="O5977" s="3">
        <v>26117.12474779203</v>
      </c>
      <c r="P5977" s="3">
        <v>0</v>
      </c>
    </row>
    <row r="5978" spans="2:16" x14ac:dyDescent="0.35">
      <c r="B5978" t="s">
        <v>10</v>
      </c>
      <c r="D5978" t="s">
        <v>19</v>
      </c>
      <c r="E5978" t="s">
        <v>103</v>
      </c>
      <c r="F5978" t="s">
        <v>1701</v>
      </c>
      <c r="G5978" t="s">
        <v>1702</v>
      </c>
      <c r="H5978">
        <v>5325</v>
      </c>
      <c r="I5978" t="s">
        <v>146</v>
      </c>
      <c r="J5978">
        <v>63300150</v>
      </c>
      <c r="K5978" t="s">
        <v>1680</v>
      </c>
      <c r="L5978" s="3">
        <v>0</v>
      </c>
      <c r="M5978" s="3">
        <v>356146.77099224145</v>
      </c>
      <c r="N5978" s="3">
        <v>418289.72136815509</v>
      </c>
      <c r="O5978" s="3">
        <v>391766.36336009612</v>
      </c>
      <c r="P5978" s="3">
        <v>0</v>
      </c>
    </row>
    <row r="5979" spans="2:16" x14ac:dyDescent="0.35">
      <c r="B5979" t="s">
        <v>10</v>
      </c>
      <c r="D5979" t="s">
        <v>19</v>
      </c>
      <c r="E5979" t="s">
        <v>103</v>
      </c>
      <c r="F5979" t="s">
        <v>1703</v>
      </c>
      <c r="G5979" t="s">
        <v>1704</v>
      </c>
      <c r="H5979">
        <v>5325</v>
      </c>
      <c r="I5979" t="s">
        <v>146</v>
      </c>
      <c r="J5979">
        <v>63300150</v>
      </c>
      <c r="K5979" t="s">
        <v>1680</v>
      </c>
      <c r="L5979" s="3">
        <v>0</v>
      </c>
      <c r="M5979" s="3">
        <v>0</v>
      </c>
      <c r="N5979" s="3">
        <v>0</v>
      </c>
      <c r="O5979" s="3">
        <v>0</v>
      </c>
      <c r="P5979" s="3">
        <v>0</v>
      </c>
    </row>
    <row r="5980" spans="2:16" x14ac:dyDescent="0.35">
      <c r="B5980" t="s">
        <v>10</v>
      </c>
      <c r="D5980" t="s">
        <v>19</v>
      </c>
      <c r="E5980" t="s">
        <v>103</v>
      </c>
      <c r="F5980" t="s">
        <v>1705</v>
      </c>
      <c r="G5980" t="s">
        <v>1706</v>
      </c>
      <c r="H5980">
        <v>5325</v>
      </c>
      <c r="I5980" t="s">
        <v>146</v>
      </c>
      <c r="J5980">
        <v>63300150</v>
      </c>
      <c r="K5980" t="s">
        <v>1680</v>
      </c>
      <c r="L5980" s="3">
        <v>0</v>
      </c>
      <c r="M5980" s="3">
        <v>0</v>
      </c>
      <c r="N5980" s="3">
        <v>0</v>
      </c>
      <c r="O5980" s="3">
        <v>0</v>
      </c>
      <c r="P5980" s="3">
        <v>0</v>
      </c>
    </row>
    <row r="5981" spans="2:16" x14ac:dyDescent="0.35">
      <c r="B5981" t="s">
        <v>10</v>
      </c>
      <c r="D5981" t="s">
        <v>19</v>
      </c>
      <c r="E5981" t="s">
        <v>103</v>
      </c>
      <c r="F5981" t="s">
        <v>1553</v>
      </c>
      <c r="G5981" t="s">
        <v>1554</v>
      </c>
      <c r="H5981">
        <v>5325</v>
      </c>
      <c r="I5981" t="s">
        <v>146</v>
      </c>
      <c r="J5981">
        <v>63300150</v>
      </c>
      <c r="K5981" t="s">
        <v>1680</v>
      </c>
      <c r="L5981" s="3">
        <v>0</v>
      </c>
      <c r="M5981" s="3">
        <v>45792.376743876754</v>
      </c>
      <c r="N5981" s="3">
        <v>53782.553112831571</v>
      </c>
      <c r="O5981" s="3">
        <v>49917.265106810948</v>
      </c>
      <c r="P5981" s="3">
        <v>0</v>
      </c>
    </row>
    <row r="5982" spans="2:16" x14ac:dyDescent="0.35">
      <c r="B5982" t="s">
        <v>10</v>
      </c>
      <c r="D5982" t="s">
        <v>19</v>
      </c>
      <c r="E5982" t="s">
        <v>103</v>
      </c>
      <c r="F5982" t="s">
        <v>1493</v>
      </c>
      <c r="G5982" t="s">
        <v>1494</v>
      </c>
      <c r="H5982">
        <v>5325</v>
      </c>
      <c r="I5982" t="s">
        <v>146</v>
      </c>
      <c r="J5982">
        <v>63300150</v>
      </c>
      <c r="K5982" t="s">
        <v>1680</v>
      </c>
      <c r="L5982" s="3">
        <v>0</v>
      </c>
      <c r="M5982" s="3">
        <v>1582.1610385884794</v>
      </c>
      <c r="N5982" s="3">
        <v>1837.8810046379281</v>
      </c>
      <c r="O5982" s="3">
        <v>1687.3715043698003</v>
      </c>
      <c r="P5982" s="3">
        <v>0</v>
      </c>
    </row>
    <row r="5983" spans="2:16" x14ac:dyDescent="0.35">
      <c r="B5983" t="s">
        <v>10</v>
      </c>
      <c r="D5983" t="s">
        <v>19</v>
      </c>
      <c r="E5983" t="s">
        <v>103</v>
      </c>
      <c r="F5983" t="s">
        <v>153</v>
      </c>
      <c r="G5983" t="s">
        <v>154</v>
      </c>
      <c r="H5983">
        <v>5325</v>
      </c>
      <c r="I5983" t="s">
        <v>146</v>
      </c>
      <c r="J5983">
        <v>63300150</v>
      </c>
      <c r="K5983" t="s">
        <v>1680</v>
      </c>
      <c r="L5983" s="3">
        <v>0</v>
      </c>
      <c r="M5983" s="3">
        <v>7279.6258663616445</v>
      </c>
      <c r="N5983" s="3">
        <v>8549.8297490114765</v>
      </c>
      <c r="O5983" s="3">
        <v>7935.3665218228798</v>
      </c>
      <c r="P5983" s="3">
        <v>0</v>
      </c>
    </row>
    <row r="5984" spans="2:16" x14ac:dyDescent="0.35">
      <c r="B5984" t="s">
        <v>10</v>
      </c>
      <c r="D5984" t="s">
        <v>19</v>
      </c>
      <c r="E5984" t="s">
        <v>103</v>
      </c>
      <c r="F5984" t="s">
        <v>1881</v>
      </c>
      <c r="G5984" t="s">
        <v>1882</v>
      </c>
      <c r="H5984">
        <v>5325</v>
      </c>
      <c r="I5984" t="s">
        <v>146</v>
      </c>
      <c r="J5984">
        <v>63300150</v>
      </c>
      <c r="K5984" t="s">
        <v>1680</v>
      </c>
      <c r="L5984" s="3">
        <v>0</v>
      </c>
      <c r="M5984" s="3">
        <v>269789.62648299214</v>
      </c>
      <c r="N5984" s="3">
        <v>316864.42321420612</v>
      </c>
      <c r="O5984" s="3">
        <v>294091.75526649732</v>
      </c>
      <c r="P5984" s="3">
        <v>0</v>
      </c>
    </row>
    <row r="5985" spans="2:16" x14ac:dyDescent="0.35">
      <c r="B5985" t="s">
        <v>10</v>
      </c>
      <c r="D5985" t="s">
        <v>19</v>
      </c>
      <c r="E5985" t="s">
        <v>103</v>
      </c>
      <c r="F5985" t="s">
        <v>155</v>
      </c>
      <c r="G5985" t="s">
        <v>156</v>
      </c>
      <c r="H5985">
        <v>5325</v>
      </c>
      <c r="I5985" t="s">
        <v>146</v>
      </c>
      <c r="J5985">
        <v>63300150</v>
      </c>
      <c r="K5985" t="s">
        <v>1680</v>
      </c>
      <c r="L5985" s="3">
        <v>0</v>
      </c>
      <c r="M5985" s="3">
        <v>54931.314649096043</v>
      </c>
      <c r="N5985" s="3">
        <v>65731.56292390672</v>
      </c>
      <c r="O5985" s="3">
        <v>61178.562161065245</v>
      </c>
      <c r="P5985" s="3">
        <v>0</v>
      </c>
    </row>
    <row r="5986" spans="2:16" x14ac:dyDescent="0.35">
      <c r="B5986" t="s">
        <v>10</v>
      </c>
      <c r="D5986" t="s">
        <v>19</v>
      </c>
      <c r="E5986" t="s">
        <v>103</v>
      </c>
      <c r="F5986" t="s">
        <v>1555</v>
      </c>
      <c r="G5986" t="s">
        <v>1556</v>
      </c>
      <c r="H5986">
        <v>5325</v>
      </c>
      <c r="I5986" t="s">
        <v>146</v>
      </c>
      <c r="J5986">
        <v>63300150</v>
      </c>
      <c r="K5986" t="s">
        <v>1680</v>
      </c>
      <c r="L5986" s="3">
        <v>0</v>
      </c>
      <c r="M5986" s="3">
        <v>11903.077997758237</v>
      </c>
      <c r="N5986" s="3">
        <v>13980.011247933218</v>
      </c>
      <c r="O5986" s="3">
        <v>12975.284503737023</v>
      </c>
      <c r="P5986" s="3">
        <v>0</v>
      </c>
    </row>
    <row r="5987" spans="2:16" x14ac:dyDescent="0.35">
      <c r="B5987" t="s">
        <v>10</v>
      </c>
      <c r="D5987" t="s">
        <v>19</v>
      </c>
      <c r="E5987" t="s">
        <v>103</v>
      </c>
      <c r="F5987" t="s">
        <v>1495</v>
      </c>
      <c r="G5987" t="s">
        <v>1496</v>
      </c>
      <c r="H5987">
        <v>5325</v>
      </c>
      <c r="I5987" t="s">
        <v>146</v>
      </c>
      <c r="J5987">
        <v>63300150</v>
      </c>
      <c r="K5987" t="s">
        <v>1680</v>
      </c>
      <c r="L5987" s="3">
        <v>0</v>
      </c>
      <c r="M5987" s="3">
        <v>30.833018949577415</v>
      </c>
      <c r="N5987" s="3">
        <v>18.838175071545209</v>
      </c>
      <c r="O5987" s="3">
        <v>14.402532665148744</v>
      </c>
      <c r="P5987" s="3">
        <v>0</v>
      </c>
    </row>
    <row r="5988" spans="2:16" x14ac:dyDescent="0.35">
      <c r="B5988" t="s">
        <v>10</v>
      </c>
      <c r="D5988" t="s">
        <v>19</v>
      </c>
      <c r="E5988" t="s">
        <v>103</v>
      </c>
      <c r="F5988" t="s">
        <v>157</v>
      </c>
      <c r="G5988" t="s">
        <v>158</v>
      </c>
      <c r="H5988">
        <v>5325</v>
      </c>
      <c r="I5988" t="s">
        <v>146</v>
      </c>
      <c r="J5988">
        <v>63300150</v>
      </c>
      <c r="K5988" t="s">
        <v>1680</v>
      </c>
      <c r="L5988" s="3">
        <v>0</v>
      </c>
      <c r="M5988" s="3">
        <v>25304.482192134063</v>
      </c>
      <c r="N5988" s="3">
        <v>35683.743086356058</v>
      </c>
      <c r="O5988" s="3">
        <v>32889.551741120427</v>
      </c>
      <c r="P5988" s="3">
        <v>0</v>
      </c>
    </row>
    <row r="5989" spans="2:16" x14ac:dyDescent="0.35">
      <c r="B5989" t="s">
        <v>10</v>
      </c>
      <c r="D5989" t="s">
        <v>19</v>
      </c>
      <c r="E5989" t="s">
        <v>103</v>
      </c>
      <c r="F5989" t="s">
        <v>1748</v>
      </c>
      <c r="G5989" t="s">
        <v>1749</v>
      </c>
      <c r="H5989">
        <v>5325</v>
      </c>
      <c r="I5989" t="s">
        <v>146</v>
      </c>
      <c r="J5989">
        <v>63300150</v>
      </c>
      <c r="K5989" t="s">
        <v>1680</v>
      </c>
      <c r="L5989" s="3">
        <v>0</v>
      </c>
      <c r="M5989" s="3">
        <v>540381.74352711788</v>
      </c>
      <c r="N5989" s="3">
        <v>588894.09168685111</v>
      </c>
      <c r="O5989" s="3">
        <v>539434.92240044568</v>
      </c>
      <c r="P5989" s="3">
        <v>0</v>
      </c>
    </row>
    <row r="5990" spans="2:16" x14ac:dyDescent="0.35">
      <c r="B5990" t="s">
        <v>10</v>
      </c>
      <c r="D5990" t="s">
        <v>19</v>
      </c>
      <c r="E5990" t="s">
        <v>103</v>
      </c>
      <c r="F5990" t="s">
        <v>1555</v>
      </c>
      <c r="G5990" t="s">
        <v>1556</v>
      </c>
      <c r="H5990">
        <v>5325</v>
      </c>
      <c r="I5990" t="s">
        <v>146</v>
      </c>
      <c r="J5990">
        <v>63300152</v>
      </c>
      <c r="K5990" t="s">
        <v>1741</v>
      </c>
      <c r="L5990" s="3">
        <v>-2876.3999999999942</v>
      </c>
      <c r="M5990" s="3">
        <v>94055.26</v>
      </c>
      <c r="N5990" s="3">
        <v>94055.26</v>
      </c>
      <c r="O5990" s="3">
        <v>94055.26</v>
      </c>
      <c r="P5990" s="3">
        <v>94055.26</v>
      </c>
    </row>
    <row r="5991" spans="2:16" x14ac:dyDescent="0.35">
      <c r="B5991" t="s">
        <v>10</v>
      </c>
      <c r="D5991" t="s">
        <v>19</v>
      </c>
      <c r="E5991" t="s">
        <v>103</v>
      </c>
      <c r="F5991" t="s">
        <v>1495</v>
      </c>
      <c r="G5991" t="s">
        <v>1496</v>
      </c>
      <c r="H5991">
        <v>5325</v>
      </c>
      <c r="I5991" t="s">
        <v>146</v>
      </c>
      <c r="J5991">
        <v>63300030</v>
      </c>
      <c r="K5991" t="s">
        <v>1488</v>
      </c>
      <c r="L5991" s="3">
        <v>14687.018075970471</v>
      </c>
      <c r="M5991" s="3">
        <v>22488.326342139491</v>
      </c>
      <c r="N5991" s="3">
        <v>22681.324571670637</v>
      </c>
      <c r="O5991" s="3">
        <v>22718.371931538011</v>
      </c>
      <c r="P5991" s="3">
        <v>22717.827935848782</v>
      </c>
    </row>
    <row r="5992" spans="2:16" x14ac:dyDescent="0.35">
      <c r="B5992" t="s">
        <v>10</v>
      </c>
      <c r="D5992" t="s">
        <v>19</v>
      </c>
      <c r="E5992" t="s">
        <v>103</v>
      </c>
      <c r="F5992" t="s">
        <v>1495</v>
      </c>
      <c r="G5992" t="s">
        <v>1496</v>
      </c>
      <c r="H5992">
        <v>5325</v>
      </c>
      <c r="I5992" t="s">
        <v>146</v>
      </c>
      <c r="J5992">
        <v>63300060</v>
      </c>
      <c r="K5992" t="s">
        <v>1546</v>
      </c>
      <c r="L5992" s="3">
        <v>7575.9138087269821</v>
      </c>
      <c r="M5992" s="3">
        <v>7574.8003688252156</v>
      </c>
      <c r="N5992" s="3">
        <v>7574.2817839659692</v>
      </c>
      <c r="O5992" s="3">
        <v>7573.7501510542979</v>
      </c>
      <c r="P5992" s="3">
        <v>7573.5185207563472</v>
      </c>
    </row>
    <row r="5993" spans="2:16" x14ac:dyDescent="0.35">
      <c r="B5993" t="s">
        <v>10</v>
      </c>
      <c r="D5993" t="s">
        <v>19</v>
      </c>
      <c r="E5993" t="s">
        <v>103</v>
      </c>
      <c r="F5993" t="s">
        <v>1495</v>
      </c>
      <c r="G5993" t="s">
        <v>1496</v>
      </c>
      <c r="H5993">
        <v>5325</v>
      </c>
      <c r="I5993" t="s">
        <v>146</v>
      </c>
      <c r="J5993">
        <v>63300033</v>
      </c>
      <c r="K5993" t="s">
        <v>1661</v>
      </c>
      <c r="L5993" s="3">
        <v>-3390.8999999999992</v>
      </c>
      <c r="M5993" s="3">
        <v>0</v>
      </c>
      <c r="N5993" s="3">
        <v>0</v>
      </c>
      <c r="O5993" s="3">
        <v>0</v>
      </c>
      <c r="P5993" s="3">
        <v>0</v>
      </c>
    </row>
    <row r="5994" spans="2:16" x14ac:dyDescent="0.35">
      <c r="B5994" t="s">
        <v>10</v>
      </c>
      <c r="D5994" t="s">
        <v>19</v>
      </c>
      <c r="E5994" t="s">
        <v>103</v>
      </c>
      <c r="F5994" t="s">
        <v>1495</v>
      </c>
      <c r="G5994" t="s">
        <v>1496</v>
      </c>
      <c r="H5994">
        <v>5325</v>
      </c>
      <c r="I5994" t="s">
        <v>146</v>
      </c>
      <c r="J5994">
        <v>63300150</v>
      </c>
      <c r="K5994" t="s">
        <v>1680</v>
      </c>
      <c r="L5994" s="3">
        <v>25109.890997466569</v>
      </c>
      <c r="M5994" s="3">
        <v>25608.456680051302</v>
      </c>
      <c r="N5994" s="3">
        <v>26120.017340021361</v>
      </c>
      <c r="O5994" s="3">
        <v>26641.793128799156</v>
      </c>
      <c r="P5994" s="3">
        <v>27175.660583049779</v>
      </c>
    </row>
    <row r="5995" spans="2:16" x14ac:dyDescent="0.35">
      <c r="B5995" t="s">
        <v>10</v>
      </c>
      <c r="D5995" t="s">
        <v>19</v>
      </c>
      <c r="E5995" t="s">
        <v>103</v>
      </c>
      <c r="F5995" t="s">
        <v>1495</v>
      </c>
      <c r="G5995" t="s">
        <v>1496</v>
      </c>
      <c r="H5995">
        <v>5325</v>
      </c>
      <c r="I5995" t="s">
        <v>146</v>
      </c>
      <c r="J5995">
        <v>63300152</v>
      </c>
      <c r="K5995" t="s">
        <v>1741</v>
      </c>
      <c r="L5995" s="3">
        <v>-3035.8499999999985</v>
      </c>
      <c r="M5995" s="3">
        <v>16334.29</v>
      </c>
      <c r="N5995" s="3">
        <v>16334.29</v>
      </c>
      <c r="O5995" s="3">
        <v>16334.29</v>
      </c>
      <c r="P5995" s="3">
        <v>16334.29</v>
      </c>
    </row>
    <row r="5996" spans="2:16" x14ac:dyDescent="0.35">
      <c r="B5996" t="s">
        <v>10</v>
      </c>
      <c r="D5996" t="s">
        <v>11</v>
      </c>
      <c r="E5996" t="s">
        <v>103</v>
      </c>
      <c r="F5996" t="s">
        <v>157</v>
      </c>
      <c r="G5996" t="s">
        <v>158</v>
      </c>
      <c r="H5996">
        <v>5325</v>
      </c>
      <c r="I5996" t="s">
        <v>146</v>
      </c>
      <c r="J5996">
        <v>63300080</v>
      </c>
      <c r="K5996" t="s">
        <v>91</v>
      </c>
      <c r="L5996" s="3">
        <v>378.87683340597141</v>
      </c>
      <c r="M5996" s="3">
        <v>-416.53067615734471</v>
      </c>
      <c r="N5996" s="3">
        <v>-234.24601930368226</v>
      </c>
      <c r="O5996" s="3">
        <v>-39.67550254456728</v>
      </c>
      <c r="P5996" s="3">
        <v>977.07710942580889</v>
      </c>
    </row>
    <row r="5997" spans="2:16" x14ac:dyDescent="0.35">
      <c r="B5997" t="s">
        <v>10</v>
      </c>
      <c r="D5997" t="s">
        <v>19</v>
      </c>
      <c r="E5997" t="s">
        <v>103</v>
      </c>
      <c r="F5997" t="s">
        <v>157</v>
      </c>
      <c r="G5997" t="s">
        <v>158</v>
      </c>
      <c r="H5997">
        <v>5325</v>
      </c>
      <c r="I5997" t="s">
        <v>146</v>
      </c>
      <c r="J5997">
        <v>63300075</v>
      </c>
      <c r="K5997" t="s">
        <v>1480</v>
      </c>
      <c r="L5997" s="3">
        <v>367.37605493177398</v>
      </c>
      <c r="M5997" s="3">
        <v>-122.44960000000356</v>
      </c>
      <c r="N5997" s="3">
        <v>-249.79608400000507</v>
      </c>
      <c r="O5997" s="3">
        <v>-382.19012526000552</v>
      </c>
      <c r="P5997" s="3">
        <v>-330.23630262592997</v>
      </c>
    </row>
    <row r="5998" spans="2:16" x14ac:dyDescent="0.35">
      <c r="B5998" t="s">
        <v>10</v>
      </c>
      <c r="D5998" t="s">
        <v>19</v>
      </c>
      <c r="E5998" t="s">
        <v>103</v>
      </c>
      <c r="F5998" t="s">
        <v>157</v>
      </c>
      <c r="G5998" t="s">
        <v>158</v>
      </c>
      <c r="H5998">
        <v>5325</v>
      </c>
      <c r="I5998" t="s">
        <v>146</v>
      </c>
      <c r="J5998">
        <v>63300030</v>
      </c>
      <c r="K5998" t="s">
        <v>1488</v>
      </c>
      <c r="L5998" s="3">
        <v>621.1631134721647</v>
      </c>
      <c r="M5998" s="3">
        <v>-517.75</v>
      </c>
      <c r="N5998" s="3">
        <v>-1048.3100000000013</v>
      </c>
      <c r="O5998" s="3">
        <v>-1592.1800000000003</v>
      </c>
      <c r="P5998" s="3">
        <v>-1829.1114921354492</v>
      </c>
    </row>
    <row r="5999" spans="2:16" x14ac:dyDescent="0.35">
      <c r="B5999" t="s">
        <v>10</v>
      </c>
      <c r="D5999" t="s">
        <v>11</v>
      </c>
      <c r="E5999" t="s">
        <v>103</v>
      </c>
      <c r="F5999" t="s">
        <v>157</v>
      </c>
      <c r="G5999" t="s">
        <v>158</v>
      </c>
      <c r="H5999">
        <v>5325</v>
      </c>
      <c r="I5999" t="s">
        <v>146</v>
      </c>
      <c r="J5999">
        <v>63300040</v>
      </c>
      <c r="K5999" t="s">
        <v>1515</v>
      </c>
      <c r="L5999" s="3">
        <v>130.8620641698235</v>
      </c>
      <c r="M5999" s="3">
        <v>-143.86750327803202</v>
      </c>
      <c r="N5999" s="3">
        <v>-80.907342193708246</v>
      </c>
      <c r="O5999" s="3">
        <v>-13.703709760458878</v>
      </c>
      <c r="P5999" s="3">
        <v>337.47729108456952</v>
      </c>
    </row>
    <row r="6000" spans="2:16" x14ac:dyDescent="0.35">
      <c r="B6000" t="s">
        <v>10</v>
      </c>
      <c r="D6000" t="s">
        <v>19</v>
      </c>
      <c r="E6000" t="s">
        <v>103</v>
      </c>
      <c r="F6000" t="s">
        <v>157</v>
      </c>
      <c r="G6000" t="s">
        <v>158</v>
      </c>
      <c r="H6000">
        <v>5325</v>
      </c>
      <c r="I6000" t="s">
        <v>146</v>
      </c>
      <c r="J6000">
        <v>63300056</v>
      </c>
      <c r="K6000" t="s">
        <v>1536</v>
      </c>
      <c r="L6000" s="3">
        <v>1246.305373045936</v>
      </c>
      <c r="M6000" s="3">
        <v>-1370.1666978860158</v>
      </c>
      <c r="N6000" s="3">
        <v>-770.54611613054294</v>
      </c>
      <c r="O6000" s="3">
        <v>-130.51152152818395</v>
      </c>
      <c r="P6000" s="3">
        <v>3214.069438900653</v>
      </c>
    </row>
    <row r="6001" spans="2:16" x14ac:dyDescent="0.35">
      <c r="B6001" t="s">
        <v>10</v>
      </c>
      <c r="D6001" t="s">
        <v>19</v>
      </c>
      <c r="E6001" t="s">
        <v>103</v>
      </c>
      <c r="F6001" t="s">
        <v>157</v>
      </c>
      <c r="G6001" t="s">
        <v>158</v>
      </c>
      <c r="H6001">
        <v>5325</v>
      </c>
      <c r="I6001" t="s">
        <v>146</v>
      </c>
      <c r="J6001">
        <v>63300060</v>
      </c>
      <c r="K6001" t="s">
        <v>1546</v>
      </c>
      <c r="L6001" s="3">
        <v>417.15796907350523</v>
      </c>
      <c r="M6001" s="3">
        <v>-347.52000000000044</v>
      </c>
      <c r="N6001" s="3">
        <v>-703.80000000000109</v>
      </c>
      <c r="O6001" s="3">
        <v>-1068.9600000000009</v>
      </c>
      <c r="P6001" s="3">
        <v>-1228.038840768997</v>
      </c>
    </row>
    <row r="6002" spans="2:16" x14ac:dyDescent="0.35">
      <c r="B6002" t="s">
        <v>10</v>
      </c>
      <c r="D6002" t="s">
        <v>19</v>
      </c>
      <c r="E6002" t="s">
        <v>103</v>
      </c>
      <c r="F6002" t="s">
        <v>157</v>
      </c>
      <c r="G6002" t="s">
        <v>158</v>
      </c>
      <c r="H6002">
        <v>5325</v>
      </c>
      <c r="I6002" t="s">
        <v>146</v>
      </c>
      <c r="J6002">
        <v>63300065</v>
      </c>
      <c r="K6002" t="s">
        <v>1627</v>
      </c>
      <c r="L6002" s="3">
        <v>115.27167565594027</v>
      </c>
      <c r="M6002" s="3">
        <v>-96.099999999999909</v>
      </c>
      <c r="N6002" s="3">
        <v>-194.5</v>
      </c>
      <c r="O6002" s="3">
        <v>-295.44000000000005</v>
      </c>
      <c r="P6002" s="3">
        <v>-339.41159791430209</v>
      </c>
    </row>
    <row r="6003" spans="2:16" x14ac:dyDescent="0.35">
      <c r="B6003" t="s">
        <v>10</v>
      </c>
      <c r="D6003" t="s">
        <v>19</v>
      </c>
      <c r="E6003" t="s">
        <v>103</v>
      </c>
      <c r="F6003" t="s">
        <v>157</v>
      </c>
      <c r="G6003" t="s">
        <v>158</v>
      </c>
      <c r="H6003">
        <v>5325</v>
      </c>
      <c r="I6003" t="s">
        <v>146</v>
      </c>
      <c r="J6003">
        <v>63300033</v>
      </c>
      <c r="K6003" t="s">
        <v>1661</v>
      </c>
      <c r="L6003" s="3">
        <v>-287.5769919797749</v>
      </c>
      <c r="M6003" s="3">
        <v>-3101.8300000000017</v>
      </c>
      <c r="N6003" s="3">
        <v>-4412.9500000000044</v>
      </c>
      <c r="O6003" s="3">
        <v>-5756.8600000000006</v>
      </c>
      <c r="P6003" s="3">
        <v>-6342.3186662262378</v>
      </c>
    </row>
    <row r="6004" spans="2:16" x14ac:dyDescent="0.35">
      <c r="B6004" t="s">
        <v>10</v>
      </c>
      <c r="D6004" t="s">
        <v>19</v>
      </c>
      <c r="E6004" t="s">
        <v>103</v>
      </c>
      <c r="F6004" t="s">
        <v>157</v>
      </c>
      <c r="G6004" t="s">
        <v>158</v>
      </c>
      <c r="H6004">
        <v>5325</v>
      </c>
      <c r="I6004" t="s">
        <v>146</v>
      </c>
      <c r="J6004">
        <v>63300150</v>
      </c>
      <c r="K6004" t="s">
        <v>1680</v>
      </c>
      <c r="L6004" s="3">
        <v>261.09966451014589</v>
      </c>
      <c r="M6004" s="3">
        <v>-43.53479999999945</v>
      </c>
      <c r="N6004" s="3">
        <v>-2289.0082959999982</v>
      </c>
      <c r="O6004" s="3">
        <v>-136.51086191999821</v>
      </c>
      <c r="P6004" s="3">
        <v>-51.377046945754046</v>
      </c>
    </row>
    <row r="6005" spans="2:16" x14ac:dyDescent="0.35">
      <c r="B6005" t="s">
        <v>10</v>
      </c>
      <c r="D6005" t="s">
        <v>19</v>
      </c>
      <c r="E6005" t="s">
        <v>103</v>
      </c>
      <c r="F6005" t="s">
        <v>157</v>
      </c>
      <c r="G6005" t="s">
        <v>158</v>
      </c>
      <c r="H6005">
        <v>5325</v>
      </c>
      <c r="I6005" t="s">
        <v>146</v>
      </c>
      <c r="J6005">
        <v>63300152</v>
      </c>
      <c r="K6005" t="s">
        <v>1741</v>
      </c>
      <c r="L6005" s="3">
        <v>1697.5500000000002</v>
      </c>
      <c r="M6005" s="3">
        <v>1697.5500000000002</v>
      </c>
      <c r="N6005" s="3">
        <v>1697.5500000000002</v>
      </c>
      <c r="O6005" s="3">
        <v>1697.5500000000002</v>
      </c>
      <c r="P6005" s="3">
        <v>1697.5500000000002</v>
      </c>
    </row>
    <row r="6006" spans="2:16" x14ac:dyDescent="0.35">
      <c r="B6006" t="s">
        <v>10</v>
      </c>
      <c r="D6006" t="s">
        <v>11</v>
      </c>
      <c r="E6006" t="s">
        <v>103</v>
      </c>
      <c r="F6006" t="s">
        <v>157</v>
      </c>
      <c r="G6006" t="s">
        <v>158</v>
      </c>
      <c r="H6006">
        <v>5325</v>
      </c>
      <c r="I6006" t="s">
        <v>146</v>
      </c>
      <c r="J6006">
        <v>63300110</v>
      </c>
      <c r="K6006" t="s">
        <v>1866</v>
      </c>
      <c r="L6006" s="3">
        <v>4.6108670262375995</v>
      </c>
      <c r="M6006" s="3">
        <v>-3.8439999999999941</v>
      </c>
      <c r="N6006" s="3">
        <v>-1936.8462609802195</v>
      </c>
      <c r="O6006" s="3">
        <v>-1936.8462609802195</v>
      </c>
      <c r="P6006" s="3">
        <v>-1959.0591639782992</v>
      </c>
    </row>
    <row r="6007" spans="2:16" x14ac:dyDescent="0.35">
      <c r="B6007" t="s">
        <v>10</v>
      </c>
      <c r="D6007" t="s">
        <v>11</v>
      </c>
      <c r="E6007" t="s">
        <v>103</v>
      </c>
      <c r="F6007" t="s">
        <v>157</v>
      </c>
      <c r="G6007" t="s">
        <v>158</v>
      </c>
      <c r="H6007">
        <v>5325</v>
      </c>
      <c r="I6007" t="s">
        <v>146</v>
      </c>
      <c r="J6007">
        <v>63300100</v>
      </c>
      <c r="K6007" t="s">
        <v>1869</v>
      </c>
      <c r="L6007" s="3">
        <v>114.66009432022656</v>
      </c>
      <c r="M6007" s="3">
        <v>-126.0553362055125</v>
      </c>
      <c r="N6007" s="3">
        <v>-70.890242684010445</v>
      </c>
      <c r="O6007" s="3">
        <v>-12.007059980593112</v>
      </c>
      <c r="P6007" s="3">
        <v>295.69438837886264</v>
      </c>
    </row>
    <row r="6008" spans="2:16" x14ac:dyDescent="0.35">
      <c r="B6008" t="s">
        <v>10</v>
      </c>
      <c r="D6008" t="s">
        <v>11</v>
      </c>
      <c r="E6008" t="s">
        <v>103</v>
      </c>
      <c r="F6008" t="s">
        <v>157</v>
      </c>
      <c r="G6008" t="s">
        <v>158</v>
      </c>
      <c r="H6008">
        <v>5325</v>
      </c>
      <c r="I6008" t="s">
        <v>146</v>
      </c>
      <c r="J6008">
        <v>63300170</v>
      </c>
      <c r="K6008" t="s">
        <v>1873</v>
      </c>
      <c r="L6008" s="3">
        <v>198.16255431430181</v>
      </c>
      <c r="M6008" s="3">
        <v>-217.85650496387825</v>
      </c>
      <c r="N6008" s="3">
        <v>-122.51683246475659</v>
      </c>
      <c r="O6008" s="3">
        <v>-20.751331922980171</v>
      </c>
      <c r="P6008" s="3">
        <v>511.03704078520605</v>
      </c>
    </row>
    <row r="6009" spans="2:16" x14ac:dyDescent="0.35">
      <c r="B6009" t="s">
        <v>10</v>
      </c>
      <c r="D6009" t="s">
        <v>11</v>
      </c>
      <c r="E6009" t="s">
        <v>103</v>
      </c>
      <c r="F6009" t="s">
        <v>157</v>
      </c>
      <c r="G6009" t="s">
        <v>158</v>
      </c>
      <c r="H6009">
        <v>5325</v>
      </c>
      <c r="I6009" t="s">
        <v>146</v>
      </c>
      <c r="J6009">
        <v>63300130</v>
      </c>
      <c r="K6009" t="s">
        <v>1896</v>
      </c>
      <c r="L6009" s="3">
        <v>49.852218661770166</v>
      </c>
      <c r="M6009" s="3">
        <v>-54.806663963440769</v>
      </c>
      <c r="N6009" s="3">
        <v>-63432.345074462311</v>
      </c>
      <c r="O6009" s="3">
        <v>-63246.662800598147</v>
      </c>
      <c r="P6009" s="3">
        <v>-63784.839912386495</v>
      </c>
    </row>
    <row r="6010" spans="2:16" x14ac:dyDescent="0.35">
      <c r="B6010" t="s">
        <v>10</v>
      </c>
      <c r="D6010" t="s">
        <v>19</v>
      </c>
      <c r="E6010" t="s">
        <v>103</v>
      </c>
      <c r="F6010" t="s">
        <v>1748</v>
      </c>
      <c r="G6010" t="s">
        <v>1749</v>
      </c>
      <c r="H6010">
        <v>5325</v>
      </c>
      <c r="I6010" t="s">
        <v>146</v>
      </c>
      <c r="J6010">
        <v>63300152</v>
      </c>
      <c r="K6010" t="s">
        <v>1741</v>
      </c>
      <c r="L6010" s="3">
        <v>586401.87374288496</v>
      </c>
      <c r="M6010" s="3">
        <v>508385.0814347025</v>
      </c>
      <c r="N6010" s="3">
        <v>1009716.0081199994</v>
      </c>
      <c r="O6010" s="3">
        <v>1086716.5496824002</v>
      </c>
      <c r="P6010" s="3">
        <v>1172719.3930631233</v>
      </c>
    </row>
    <row r="6011" spans="2:16" x14ac:dyDescent="0.35">
      <c r="B6011" t="s">
        <v>76</v>
      </c>
      <c r="D6011" t="s">
        <v>19</v>
      </c>
      <c r="E6011" t="s">
        <v>103</v>
      </c>
      <c r="F6011" t="s">
        <v>1549</v>
      </c>
      <c r="G6011" t="s">
        <v>1550</v>
      </c>
      <c r="H6011">
        <v>5325</v>
      </c>
      <c r="I6011" t="s">
        <v>146</v>
      </c>
      <c r="J6011">
        <v>63300060</v>
      </c>
      <c r="K6011" t="s">
        <v>1546</v>
      </c>
      <c r="L6011" s="3">
        <v>413708.20866115089</v>
      </c>
      <c r="M6011" s="3">
        <v>437166.89373950002</v>
      </c>
      <c r="N6011" s="3">
        <v>448096.06608289998</v>
      </c>
      <c r="O6011" s="3">
        <v>459298.46773510001</v>
      </c>
      <c r="P6011" s="3">
        <v>464178.65939123183</v>
      </c>
    </row>
    <row r="6012" spans="2:16" x14ac:dyDescent="0.35">
      <c r="B6012" t="s">
        <v>76</v>
      </c>
      <c r="D6012" t="s">
        <v>19</v>
      </c>
      <c r="E6012" t="s">
        <v>103</v>
      </c>
      <c r="F6012" t="s">
        <v>1491</v>
      </c>
      <c r="G6012" t="s">
        <v>1492</v>
      </c>
      <c r="H6012">
        <v>5325</v>
      </c>
      <c r="I6012" t="s">
        <v>146</v>
      </c>
      <c r="J6012">
        <v>63300030</v>
      </c>
      <c r="K6012" t="s">
        <v>1488</v>
      </c>
      <c r="L6012" s="3">
        <v>2192.7817000345535</v>
      </c>
      <c r="M6012" s="3">
        <v>2317.12</v>
      </c>
      <c r="N6012" s="3">
        <v>2375.0479999999998</v>
      </c>
      <c r="O6012" s="3">
        <v>2434.4241999999999</v>
      </c>
      <c r="P6012" s="3">
        <v>2460.2907279832316</v>
      </c>
    </row>
    <row r="6013" spans="2:16" x14ac:dyDescent="0.35">
      <c r="B6013" t="s">
        <v>76</v>
      </c>
      <c r="D6013" t="s">
        <v>19</v>
      </c>
      <c r="E6013" t="s">
        <v>103</v>
      </c>
      <c r="F6013" t="s">
        <v>1491</v>
      </c>
      <c r="G6013" t="s">
        <v>1492</v>
      </c>
      <c r="H6013">
        <v>5325</v>
      </c>
      <c r="I6013" t="s">
        <v>146</v>
      </c>
      <c r="J6013">
        <v>63300060</v>
      </c>
      <c r="K6013" t="s">
        <v>1546</v>
      </c>
      <c r="L6013" s="3">
        <v>1644.586275025915</v>
      </c>
      <c r="M6013" s="3">
        <v>1737.84</v>
      </c>
      <c r="N6013" s="3">
        <v>1781.2860000000001</v>
      </c>
      <c r="O6013" s="3">
        <v>1825.8181500000001</v>
      </c>
      <c r="P6013" s="3">
        <v>1845.2180459874239</v>
      </c>
    </row>
    <row r="6014" spans="2:16" x14ac:dyDescent="0.35">
      <c r="B6014" t="s">
        <v>76</v>
      </c>
      <c r="D6014" t="s">
        <v>19</v>
      </c>
      <c r="E6014" t="s">
        <v>103</v>
      </c>
      <c r="F6014" t="s">
        <v>1491</v>
      </c>
      <c r="G6014" t="s">
        <v>1492</v>
      </c>
      <c r="H6014">
        <v>5325</v>
      </c>
      <c r="I6014" t="s">
        <v>146</v>
      </c>
      <c r="J6014">
        <v>63300033</v>
      </c>
      <c r="K6014" t="s">
        <v>1661</v>
      </c>
      <c r="L6014" s="3">
        <v>4227.3070799070565</v>
      </c>
      <c r="M6014" s="3">
        <v>4467.0099995999999</v>
      </c>
      <c r="N6014" s="3">
        <v>4578.6852491999998</v>
      </c>
      <c r="O6014" s="3">
        <v>4693.1523803999999</v>
      </c>
      <c r="P6014" s="3">
        <v>4743.0186105242274</v>
      </c>
    </row>
    <row r="6015" spans="2:16" x14ac:dyDescent="0.35">
      <c r="B6015" t="s">
        <v>76</v>
      </c>
      <c r="D6015" t="s">
        <v>19</v>
      </c>
      <c r="E6015" t="s">
        <v>103</v>
      </c>
      <c r="F6015" t="s">
        <v>1491</v>
      </c>
      <c r="G6015" t="s">
        <v>1492</v>
      </c>
      <c r="H6015">
        <v>5325</v>
      </c>
      <c r="I6015" t="s">
        <v>146</v>
      </c>
      <c r="J6015">
        <v>63300150</v>
      </c>
      <c r="K6015" t="s">
        <v>1680</v>
      </c>
      <c r="L6015" s="3">
        <v>3700.7837720630673</v>
      </c>
      <c r="M6015" s="3">
        <v>3910.6310007000002</v>
      </c>
      <c r="N6015" s="3">
        <v>4008.3967757999999</v>
      </c>
      <c r="O6015" s="3">
        <v>4108.6066952000001</v>
      </c>
      <c r="P6015" s="3">
        <v>4152.2619423231117</v>
      </c>
    </row>
    <row r="6016" spans="2:16" x14ac:dyDescent="0.35">
      <c r="B6016" t="s">
        <v>76</v>
      </c>
      <c r="D6016" t="s">
        <v>19</v>
      </c>
      <c r="E6016" t="s">
        <v>103</v>
      </c>
      <c r="F6016" t="s">
        <v>1491</v>
      </c>
      <c r="G6016" t="s">
        <v>1492</v>
      </c>
      <c r="H6016">
        <v>5325</v>
      </c>
      <c r="I6016" t="s">
        <v>146</v>
      </c>
      <c r="J6016">
        <v>63300160</v>
      </c>
      <c r="K6016" t="s">
        <v>1878</v>
      </c>
      <c r="L6016" s="3">
        <v>8862.7702971652761</v>
      </c>
      <c r="M6016" s="3">
        <v>9365.32</v>
      </c>
      <c r="N6016" s="3">
        <v>9365.32</v>
      </c>
      <c r="O6016" s="3">
        <v>9365.32</v>
      </c>
      <c r="P6016" s="3">
        <v>9464.8294905201492</v>
      </c>
    </row>
    <row r="6017" spans="2:16" x14ac:dyDescent="0.35">
      <c r="B6017" t="s">
        <v>76</v>
      </c>
      <c r="D6017" t="s">
        <v>19</v>
      </c>
      <c r="E6017" t="s">
        <v>103</v>
      </c>
      <c r="F6017" t="s">
        <v>144</v>
      </c>
      <c r="G6017" t="s">
        <v>145</v>
      </c>
      <c r="H6017">
        <v>5325</v>
      </c>
      <c r="I6017" t="s">
        <v>146</v>
      </c>
      <c r="J6017">
        <v>63300030</v>
      </c>
      <c r="K6017" t="s">
        <v>1488</v>
      </c>
      <c r="L6017" s="3">
        <v>3778.8747434284705</v>
      </c>
      <c r="M6017" s="3">
        <v>3993.15</v>
      </c>
      <c r="N6017" s="3">
        <v>4092.9787500000002</v>
      </c>
      <c r="O6017" s="3">
        <v>4195.3032187999997</v>
      </c>
      <c r="P6017" s="3">
        <v>4239.8796439387379</v>
      </c>
    </row>
    <row r="6018" spans="2:16" x14ac:dyDescent="0.35">
      <c r="B6018" t="s">
        <v>76</v>
      </c>
      <c r="D6018" t="s">
        <v>19</v>
      </c>
      <c r="E6018" t="s">
        <v>103</v>
      </c>
      <c r="F6018" t="s">
        <v>144</v>
      </c>
      <c r="G6018" t="s">
        <v>145</v>
      </c>
      <c r="H6018">
        <v>5325</v>
      </c>
      <c r="I6018" t="s">
        <v>146</v>
      </c>
      <c r="J6018">
        <v>63300060</v>
      </c>
      <c r="K6018" t="s">
        <v>1546</v>
      </c>
      <c r="L6018" s="3">
        <v>2839.0178756834607</v>
      </c>
      <c r="M6018" s="3">
        <v>3000</v>
      </c>
      <c r="N6018" s="3">
        <v>1725</v>
      </c>
      <c r="O6018" s="3">
        <v>3000</v>
      </c>
      <c r="P6018" s="3">
        <v>3031.8759499472999</v>
      </c>
    </row>
    <row r="6019" spans="2:16" x14ac:dyDescent="0.35">
      <c r="B6019" t="s">
        <v>76</v>
      </c>
      <c r="D6019" t="s">
        <v>19</v>
      </c>
      <c r="E6019" t="s">
        <v>103</v>
      </c>
      <c r="F6019" t="s">
        <v>144</v>
      </c>
      <c r="G6019" t="s">
        <v>145</v>
      </c>
      <c r="H6019">
        <v>5325</v>
      </c>
      <c r="I6019" t="s">
        <v>146</v>
      </c>
      <c r="J6019">
        <v>63300150</v>
      </c>
      <c r="K6019" t="s">
        <v>1680</v>
      </c>
      <c r="L6019" s="3">
        <v>43953.455312662198</v>
      </c>
      <c r="M6019" s="3">
        <v>46445.768118400003</v>
      </c>
      <c r="N6019" s="3">
        <v>47606.913373000003</v>
      </c>
      <c r="O6019" s="3">
        <v>48797.086207100001</v>
      </c>
      <c r="P6019" s="3">
        <v>49315.570699603864</v>
      </c>
    </row>
    <row r="6020" spans="2:16" x14ac:dyDescent="0.35">
      <c r="B6020" t="s">
        <v>76</v>
      </c>
      <c r="D6020" t="s">
        <v>19</v>
      </c>
      <c r="E6020" t="s">
        <v>103</v>
      </c>
      <c r="F6020" t="s">
        <v>1879</v>
      </c>
      <c r="G6020" t="s">
        <v>1880</v>
      </c>
      <c r="H6020">
        <v>5325</v>
      </c>
      <c r="I6020" t="s">
        <v>146</v>
      </c>
      <c r="J6020">
        <v>63300160</v>
      </c>
      <c r="K6020" t="s">
        <v>1878</v>
      </c>
      <c r="L6020" s="3">
        <v>886054.43815578101</v>
      </c>
      <c r="M6020" s="3">
        <v>936296.78672855161</v>
      </c>
      <c r="N6020" s="3">
        <v>959704.20639676519</v>
      </c>
      <c r="O6020" s="3">
        <v>983696.81155668432</v>
      </c>
      <c r="P6020" s="3">
        <v>994148.90166618407</v>
      </c>
    </row>
    <row r="6021" spans="2:16" x14ac:dyDescent="0.35">
      <c r="B6021" t="s">
        <v>76</v>
      </c>
      <c r="D6021" t="s">
        <v>11</v>
      </c>
      <c r="E6021" t="s">
        <v>103</v>
      </c>
      <c r="F6021" t="s">
        <v>147</v>
      </c>
      <c r="G6021" t="s">
        <v>148</v>
      </c>
      <c r="H6021">
        <v>5325</v>
      </c>
      <c r="I6021" t="s">
        <v>146</v>
      </c>
      <c r="J6021">
        <v>63300080</v>
      </c>
      <c r="K6021" t="s">
        <v>91</v>
      </c>
      <c r="L6021" s="3">
        <v>93901.537460479827</v>
      </c>
      <c r="M6021" s="3">
        <v>99226.079129079924</v>
      </c>
      <c r="N6021" s="3">
        <v>102202.86150295232</v>
      </c>
      <c r="O6021" s="3">
        <v>105268.94734804089</v>
      </c>
      <c r="P6021" s="3">
        <v>106387.46324693125</v>
      </c>
    </row>
    <row r="6022" spans="2:16" x14ac:dyDescent="0.35">
      <c r="B6022" t="s">
        <v>76</v>
      </c>
      <c r="D6022" t="s">
        <v>19</v>
      </c>
      <c r="E6022" t="s">
        <v>103</v>
      </c>
      <c r="F6022" t="s">
        <v>147</v>
      </c>
      <c r="G6022" t="s">
        <v>148</v>
      </c>
      <c r="H6022">
        <v>5325</v>
      </c>
      <c r="I6022" t="s">
        <v>146</v>
      </c>
      <c r="J6022">
        <v>63300030</v>
      </c>
      <c r="K6022" t="s">
        <v>1488</v>
      </c>
      <c r="L6022" s="3">
        <v>33589.664923569129</v>
      </c>
      <c r="M6022" s="3">
        <v>35494.315000199997</v>
      </c>
      <c r="N6022" s="3">
        <v>36381.672874700002</v>
      </c>
      <c r="O6022" s="3">
        <v>37291.214697900003</v>
      </c>
      <c r="P6022" s="3">
        <v>37687.445662294762</v>
      </c>
    </row>
    <row r="6023" spans="2:16" x14ac:dyDescent="0.35">
      <c r="B6023" t="s">
        <v>76</v>
      </c>
      <c r="D6023" t="s">
        <v>11</v>
      </c>
      <c r="E6023" t="s">
        <v>103</v>
      </c>
      <c r="F6023" t="s">
        <v>147</v>
      </c>
      <c r="G6023" t="s">
        <v>148</v>
      </c>
      <c r="H6023">
        <v>5325</v>
      </c>
      <c r="I6023" t="s">
        <v>146</v>
      </c>
      <c r="J6023">
        <v>63300040</v>
      </c>
      <c r="K6023" t="s">
        <v>1515</v>
      </c>
      <c r="L6023" s="3">
        <v>32433.09682023152</v>
      </c>
      <c r="M6023" s="3">
        <v>34272.165488662475</v>
      </c>
      <c r="N6023" s="3">
        <v>35300.330453322349</v>
      </c>
      <c r="O6023" s="3">
        <v>36359.340366922021</v>
      </c>
      <c r="P6023" s="3">
        <v>36745.669871472972</v>
      </c>
    </row>
    <row r="6024" spans="2:16" x14ac:dyDescent="0.35">
      <c r="B6024" t="s">
        <v>76</v>
      </c>
      <c r="D6024" t="s">
        <v>19</v>
      </c>
      <c r="E6024" t="s">
        <v>103</v>
      </c>
      <c r="F6024" t="s">
        <v>147</v>
      </c>
      <c r="G6024" t="s">
        <v>148</v>
      </c>
      <c r="H6024">
        <v>5325</v>
      </c>
      <c r="I6024" t="s">
        <v>146</v>
      </c>
      <c r="J6024">
        <v>63300056</v>
      </c>
      <c r="K6024" t="s">
        <v>1536</v>
      </c>
      <c r="L6024" s="3">
        <v>308886.63638315734</v>
      </c>
      <c r="M6024" s="3">
        <v>326401.57608249976</v>
      </c>
      <c r="N6024" s="3">
        <v>336193.62336497474</v>
      </c>
      <c r="O6024" s="3">
        <v>346279.43206592399</v>
      </c>
      <c r="P6024" s="3">
        <v>349958.76068069495</v>
      </c>
    </row>
    <row r="6025" spans="2:16" x14ac:dyDescent="0.35">
      <c r="B6025" t="s">
        <v>76</v>
      </c>
      <c r="D6025" t="s">
        <v>19</v>
      </c>
      <c r="E6025" t="s">
        <v>103</v>
      </c>
      <c r="F6025" t="s">
        <v>147</v>
      </c>
      <c r="G6025" t="s">
        <v>148</v>
      </c>
      <c r="H6025">
        <v>5325</v>
      </c>
      <c r="I6025" t="s">
        <v>146</v>
      </c>
      <c r="J6025">
        <v>63300060</v>
      </c>
      <c r="K6025" t="s">
        <v>1546</v>
      </c>
      <c r="L6025" s="3">
        <v>12971.154585513978</v>
      </c>
      <c r="M6025" s="3">
        <v>13706.6638748</v>
      </c>
      <c r="N6025" s="3">
        <v>14049.330472199999</v>
      </c>
      <c r="O6025" s="3">
        <v>14400.5637338</v>
      </c>
      <c r="P6025" s="3">
        <v>14553.574283397169</v>
      </c>
    </row>
    <row r="6026" spans="2:16" x14ac:dyDescent="0.35">
      <c r="B6026" t="s">
        <v>76</v>
      </c>
      <c r="D6026" t="s">
        <v>19</v>
      </c>
      <c r="E6026" t="s">
        <v>103</v>
      </c>
      <c r="F6026" t="s">
        <v>147</v>
      </c>
      <c r="G6026" t="s">
        <v>148</v>
      </c>
      <c r="H6026">
        <v>5325</v>
      </c>
      <c r="I6026" t="s">
        <v>146</v>
      </c>
      <c r="J6026">
        <v>63300065</v>
      </c>
      <c r="K6026" t="s">
        <v>1627</v>
      </c>
      <c r="L6026" s="3">
        <v>3837.3746325573875</v>
      </c>
      <c r="M6026" s="3">
        <v>4054.9670350000001</v>
      </c>
      <c r="N6026" s="3">
        <v>4156.3412109000001</v>
      </c>
      <c r="O6026" s="3">
        <v>4260.2497412000002</v>
      </c>
      <c r="P6026" s="3">
        <v>4305.5162437044964</v>
      </c>
    </row>
    <row r="6027" spans="2:16" x14ac:dyDescent="0.35">
      <c r="B6027" t="s">
        <v>76</v>
      </c>
      <c r="D6027" t="s">
        <v>19</v>
      </c>
      <c r="E6027" t="s">
        <v>103</v>
      </c>
      <c r="F6027" t="s">
        <v>147</v>
      </c>
      <c r="G6027" t="s">
        <v>148</v>
      </c>
      <c r="H6027">
        <v>5325</v>
      </c>
      <c r="I6027" t="s">
        <v>146</v>
      </c>
      <c r="J6027">
        <v>63300150</v>
      </c>
      <c r="K6027" t="s">
        <v>1680</v>
      </c>
      <c r="L6027" s="3">
        <v>46695.341225402473</v>
      </c>
      <c r="M6027" s="3">
        <v>49343.128437500003</v>
      </c>
      <c r="N6027" s="3">
        <v>50576.706648500003</v>
      </c>
      <c r="O6027" s="3">
        <v>51841.124314499997</v>
      </c>
      <c r="P6027" s="3">
        <v>52391.952675786917</v>
      </c>
    </row>
    <row r="6028" spans="2:16" x14ac:dyDescent="0.35">
      <c r="B6028" t="s">
        <v>76</v>
      </c>
      <c r="D6028" t="s">
        <v>11</v>
      </c>
      <c r="E6028" t="s">
        <v>103</v>
      </c>
      <c r="F6028" t="s">
        <v>147</v>
      </c>
      <c r="G6028" t="s">
        <v>148</v>
      </c>
      <c r="H6028">
        <v>5325</v>
      </c>
      <c r="I6028" t="s">
        <v>146</v>
      </c>
      <c r="J6028">
        <v>63300110</v>
      </c>
      <c r="K6028" t="s">
        <v>1866</v>
      </c>
      <c r="L6028" s="3">
        <v>153.4949853022955</v>
      </c>
      <c r="M6028" s="3">
        <v>162.1986814</v>
      </c>
      <c r="N6028" s="3">
        <v>345.69089914818881</v>
      </c>
      <c r="O6028" s="3">
        <v>345.69089914818881</v>
      </c>
      <c r="P6028" s="3">
        <v>349.36397441435037</v>
      </c>
    </row>
    <row r="6029" spans="2:16" x14ac:dyDescent="0.35">
      <c r="B6029" t="s">
        <v>76</v>
      </c>
      <c r="D6029" t="s">
        <v>11</v>
      </c>
      <c r="E6029" t="s">
        <v>103</v>
      </c>
      <c r="F6029" t="s">
        <v>147</v>
      </c>
      <c r="G6029" t="s">
        <v>148</v>
      </c>
      <c r="H6029">
        <v>5325</v>
      </c>
      <c r="I6029" t="s">
        <v>146</v>
      </c>
      <c r="J6029">
        <v>63300100</v>
      </c>
      <c r="K6029" t="s">
        <v>1869</v>
      </c>
      <c r="L6029" s="3">
        <v>28417.570547250478</v>
      </c>
      <c r="M6029" s="3">
        <v>30028.944999589981</v>
      </c>
      <c r="N6029" s="3">
        <v>30929.813349577675</v>
      </c>
      <c r="O6029" s="3">
        <v>31857.707750065005</v>
      </c>
      <c r="P6029" s="3">
        <v>32196.205982623931</v>
      </c>
    </row>
    <row r="6030" spans="2:16" x14ac:dyDescent="0.35">
      <c r="B6030" t="s">
        <v>76</v>
      </c>
      <c r="D6030" t="s">
        <v>11</v>
      </c>
      <c r="E6030" t="s">
        <v>103</v>
      </c>
      <c r="F6030" t="s">
        <v>147</v>
      </c>
      <c r="G6030" t="s">
        <v>148</v>
      </c>
      <c r="H6030">
        <v>5325</v>
      </c>
      <c r="I6030" t="s">
        <v>146</v>
      </c>
      <c r="J6030">
        <v>63300170</v>
      </c>
      <c r="K6030" t="s">
        <v>1873</v>
      </c>
      <c r="L6030" s="3">
        <v>49112.975184922012</v>
      </c>
      <c r="M6030" s="3">
        <v>51897.85059711746</v>
      </c>
      <c r="N6030" s="3">
        <v>53454.786115030984</v>
      </c>
      <c r="O6030" s="3">
        <v>55058.429698481916</v>
      </c>
      <c r="P6030" s="3">
        <v>55643.442948230491</v>
      </c>
    </row>
    <row r="6031" spans="2:16" x14ac:dyDescent="0.35">
      <c r="B6031" t="s">
        <v>76</v>
      </c>
      <c r="D6031" t="s">
        <v>11</v>
      </c>
      <c r="E6031" t="s">
        <v>103</v>
      </c>
      <c r="F6031" t="s">
        <v>147</v>
      </c>
      <c r="G6031" t="s">
        <v>148</v>
      </c>
      <c r="H6031">
        <v>5325</v>
      </c>
      <c r="I6031" t="s">
        <v>146</v>
      </c>
      <c r="J6031">
        <v>63300130</v>
      </c>
      <c r="K6031" t="s">
        <v>1896</v>
      </c>
      <c r="L6031" s="3">
        <v>12355.465450973143</v>
      </c>
      <c r="M6031" s="3">
        <v>13056.0630387</v>
      </c>
      <c r="N6031" s="3">
        <v>27826.133555630971</v>
      </c>
      <c r="O6031" s="3">
        <v>27826.133555630971</v>
      </c>
      <c r="P6031" s="3">
        <v>28121.795035779694</v>
      </c>
    </row>
    <row r="6032" spans="2:16" x14ac:dyDescent="0.35">
      <c r="B6032" t="s">
        <v>76</v>
      </c>
      <c r="D6032" t="s">
        <v>19</v>
      </c>
      <c r="E6032" t="s">
        <v>103</v>
      </c>
      <c r="F6032" t="s">
        <v>1551</v>
      </c>
      <c r="G6032" t="s">
        <v>1552</v>
      </c>
      <c r="H6032">
        <v>5325</v>
      </c>
      <c r="I6032" t="s">
        <v>146</v>
      </c>
      <c r="J6032">
        <v>63300060</v>
      </c>
      <c r="K6032" t="s">
        <v>1546</v>
      </c>
      <c r="L6032" s="3">
        <v>3212.089429369857</v>
      </c>
      <c r="M6032" s="3">
        <v>3394.2260000000001</v>
      </c>
      <c r="N6032" s="3">
        <v>3479.09</v>
      </c>
      <c r="O6032" s="3">
        <v>3566.0672500000001</v>
      </c>
      <c r="P6032" s="3">
        <v>3603.9578437232349</v>
      </c>
    </row>
    <row r="6033" spans="2:16" x14ac:dyDescent="0.35">
      <c r="B6033" t="s">
        <v>76</v>
      </c>
      <c r="D6033" t="s">
        <v>19</v>
      </c>
      <c r="E6033" t="s">
        <v>103</v>
      </c>
      <c r="F6033" t="s">
        <v>1551</v>
      </c>
      <c r="G6033" t="s">
        <v>1552</v>
      </c>
      <c r="H6033">
        <v>5325</v>
      </c>
      <c r="I6033" t="s">
        <v>146</v>
      </c>
      <c r="J6033">
        <v>63300150</v>
      </c>
      <c r="K6033" t="s">
        <v>1680</v>
      </c>
      <c r="L6033" s="3">
        <v>69141.288314991034</v>
      </c>
      <c r="M6033" s="3">
        <v>73061.838293299996</v>
      </c>
      <c r="N6033" s="3">
        <v>79300.384250699994</v>
      </c>
      <c r="O6033" s="3">
        <v>76760.593856799998</v>
      </c>
      <c r="P6033" s="3">
        <v>77576.199472701453</v>
      </c>
    </row>
    <row r="6034" spans="2:16" x14ac:dyDescent="0.35">
      <c r="B6034" t="s">
        <v>76</v>
      </c>
      <c r="D6034" t="s">
        <v>11</v>
      </c>
      <c r="E6034" t="s">
        <v>103</v>
      </c>
      <c r="F6034" t="s">
        <v>151</v>
      </c>
      <c r="G6034" t="s">
        <v>152</v>
      </c>
      <c r="H6034">
        <v>5325</v>
      </c>
      <c r="I6034" t="s">
        <v>146</v>
      </c>
      <c r="J6034">
        <v>63300080</v>
      </c>
      <c r="K6034" t="s">
        <v>91</v>
      </c>
      <c r="L6034" s="3">
        <v>37498.625748291117</v>
      </c>
      <c r="M6034" s="3">
        <v>39624.927411840006</v>
      </c>
      <c r="N6034" s="3">
        <v>40813.675234195209</v>
      </c>
      <c r="O6034" s="3">
        <v>42038.085491221063</v>
      </c>
      <c r="P6034" s="3">
        <v>42484.753460887223</v>
      </c>
    </row>
    <row r="6035" spans="2:16" x14ac:dyDescent="0.35">
      <c r="B6035" t="s">
        <v>76</v>
      </c>
      <c r="D6035" t="s">
        <v>19</v>
      </c>
      <c r="E6035" t="s">
        <v>103</v>
      </c>
      <c r="F6035" t="s">
        <v>151</v>
      </c>
      <c r="G6035" t="s">
        <v>152</v>
      </c>
      <c r="H6035">
        <v>5325</v>
      </c>
      <c r="I6035" t="s">
        <v>146</v>
      </c>
      <c r="J6035">
        <v>63300075</v>
      </c>
      <c r="K6035" t="s">
        <v>1480</v>
      </c>
      <c r="L6035" s="3">
        <v>11599.196135871603</v>
      </c>
      <c r="M6035" s="3">
        <v>12256.91064</v>
      </c>
      <c r="N6035" s="3">
        <v>12563.333406</v>
      </c>
      <c r="O6035" s="3">
        <v>12877.416741200001</v>
      </c>
      <c r="P6035" s="3">
        <v>13014.243371697672</v>
      </c>
    </row>
    <row r="6036" spans="2:16" x14ac:dyDescent="0.35">
      <c r="B6036" t="s">
        <v>76</v>
      </c>
      <c r="D6036" t="s">
        <v>19</v>
      </c>
      <c r="E6036" t="s">
        <v>103</v>
      </c>
      <c r="F6036" t="s">
        <v>151</v>
      </c>
      <c r="G6036" t="s">
        <v>152</v>
      </c>
      <c r="H6036">
        <v>5325</v>
      </c>
      <c r="I6036" t="s">
        <v>146</v>
      </c>
      <c r="J6036">
        <v>63300030</v>
      </c>
      <c r="K6036" t="s">
        <v>1488</v>
      </c>
      <c r="L6036" s="3">
        <v>24242.219643992976</v>
      </c>
      <c r="M6036" s="3">
        <v>25616.8372714</v>
      </c>
      <c r="N6036" s="3">
        <v>26257.258203500001</v>
      </c>
      <c r="O6036" s="3">
        <v>26913.689658700001</v>
      </c>
      <c r="P6036" s="3">
        <v>27199.656133519296</v>
      </c>
    </row>
    <row r="6037" spans="2:16" x14ac:dyDescent="0.35">
      <c r="B6037" t="s">
        <v>76</v>
      </c>
      <c r="D6037" t="s">
        <v>11</v>
      </c>
      <c r="E6037" t="s">
        <v>103</v>
      </c>
      <c r="F6037" t="s">
        <v>151</v>
      </c>
      <c r="G6037" t="s">
        <v>152</v>
      </c>
      <c r="H6037">
        <v>5325</v>
      </c>
      <c r="I6037" t="s">
        <v>146</v>
      </c>
      <c r="J6037">
        <v>63300040</v>
      </c>
      <c r="K6037" t="s">
        <v>1515</v>
      </c>
      <c r="L6037" s="3">
        <v>12951.827972271605</v>
      </c>
      <c r="M6037" s="3">
        <v>13686.241375800004</v>
      </c>
      <c r="N6037" s="3">
        <v>14096.828617074005</v>
      </c>
      <c r="O6037" s="3">
        <v>14519.733475586223</v>
      </c>
      <c r="P6037" s="3">
        <v>14674.010241424863</v>
      </c>
    </row>
    <row r="6038" spans="2:16" x14ac:dyDescent="0.35">
      <c r="B6038" t="s">
        <v>76</v>
      </c>
      <c r="D6038" t="s">
        <v>19</v>
      </c>
      <c r="E6038" t="s">
        <v>103</v>
      </c>
      <c r="F6038" t="s">
        <v>151</v>
      </c>
      <c r="G6038" t="s">
        <v>152</v>
      </c>
      <c r="H6038">
        <v>5325</v>
      </c>
      <c r="I6038" t="s">
        <v>146</v>
      </c>
      <c r="J6038">
        <v>63300056</v>
      </c>
      <c r="K6038" t="s">
        <v>1536</v>
      </c>
      <c r="L6038" s="3">
        <v>123350.7425930629</v>
      </c>
      <c r="M6038" s="3">
        <v>130345.15596000003</v>
      </c>
      <c r="N6038" s="3">
        <v>134255.51063880004</v>
      </c>
      <c r="O6038" s="3">
        <v>138283.17595796403</v>
      </c>
      <c r="P6038" s="3">
        <v>139752.4784897606</v>
      </c>
    </row>
    <row r="6039" spans="2:16" x14ac:dyDescent="0.35">
      <c r="B6039" t="s">
        <v>76</v>
      </c>
      <c r="D6039" t="s">
        <v>19</v>
      </c>
      <c r="E6039" t="s">
        <v>103</v>
      </c>
      <c r="F6039" t="s">
        <v>151</v>
      </c>
      <c r="G6039" t="s">
        <v>152</v>
      </c>
      <c r="H6039">
        <v>5325</v>
      </c>
      <c r="I6039" t="s">
        <v>146</v>
      </c>
      <c r="J6039">
        <v>63300060</v>
      </c>
      <c r="K6039" t="s">
        <v>1546</v>
      </c>
      <c r="L6039" s="3">
        <v>5481.9637615533384</v>
      </c>
      <c r="M6039" s="3">
        <v>5792.8100507999998</v>
      </c>
      <c r="N6039" s="3">
        <v>5937.6303011999998</v>
      </c>
      <c r="O6039" s="3">
        <v>6086.0710583999999</v>
      </c>
      <c r="P6039" s="3">
        <v>6150.7374905444231</v>
      </c>
    </row>
    <row r="6040" spans="2:16" x14ac:dyDescent="0.35">
      <c r="B6040" t="s">
        <v>76</v>
      </c>
      <c r="D6040" t="s">
        <v>19</v>
      </c>
      <c r="E6040" t="s">
        <v>103</v>
      </c>
      <c r="F6040" t="s">
        <v>151</v>
      </c>
      <c r="G6040" t="s">
        <v>152</v>
      </c>
      <c r="H6040">
        <v>5325</v>
      </c>
      <c r="I6040" t="s">
        <v>146</v>
      </c>
      <c r="J6040">
        <v>63300065</v>
      </c>
      <c r="K6040" t="s">
        <v>1627</v>
      </c>
      <c r="L6040" s="3">
        <v>2412.0559026051619</v>
      </c>
      <c r="M6040" s="3">
        <v>2548.8278076000001</v>
      </c>
      <c r="N6040" s="3">
        <v>2612.5485024</v>
      </c>
      <c r="O6040" s="3">
        <v>2677.8622151999998</v>
      </c>
      <c r="P6040" s="3">
        <v>2706.31534917916</v>
      </c>
    </row>
    <row r="6041" spans="2:16" x14ac:dyDescent="0.35">
      <c r="B6041" t="s">
        <v>76</v>
      </c>
      <c r="D6041" t="s">
        <v>19</v>
      </c>
      <c r="E6041" t="s">
        <v>103</v>
      </c>
      <c r="F6041" t="s">
        <v>151</v>
      </c>
      <c r="G6041" t="s">
        <v>152</v>
      </c>
      <c r="H6041">
        <v>5325</v>
      </c>
      <c r="I6041" t="s">
        <v>146</v>
      </c>
      <c r="J6041">
        <v>63300070</v>
      </c>
      <c r="K6041" t="s">
        <v>1658</v>
      </c>
      <c r="L6041" s="3">
        <v>264.97500173045637</v>
      </c>
      <c r="M6041" s="3">
        <v>280</v>
      </c>
      <c r="N6041" s="3">
        <v>30</v>
      </c>
      <c r="O6041" s="3">
        <v>280</v>
      </c>
      <c r="P6041" s="3">
        <v>282.97508866174798</v>
      </c>
    </row>
    <row r="6042" spans="2:16" x14ac:dyDescent="0.35">
      <c r="B6042" t="s">
        <v>76</v>
      </c>
      <c r="D6042" t="s">
        <v>19</v>
      </c>
      <c r="E6042" t="s">
        <v>103</v>
      </c>
      <c r="F6042" t="s">
        <v>151</v>
      </c>
      <c r="G6042" t="s">
        <v>152</v>
      </c>
      <c r="H6042">
        <v>5325</v>
      </c>
      <c r="I6042" t="s">
        <v>146</v>
      </c>
      <c r="J6042">
        <v>63300033</v>
      </c>
      <c r="K6042" t="s">
        <v>1661</v>
      </c>
      <c r="L6042" s="3">
        <v>13611.834642397125</v>
      </c>
      <c r="M6042" s="3">
        <v>14383.6727049</v>
      </c>
      <c r="N6042" s="3">
        <v>14743.264521900001</v>
      </c>
      <c r="O6042" s="3">
        <v>15111.846134900001</v>
      </c>
      <c r="P6042" s="3">
        <v>15272.414285235791</v>
      </c>
    </row>
    <row r="6043" spans="2:16" x14ac:dyDescent="0.35">
      <c r="B6043" t="s">
        <v>76</v>
      </c>
      <c r="D6043" t="s">
        <v>19</v>
      </c>
      <c r="E6043" t="s">
        <v>103</v>
      </c>
      <c r="F6043" t="s">
        <v>151</v>
      </c>
      <c r="G6043" t="s">
        <v>152</v>
      </c>
      <c r="H6043">
        <v>5325</v>
      </c>
      <c r="I6043" t="s">
        <v>146</v>
      </c>
      <c r="J6043">
        <v>63300150</v>
      </c>
      <c r="K6043" t="s">
        <v>1680</v>
      </c>
      <c r="L6043" s="3">
        <v>1295.0930469008133</v>
      </c>
      <c r="M6043" s="3">
        <v>1368.5292981</v>
      </c>
      <c r="N6043" s="3">
        <v>1402.7425304999999</v>
      </c>
      <c r="O6043" s="3">
        <v>1437.8110938</v>
      </c>
      <c r="P6043" s="3">
        <v>1453.0882919532137</v>
      </c>
    </row>
    <row r="6044" spans="2:16" x14ac:dyDescent="0.35">
      <c r="B6044" t="s">
        <v>76</v>
      </c>
      <c r="D6044" t="s">
        <v>11</v>
      </c>
      <c r="E6044" t="s">
        <v>103</v>
      </c>
      <c r="F6044" t="s">
        <v>151</v>
      </c>
      <c r="G6044" t="s">
        <v>152</v>
      </c>
      <c r="H6044">
        <v>5325</v>
      </c>
      <c r="I6044" t="s">
        <v>146</v>
      </c>
      <c r="J6044">
        <v>63300110</v>
      </c>
      <c r="K6044" t="s">
        <v>1866</v>
      </c>
      <c r="L6044" s="3">
        <v>96.482235437983604</v>
      </c>
      <c r="M6044" s="3">
        <v>101.9531116</v>
      </c>
      <c r="N6044" s="3">
        <v>5804.5374371399366</v>
      </c>
      <c r="O6044" s="3">
        <v>5804.5374371399366</v>
      </c>
      <c r="P6044" s="3">
        <v>5866.2124854111034</v>
      </c>
    </row>
    <row r="6045" spans="2:16" x14ac:dyDescent="0.35">
      <c r="B6045" t="s">
        <v>76</v>
      </c>
      <c r="D6045" t="s">
        <v>11</v>
      </c>
      <c r="E6045" t="s">
        <v>103</v>
      </c>
      <c r="F6045" t="s">
        <v>151</v>
      </c>
      <c r="G6045" t="s">
        <v>152</v>
      </c>
      <c r="H6045">
        <v>5325</v>
      </c>
      <c r="I6045" t="s">
        <v>146</v>
      </c>
      <c r="J6045">
        <v>63300100</v>
      </c>
      <c r="K6045" t="s">
        <v>1869</v>
      </c>
      <c r="L6045" s="3">
        <v>11348.268318561786</v>
      </c>
      <c r="M6045" s="3">
        <v>11991.754348320002</v>
      </c>
      <c r="N6045" s="3">
        <v>12351.506978769605</v>
      </c>
      <c r="O6045" s="3">
        <v>12722.052188132691</v>
      </c>
      <c r="P6045" s="3">
        <v>12857.228021057976</v>
      </c>
    </row>
    <row r="6046" spans="2:16" x14ac:dyDescent="0.35">
      <c r="B6046" t="s">
        <v>76</v>
      </c>
      <c r="D6046" t="s">
        <v>11</v>
      </c>
      <c r="E6046" t="s">
        <v>103</v>
      </c>
      <c r="F6046" t="s">
        <v>151</v>
      </c>
      <c r="G6046" t="s">
        <v>152</v>
      </c>
      <c r="H6046">
        <v>5325</v>
      </c>
      <c r="I6046" t="s">
        <v>146</v>
      </c>
      <c r="J6046">
        <v>63300170</v>
      </c>
      <c r="K6046" t="s">
        <v>1873</v>
      </c>
      <c r="L6046" s="3">
        <v>19612.768072297</v>
      </c>
      <c r="M6046" s="3">
        <v>20724.879797640006</v>
      </c>
      <c r="N6046" s="3">
        <v>21346.626191569205</v>
      </c>
      <c r="O6046" s="3">
        <v>21987.02497731628</v>
      </c>
      <c r="P6046" s="3">
        <v>22220.644079871934</v>
      </c>
    </row>
    <row r="6047" spans="2:16" x14ac:dyDescent="0.35">
      <c r="B6047" t="s">
        <v>76</v>
      </c>
      <c r="D6047" t="s">
        <v>19</v>
      </c>
      <c r="E6047" t="s">
        <v>103</v>
      </c>
      <c r="F6047" t="s">
        <v>151</v>
      </c>
      <c r="G6047" t="s">
        <v>152</v>
      </c>
      <c r="H6047">
        <v>5325</v>
      </c>
      <c r="I6047" t="s">
        <v>146</v>
      </c>
      <c r="J6047">
        <v>63300160</v>
      </c>
      <c r="K6047" t="s">
        <v>1878</v>
      </c>
      <c r="L6047" s="3">
        <v>13265.600032933162</v>
      </c>
      <c r="M6047" s="3">
        <v>14017.805396600001</v>
      </c>
      <c r="N6047" s="3">
        <v>14368.250531</v>
      </c>
      <c r="O6047" s="3">
        <v>14727.456794399999</v>
      </c>
      <c r="P6047" s="3">
        <v>14883.940686276437</v>
      </c>
    </row>
    <row r="6048" spans="2:16" x14ac:dyDescent="0.35">
      <c r="B6048" t="s">
        <v>76</v>
      </c>
      <c r="D6048" t="s">
        <v>11</v>
      </c>
      <c r="E6048" t="s">
        <v>103</v>
      </c>
      <c r="F6048" t="s">
        <v>151</v>
      </c>
      <c r="G6048" t="s">
        <v>152</v>
      </c>
      <c r="H6048">
        <v>5325</v>
      </c>
      <c r="I6048" t="s">
        <v>146</v>
      </c>
      <c r="J6048">
        <v>63300130</v>
      </c>
      <c r="K6048" t="s">
        <v>1896</v>
      </c>
      <c r="L6048" s="3">
        <v>4934.0296997478899</v>
      </c>
      <c r="M6048" s="3">
        <v>5213.8062342000003</v>
      </c>
      <c r="N6048" s="3">
        <v>16449.050796487125</v>
      </c>
      <c r="O6048" s="3">
        <v>16449.050796487125</v>
      </c>
      <c r="P6048" s="3">
        <v>16623.827169776931</v>
      </c>
    </row>
    <row r="6049" spans="2:16" x14ac:dyDescent="0.35">
      <c r="B6049" t="s">
        <v>76</v>
      </c>
      <c r="D6049" t="s">
        <v>19</v>
      </c>
      <c r="E6049" t="s">
        <v>103</v>
      </c>
      <c r="F6049" t="s">
        <v>1701</v>
      </c>
      <c r="G6049" t="s">
        <v>1702</v>
      </c>
      <c r="H6049">
        <v>5325</v>
      </c>
      <c r="I6049" t="s">
        <v>146</v>
      </c>
      <c r="J6049">
        <v>63300150</v>
      </c>
      <c r="K6049" t="s">
        <v>1680</v>
      </c>
      <c r="L6049" s="3">
        <v>199610.98633627183</v>
      </c>
      <c r="M6049" s="3">
        <v>210929.61905519999</v>
      </c>
      <c r="N6049" s="3">
        <v>216202.8595312</v>
      </c>
      <c r="O6049" s="3">
        <v>221607.93101959999</v>
      </c>
      <c r="P6049" s="3">
        <v>223962.58545863512</v>
      </c>
    </row>
    <row r="6050" spans="2:16" x14ac:dyDescent="0.35">
      <c r="B6050" t="s">
        <v>76</v>
      </c>
      <c r="D6050" t="s">
        <v>19</v>
      </c>
      <c r="E6050" t="s">
        <v>103</v>
      </c>
      <c r="F6050" t="s">
        <v>1701</v>
      </c>
      <c r="G6050" t="s">
        <v>1702</v>
      </c>
      <c r="H6050">
        <v>5325</v>
      </c>
      <c r="I6050" t="s">
        <v>146</v>
      </c>
      <c r="J6050">
        <v>63300152</v>
      </c>
      <c r="K6050" t="s">
        <v>1741</v>
      </c>
      <c r="L6050" s="3">
        <v>4244535.2028493797</v>
      </c>
      <c r="M6050" s="3">
        <v>4485215.0166482031</v>
      </c>
      <c r="N6050" s="3">
        <v>4597344.8170647891</v>
      </c>
      <c r="O6050" s="3">
        <v>4757249.912491288</v>
      </c>
      <c r="P6050" s="3">
        <v>4807797.1991904108</v>
      </c>
    </row>
    <row r="6051" spans="2:16" x14ac:dyDescent="0.35">
      <c r="B6051" t="s">
        <v>76</v>
      </c>
      <c r="D6051" t="s">
        <v>19</v>
      </c>
      <c r="E6051" t="s">
        <v>103</v>
      </c>
      <c r="F6051" t="s">
        <v>1553</v>
      </c>
      <c r="G6051" t="s">
        <v>1554</v>
      </c>
      <c r="H6051">
        <v>5325</v>
      </c>
      <c r="I6051" t="s">
        <v>146</v>
      </c>
      <c r="J6051">
        <v>63300060</v>
      </c>
      <c r="K6051" t="s">
        <v>1546</v>
      </c>
      <c r="L6051" s="3">
        <v>571416.14967635612</v>
      </c>
      <c r="M6051" s="3">
        <v>603817.42000000004</v>
      </c>
      <c r="N6051" s="3">
        <v>618912.85</v>
      </c>
      <c r="O6051" s="3">
        <v>634385.67000000004</v>
      </c>
      <c r="P6051" s="3">
        <v>641126.21862140147</v>
      </c>
    </row>
    <row r="6052" spans="2:16" x14ac:dyDescent="0.35">
      <c r="B6052" t="s">
        <v>76</v>
      </c>
      <c r="D6052" t="s">
        <v>19</v>
      </c>
      <c r="E6052" t="s">
        <v>103</v>
      </c>
      <c r="F6052" t="s">
        <v>1493</v>
      </c>
      <c r="G6052" t="s">
        <v>1494</v>
      </c>
      <c r="H6052">
        <v>5325</v>
      </c>
      <c r="I6052" t="s">
        <v>146</v>
      </c>
      <c r="J6052">
        <v>63300030</v>
      </c>
      <c r="K6052" t="s">
        <v>1488</v>
      </c>
      <c r="L6052" s="3">
        <v>2192.7817000345535</v>
      </c>
      <c r="M6052" s="3">
        <v>2317.12</v>
      </c>
      <c r="N6052" s="3">
        <v>2375.04</v>
      </c>
      <c r="O6052" s="3">
        <v>2434.42</v>
      </c>
      <c r="P6052" s="3">
        <v>2460.286483356902</v>
      </c>
    </row>
    <row r="6053" spans="2:16" x14ac:dyDescent="0.35">
      <c r="B6053" t="s">
        <v>76</v>
      </c>
      <c r="D6053" t="s">
        <v>19</v>
      </c>
      <c r="E6053" t="s">
        <v>103</v>
      </c>
      <c r="F6053" t="s">
        <v>1493</v>
      </c>
      <c r="G6053" t="s">
        <v>1494</v>
      </c>
      <c r="H6053">
        <v>5325</v>
      </c>
      <c r="I6053" t="s">
        <v>146</v>
      </c>
      <c r="J6053">
        <v>63300060</v>
      </c>
      <c r="K6053" t="s">
        <v>1546</v>
      </c>
      <c r="L6053" s="3">
        <v>1644.5827262535706</v>
      </c>
      <c r="M6053" s="3">
        <v>1737.8362500000001</v>
      </c>
      <c r="N6053" s="3">
        <v>1781.28</v>
      </c>
      <c r="O6053" s="3">
        <v>1825.81</v>
      </c>
      <c r="P6053" s="3">
        <v>1845.2098093910931</v>
      </c>
    </row>
    <row r="6054" spans="2:16" x14ac:dyDescent="0.35">
      <c r="B6054" t="s">
        <v>76</v>
      </c>
      <c r="D6054" t="s">
        <v>19</v>
      </c>
      <c r="E6054" t="s">
        <v>103</v>
      </c>
      <c r="F6054" t="s">
        <v>1493</v>
      </c>
      <c r="G6054" t="s">
        <v>1494</v>
      </c>
      <c r="H6054">
        <v>5325</v>
      </c>
      <c r="I6054" t="s">
        <v>146</v>
      </c>
      <c r="J6054">
        <v>63300033</v>
      </c>
      <c r="K6054" t="s">
        <v>1661</v>
      </c>
      <c r="L6054" s="3">
        <v>4240.8108688112807</v>
      </c>
      <c r="M6054" s="3">
        <v>4481.2794999999996</v>
      </c>
      <c r="N6054" s="3">
        <v>4593.3114877999997</v>
      </c>
      <c r="O6054" s="3">
        <v>4708.1400000000003</v>
      </c>
      <c r="P6054" s="3">
        <v>4758.1654783282938</v>
      </c>
    </row>
    <row r="6055" spans="2:16" x14ac:dyDescent="0.35">
      <c r="B6055" t="s">
        <v>76</v>
      </c>
      <c r="D6055" t="s">
        <v>19</v>
      </c>
      <c r="E6055" t="s">
        <v>103</v>
      </c>
      <c r="F6055" t="s">
        <v>1493</v>
      </c>
      <c r="G6055" t="s">
        <v>1494</v>
      </c>
      <c r="H6055">
        <v>5325</v>
      </c>
      <c r="I6055" t="s">
        <v>146</v>
      </c>
      <c r="J6055">
        <v>63300150</v>
      </c>
      <c r="K6055" t="s">
        <v>1680</v>
      </c>
      <c r="L6055" s="3">
        <v>2801.9119120482778</v>
      </c>
      <c r="M6055" s="3">
        <v>2960.79</v>
      </c>
      <c r="N6055" s="3">
        <v>3034.81</v>
      </c>
      <c r="O6055" s="3">
        <v>3110.68</v>
      </c>
      <c r="P6055" s="3">
        <v>3143.731959994022</v>
      </c>
    </row>
    <row r="6056" spans="2:16" x14ac:dyDescent="0.35">
      <c r="B6056" t="s">
        <v>76</v>
      </c>
      <c r="D6056" t="s">
        <v>19</v>
      </c>
      <c r="E6056" t="s">
        <v>103</v>
      </c>
      <c r="F6056" t="s">
        <v>1493</v>
      </c>
      <c r="G6056" t="s">
        <v>1494</v>
      </c>
      <c r="H6056">
        <v>5325</v>
      </c>
      <c r="I6056" t="s">
        <v>146</v>
      </c>
      <c r="J6056">
        <v>63300160</v>
      </c>
      <c r="K6056" t="s">
        <v>1878</v>
      </c>
      <c r="L6056" s="3">
        <v>8862.7702971652761</v>
      </c>
      <c r="M6056" s="3">
        <v>9365.32</v>
      </c>
      <c r="N6056" s="3">
        <v>9365.32</v>
      </c>
      <c r="O6056" s="3">
        <v>9365.32</v>
      </c>
      <c r="P6056" s="3">
        <v>9464.8294905201492</v>
      </c>
    </row>
    <row r="6057" spans="2:16" x14ac:dyDescent="0.35">
      <c r="B6057" t="s">
        <v>76</v>
      </c>
      <c r="D6057" t="s">
        <v>19</v>
      </c>
      <c r="E6057" t="s">
        <v>103</v>
      </c>
      <c r="F6057" t="s">
        <v>153</v>
      </c>
      <c r="G6057" t="s">
        <v>154</v>
      </c>
      <c r="H6057">
        <v>5325</v>
      </c>
      <c r="I6057" t="s">
        <v>146</v>
      </c>
      <c r="J6057">
        <v>63300030</v>
      </c>
      <c r="K6057" t="s">
        <v>1488</v>
      </c>
      <c r="L6057" s="3">
        <v>4040.0407295090517</v>
      </c>
      <c r="M6057" s="3">
        <v>4269.125</v>
      </c>
      <c r="N6057" s="3">
        <v>4375.8500000000004</v>
      </c>
      <c r="O6057" s="3">
        <v>4485.25</v>
      </c>
      <c r="P6057" s="3">
        <v>4532.9072015003758</v>
      </c>
    </row>
    <row r="6058" spans="2:16" x14ac:dyDescent="0.35">
      <c r="B6058" t="s">
        <v>76</v>
      </c>
      <c r="D6058" t="s">
        <v>19</v>
      </c>
      <c r="E6058" t="s">
        <v>103</v>
      </c>
      <c r="F6058" t="s">
        <v>153</v>
      </c>
      <c r="G6058" t="s">
        <v>154</v>
      </c>
      <c r="H6058">
        <v>5325</v>
      </c>
      <c r="I6058" t="s">
        <v>146</v>
      </c>
      <c r="J6058">
        <v>63300060</v>
      </c>
      <c r="K6058" t="s">
        <v>1546</v>
      </c>
      <c r="L6058" s="3">
        <v>3188.7706828782848</v>
      </c>
      <c r="M6058" s="3">
        <v>3369.585</v>
      </c>
      <c r="N6058" s="3">
        <v>3453.8246250000002</v>
      </c>
      <c r="O6058" s="3">
        <v>3540.21</v>
      </c>
      <c r="P6058" s="3">
        <v>3577.8258522543101</v>
      </c>
    </row>
    <row r="6059" spans="2:16" x14ac:dyDescent="0.35">
      <c r="B6059" t="s">
        <v>76</v>
      </c>
      <c r="D6059" t="s">
        <v>19</v>
      </c>
      <c r="E6059" t="s">
        <v>103</v>
      </c>
      <c r="F6059" t="s">
        <v>153</v>
      </c>
      <c r="G6059" t="s">
        <v>154</v>
      </c>
      <c r="H6059">
        <v>5325</v>
      </c>
      <c r="I6059" t="s">
        <v>146</v>
      </c>
      <c r="J6059">
        <v>63300150</v>
      </c>
      <c r="K6059" t="s">
        <v>1680</v>
      </c>
      <c r="L6059" s="3">
        <v>83609.360340665487</v>
      </c>
      <c r="M6059" s="3">
        <v>88350.3</v>
      </c>
      <c r="N6059" s="3">
        <v>90559.1</v>
      </c>
      <c r="O6059" s="3">
        <v>92823.07</v>
      </c>
      <c r="P6059" s="3">
        <v>93809.344511091578</v>
      </c>
    </row>
    <row r="6060" spans="2:16" x14ac:dyDescent="0.35">
      <c r="B6060" t="s">
        <v>76</v>
      </c>
      <c r="D6060" t="s">
        <v>19</v>
      </c>
      <c r="E6060" t="s">
        <v>103</v>
      </c>
      <c r="F6060" t="s">
        <v>1881</v>
      </c>
      <c r="G6060" t="s">
        <v>1882</v>
      </c>
      <c r="H6060">
        <v>5325</v>
      </c>
      <c r="I6060" t="s">
        <v>146</v>
      </c>
      <c r="J6060">
        <v>63300160</v>
      </c>
      <c r="K6060" t="s">
        <v>1878</v>
      </c>
      <c r="L6060" s="3">
        <v>3366546.1491502034</v>
      </c>
      <c r="M6060" s="3">
        <v>3557440.9495464126</v>
      </c>
      <c r="N6060" s="3">
        <v>3646376.9732850734</v>
      </c>
      <c r="O6060" s="3">
        <v>3737536.3976171999</v>
      </c>
      <c r="P6060" s="3">
        <v>3777248.9053294188</v>
      </c>
    </row>
    <row r="6061" spans="2:16" x14ac:dyDescent="0.35">
      <c r="B6061" t="s">
        <v>76</v>
      </c>
      <c r="D6061" t="s">
        <v>11</v>
      </c>
      <c r="E6061" t="s">
        <v>103</v>
      </c>
      <c r="F6061" t="s">
        <v>155</v>
      </c>
      <c r="G6061" t="s">
        <v>156</v>
      </c>
      <c r="H6061">
        <v>5325</v>
      </c>
      <c r="I6061" t="s">
        <v>146</v>
      </c>
      <c r="J6061">
        <v>63300080</v>
      </c>
      <c r="K6061" t="s">
        <v>91</v>
      </c>
      <c r="L6061" s="3">
        <v>93901.537460537453</v>
      </c>
      <c r="M6061" s="3">
        <v>99226.079129140824</v>
      </c>
      <c r="N6061" s="3">
        <v>102202.86150301504</v>
      </c>
      <c r="O6061" s="3">
        <v>105268.94734810549</v>
      </c>
      <c r="P6061" s="3">
        <v>106387.46324699654</v>
      </c>
    </row>
    <row r="6062" spans="2:16" x14ac:dyDescent="0.35">
      <c r="B6062" t="s">
        <v>76</v>
      </c>
      <c r="D6062" t="s">
        <v>19</v>
      </c>
      <c r="E6062" t="s">
        <v>103</v>
      </c>
      <c r="F6062" t="s">
        <v>155</v>
      </c>
      <c r="G6062" t="s">
        <v>156</v>
      </c>
      <c r="H6062">
        <v>5325</v>
      </c>
      <c r="I6062" t="s">
        <v>146</v>
      </c>
      <c r="J6062">
        <v>63300030</v>
      </c>
      <c r="K6062" t="s">
        <v>1488</v>
      </c>
      <c r="L6062" s="3">
        <v>50798.262947816605</v>
      </c>
      <c r="M6062" s="3">
        <v>53678.700000000012</v>
      </c>
      <c r="N6062" s="3">
        <v>55020.780000000013</v>
      </c>
      <c r="O6062" s="3">
        <v>56396.210000000014</v>
      </c>
      <c r="P6062" s="3">
        <v>56995.437589059147</v>
      </c>
    </row>
    <row r="6063" spans="2:16" x14ac:dyDescent="0.35">
      <c r="B6063" t="s">
        <v>76</v>
      </c>
      <c r="D6063" t="s">
        <v>11</v>
      </c>
      <c r="E6063" t="s">
        <v>103</v>
      </c>
      <c r="F6063" t="s">
        <v>155</v>
      </c>
      <c r="G6063" t="s">
        <v>156</v>
      </c>
      <c r="H6063">
        <v>5325</v>
      </c>
      <c r="I6063" t="s">
        <v>146</v>
      </c>
      <c r="J6063">
        <v>63300040</v>
      </c>
      <c r="K6063" t="s">
        <v>1515</v>
      </c>
      <c r="L6063" s="3">
        <v>32433.09682025142</v>
      </c>
      <c r="M6063" s="3">
        <v>34272.165488683502</v>
      </c>
      <c r="N6063" s="3">
        <v>35300.33045334401</v>
      </c>
      <c r="O6063" s="3">
        <v>36359.340366944329</v>
      </c>
      <c r="P6063" s="3">
        <v>36745.669871495513</v>
      </c>
    </row>
    <row r="6064" spans="2:16" x14ac:dyDescent="0.35">
      <c r="B6064" t="s">
        <v>76</v>
      </c>
      <c r="D6064" t="s">
        <v>19</v>
      </c>
      <c r="E6064" t="s">
        <v>103</v>
      </c>
      <c r="F6064" t="s">
        <v>155</v>
      </c>
      <c r="G6064" t="s">
        <v>156</v>
      </c>
      <c r="H6064">
        <v>5325</v>
      </c>
      <c r="I6064" t="s">
        <v>146</v>
      </c>
      <c r="J6064">
        <v>63300056</v>
      </c>
      <c r="K6064" t="s">
        <v>1536</v>
      </c>
      <c r="L6064" s="3">
        <v>308886.63638334686</v>
      </c>
      <c r="M6064" s="3">
        <v>326401.57608270005</v>
      </c>
      <c r="N6064" s="3">
        <v>336193.62336518103</v>
      </c>
      <c r="O6064" s="3">
        <v>346279.43206613645</v>
      </c>
      <c r="P6064" s="3">
        <v>349958.76068090962</v>
      </c>
    </row>
    <row r="6065" spans="2:16" x14ac:dyDescent="0.35">
      <c r="B6065" t="s">
        <v>76</v>
      </c>
      <c r="D6065" t="s">
        <v>19</v>
      </c>
      <c r="E6065" t="s">
        <v>103</v>
      </c>
      <c r="F6065" t="s">
        <v>155</v>
      </c>
      <c r="G6065" t="s">
        <v>156</v>
      </c>
      <c r="H6065">
        <v>5325</v>
      </c>
      <c r="I6065" t="s">
        <v>146</v>
      </c>
      <c r="J6065">
        <v>63300060</v>
      </c>
      <c r="K6065" t="s">
        <v>1546</v>
      </c>
      <c r="L6065" s="3">
        <v>22532.868490011198</v>
      </c>
      <c r="M6065" s="3">
        <v>23810.560000000005</v>
      </c>
      <c r="N6065" s="3">
        <v>24405.840000000004</v>
      </c>
      <c r="O6065" s="3">
        <v>20755.740000000005</v>
      </c>
      <c r="P6065" s="3">
        <v>20976.276309786394</v>
      </c>
    </row>
    <row r="6066" spans="2:16" x14ac:dyDescent="0.35">
      <c r="B6066" t="s">
        <v>76</v>
      </c>
      <c r="D6066" t="s">
        <v>19</v>
      </c>
      <c r="E6066" t="s">
        <v>103</v>
      </c>
      <c r="F6066" t="s">
        <v>155</v>
      </c>
      <c r="G6066" t="s">
        <v>156</v>
      </c>
      <c r="H6066">
        <v>5325</v>
      </c>
      <c r="I6066" t="s">
        <v>146</v>
      </c>
      <c r="J6066">
        <v>63300065</v>
      </c>
      <c r="K6066" t="s">
        <v>1627</v>
      </c>
      <c r="L6066" s="3">
        <v>0</v>
      </c>
      <c r="M6066" s="3">
        <v>0</v>
      </c>
      <c r="N6066" s="3">
        <v>0</v>
      </c>
      <c r="O6066" s="3">
        <v>4260.2500000000009</v>
      </c>
      <c r="P6066" s="3">
        <v>4305.5165052543289</v>
      </c>
    </row>
    <row r="6067" spans="2:16" x14ac:dyDescent="0.35">
      <c r="B6067" t="s">
        <v>76</v>
      </c>
      <c r="D6067" t="s">
        <v>19</v>
      </c>
      <c r="E6067" t="s">
        <v>103</v>
      </c>
      <c r="F6067" t="s">
        <v>155</v>
      </c>
      <c r="G6067" t="s">
        <v>156</v>
      </c>
      <c r="H6067">
        <v>5325</v>
      </c>
      <c r="I6067" t="s">
        <v>146</v>
      </c>
      <c r="J6067">
        <v>63300150</v>
      </c>
      <c r="K6067" t="s">
        <v>1680</v>
      </c>
      <c r="L6067" s="3">
        <v>87017.170053608177</v>
      </c>
      <c r="M6067" s="3">
        <v>91951.344300000012</v>
      </c>
      <c r="N6067" s="3">
        <v>94250.136050300018</v>
      </c>
      <c r="O6067" s="3">
        <v>96606.379613400015</v>
      </c>
      <c r="P6067" s="3">
        <v>97632.852987115548</v>
      </c>
    </row>
    <row r="6068" spans="2:16" x14ac:dyDescent="0.35">
      <c r="B6068" t="s">
        <v>76</v>
      </c>
      <c r="D6068" t="s">
        <v>11</v>
      </c>
      <c r="E6068" t="s">
        <v>103</v>
      </c>
      <c r="F6068" t="s">
        <v>155</v>
      </c>
      <c r="G6068" t="s">
        <v>156</v>
      </c>
      <c r="H6068">
        <v>5325</v>
      </c>
      <c r="I6068" t="s">
        <v>146</v>
      </c>
      <c r="J6068">
        <v>63300100</v>
      </c>
      <c r="K6068" t="s">
        <v>1869</v>
      </c>
      <c r="L6068" s="3">
        <v>28417.570547267915</v>
      </c>
      <c r="M6068" s="3">
        <v>30028.944999608408</v>
      </c>
      <c r="N6068" s="3">
        <v>30929.813349596658</v>
      </c>
      <c r="O6068" s="3">
        <v>31857.707750084555</v>
      </c>
      <c r="P6068" s="3">
        <v>32196.205982643689</v>
      </c>
    </row>
    <row r="6069" spans="2:16" x14ac:dyDescent="0.35">
      <c r="B6069" t="s">
        <v>76</v>
      </c>
      <c r="D6069" t="s">
        <v>11</v>
      </c>
      <c r="E6069" t="s">
        <v>103</v>
      </c>
      <c r="F6069" t="s">
        <v>155</v>
      </c>
      <c r="G6069" t="s">
        <v>156</v>
      </c>
      <c r="H6069">
        <v>5325</v>
      </c>
      <c r="I6069" t="s">
        <v>146</v>
      </c>
      <c r="J6069">
        <v>63300170</v>
      </c>
      <c r="K6069" t="s">
        <v>1873</v>
      </c>
      <c r="L6069" s="3">
        <v>49112.975184952156</v>
      </c>
      <c r="M6069" s="3">
        <v>51897.850597149314</v>
      </c>
      <c r="N6069" s="3">
        <v>53454.786115063791</v>
      </c>
      <c r="O6069" s="3">
        <v>55058.429698515698</v>
      </c>
      <c r="P6069" s="3">
        <v>55643.442948264637</v>
      </c>
    </row>
    <row r="6070" spans="2:16" x14ac:dyDescent="0.35">
      <c r="B6070" t="s">
        <v>76</v>
      </c>
      <c r="D6070" t="s">
        <v>11</v>
      </c>
      <c r="E6070" t="s">
        <v>103</v>
      </c>
      <c r="F6070" t="s">
        <v>155</v>
      </c>
      <c r="G6070" t="s">
        <v>156</v>
      </c>
      <c r="H6070">
        <v>5325</v>
      </c>
      <c r="I6070" t="s">
        <v>146</v>
      </c>
      <c r="J6070">
        <v>63300130</v>
      </c>
      <c r="K6070" t="s">
        <v>1896</v>
      </c>
      <c r="L6070" s="3">
        <v>12355.465451067779</v>
      </c>
      <c r="M6070" s="3">
        <v>13056.063038800005</v>
      </c>
      <c r="N6070" s="3">
        <v>24660.15796320454</v>
      </c>
      <c r="O6070" s="3">
        <v>24660.15796320454</v>
      </c>
      <c r="P6070" s="3">
        <v>24922.179950180413</v>
      </c>
    </row>
    <row r="6071" spans="2:16" x14ac:dyDescent="0.35">
      <c r="B6071" t="s">
        <v>76</v>
      </c>
      <c r="D6071" t="s">
        <v>19</v>
      </c>
      <c r="E6071" t="s">
        <v>103</v>
      </c>
      <c r="F6071" t="s">
        <v>1555</v>
      </c>
      <c r="G6071" t="s">
        <v>1556</v>
      </c>
      <c r="H6071">
        <v>5325</v>
      </c>
      <c r="I6071" t="s">
        <v>146</v>
      </c>
      <c r="J6071">
        <v>63300060</v>
      </c>
      <c r="K6071" t="s">
        <v>1546</v>
      </c>
      <c r="L6071" s="3">
        <v>3289.1848524626253</v>
      </c>
      <c r="M6071" s="3">
        <v>3475.6930000000002</v>
      </c>
      <c r="N6071" s="3">
        <v>3562.6</v>
      </c>
      <c r="O6071" s="3">
        <v>3651.64</v>
      </c>
      <c r="P6071" s="3">
        <v>3690.4398312885191</v>
      </c>
    </row>
    <row r="6072" spans="2:16" x14ac:dyDescent="0.35">
      <c r="B6072" t="s">
        <v>76</v>
      </c>
      <c r="D6072" t="s">
        <v>19</v>
      </c>
      <c r="E6072" t="s">
        <v>103</v>
      </c>
      <c r="F6072" t="s">
        <v>1555</v>
      </c>
      <c r="G6072" t="s">
        <v>1556</v>
      </c>
      <c r="H6072">
        <v>5325</v>
      </c>
      <c r="I6072" t="s">
        <v>146</v>
      </c>
      <c r="J6072">
        <v>63300150</v>
      </c>
      <c r="K6072" t="s">
        <v>1680</v>
      </c>
      <c r="L6072" s="3">
        <v>145242.3280851325</v>
      </c>
      <c r="M6072" s="3">
        <v>153478.07</v>
      </c>
      <c r="N6072" s="3">
        <v>157315.01</v>
      </c>
      <c r="O6072" s="3">
        <v>161247.91</v>
      </c>
      <c r="P6072" s="3">
        <v>162961.22010275559</v>
      </c>
    </row>
    <row r="6073" spans="2:16" x14ac:dyDescent="0.35">
      <c r="B6073" t="s">
        <v>76</v>
      </c>
      <c r="D6073" t="s">
        <v>19</v>
      </c>
      <c r="E6073" t="s">
        <v>103</v>
      </c>
      <c r="F6073" t="s">
        <v>1495</v>
      </c>
      <c r="G6073" t="s">
        <v>1496</v>
      </c>
      <c r="H6073">
        <v>5325</v>
      </c>
      <c r="I6073" t="s">
        <v>146</v>
      </c>
      <c r="J6073">
        <v>63300030</v>
      </c>
      <c r="K6073" t="s">
        <v>1488</v>
      </c>
      <c r="L6073" s="3">
        <v>266.15192402952755</v>
      </c>
      <c r="M6073" s="3">
        <v>281.24365786050697</v>
      </c>
      <c r="N6073" s="3">
        <v>88.245428329361971</v>
      </c>
      <c r="O6073" s="3">
        <v>51.19806846198847</v>
      </c>
      <c r="P6073" s="3">
        <v>51.742064151219395</v>
      </c>
    </row>
    <row r="6074" spans="2:16" x14ac:dyDescent="0.35">
      <c r="B6074" t="s">
        <v>76</v>
      </c>
      <c r="D6074" t="s">
        <v>19</v>
      </c>
      <c r="E6074" t="s">
        <v>103</v>
      </c>
      <c r="F6074" t="s">
        <v>1495</v>
      </c>
      <c r="G6074" t="s">
        <v>1496</v>
      </c>
      <c r="H6074">
        <v>5325</v>
      </c>
      <c r="I6074" t="s">
        <v>146</v>
      </c>
      <c r="J6074">
        <v>63300060</v>
      </c>
      <c r="K6074" t="s">
        <v>1546</v>
      </c>
      <c r="L6074" s="3">
        <v>19.636191273017737</v>
      </c>
      <c r="M6074" s="3">
        <v>20.749631174784923</v>
      </c>
      <c r="N6074" s="3">
        <v>21.268216034031241</v>
      </c>
      <c r="O6074" s="3">
        <v>21.799848945701886</v>
      </c>
      <c r="P6074" s="3">
        <v>22.031479243652516</v>
      </c>
    </row>
    <row r="6075" spans="2:16" x14ac:dyDescent="0.35">
      <c r="B6075" t="s">
        <v>76</v>
      </c>
      <c r="D6075" t="s">
        <v>19</v>
      </c>
      <c r="E6075" t="s">
        <v>103</v>
      </c>
      <c r="F6075" t="s">
        <v>1495</v>
      </c>
      <c r="G6075" t="s">
        <v>1496</v>
      </c>
      <c r="H6075">
        <v>5325</v>
      </c>
      <c r="I6075" t="s">
        <v>146</v>
      </c>
      <c r="J6075">
        <v>63300150</v>
      </c>
      <c r="K6075" t="s">
        <v>1680</v>
      </c>
      <c r="L6075" s="3">
        <v>98.959002533428489</v>
      </c>
      <c r="M6075" s="3">
        <v>104.57031994869554</v>
      </c>
      <c r="N6075" s="3">
        <v>107.270199978636</v>
      </c>
      <c r="O6075" s="3">
        <v>110.040162000843</v>
      </c>
      <c r="P6075" s="3">
        <v>111.20937356622021</v>
      </c>
    </row>
    <row r="6076" spans="2:16" x14ac:dyDescent="0.35">
      <c r="B6076" t="s">
        <v>76</v>
      </c>
      <c r="D6076" t="s">
        <v>11</v>
      </c>
      <c r="E6076" t="s">
        <v>103</v>
      </c>
      <c r="F6076" t="s">
        <v>157</v>
      </c>
      <c r="G6076" t="s">
        <v>158</v>
      </c>
      <c r="H6076">
        <v>5325</v>
      </c>
      <c r="I6076" t="s">
        <v>146</v>
      </c>
      <c r="J6076">
        <v>63300080</v>
      </c>
      <c r="K6076" t="s">
        <v>91</v>
      </c>
      <c r="L6076" s="3">
        <v>37259.88203391563</v>
      </c>
      <c r="M6076" s="3">
        <v>39372.646103835199</v>
      </c>
      <c r="N6076" s="3">
        <v>40553.825486950256</v>
      </c>
      <c r="O6076" s="3">
        <v>41770.440251558764</v>
      </c>
      <c r="P6076" s="3">
        <v>42214.264405803886</v>
      </c>
    </row>
    <row r="6077" spans="2:16" x14ac:dyDescent="0.35">
      <c r="B6077" t="s">
        <v>76</v>
      </c>
      <c r="D6077" t="s">
        <v>19</v>
      </c>
      <c r="E6077" t="s">
        <v>103</v>
      </c>
      <c r="F6077" t="s">
        <v>157</v>
      </c>
      <c r="G6077" t="s">
        <v>158</v>
      </c>
      <c r="H6077">
        <v>5325</v>
      </c>
      <c r="I6077" t="s">
        <v>146</v>
      </c>
      <c r="J6077">
        <v>63300075</v>
      </c>
      <c r="K6077" t="s">
        <v>1480</v>
      </c>
      <c r="L6077" s="3">
        <v>11877.583945068225</v>
      </c>
      <c r="M6077" s="3">
        <v>12551.084000000001</v>
      </c>
      <c r="N6077" s="3">
        <v>12864.86</v>
      </c>
      <c r="O6077" s="3">
        <v>13186.48</v>
      </c>
      <c r="P6077" s="3">
        <v>13326.590525487023</v>
      </c>
    </row>
    <row r="6078" spans="2:16" x14ac:dyDescent="0.35">
      <c r="B6078" t="s">
        <v>76</v>
      </c>
      <c r="D6078" t="s">
        <v>19</v>
      </c>
      <c r="E6078" t="s">
        <v>103</v>
      </c>
      <c r="F6078" t="s">
        <v>157</v>
      </c>
      <c r="G6078" t="s">
        <v>158</v>
      </c>
      <c r="H6078">
        <v>5325</v>
      </c>
      <c r="I6078" t="s">
        <v>146</v>
      </c>
      <c r="J6078">
        <v>63300030</v>
      </c>
      <c r="K6078" t="s">
        <v>1488</v>
      </c>
      <c r="L6078" s="3">
        <v>20085.426886527835</v>
      </c>
      <c r="M6078" s="3">
        <v>21224.34</v>
      </c>
      <c r="N6078" s="3">
        <v>21754.9</v>
      </c>
      <c r="O6078" s="3">
        <v>22298.77</v>
      </c>
      <c r="P6078" s="3">
        <v>22535.701492135449</v>
      </c>
    </row>
    <row r="6079" spans="2:16" x14ac:dyDescent="0.35">
      <c r="B6079" t="s">
        <v>76</v>
      </c>
      <c r="D6079" t="s">
        <v>11</v>
      </c>
      <c r="E6079" t="s">
        <v>103</v>
      </c>
      <c r="F6079" t="s">
        <v>157</v>
      </c>
      <c r="G6079" t="s">
        <v>158</v>
      </c>
      <c r="H6079">
        <v>5325</v>
      </c>
      <c r="I6079" t="s">
        <v>146</v>
      </c>
      <c r="J6079">
        <v>63300040</v>
      </c>
      <c r="K6079" t="s">
        <v>1515</v>
      </c>
      <c r="L6079" s="3">
        <v>12869.367149872176</v>
      </c>
      <c r="M6079" s="3">
        <v>13599.104739811501</v>
      </c>
      <c r="N6079" s="3">
        <v>14007.077882005846</v>
      </c>
      <c r="O6079" s="3">
        <v>14427.290218466022</v>
      </c>
      <c r="P6079" s="3">
        <v>14580.584745425685</v>
      </c>
    </row>
    <row r="6080" spans="2:16" x14ac:dyDescent="0.35">
      <c r="B6080" t="s">
        <v>76</v>
      </c>
      <c r="D6080" t="s">
        <v>19</v>
      </c>
      <c r="E6080" t="s">
        <v>103</v>
      </c>
      <c r="F6080" t="s">
        <v>157</v>
      </c>
      <c r="G6080" t="s">
        <v>158</v>
      </c>
      <c r="H6080">
        <v>5325</v>
      </c>
      <c r="I6080" t="s">
        <v>146</v>
      </c>
      <c r="J6080">
        <v>63300056</v>
      </c>
      <c r="K6080" t="s">
        <v>1536</v>
      </c>
      <c r="L6080" s="3">
        <v>122565.40142735407</v>
      </c>
      <c r="M6080" s="3">
        <v>129515.28323630001</v>
      </c>
      <c r="N6080" s="3">
        <v>133400.741733389</v>
      </c>
      <c r="O6080" s="3">
        <v>137402.76398539069</v>
      </c>
      <c r="P6080" s="3">
        <v>138862.71186119702</v>
      </c>
    </row>
    <row r="6081" spans="2:16" x14ac:dyDescent="0.35">
      <c r="B6081" t="s">
        <v>76</v>
      </c>
      <c r="D6081" t="s">
        <v>19</v>
      </c>
      <c r="E6081" t="s">
        <v>103</v>
      </c>
      <c r="F6081" t="s">
        <v>157</v>
      </c>
      <c r="G6081" t="s">
        <v>158</v>
      </c>
      <c r="H6081">
        <v>5325</v>
      </c>
      <c r="I6081" t="s">
        <v>146</v>
      </c>
      <c r="J6081">
        <v>63300060</v>
      </c>
      <c r="K6081" t="s">
        <v>1546</v>
      </c>
      <c r="L6081" s="3">
        <v>13485.562030926494</v>
      </c>
      <c r="M6081" s="3">
        <v>14250.24</v>
      </c>
      <c r="N6081" s="3">
        <v>14606.52</v>
      </c>
      <c r="O6081" s="3">
        <v>14971.68</v>
      </c>
      <c r="P6081" s="3">
        <v>15130.758840768996</v>
      </c>
    </row>
    <row r="6082" spans="2:16" x14ac:dyDescent="0.35">
      <c r="B6082" t="s">
        <v>76</v>
      </c>
      <c r="D6082" t="s">
        <v>19</v>
      </c>
      <c r="E6082" t="s">
        <v>103</v>
      </c>
      <c r="F6082" t="s">
        <v>157</v>
      </c>
      <c r="G6082" t="s">
        <v>158</v>
      </c>
      <c r="H6082">
        <v>5325</v>
      </c>
      <c r="I6082" t="s">
        <v>146</v>
      </c>
      <c r="J6082">
        <v>63300065</v>
      </c>
      <c r="K6082" t="s">
        <v>1627</v>
      </c>
      <c r="L6082" s="3">
        <v>3727.6683243440598</v>
      </c>
      <c r="M6082" s="3">
        <v>3939.04</v>
      </c>
      <c r="N6082" s="3">
        <v>4037.44</v>
      </c>
      <c r="O6082" s="3">
        <v>4138.38</v>
      </c>
      <c r="P6082" s="3">
        <v>4182.3515979143021</v>
      </c>
    </row>
    <row r="6083" spans="2:16" x14ac:dyDescent="0.35">
      <c r="B6083" t="s">
        <v>76</v>
      </c>
      <c r="D6083" t="s">
        <v>19</v>
      </c>
      <c r="E6083" t="s">
        <v>103</v>
      </c>
      <c r="F6083" t="s">
        <v>157</v>
      </c>
      <c r="G6083" t="s">
        <v>158</v>
      </c>
      <c r="H6083">
        <v>5325</v>
      </c>
      <c r="I6083" t="s">
        <v>146</v>
      </c>
      <c r="J6083">
        <v>63300033</v>
      </c>
      <c r="K6083" t="s">
        <v>1661</v>
      </c>
      <c r="L6083" s="3">
        <v>49631.066991979773</v>
      </c>
      <c r="M6083" s="3">
        <v>52445.32</v>
      </c>
      <c r="N6083" s="3">
        <v>53756.44</v>
      </c>
      <c r="O6083" s="3">
        <v>55100.35</v>
      </c>
      <c r="P6083" s="3">
        <v>55685.808666226236</v>
      </c>
    </row>
    <row r="6084" spans="2:16" x14ac:dyDescent="0.35">
      <c r="B6084" t="s">
        <v>76</v>
      </c>
      <c r="D6084" t="s">
        <v>19</v>
      </c>
      <c r="E6084" t="s">
        <v>103</v>
      </c>
      <c r="F6084" t="s">
        <v>157</v>
      </c>
      <c r="G6084" t="s">
        <v>158</v>
      </c>
      <c r="H6084">
        <v>5325</v>
      </c>
      <c r="I6084" t="s">
        <v>146</v>
      </c>
      <c r="J6084">
        <v>63300150</v>
      </c>
      <c r="K6084" t="s">
        <v>1680</v>
      </c>
      <c r="L6084" s="3">
        <v>8442.1603354898543</v>
      </c>
      <c r="M6084" s="3">
        <v>8920.86</v>
      </c>
      <c r="N6084" s="3">
        <v>11343.88</v>
      </c>
      <c r="O6084" s="3">
        <v>9372.48</v>
      </c>
      <c r="P6084" s="3">
        <v>9472.0655677873565</v>
      </c>
    </row>
    <row r="6085" spans="2:16" x14ac:dyDescent="0.35">
      <c r="B6085" t="s">
        <v>76</v>
      </c>
      <c r="D6085" t="s">
        <v>11</v>
      </c>
      <c r="E6085" t="s">
        <v>103</v>
      </c>
      <c r="F6085" t="s">
        <v>157</v>
      </c>
      <c r="G6085" t="s">
        <v>158</v>
      </c>
      <c r="H6085">
        <v>5325</v>
      </c>
      <c r="I6085" t="s">
        <v>146</v>
      </c>
      <c r="J6085">
        <v>63300110</v>
      </c>
      <c r="K6085" t="s">
        <v>1866</v>
      </c>
      <c r="L6085" s="3">
        <v>149.1067329737624</v>
      </c>
      <c r="M6085" s="3">
        <v>157.5616</v>
      </c>
      <c r="N6085" s="3">
        <v>2090.5638609802195</v>
      </c>
      <c r="O6085" s="3">
        <v>2090.5638609802195</v>
      </c>
      <c r="P6085" s="3">
        <v>2112.7767639782992</v>
      </c>
    </row>
    <row r="6086" spans="2:16" x14ac:dyDescent="0.35">
      <c r="B6086" t="s">
        <v>76</v>
      </c>
      <c r="D6086" t="s">
        <v>11</v>
      </c>
      <c r="E6086" t="s">
        <v>103</v>
      </c>
      <c r="F6086" t="s">
        <v>157</v>
      </c>
      <c r="G6086" t="s">
        <v>158</v>
      </c>
      <c r="H6086">
        <v>5325</v>
      </c>
      <c r="I6086" t="s">
        <v>146</v>
      </c>
      <c r="J6086">
        <v>63300100</v>
      </c>
      <c r="K6086" t="s">
        <v>1869</v>
      </c>
      <c r="L6086" s="3">
        <v>11276.016931316573</v>
      </c>
      <c r="M6086" s="3">
        <v>11915.406057739599</v>
      </c>
      <c r="N6086" s="3">
        <v>12272.868239471789</v>
      </c>
      <c r="O6086" s="3">
        <v>12641.054286655943</v>
      </c>
      <c r="P6086" s="3">
        <v>12775.369491230123</v>
      </c>
    </row>
    <row r="6087" spans="2:16" x14ac:dyDescent="0.35">
      <c r="B6087" t="s">
        <v>76</v>
      </c>
      <c r="D6087" t="s">
        <v>11</v>
      </c>
      <c r="E6087" t="s">
        <v>103</v>
      </c>
      <c r="F6087" t="s">
        <v>157</v>
      </c>
      <c r="G6087" t="s">
        <v>158</v>
      </c>
      <c r="H6087">
        <v>5325</v>
      </c>
      <c r="I6087" t="s">
        <v>146</v>
      </c>
      <c r="J6087">
        <v>63300170</v>
      </c>
      <c r="K6087" t="s">
        <v>1873</v>
      </c>
      <c r="L6087" s="3">
        <v>19487.898826949298</v>
      </c>
      <c r="M6087" s="3">
        <v>20592.930034571702</v>
      </c>
      <c r="N6087" s="3">
        <v>21210.717935608853</v>
      </c>
      <c r="O6087" s="3">
        <v>21847.03947367712</v>
      </c>
      <c r="P6087" s="3">
        <v>22079.171185930325</v>
      </c>
    </row>
    <row r="6088" spans="2:16" x14ac:dyDescent="0.35">
      <c r="B6088" t="s">
        <v>76</v>
      </c>
      <c r="D6088" t="s">
        <v>11</v>
      </c>
      <c r="E6088" t="s">
        <v>103</v>
      </c>
      <c r="F6088" t="s">
        <v>157</v>
      </c>
      <c r="G6088" t="s">
        <v>158</v>
      </c>
      <c r="H6088">
        <v>5325</v>
      </c>
      <c r="I6088" t="s">
        <v>146</v>
      </c>
      <c r="J6088">
        <v>63300130</v>
      </c>
      <c r="K6088" t="s">
        <v>1896</v>
      </c>
      <c r="L6088" s="3">
        <v>4902.6160533542297</v>
      </c>
      <c r="M6088" s="3">
        <v>5180.6113255</v>
      </c>
      <c r="N6088" s="3">
        <v>68737.552899152652</v>
      </c>
      <c r="O6088" s="3">
        <v>68737.552899152652</v>
      </c>
      <c r="P6088" s="3">
        <v>69467.911164390403</v>
      </c>
    </row>
    <row r="6089" spans="2:16" x14ac:dyDescent="0.35">
      <c r="B6089" t="s">
        <v>76</v>
      </c>
      <c r="D6089" t="s">
        <v>19</v>
      </c>
      <c r="E6089" t="s">
        <v>103</v>
      </c>
      <c r="F6089" t="s">
        <v>1748</v>
      </c>
      <c r="G6089" t="s">
        <v>1749</v>
      </c>
      <c r="H6089">
        <v>5325</v>
      </c>
      <c r="I6089" t="s">
        <v>146</v>
      </c>
      <c r="J6089">
        <v>63300152</v>
      </c>
      <c r="K6089" t="s">
        <v>1741</v>
      </c>
      <c r="L6089" s="3">
        <v>6743106.1062571183</v>
      </c>
      <c r="M6089" s="3">
        <v>7125463.5245652972</v>
      </c>
      <c r="N6089" s="3">
        <v>6776809.5700000003</v>
      </c>
      <c r="O6089" s="3">
        <v>6855539.54</v>
      </c>
      <c r="P6089" s="3">
        <v>6928381.8184129251</v>
      </c>
    </row>
    <row r="6090" spans="2:16" x14ac:dyDescent="0.35">
      <c r="B6090" t="s">
        <v>10</v>
      </c>
      <c r="D6090" t="s">
        <v>11</v>
      </c>
      <c r="E6090" t="s">
        <v>103</v>
      </c>
      <c r="F6090" t="s">
        <v>135</v>
      </c>
      <c r="G6090" t="s">
        <v>136</v>
      </c>
      <c r="H6090">
        <v>5327</v>
      </c>
      <c r="I6090" t="s">
        <v>137</v>
      </c>
      <c r="J6090">
        <v>63300080</v>
      </c>
      <c r="K6090" t="s">
        <v>91</v>
      </c>
      <c r="L6090" s="3">
        <v>527.17353062400002</v>
      </c>
      <c r="M6090" s="3">
        <v>545.62460419583999</v>
      </c>
      <c r="N6090" s="3">
        <v>564.72146534269427</v>
      </c>
      <c r="O6090" s="3">
        <v>584.48671662968854</v>
      </c>
      <c r="P6090" s="3">
        <v>604.9437517117276</v>
      </c>
    </row>
    <row r="6091" spans="2:16" x14ac:dyDescent="0.35">
      <c r="B6091" t="s">
        <v>10</v>
      </c>
      <c r="D6091" t="s">
        <v>19</v>
      </c>
      <c r="E6091" t="s">
        <v>103</v>
      </c>
      <c r="F6091" t="s">
        <v>135</v>
      </c>
      <c r="G6091" t="s">
        <v>136</v>
      </c>
      <c r="H6091">
        <v>5327</v>
      </c>
      <c r="I6091" t="s">
        <v>137</v>
      </c>
      <c r="J6091">
        <v>63300030</v>
      </c>
      <c r="K6091" t="s">
        <v>1488</v>
      </c>
      <c r="L6091" s="3">
        <v>384.42370208367356</v>
      </c>
      <c r="M6091" s="3">
        <v>-146.11086100000102</v>
      </c>
      <c r="N6091" s="3">
        <v>-294.41338540000106</v>
      </c>
      <c r="O6091" s="3">
        <v>-444.9404470999998</v>
      </c>
      <c r="P6091" s="3">
        <v>-553.16635782893718</v>
      </c>
    </row>
    <row r="6092" spans="2:16" x14ac:dyDescent="0.35">
      <c r="B6092" t="s">
        <v>10</v>
      </c>
      <c r="D6092" t="s">
        <v>11</v>
      </c>
      <c r="E6092" t="s">
        <v>103</v>
      </c>
      <c r="F6092" t="s">
        <v>135</v>
      </c>
      <c r="G6092" t="s">
        <v>136</v>
      </c>
      <c r="H6092">
        <v>5327</v>
      </c>
      <c r="I6092" t="s">
        <v>137</v>
      </c>
      <c r="J6092">
        <v>63300040</v>
      </c>
      <c r="K6092" t="s">
        <v>1515</v>
      </c>
      <c r="L6092" s="3">
        <v>182.08296288</v>
      </c>
      <c r="M6092" s="3">
        <v>188.45586658079998</v>
      </c>
      <c r="N6092" s="3">
        <v>195.05182191112797</v>
      </c>
      <c r="O6092" s="3">
        <v>201.87863567801742</v>
      </c>
      <c r="P6092" s="3">
        <v>208.94438792674802</v>
      </c>
    </row>
    <row r="6093" spans="2:16" x14ac:dyDescent="0.35">
      <c r="B6093" t="s">
        <v>10</v>
      </c>
      <c r="D6093" t="s">
        <v>19</v>
      </c>
      <c r="E6093" t="s">
        <v>103</v>
      </c>
      <c r="F6093" t="s">
        <v>135</v>
      </c>
      <c r="G6093" t="s">
        <v>136</v>
      </c>
      <c r="H6093">
        <v>5327</v>
      </c>
      <c r="I6093" t="s">
        <v>137</v>
      </c>
      <c r="J6093">
        <v>63300056</v>
      </c>
      <c r="K6093" t="s">
        <v>1536</v>
      </c>
      <c r="L6093" s="3">
        <v>1734.123456</v>
      </c>
      <c r="M6093" s="3">
        <v>1794.8177769599999</v>
      </c>
      <c r="N6093" s="3">
        <v>1857.6363991535998</v>
      </c>
      <c r="O6093" s="3">
        <v>1922.6536731239755</v>
      </c>
      <c r="P6093" s="3">
        <v>1989.9465516833145</v>
      </c>
    </row>
    <row r="6094" spans="2:16" x14ac:dyDescent="0.35">
      <c r="B6094" t="s">
        <v>10</v>
      </c>
      <c r="D6094" t="s">
        <v>19</v>
      </c>
      <c r="E6094" t="s">
        <v>103</v>
      </c>
      <c r="F6094" t="s">
        <v>135</v>
      </c>
      <c r="G6094" t="s">
        <v>136</v>
      </c>
      <c r="H6094">
        <v>5327</v>
      </c>
      <c r="I6094" t="s">
        <v>137</v>
      </c>
      <c r="J6094">
        <v>63300060</v>
      </c>
      <c r="K6094" t="s">
        <v>1546</v>
      </c>
      <c r="L6094" s="3">
        <v>320.96914541100978</v>
      </c>
      <c r="M6094" s="3">
        <v>-122</v>
      </c>
      <c r="N6094" s="3">
        <v>-246.32909239999935</v>
      </c>
      <c r="O6094" s="3">
        <v>-372.01902879999943</v>
      </c>
      <c r="P6094" s="3">
        <v>-462.38754908761985</v>
      </c>
    </row>
    <row r="6095" spans="2:16" x14ac:dyDescent="0.35">
      <c r="B6095" t="s">
        <v>10</v>
      </c>
      <c r="D6095" t="s">
        <v>19</v>
      </c>
      <c r="E6095" t="s">
        <v>103</v>
      </c>
      <c r="F6095" t="s">
        <v>135</v>
      </c>
      <c r="G6095" t="s">
        <v>136</v>
      </c>
      <c r="H6095">
        <v>5327</v>
      </c>
      <c r="I6095" t="s">
        <v>137</v>
      </c>
      <c r="J6095">
        <v>63300150</v>
      </c>
      <c r="K6095" t="s">
        <v>1680</v>
      </c>
      <c r="L6095" s="3">
        <v>806.88897885424012</v>
      </c>
      <c r="M6095" s="3">
        <v>102.02000000000044</v>
      </c>
      <c r="N6095" s="3">
        <v>209.22040000000197</v>
      </c>
      <c r="O6095" s="3">
        <v>318.76480800000354</v>
      </c>
      <c r="P6095" s="3">
        <v>525.60833293565156</v>
      </c>
    </row>
    <row r="6096" spans="2:16" x14ac:dyDescent="0.35">
      <c r="B6096" t="s">
        <v>10</v>
      </c>
      <c r="D6096" t="s">
        <v>19</v>
      </c>
      <c r="E6096" t="s">
        <v>103</v>
      </c>
      <c r="F6096" t="s">
        <v>135</v>
      </c>
      <c r="G6096" t="s">
        <v>136</v>
      </c>
      <c r="H6096">
        <v>5327</v>
      </c>
      <c r="I6096" t="s">
        <v>137</v>
      </c>
      <c r="J6096">
        <v>63300150</v>
      </c>
      <c r="K6096" t="s">
        <v>1680</v>
      </c>
      <c r="L6096" s="3">
        <v>0</v>
      </c>
      <c r="M6096" s="3">
        <v>-2885.0993598319992</v>
      </c>
      <c r="N6096" s="3">
        <v>-2826.4598007611212</v>
      </c>
      <c r="O6096" s="3">
        <v>-2770.3165764107625</v>
      </c>
      <c r="P6096" s="3">
        <v>0</v>
      </c>
    </row>
    <row r="6097" spans="2:16" x14ac:dyDescent="0.35">
      <c r="B6097" t="s">
        <v>10</v>
      </c>
      <c r="D6097" t="s">
        <v>19</v>
      </c>
      <c r="E6097" t="s">
        <v>103</v>
      </c>
      <c r="F6097" t="s">
        <v>1659</v>
      </c>
      <c r="G6097" t="s">
        <v>1660</v>
      </c>
      <c r="H6097">
        <v>5327</v>
      </c>
      <c r="I6097" t="s">
        <v>137</v>
      </c>
      <c r="J6097">
        <v>63300150</v>
      </c>
      <c r="K6097" t="s">
        <v>1680</v>
      </c>
      <c r="L6097" s="3">
        <v>0</v>
      </c>
      <c r="M6097" s="3">
        <v>-135286.6084241998</v>
      </c>
      <c r="N6097" s="3">
        <v>-119896.22742549989</v>
      </c>
      <c r="O6097" s="3">
        <v>-104139.54973149995</v>
      </c>
      <c r="P6097" s="3">
        <v>0</v>
      </c>
    </row>
    <row r="6098" spans="2:16" x14ac:dyDescent="0.35">
      <c r="B6098" t="s">
        <v>10</v>
      </c>
      <c r="D6098" t="s">
        <v>19</v>
      </c>
      <c r="E6098" t="s">
        <v>103</v>
      </c>
      <c r="F6098" t="s">
        <v>138</v>
      </c>
      <c r="G6098" t="s">
        <v>139</v>
      </c>
      <c r="H6098">
        <v>5327</v>
      </c>
      <c r="I6098" t="s">
        <v>137</v>
      </c>
      <c r="J6098">
        <v>63300150</v>
      </c>
      <c r="K6098" t="s">
        <v>1680</v>
      </c>
      <c r="L6098" s="3">
        <v>0</v>
      </c>
      <c r="M6098" s="3">
        <v>-48797.764140435014</v>
      </c>
      <c r="N6098" s="3">
        <v>-39065.614225489284</v>
      </c>
      <c r="O6098" s="3">
        <v>-41442.922135376488</v>
      </c>
      <c r="P6098" s="3">
        <v>0</v>
      </c>
    </row>
    <row r="6099" spans="2:16" x14ac:dyDescent="0.35">
      <c r="B6099" t="s">
        <v>10</v>
      </c>
      <c r="D6099" t="s">
        <v>19</v>
      </c>
      <c r="E6099" t="s">
        <v>103</v>
      </c>
      <c r="F6099" t="s">
        <v>140</v>
      </c>
      <c r="G6099" t="s">
        <v>141</v>
      </c>
      <c r="H6099">
        <v>5327</v>
      </c>
      <c r="I6099" t="s">
        <v>137</v>
      </c>
      <c r="J6099">
        <v>63300150</v>
      </c>
      <c r="K6099" t="s">
        <v>1680</v>
      </c>
      <c r="L6099" s="3">
        <v>0</v>
      </c>
      <c r="M6099" s="3">
        <v>1390.0396280027817</v>
      </c>
      <c r="N6099" s="3">
        <v>1932.6851052546881</v>
      </c>
      <c r="O6099" s="3">
        <v>1777.8751979391081</v>
      </c>
      <c r="P6099" s="3">
        <v>0</v>
      </c>
    </row>
    <row r="6100" spans="2:16" x14ac:dyDescent="0.35">
      <c r="B6100" t="s">
        <v>10</v>
      </c>
      <c r="D6100" t="s">
        <v>19</v>
      </c>
      <c r="E6100" t="s">
        <v>103</v>
      </c>
      <c r="F6100" t="s">
        <v>1547</v>
      </c>
      <c r="G6100" t="s">
        <v>1548</v>
      </c>
      <c r="H6100">
        <v>5327</v>
      </c>
      <c r="I6100" t="s">
        <v>137</v>
      </c>
      <c r="J6100">
        <v>63300150</v>
      </c>
      <c r="K6100" t="s">
        <v>1680</v>
      </c>
      <c r="L6100" s="3">
        <v>0</v>
      </c>
      <c r="M6100" s="3">
        <v>-142574.20000000001</v>
      </c>
      <c r="N6100" s="3">
        <v>-145212.364</v>
      </c>
      <c r="O6100" s="3">
        <v>-151435.25128</v>
      </c>
      <c r="P6100" s="3">
        <v>0</v>
      </c>
    </row>
    <row r="6101" spans="2:16" x14ac:dyDescent="0.35">
      <c r="B6101" t="s">
        <v>10</v>
      </c>
      <c r="D6101" t="s">
        <v>19</v>
      </c>
      <c r="E6101" t="s">
        <v>103</v>
      </c>
      <c r="F6101" t="s">
        <v>1489</v>
      </c>
      <c r="G6101" t="s">
        <v>1490</v>
      </c>
      <c r="H6101">
        <v>5327</v>
      </c>
      <c r="I6101" t="s">
        <v>137</v>
      </c>
      <c r="J6101">
        <v>63300150</v>
      </c>
      <c r="K6101" t="s">
        <v>1680</v>
      </c>
      <c r="L6101" s="3">
        <v>0</v>
      </c>
      <c r="M6101" s="3">
        <v>-59729.742557999998</v>
      </c>
      <c r="N6101" s="3">
        <v>-60848.233758000002</v>
      </c>
      <c r="O6101" s="3">
        <v>-61989.094782</v>
      </c>
      <c r="P6101" s="3">
        <v>0</v>
      </c>
    </row>
    <row r="6102" spans="2:16" x14ac:dyDescent="0.35">
      <c r="B6102" t="s">
        <v>10</v>
      </c>
      <c r="D6102" t="s">
        <v>19</v>
      </c>
      <c r="E6102" t="s">
        <v>103</v>
      </c>
      <c r="F6102" t="s">
        <v>142</v>
      </c>
      <c r="G6102" t="s">
        <v>143</v>
      </c>
      <c r="H6102">
        <v>5327</v>
      </c>
      <c r="I6102" t="s">
        <v>137</v>
      </c>
      <c r="J6102">
        <v>63300150</v>
      </c>
      <c r="K6102" t="s">
        <v>1680</v>
      </c>
      <c r="L6102" s="3">
        <v>0</v>
      </c>
      <c r="M6102" s="3">
        <v>5674.2772661271783</v>
      </c>
      <c r="N6102" s="3">
        <v>1566.342601316112</v>
      </c>
      <c r="O6102" s="3">
        <v>2851.8265934845977</v>
      </c>
      <c r="P6102" s="3">
        <v>0</v>
      </c>
    </row>
    <row r="6103" spans="2:16" x14ac:dyDescent="0.35">
      <c r="B6103" t="s">
        <v>10</v>
      </c>
      <c r="D6103" t="s">
        <v>19</v>
      </c>
      <c r="E6103" t="s">
        <v>103</v>
      </c>
      <c r="F6103" t="s">
        <v>1746</v>
      </c>
      <c r="G6103" t="s">
        <v>1747</v>
      </c>
      <c r="H6103">
        <v>5327</v>
      </c>
      <c r="I6103" t="s">
        <v>137</v>
      </c>
      <c r="J6103">
        <v>63300150</v>
      </c>
      <c r="K6103" t="s">
        <v>1680</v>
      </c>
      <c r="L6103" s="3">
        <v>0</v>
      </c>
      <c r="M6103" s="3">
        <v>-137175.9938280005</v>
      </c>
      <c r="N6103" s="3">
        <v>-8781.1678725611418</v>
      </c>
      <c r="O6103" s="3">
        <v>123502.75920998771</v>
      </c>
      <c r="P6103" s="3">
        <v>0</v>
      </c>
    </row>
    <row r="6104" spans="2:16" x14ac:dyDescent="0.35">
      <c r="B6104" t="s">
        <v>10</v>
      </c>
      <c r="D6104" t="s">
        <v>19</v>
      </c>
      <c r="E6104" t="s">
        <v>103</v>
      </c>
      <c r="F6104" t="s">
        <v>135</v>
      </c>
      <c r="G6104" t="s">
        <v>136</v>
      </c>
      <c r="H6104">
        <v>5327</v>
      </c>
      <c r="I6104" t="s">
        <v>137</v>
      </c>
      <c r="J6104">
        <v>63300150</v>
      </c>
      <c r="K6104" t="s">
        <v>1680</v>
      </c>
      <c r="L6104" s="3">
        <v>0</v>
      </c>
      <c r="M6104" s="3">
        <v>3466.1377156753556</v>
      </c>
      <c r="N6104" s="3">
        <v>2437.689319712953</v>
      </c>
      <c r="O6104" s="3">
        <v>1495.927707990711</v>
      </c>
      <c r="P6104" s="3">
        <v>0</v>
      </c>
    </row>
    <row r="6105" spans="2:16" x14ac:dyDescent="0.35">
      <c r="B6105" t="s">
        <v>10</v>
      </c>
      <c r="D6105" t="s">
        <v>19</v>
      </c>
      <c r="E6105" t="s">
        <v>103</v>
      </c>
      <c r="F6105" t="s">
        <v>1659</v>
      </c>
      <c r="G6105" t="s">
        <v>1660</v>
      </c>
      <c r="H6105">
        <v>5327</v>
      </c>
      <c r="I6105" t="s">
        <v>137</v>
      </c>
      <c r="J6105">
        <v>63300150</v>
      </c>
      <c r="K6105" t="s">
        <v>1680</v>
      </c>
      <c r="L6105" s="3">
        <v>0</v>
      </c>
      <c r="M6105" s="3">
        <v>130328.71175163794</v>
      </c>
      <c r="N6105" s="3">
        <v>91448.016735074096</v>
      </c>
      <c r="O6105" s="3">
        <v>55991.536465545978</v>
      </c>
      <c r="P6105" s="3">
        <v>0</v>
      </c>
    </row>
    <row r="6106" spans="2:16" x14ac:dyDescent="0.35">
      <c r="B6106" t="s">
        <v>10</v>
      </c>
      <c r="D6106" t="s">
        <v>19</v>
      </c>
      <c r="E6106" t="s">
        <v>103</v>
      </c>
      <c r="F6106" t="s">
        <v>138</v>
      </c>
      <c r="G6106" t="s">
        <v>139</v>
      </c>
      <c r="H6106">
        <v>5327</v>
      </c>
      <c r="I6106" t="s">
        <v>137</v>
      </c>
      <c r="J6106">
        <v>63300150</v>
      </c>
      <c r="K6106" t="s">
        <v>1680</v>
      </c>
      <c r="L6106" s="3">
        <v>0</v>
      </c>
      <c r="M6106" s="3">
        <v>41776.182845805444</v>
      </c>
      <c r="N6106" s="3">
        <v>30297.702695583241</v>
      </c>
      <c r="O6106" s="3">
        <v>18922.84290524129</v>
      </c>
      <c r="P6106" s="3">
        <v>0</v>
      </c>
    </row>
    <row r="6107" spans="2:16" x14ac:dyDescent="0.35">
      <c r="B6107" t="s">
        <v>10</v>
      </c>
      <c r="D6107" t="s">
        <v>19</v>
      </c>
      <c r="E6107" t="s">
        <v>103</v>
      </c>
      <c r="F6107" t="s">
        <v>140</v>
      </c>
      <c r="G6107" t="s">
        <v>141</v>
      </c>
      <c r="H6107">
        <v>5327</v>
      </c>
      <c r="I6107" t="s">
        <v>137</v>
      </c>
      <c r="J6107">
        <v>63300150</v>
      </c>
      <c r="K6107" t="s">
        <v>1680</v>
      </c>
      <c r="L6107" s="3">
        <v>0</v>
      </c>
      <c r="M6107" s="3">
        <v>9348.8425776684344</v>
      </c>
      <c r="N6107" s="3">
        <v>6670.4993207005664</v>
      </c>
      <c r="O6107" s="3">
        <v>4139.1463489464477</v>
      </c>
      <c r="P6107" s="3">
        <v>0</v>
      </c>
    </row>
    <row r="6108" spans="2:16" x14ac:dyDescent="0.35">
      <c r="B6108" t="s">
        <v>10</v>
      </c>
      <c r="D6108" t="s">
        <v>19</v>
      </c>
      <c r="E6108" t="s">
        <v>103</v>
      </c>
      <c r="F6108" t="s">
        <v>1547</v>
      </c>
      <c r="G6108" t="s">
        <v>1548</v>
      </c>
      <c r="H6108">
        <v>5327</v>
      </c>
      <c r="I6108" t="s">
        <v>137</v>
      </c>
      <c r="J6108">
        <v>63300150</v>
      </c>
      <c r="K6108" t="s">
        <v>1680</v>
      </c>
      <c r="L6108" s="3">
        <v>0</v>
      </c>
      <c r="M6108" s="3">
        <v>8233.2290034491107</v>
      </c>
      <c r="N6108" s="3">
        <v>5805.3088641406548</v>
      </c>
      <c r="O6108" s="3">
        <v>3502.4026318558367</v>
      </c>
      <c r="P6108" s="3">
        <v>0</v>
      </c>
    </row>
    <row r="6109" spans="2:16" x14ac:dyDescent="0.35">
      <c r="B6109" t="s">
        <v>10</v>
      </c>
      <c r="D6109" t="s">
        <v>19</v>
      </c>
      <c r="E6109" t="s">
        <v>103</v>
      </c>
      <c r="F6109" t="s">
        <v>1489</v>
      </c>
      <c r="G6109" t="s">
        <v>1490</v>
      </c>
      <c r="H6109">
        <v>5327</v>
      </c>
      <c r="I6109" t="s">
        <v>137</v>
      </c>
      <c r="J6109">
        <v>63300150</v>
      </c>
      <c r="K6109" t="s">
        <v>1680</v>
      </c>
      <c r="L6109" s="3">
        <v>0</v>
      </c>
      <c r="M6109" s="3">
        <v>0</v>
      </c>
      <c r="N6109" s="3">
        <v>0</v>
      </c>
      <c r="O6109" s="3">
        <v>0</v>
      </c>
      <c r="P6109" s="3">
        <v>0</v>
      </c>
    </row>
    <row r="6110" spans="2:16" x14ac:dyDescent="0.35">
      <c r="B6110" t="s">
        <v>10</v>
      </c>
      <c r="D6110" t="s">
        <v>19</v>
      </c>
      <c r="E6110" t="s">
        <v>103</v>
      </c>
      <c r="F6110" t="s">
        <v>142</v>
      </c>
      <c r="G6110" t="s">
        <v>143</v>
      </c>
      <c r="H6110">
        <v>5327</v>
      </c>
      <c r="I6110" t="s">
        <v>137</v>
      </c>
      <c r="J6110">
        <v>63300150</v>
      </c>
      <c r="K6110" t="s">
        <v>1680</v>
      </c>
      <c r="L6110" s="3">
        <v>0</v>
      </c>
      <c r="M6110" s="3">
        <v>18364.413249144312</v>
      </c>
      <c r="N6110" s="3">
        <v>13091.802937856621</v>
      </c>
      <c r="O6110" s="3">
        <v>8254.2151950886982</v>
      </c>
      <c r="P6110" s="3">
        <v>0</v>
      </c>
    </row>
    <row r="6111" spans="2:16" x14ac:dyDescent="0.35">
      <c r="B6111" t="s">
        <v>10</v>
      </c>
      <c r="D6111" t="s">
        <v>19</v>
      </c>
      <c r="E6111" t="s">
        <v>103</v>
      </c>
      <c r="F6111" t="s">
        <v>1746</v>
      </c>
      <c r="G6111" t="s">
        <v>1747</v>
      </c>
      <c r="H6111">
        <v>5327</v>
      </c>
      <c r="I6111" t="s">
        <v>137</v>
      </c>
      <c r="J6111">
        <v>63300150</v>
      </c>
      <c r="K6111" t="s">
        <v>1680</v>
      </c>
      <c r="L6111" s="3">
        <v>0</v>
      </c>
      <c r="M6111" s="3">
        <v>307867.57427295687</v>
      </c>
      <c r="N6111" s="3">
        <v>223380.01950267254</v>
      </c>
      <c r="O6111" s="3">
        <v>141338.6022492068</v>
      </c>
      <c r="P6111" s="3">
        <v>0</v>
      </c>
    </row>
    <row r="6112" spans="2:16" x14ac:dyDescent="0.35">
      <c r="B6112" t="s">
        <v>10</v>
      </c>
      <c r="D6112" t="s">
        <v>11</v>
      </c>
      <c r="E6112" t="s">
        <v>103</v>
      </c>
      <c r="F6112" t="s">
        <v>135</v>
      </c>
      <c r="G6112" t="s">
        <v>136</v>
      </c>
      <c r="H6112">
        <v>5327</v>
      </c>
      <c r="I6112" t="s">
        <v>137</v>
      </c>
      <c r="J6112">
        <v>63300100</v>
      </c>
      <c r="K6112" t="s">
        <v>1869</v>
      </c>
      <c r="L6112" s="3">
        <v>159.53935795199999</v>
      </c>
      <c r="M6112" s="3">
        <v>165.12323548032001</v>
      </c>
      <c r="N6112" s="3">
        <v>170.90254872213117</v>
      </c>
      <c r="O6112" s="3">
        <v>176.88413792740573</v>
      </c>
      <c r="P6112" s="3">
        <v>183.07508275486492</v>
      </c>
    </row>
    <row r="6113" spans="2:16" x14ac:dyDescent="0.35">
      <c r="B6113" t="s">
        <v>10</v>
      </c>
      <c r="D6113" t="s">
        <v>11</v>
      </c>
      <c r="E6113" t="s">
        <v>103</v>
      </c>
      <c r="F6113" t="s">
        <v>135</v>
      </c>
      <c r="G6113" t="s">
        <v>136</v>
      </c>
      <c r="H6113">
        <v>5327</v>
      </c>
      <c r="I6113" t="s">
        <v>137</v>
      </c>
      <c r="J6113">
        <v>63300170</v>
      </c>
      <c r="K6113" t="s">
        <v>1873</v>
      </c>
      <c r="L6113" s="3">
        <v>275.72562950399998</v>
      </c>
      <c r="M6113" s="3">
        <v>285.37602653663998</v>
      </c>
      <c r="N6113" s="3">
        <v>295.36418746542239</v>
      </c>
      <c r="O6113" s="3">
        <v>305.70193402671214</v>
      </c>
      <c r="P6113" s="3">
        <v>316.40150171764702</v>
      </c>
    </row>
    <row r="6114" spans="2:16" x14ac:dyDescent="0.35">
      <c r="B6114" t="s">
        <v>10</v>
      </c>
      <c r="D6114" t="s">
        <v>19</v>
      </c>
      <c r="E6114" t="s">
        <v>103</v>
      </c>
      <c r="F6114" t="s">
        <v>135</v>
      </c>
      <c r="G6114" t="s">
        <v>136</v>
      </c>
      <c r="H6114">
        <v>5327</v>
      </c>
      <c r="I6114" t="s">
        <v>137</v>
      </c>
      <c r="J6114">
        <v>63300155</v>
      </c>
      <c r="K6114" t="s">
        <v>1877</v>
      </c>
      <c r="L6114" s="3">
        <v>1931.785491798466</v>
      </c>
      <c r="M6114" s="3">
        <v>0</v>
      </c>
      <c r="N6114" s="3">
        <v>0</v>
      </c>
      <c r="O6114" s="3">
        <v>0</v>
      </c>
      <c r="P6114" s="3">
        <v>-382.51139936759864</v>
      </c>
    </row>
    <row r="6115" spans="2:16" x14ac:dyDescent="0.35">
      <c r="B6115" t="s">
        <v>10</v>
      </c>
      <c r="D6115" t="s">
        <v>11</v>
      </c>
      <c r="E6115" t="s">
        <v>103</v>
      </c>
      <c r="F6115" t="s">
        <v>135</v>
      </c>
      <c r="G6115" t="s">
        <v>136</v>
      </c>
      <c r="H6115">
        <v>5327</v>
      </c>
      <c r="I6115" t="s">
        <v>137</v>
      </c>
      <c r="J6115">
        <v>63300130</v>
      </c>
      <c r="K6115" t="s">
        <v>1896</v>
      </c>
      <c r="L6115" s="3">
        <v>69.364938240000001</v>
      </c>
      <c r="M6115" s="3">
        <v>71.792711078400004</v>
      </c>
      <c r="N6115" s="3">
        <v>74.305455966143995</v>
      </c>
      <c r="O6115" s="3">
        <v>76.906146924959017</v>
      </c>
      <c r="P6115" s="3">
        <v>79.597862067332585</v>
      </c>
    </row>
    <row r="6116" spans="2:16" x14ac:dyDescent="0.35">
      <c r="B6116" t="s">
        <v>10</v>
      </c>
      <c r="D6116" t="s">
        <v>19</v>
      </c>
      <c r="E6116" t="s">
        <v>103</v>
      </c>
      <c r="F6116" t="s">
        <v>1659</v>
      </c>
      <c r="G6116" t="s">
        <v>1660</v>
      </c>
      <c r="H6116">
        <v>5327</v>
      </c>
      <c r="I6116" t="s">
        <v>137</v>
      </c>
      <c r="J6116">
        <v>63300070</v>
      </c>
      <c r="K6116" t="s">
        <v>1658</v>
      </c>
      <c r="L6116" s="3">
        <v>69518.008675425663</v>
      </c>
      <c r="M6116" s="3">
        <v>73459.92</v>
      </c>
      <c r="N6116" s="3">
        <v>67879.92</v>
      </c>
      <c r="O6116" s="3">
        <v>60496.04</v>
      </c>
      <c r="P6116" s="3">
        <v>61138.829581016616</v>
      </c>
    </row>
    <row r="6117" spans="2:16" x14ac:dyDescent="0.35">
      <c r="B6117" t="s">
        <v>10</v>
      </c>
      <c r="D6117" t="s">
        <v>19</v>
      </c>
      <c r="E6117" t="s">
        <v>103</v>
      </c>
      <c r="F6117" t="s">
        <v>1659</v>
      </c>
      <c r="G6117" t="s">
        <v>1660</v>
      </c>
      <c r="H6117">
        <v>5327</v>
      </c>
      <c r="I6117" t="s">
        <v>137</v>
      </c>
      <c r="J6117">
        <v>63300160</v>
      </c>
      <c r="K6117" t="s">
        <v>1878</v>
      </c>
      <c r="L6117" s="3">
        <v>216891.94144972879</v>
      </c>
      <c r="M6117" s="3">
        <v>61826.68842419982</v>
      </c>
      <c r="N6117" s="3">
        <v>52016.307425499894</v>
      </c>
      <c r="O6117" s="3">
        <v>43643.509731499944</v>
      </c>
      <c r="P6117" s="3">
        <v>12745.953008696903</v>
      </c>
    </row>
    <row r="6118" spans="2:16" x14ac:dyDescent="0.35">
      <c r="B6118" t="s">
        <v>10</v>
      </c>
      <c r="D6118" t="s">
        <v>11</v>
      </c>
      <c r="E6118" t="s">
        <v>103</v>
      </c>
      <c r="F6118" t="s">
        <v>138</v>
      </c>
      <c r="G6118" t="s">
        <v>139</v>
      </c>
      <c r="H6118">
        <v>5327</v>
      </c>
      <c r="I6118" t="s">
        <v>137</v>
      </c>
      <c r="J6118">
        <v>63300080</v>
      </c>
      <c r="K6118" t="s">
        <v>91</v>
      </c>
      <c r="L6118" s="3">
        <v>745.64300760532205</v>
      </c>
      <c r="M6118" s="3">
        <v>-1553.9900776033755</v>
      </c>
      <c r="N6118" s="3">
        <v>-1042.2008721972525</v>
      </c>
      <c r="O6118" s="3">
        <v>-495.51367885826039</v>
      </c>
      <c r="P6118" s="3">
        <v>2415.3186618325417</v>
      </c>
    </row>
    <row r="6119" spans="2:16" x14ac:dyDescent="0.35">
      <c r="B6119" t="s">
        <v>10</v>
      </c>
      <c r="D6119" t="s">
        <v>19</v>
      </c>
      <c r="E6119" t="s">
        <v>103</v>
      </c>
      <c r="F6119" t="s">
        <v>138</v>
      </c>
      <c r="G6119" t="s">
        <v>139</v>
      </c>
      <c r="H6119">
        <v>5327</v>
      </c>
      <c r="I6119" t="s">
        <v>137</v>
      </c>
      <c r="J6119">
        <v>63300030</v>
      </c>
      <c r="K6119" t="s">
        <v>1488</v>
      </c>
      <c r="L6119" s="3">
        <v>631.78741088149764</v>
      </c>
      <c r="M6119" s="3">
        <v>-142</v>
      </c>
      <c r="N6119" s="3">
        <v>-299</v>
      </c>
      <c r="O6119" s="3">
        <v>-475</v>
      </c>
      <c r="P6119" s="3">
        <v>-631.75529652417208</v>
      </c>
    </row>
    <row r="6120" spans="2:16" x14ac:dyDescent="0.35">
      <c r="B6120" t="s">
        <v>10</v>
      </c>
      <c r="D6120" t="s">
        <v>11</v>
      </c>
      <c r="E6120" t="s">
        <v>103</v>
      </c>
      <c r="F6120" t="s">
        <v>138</v>
      </c>
      <c r="G6120" t="s">
        <v>139</v>
      </c>
      <c r="H6120">
        <v>5327</v>
      </c>
      <c r="I6120" t="s">
        <v>137</v>
      </c>
      <c r="J6120">
        <v>63300040</v>
      </c>
      <c r="K6120" t="s">
        <v>1515</v>
      </c>
      <c r="L6120" s="3">
        <v>257.54117038999539</v>
      </c>
      <c r="M6120" s="3">
        <v>-536.73999390906101</v>
      </c>
      <c r="N6120" s="3">
        <v>-359.97069598918461</v>
      </c>
      <c r="O6120" s="3">
        <v>-171.14781671091623</v>
      </c>
      <c r="P6120" s="3">
        <v>834.2383535934714</v>
      </c>
    </row>
    <row r="6121" spans="2:16" x14ac:dyDescent="0.35">
      <c r="B6121" t="s">
        <v>10</v>
      </c>
      <c r="D6121" t="s">
        <v>19</v>
      </c>
      <c r="E6121" t="s">
        <v>103</v>
      </c>
      <c r="F6121" t="s">
        <v>138</v>
      </c>
      <c r="G6121" t="s">
        <v>139</v>
      </c>
      <c r="H6121">
        <v>5327</v>
      </c>
      <c r="I6121" t="s">
        <v>137</v>
      </c>
      <c r="J6121">
        <v>63300056</v>
      </c>
      <c r="K6121" t="s">
        <v>1536</v>
      </c>
      <c r="L6121" s="3">
        <v>2452.7730513332644</v>
      </c>
      <c r="M6121" s="3">
        <v>-5111.8094658005866</v>
      </c>
      <c r="N6121" s="3">
        <v>-3428.2923427541391</v>
      </c>
      <c r="O6121" s="3">
        <v>-1629.9792067706003</v>
      </c>
      <c r="P6121" s="3">
        <v>7945.1271770807216</v>
      </c>
    </row>
    <row r="6122" spans="2:16" x14ac:dyDescent="0.35">
      <c r="B6122" t="s">
        <v>10</v>
      </c>
      <c r="D6122" t="s">
        <v>19</v>
      </c>
      <c r="E6122" t="s">
        <v>103</v>
      </c>
      <c r="F6122" t="s">
        <v>138</v>
      </c>
      <c r="G6122" t="s">
        <v>139</v>
      </c>
      <c r="H6122">
        <v>5327</v>
      </c>
      <c r="I6122" t="s">
        <v>137</v>
      </c>
      <c r="J6122">
        <v>63300060</v>
      </c>
      <c r="K6122" t="s">
        <v>1546</v>
      </c>
      <c r="L6122" s="3">
        <v>841.87997151205491</v>
      </c>
      <c r="M6122" s="3">
        <v>-319.97977040000114</v>
      </c>
      <c r="N6122" s="3">
        <v>-644.75923630000034</v>
      </c>
      <c r="O6122" s="3">
        <v>-974.41039390000151</v>
      </c>
      <c r="P6122" s="3">
        <v>-1211.4229043904743</v>
      </c>
    </row>
    <row r="6123" spans="2:16" x14ac:dyDescent="0.35">
      <c r="B6123" t="s">
        <v>10</v>
      </c>
      <c r="D6123" t="s">
        <v>19</v>
      </c>
      <c r="E6123" t="s">
        <v>103</v>
      </c>
      <c r="F6123" t="s">
        <v>138</v>
      </c>
      <c r="G6123" t="s">
        <v>139</v>
      </c>
      <c r="H6123">
        <v>5327</v>
      </c>
      <c r="I6123" t="s">
        <v>137</v>
      </c>
      <c r="J6123">
        <v>63300150</v>
      </c>
      <c r="K6123" t="s">
        <v>1680</v>
      </c>
      <c r="L6123" s="3">
        <v>-33276.229657016607</v>
      </c>
      <c r="M6123" s="3">
        <v>-42050.179999999993</v>
      </c>
      <c r="N6123" s="3">
        <v>-51433.303599999985</v>
      </c>
      <c r="O6123" s="3">
        <v>-52067.869671999972</v>
      </c>
      <c r="P6123" s="3">
        <v>-50754.362855793996</v>
      </c>
    </row>
    <row r="6124" spans="2:16" x14ac:dyDescent="0.35">
      <c r="B6124" t="s">
        <v>10</v>
      </c>
      <c r="D6124" t="s">
        <v>19</v>
      </c>
      <c r="E6124" t="s">
        <v>103</v>
      </c>
      <c r="F6124" t="s">
        <v>138</v>
      </c>
      <c r="G6124" t="s">
        <v>139</v>
      </c>
      <c r="H6124">
        <v>5327</v>
      </c>
      <c r="I6124" t="s">
        <v>137</v>
      </c>
      <c r="J6124">
        <v>63300152</v>
      </c>
      <c r="K6124" t="s">
        <v>1741</v>
      </c>
      <c r="L6124" s="3">
        <v>0</v>
      </c>
      <c r="M6124" s="3">
        <v>100000</v>
      </c>
      <c r="N6124" s="3">
        <v>100000</v>
      </c>
      <c r="O6124" s="3">
        <v>100000</v>
      </c>
      <c r="P6124" s="3">
        <v>100000</v>
      </c>
    </row>
    <row r="6125" spans="2:16" x14ac:dyDescent="0.35">
      <c r="B6125" t="s">
        <v>10</v>
      </c>
      <c r="D6125" t="s">
        <v>11</v>
      </c>
      <c r="E6125" t="s">
        <v>103</v>
      </c>
      <c r="F6125" t="s">
        <v>138</v>
      </c>
      <c r="G6125" t="s">
        <v>139</v>
      </c>
      <c r="H6125">
        <v>5327</v>
      </c>
      <c r="I6125" t="s">
        <v>137</v>
      </c>
      <c r="J6125">
        <v>63300100</v>
      </c>
      <c r="K6125" t="s">
        <v>1869</v>
      </c>
      <c r="L6125" s="3">
        <v>225.6551207226621</v>
      </c>
      <c r="M6125" s="3">
        <v>-470.28647085365083</v>
      </c>
      <c r="N6125" s="3">
        <v>-315.40289553337789</v>
      </c>
      <c r="O6125" s="3">
        <v>-149.95808702289651</v>
      </c>
      <c r="P6125" s="3">
        <v>730.95170029142173</v>
      </c>
    </row>
    <row r="6126" spans="2:16" x14ac:dyDescent="0.35">
      <c r="B6126" t="s">
        <v>10</v>
      </c>
      <c r="D6126" t="s">
        <v>11</v>
      </c>
      <c r="E6126" t="s">
        <v>103</v>
      </c>
      <c r="F6126" t="s">
        <v>138</v>
      </c>
      <c r="G6126" t="s">
        <v>139</v>
      </c>
      <c r="H6126">
        <v>5327</v>
      </c>
      <c r="I6126" t="s">
        <v>137</v>
      </c>
      <c r="J6126">
        <v>63300170</v>
      </c>
      <c r="K6126" t="s">
        <v>1873</v>
      </c>
      <c r="L6126" s="3">
        <v>389.99091516198678</v>
      </c>
      <c r="M6126" s="3">
        <v>-812.7777050622899</v>
      </c>
      <c r="N6126" s="3">
        <v>-545.09848249790957</v>
      </c>
      <c r="O6126" s="3">
        <v>-259.16669387652655</v>
      </c>
      <c r="P6126" s="3">
        <v>1263.2752211558327</v>
      </c>
    </row>
    <row r="6127" spans="2:16" x14ac:dyDescent="0.35">
      <c r="B6127" t="s">
        <v>10</v>
      </c>
      <c r="D6127" t="s">
        <v>11</v>
      </c>
      <c r="E6127" t="s">
        <v>103</v>
      </c>
      <c r="F6127" t="s">
        <v>138</v>
      </c>
      <c r="G6127" t="s">
        <v>139</v>
      </c>
      <c r="H6127">
        <v>5327</v>
      </c>
      <c r="I6127" t="s">
        <v>137</v>
      </c>
      <c r="J6127">
        <v>63300130</v>
      </c>
      <c r="K6127" t="s">
        <v>1896</v>
      </c>
      <c r="L6127" s="3">
        <v>98.110924604663523</v>
      </c>
      <c r="M6127" s="3">
        <v>-204.47237593602222</v>
      </c>
      <c r="N6127" s="3">
        <v>-2866.3576492388729</v>
      </c>
      <c r="O6127" s="3">
        <v>-2334.0323154843336</v>
      </c>
      <c r="P6127" s="3">
        <v>-1975.1351307434015</v>
      </c>
    </row>
    <row r="6128" spans="2:16" x14ac:dyDescent="0.35">
      <c r="B6128" t="s">
        <v>10</v>
      </c>
      <c r="D6128" t="s">
        <v>11</v>
      </c>
      <c r="E6128" t="s">
        <v>103</v>
      </c>
      <c r="F6128" t="s">
        <v>140</v>
      </c>
      <c r="G6128" t="s">
        <v>141</v>
      </c>
      <c r="H6128">
        <v>5327</v>
      </c>
      <c r="I6128" t="s">
        <v>137</v>
      </c>
      <c r="J6128">
        <v>63300080</v>
      </c>
      <c r="K6128" t="s">
        <v>91</v>
      </c>
      <c r="L6128" s="3">
        <v>179.1552852428631</v>
      </c>
      <c r="M6128" s="3">
        <v>-28.285597690177383</v>
      </c>
      <c r="N6128" s="3">
        <v>22.75056558612232</v>
      </c>
      <c r="O6128" s="3">
        <v>77.133779352954662</v>
      </c>
      <c r="P6128" s="3">
        <v>348.90340858523632</v>
      </c>
    </row>
    <row r="6129" spans="2:16" x14ac:dyDescent="0.35">
      <c r="B6129" t="s">
        <v>10</v>
      </c>
      <c r="D6129" t="s">
        <v>11</v>
      </c>
      <c r="E6129" t="s">
        <v>103</v>
      </c>
      <c r="F6129" t="s">
        <v>140</v>
      </c>
      <c r="G6129" t="s">
        <v>141</v>
      </c>
      <c r="H6129">
        <v>5327</v>
      </c>
      <c r="I6129" t="s">
        <v>137</v>
      </c>
      <c r="J6129">
        <v>63300040</v>
      </c>
      <c r="K6129" t="s">
        <v>1515</v>
      </c>
      <c r="L6129" s="3">
        <v>61.87929260033161</v>
      </c>
      <c r="M6129" s="3">
        <v>-9.769696570619999</v>
      </c>
      <c r="N6129" s="3">
        <v>7.8579256136276854</v>
      </c>
      <c r="O6129" s="3">
        <v>26.64160142125138</v>
      </c>
      <c r="P6129" s="3">
        <v>120.50940099161198</v>
      </c>
    </row>
    <row r="6130" spans="2:16" x14ac:dyDescent="0.35">
      <c r="B6130" t="s">
        <v>10</v>
      </c>
      <c r="D6130" t="s">
        <v>19</v>
      </c>
      <c r="E6130" t="s">
        <v>103</v>
      </c>
      <c r="F6130" t="s">
        <v>140</v>
      </c>
      <c r="G6130" t="s">
        <v>141</v>
      </c>
      <c r="H6130">
        <v>5327</v>
      </c>
      <c r="I6130" t="s">
        <v>137</v>
      </c>
      <c r="J6130">
        <v>63300056</v>
      </c>
      <c r="K6130" t="s">
        <v>1536</v>
      </c>
      <c r="L6130" s="3">
        <v>589.32659619363039</v>
      </c>
      <c r="M6130" s="3">
        <v>-93.044729244000337</v>
      </c>
      <c r="N6130" s="3">
        <v>74.837386796454666</v>
      </c>
      <c r="O6130" s="3">
        <v>253.72953734525072</v>
      </c>
      <c r="P6130" s="3">
        <v>1147.7085808724951</v>
      </c>
    </row>
    <row r="6131" spans="2:16" x14ac:dyDescent="0.35">
      <c r="B6131" t="s">
        <v>10</v>
      </c>
      <c r="D6131" t="s">
        <v>19</v>
      </c>
      <c r="E6131" t="s">
        <v>103</v>
      </c>
      <c r="F6131" t="s">
        <v>140</v>
      </c>
      <c r="G6131" t="s">
        <v>141</v>
      </c>
      <c r="H6131">
        <v>5327</v>
      </c>
      <c r="I6131" t="s">
        <v>137</v>
      </c>
      <c r="J6131">
        <v>63300060</v>
      </c>
      <c r="K6131" t="s">
        <v>1546</v>
      </c>
      <c r="L6131" s="3">
        <v>1101.9830360073029</v>
      </c>
      <c r="M6131" s="3">
        <v>-418.83913279999615</v>
      </c>
      <c r="N6131" s="3">
        <v>-843.96085339999627</v>
      </c>
      <c r="O6131" s="3">
        <v>-1275.459398899995</v>
      </c>
      <c r="P6131" s="3">
        <v>-1585.6981198469075</v>
      </c>
    </row>
    <row r="6132" spans="2:16" x14ac:dyDescent="0.35">
      <c r="B6132" t="s">
        <v>10</v>
      </c>
      <c r="D6132" t="s">
        <v>19</v>
      </c>
      <c r="E6132" t="s">
        <v>103</v>
      </c>
      <c r="F6132" t="s">
        <v>140</v>
      </c>
      <c r="G6132" t="s">
        <v>141</v>
      </c>
      <c r="H6132">
        <v>5327</v>
      </c>
      <c r="I6132" t="s">
        <v>137</v>
      </c>
      <c r="J6132">
        <v>63300033</v>
      </c>
      <c r="K6132" t="s">
        <v>1661</v>
      </c>
      <c r="L6132" s="3">
        <v>663.24460472429382</v>
      </c>
      <c r="M6132" s="3">
        <v>-252.08445639999627</v>
      </c>
      <c r="N6132" s="3">
        <v>-507.95018059999711</v>
      </c>
      <c r="O6132" s="3">
        <v>-767.65388979999625</v>
      </c>
      <c r="P6132" s="3">
        <v>-954.37560059085808</v>
      </c>
    </row>
    <row r="6133" spans="2:16" x14ac:dyDescent="0.35">
      <c r="B6133" t="s">
        <v>10</v>
      </c>
      <c r="D6133" t="s">
        <v>19</v>
      </c>
      <c r="E6133" t="s">
        <v>103</v>
      </c>
      <c r="F6133" t="s">
        <v>140</v>
      </c>
      <c r="G6133" t="s">
        <v>141</v>
      </c>
      <c r="H6133">
        <v>5327</v>
      </c>
      <c r="I6133" t="s">
        <v>137</v>
      </c>
      <c r="J6133">
        <v>63300150</v>
      </c>
      <c r="K6133" t="s">
        <v>1680</v>
      </c>
      <c r="L6133" s="3">
        <v>2801.9844809499773</v>
      </c>
      <c r="M6133" s="3">
        <v>-560.93999999998778</v>
      </c>
      <c r="N6133" s="3">
        <v>-87.498799999986659</v>
      </c>
      <c r="O6133" s="3">
        <v>412.09122400001797</v>
      </c>
      <c r="P6133" s="3">
        <v>1371.0571858282055</v>
      </c>
    </row>
    <row r="6134" spans="2:16" x14ac:dyDescent="0.35">
      <c r="B6134" t="s">
        <v>10</v>
      </c>
      <c r="D6134" t="s">
        <v>11</v>
      </c>
      <c r="E6134" t="s">
        <v>103</v>
      </c>
      <c r="F6134" t="s">
        <v>140</v>
      </c>
      <c r="G6134" t="s">
        <v>141</v>
      </c>
      <c r="H6134">
        <v>5327</v>
      </c>
      <c r="I6134" t="s">
        <v>137</v>
      </c>
      <c r="J6134">
        <v>63300100</v>
      </c>
      <c r="K6134" t="s">
        <v>1869</v>
      </c>
      <c r="L6134" s="3">
        <v>54.218046849814073</v>
      </c>
      <c r="M6134" s="3">
        <v>-8.5601150904476526</v>
      </c>
      <c r="N6134" s="3">
        <v>6.8850395852737165</v>
      </c>
      <c r="O6134" s="3">
        <v>23.343117435763361</v>
      </c>
      <c r="P6134" s="3">
        <v>105.58918944026982</v>
      </c>
    </row>
    <row r="6135" spans="2:16" x14ac:dyDescent="0.35">
      <c r="B6135" t="s">
        <v>10</v>
      </c>
      <c r="D6135" t="s">
        <v>11</v>
      </c>
      <c r="E6135" t="s">
        <v>103</v>
      </c>
      <c r="F6135" t="s">
        <v>140</v>
      </c>
      <c r="G6135" t="s">
        <v>141</v>
      </c>
      <c r="H6135">
        <v>5327</v>
      </c>
      <c r="I6135" t="s">
        <v>137</v>
      </c>
      <c r="J6135">
        <v>63300170</v>
      </c>
      <c r="K6135" t="s">
        <v>1873</v>
      </c>
      <c r="L6135" s="3">
        <v>93.702928794787113</v>
      </c>
      <c r="M6135" s="3">
        <v>-14.794111949796388</v>
      </c>
      <c r="N6135" s="3">
        <v>11.899144500635884</v>
      </c>
      <c r="O6135" s="3">
        <v>40.342996437894726</v>
      </c>
      <c r="P6135" s="3">
        <v>182.48566435872635</v>
      </c>
    </row>
    <row r="6136" spans="2:16" x14ac:dyDescent="0.35">
      <c r="B6136" t="s">
        <v>10</v>
      </c>
      <c r="D6136" t="s">
        <v>11</v>
      </c>
      <c r="E6136" t="s">
        <v>103</v>
      </c>
      <c r="F6136" t="s">
        <v>140</v>
      </c>
      <c r="G6136" t="s">
        <v>141</v>
      </c>
      <c r="H6136">
        <v>5327</v>
      </c>
      <c r="I6136" t="s">
        <v>137</v>
      </c>
      <c r="J6136">
        <v>63300130</v>
      </c>
      <c r="K6136" t="s">
        <v>1896</v>
      </c>
      <c r="L6136" s="3">
        <v>23.573064710806648</v>
      </c>
      <c r="M6136" s="3">
        <v>-3.7217882577597265</v>
      </c>
      <c r="N6136" s="3">
        <v>-617.50533333682233</v>
      </c>
      <c r="O6136" s="3">
        <v>-568.04416523224972</v>
      </c>
      <c r="P6136" s="3">
        <v>-538.42849088452749</v>
      </c>
    </row>
    <row r="6137" spans="2:16" x14ac:dyDescent="0.35">
      <c r="B6137" t="s">
        <v>10</v>
      </c>
      <c r="D6137" t="s">
        <v>19</v>
      </c>
      <c r="E6137" t="s">
        <v>103</v>
      </c>
      <c r="F6137" t="s">
        <v>1547</v>
      </c>
      <c r="G6137" t="s">
        <v>1548</v>
      </c>
      <c r="H6137">
        <v>5327</v>
      </c>
      <c r="I6137" t="s">
        <v>137</v>
      </c>
      <c r="J6137">
        <v>63300060</v>
      </c>
      <c r="K6137" t="s">
        <v>1546</v>
      </c>
      <c r="L6137" s="3">
        <v>47.124546186088082</v>
      </c>
      <c r="M6137" s="3">
        <v>-17</v>
      </c>
      <c r="N6137" s="3">
        <v>-35</v>
      </c>
      <c r="O6137" s="3">
        <v>-17</v>
      </c>
      <c r="P6137" s="3">
        <v>-29.697253395674352</v>
      </c>
    </row>
    <row r="6138" spans="2:16" x14ac:dyDescent="0.35">
      <c r="B6138" t="s">
        <v>10</v>
      </c>
      <c r="D6138" t="s">
        <v>19</v>
      </c>
      <c r="E6138" t="s">
        <v>103</v>
      </c>
      <c r="F6138" t="s">
        <v>1547</v>
      </c>
      <c r="G6138" t="s">
        <v>1548</v>
      </c>
      <c r="H6138">
        <v>5327</v>
      </c>
      <c r="I6138" t="s">
        <v>137</v>
      </c>
      <c r="J6138">
        <v>63300150</v>
      </c>
      <c r="K6138" t="s">
        <v>1680</v>
      </c>
      <c r="L6138" s="3">
        <v>52675.759354281938</v>
      </c>
      <c r="M6138" s="3">
        <v>47591.200000000012</v>
      </c>
      <c r="N6138" s="3">
        <v>50247.364000000001</v>
      </c>
      <c r="O6138" s="3">
        <v>56452.251279999997</v>
      </c>
      <c r="P6138" s="3">
        <v>59239.846534674522</v>
      </c>
    </row>
    <row r="6139" spans="2:16" x14ac:dyDescent="0.35">
      <c r="B6139" t="s">
        <v>10</v>
      </c>
      <c r="D6139" t="s">
        <v>19</v>
      </c>
      <c r="E6139" t="s">
        <v>103</v>
      </c>
      <c r="F6139" t="s">
        <v>1547</v>
      </c>
      <c r="G6139" t="s">
        <v>1548</v>
      </c>
      <c r="H6139">
        <v>5327</v>
      </c>
      <c r="I6139" t="s">
        <v>137</v>
      </c>
      <c r="J6139">
        <v>63300152</v>
      </c>
      <c r="K6139" t="s">
        <v>1741</v>
      </c>
      <c r="L6139" s="3">
        <v>95000</v>
      </c>
      <c r="M6139" s="3">
        <v>95000</v>
      </c>
      <c r="N6139" s="3">
        <v>95000</v>
      </c>
      <c r="O6139" s="3">
        <v>95000</v>
      </c>
      <c r="P6139" s="3">
        <v>95000</v>
      </c>
    </row>
    <row r="6140" spans="2:16" x14ac:dyDescent="0.35">
      <c r="B6140" t="s">
        <v>10</v>
      </c>
      <c r="D6140" t="s">
        <v>19</v>
      </c>
      <c r="E6140" t="s">
        <v>103</v>
      </c>
      <c r="F6140" t="s">
        <v>1489</v>
      </c>
      <c r="G6140" t="s">
        <v>1490</v>
      </c>
      <c r="H6140">
        <v>5327</v>
      </c>
      <c r="I6140" t="s">
        <v>137</v>
      </c>
      <c r="J6140">
        <v>63300030</v>
      </c>
      <c r="K6140" t="s">
        <v>1488</v>
      </c>
      <c r="L6140" s="3">
        <v>3805.182558</v>
      </c>
      <c r="M6140" s="3">
        <v>3805.182558</v>
      </c>
      <c r="N6140" s="3">
        <v>3805.182558</v>
      </c>
      <c r="O6140" s="3">
        <v>3805.182558</v>
      </c>
      <c r="P6140" s="3">
        <v>3805.182558</v>
      </c>
    </row>
    <row r="6141" spans="2:16" x14ac:dyDescent="0.35">
      <c r="B6141" t="s">
        <v>10</v>
      </c>
      <c r="D6141" t="s">
        <v>19</v>
      </c>
      <c r="E6141" t="s">
        <v>103</v>
      </c>
      <c r="F6141" t="s">
        <v>1489</v>
      </c>
      <c r="G6141" t="s">
        <v>1490</v>
      </c>
      <c r="H6141">
        <v>5327</v>
      </c>
      <c r="I6141" t="s">
        <v>137</v>
      </c>
      <c r="J6141">
        <v>63300150</v>
      </c>
      <c r="K6141" t="s">
        <v>1680</v>
      </c>
      <c r="L6141" s="3">
        <v>54828</v>
      </c>
      <c r="M6141" s="3">
        <v>55924.56</v>
      </c>
      <c r="N6141" s="3">
        <v>57043.051200000002</v>
      </c>
      <c r="O6141" s="3">
        <v>58183.912224</v>
      </c>
      <c r="P6141" s="3">
        <v>59347.590468480004</v>
      </c>
    </row>
    <row r="6142" spans="2:16" x14ac:dyDescent="0.35">
      <c r="B6142" t="s">
        <v>10</v>
      </c>
      <c r="D6142" t="s">
        <v>11</v>
      </c>
      <c r="E6142" t="s">
        <v>103</v>
      </c>
      <c r="F6142" t="s">
        <v>142</v>
      </c>
      <c r="G6142" t="s">
        <v>143</v>
      </c>
      <c r="H6142">
        <v>5327</v>
      </c>
      <c r="I6142" t="s">
        <v>137</v>
      </c>
      <c r="J6142">
        <v>63300080</v>
      </c>
      <c r="K6142" t="s">
        <v>91</v>
      </c>
      <c r="L6142" s="3">
        <v>344.16410623834963</v>
      </c>
      <c r="M6142" s="3">
        <v>-967.20586407431256</v>
      </c>
      <c r="N6142" s="3">
        <v>-678.88403898861725</v>
      </c>
      <c r="O6142" s="3">
        <v>-370.80572911507625</v>
      </c>
      <c r="P6142" s="3">
        <v>1282.4422648658219</v>
      </c>
    </row>
    <row r="6143" spans="2:16" x14ac:dyDescent="0.35">
      <c r="B6143" t="s">
        <v>10</v>
      </c>
      <c r="D6143" t="s">
        <v>19</v>
      </c>
      <c r="E6143" t="s">
        <v>103</v>
      </c>
      <c r="F6143" t="s">
        <v>142</v>
      </c>
      <c r="G6143" t="s">
        <v>143</v>
      </c>
      <c r="H6143">
        <v>5327</v>
      </c>
      <c r="I6143" t="s">
        <v>137</v>
      </c>
      <c r="J6143">
        <v>63300075</v>
      </c>
      <c r="K6143" t="s">
        <v>1480</v>
      </c>
      <c r="L6143" s="3">
        <v>446.41463747195849</v>
      </c>
      <c r="M6143" s="3">
        <v>1.1998054105788469E-8</v>
      </c>
      <c r="N6143" s="3">
        <v>-1.6822014003992081E-8</v>
      </c>
      <c r="O6143" s="3">
        <v>-3.4577169572003186E-8</v>
      </c>
      <c r="P6143" s="3">
        <v>51.744507781773791</v>
      </c>
    </row>
    <row r="6144" spans="2:16" x14ac:dyDescent="0.35">
      <c r="B6144" t="s">
        <v>10</v>
      </c>
      <c r="D6144" t="s">
        <v>19</v>
      </c>
      <c r="E6144" t="s">
        <v>103</v>
      </c>
      <c r="F6144" t="s">
        <v>142</v>
      </c>
      <c r="G6144" t="s">
        <v>143</v>
      </c>
      <c r="H6144">
        <v>5327</v>
      </c>
      <c r="I6144" t="s">
        <v>137</v>
      </c>
      <c r="J6144">
        <v>63300030</v>
      </c>
      <c r="K6144" t="s">
        <v>1488</v>
      </c>
      <c r="L6144" s="3">
        <v>285.58929958650333</v>
      </c>
      <c r="M6144" s="3">
        <v>-108.54611339999974</v>
      </c>
      <c r="N6144" s="3">
        <v>-218.72041769999942</v>
      </c>
      <c r="O6144" s="3">
        <v>-330.54733679999936</v>
      </c>
      <c r="P6144" s="3">
        <v>-410.9486282261314</v>
      </c>
    </row>
    <row r="6145" spans="2:16" x14ac:dyDescent="0.35">
      <c r="B6145" t="s">
        <v>10</v>
      </c>
      <c r="D6145" t="s">
        <v>11</v>
      </c>
      <c r="E6145" t="s">
        <v>103</v>
      </c>
      <c r="F6145" t="s">
        <v>142</v>
      </c>
      <c r="G6145" t="s">
        <v>143</v>
      </c>
      <c r="H6145">
        <v>5327</v>
      </c>
      <c r="I6145" t="s">
        <v>137</v>
      </c>
      <c r="J6145">
        <v>63300040</v>
      </c>
      <c r="K6145" t="s">
        <v>1515</v>
      </c>
      <c r="L6145" s="3">
        <v>118.872470904691</v>
      </c>
      <c r="M6145" s="3">
        <v>-334.06781489408968</v>
      </c>
      <c r="N6145" s="3">
        <v>-234.48297399277726</v>
      </c>
      <c r="O6145" s="3">
        <v>-128.07434722724429</v>
      </c>
      <c r="P6145" s="3">
        <v>442.94880858852775</v>
      </c>
    </row>
    <row r="6146" spans="2:16" x14ac:dyDescent="0.35">
      <c r="B6146" t="s">
        <v>10</v>
      </c>
      <c r="D6146" t="s">
        <v>19</v>
      </c>
      <c r="E6146" t="s">
        <v>103</v>
      </c>
      <c r="F6146" t="s">
        <v>142</v>
      </c>
      <c r="G6146" t="s">
        <v>143</v>
      </c>
      <c r="H6146">
        <v>5327</v>
      </c>
      <c r="I6146" t="s">
        <v>137</v>
      </c>
      <c r="J6146">
        <v>63300056</v>
      </c>
      <c r="K6146" t="s">
        <v>1536</v>
      </c>
      <c r="L6146" s="3">
        <v>1132.1187705208722</v>
      </c>
      <c r="M6146" s="3">
        <v>-3181.5982370865822</v>
      </c>
      <c r="N6146" s="3">
        <v>-2233.1711808836262</v>
      </c>
      <c r="O6146" s="3">
        <v>-1219.7556878785545</v>
      </c>
      <c r="P6146" s="3">
        <v>4218.5600817954692</v>
      </c>
    </row>
    <row r="6147" spans="2:16" x14ac:dyDescent="0.35">
      <c r="B6147" t="s">
        <v>10</v>
      </c>
      <c r="D6147" t="s">
        <v>19</v>
      </c>
      <c r="E6147" t="s">
        <v>103</v>
      </c>
      <c r="F6147" t="s">
        <v>142</v>
      </c>
      <c r="G6147" t="s">
        <v>143</v>
      </c>
      <c r="H6147">
        <v>5327</v>
      </c>
      <c r="I6147" t="s">
        <v>137</v>
      </c>
      <c r="J6147">
        <v>63300060</v>
      </c>
      <c r="K6147" t="s">
        <v>1546</v>
      </c>
      <c r="L6147" s="3">
        <v>242.56534586265116</v>
      </c>
      <c r="M6147" s="3">
        <v>-92.193668400000206</v>
      </c>
      <c r="N6147" s="3">
        <v>-185.77024179999989</v>
      </c>
      <c r="O6147" s="3">
        <v>-280.75046440000006</v>
      </c>
      <c r="P6147" s="3">
        <v>-349.03932192438606</v>
      </c>
    </row>
    <row r="6148" spans="2:16" x14ac:dyDescent="0.35">
      <c r="B6148" t="s">
        <v>10</v>
      </c>
      <c r="D6148" t="s">
        <v>19</v>
      </c>
      <c r="E6148" t="s">
        <v>103</v>
      </c>
      <c r="F6148" t="s">
        <v>142</v>
      </c>
      <c r="G6148" t="s">
        <v>143</v>
      </c>
      <c r="H6148">
        <v>5327</v>
      </c>
      <c r="I6148" t="s">
        <v>137</v>
      </c>
      <c r="J6148">
        <v>63300065</v>
      </c>
      <c r="K6148" t="s">
        <v>1627</v>
      </c>
      <c r="L6148" s="3">
        <v>172.87257956021949</v>
      </c>
      <c r="M6148" s="3">
        <v>-65.705006500000309</v>
      </c>
      <c r="N6148" s="3">
        <v>-132.39558709999983</v>
      </c>
      <c r="O6148" s="3">
        <v>-200.0865259000002</v>
      </c>
      <c r="P6148" s="3">
        <v>-248.754941345509</v>
      </c>
    </row>
    <row r="6149" spans="2:16" x14ac:dyDescent="0.35">
      <c r="B6149" t="s">
        <v>10</v>
      </c>
      <c r="D6149" t="s">
        <v>19</v>
      </c>
      <c r="E6149" t="s">
        <v>103</v>
      </c>
      <c r="F6149" t="s">
        <v>142</v>
      </c>
      <c r="G6149" t="s">
        <v>143</v>
      </c>
      <c r="H6149">
        <v>5327</v>
      </c>
      <c r="I6149" t="s">
        <v>137</v>
      </c>
      <c r="J6149">
        <v>63300033</v>
      </c>
      <c r="K6149" t="s">
        <v>1661</v>
      </c>
      <c r="L6149" s="3">
        <v>148.62036171666614</v>
      </c>
      <c r="M6149" s="3">
        <v>-56.487278399999923</v>
      </c>
      <c r="N6149" s="3">
        <v>-113.82186719999982</v>
      </c>
      <c r="O6149" s="3">
        <v>-172.01647319999984</v>
      </c>
      <c r="P6149" s="3">
        <v>-213.85721778168181</v>
      </c>
    </row>
    <row r="6150" spans="2:16" x14ac:dyDescent="0.35">
      <c r="B6150" t="s">
        <v>10</v>
      </c>
      <c r="D6150" t="s">
        <v>19</v>
      </c>
      <c r="E6150" t="s">
        <v>103</v>
      </c>
      <c r="F6150" t="s">
        <v>142</v>
      </c>
      <c r="G6150" t="s">
        <v>143</v>
      </c>
      <c r="H6150">
        <v>5327</v>
      </c>
      <c r="I6150" t="s">
        <v>137</v>
      </c>
      <c r="J6150">
        <v>63300150</v>
      </c>
      <c r="K6150" t="s">
        <v>1680</v>
      </c>
      <c r="L6150" s="3">
        <v>160.98212431653928</v>
      </c>
      <c r="M6150" s="3">
        <v>60</v>
      </c>
      <c r="N6150" s="3">
        <v>3121.2000000000003</v>
      </c>
      <c r="O6150" s="3">
        <v>183.62400000000025</v>
      </c>
      <c r="P6150" s="3">
        <v>215.42053005270054</v>
      </c>
    </row>
    <row r="6151" spans="2:16" x14ac:dyDescent="0.35">
      <c r="B6151" t="s">
        <v>10</v>
      </c>
      <c r="D6151" t="s">
        <v>11</v>
      </c>
      <c r="E6151" t="s">
        <v>103</v>
      </c>
      <c r="F6151" t="s">
        <v>142</v>
      </c>
      <c r="G6151" t="s">
        <v>143</v>
      </c>
      <c r="H6151">
        <v>5327</v>
      </c>
      <c r="I6151" t="s">
        <v>137</v>
      </c>
      <c r="J6151">
        <v>63300110</v>
      </c>
      <c r="K6151" t="s">
        <v>1866</v>
      </c>
      <c r="L6151" s="3">
        <v>6.9149035230909419</v>
      </c>
      <c r="M6151" s="3">
        <v>-2.6281998999999985</v>
      </c>
      <c r="N6151" s="3">
        <v>-1830.4174856362454</v>
      </c>
      <c r="O6151" s="3">
        <v>-1830.4174856362454</v>
      </c>
      <c r="P6151" s="3">
        <v>-1851.7279483312038</v>
      </c>
    </row>
    <row r="6152" spans="2:16" x14ac:dyDescent="0.35">
      <c r="B6152" t="s">
        <v>10</v>
      </c>
      <c r="D6152" t="s">
        <v>11</v>
      </c>
      <c r="E6152" t="s">
        <v>103</v>
      </c>
      <c r="F6152" t="s">
        <v>142</v>
      </c>
      <c r="G6152" t="s">
        <v>143</v>
      </c>
      <c r="H6152">
        <v>5327</v>
      </c>
      <c r="I6152" t="s">
        <v>137</v>
      </c>
      <c r="J6152">
        <v>63300100</v>
      </c>
      <c r="K6152" t="s">
        <v>1869</v>
      </c>
      <c r="L6152" s="3">
        <v>104.15492688792438</v>
      </c>
      <c r="M6152" s="3">
        <v>-292.70703781196426</v>
      </c>
      <c r="N6152" s="3">
        <v>-205.45174864129149</v>
      </c>
      <c r="O6152" s="3">
        <v>-112.21752328482762</v>
      </c>
      <c r="P6152" s="3">
        <v>388.10752752518238</v>
      </c>
    </row>
    <row r="6153" spans="2:16" x14ac:dyDescent="0.35">
      <c r="B6153" t="s">
        <v>10</v>
      </c>
      <c r="D6153" t="s">
        <v>11</v>
      </c>
      <c r="E6153" t="s">
        <v>103</v>
      </c>
      <c r="F6153" t="s">
        <v>142</v>
      </c>
      <c r="G6153" t="s">
        <v>143</v>
      </c>
      <c r="H6153">
        <v>5327</v>
      </c>
      <c r="I6153" t="s">
        <v>137</v>
      </c>
      <c r="J6153">
        <v>63300170</v>
      </c>
      <c r="K6153" t="s">
        <v>1873</v>
      </c>
      <c r="L6153" s="3">
        <v>180.00688451282258</v>
      </c>
      <c r="M6153" s="3">
        <v>-505.87411969676759</v>
      </c>
      <c r="N6153" s="3">
        <v>-355.07421776049887</v>
      </c>
      <c r="O6153" s="3">
        <v>-193.9411543726892</v>
      </c>
      <c r="P6153" s="3">
        <v>670.75105300547875</v>
      </c>
    </row>
    <row r="6154" spans="2:16" x14ac:dyDescent="0.35">
      <c r="B6154" t="s">
        <v>10</v>
      </c>
      <c r="D6154" t="s">
        <v>11</v>
      </c>
      <c r="E6154" t="s">
        <v>103</v>
      </c>
      <c r="F6154" t="s">
        <v>142</v>
      </c>
      <c r="G6154" t="s">
        <v>143</v>
      </c>
      <c r="H6154">
        <v>5327</v>
      </c>
      <c r="I6154" t="s">
        <v>137</v>
      </c>
      <c r="J6154">
        <v>63300130</v>
      </c>
      <c r="K6154" t="s">
        <v>1896</v>
      </c>
      <c r="L6154" s="3">
        <v>45.284754140596306</v>
      </c>
      <c r="M6154" s="3">
        <v>-127.26392597545964</v>
      </c>
      <c r="N6154" s="3">
        <v>1500.6471584037654</v>
      </c>
      <c r="O6154" s="3">
        <v>1803.1621343646157</v>
      </c>
      <c r="P6154" s="3">
        <v>2040.3723454155979</v>
      </c>
    </row>
    <row r="6155" spans="2:16" x14ac:dyDescent="0.35">
      <c r="B6155" t="s">
        <v>10</v>
      </c>
      <c r="D6155" t="s">
        <v>19</v>
      </c>
      <c r="E6155" t="s">
        <v>103</v>
      </c>
      <c r="F6155" t="s">
        <v>1746</v>
      </c>
      <c r="G6155" t="s">
        <v>1747</v>
      </c>
      <c r="H6155">
        <v>5327</v>
      </c>
      <c r="I6155" t="s">
        <v>137</v>
      </c>
      <c r="J6155">
        <v>63300152</v>
      </c>
      <c r="K6155" t="s">
        <v>1741</v>
      </c>
      <c r="L6155" s="3">
        <v>361030.31449455395</v>
      </c>
      <c r="M6155" s="3">
        <v>137175.9938280005</v>
      </c>
      <c r="N6155" s="3">
        <v>8781.1678725611418</v>
      </c>
      <c r="O6155" s="3">
        <v>-123502.75920998771</v>
      </c>
      <c r="P6155" s="3">
        <v>-58590.341135008261</v>
      </c>
    </row>
    <row r="6156" spans="2:16" x14ac:dyDescent="0.35">
      <c r="B6156" t="s">
        <v>76</v>
      </c>
      <c r="D6156" t="s">
        <v>19</v>
      </c>
      <c r="E6156" t="s">
        <v>103</v>
      </c>
      <c r="F6156" t="s">
        <v>135</v>
      </c>
      <c r="G6156" t="s">
        <v>136</v>
      </c>
      <c r="H6156">
        <v>5327</v>
      </c>
      <c r="I6156" t="s">
        <v>137</v>
      </c>
      <c r="J6156">
        <v>63300030</v>
      </c>
      <c r="K6156" t="s">
        <v>1488</v>
      </c>
      <c r="L6156" s="3">
        <v>9356.3003635163259</v>
      </c>
      <c r="M6156" s="3">
        <v>9886.8349266000005</v>
      </c>
      <c r="N6156" s="3">
        <v>10035.137451000001</v>
      </c>
      <c r="O6156" s="3">
        <v>10185.664512699999</v>
      </c>
      <c r="P6156" s="3">
        <v>10293.890423428937</v>
      </c>
    </row>
    <row r="6157" spans="2:16" x14ac:dyDescent="0.35">
      <c r="B6157" t="s">
        <v>76</v>
      </c>
      <c r="D6157" t="s">
        <v>19</v>
      </c>
      <c r="E6157" t="s">
        <v>103</v>
      </c>
      <c r="F6157" t="s">
        <v>135</v>
      </c>
      <c r="G6157" t="s">
        <v>136</v>
      </c>
      <c r="H6157">
        <v>5327</v>
      </c>
      <c r="I6157" t="s">
        <v>137</v>
      </c>
      <c r="J6157">
        <v>63300060</v>
      </c>
      <c r="K6157" t="s">
        <v>1546</v>
      </c>
      <c r="L6157" s="3">
        <v>7812.0308545889902</v>
      </c>
      <c r="M6157" s="3">
        <v>8255</v>
      </c>
      <c r="N6157" s="3">
        <v>8379.3290923999994</v>
      </c>
      <c r="O6157" s="3">
        <v>8505.0190287999994</v>
      </c>
      <c r="P6157" s="3">
        <v>8595.3875490876198</v>
      </c>
    </row>
    <row r="6158" spans="2:16" x14ac:dyDescent="0.35">
      <c r="B6158" t="s">
        <v>76</v>
      </c>
      <c r="D6158" t="s">
        <v>19</v>
      </c>
      <c r="E6158" t="s">
        <v>103</v>
      </c>
      <c r="F6158" t="s">
        <v>135</v>
      </c>
      <c r="G6158" t="s">
        <v>136</v>
      </c>
      <c r="H6158">
        <v>5327</v>
      </c>
      <c r="I6158" t="s">
        <v>137</v>
      </c>
      <c r="J6158">
        <v>63300150</v>
      </c>
      <c r="K6158" t="s">
        <v>1680</v>
      </c>
      <c r="L6158" s="3">
        <v>19644.11102114576</v>
      </c>
      <c r="M6158" s="3">
        <v>20758</v>
      </c>
      <c r="N6158" s="3">
        <v>21068</v>
      </c>
      <c r="O6158" s="3">
        <v>21384</v>
      </c>
      <c r="P6158" s="3">
        <v>21611.211771224353</v>
      </c>
    </row>
    <row r="6159" spans="2:16" x14ac:dyDescent="0.35">
      <c r="B6159" t="s">
        <v>76</v>
      </c>
      <c r="D6159" t="s">
        <v>19</v>
      </c>
      <c r="E6159" t="s">
        <v>103</v>
      </c>
      <c r="F6159" t="s">
        <v>135</v>
      </c>
      <c r="G6159" t="s">
        <v>136</v>
      </c>
      <c r="H6159">
        <v>5327</v>
      </c>
      <c r="I6159" t="s">
        <v>137</v>
      </c>
      <c r="J6159">
        <v>63300155</v>
      </c>
      <c r="K6159" t="s">
        <v>1877</v>
      </c>
      <c r="L6159" s="3">
        <v>34068.214508201534</v>
      </c>
      <c r="M6159" s="3">
        <v>36000</v>
      </c>
      <c r="N6159" s="3">
        <v>36000</v>
      </c>
      <c r="O6159" s="3">
        <v>36000</v>
      </c>
      <c r="P6159" s="3">
        <v>36382.511399367599</v>
      </c>
    </row>
    <row r="6160" spans="2:16" x14ac:dyDescent="0.35">
      <c r="B6160" t="s">
        <v>76</v>
      </c>
      <c r="D6160" t="s">
        <v>19</v>
      </c>
      <c r="E6160" t="s">
        <v>103</v>
      </c>
      <c r="F6160" t="s">
        <v>1659</v>
      </c>
      <c r="G6160" t="s">
        <v>1660</v>
      </c>
      <c r="H6160">
        <v>5327</v>
      </c>
      <c r="I6160" t="s">
        <v>137</v>
      </c>
      <c r="J6160">
        <v>63300070</v>
      </c>
      <c r="K6160" t="s">
        <v>1658</v>
      </c>
      <c r="L6160" s="3">
        <v>-69518.008675425663</v>
      </c>
      <c r="M6160" s="3">
        <v>-73459.92</v>
      </c>
      <c r="N6160" s="3">
        <v>-67879.92</v>
      </c>
      <c r="O6160" s="3">
        <v>-60496.04</v>
      </c>
      <c r="P6160" s="3">
        <v>-61138.829581016616</v>
      </c>
    </row>
    <row r="6161" spans="2:16" x14ac:dyDescent="0.35">
      <c r="B6161" t="s">
        <v>76</v>
      </c>
      <c r="D6161" t="s">
        <v>19</v>
      </c>
      <c r="E6161" t="s">
        <v>103</v>
      </c>
      <c r="F6161" t="s">
        <v>1659</v>
      </c>
      <c r="G6161" t="s">
        <v>1660</v>
      </c>
      <c r="H6161">
        <v>5327</v>
      </c>
      <c r="I6161" t="s">
        <v>137</v>
      </c>
      <c r="J6161">
        <v>63300160</v>
      </c>
      <c r="K6161" t="s">
        <v>1878</v>
      </c>
      <c r="L6161" s="3">
        <v>2734670.244326171</v>
      </c>
      <c r="M6161" s="3">
        <v>2889735.4973517</v>
      </c>
      <c r="N6161" s="3">
        <v>2899545.8783503999</v>
      </c>
      <c r="O6161" s="3">
        <v>2907918.6760443999</v>
      </c>
      <c r="P6161" s="3">
        <v>2938816.2327672029</v>
      </c>
    </row>
    <row r="6162" spans="2:16" x14ac:dyDescent="0.35">
      <c r="B6162" t="s">
        <v>76</v>
      </c>
      <c r="D6162" t="s">
        <v>11</v>
      </c>
      <c r="E6162" t="s">
        <v>103</v>
      </c>
      <c r="F6162" t="s">
        <v>138</v>
      </c>
      <c r="G6162" t="s">
        <v>139</v>
      </c>
      <c r="H6162">
        <v>5327</v>
      </c>
      <c r="I6162" t="s">
        <v>137</v>
      </c>
      <c r="J6162">
        <v>63300080</v>
      </c>
      <c r="K6162" t="s">
        <v>91</v>
      </c>
      <c r="L6162" s="3">
        <v>107159.45993620747</v>
      </c>
      <c r="M6162" s="3">
        <v>113235.7716244496</v>
      </c>
      <c r="N6162" s="3">
        <v>116632.8447731831</v>
      </c>
      <c r="O6162" s="3">
        <v>120131.83011637859</v>
      </c>
      <c r="P6162" s="3">
        <v>121408.26885100099</v>
      </c>
    </row>
    <row r="6163" spans="2:16" x14ac:dyDescent="0.35">
      <c r="B6163" t="s">
        <v>76</v>
      </c>
      <c r="D6163" t="s">
        <v>19</v>
      </c>
      <c r="E6163" t="s">
        <v>103</v>
      </c>
      <c r="F6163" t="s">
        <v>138</v>
      </c>
      <c r="G6163" t="s">
        <v>139</v>
      </c>
      <c r="H6163">
        <v>5327</v>
      </c>
      <c r="I6163" t="s">
        <v>137</v>
      </c>
      <c r="J6163">
        <v>63300030</v>
      </c>
      <c r="K6163" t="s">
        <v>1488</v>
      </c>
      <c r="L6163" s="3">
        <v>13646.212589118502</v>
      </c>
      <c r="M6163" s="3">
        <v>14420</v>
      </c>
      <c r="N6163" s="3">
        <v>14577</v>
      </c>
      <c r="O6163" s="3">
        <v>14753</v>
      </c>
      <c r="P6163" s="3">
        <v>14909.755296524172</v>
      </c>
    </row>
    <row r="6164" spans="2:16" x14ac:dyDescent="0.35">
      <c r="B6164" t="s">
        <v>76</v>
      </c>
      <c r="D6164" t="s">
        <v>11</v>
      </c>
      <c r="E6164" t="s">
        <v>103</v>
      </c>
      <c r="F6164" t="s">
        <v>138</v>
      </c>
      <c r="G6164" t="s">
        <v>139</v>
      </c>
      <c r="H6164">
        <v>5327</v>
      </c>
      <c r="I6164" t="s">
        <v>137</v>
      </c>
      <c r="J6164">
        <v>63300040</v>
      </c>
      <c r="K6164" t="s">
        <v>1515</v>
      </c>
      <c r="L6164" s="3">
        <v>37012.313464808503</v>
      </c>
      <c r="M6164" s="3">
        <v>39111.039541339502</v>
      </c>
      <c r="N6164" s="3">
        <v>40284.370727579684</v>
      </c>
      <c r="O6164" s="3">
        <v>41492.901849407084</v>
      </c>
      <c r="P6164" s="3">
        <v>41933.777070247059</v>
      </c>
    </row>
    <row r="6165" spans="2:16" x14ac:dyDescent="0.35">
      <c r="B6165" t="s">
        <v>76</v>
      </c>
      <c r="D6165" t="s">
        <v>19</v>
      </c>
      <c r="E6165" t="s">
        <v>103</v>
      </c>
      <c r="F6165" t="s">
        <v>138</v>
      </c>
      <c r="G6165" t="s">
        <v>139</v>
      </c>
      <c r="H6165">
        <v>5327</v>
      </c>
      <c r="I6165" t="s">
        <v>137</v>
      </c>
      <c r="J6165">
        <v>63300056</v>
      </c>
      <c r="K6165" t="s">
        <v>1536</v>
      </c>
      <c r="L6165" s="3">
        <v>352498.22347436671</v>
      </c>
      <c r="M6165" s="3">
        <v>372486.09086990001</v>
      </c>
      <c r="N6165" s="3">
        <v>383660.67359599704</v>
      </c>
      <c r="O6165" s="3">
        <v>395170.49380387698</v>
      </c>
      <c r="P6165" s="3">
        <v>399369.30543092435</v>
      </c>
    </row>
    <row r="6166" spans="2:16" x14ac:dyDescent="0.35">
      <c r="B6166" t="s">
        <v>76</v>
      </c>
      <c r="D6166" t="s">
        <v>19</v>
      </c>
      <c r="E6166" t="s">
        <v>103</v>
      </c>
      <c r="F6166" t="s">
        <v>138</v>
      </c>
      <c r="G6166" t="s">
        <v>139</v>
      </c>
      <c r="H6166">
        <v>5327</v>
      </c>
      <c r="I6166" t="s">
        <v>137</v>
      </c>
      <c r="J6166">
        <v>63300060</v>
      </c>
      <c r="K6166" t="s">
        <v>1546</v>
      </c>
      <c r="L6166" s="3">
        <v>20490.104664287945</v>
      </c>
      <c r="M6166" s="3">
        <v>21651.964406200001</v>
      </c>
      <c r="N6166" s="3">
        <v>21976.7438721</v>
      </c>
      <c r="O6166" s="3">
        <v>22306.395029700001</v>
      </c>
      <c r="P6166" s="3">
        <v>22543.407540190474</v>
      </c>
    </row>
    <row r="6167" spans="2:16" x14ac:dyDescent="0.35">
      <c r="B6167" t="s">
        <v>76</v>
      </c>
      <c r="D6167" t="s">
        <v>19</v>
      </c>
      <c r="E6167" t="s">
        <v>103</v>
      </c>
      <c r="F6167" t="s">
        <v>138</v>
      </c>
      <c r="G6167" t="s">
        <v>139</v>
      </c>
      <c r="H6167">
        <v>5327</v>
      </c>
      <c r="I6167" t="s">
        <v>137</v>
      </c>
      <c r="J6167">
        <v>63300150</v>
      </c>
      <c r="K6167" t="s">
        <v>1680</v>
      </c>
      <c r="L6167" s="3">
        <v>220917.22965701661</v>
      </c>
      <c r="M6167" s="3">
        <v>233444</v>
      </c>
      <c r="N6167" s="3">
        <v>246655</v>
      </c>
      <c r="O6167" s="3">
        <v>251194</v>
      </c>
      <c r="P6167" s="3">
        <v>253863.01579035402</v>
      </c>
    </row>
    <row r="6168" spans="2:16" x14ac:dyDescent="0.35">
      <c r="B6168" t="s">
        <v>76</v>
      </c>
      <c r="D6168" t="s">
        <v>11</v>
      </c>
      <c r="E6168" t="s">
        <v>103</v>
      </c>
      <c r="F6168" t="s">
        <v>138</v>
      </c>
      <c r="G6168" t="s">
        <v>139</v>
      </c>
      <c r="H6168">
        <v>5327</v>
      </c>
      <c r="I6168" t="s">
        <v>137</v>
      </c>
      <c r="J6168">
        <v>63300100</v>
      </c>
      <c r="K6168" t="s">
        <v>1869</v>
      </c>
      <c r="L6168" s="3">
        <v>32429.836559641735</v>
      </c>
      <c r="M6168" s="3">
        <v>34268.720360030798</v>
      </c>
      <c r="N6168" s="3">
        <v>35296.781970831726</v>
      </c>
      <c r="O6168" s="3">
        <v>36355.685429956684</v>
      </c>
      <c r="P6168" s="3">
        <v>36741.976099645042</v>
      </c>
    </row>
    <row r="6169" spans="2:16" x14ac:dyDescent="0.35">
      <c r="B6169" t="s">
        <v>76</v>
      </c>
      <c r="D6169" t="s">
        <v>11</v>
      </c>
      <c r="E6169" t="s">
        <v>103</v>
      </c>
      <c r="F6169" t="s">
        <v>138</v>
      </c>
      <c r="G6169" t="s">
        <v>139</v>
      </c>
      <c r="H6169">
        <v>5327</v>
      </c>
      <c r="I6169" t="s">
        <v>137</v>
      </c>
      <c r="J6169">
        <v>63300170</v>
      </c>
      <c r="K6169" t="s">
        <v>1873</v>
      </c>
      <c r="L6169" s="3">
        <v>56047.217532424307</v>
      </c>
      <c r="M6169" s="3">
        <v>59225.288448314102</v>
      </c>
      <c r="N6169" s="3">
        <v>61002.047101763528</v>
      </c>
      <c r="O6169" s="3">
        <v>62832.108514816442</v>
      </c>
      <c r="P6169" s="3">
        <v>63499.719563516977</v>
      </c>
    </row>
    <row r="6170" spans="2:16" x14ac:dyDescent="0.35">
      <c r="B6170" t="s">
        <v>76</v>
      </c>
      <c r="D6170" t="s">
        <v>11</v>
      </c>
      <c r="E6170" t="s">
        <v>103</v>
      </c>
      <c r="F6170" t="s">
        <v>138</v>
      </c>
      <c r="G6170" t="s">
        <v>139</v>
      </c>
      <c r="H6170">
        <v>5327</v>
      </c>
      <c r="I6170" t="s">
        <v>137</v>
      </c>
      <c r="J6170">
        <v>63300130</v>
      </c>
      <c r="K6170" t="s">
        <v>1896</v>
      </c>
      <c r="L6170" s="3">
        <v>14099.928936423335</v>
      </c>
      <c r="M6170" s="3">
        <v>14899.443632099999</v>
      </c>
      <c r="N6170" s="3">
        <v>18075.65289936859</v>
      </c>
      <c r="O6170" s="3">
        <v>18075.65289936859</v>
      </c>
      <c r="P6170" s="3">
        <v>18267.712435063604</v>
      </c>
    </row>
    <row r="6171" spans="2:16" x14ac:dyDescent="0.35">
      <c r="B6171" t="s">
        <v>76</v>
      </c>
      <c r="D6171" t="s">
        <v>11</v>
      </c>
      <c r="E6171" t="s">
        <v>103</v>
      </c>
      <c r="F6171" t="s">
        <v>140</v>
      </c>
      <c r="G6171" t="s">
        <v>141</v>
      </c>
      <c r="H6171">
        <v>5327</v>
      </c>
      <c r="I6171" t="s">
        <v>137</v>
      </c>
      <c r="J6171">
        <v>63300080</v>
      </c>
      <c r="K6171" t="s">
        <v>91</v>
      </c>
      <c r="L6171" s="3">
        <v>9846.8797306035376</v>
      </c>
      <c r="M6171" s="3">
        <v>10405.231839091201</v>
      </c>
      <c r="N6171" s="3">
        <v>10717.388794263936</v>
      </c>
      <c r="O6171" s="3">
        <v>11038.910458091854</v>
      </c>
      <c r="P6171" s="3">
        <v>11156.202377170141</v>
      </c>
    </row>
    <row r="6172" spans="2:16" x14ac:dyDescent="0.35">
      <c r="B6172" t="s">
        <v>76</v>
      </c>
      <c r="D6172" t="s">
        <v>11</v>
      </c>
      <c r="E6172" t="s">
        <v>103</v>
      </c>
      <c r="F6172" t="s">
        <v>140</v>
      </c>
      <c r="G6172" t="s">
        <v>141</v>
      </c>
      <c r="H6172">
        <v>5327</v>
      </c>
      <c r="I6172" t="s">
        <v>137</v>
      </c>
      <c r="J6172">
        <v>63300040</v>
      </c>
      <c r="K6172" t="s">
        <v>1515</v>
      </c>
      <c r="L6172" s="3">
        <v>3401.0604332676685</v>
      </c>
      <c r="M6172" s="3">
        <v>3593.9123128439996</v>
      </c>
      <c r="N6172" s="3">
        <v>3701.7296822293197</v>
      </c>
      <c r="O6172" s="3">
        <v>3812.781572696199</v>
      </c>
      <c r="P6172" s="3">
        <v>3853.2935842199495</v>
      </c>
    </row>
    <row r="6173" spans="2:16" x14ac:dyDescent="0.35">
      <c r="B6173" t="s">
        <v>76</v>
      </c>
      <c r="D6173" t="s">
        <v>19</v>
      </c>
      <c r="E6173" t="s">
        <v>103</v>
      </c>
      <c r="F6173" t="s">
        <v>140</v>
      </c>
      <c r="G6173" t="s">
        <v>141</v>
      </c>
      <c r="H6173">
        <v>5327</v>
      </c>
      <c r="I6173" t="s">
        <v>137</v>
      </c>
      <c r="J6173">
        <v>63300056</v>
      </c>
      <c r="K6173" t="s">
        <v>1536</v>
      </c>
      <c r="L6173" s="3">
        <v>32391.05174540637</v>
      </c>
      <c r="M6173" s="3">
        <v>34227.7363128</v>
      </c>
      <c r="N6173" s="3">
        <v>35254.568402183999</v>
      </c>
      <c r="O6173" s="3">
        <v>36312.205454249517</v>
      </c>
      <c r="P6173" s="3">
        <v>36698.03413542809</v>
      </c>
    </row>
    <row r="6174" spans="2:16" x14ac:dyDescent="0.35">
      <c r="B6174" t="s">
        <v>76</v>
      </c>
      <c r="D6174" t="s">
        <v>19</v>
      </c>
      <c r="E6174" t="s">
        <v>103</v>
      </c>
      <c r="F6174" t="s">
        <v>140</v>
      </c>
      <c r="G6174" t="s">
        <v>141</v>
      </c>
      <c r="H6174">
        <v>5327</v>
      </c>
      <c r="I6174" t="s">
        <v>137</v>
      </c>
      <c r="J6174">
        <v>63300060</v>
      </c>
      <c r="K6174" t="s">
        <v>1546</v>
      </c>
      <c r="L6174" s="3">
        <v>26820.625838492699</v>
      </c>
      <c r="M6174" s="3">
        <v>28341.448007299998</v>
      </c>
      <c r="N6174" s="3">
        <v>28766.569727899998</v>
      </c>
      <c r="O6174" s="3">
        <v>29198.068273399997</v>
      </c>
      <c r="P6174" s="3">
        <v>29508.306994346909</v>
      </c>
    </row>
    <row r="6175" spans="2:16" x14ac:dyDescent="0.35">
      <c r="B6175" t="s">
        <v>76</v>
      </c>
      <c r="D6175" t="s">
        <v>19</v>
      </c>
      <c r="E6175" t="s">
        <v>103</v>
      </c>
      <c r="F6175" t="s">
        <v>140</v>
      </c>
      <c r="G6175" t="s">
        <v>141</v>
      </c>
      <c r="H6175">
        <v>5327</v>
      </c>
      <c r="I6175" t="s">
        <v>137</v>
      </c>
      <c r="J6175">
        <v>63300033</v>
      </c>
      <c r="K6175" t="s">
        <v>1661</v>
      </c>
      <c r="L6175" s="3">
        <v>16142.385856175706</v>
      </c>
      <c r="M6175" s="3">
        <v>17057.714917299996</v>
      </c>
      <c r="N6175" s="3">
        <v>17313.580641499997</v>
      </c>
      <c r="O6175" s="3">
        <v>17573.284350699996</v>
      </c>
      <c r="P6175" s="3">
        <v>17760.006061490858</v>
      </c>
    </row>
    <row r="6176" spans="2:16" x14ac:dyDescent="0.35">
      <c r="B6176" t="s">
        <v>76</v>
      </c>
      <c r="D6176" t="s">
        <v>19</v>
      </c>
      <c r="E6176" t="s">
        <v>103</v>
      </c>
      <c r="F6176" t="s">
        <v>140</v>
      </c>
      <c r="G6176" t="s">
        <v>141</v>
      </c>
      <c r="H6176">
        <v>5327</v>
      </c>
      <c r="I6176" t="s">
        <v>137</v>
      </c>
      <c r="J6176">
        <v>63300150</v>
      </c>
      <c r="K6176" t="s">
        <v>1680</v>
      </c>
      <c r="L6176" s="3">
        <v>93151.015519050023</v>
      </c>
      <c r="M6176" s="3">
        <v>98432.999999999985</v>
      </c>
      <c r="N6176" s="3">
        <v>99916.999999999985</v>
      </c>
      <c r="O6176" s="3">
        <v>101413.99999999999</v>
      </c>
      <c r="P6176" s="3">
        <v>102491.5558626518</v>
      </c>
    </row>
    <row r="6177" spans="2:16" x14ac:dyDescent="0.35">
      <c r="B6177" t="s">
        <v>76</v>
      </c>
      <c r="D6177" t="s">
        <v>11</v>
      </c>
      <c r="E6177" t="s">
        <v>103</v>
      </c>
      <c r="F6177" t="s">
        <v>140</v>
      </c>
      <c r="G6177" t="s">
        <v>141</v>
      </c>
      <c r="H6177">
        <v>5327</v>
      </c>
      <c r="I6177" t="s">
        <v>137</v>
      </c>
      <c r="J6177">
        <v>63300100</v>
      </c>
      <c r="K6177" t="s">
        <v>1869</v>
      </c>
      <c r="L6177" s="3">
        <v>2979.9767605773859</v>
      </c>
      <c r="M6177" s="3">
        <v>3148.9517407775998</v>
      </c>
      <c r="N6177" s="3">
        <v>3243.4202930009278</v>
      </c>
      <c r="O6177" s="3">
        <v>3340.7229017909553</v>
      </c>
      <c r="P6177" s="3">
        <v>3376.2191404593841</v>
      </c>
    </row>
    <row r="6178" spans="2:16" x14ac:dyDescent="0.35">
      <c r="B6178" t="s">
        <v>76</v>
      </c>
      <c r="D6178" t="s">
        <v>11</v>
      </c>
      <c r="E6178" t="s">
        <v>103</v>
      </c>
      <c r="F6178" t="s">
        <v>140</v>
      </c>
      <c r="G6178" t="s">
        <v>141</v>
      </c>
      <c r="H6178">
        <v>5327</v>
      </c>
      <c r="I6178" t="s">
        <v>137</v>
      </c>
      <c r="J6178">
        <v>63300170</v>
      </c>
      <c r="K6178" t="s">
        <v>1873</v>
      </c>
      <c r="L6178" s="3">
        <v>5150.1772275196126</v>
      </c>
      <c r="M6178" s="3">
        <v>5442.2100737352002</v>
      </c>
      <c r="N6178" s="3">
        <v>5605.4763759472562</v>
      </c>
      <c r="O6178" s="3">
        <v>5773.6406672256735</v>
      </c>
      <c r="P6178" s="3">
        <v>5834.9874275330667</v>
      </c>
    </row>
    <row r="6179" spans="2:16" x14ac:dyDescent="0.35">
      <c r="B6179" t="s">
        <v>76</v>
      </c>
      <c r="D6179" t="s">
        <v>11</v>
      </c>
      <c r="E6179" t="s">
        <v>103</v>
      </c>
      <c r="F6179" t="s">
        <v>140</v>
      </c>
      <c r="G6179" t="s">
        <v>141</v>
      </c>
      <c r="H6179">
        <v>5327</v>
      </c>
      <c r="I6179" t="s">
        <v>137</v>
      </c>
      <c r="J6179">
        <v>63300130</v>
      </c>
      <c r="K6179" t="s">
        <v>1896</v>
      </c>
      <c r="L6179" s="3">
        <v>1295.6420689531933</v>
      </c>
      <c r="M6179" s="3">
        <v>1369.1094515999998</v>
      </c>
      <c r="N6179" s="3">
        <v>2030.6815648960405</v>
      </c>
      <c r="O6179" s="3">
        <v>2030.6815648960405</v>
      </c>
      <c r="P6179" s="3">
        <v>2052.2581995365508</v>
      </c>
    </row>
    <row r="6180" spans="2:16" x14ac:dyDescent="0.35">
      <c r="B6180" t="s">
        <v>76</v>
      </c>
      <c r="D6180" t="s">
        <v>19</v>
      </c>
      <c r="E6180" t="s">
        <v>103</v>
      </c>
      <c r="F6180" t="s">
        <v>1547</v>
      </c>
      <c r="G6180" t="s">
        <v>1548</v>
      </c>
      <c r="H6180">
        <v>5327</v>
      </c>
      <c r="I6180" t="s">
        <v>137</v>
      </c>
      <c r="J6180">
        <v>63300060</v>
      </c>
      <c r="K6180" t="s">
        <v>1546</v>
      </c>
      <c r="L6180" s="3">
        <v>1130.8754538139119</v>
      </c>
      <c r="M6180" s="3">
        <v>1195</v>
      </c>
      <c r="N6180" s="3">
        <v>1213</v>
      </c>
      <c r="O6180" s="3">
        <v>1195</v>
      </c>
      <c r="P6180" s="3">
        <v>1207.6972533956744</v>
      </c>
    </row>
    <row r="6181" spans="2:16" x14ac:dyDescent="0.35">
      <c r="B6181" t="s">
        <v>76</v>
      </c>
      <c r="D6181" t="s">
        <v>19</v>
      </c>
      <c r="E6181" t="s">
        <v>103</v>
      </c>
      <c r="F6181" t="s">
        <v>1547</v>
      </c>
      <c r="G6181" t="s">
        <v>1548</v>
      </c>
      <c r="H6181">
        <v>5327</v>
      </c>
      <c r="I6181" t="s">
        <v>137</v>
      </c>
      <c r="J6181">
        <v>63300150</v>
      </c>
      <c r="K6181" t="s">
        <v>1680</v>
      </c>
      <c r="L6181" s="3">
        <v>167234.24064571806</v>
      </c>
      <c r="M6181" s="3">
        <v>176717</v>
      </c>
      <c r="N6181" s="3">
        <v>178547</v>
      </c>
      <c r="O6181" s="3">
        <v>176918</v>
      </c>
      <c r="P6181" s="3">
        <v>178797.80977092547</v>
      </c>
    </row>
    <row r="6182" spans="2:16" x14ac:dyDescent="0.35">
      <c r="B6182" t="s">
        <v>76</v>
      </c>
      <c r="D6182" t="s">
        <v>11</v>
      </c>
      <c r="E6182" t="s">
        <v>103</v>
      </c>
      <c r="F6182" t="s">
        <v>142</v>
      </c>
      <c r="G6182" t="s">
        <v>143</v>
      </c>
      <c r="H6182">
        <v>5327</v>
      </c>
      <c r="I6182" t="s">
        <v>137</v>
      </c>
      <c r="J6182">
        <v>63300080</v>
      </c>
      <c r="K6182" t="s">
        <v>91</v>
      </c>
      <c r="L6182" s="3">
        <v>60977.188745536048</v>
      </c>
      <c r="M6182" s="3">
        <v>64434.806065660814</v>
      </c>
      <c r="N6182" s="3">
        <v>66367.850247630646</v>
      </c>
      <c r="O6182" s="3">
        <v>68358.885755059571</v>
      </c>
      <c r="P6182" s="3">
        <v>69085.220561986731</v>
      </c>
    </row>
    <row r="6183" spans="2:16" x14ac:dyDescent="0.35">
      <c r="B6183" t="s">
        <v>76</v>
      </c>
      <c r="D6183" t="s">
        <v>19</v>
      </c>
      <c r="E6183" t="s">
        <v>103</v>
      </c>
      <c r="F6183" t="s">
        <v>142</v>
      </c>
      <c r="G6183" t="s">
        <v>143</v>
      </c>
      <c r="H6183">
        <v>5327</v>
      </c>
      <c r="I6183" t="s">
        <v>137</v>
      </c>
      <c r="J6183">
        <v>63300075</v>
      </c>
      <c r="K6183" t="s">
        <v>1480</v>
      </c>
      <c r="L6183" s="3">
        <v>10865.067403328041</v>
      </c>
      <c r="M6183" s="3">
        <v>11481.154271400001</v>
      </c>
      <c r="N6183" s="3">
        <v>11653.371585499999</v>
      </c>
      <c r="O6183" s="3">
        <v>11828.1721593</v>
      </c>
      <c r="P6183" s="3">
        <v>11953.85023387263</v>
      </c>
    </row>
    <row r="6184" spans="2:16" x14ac:dyDescent="0.35">
      <c r="B6184" t="s">
        <v>76</v>
      </c>
      <c r="D6184" t="s">
        <v>19</v>
      </c>
      <c r="E6184" t="s">
        <v>103</v>
      </c>
      <c r="F6184" t="s">
        <v>142</v>
      </c>
      <c r="G6184" t="s">
        <v>143</v>
      </c>
      <c r="H6184">
        <v>5327</v>
      </c>
      <c r="I6184" t="s">
        <v>137</v>
      </c>
      <c r="J6184">
        <v>63300030</v>
      </c>
      <c r="K6184" t="s">
        <v>1488</v>
      </c>
      <c r="L6184" s="3">
        <v>6950.8182207134969</v>
      </c>
      <c r="M6184" s="3">
        <v>7344.9536337</v>
      </c>
      <c r="N6184" s="3">
        <v>7455.1279379999996</v>
      </c>
      <c r="O6184" s="3">
        <v>7566.9548570999996</v>
      </c>
      <c r="P6184" s="3">
        <v>7647.3561485261316</v>
      </c>
    </row>
    <row r="6185" spans="2:16" x14ac:dyDescent="0.35">
      <c r="B6185" t="s">
        <v>76</v>
      </c>
      <c r="D6185" t="s">
        <v>11</v>
      </c>
      <c r="E6185" t="s">
        <v>103</v>
      </c>
      <c r="F6185" t="s">
        <v>142</v>
      </c>
      <c r="G6185" t="s">
        <v>143</v>
      </c>
      <c r="H6185">
        <v>5327</v>
      </c>
      <c r="I6185" t="s">
        <v>137</v>
      </c>
      <c r="J6185">
        <v>63300040</v>
      </c>
      <c r="K6185" t="s">
        <v>1515</v>
      </c>
      <c r="L6185" s="3">
        <v>21061.200060135809</v>
      </c>
      <c r="M6185" s="3">
        <v>22255.442884521006</v>
      </c>
      <c r="N6185" s="3">
        <v>22923.106171056636</v>
      </c>
      <c r="O6185" s="3">
        <v>23610.799356188334</v>
      </c>
      <c r="P6185" s="3">
        <v>23861.6715756862</v>
      </c>
    </row>
    <row r="6186" spans="2:16" x14ac:dyDescent="0.35">
      <c r="B6186" t="s">
        <v>76</v>
      </c>
      <c r="D6186" t="s">
        <v>19</v>
      </c>
      <c r="E6186" t="s">
        <v>103</v>
      </c>
      <c r="F6186" t="s">
        <v>142</v>
      </c>
      <c r="G6186" t="s">
        <v>143</v>
      </c>
      <c r="H6186">
        <v>5327</v>
      </c>
      <c r="I6186" t="s">
        <v>137</v>
      </c>
      <c r="J6186">
        <v>63300056</v>
      </c>
      <c r="K6186" t="s">
        <v>1536</v>
      </c>
      <c r="L6186" s="3">
        <v>200582.85771557913</v>
      </c>
      <c r="M6186" s="3">
        <v>211956.59890020007</v>
      </c>
      <c r="N6186" s="3">
        <v>218315.29686720608</v>
      </c>
      <c r="O6186" s="3">
        <v>224864.75577322228</v>
      </c>
      <c r="P6186" s="3">
        <v>227254.01500653528</v>
      </c>
    </row>
    <row r="6187" spans="2:16" x14ac:dyDescent="0.35">
      <c r="B6187" t="s">
        <v>76</v>
      </c>
      <c r="D6187" t="s">
        <v>19</v>
      </c>
      <c r="E6187" t="s">
        <v>103</v>
      </c>
      <c r="F6187" t="s">
        <v>142</v>
      </c>
      <c r="G6187" t="s">
        <v>143</v>
      </c>
      <c r="H6187">
        <v>5327</v>
      </c>
      <c r="I6187" t="s">
        <v>137</v>
      </c>
      <c r="J6187">
        <v>63300060</v>
      </c>
      <c r="K6187" t="s">
        <v>1546</v>
      </c>
      <c r="L6187" s="3">
        <v>5903.6792412373488</v>
      </c>
      <c r="M6187" s="3">
        <v>6238.4382555000002</v>
      </c>
      <c r="N6187" s="3">
        <v>6332.0148288999999</v>
      </c>
      <c r="O6187" s="3">
        <v>6426.9950515</v>
      </c>
      <c r="P6187" s="3">
        <v>6495.283909024386</v>
      </c>
    </row>
    <row r="6188" spans="2:16" x14ac:dyDescent="0.35">
      <c r="B6188" t="s">
        <v>76</v>
      </c>
      <c r="D6188" t="s">
        <v>19</v>
      </c>
      <c r="E6188" t="s">
        <v>103</v>
      </c>
      <c r="F6188" t="s">
        <v>142</v>
      </c>
      <c r="G6188" t="s">
        <v>143</v>
      </c>
      <c r="H6188">
        <v>5327</v>
      </c>
      <c r="I6188" t="s">
        <v>137</v>
      </c>
      <c r="J6188">
        <v>63300065</v>
      </c>
      <c r="K6188" t="s">
        <v>1627</v>
      </c>
      <c r="L6188" s="3">
        <v>4207.4611354397803</v>
      </c>
      <c r="M6188" s="3">
        <v>4446.0387215000001</v>
      </c>
      <c r="N6188" s="3">
        <v>4512.7293020999996</v>
      </c>
      <c r="O6188" s="3">
        <v>4580.4202409</v>
      </c>
      <c r="P6188" s="3">
        <v>4629.0886563455088</v>
      </c>
    </row>
    <row r="6189" spans="2:16" x14ac:dyDescent="0.35">
      <c r="B6189" t="s">
        <v>76</v>
      </c>
      <c r="D6189" t="s">
        <v>19</v>
      </c>
      <c r="E6189" t="s">
        <v>103</v>
      </c>
      <c r="F6189" t="s">
        <v>142</v>
      </c>
      <c r="G6189" t="s">
        <v>143</v>
      </c>
      <c r="H6189">
        <v>5327</v>
      </c>
      <c r="I6189" t="s">
        <v>137</v>
      </c>
      <c r="J6189">
        <v>63300033</v>
      </c>
      <c r="K6189" t="s">
        <v>1661</v>
      </c>
      <c r="L6189" s="3">
        <v>3617.1982398833338</v>
      </c>
      <c r="M6189" s="3">
        <v>3822.3058799999999</v>
      </c>
      <c r="N6189" s="3">
        <v>3879.6404687999998</v>
      </c>
      <c r="O6189" s="3">
        <v>3937.8350747999998</v>
      </c>
      <c r="P6189" s="3">
        <v>3979.6758193816818</v>
      </c>
    </row>
    <row r="6190" spans="2:16" x14ac:dyDescent="0.35">
      <c r="B6190" t="s">
        <v>76</v>
      </c>
      <c r="D6190" t="s">
        <v>19</v>
      </c>
      <c r="E6190" t="s">
        <v>103</v>
      </c>
      <c r="F6190" t="s">
        <v>142</v>
      </c>
      <c r="G6190" t="s">
        <v>143</v>
      </c>
      <c r="H6190">
        <v>5327</v>
      </c>
      <c r="I6190" t="s">
        <v>137</v>
      </c>
      <c r="J6190">
        <v>63300150</v>
      </c>
      <c r="K6190" t="s">
        <v>1680</v>
      </c>
      <c r="L6190" s="3">
        <v>2839.0178756834607</v>
      </c>
      <c r="M6190" s="3">
        <v>3000</v>
      </c>
      <c r="N6190" s="3">
        <v>0</v>
      </c>
      <c r="O6190" s="3">
        <v>3000</v>
      </c>
      <c r="P6190" s="3">
        <v>3031.8759499472999</v>
      </c>
    </row>
    <row r="6191" spans="2:16" x14ac:dyDescent="0.35">
      <c r="B6191" t="s">
        <v>76</v>
      </c>
      <c r="D6191" t="s">
        <v>11</v>
      </c>
      <c r="E6191" t="s">
        <v>103</v>
      </c>
      <c r="F6191" t="s">
        <v>142</v>
      </c>
      <c r="G6191" t="s">
        <v>143</v>
      </c>
      <c r="H6191">
        <v>5327</v>
      </c>
      <c r="I6191" t="s">
        <v>137</v>
      </c>
      <c r="J6191">
        <v>63300110</v>
      </c>
      <c r="K6191" t="s">
        <v>1866</v>
      </c>
      <c r="L6191" s="3">
        <v>168.29844507690905</v>
      </c>
      <c r="M6191" s="3">
        <v>177.84154849999999</v>
      </c>
      <c r="N6191" s="3">
        <v>2005.6308342362454</v>
      </c>
      <c r="O6191" s="3">
        <v>2005.6308342362454</v>
      </c>
      <c r="P6191" s="3">
        <v>2026.9412969312039</v>
      </c>
    </row>
    <row r="6192" spans="2:16" x14ac:dyDescent="0.35">
      <c r="B6192" t="s">
        <v>76</v>
      </c>
      <c r="D6192" t="s">
        <v>11</v>
      </c>
      <c r="E6192" t="s">
        <v>103</v>
      </c>
      <c r="F6192" t="s">
        <v>142</v>
      </c>
      <c r="G6192" t="s">
        <v>143</v>
      </c>
      <c r="H6192">
        <v>5327</v>
      </c>
      <c r="I6192" t="s">
        <v>137</v>
      </c>
      <c r="J6192">
        <v>63300100</v>
      </c>
      <c r="K6192" t="s">
        <v>1869</v>
      </c>
      <c r="L6192" s="3">
        <v>18453.622909833277</v>
      </c>
      <c r="M6192" s="3">
        <v>19500.007098818405</v>
      </c>
      <c r="N6192" s="3">
        <v>20085.007311782956</v>
      </c>
      <c r="O6192" s="3">
        <v>20687.557531136448</v>
      </c>
      <c r="P6192" s="3">
        <v>20907.369380601245</v>
      </c>
    </row>
    <row r="6193" spans="2:16" x14ac:dyDescent="0.35">
      <c r="B6193" t="s">
        <v>76</v>
      </c>
      <c r="D6193" t="s">
        <v>11</v>
      </c>
      <c r="E6193" t="s">
        <v>103</v>
      </c>
      <c r="F6193" t="s">
        <v>142</v>
      </c>
      <c r="G6193" t="s">
        <v>143</v>
      </c>
      <c r="H6193">
        <v>5327</v>
      </c>
      <c r="I6193" t="s">
        <v>137</v>
      </c>
      <c r="J6193">
        <v>63300170</v>
      </c>
      <c r="K6193" t="s">
        <v>1873</v>
      </c>
      <c r="L6193" s="3">
        <v>31892.674376777079</v>
      </c>
      <c r="M6193" s="3">
        <v>33701.099225131809</v>
      </c>
      <c r="N6193" s="3">
        <v>34712.132201885768</v>
      </c>
      <c r="O6193" s="3">
        <v>35753.496167942343</v>
      </c>
      <c r="P6193" s="3">
        <v>36133.388386039114</v>
      </c>
    </row>
    <row r="6194" spans="2:16" x14ac:dyDescent="0.35">
      <c r="B6194" t="s">
        <v>76</v>
      </c>
      <c r="D6194" t="s">
        <v>11</v>
      </c>
      <c r="E6194" t="s">
        <v>103</v>
      </c>
      <c r="F6194" t="s">
        <v>142</v>
      </c>
      <c r="G6194" t="s">
        <v>143</v>
      </c>
      <c r="H6194">
        <v>5327</v>
      </c>
      <c r="I6194" t="s">
        <v>137</v>
      </c>
      <c r="J6194">
        <v>63300130</v>
      </c>
      <c r="K6194" t="s">
        <v>1896</v>
      </c>
      <c r="L6194" s="3">
        <v>8023.3143053034037</v>
      </c>
      <c r="M6194" s="3">
        <v>8478.2639524999995</v>
      </c>
      <c r="N6194" s="3">
        <v>7142.6378690491338</v>
      </c>
      <c r="O6194" s="3">
        <v>7142.6378690491338</v>
      </c>
      <c r="P6194" s="3">
        <v>7218.5306581176328</v>
      </c>
    </row>
    <row r="6195" spans="2:16" x14ac:dyDescent="0.35">
      <c r="B6195" t="s">
        <v>76</v>
      </c>
      <c r="D6195" t="s">
        <v>19</v>
      </c>
      <c r="E6195" t="s">
        <v>103</v>
      </c>
      <c r="F6195" t="s">
        <v>1746</v>
      </c>
      <c r="G6195" t="s">
        <v>1747</v>
      </c>
      <c r="H6195">
        <v>5327</v>
      </c>
      <c r="I6195" t="s">
        <v>137</v>
      </c>
      <c r="J6195">
        <v>63300152</v>
      </c>
      <c r="K6195" t="s">
        <v>1741</v>
      </c>
      <c r="L6195" s="3">
        <v>6295726.7269054465</v>
      </c>
      <c r="M6195" s="3">
        <v>6652716.1884000003</v>
      </c>
      <c r="N6195" s="3">
        <v>6916908.858</v>
      </c>
      <c r="O6195" s="3">
        <v>7187706.5855999999</v>
      </c>
      <c r="P6195" s="3">
        <v>7264078.2440528208</v>
      </c>
    </row>
    <row r="6196" spans="2:16" x14ac:dyDescent="0.35">
      <c r="B6196" t="s">
        <v>10</v>
      </c>
      <c r="D6196" t="s">
        <v>11</v>
      </c>
      <c r="E6196" t="s">
        <v>103</v>
      </c>
      <c r="F6196" t="s">
        <v>130</v>
      </c>
      <c r="G6196" t="s">
        <v>131</v>
      </c>
      <c r="H6196">
        <v>5329</v>
      </c>
      <c r="I6196" t="s">
        <v>132</v>
      </c>
      <c r="J6196">
        <v>63300080</v>
      </c>
      <c r="K6196" t="s">
        <v>91</v>
      </c>
      <c r="L6196" s="3">
        <v>11702.898962738207</v>
      </c>
      <c r="M6196" s="3">
        <v>12112.500426434042</v>
      </c>
      <c r="N6196" s="3">
        <v>12536.437941359232</v>
      </c>
      <c r="O6196" s="3">
        <v>12975.213269306807</v>
      </c>
      <c r="P6196" s="3">
        <v>13429.345733732545</v>
      </c>
    </row>
    <row r="6197" spans="2:16" x14ac:dyDescent="0.35">
      <c r="B6197" t="s">
        <v>10</v>
      </c>
      <c r="D6197" t="s">
        <v>19</v>
      </c>
      <c r="E6197" t="s">
        <v>103</v>
      </c>
      <c r="F6197" t="s">
        <v>130</v>
      </c>
      <c r="G6197" t="s">
        <v>131</v>
      </c>
      <c r="H6197">
        <v>5329</v>
      </c>
      <c r="I6197" t="s">
        <v>132</v>
      </c>
      <c r="J6197">
        <v>63300030</v>
      </c>
      <c r="K6197" t="s">
        <v>1488</v>
      </c>
      <c r="L6197" s="3">
        <v>692.16</v>
      </c>
      <c r="M6197" s="3">
        <v>692.16</v>
      </c>
      <c r="N6197" s="3">
        <v>692.16</v>
      </c>
      <c r="O6197" s="3">
        <v>692.16</v>
      </c>
      <c r="P6197" s="3">
        <v>692.16</v>
      </c>
    </row>
    <row r="6198" spans="2:16" x14ac:dyDescent="0.35">
      <c r="B6198" t="s">
        <v>10</v>
      </c>
      <c r="D6198" t="s">
        <v>11</v>
      </c>
      <c r="E6198" t="s">
        <v>103</v>
      </c>
      <c r="F6198" t="s">
        <v>130</v>
      </c>
      <c r="G6198" t="s">
        <v>131</v>
      </c>
      <c r="H6198">
        <v>5329</v>
      </c>
      <c r="I6198" t="s">
        <v>132</v>
      </c>
      <c r="J6198">
        <v>63300040</v>
      </c>
      <c r="K6198" t="s">
        <v>1515</v>
      </c>
      <c r="L6198" s="3">
        <v>4042.1197075247092</v>
      </c>
      <c r="M6198" s="3">
        <v>4183.593897288074</v>
      </c>
      <c r="N6198" s="3">
        <v>4330.0196836931564</v>
      </c>
      <c r="O6198" s="3">
        <v>4481.5703726224165</v>
      </c>
      <c r="P6198" s="3">
        <v>4638.4253356642012</v>
      </c>
    </row>
    <row r="6199" spans="2:16" x14ac:dyDescent="0.35">
      <c r="B6199" t="s">
        <v>10</v>
      </c>
      <c r="D6199" t="s">
        <v>19</v>
      </c>
      <c r="E6199" t="s">
        <v>103</v>
      </c>
      <c r="F6199" t="s">
        <v>130</v>
      </c>
      <c r="G6199" t="s">
        <v>131</v>
      </c>
      <c r="H6199">
        <v>5329</v>
      </c>
      <c r="I6199" t="s">
        <v>132</v>
      </c>
      <c r="J6199">
        <v>63300056</v>
      </c>
      <c r="K6199" t="s">
        <v>1536</v>
      </c>
      <c r="L6199" s="3">
        <v>38496.378166901995</v>
      </c>
      <c r="M6199" s="3">
        <v>39843.751402743561</v>
      </c>
      <c r="N6199" s="3">
        <v>41238.282701839584</v>
      </c>
      <c r="O6199" s="3">
        <v>42681.62259640397</v>
      </c>
      <c r="P6199" s="3">
        <v>44175.479387278108</v>
      </c>
    </row>
    <row r="6200" spans="2:16" x14ac:dyDescent="0.35">
      <c r="B6200" t="s">
        <v>10</v>
      </c>
      <c r="D6200" t="s">
        <v>19</v>
      </c>
      <c r="E6200" t="s">
        <v>103</v>
      </c>
      <c r="F6200" t="s">
        <v>130</v>
      </c>
      <c r="G6200" t="s">
        <v>131</v>
      </c>
      <c r="H6200">
        <v>5329</v>
      </c>
      <c r="I6200" t="s">
        <v>132</v>
      </c>
      <c r="J6200">
        <v>63300033</v>
      </c>
      <c r="K6200" t="s">
        <v>1661</v>
      </c>
      <c r="L6200" s="3">
        <v>1623.12</v>
      </c>
      <c r="M6200" s="3">
        <v>1623.12</v>
      </c>
      <c r="N6200" s="3">
        <v>1623.12</v>
      </c>
      <c r="O6200" s="3">
        <v>1623.12</v>
      </c>
      <c r="P6200" s="3">
        <v>1623.12</v>
      </c>
    </row>
    <row r="6201" spans="2:16" x14ac:dyDescent="0.35">
      <c r="B6201" t="s">
        <v>10</v>
      </c>
      <c r="D6201" t="s">
        <v>11</v>
      </c>
      <c r="E6201" t="s">
        <v>103</v>
      </c>
      <c r="F6201" t="s">
        <v>130</v>
      </c>
      <c r="G6201" t="s">
        <v>131</v>
      </c>
      <c r="H6201">
        <v>5329</v>
      </c>
      <c r="I6201" t="s">
        <v>132</v>
      </c>
      <c r="J6201">
        <v>63300100</v>
      </c>
      <c r="K6201" t="s">
        <v>1869</v>
      </c>
      <c r="L6201" s="3">
        <v>3541.6667913549836</v>
      </c>
      <c r="M6201" s="3">
        <v>3665.6251290524074</v>
      </c>
      <c r="N6201" s="3">
        <v>3793.9220085692418</v>
      </c>
      <c r="O6201" s="3">
        <v>3926.7092788691652</v>
      </c>
      <c r="P6201" s="3">
        <v>4064.144103629586</v>
      </c>
    </row>
    <row r="6202" spans="2:16" x14ac:dyDescent="0.35">
      <c r="B6202" t="s">
        <v>10</v>
      </c>
      <c r="D6202" t="s">
        <v>11</v>
      </c>
      <c r="E6202" t="s">
        <v>103</v>
      </c>
      <c r="F6202" t="s">
        <v>130</v>
      </c>
      <c r="G6202" t="s">
        <v>131</v>
      </c>
      <c r="H6202">
        <v>5329</v>
      </c>
      <c r="I6202" t="s">
        <v>132</v>
      </c>
      <c r="J6202">
        <v>63300170</v>
      </c>
      <c r="K6202" t="s">
        <v>1873</v>
      </c>
      <c r="L6202" s="3">
        <v>6120.9241285374173</v>
      </c>
      <c r="M6202" s="3">
        <v>6335.1564730362261</v>
      </c>
      <c r="N6202" s="3">
        <v>6556.8869495924937</v>
      </c>
      <c r="O6202" s="3">
        <v>6786.3779928282311</v>
      </c>
      <c r="P6202" s="3">
        <v>7023.9012225772194</v>
      </c>
    </row>
    <row r="6203" spans="2:16" x14ac:dyDescent="0.35">
      <c r="B6203" t="s">
        <v>10</v>
      </c>
      <c r="D6203" t="s">
        <v>11</v>
      </c>
      <c r="E6203" t="s">
        <v>103</v>
      </c>
      <c r="F6203" t="s">
        <v>133</v>
      </c>
      <c r="G6203" t="s">
        <v>134</v>
      </c>
      <c r="H6203">
        <v>5329</v>
      </c>
      <c r="I6203" t="s">
        <v>132</v>
      </c>
      <c r="J6203">
        <v>63300080</v>
      </c>
      <c r="K6203" t="s">
        <v>91</v>
      </c>
      <c r="L6203" s="3">
        <v>47765.176297746046</v>
      </c>
      <c r="M6203" s="3">
        <v>49436.957468167151</v>
      </c>
      <c r="N6203" s="3">
        <v>51167.250979552999</v>
      </c>
      <c r="O6203" s="3">
        <v>52958.104763837349</v>
      </c>
      <c r="P6203" s="3">
        <v>54811.638430571649</v>
      </c>
    </row>
    <row r="6204" spans="2:16" x14ac:dyDescent="0.35">
      <c r="B6204" t="s">
        <v>10</v>
      </c>
      <c r="D6204" t="s">
        <v>19</v>
      </c>
      <c r="E6204" t="s">
        <v>103</v>
      </c>
      <c r="F6204" t="s">
        <v>133</v>
      </c>
      <c r="G6204" t="s">
        <v>134</v>
      </c>
      <c r="H6204">
        <v>5329</v>
      </c>
      <c r="I6204" t="s">
        <v>132</v>
      </c>
      <c r="J6204">
        <v>63300030</v>
      </c>
      <c r="K6204" t="s">
        <v>1488</v>
      </c>
      <c r="L6204" s="3">
        <v>4560</v>
      </c>
      <c r="M6204" s="3">
        <v>4560</v>
      </c>
      <c r="N6204" s="3">
        <v>4560</v>
      </c>
      <c r="O6204" s="3">
        <v>4560</v>
      </c>
      <c r="P6204" s="3">
        <v>4560</v>
      </c>
    </row>
    <row r="6205" spans="2:16" x14ac:dyDescent="0.35">
      <c r="B6205" t="s">
        <v>10</v>
      </c>
      <c r="D6205" t="s">
        <v>11</v>
      </c>
      <c r="E6205" t="s">
        <v>103</v>
      </c>
      <c r="F6205" t="s">
        <v>133</v>
      </c>
      <c r="G6205" t="s">
        <v>134</v>
      </c>
      <c r="H6205">
        <v>5329</v>
      </c>
      <c r="I6205" t="s">
        <v>132</v>
      </c>
      <c r="J6205">
        <v>63300040</v>
      </c>
      <c r="K6205" t="s">
        <v>1515</v>
      </c>
      <c r="L6205" s="3">
        <v>16497.840497576759</v>
      </c>
      <c r="M6205" s="3">
        <v>17075.264914991945</v>
      </c>
      <c r="N6205" s="3">
        <v>17672.899187016661</v>
      </c>
      <c r="O6205" s="3">
        <v>18291.45065856224</v>
      </c>
      <c r="P6205" s="3">
        <v>18931.651431611917</v>
      </c>
    </row>
    <row r="6206" spans="2:16" x14ac:dyDescent="0.35">
      <c r="B6206" t="s">
        <v>10</v>
      </c>
      <c r="D6206" t="s">
        <v>19</v>
      </c>
      <c r="E6206" t="s">
        <v>103</v>
      </c>
      <c r="F6206" t="s">
        <v>133</v>
      </c>
      <c r="G6206" t="s">
        <v>134</v>
      </c>
      <c r="H6206">
        <v>5329</v>
      </c>
      <c r="I6206" t="s">
        <v>132</v>
      </c>
      <c r="J6206">
        <v>63300056</v>
      </c>
      <c r="K6206" t="s">
        <v>1536</v>
      </c>
      <c r="L6206" s="3">
        <v>157122.29045311199</v>
      </c>
      <c r="M6206" s="3">
        <v>162621.5706189709</v>
      </c>
      <c r="N6206" s="3">
        <v>168313.32559063486</v>
      </c>
      <c r="O6206" s="3">
        <v>174204.29198630707</v>
      </c>
      <c r="P6206" s="3">
        <v>180301.4422058278</v>
      </c>
    </row>
    <row r="6207" spans="2:16" x14ac:dyDescent="0.35">
      <c r="B6207" t="s">
        <v>10</v>
      </c>
      <c r="D6207" t="s">
        <v>19</v>
      </c>
      <c r="E6207" t="s">
        <v>103</v>
      </c>
      <c r="F6207" t="s">
        <v>133</v>
      </c>
      <c r="G6207" t="s">
        <v>134</v>
      </c>
      <c r="H6207">
        <v>5329</v>
      </c>
      <c r="I6207" t="s">
        <v>132</v>
      </c>
      <c r="J6207">
        <v>63300033</v>
      </c>
      <c r="K6207" t="s">
        <v>1661</v>
      </c>
      <c r="L6207" s="3">
        <v>1200</v>
      </c>
      <c r="M6207" s="3">
        <v>1200</v>
      </c>
      <c r="N6207" s="3">
        <v>1200</v>
      </c>
      <c r="O6207" s="3">
        <v>1200</v>
      </c>
      <c r="P6207" s="3">
        <v>1200</v>
      </c>
    </row>
    <row r="6208" spans="2:16" x14ac:dyDescent="0.35">
      <c r="B6208" t="s">
        <v>10</v>
      </c>
      <c r="D6208" t="s">
        <v>11</v>
      </c>
      <c r="E6208" t="s">
        <v>103</v>
      </c>
      <c r="F6208" t="s">
        <v>133</v>
      </c>
      <c r="G6208" t="s">
        <v>134</v>
      </c>
      <c r="H6208">
        <v>5329</v>
      </c>
      <c r="I6208" t="s">
        <v>132</v>
      </c>
      <c r="J6208">
        <v>63300100</v>
      </c>
      <c r="K6208" t="s">
        <v>1869</v>
      </c>
      <c r="L6208" s="3">
        <v>14455.250721686303</v>
      </c>
      <c r="M6208" s="3">
        <v>14961.184496945323</v>
      </c>
      <c r="N6208" s="3">
        <v>15484.825954338407</v>
      </c>
      <c r="O6208" s="3">
        <v>16026.794862740251</v>
      </c>
      <c r="P6208" s="3">
        <v>16587.732682936155</v>
      </c>
    </row>
    <row r="6209" spans="2:16" x14ac:dyDescent="0.35">
      <c r="B6209" t="s">
        <v>10</v>
      </c>
      <c r="D6209" t="s">
        <v>11</v>
      </c>
      <c r="E6209" t="s">
        <v>103</v>
      </c>
      <c r="F6209" t="s">
        <v>133</v>
      </c>
      <c r="G6209" t="s">
        <v>134</v>
      </c>
      <c r="H6209">
        <v>5329</v>
      </c>
      <c r="I6209" t="s">
        <v>132</v>
      </c>
      <c r="J6209">
        <v>63300170</v>
      </c>
      <c r="K6209" t="s">
        <v>1873</v>
      </c>
      <c r="L6209" s="3">
        <v>24982.444182044805</v>
      </c>
      <c r="M6209" s="3">
        <v>25856.829728416375</v>
      </c>
      <c r="N6209" s="3">
        <v>26761.818768910944</v>
      </c>
      <c r="O6209" s="3">
        <v>27698.482425822825</v>
      </c>
      <c r="P6209" s="3">
        <v>28667.92931072662</v>
      </c>
    </row>
    <row r="6210" spans="2:16" x14ac:dyDescent="0.35">
      <c r="B6210" t="s">
        <v>10</v>
      </c>
      <c r="D6210" t="s">
        <v>11</v>
      </c>
      <c r="E6210" t="s">
        <v>103</v>
      </c>
      <c r="F6210" t="s">
        <v>125</v>
      </c>
      <c r="G6210" t="s">
        <v>126</v>
      </c>
      <c r="H6210">
        <v>5360</v>
      </c>
      <c r="I6210" t="s">
        <v>127</v>
      </c>
      <c r="J6210">
        <v>63300080</v>
      </c>
      <c r="K6210" t="s">
        <v>91</v>
      </c>
      <c r="L6210" s="3">
        <v>54842.277649320065</v>
      </c>
      <c r="M6210" s="3">
        <v>56761.757367046266</v>
      </c>
      <c r="N6210" s="3">
        <v>58748.418874892879</v>
      </c>
      <c r="O6210" s="3">
        <v>60804.613535514123</v>
      </c>
      <c r="P6210" s="3">
        <v>62932.775009257108</v>
      </c>
    </row>
    <row r="6211" spans="2:16" x14ac:dyDescent="0.35">
      <c r="B6211" t="s">
        <v>10</v>
      </c>
      <c r="D6211" t="s">
        <v>19</v>
      </c>
      <c r="E6211" t="s">
        <v>103</v>
      </c>
      <c r="F6211" t="s">
        <v>125</v>
      </c>
      <c r="G6211" t="s">
        <v>126</v>
      </c>
      <c r="H6211">
        <v>5360</v>
      </c>
      <c r="I6211" t="s">
        <v>127</v>
      </c>
      <c r="J6211">
        <v>63300030</v>
      </c>
      <c r="K6211" t="s">
        <v>1488</v>
      </c>
      <c r="L6211" s="3">
        <v>12000</v>
      </c>
      <c r="M6211" s="3">
        <v>12000</v>
      </c>
      <c r="N6211" s="3">
        <v>12000</v>
      </c>
      <c r="O6211" s="3">
        <v>12000</v>
      </c>
      <c r="P6211" s="3">
        <v>12000</v>
      </c>
    </row>
    <row r="6212" spans="2:16" x14ac:dyDescent="0.35">
      <c r="B6212" t="s">
        <v>10</v>
      </c>
      <c r="D6212" t="s">
        <v>11</v>
      </c>
      <c r="E6212" t="s">
        <v>103</v>
      </c>
      <c r="F6212" t="s">
        <v>125</v>
      </c>
      <c r="G6212" t="s">
        <v>126</v>
      </c>
      <c r="H6212">
        <v>5360</v>
      </c>
      <c r="I6212" t="s">
        <v>127</v>
      </c>
      <c r="J6212">
        <v>63300040</v>
      </c>
      <c r="K6212" t="s">
        <v>1515</v>
      </c>
      <c r="L6212" s="3">
        <v>18942.234056508576</v>
      </c>
      <c r="M6212" s="3">
        <v>19605.212248486376</v>
      </c>
      <c r="N6212" s="3">
        <v>20291.394677183394</v>
      </c>
      <c r="O6212" s="3">
        <v>21001.59349088481</v>
      </c>
      <c r="P6212" s="3">
        <v>21736.649263065778</v>
      </c>
    </row>
    <row r="6213" spans="2:16" x14ac:dyDescent="0.35">
      <c r="B6213" t="s">
        <v>10</v>
      </c>
      <c r="D6213" t="s">
        <v>19</v>
      </c>
      <c r="E6213" t="s">
        <v>103</v>
      </c>
      <c r="F6213" t="s">
        <v>125</v>
      </c>
      <c r="G6213" t="s">
        <v>126</v>
      </c>
      <c r="H6213">
        <v>5360</v>
      </c>
      <c r="I6213" t="s">
        <v>127</v>
      </c>
      <c r="J6213">
        <v>63300056</v>
      </c>
      <c r="K6213" t="s">
        <v>1536</v>
      </c>
      <c r="L6213" s="3">
        <v>180402.22910960548</v>
      </c>
      <c r="M6213" s="3">
        <v>186716.30712844167</v>
      </c>
      <c r="N6213" s="3">
        <v>193251.37787793711</v>
      </c>
      <c r="O6213" s="3">
        <v>200015.17610366488</v>
      </c>
      <c r="P6213" s="3">
        <v>207015.70726729312</v>
      </c>
    </row>
    <row r="6214" spans="2:16" x14ac:dyDescent="0.35">
      <c r="B6214" t="s">
        <v>10</v>
      </c>
      <c r="D6214" t="s">
        <v>19</v>
      </c>
      <c r="E6214" t="s">
        <v>103</v>
      </c>
      <c r="F6214" t="s">
        <v>125</v>
      </c>
      <c r="G6214" t="s">
        <v>126</v>
      </c>
      <c r="H6214">
        <v>5360</v>
      </c>
      <c r="I6214" t="s">
        <v>127</v>
      </c>
      <c r="J6214">
        <v>63300033</v>
      </c>
      <c r="K6214" t="s">
        <v>1661</v>
      </c>
      <c r="L6214" s="3">
        <v>1800</v>
      </c>
      <c r="M6214" s="3">
        <v>1800</v>
      </c>
      <c r="N6214" s="3">
        <v>1800</v>
      </c>
      <c r="O6214" s="3">
        <v>1800</v>
      </c>
      <c r="P6214" s="3">
        <v>1800</v>
      </c>
    </row>
    <row r="6215" spans="2:16" x14ac:dyDescent="0.35">
      <c r="B6215" t="s">
        <v>10</v>
      </c>
      <c r="D6215" t="s">
        <v>19</v>
      </c>
      <c r="E6215" t="s">
        <v>103</v>
      </c>
      <c r="F6215" t="s">
        <v>125</v>
      </c>
      <c r="G6215" t="s">
        <v>126</v>
      </c>
      <c r="H6215">
        <v>5360</v>
      </c>
      <c r="I6215" t="s">
        <v>127</v>
      </c>
      <c r="J6215">
        <v>63300150</v>
      </c>
      <c r="K6215" t="s">
        <v>1680</v>
      </c>
      <c r="L6215" s="3">
        <v>45442.958399999996</v>
      </c>
      <c r="M6215" s="3">
        <v>46351.817567999999</v>
      </c>
      <c r="N6215" s="3">
        <v>47278.853919360001</v>
      </c>
      <c r="O6215" s="3">
        <v>48224.4309977472</v>
      </c>
      <c r="P6215" s="3">
        <v>49188.919617702144</v>
      </c>
    </row>
    <row r="6216" spans="2:16" x14ac:dyDescent="0.35">
      <c r="B6216" t="s">
        <v>10</v>
      </c>
      <c r="D6216" t="s">
        <v>11</v>
      </c>
      <c r="E6216" t="s">
        <v>103</v>
      </c>
      <c r="F6216" t="s">
        <v>125</v>
      </c>
      <c r="G6216" t="s">
        <v>126</v>
      </c>
      <c r="H6216">
        <v>5360</v>
      </c>
      <c r="I6216" t="s">
        <v>127</v>
      </c>
      <c r="J6216">
        <v>63300100</v>
      </c>
      <c r="K6216" t="s">
        <v>1869</v>
      </c>
      <c r="L6216" s="3">
        <v>16597.005078083705</v>
      </c>
      <c r="M6216" s="3">
        <v>17177.900255816632</v>
      </c>
      <c r="N6216" s="3">
        <v>17779.126764770215</v>
      </c>
      <c r="O6216" s="3">
        <v>18401.396201537169</v>
      </c>
      <c r="P6216" s="3">
        <v>19045.445068590969</v>
      </c>
    </row>
    <row r="6217" spans="2:16" x14ac:dyDescent="0.35">
      <c r="B6217" t="s">
        <v>10</v>
      </c>
      <c r="D6217" t="s">
        <v>11</v>
      </c>
      <c r="E6217" t="s">
        <v>103</v>
      </c>
      <c r="F6217" t="s">
        <v>125</v>
      </c>
      <c r="G6217" t="s">
        <v>126</v>
      </c>
      <c r="H6217">
        <v>5360</v>
      </c>
      <c r="I6217" t="s">
        <v>127</v>
      </c>
      <c r="J6217">
        <v>63300170</v>
      </c>
      <c r="K6217" t="s">
        <v>1873</v>
      </c>
      <c r="L6217" s="3">
        <v>28683.954428427271</v>
      </c>
      <c r="M6217" s="3">
        <v>29687.892833422226</v>
      </c>
      <c r="N6217" s="3">
        <v>30726.969082592001</v>
      </c>
      <c r="O6217" s="3">
        <v>31802.413000482717</v>
      </c>
      <c r="P6217" s="3">
        <v>32915.497455499608</v>
      </c>
    </row>
    <row r="6218" spans="2:16" x14ac:dyDescent="0.35">
      <c r="B6218" t="s">
        <v>10</v>
      </c>
      <c r="D6218" t="s">
        <v>19</v>
      </c>
      <c r="E6218" t="s">
        <v>103</v>
      </c>
      <c r="F6218" t="s">
        <v>125</v>
      </c>
      <c r="G6218" t="s">
        <v>126</v>
      </c>
      <c r="H6218">
        <v>5360</v>
      </c>
      <c r="I6218" t="s">
        <v>127</v>
      </c>
      <c r="J6218">
        <v>63300035</v>
      </c>
      <c r="K6218" t="s">
        <v>1886</v>
      </c>
      <c r="L6218" s="3">
        <v>1377</v>
      </c>
      <c r="M6218" s="3">
        <v>1404.54</v>
      </c>
      <c r="N6218" s="3">
        <v>1432.6307999999999</v>
      </c>
      <c r="O6218" s="3">
        <v>1461.283416</v>
      </c>
      <c r="P6218" s="3">
        <v>1490.5090843200001</v>
      </c>
    </row>
    <row r="6219" spans="2:16" x14ac:dyDescent="0.35">
      <c r="B6219" t="s">
        <v>10</v>
      </c>
      <c r="D6219" t="s">
        <v>11</v>
      </c>
      <c r="E6219" t="s">
        <v>103</v>
      </c>
      <c r="F6219" t="s">
        <v>128</v>
      </c>
      <c r="G6219" t="s">
        <v>129</v>
      </c>
      <c r="H6219">
        <v>5360</v>
      </c>
      <c r="I6219" t="s">
        <v>127</v>
      </c>
      <c r="J6219">
        <v>63300080</v>
      </c>
      <c r="K6219" t="s">
        <v>91</v>
      </c>
      <c r="L6219" s="3">
        <v>812.52230788432792</v>
      </c>
      <c r="M6219" s="3">
        <v>840.96058866027943</v>
      </c>
      <c r="N6219" s="3">
        <v>870.39420926338914</v>
      </c>
      <c r="O6219" s="3">
        <v>900.85800658760763</v>
      </c>
      <c r="P6219" s="3">
        <v>932.38803681817387</v>
      </c>
    </row>
    <row r="6220" spans="2:16" x14ac:dyDescent="0.35">
      <c r="B6220" t="s">
        <v>10</v>
      </c>
      <c r="D6220" t="s">
        <v>11</v>
      </c>
      <c r="E6220" t="s">
        <v>103</v>
      </c>
      <c r="F6220" t="s">
        <v>128</v>
      </c>
      <c r="G6220" t="s">
        <v>129</v>
      </c>
      <c r="H6220">
        <v>5360</v>
      </c>
      <c r="I6220" t="s">
        <v>127</v>
      </c>
      <c r="J6220">
        <v>63300040</v>
      </c>
      <c r="K6220" t="s">
        <v>1515</v>
      </c>
      <c r="L6220" s="3">
        <v>280.64092871004749</v>
      </c>
      <c r="M6220" s="3">
        <v>290.46336121489912</v>
      </c>
      <c r="N6220" s="3">
        <v>300.6295788574206</v>
      </c>
      <c r="O6220" s="3">
        <v>311.15161411743026</v>
      </c>
      <c r="P6220" s="3">
        <v>322.04192061154032</v>
      </c>
    </row>
    <row r="6221" spans="2:16" x14ac:dyDescent="0.35">
      <c r="B6221" t="s">
        <v>10</v>
      </c>
      <c r="D6221" t="s">
        <v>19</v>
      </c>
      <c r="E6221" t="s">
        <v>103</v>
      </c>
      <c r="F6221" t="s">
        <v>128</v>
      </c>
      <c r="G6221" t="s">
        <v>129</v>
      </c>
      <c r="H6221">
        <v>5360</v>
      </c>
      <c r="I6221" t="s">
        <v>127</v>
      </c>
      <c r="J6221">
        <v>63300056</v>
      </c>
      <c r="K6221" t="s">
        <v>1536</v>
      </c>
      <c r="L6221" s="3">
        <v>2672.7707496194998</v>
      </c>
      <c r="M6221" s="3">
        <v>2766.3177258561823</v>
      </c>
      <c r="N6221" s="3">
        <v>2863.1388462611485</v>
      </c>
      <c r="O6221" s="3">
        <v>2963.3487058802884</v>
      </c>
      <c r="P6221" s="3">
        <v>3067.0659105860982</v>
      </c>
    </row>
    <row r="6222" spans="2:16" x14ac:dyDescent="0.35">
      <c r="B6222" t="s">
        <v>10</v>
      </c>
      <c r="D6222" t="s">
        <v>11</v>
      </c>
      <c r="E6222" t="s">
        <v>103</v>
      </c>
      <c r="F6222" t="s">
        <v>128</v>
      </c>
      <c r="G6222" t="s">
        <v>129</v>
      </c>
      <c r="H6222">
        <v>5360</v>
      </c>
      <c r="I6222" t="s">
        <v>127</v>
      </c>
      <c r="J6222">
        <v>63300100</v>
      </c>
      <c r="K6222" t="s">
        <v>1869</v>
      </c>
      <c r="L6222" s="3">
        <v>245.89490896499399</v>
      </c>
      <c r="M6222" s="3">
        <v>254.50123077876876</v>
      </c>
      <c r="N6222" s="3">
        <v>263.40877385602568</v>
      </c>
      <c r="O6222" s="3">
        <v>272.62808094098654</v>
      </c>
      <c r="P6222" s="3">
        <v>282.17006377392102</v>
      </c>
    </row>
    <row r="6223" spans="2:16" x14ac:dyDescent="0.35">
      <c r="B6223" t="s">
        <v>10</v>
      </c>
      <c r="D6223" t="s">
        <v>11</v>
      </c>
      <c r="E6223" t="s">
        <v>103</v>
      </c>
      <c r="F6223" t="s">
        <v>128</v>
      </c>
      <c r="G6223" t="s">
        <v>129</v>
      </c>
      <c r="H6223">
        <v>5360</v>
      </c>
      <c r="I6223" t="s">
        <v>127</v>
      </c>
      <c r="J6223">
        <v>63300170</v>
      </c>
      <c r="K6223" t="s">
        <v>1873</v>
      </c>
      <c r="L6223" s="3">
        <v>424.9705491895005</v>
      </c>
      <c r="M6223" s="3">
        <v>439.84451841113298</v>
      </c>
      <c r="N6223" s="3">
        <v>455.23907655552262</v>
      </c>
      <c r="O6223" s="3">
        <v>471.17244423496589</v>
      </c>
      <c r="P6223" s="3">
        <v>487.66347978318964</v>
      </c>
    </row>
    <row r="6224" spans="2:16" x14ac:dyDescent="0.35">
      <c r="B6224" t="s">
        <v>10</v>
      </c>
      <c r="D6224" t="s">
        <v>11</v>
      </c>
      <c r="E6224" t="s">
        <v>103</v>
      </c>
      <c r="F6224" t="s">
        <v>122</v>
      </c>
      <c r="G6224" t="s">
        <v>123</v>
      </c>
      <c r="H6224">
        <v>5361</v>
      </c>
      <c r="I6224" t="s">
        <v>124</v>
      </c>
      <c r="J6224">
        <v>63300080</v>
      </c>
      <c r="K6224" t="s">
        <v>91</v>
      </c>
      <c r="L6224" s="3">
        <v>87303.583110437292</v>
      </c>
      <c r="M6224" s="3">
        <v>90359.208519302585</v>
      </c>
      <c r="N6224" s="3">
        <v>93521.780817478153</v>
      </c>
      <c r="O6224" s="3">
        <v>96795.043146089884</v>
      </c>
      <c r="P6224" s="3">
        <v>100182.86965620302</v>
      </c>
    </row>
    <row r="6225" spans="2:16" x14ac:dyDescent="0.35">
      <c r="B6225" t="s">
        <v>10</v>
      </c>
      <c r="D6225" t="s">
        <v>19</v>
      </c>
      <c r="E6225" t="s">
        <v>103</v>
      </c>
      <c r="F6225" t="s">
        <v>122</v>
      </c>
      <c r="G6225" t="s">
        <v>123</v>
      </c>
      <c r="H6225">
        <v>5361</v>
      </c>
      <c r="I6225" t="s">
        <v>124</v>
      </c>
      <c r="J6225">
        <v>63300075</v>
      </c>
      <c r="K6225" t="s">
        <v>1480</v>
      </c>
      <c r="L6225" s="3">
        <v>121292.49999999999</v>
      </c>
      <c r="M6225" s="3">
        <v>123111.88749999997</v>
      </c>
      <c r="N6225" s="3">
        <v>124958.56581249996</v>
      </c>
      <c r="O6225" s="3">
        <v>126832.94429968744</v>
      </c>
      <c r="P6225" s="3">
        <v>128735.43846418273</v>
      </c>
    </row>
    <row r="6226" spans="2:16" x14ac:dyDescent="0.35">
      <c r="B6226" t="s">
        <v>10</v>
      </c>
      <c r="D6226" t="s">
        <v>19</v>
      </c>
      <c r="E6226" t="s">
        <v>103</v>
      </c>
      <c r="F6226" t="s">
        <v>122</v>
      </c>
      <c r="G6226" t="s">
        <v>123</v>
      </c>
      <c r="H6226">
        <v>5361</v>
      </c>
      <c r="I6226" t="s">
        <v>124</v>
      </c>
      <c r="J6226">
        <v>63300030</v>
      </c>
      <c r="K6226" t="s">
        <v>1488</v>
      </c>
      <c r="L6226" s="3">
        <v>27500</v>
      </c>
      <c r="M6226" s="3">
        <v>27500</v>
      </c>
      <c r="N6226" s="3">
        <v>27500</v>
      </c>
      <c r="O6226" s="3">
        <v>27500</v>
      </c>
      <c r="P6226" s="3">
        <v>27500</v>
      </c>
    </row>
    <row r="6227" spans="2:16" x14ac:dyDescent="0.35">
      <c r="B6227" t="s">
        <v>10</v>
      </c>
      <c r="D6227" t="s">
        <v>11</v>
      </c>
      <c r="E6227" t="s">
        <v>103</v>
      </c>
      <c r="F6227" t="s">
        <v>122</v>
      </c>
      <c r="G6227" t="s">
        <v>123</v>
      </c>
      <c r="H6227">
        <v>5361</v>
      </c>
      <c r="I6227" t="s">
        <v>124</v>
      </c>
      <c r="J6227">
        <v>63300040</v>
      </c>
      <c r="K6227" t="s">
        <v>1515</v>
      </c>
      <c r="L6227" s="3">
        <v>30154.198113802351</v>
      </c>
      <c r="M6227" s="3">
        <v>31209.595047785431</v>
      </c>
      <c r="N6227" s="3">
        <v>32301.930874457918</v>
      </c>
      <c r="O6227" s="3">
        <v>33432.498455063935</v>
      </c>
      <c r="P6227" s="3">
        <v>34602.635900991176</v>
      </c>
    </row>
    <row r="6228" spans="2:16" x14ac:dyDescent="0.35">
      <c r="B6228" t="s">
        <v>10</v>
      </c>
      <c r="D6228" t="s">
        <v>19</v>
      </c>
      <c r="E6228" t="s">
        <v>103</v>
      </c>
      <c r="F6228" t="s">
        <v>122</v>
      </c>
      <c r="G6228" t="s">
        <v>123</v>
      </c>
      <c r="H6228">
        <v>5361</v>
      </c>
      <c r="I6228" t="s">
        <v>124</v>
      </c>
      <c r="J6228">
        <v>63300056</v>
      </c>
      <c r="K6228" t="s">
        <v>1536</v>
      </c>
      <c r="L6228" s="3">
        <v>287182.83917907003</v>
      </c>
      <c r="M6228" s="3">
        <v>297234.23855033744</v>
      </c>
      <c r="N6228" s="3">
        <v>307637.43689959921</v>
      </c>
      <c r="O6228" s="3">
        <v>318404.74719108513</v>
      </c>
      <c r="P6228" s="3">
        <v>329548.9133427731</v>
      </c>
    </row>
    <row r="6229" spans="2:16" x14ac:dyDescent="0.35">
      <c r="B6229" t="s">
        <v>10</v>
      </c>
      <c r="D6229" t="s">
        <v>19</v>
      </c>
      <c r="E6229" t="s">
        <v>103</v>
      </c>
      <c r="F6229" t="s">
        <v>122</v>
      </c>
      <c r="G6229" t="s">
        <v>123</v>
      </c>
      <c r="H6229">
        <v>5361</v>
      </c>
      <c r="I6229" t="s">
        <v>124</v>
      </c>
      <c r="J6229">
        <v>63300070</v>
      </c>
      <c r="K6229" t="s">
        <v>1658</v>
      </c>
      <c r="L6229" s="3">
        <v>-24500</v>
      </c>
      <c r="M6229" s="3">
        <v>-24500</v>
      </c>
      <c r="N6229" s="3">
        <v>-24500</v>
      </c>
      <c r="O6229" s="3">
        <v>-24500</v>
      </c>
      <c r="P6229" s="3">
        <v>-24500</v>
      </c>
    </row>
    <row r="6230" spans="2:16" x14ac:dyDescent="0.35">
      <c r="B6230" t="s">
        <v>10</v>
      </c>
      <c r="D6230" t="s">
        <v>19</v>
      </c>
      <c r="E6230" t="s">
        <v>103</v>
      </c>
      <c r="F6230" t="s">
        <v>122</v>
      </c>
      <c r="G6230" t="s">
        <v>123</v>
      </c>
      <c r="H6230">
        <v>5361</v>
      </c>
      <c r="I6230" t="s">
        <v>124</v>
      </c>
      <c r="J6230">
        <v>63300033</v>
      </c>
      <c r="K6230" t="s">
        <v>1661</v>
      </c>
      <c r="L6230" s="3">
        <v>47240</v>
      </c>
      <c r="M6230" s="3">
        <v>47240</v>
      </c>
      <c r="N6230" s="3">
        <v>47240</v>
      </c>
      <c r="O6230" s="3">
        <v>47240</v>
      </c>
      <c r="P6230" s="3">
        <v>47240</v>
      </c>
    </row>
    <row r="6231" spans="2:16" x14ac:dyDescent="0.35">
      <c r="B6231" t="s">
        <v>10</v>
      </c>
      <c r="D6231" t="s">
        <v>19</v>
      </c>
      <c r="E6231" t="s">
        <v>103</v>
      </c>
      <c r="F6231" t="s">
        <v>122</v>
      </c>
      <c r="G6231" t="s">
        <v>123</v>
      </c>
      <c r="H6231">
        <v>5361</v>
      </c>
      <c r="I6231" t="s">
        <v>124</v>
      </c>
      <c r="J6231">
        <v>63300150</v>
      </c>
      <c r="K6231" t="s">
        <v>1680</v>
      </c>
      <c r="L6231" s="3">
        <v>-1885482.0383658698</v>
      </c>
      <c r="M6231" s="3">
        <v>68666.399999999994</v>
      </c>
      <c r="N6231" s="3">
        <v>70039.727999999988</v>
      </c>
      <c r="O6231" s="3">
        <v>71440.522559999983</v>
      </c>
      <c r="P6231" s="3">
        <v>72869.333011199982</v>
      </c>
    </row>
    <row r="6232" spans="2:16" x14ac:dyDescent="0.35">
      <c r="B6232" t="s">
        <v>10</v>
      </c>
      <c r="D6232" t="s">
        <v>11</v>
      </c>
      <c r="E6232" t="s">
        <v>103</v>
      </c>
      <c r="F6232" t="s">
        <v>122</v>
      </c>
      <c r="G6232" t="s">
        <v>123</v>
      </c>
      <c r="H6232">
        <v>5361</v>
      </c>
      <c r="I6232" t="s">
        <v>124</v>
      </c>
      <c r="J6232">
        <v>63300100</v>
      </c>
      <c r="K6232" t="s">
        <v>1869</v>
      </c>
      <c r="L6232" s="3">
        <v>26420.821204474443</v>
      </c>
      <c r="M6232" s="3">
        <v>27345.549946631043</v>
      </c>
      <c r="N6232" s="3">
        <v>28302.644194763128</v>
      </c>
      <c r="O6232" s="3">
        <v>29293.236741579833</v>
      </c>
      <c r="P6232" s="3">
        <v>30318.500027535123</v>
      </c>
    </row>
    <row r="6233" spans="2:16" x14ac:dyDescent="0.35">
      <c r="B6233" t="s">
        <v>10</v>
      </c>
      <c r="D6233" t="s">
        <v>11</v>
      </c>
      <c r="E6233" t="s">
        <v>103</v>
      </c>
      <c r="F6233" t="s">
        <v>122</v>
      </c>
      <c r="G6233" t="s">
        <v>123</v>
      </c>
      <c r="H6233">
        <v>5361</v>
      </c>
      <c r="I6233" t="s">
        <v>124</v>
      </c>
      <c r="J6233">
        <v>63300170</v>
      </c>
      <c r="K6233" t="s">
        <v>1873</v>
      </c>
      <c r="L6233" s="3">
        <v>45662.071429472133</v>
      </c>
      <c r="M6233" s="3">
        <v>47260.243929503653</v>
      </c>
      <c r="N6233" s="3">
        <v>48914.352467036275</v>
      </c>
      <c r="O6233" s="3">
        <v>50626.354803382535</v>
      </c>
      <c r="P6233" s="3">
        <v>52398.277221500924</v>
      </c>
    </row>
    <row r="6234" spans="2:16" x14ac:dyDescent="0.35">
      <c r="B6234" t="s">
        <v>10</v>
      </c>
      <c r="D6234" t="s">
        <v>19</v>
      </c>
      <c r="E6234" t="s">
        <v>103</v>
      </c>
      <c r="F6234" t="s">
        <v>122</v>
      </c>
      <c r="G6234" t="s">
        <v>123</v>
      </c>
      <c r="H6234">
        <v>5361</v>
      </c>
      <c r="I6234" t="s">
        <v>124</v>
      </c>
      <c r="J6234">
        <v>63300135</v>
      </c>
      <c r="K6234" t="s">
        <v>1895</v>
      </c>
      <c r="L6234" s="3">
        <v>2400</v>
      </c>
      <c r="M6234" s="3">
        <v>2400</v>
      </c>
      <c r="N6234" s="3">
        <v>2400</v>
      </c>
      <c r="O6234" s="3">
        <v>2400</v>
      </c>
      <c r="P6234" s="3">
        <v>2400</v>
      </c>
    </row>
    <row r="6235" spans="2:16" x14ac:dyDescent="0.35">
      <c r="B6235" t="s">
        <v>10</v>
      </c>
      <c r="D6235" t="s">
        <v>11</v>
      </c>
      <c r="E6235" t="s">
        <v>103</v>
      </c>
      <c r="F6235" t="s">
        <v>119</v>
      </c>
      <c r="G6235" t="s">
        <v>120</v>
      </c>
      <c r="H6235">
        <v>5363</v>
      </c>
      <c r="I6235" t="s">
        <v>121</v>
      </c>
      <c r="J6235">
        <v>63300080</v>
      </c>
      <c r="K6235" t="s">
        <v>91</v>
      </c>
      <c r="L6235" s="3">
        <v>319611.82386085123</v>
      </c>
      <c r="M6235" s="3">
        <v>336365.11927954556</v>
      </c>
      <c r="N6235" s="3">
        <v>344833.77832026558</v>
      </c>
      <c r="O6235" s="3">
        <v>355178.7916698</v>
      </c>
      <c r="P6235" s="3">
        <v>364163.19204623677</v>
      </c>
    </row>
    <row r="6236" spans="2:16" x14ac:dyDescent="0.35">
      <c r="B6236" t="s">
        <v>10</v>
      </c>
      <c r="D6236" t="s">
        <v>19</v>
      </c>
      <c r="E6236" t="s">
        <v>103</v>
      </c>
      <c r="F6236" t="s">
        <v>119</v>
      </c>
      <c r="G6236" t="s">
        <v>120</v>
      </c>
      <c r="H6236">
        <v>5363</v>
      </c>
      <c r="I6236" t="s">
        <v>121</v>
      </c>
      <c r="J6236">
        <v>63300030</v>
      </c>
      <c r="K6236" t="s">
        <v>1488</v>
      </c>
      <c r="L6236" s="3">
        <v>86000.000000400003</v>
      </c>
      <c r="M6236" s="3">
        <v>86000.000000400003</v>
      </c>
      <c r="N6236" s="3">
        <v>86000.000000400003</v>
      </c>
      <c r="O6236" s="3">
        <v>86000.000000400003</v>
      </c>
      <c r="P6236" s="3">
        <v>86000.000000400003</v>
      </c>
    </row>
    <row r="6237" spans="2:16" x14ac:dyDescent="0.35">
      <c r="B6237" t="s">
        <v>10</v>
      </c>
      <c r="D6237" t="s">
        <v>11</v>
      </c>
      <c r="E6237" t="s">
        <v>103</v>
      </c>
      <c r="F6237" t="s">
        <v>119</v>
      </c>
      <c r="G6237" t="s">
        <v>120</v>
      </c>
      <c r="H6237">
        <v>5363</v>
      </c>
      <c r="I6237" t="s">
        <v>121</v>
      </c>
      <c r="J6237">
        <v>63300040</v>
      </c>
      <c r="K6237" t="s">
        <v>1515</v>
      </c>
      <c r="L6237" s="3">
        <v>110392.24179404401</v>
      </c>
      <c r="M6237" s="3">
        <v>116178.74185642198</v>
      </c>
      <c r="N6237" s="3">
        <v>119103.77211719699</v>
      </c>
      <c r="O6237" s="3">
        <v>122676.88528068749</v>
      </c>
      <c r="P6237" s="3">
        <v>125780.04988439099</v>
      </c>
    </row>
    <row r="6238" spans="2:16" x14ac:dyDescent="0.35">
      <c r="B6238" t="s">
        <v>10</v>
      </c>
      <c r="D6238" t="s">
        <v>19</v>
      </c>
      <c r="E6238" t="s">
        <v>103</v>
      </c>
      <c r="F6238" t="s">
        <v>119</v>
      </c>
      <c r="G6238" t="s">
        <v>120</v>
      </c>
      <c r="H6238">
        <v>5363</v>
      </c>
      <c r="I6238" t="s">
        <v>121</v>
      </c>
      <c r="J6238">
        <v>63300056</v>
      </c>
      <c r="K6238" t="s">
        <v>1536</v>
      </c>
      <c r="L6238" s="3">
        <v>1051354.6837528001</v>
      </c>
      <c r="M6238" s="3">
        <v>1106464.2081563999</v>
      </c>
      <c r="N6238" s="3">
        <v>1134321.6392113999</v>
      </c>
      <c r="O6238" s="3">
        <v>1168351.2883875</v>
      </c>
      <c r="P6238" s="3">
        <v>1197905.2369941999</v>
      </c>
    </row>
    <row r="6239" spans="2:16" x14ac:dyDescent="0.35">
      <c r="B6239" t="s">
        <v>10</v>
      </c>
      <c r="D6239" t="s">
        <v>19</v>
      </c>
      <c r="E6239" t="s">
        <v>103</v>
      </c>
      <c r="F6239" t="s">
        <v>119</v>
      </c>
      <c r="G6239" t="s">
        <v>120</v>
      </c>
      <c r="H6239">
        <v>5363</v>
      </c>
      <c r="I6239" t="s">
        <v>121</v>
      </c>
      <c r="J6239">
        <v>63300033</v>
      </c>
      <c r="K6239" t="s">
        <v>1661</v>
      </c>
      <c r="L6239" s="3">
        <v>18000</v>
      </c>
      <c r="M6239" s="3">
        <v>18000</v>
      </c>
      <c r="N6239" s="3">
        <v>18000</v>
      </c>
      <c r="O6239" s="3">
        <v>18000</v>
      </c>
      <c r="P6239" s="3">
        <v>18000</v>
      </c>
    </row>
    <row r="6240" spans="2:16" x14ac:dyDescent="0.35">
      <c r="B6240" t="s">
        <v>10</v>
      </c>
      <c r="D6240" t="s">
        <v>19</v>
      </c>
      <c r="E6240" t="s">
        <v>103</v>
      </c>
      <c r="F6240" t="s">
        <v>119</v>
      </c>
      <c r="G6240" t="s">
        <v>120</v>
      </c>
      <c r="H6240">
        <v>5363</v>
      </c>
      <c r="I6240" t="s">
        <v>121</v>
      </c>
      <c r="J6240">
        <v>63300150</v>
      </c>
      <c r="K6240" t="s">
        <v>1680</v>
      </c>
      <c r="L6240" s="3">
        <v>686084.76</v>
      </c>
      <c r="M6240" s="3">
        <v>750000</v>
      </c>
      <c r="N6240" s="3">
        <v>750000</v>
      </c>
      <c r="O6240" s="3">
        <v>750000</v>
      </c>
      <c r="P6240" s="3">
        <v>749999.99999879999</v>
      </c>
    </row>
    <row r="6241" spans="2:16" x14ac:dyDescent="0.35">
      <c r="B6241" t="s">
        <v>10</v>
      </c>
      <c r="D6241" t="s">
        <v>11</v>
      </c>
      <c r="E6241" t="s">
        <v>103</v>
      </c>
      <c r="F6241" t="s">
        <v>119</v>
      </c>
      <c r="G6241" t="s">
        <v>120</v>
      </c>
      <c r="H6241">
        <v>5363</v>
      </c>
      <c r="I6241" t="s">
        <v>121</v>
      </c>
      <c r="J6241">
        <v>63300100</v>
      </c>
      <c r="K6241" t="s">
        <v>1869</v>
      </c>
      <c r="L6241" s="3">
        <v>96724.630905257611</v>
      </c>
      <c r="M6241" s="3">
        <v>101794.70715038879</v>
      </c>
      <c r="N6241" s="3">
        <v>104357.5908074488</v>
      </c>
      <c r="O6241" s="3">
        <v>107488.31853165</v>
      </c>
      <c r="P6241" s="3">
        <v>110207.28180346639</v>
      </c>
    </row>
    <row r="6242" spans="2:16" x14ac:dyDescent="0.35">
      <c r="B6242" t="s">
        <v>10</v>
      </c>
      <c r="D6242" t="s">
        <v>11</v>
      </c>
      <c r="E6242" t="s">
        <v>103</v>
      </c>
      <c r="F6242" t="s">
        <v>119</v>
      </c>
      <c r="G6242" t="s">
        <v>120</v>
      </c>
      <c r="H6242">
        <v>5363</v>
      </c>
      <c r="I6242" t="s">
        <v>121</v>
      </c>
      <c r="J6242">
        <v>63300170</v>
      </c>
      <c r="K6242" t="s">
        <v>1873</v>
      </c>
      <c r="L6242" s="3">
        <v>167165.39471669521</v>
      </c>
      <c r="M6242" s="3">
        <v>175927.8090968676</v>
      </c>
      <c r="N6242" s="3">
        <v>180357.14063461259</v>
      </c>
      <c r="O6242" s="3">
        <v>185767.85485361249</v>
      </c>
      <c r="P6242" s="3">
        <v>190466.93268207778</v>
      </c>
    </row>
    <row r="6243" spans="2:16" x14ac:dyDescent="0.35">
      <c r="B6243" t="s">
        <v>10</v>
      </c>
      <c r="D6243" t="s">
        <v>11</v>
      </c>
      <c r="E6243" t="s">
        <v>103</v>
      </c>
      <c r="F6243" t="s">
        <v>119</v>
      </c>
      <c r="G6243" t="s">
        <v>120</v>
      </c>
      <c r="H6243">
        <v>5363</v>
      </c>
      <c r="I6243" t="s">
        <v>121</v>
      </c>
      <c r="J6243">
        <v>63300130</v>
      </c>
      <c r="K6243" t="s">
        <v>1896</v>
      </c>
      <c r="L6243" s="3">
        <v>37444.833444040196</v>
      </c>
      <c r="M6243" s="3">
        <v>38755.402614581595</v>
      </c>
      <c r="N6243" s="3">
        <v>40111.841706091953</v>
      </c>
      <c r="O6243" s="3">
        <v>41515.756165805171</v>
      </c>
      <c r="P6243" s="3">
        <v>42968.807631608346</v>
      </c>
    </row>
    <row r="6244" spans="2:16" x14ac:dyDescent="0.35">
      <c r="B6244" t="s">
        <v>10</v>
      </c>
      <c r="D6244" t="s">
        <v>11</v>
      </c>
      <c r="E6244" t="s">
        <v>115</v>
      </c>
      <c r="F6244" t="s">
        <v>116</v>
      </c>
      <c r="G6244" t="s">
        <v>117</v>
      </c>
      <c r="H6244">
        <v>5364</v>
      </c>
      <c r="I6244" t="s">
        <v>118</v>
      </c>
      <c r="J6244">
        <v>63300080</v>
      </c>
      <c r="K6244" t="s">
        <v>91</v>
      </c>
      <c r="L6244" s="3">
        <v>363586.5605427252</v>
      </c>
      <c r="M6244" s="3">
        <v>465813.57771372056</v>
      </c>
      <c r="N6244" s="3">
        <v>482117.05293370079</v>
      </c>
      <c r="O6244" s="3">
        <v>498991.14978638024</v>
      </c>
      <c r="P6244" s="3">
        <v>516455.84002890351</v>
      </c>
    </row>
    <row r="6245" spans="2:16" x14ac:dyDescent="0.35">
      <c r="B6245" t="s">
        <v>10</v>
      </c>
      <c r="D6245" t="s">
        <v>19</v>
      </c>
      <c r="E6245" t="s">
        <v>115</v>
      </c>
      <c r="F6245" t="s">
        <v>116</v>
      </c>
      <c r="G6245" t="s">
        <v>117</v>
      </c>
      <c r="H6245">
        <v>5364</v>
      </c>
      <c r="I6245" t="s">
        <v>118</v>
      </c>
      <c r="J6245">
        <v>63300030</v>
      </c>
      <c r="K6245" t="s">
        <v>1488</v>
      </c>
      <c r="L6245" s="3">
        <v>15918</v>
      </c>
      <c r="M6245" s="3">
        <v>15918</v>
      </c>
      <c r="N6245" s="3">
        <v>15918</v>
      </c>
      <c r="O6245" s="3">
        <v>15918</v>
      </c>
      <c r="P6245" s="3">
        <v>15918</v>
      </c>
    </row>
    <row r="6246" spans="2:16" x14ac:dyDescent="0.35">
      <c r="B6246" t="s">
        <v>10</v>
      </c>
      <c r="D6246" t="s">
        <v>11</v>
      </c>
      <c r="E6246" t="s">
        <v>115</v>
      </c>
      <c r="F6246" t="s">
        <v>116</v>
      </c>
      <c r="G6246" t="s">
        <v>117</v>
      </c>
      <c r="H6246">
        <v>5364</v>
      </c>
      <c r="I6246" t="s">
        <v>118</v>
      </c>
      <c r="J6246">
        <v>63300040</v>
      </c>
      <c r="K6246" t="s">
        <v>1515</v>
      </c>
      <c r="L6246" s="3">
        <v>125580.88439798074</v>
      </c>
      <c r="M6246" s="3">
        <v>160889.55809191006</v>
      </c>
      <c r="N6246" s="3">
        <v>166520.69262512692</v>
      </c>
      <c r="O6246" s="3">
        <v>172348.91686700631</v>
      </c>
      <c r="P6246" s="3">
        <v>178381.12895735155</v>
      </c>
    </row>
    <row r="6247" spans="2:16" x14ac:dyDescent="0.35">
      <c r="B6247" t="s">
        <v>10</v>
      </c>
      <c r="D6247" t="s">
        <v>19</v>
      </c>
      <c r="E6247" t="s">
        <v>115</v>
      </c>
      <c r="F6247" t="s">
        <v>116</v>
      </c>
      <c r="G6247" t="s">
        <v>117</v>
      </c>
      <c r="H6247">
        <v>5364</v>
      </c>
      <c r="I6247" t="s">
        <v>118</v>
      </c>
      <c r="J6247">
        <v>63300056</v>
      </c>
      <c r="K6247" t="s">
        <v>1536</v>
      </c>
      <c r="L6247" s="3">
        <v>1196008.42283791</v>
      </c>
      <c r="M6247" s="3">
        <v>1532281.71763724</v>
      </c>
      <c r="N6247" s="3">
        <v>1585911.1227545401</v>
      </c>
      <c r="O6247" s="3">
        <v>1641417.91705095</v>
      </c>
      <c r="P6247" s="3">
        <v>1698868.17414773</v>
      </c>
    </row>
    <row r="6248" spans="2:16" x14ac:dyDescent="0.35">
      <c r="B6248" t="s">
        <v>10</v>
      </c>
      <c r="D6248" t="s">
        <v>19</v>
      </c>
      <c r="E6248" t="s">
        <v>115</v>
      </c>
      <c r="F6248" t="s">
        <v>116</v>
      </c>
      <c r="G6248" t="s">
        <v>117</v>
      </c>
      <c r="H6248">
        <v>5364</v>
      </c>
      <c r="I6248" t="s">
        <v>118</v>
      </c>
      <c r="J6248">
        <v>63300150</v>
      </c>
      <c r="K6248" t="s">
        <v>1680</v>
      </c>
      <c r="L6248" s="3">
        <v>780399.3376000002</v>
      </c>
      <c r="M6248" s="3">
        <v>789316.90041600005</v>
      </c>
      <c r="N6248" s="3">
        <v>798178.64965056011</v>
      </c>
      <c r="O6248" s="3">
        <v>806975.27326272975</v>
      </c>
      <c r="P6248" s="3">
        <v>815696.98611881339</v>
      </c>
    </row>
    <row r="6249" spans="2:16" x14ac:dyDescent="0.35">
      <c r="B6249" t="s">
        <v>10</v>
      </c>
      <c r="D6249" t="s">
        <v>11</v>
      </c>
      <c r="E6249" t="s">
        <v>115</v>
      </c>
      <c r="F6249" t="s">
        <v>116</v>
      </c>
      <c r="G6249" t="s">
        <v>117</v>
      </c>
      <c r="H6249">
        <v>5364</v>
      </c>
      <c r="I6249" t="s">
        <v>118</v>
      </c>
      <c r="J6249">
        <v>63300100</v>
      </c>
      <c r="K6249" t="s">
        <v>1869</v>
      </c>
      <c r="L6249" s="3">
        <v>110032.77490108789</v>
      </c>
      <c r="M6249" s="3">
        <v>113883.92202262596</v>
      </c>
      <c r="N6249" s="3">
        <v>117869.85929341787</v>
      </c>
      <c r="O6249" s="3">
        <v>121995.30436868749</v>
      </c>
      <c r="P6249" s="3">
        <v>126265.14002159155</v>
      </c>
    </row>
    <row r="6250" spans="2:16" x14ac:dyDescent="0.35">
      <c r="B6250" t="s">
        <v>10</v>
      </c>
      <c r="D6250" t="s">
        <v>11</v>
      </c>
      <c r="E6250" t="s">
        <v>115</v>
      </c>
      <c r="F6250" t="s">
        <v>116</v>
      </c>
      <c r="G6250" t="s">
        <v>117</v>
      </c>
      <c r="H6250">
        <v>5364</v>
      </c>
      <c r="I6250" t="s">
        <v>118</v>
      </c>
      <c r="J6250">
        <v>63300170</v>
      </c>
      <c r="K6250" t="s">
        <v>1873</v>
      </c>
      <c r="L6250" s="3">
        <v>190165.33923122799</v>
      </c>
      <c r="M6250" s="3">
        <v>243632.75939632097</v>
      </c>
      <c r="N6250" s="3">
        <v>252159.9059751922</v>
      </c>
      <c r="O6250" s="3">
        <v>260985.50268432387</v>
      </c>
      <c r="P6250" s="3">
        <v>270119.99527827522</v>
      </c>
    </row>
    <row r="6251" spans="2:16" x14ac:dyDescent="0.35">
      <c r="B6251" t="s">
        <v>10</v>
      </c>
      <c r="D6251" t="s">
        <v>11</v>
      </c>
      <c r="E6251" t="s">
        <v>103</v>
      </c>
      <c r="F6251" t="s">
        <v>112</v>
      </c>
      <c r="G6251" t="s">
        <v>113</v>
      </c>
      <c r="H6251">
        <v>6002</v>
      </c>
      <c r="I6251" t="s">
        <v>114</v>
      </c>
      <c r="J6251">
        <v>63300080</v>
      </c>
      <c r="K6251" t="s">
        <v>91</v>
      </c>
      <c r="L6251" s="3">
        <v>127864.71488444688</v>
      </c>
      <c r="M6251" s="3">
        <v>132339.97990540252</v>
      </c>
      <c r="N6251" s="3">
        <v>136971.8792020916</v>
      </c>
      <c r="O6251" s="3">
        <v>141765.89497416478</v>
      </c>
      <c r="P6251" s="3">
        <v>146727.70129826054</v>
      </c>
    </row>
    <row r="6252" spans="2:16" x14ac:dyDescent="0.35">
      <c r="B6252" t="s">
        <v>10</v>
      </c>
      <c r="D6252" t="s">
        <v>19</v>
      </c>
      <c r="E6252" t="s">
        <v>103</v>
      </c>
      <c r="F6252" t="s">
        <v>112</v>
      </c>
      <c r="G6252" t="s">
        <v>113</v>
      </c>
      <c r="H6252">
        <v>6002</v>
      </c>
      <c r="I6252" t="s">
        <v>114</v>
      </c>
      <c r="J6252">
        <v>63300075</v>
      </c>
      <c r="K6252" t="s">
        <v>1480</v>
      </c>
      <c r="L6252" s="3">
        <v>106574.99999999999</v>
      </c>
      <c r="M6252" s="3">
        <v>108173.62499999997</v>
      </c>
      <c r="N6252" s="3">
        <v>109796.22937499997</v>
      </c>
      <c r="O6252" s="3">
        <v>111443.17281562496</v>
      </c>
      <c r="P6252" s="3">
        <v>113114.82040785933</v>
      </c>
    </row>
    <row r="6253" spans="2:16" x14ac:dyDescent="0.35">
      <c r="B6253" t="s">
        <v>10</v>
      </c>
      <c r="D6253" t="s">
        <v>19</v>
      </c>
      <c r="E6253" t="s">
        <v>103</v>
      </c>
      <c r="F6253" t="s">
        <v>112</v>
      </c>
      <c r="G6253" t="s">
        <v>113</v>
      </c>
      <c r="H6253">
        <v>6002</v>
      </c>
      <c r="I6253" t="s">
        <v>114</v>
      </c>
      <c r="J6253">
        <v>63300030</v>
      </c>
      <c r="K6253" t="s">
        <v>1488</v>
      </c>
      <c r="L6253" s="3">
        <v>53700</v>
      </c>
      <c r="M6253" s="3">
        <v>53700</v>
      </c>
      <c r="N6253" s="3">
        <v>53700</v>
      </c>
      <c r="O6253" s="3">
        <v>53700</v>
      </c>
      <c r="P6253" s="3">
        <v>53700</v>
      </c>
    </row>
    <row r="6254" spans="2:16" x14ac:dyDescent="0.35">
      <c r="B6254" t="s">
        <v>10</v>
      </c>
      <c r="D6254" t="s">
        <v>11</v>
      </c>
      <c r="E6254" t="s">
        <v>103</v>
      </c>
      <c r="F6254" t="s">
        <v>112</v>
      </c>
      <c r="G6254" t="s">
        <v>113</v>
      </c>
      <c r="H6254">
        <v>6002</v>
      </c>
      <c r="I6254" t="s">
        <v>114</v>
      </c>
      <c r="J6254">
        <v>63300040</v>
      </c>
      <c r="K6254" t="s">
        <v>1515</v>
      </c>
      <c r="L6254" s="3">
        <v>44163.799548904346</v>
      </c>
      <c r="M6254" s="3">
        <v>45709.532533115998</v>
      </c>
      <c r="N6254" s="3">
        <v>47309.366171775058</v>
      </c>
      <c r="O6254" s="3">
        <v>48965.193987787177</v>
      </c>
      <c r="P6254" s="3">
        <v>50678.975777359723</v>
      </c>
    </row>
    <row r="6255" spans="2:16" x14ac:dyDescent="0.35">
      <c r="B6255" t="s">
        <v>10</v>
      </c>
      <c r="D6255" t="s">
        <v>19</v>
      </c>
      <c r="E6255" t="s">
        <v>103</v>
      </c>
      <c r="F6255" t="s">
        <v>112</v>
      </c>
      <c r="G6255" t="s">
        <v>113</v>
      </c>
      <c r="H6255">
        <v>6002</v>
      </c>
      <c r="I6255" t="s">
        <v>114</v>
      </c>
      <c r="J6255">
        <v>63300056</v>
      </c>
      <c r="K6255" t="s">
        <v>1536</v>
      </c>
      <c r="L6255" s="3">
        <v>420607.61475146998</v>
      </c>
      <c r="M6255" s="3">
        <v>435328.88126777142</v>
      </c>
      <c r="N6255" s="3">
        <v>450565.3921121434</v>
      </c>
      <c r="O6255" s="3">
        <v>466335.18083606835</v>
      </c>
      <c r="P6255" s="3">
        <v>482656.91216533072</v>
      </c>
    </row>
    <row r="6256" spans="2:16" x14ac:dyDescent="0.35">
      <c r="B6256" t="s">
        <v>10</v>
      </c>
      <c r="D6256" t="s">
        <v>19</v>
      </c>
      <c r="E6256" t="s">
        <v>103</v>
      </c>
      <c r="F6256" t="s">
        <v>112</v>
      </c>
      <c r="G6256" t="s">
        <v>113</v>
      </c>
      <c r="H6256">
        <v>6002</v>
      </c>
      <c r="I6256" t="s">
        <v>114</v>
      </c>
      <c r="J6256">
        <v>63300033</v>
      </c>
      <c r="K6256" t="s">
        <v>1661</v>
      </c>
      <c r="L6256" s="3">
        <v>6300</v>
      </c>
      <c r="M6256" s="3">
        <v>6300</v>
      </c>
      <c r="N6256" s="3">
        <v>6300</v>
      </c>
      <c r="O6256" s="3">
        <v>6300</v>
      </c>
      <c r="P6256" s="3">
        <v>6300</v>
      </c>
    </row>
    <row r="6257" spans="2:16" x14ac:dyDescent="0.35">
      <c r="B6257" t="s">
        <v>10</v>
      </c>
      <c r="D6257" t="s">
        <v>19</v>
      </c>
      <c r="E6257" t="s">
        <v>103</v>
      </c>
      <c r="F6257" t="s">
        <v>112</v>
      </c>
      <c r="G6257" t="s">
        <v>113</v>
      </c>
      <c r="H6257">
        <v>6002</v>
      </c>
      <c r="I6257" t="s">
        <v>114</v>
      </c>
      <c r="J6257">
        <v>63300150</v>
      </c>
      <c r="K6257" t="s">
        <v>1680</v>
      </c>
      <c r="L6257" s="3">
        <v>860322.46800040803</v>
      </c>
      <c r="M6257" s="3">
        <v>877528.91736041615</v>
      </c>
      <c r="N6257" s="3">
        <v>895079.49570762448</v>
      </c>
      <c r="O6257" s="3">
        <v>912981.08562177699</v>
      </c>
      <c r="P6257" s="3">
        <v>931240.70733421249</v>
      </c>
    </row>
    <row r="6258" spans="2:16" x14ac:dyDescent="0.35">
      <c r="B6258" t="s">
        <v>10</v>
      </c>
      <c r="D6258" t="s">
        <v>11</v>
      </c>
      <c r="E6258" t="s">
        <v>103</v>
      </c>
      <c r="F6258" t="s">
        <v>112</v>
      </c>
      <c r="G6258" t="s">
        <v>113</v>
      </c>
      <c r="H6258">
        <v>6002</v>
      </c>
      <c r="I6258" t="s">
        <v>114</v>
      </c>
      <c r="J6258">
        <v>63300100</v>
      </c>
      <c r="K6258" t="s">
        <v>1869</v>
      </c>
      <c r="L6258" s="3">
        <v>38695.900557135239</v>
      </c>
      <c r="M6258" s="3">
        <v>40050.257076634967</v>
      </c>
      <c r="N6258" s="3">
        <v>41452.016074317195</v>
      </c>
      <c r="O6258" s="3">
        <v>42902.836636918284</v>
      </c>
      <c r="P6258" s="3">
        <v>44404.435919210424</v>
      </c>
    </row>
    <row r="6259" spans="2:16" x14ac:dyDescent="0.35">
      <c r="B6259" t="s">
        <v>10</v>
      </c>
      <c r="D6259" t="s">
        <v>11</v>
      </c>
      <c r="E6259" t="s">
        <v>103</v>
      </c>
      <c r="F6259" t="s">
        <v>112</v>
      </c>
      <c r="G6259" t="s">
        <v>113</v>
      </c>
      <c r="H6259">
        <v>6002</v>
      </c>
      <c r="I6259" t="s">
        <v>114</v>
      </c>
      <c r="J6259">
        <v>63300170</v>
      </c>
      <c r="K6259" t="s">
        <v>1873</v>
      </c>
      <c r="L6259" s="3">
        <v>66876.610745483733</v>
      </c>
      <c r="M6259" s="3">
        <v>69217.292121575651</v>
      </c>
      <c r="N6259" s="3">
        <v>71639.897345830803</v>
      </c>
      <c r="O6259" s="3">
        <v>74147.293752934871</v>
      </c>
      <c r="P6259" s="3">
        <v>76742.44903428758</v>
      </c>
    </row>
    <row r="6260" spans="2:16" x14ac:dyDescent="0.35">
      <c r="B6260" t="s">
        <v>10</v>
      </c>
      <c r="D6260" t="s">
        <v>11</v>
      </c>
      <c r="E6260" t="s">
        <v>103</v>
      </c>
      <c r="F6260" t="s">
        <v>109</v>
      </c>
      <c r="G6260" t="s">
        <v>110</v>
      </c>
      <c r="H6260">
        <v>6003</v>
      </c>
      <c r="I6260" t="s">
        <v>111</v>
      </c>
      <c r="J6260">
        <v>63300080</v>
      </c>
      <c r="K6260" t="s">
        <v>91</v>
      </c>
      <c r="L6260" s="3">
        <v>48831.925316652138</v>
      </c>
      <c r="M6260" s="3">
        <v>50541.042702734958</v>
      </c>
      <c r="N6260" s="3">
        <v>52309.979197330678</v>
      </c>
      <c r="O6260" s="3">
        <v>54140.828469237247</v>
      </c>
      <c r="P6260" s="3">
        <v>56035.757465660543</v>
      </c>
    </row>
    <row r="6261" spans="2:16" x14ac:dyDescent="0.35">
      <c r="B6261" t="s">
        <v>10</v>
      </c>
      <c r="D6261" t="s">
        <v>11</v>
      </c>
      <c r="E6261" t="s">
        <v>103</v>
      </c>
      <c r="F6261" t="s">
        <v>109</v>
      </c>
      <c r="G6261" t="s">
        <v>110</v>
      </c>
      <c r="H6261">
        <v>6003</v>
      </c>
      <c r="I6261" t="s">
        <v>111</v>
      </c>
      <c r="J6261">
        <v>63300040</v>
      </c>
      <c r="K6261" t="s">
        <v>1515</v>
      </c>
      <c r="L6261" s="3">
        <v>16866.289994238403</v>
      </c>
      <c r="M6261" s="3">
        <v>17456.610144036746</v>
      </c>
      <c r="N6261" s="3">
        <v>18067.591499078029</v>
      </c>
      <c r="O6261" s="3">
        <v>18699.95720154576</v>
      </c>
      <c r="P6261" s="3">
        <v>19354.455703599859</v>
      </c>
    </row>
    <row r="6262" spans="2:16" x14ac:dyDescent="0.35">
      <c r="B6262" t="s">
        <v>10</v>
      </c>
      <c r="D6262" t="s">
        <v>19</v>
      </c>
      <c r="E6262" t="s">
        <v>103</v>
      </c>
      <c r="F6262" t="s">
        <v>109</v>
      </c>
      <c r="G6262" t="s">
        <v>110</v>
      </c>
      <c r="H6262">
        <v>6003</v>
      </c>
      <c r="I6262" t="s">
        <v>111</v>
      </c>
      <c r="J6262">
        <v>63300056</v>
      </c>
      <c r="K6262" t="s">
        <v>1536</v>
      </c>
      <c r="L6262" s="3">
        <v>160631.33327846098</v>
      </c>
      <c r="M6262" s="3">
        <v>166253.4299432071</v>
      </c>
      <c r="N6262" s="3">
        <v>172072.29999121933</v>
      </c>
      <c r="O6262" s="3">
        <v>178094.83049091199</v>
      </c>
      <c r="P6262" s="3">
        <v>184328.14955809389</v>
      </c>
    </row>
    <row r="6263" spans="2:16" x14ac:dyDescent="0.35">
      <c r="B6263" t="s">
        <v>10</v>
      </c>
      <c r="D6263" t="s">
        <v>11</v>
      </c>
      <c r="E6263" t="s">
        <v>103</v>
      </c>
      <c r="F6263" t="s">
        <v>109</v>
      </c>
      <c r="G6263" t="s">
        <v>110</v>
      </c>
      <c r="H6263">
        <v>6003</v>
      </c>
      <c r="I6263" t="s">
        <v>111</v>
      </c>
      <c r="J6263">
        <v>63300100</v>
      </c>
      <c r="K6263" t="s">
        <v>1869</v>
      </c>
      <c r="L6263" s="3">
        <v>14778.082661618409</v>
      </c>
      <c r="M6263" s="3">
        <v>15295.315554775052</v>
      </c>
      <c r="N6263" s="3">
        <v>15830.651599192179</v>
      </c>
      <c r="O6263" s="3">
        <v>16384.724405163903</v>
      </c>
      <c r="P6263" s="3">
        <v>16958.189759344637</v>
      </c>
    </row>
    <row r="6264" spans="2:16" x14ac:dyDescent="0.35">
      <c r="B6264" t="s">
        <v>10</v>
      </c>
      <c r="D6264" t="s">
        <v>11</v>
      </c>
      <c r="E6264" t="s">
        <v>103</v>
      </c>
      <c r="F6264" t="s">
        <v>109</v>
      </c>
      <c r="G6264" t="s">
        <v>110</v>
      </c>
      <c r="H6264">
        <v>6003</v>
      </c>
      <c r="I6264" t="s">
        <v>111</v>
      </c>
      <c r="J6264">
        <v>63300170</v>
      </c>
      <c r="K6264" t="s">
        <v>1873</v>
      </c>
      <c r="L6264" s="3">
        <v>25540.381991275295</v>
      </c>
      <c r="M6264" s="3">
        <v>26434.295360969929</v>
      </c>
      <c r="N6264" s="3">
        <v>27359.495698603874</v>
      </c>
      <c r="O6264" s="3">
        <v>28317.078048055006</v>
      </c>
      <c r="P6264" s="3">
        <v>29308.175779736928</v>
      </c>
    </row>
    <row r="6265" spans="2:16" x14ac:dyDescent="0.35">
      <c r="B6265" t="s">
        <v>10</v>
      </c>
      <c r="D6265" t="s">
        <v>11</v>
      </c>
      <c r="E6265" t="s">
        <v>103</v>
      </c>
      <c r="F6265" t="s">
        <v>104</v>
      </c>
      <c r="G6265" t="s">
        <v>105</v>
      </c>
      <c r="H6265">
        <v>6005</v>
      </c>
      <c r="I6265" t="s">
        <v>106</v>
      </c>
      <c r="J6265">
        <v>63300080</v>
      </c>
      <c r="K6265" t="s">
        <v>91</v>
      </c>
      <c r="L6265" s="3">
        <v>37286.844670331353</v>
      </c>
      <c r="M6265" s="3">
        <v>38591.884233792945</v>
      </c>
      <c r="N6265" s="3">
        <v>39942.600181975693</v>
      </c>
      <c r="O6265" s="3">
        <v>41340.591188344843</v>
      </c>
      <c r="P6265" s="3">
        <v>42787.511879936901</v>
      </c>
    </row>
    <row r="6266" spans="2:16" x14ac:dyDescent="0.35">
      <c r="B6266" t="s">
        <v>10</v>
      </c>
      <c r="D6266" t="s">
        <v>11</v>
      </c>
      <c r="E6266" t="s">
        <v>103</v>
      </c>
      <c r="F6266" t="s">
        <v>104</v>
      </c>
      <c r="G6266" t="s">
        <v>105</v>
      </c>
      <c r="H6266">
        <v>6005</v>
      </c>
      <c r="I6266" t="s">
        <v>106</v>
      </c>
      <c r="J6266">
        <v>63300040</v>
      </c>
      <c r="K6266" t="s">
        <v>1515</v>
      </c>
      <c r="L6266" s="3">
        <v>12878.679902581553</v>
      </c>
      <c r="M6266" s="3">
        <v>13329.433699171905</v>
      </c>
      <c r="N6266" s="3">
        <v>13795.96387864292</v>
      </c>
      <c r="O6266" s="3">
        <v>14278.822614395422</v>
      </c>
      <c r="P6266" s="3">
        <v>14778.58140589926</v>
      </c>
    </row>
    <row r="6267" spans="2:16" x14ac:dyDescent="0.35">
      <c r="B6267" t="s">
        <v>10</v>
      </c>
      <c r="D6267" t="s">
        <v>19</v>
      </c>
      <c r="E6267" t="s">
        <v>103</v>
      </c>
      <c r="F6267" t="s">
        <v>104</v>
      </c>
      <c r="G6267" t="s">
        <v>105</v>
      </c>
      <c r="H6267">
        <v>6005</v>
      </c>
      <c r="I6267" t="s">
        <v>106</v>
      </c>
      <c r="J6267">
        <v>63300056</v>
      </c>
      <c r="K6267" t="s">
        <v>1536</v>
      </c>
      <c r="L6267" s="3">
        <v>122654.0943103005</v>
      </c>
      <c r="M6267" s="3">
        <v>126946.98761116101</v>
      </c>
      <c r="N6267" s="3">
        <v>131390.13217755163</v>
      </c>
      <c r="O6267" s="3">
        <v>135988.78680376592</v>
      </c>
      <c r="P6267" s="3">
        <v>140748.39434189771</v>
      </c>
    </row>
    <row r="6268" spans="2:16" x14ac:dyDescent="0.35">
      <c r="B6268" t="s">
        <v>10</v>
      </c>
      <c r="D6268" t="s">
        <v>11</v>
      </c>
      <c r="E6268" t="s">
        <v>103</v>
      </c>
      <c r="F6268" t="s">
        <v>104</v>
      </c>
      <c r="G6268" t="s">
        <v>105</v>
      </c>
      <c r="H6268">
        <v>6005</v>
      </c>
      <c r="I6268" t="s">
        <v>106</v>
      </c>
      <c r="J6268">
        <v>63300100</v>
      </c>
      <c r="K6268" t="s">
        <v>1869</v>
      </c>
      <c r="L6268" s="3">
        <v>11284.176676547646</v>
      </c>
      <c r="M6268" s="3">
        <v>11679.122860226813</v>
      </c>
      <c r="N6268" s="3">
        <v>12087.89216033475</v>
      </c>
      <c r="O6268" s="3">
        <v>12510.968385946464</v>
      </c>
      <c r="P6268" s="3">
        <v>12948.85227945459</v>
      </c>
    </row>
    <row r="6269" spans="2:16" x14ac:dyDescent="0.35">
      <c r="B6269" t="s">
        <v>10</v>
      </c>
      <c r="D6269" t="s">
        <v>11</v>
      </c>
      <c r="E6269" t="s">
        <v>103</v>
      </c>
      <c r="F6269" t="s">
        <v>104</v>
      </c>
      <c r="G6269" t="s">
        <v>105</v>
      </c>
      <c r="H6269">
        <v>6005</v>
      </c>
      <c r="I6269" t="s">
        <v>106</v>
      </c>
      <c r="J6269">
        <v>63300170</v>
      </c>
      <c r="K6269" t="s">
        <v>1873</v>
      </c>
      <c r="L6269" s="3">
        <v>19502.000995337781</v>
      </c>
      <c r="M6269" s="3">
        <v>20184.5710301746</v>
      </c>
      <c r="N6269" s="3">
        <v>20891.031016230711</v>
      </c>
      <c r="O6269" s="3">
        <v>21622.217101798782</v>
      </c>
      <c r="P6269" s="3">
        <v>22378.994700361738</v>
      </c>
    </row>
    <row r="6270" spans="2:16" x14ac:dyDescent="0.35">
      <c r="B6270" t="s">
        <v>10</v>
      </c>
      <c r="D6270" t="s">
        <v>11</v>
      </c>
      <c r="E6270" t="s">
        <v>103</v>
      </c>
      <c r="F6270" t="s">
        <v>107</v>
      </c>
      <c r="G6270" t="s">
        <v>108</v>
      </c>
      <c r="H6270">
        <v>6005</v>
      </c>
      <c r="I6270" t="s">
        <v>106</v>
      </c>
      <c r="J6270">
        <v>63300080</v>
      </c>
      <c r="K6270" t="s">
        <v>91</v>
      </c>
      <c r="L6270" s="3">
        <v>51619.69400723611</v>
      </c>
      <c r="M6270" s="3">
        <v>53426.383297489367</v>
      </c>
      <c r="N6270" s="3">
        <v>55296.306712901489</v>
      </c>
      <c r="O6270" s="3">
        <v>57231.677447853035</v>
      </c>
      <c r="P6270" s="3">
        <v>59234.786158527888</v>
      </c>
    </row>
    <row r="6271" spans="2:16" x14ac:dyDescent="0.35">
      <c r="B6271" t="s">
        <v>10</v>
      </c>
      <c r="D6271" t="s">
        <v>19</v>
      </c>
      <c r="E6271" t="s">
        <v>103</v>
      </c>
      <c r="F6271" t="s">
        <v>107</v>
      </c>
      <c r="G6271" t="s">
        <v>108</v>
      </c>
      <c r="H6271">
        <v>6005</v>
      </c>
      <c r="I6271" t="s">
        <v>106</v>
      </c>
      <c r="J6271">
        <v>63300030</v>
      </c>
      <c r="K6271" t="s">
        <v>1488</v>
      </c>
      <c r="L6271" s="3">
        <v>20460</v>
      </c>
      <c r="M6271" s="3">
        <v>20460</v>
      </c>
      <c r="N6271" s="3">
        <v>20460</v>
      </c>
      <c r="O6271" s="3">
        <v>20460</v>
      </c>
      <c r="P6271" s="3">
        <v>20460</v>
      </c>
    </row>
    <row r="6272" spans="2:16" x14ac:dyDescent="0.35">
      <c r="B6272" t="s">
        <v>10</v>
      </c>
      <c r="D6272" t="s">
        <v>11</v>
      </c>
      <c r="E6272" t="s">
        <v>103</v>
      </c>
      <c r="F6272" t="s">
        <v>107</v>
      </c>
      <c r="G6272" t="s">
        <v>108</v>
      </c>
      <c r="H6272">
        <v>6005</v>
      </c>
      <c r="I6272" t="s">
        <v>106</v>
      </c>
      <c r="J6272">
        <v>63300040</v>
      </c>
      <c r="K6272" t="s">
        <v>1515</v>
      </c>
      <c r="L6272" s="3">
        <v>17829.170627499316</v>
      </c>
      <c r="M6272" s="3">
        <v>18453.191599461788</v>
      </c>
      <c r="N6272" s="3">
        <v>19099.053305442947</v>
      </c>
      <c r="O6272" s="3">
        <v>19767.520171133448</v>
      </c>
      <c r="P6272" s="3">
        <v>20459.383377123118</v>
      </c>
    </row>
    <row r="6273" spans="2:16" x14ac:dyDescent="0.35">
      <c r="B6273" t="s">
        <v>10</v>
      </c>
      <c r="D6273" t="s">
        <v>19</v>
      </c>
      <c r="E6273" t="s">
        <v>103</v>
      </c>
      <c r="F6273" t="s">
        <v>107</v>
      </c>
      <c r="G6273" t="s">
        <v>108</v>
      </c>
      <c r="H6273">
        <v>6005</v>
      </c>
      <c r="I6273" t="s">
        <v>106</v>
      </c>
      <c r="J6273">
        <v>63300056</v>
      </c>
      <c r="K6273" t="s">
        <v>1536</v>
      </c>
      <c r="L6273" s="3">
        <v>169801.625023803</v>
      </c>
      <c r="M6273" s="3">
        <v>175744.68189963608</v>
      </c>
      <c r="N6273" s="3">
        <v>181895.74576612332</v>
      </c>
      <c r="O6273" s="3">
        <v>188262.09686793762</v>
      </c>
      <c r="P6273" s="3">
        <v>194851.27025831543</v>
      </c>
    </row>
    <row r="6274" spans="2:16" x14ac:dyDescent="0.35">
      <c r="B6274" t="s">
        <v>10</v>
      </c>
      <c r="D6274" t="s">
        <v>19</v>
      </c>
      <c r="E6274" t="s">
        <v>103</v>
      </c>
      <c r="F6274" t="s">
        <v>107</v>
      </c>
      <c r="G6274" t="s">
        <v>108</v>
      </c>
      <c r="H6274">
        <v>6005</v>
      </c>
      <c r="I6274" t="s">
        <v>106</v>
      </c>
      <c r="J6274">
        <v>63300033</v>
      </c>
      <c r="K6274" t="s">
        <v>1661</v>
      </c>
      <c r="L6274" s="3">
        <v>4800</v>
      </c>
      <c r="M6274" s="3">
        <v>4800</v>
      </c>
      <c r="N6274" s="3">
        <v>4800</v>
      </c>
      <c r="O6274" s="3">
        <v>4800</v>
      </c>
      <c r="P6274" s="3">
        <v>4800</v>
      </c>
    </row>
    <row r="6275" spans="2:16" x14ac:dyDescent="0.35">
      <c r="B6275" t="s">
        <v>10</v>
      </c>
      <c r="D6275" t="s">
        <v>19</v>
      </c>
      <c r="E6275" t="s">
        <v>103</v>
      </c>
      <c r="F6275" t="s">
        <v>107</v>
      </c>
      <c r="G6275" t="s">
        <v>108</v>
      </c>
      <c r="H6275">
        <v>6005</v>
      </c>
      <c r="I6275" t="s">
        <v>106</v>
      </c>
      <c r="J6275">
        <v>63300150</v>
      </c>
      <c r="K6275" t="s">
        <v>1680</v>
      </c>
      <c r="L6275" s="3">
        <v>91800</v>
      </c>
      <c r="M6275" s="3">
        <v>93636</v>
      </c>
      <c r="N6275" s="3">
        <v>95508.72</v>
      </c>
      <c r="O6275" s="3">
        <v>97418.894400000005</v>
      </c>
      <c r="P6275" s="3">
        <v>99367.272288000007</v>
      </c>
    </row>
    <row r="6276" spans="2:16" x14ac:dyDescent="0.35">
      <c r="B6276" t="s">
        <v>10</v>
      </c>
      <c r="D6276" t="s">
        <v>11</v>
      </c>
      <c r="E6276" t="s">
        <v>103</v>
      </c>
      <c r="F6276" t="s">
        <v>107</v>
      </c>
      <c r="G6276" t="s">
        <v>108</v>
      </c>
      <c r="H6276">
        <v>6005</v>
      </c>
      <c r="I6276" t="s">
        <v>106</v>
      </c>
      <c r="J6276">
        <v>63300100</v>
      </c>
      <c r="K6276" t="s">
        <v>1869</v>
      </c>
      <c r="L6276" s="3">
        <v>15621.749502189876</v>
      </c>
      <c r="M6276" s="3">
        <v>16168.51073476652</v>
      </c>
      <c r="N6276" s="3">
        <v>16734.408610483344</v>
      </c>
      <c r="O6276" s="3">
        <v>17320.112911850261</v>
      </c>
      <c r="P6276" s="3">
        <v>17926.31686376502</v>
      </c>
    </row>
    <row r="6277" spans="2:16" x14ac:dyDescent="0.35">
      <c r="B6277" t="s">
        <v>10</v>
      </c>
      <c r="D6277" t="s">
        <v>11</v>
      </c>
      <c r="E6277" t="s">
        <v>103</v>
      </c>
      <c r="F6277" t="s">
        <v>107</v>
      </c>
      <c r="G6277" t="s">
        <v>108</v>
      </c>
      <c r="H6277">
        <v>6005</v>
      </c>
      <c r="I6277" t="s">
        <v>106</v>
      </c>
      <c r="J6277">
        <v>63300170</v>
      </c>
      <c r="K6277" t="s">
        <v>1873</v>
      </c>
      <c r="L6277" s="3">
        <v>26998.458378784679</v>
      </c>
      <c r="M6277" s="3">
        <v>27943.404422042138</v>
      </c>
      <c r="N6277" s="3">
        <v>28921.42357681361</v>
      </c>
      <c r="O6277" s="3">
        <v>29933.673402002081</v>
      </c>
      <c r="P6277" s="3">
        <v>30981.351971072156</v>
      </c>
    </row>
    <row r="6278" spans="2:16" x14ac:dyDescent="0.35">
      <c r="B6278" t="s">
        <v>10</v>
      </c>
      <c r="D6278" t="s">
        <v>11</v>
      </c>
      <c r="E6278" t="s">
        <v>20</v>
      </c>
      <c r="F6278" t="s">
        <v>98</v>
      </c>
      <c r="G6278" t="s">
        <v>99</v>
      </c>
      <c r="H6278">
        <v>6006</v>
      </c>
      <c r="I6278" t="s">
        <v>100</v>
      </c>
      <c r="J6278">
        <v>63300080</v>
      </c>
      <c r="K6278" t="s">
        <v>91</v>
      </c>
      <c r="L6278" s="3">
        <v>74557.669318766202</v>
      </c>
      <c r="M6278" s="3">
        <v>77167.187744923023</v>
      </c>
      <c r="N6278" s="3">
        <v>79868.039315995309</v>
      </c>
      <c r="O6278" s="3">
        <v>82663.420692055137</v>
      </c>
      <c r="P6278" s="3">
        <v>85556.640416277063</v>
      </c>
    </row>
    <row r="6279" spans="2:16" x14ac:dyDescent="0.35">
      <c r="B6279" t="s">
        <v>10</v>
      </c>
      <c r="D6279" t="s">
        <v>19</v>
      </c>
      <c r="E6279" t="s">
        <v>20</v>
      </c>
      <c r="F6279" t="s">
        <v>98</v>
      </c>
      <c r="G6279" t="s">
        <v>99</v>
      </c>
      <c r="H6279">
        <v>6006</v>
      </c>
      <c r="I6279" t="s">
        <v>100</v>
      </c>
      <c r="J6279">
        <v>63300075</v>
      </c>
      <c r="K6279" t="s">
        <v>1480</v>
      </c>
      <c r="L6279" s="3">
        <v>28419.999999999996</v>
      </c>
      <c r="M6279" s="3">
        <v>28846.299999999992</v>
      </c>
      <c r="N6279" s="3">
        <v>29278.99449999999</v>
      </c>
      <c r="O6279" s="3">
        <v>29718.179417499985</v>
      </c>
      <c r="P6279" s="3">
        <v>30163.952108762482</v>
      </c>
    </row>
    <row r="6280" spans="2:16" x14ac:dyDescent="0.35">
      <c r="B6280" t="s">
        <v>10</v>
      </c>
      <c r="D6280" t="s">
        <v>19</v>
      </c>
      <c r="E6280" t="s">
        <v>20</v>
      </c>
      <c r="F6280" t="s">
        <v>98</v>
      </c>
      <c r="G6280" t="s">
        <v>99</v>
      </c>
      <c r="H6280">
        <v>6006</v>
      </c>
      <c r="I6280" t="s">
        <v>100</v>
      </c>
      <c r="J6280">
        <v>63300030</v>
      </c>
      <c r="K6280" t="s">
        <v>1488</v>
      </c>
      <c r="L6280" s="3">
        <v>8100</v>
      </c>
      <c r="M6280" s="3">
        <v>8100</v>
      </c>
      <c r="N6280" s="3">
        <v>8100</v>
      </c>
      <c r="O6280" s="3">
        <v>8100</v>
      </c>
      <c r="P6280" s="3">
        <v>8100</v>
      </c>
    </row>
    <row r="6281" spans="2:16" x14ac:dyDescent="0.35">
      <c r="B6281" t="s">
        <v>10</v>
      </c>
      <c r="D6281" t="s">
        <v>11</v>
      </c>
      <c r="E6281" t="s">
        <v>20</v>
      </c>
      <c r="F6281" t="s">
        <v>98</v>
      </c>
      <c r="G6281" t="s">
        <v>99</v>
      </c>
      <c r="H6281">
        <v>6006</v>
      </c>
      <c r="I6281" t="s">
        <v>100</v>
      </c>
      <c r="J6281">
        <v>63300040</v>
      </c>
      <c r="K6281" t="s">
        <v>1515</v>
      </c>
      <c r="L6281" s="3">
        <v>25751.826573915958</v>
      </c>
      <c r="M6281" s="3">
        <v>26653.140504003015</v>
      </c>
      <c r="N6281" s="3">
        <v>27586.000421643115</v>
      </c>
      <c r="O6281" s="3">
        <v>28551.510436400622</v>
      </c>
      <c r="P6281" s="3">
        <v>29550.813301674643</v>
      </c>
    </row>
    <row r="6282" spans="2:16" x14ac:dyDescent="0.35">
      <c r="B6282" t="s">
        <v>10</v>
      </c>
      <c r="D6282" t="s">
        <v>19</v>
      </c>
      <c r="E6282" t="s">
        <v>20</v>
      </c>
      <c r="F6282" t="s">
        <v>98</v>
      </c>
      <c r="G6282" t="s">
        <v>99</v>
      </c>
      <c r="H6282">
        <v>6006</v>
      </c>
      <c r="I6282" t="s">
        <v>100</v>
      </c>
      <c r="J6282">
        <v>63300056</v>
      </c>
      <c r="K6282" t="s">
        <v>1536</v>
      </c>
      <c r="L6282" s="3">
        <v>245255.49118015199</v>
      </c>
      <c r="M6282" s="3">
        <v>253839.4333714573</v>
      </c>
      <c r="N6282" s="3">
        <v>262723.81353945826</v>
      </c>
      <c r="O6282" s="3">
        <v>271919.14701333927</v>
      </c>
      <c r="P6282" s="3">
        <v>281436.31715880614</v>
      </c>
    </row>
    <row r="6283" spans="2:16" x14ac:dyDescent="0.35">
      <c r="B6283" t="s">
        <v>10</v>
      </c>
      <c r="D6283" t="s">
        <v>11</v>
      </c>
      <c r="E6283" t="s">
        <v>20</v>
      </c>
      <c r="F6283" t="s">
        <v>98</v>
      </c>
      <c r="G6283" t="s">
        <v>99</v>
      </c>
      <c r="H6283">
        <v>6006</v>
      </c>
      <c r="I6283" t="s">
        <v>100</v>
      </c>
      <c r="J6283">
        <v>63300100</v>
      </c>
      <c r="K6283" t="s">
        <v>1869</v>
      </c>
      <c r="L6283" s="3">
        <v>22563.505188573981</v>
      </c>
      <c r="M6283" s="3">
        <v>23353.227870174072</v>
      </c>
      <c r="N6283" s="3">
        <v>24170.590845630159</v>
      </c>
      <c r="O6283" s="3">
        <v>25016.561525227211</v>
      </c>
      <c r="P6283" s="3">
        <v>25892.141178610163</v>
      </c>
    </row>
    <row r="6284" spans="2:16" x14ac:dyDescent="0.35">
      <c r="B6284" t="s">
        <v>10</v>
      </c>
      <c r="D6284" t="s">
        <v>11</v>
      </c>
      <c r="E6284" t="s">
        <v>20</v>
      </c>
      <c r="F6284" t="s">
        <v>98</v>
      </c>
      <c r="G6284" t="s">
        <v>99</v>
      </c>
      <c r="H6284">
        <v>6006</v>
      </c>
      <c r="I6284" t="s">
        <v>100</v>
      </c>
      <c r="J6284">
        <v>63300170</v>
      </c>
      <c r="K6284" t="s">
        <v>1873</v>
      </c>
      <c r="L6284" s="3">
        <v>38995.623097644166</v>
      </c>
      <c r="M6284" s="3">
        <v>40360.469906061713</v>
      </c>
      <c r="N6284" s="3">
        <v>41773.086352773862</v>
      </c>
      <c r="O6284" s="3">
        <v>43235.144375120944</v>
      </c>
      <c r="P6284" s="3">
        <v>44748.374428250179</v>
      </c>
    </row>
    <row r="6285" spans="2:16" x14ac:dyDescent="0.35">
      <c r="B6285" t="s">
        <v>10</v>
      </c>
      <c r="D6285" t="s">
        <v>11</v>
      </c>
      <c r="E6285" t="s">
        <v>20</v>
      </c>
      <c r="F6285" t="s">
        <v>101</v>
      </c>
      <c r="G6285" t="s">
        <v>102</v>
      </c>
      <c r="H6285">
        <v>6006</v>
      </c>
      <c r="I6285" t="s">
        <v>100</v>
      </c>
      <c r="J6285">
        <v>63300080</v>
      </c>
      <c r="K6285" t="s">
        <v>91</v>
      </c>
      <c r="L6285" s="3">
        <v>64601.312039915902</v>
      </c>
      <c r="M6285" s="3">
        <v>66862.357961312955</v>
      </c>
      <c r="N6285" s="3">
        <v>69202.54048995889</v>
      </c>
      <c r="O6285" s="3">
        <v>71624.629407107452</v>
      </c>
      <c r="P6285" s="3">
        <v>74131.491436356198</v>
      </c>
    </row>
    <row r="6286" spans="2:16" x14ac:dyDescent="0.35">
      <c r="B6286" t="s">
        <v>10</v>
      </c>
      <c r="D6286" t="s">
        <v>19</v>
      </c>
      <c r="E6286" t="s">
        <v>20</v>
      </c>
      <c r="F6286" t="s">
        <v>101</v>
      </c>
      <c r="G6286" t="s">
        <v>102</v>
      </c>
      <c r="H6286">
        <v>6006</v>
      </c>
      <c r="I6286" t="s">
        <v>100</v>
      </c>
      <c r="J6286">
        <v>63300030</v>
      </c>
      <c r="K6286" t="s">
        <v>1488</v>
      </c>
      <c r="L6286" s="3">
        <v>8000</v>
      </c>
      <c r="M6286" s="3">
        <v>8000</v>
      </c>
      <c r="N6286" s="3">
        <v>8000</v>
      </c>
      <c r="O6286" s="3">
        <v>8000</v>
      </c>
      <c r="P6286" s="3">
        <v>8000</v>
      </c>
    </row>
    <row r="6287" spans="2:16" x14ac:dyDescent="0.35">
      <c r="B6287" t="s">
        <v>10</v>
      </c>
      <c r="D6287" t="s">
        <v>11</v>
      </c>
      <c r="E6287" t="s">
        <v>20</v>
      </c>
      <c r="F6287" t="s">
        <v>101</v>
      </c>
      <c r="G6287" t="s">
        <v>102</v>
      </c>
      <c r="H6287">
        <v>6006</v>
      </c>
      <c r="I6287" t="s">
        <v>100</v>
      </c>
      <c r="J6287">
        <v>63300040</v>
      </c>
      <c r="K6287" t="s">
        <v>1515</v>
      </c>
      <c r="L6287" s="3">
        <v>22312.953171681478</v>
      </c>
      <c r="M6287" s="3">
        <v>23093.906532690326</v>
      </c>
      <c r="N6287" s="3">
        <v>23902.193261334487</v>
      </c>
      <c r="O6287" s="3">
        <v>24738.77002548119</v>
      </c>
      <c r="P6287" s="3">
        <v>25604.626976373031</v>
      </c>
    </row>
    <row r="6288" spans="2:16" x14ac:dyDescent="0.35">
      <c r="B6288" t="s">
        <v>10</v>
      </c>
      <c r="D6288" t="s">
        <v>19</v>
      </c>
      <c r="E6288" t="s">
        <v>20</v>
      </c>
      <c r="F6288" t="s">
        <v>101</v>
      </c>
      <c r="G6288" t="s">
        <v>102</v>
      </c>
      <c r="H6288">
        <v>6006</v>
      </c>
      <c r="I6288" t="s">
        <v>100</v>
      </c>
      <c r="J6288">
        <v>63300056</v>
      </c>
      <c r="K6288" t="s">
        <v>1536</v>
      </c>
      <c r="L6288" s="3">
        <v>212504.31592077599</v>
      </c>
      <c r="M6288" s="3">
        <v>219941.96697800313</v>
      </c>
      <c r="N6288" s="3">
        <v>227639.93582223321</v>
      </c>
      <c r="O6288" s="3">
        <v>235607.33357601136</v>
      </c>
      <c r="P6288" s="3">
        <v>243853.59025117173</v>
      </c>
    </row>
    <row r="6289" spans="2:16" x14ac:dyDescent="0.35">
      <c r="B6289" t="s">
        <v>10</v>
      </c>
      <c r="D6289" t="s">
        <v>19</v>
      </c>
      <c r="E6289" t="s">
        <v>20</v>
      </c>
      <c r="F6289" t="s">
        <v>101</v>
      </c>
      <c r="G6289" t="s">
        <v>102</v>
      </c>
      <c r="H6289">
        <v>6006</v>
      </c>
      <c r="I6289" t="s">
        <v>100</v>
      </c>
      <c r="J6289">
        <v>63300060</v>
      </c>
      <c r="K6289" t="s">
        <v>1546</v>
      </c>
      <c r="L6289" s="3">
        <v>200</v>
      </c>
      <c r="M6289" s="3">
        <v>200</v>
      </c>
      <c r="N6289" s="3">
        <v>200</v>
      </c>
      <c r="O6289" s="3">
        <v>200</v>
      </c>
      <c r="P6289" s="3">
        <v>200</v>
      </c>
    </row>
    <row r="6290" spans="2:16" x14ac:dyDescent="0.35">
      <c r="B6290" t="s">
        <v>10</v>
      </c>
      <c r="D6290" t="s">
        <v>19</v>
      </c>
      <c r="E6290" t="s">
        <v>20</v>
      </c>
      <c r="F6290" t="s">
        <v>101</v>
      </c>
      <c r="G6290" t="s">
        <v>102</v>
      </c>
      <c r="H6290">
        <v>6006</v>
      </c>
      <c r="I6290" t="s">
        <v>100</v>
      </c>
      <c r="J6290">
        <v>63300033</v>
      </c>
      <c r="K6290" t="s">
        <v>1661</v>
      </c>
      <c r="L6290" s="3">
        <v>1800</v>
      </c>
      <c r="M6290" s="3">
        <v>1800</v>
      </c>
      <c r="N6290" s="3">
        <v>1800</v>
      </c>
      <c r="O6290" s="3">
        <v>1800</v>
      </c>
      <c r="P6290" s="3">
        <v>1800</v>
      </c>
    </row>
    <row r="6291" spans="2:16" x14ac:dyDescent="0.35">
      <c r="B6291" t="s">
        <v>10</v>
      </c>
      <c r="D6291" t="s">
        <v>11</v>
      </c>
      <c r="E6291" t="s">
        <v>20</v>
      </c>
      <c r="F6291" t="s">
        <v>101</v>
      </c>
      <c r="G6291" t="s">
        <v>102</v>
      </c>
      <c r="H6291">
        <v>6006</v>
      </c>
      <c r="I6291" t="s">
        <v>100</v>
      </c>
      <c r="J6291">
        <v>63300100</v>
      </c>
      <c r="K6291" t="s">
        <v>1869</v>
      </c>
      <c r="L6291" s="3">
        <v>19550.397064711389</v>
      </c>
      <c r="M6291" s="3">
        <v>20234.660961976286</v>
      </c>
      <c r="N6291" s="3">
        <v>20942.874095645453</v>
      </c>
      <c r="O6291" s="3">
        <v>21675.874688993044</v>
      </c>
      <c r="P6291" s="3">
        <v>22434.5303031078</v>
      </c>
    </row>
    <row r="6292" spans="2:16" x14ac:dyDescent="0.35">
      <c r="B6292" t="s">
        <v>10</v>
      </c>
      <c r="D6292" t="s">
        <v>11</v>
      </c>
      <c r="E6292" t="s">
        <v>20</v>
      </c>
      <c r="F6292" t="s">
        <v>101</v>
      </c>
      <c r="G6292" t="s">
        <v>102</v>
      </c>
      <c r="H6292">
        <v>6006</v>
      </c>
      <c r="I6292" t="s">
        <v>100</v>
      </c>
      <c r="J6292">
        <v>63300170</v>
      </c>
      <c r="K6292" t="s">
        <v>1873</v>
      </c>
      <c r="L6292" s="3">
        <v>33788.186231403386</v>
      </c>
      <c r="M6292" s="3">
        <v>34970.772749502496</v>
      </c>
      <c r="N6292" s="3">
        <v>36194.749795735079</v>
      </c>
      <c r="O6292" s="3">
        <v>37461.566038585806</v>
      </c>
      <c r="P6292" s="3">
        <v>38772.720849936304</v>
      </c>
    </row>
    <row r="6293" spans="2:16" x14ac:dyDescent="0.35">
      <c r="B6293" t="s">
        <v>1676</v>
      </c>
      <c r="C6293" t="s">
        <v>1676</v>
      </c>
      <c r="D6293" t="s">
        <v>1676</v>
      </c>
      <c r="E6293" t="s">
        <v>1676</v>
      </c>
      <c r="F6293" t="s">
        <v>1677</v>
      </c>
      <c r="G6293" t="s">
        <v>1678</v>
      </c>
      <c r="H6293">
        <v>7000</v>
      </c>
      <c r="I6293" t="s">
        <v>1679</v>
      </c>
      <c r="J6293">
        <v>63300150</v>
      </c>
      <c r="K6293" t="s">
        <v>1680</v>
      </c>
      <c r="L6293" s="3">
        <v>6215772</v>
      </c>
      <c r="M6293" s="3">
        <v>6195276.6999999993</v>
      </c>
      <c r="N6293" s="3">
        <v>6257955</v>
      </c>
      <c r="O6293" s="3">
        <v>6353008</v>
      </c>
      <c r="P6293" s="3">
        <v>6543598.2400000002</v>
      </c>
    </row>
    <row r="6294" spans="2:16" x14ac:dyDescent="0.35">
      <c r="B6294" t="s">
        <v>10</v>
      </c>
      <c r="D6294" t="s">
        <v>11</v>
      </c>
      <c r="E6294" t="s">
        <v>1742</v>
      </c>
      <c r="F6294" t="s">
        <v>1743</v>
      </c>
      <c r="G6294" t="s">
        <v>1744</v>
      </c>
      <c r="H6294">
        <v>9800</v>
      </c>
      <c r="I6294" t="s">
        <v>1745</v>
      </c>
      <c r="J6294">
        <v>63300152</v>
      </c>
      <c r="K6294" t="s">
        <v>1741</v>
      </c>
      <c r="L6294" s="3">
        <v>10600000</v>
      </c>
      <c r="M6294" s="3">
        <v>10600000</v>
      </c>
      <c r="N6294" s="3">
        <v>10600000</v>
      </c>
      <c r="O6294" s="3">
        <v>10600000</v>
      </c>
      <c r="P6294" s="3">
        <v>10600000</v>
      </c>
    </row>
    <row r="6295" spans="2:16" x14ac:dyDescent="0.35">
      <c r="B6295" t="s">
        <v>10</v>
      </c>
      <c r="D6295" t="s">
        <v>11</v>
      </c>
      <c r="E6295" t="s">
        <v>54</v>
      </c>
      <c r="F6295" t="s">
        <v>55</v>
      </c>
      <c r="G6295" t="s">
        <v>56</v>
      </c>
      <c r="H6295">
        <v>9801</v>
      </c>
      <c r="I6295" t="s">
        <v>54</v>
      </c>
      <c r="J6295">
        <v>63300191</v>
      </c>
      <c r="K6295" t="s">
        <v>57</v>
      </c>
      <c r="L6295" s="3">
        <v>62898.260947867529</v>
      </c>
      <c r="M6295" s="3">
        <v>8.9999999850988388E-2</v>
      </c>
      <c r="N6295" s="3">
        <v>8.9999999850988388E-2</v>
      </c>
      <c r="O6295" s="3">
        <v>-0.16000000003259629</v>
      </c>
      <c r="P6295" s="3">
        <v>-10043.570557495346</v>
      </c>
    </row>
    <row r="6296" spans="2:16" x14ac:dyDescent="0.35">
      <c r="B6296" t="s">
        <v>10</v>
      </c>
      <c r="D6296" t="s">
        <v>11</v>
      </c>
      <c r="E6296" t="s">
        <v>54</v>
      </c>
      <c r="F6296" t="s">
        <v>58</v>
      </c>
      <c r="G6296" t="s">
        <v>59</v>
      </c>
      <c r="H6296">
        <v>9801</v>
      </c>
      <c r="I6296" t="s">
        <v>54</v>
      </c>
      <c r="J6296">
        <v>63300191</v>
      </c>
      <c r="K6296" t="s">
        <v>57</v>
      </c>
      <c r="L6296" s="3">
        <v>17317.330059103086</v>
      </c>
      <c r="M6296" s="3">
        <v>0</v>
      </c>
      <c r="N6296" s="3">
        <v>0</v>
      </c>
      <c r="O6296" s="3">
        <v>0</v>
      </c>
      <c r="P6296" s="3">
        <v>-3428.9915636808728</v>
      </c>
    </row>
    <row r="6297" spans="2:16" x14ac:dyDescent="0.35">
      <c r="B6297" t="s">
        <v>10</v>
      </c>
      <c r="D6297" t="s">
        <v>11</v>
      </c>
      <c r="E6297" t="s">
        <v>54</v>
      </c>
      <c r="F6297" t="s">
        <v>60</v>
      </c>
      <c r="G6297" t="s">
        <v>61</v>
      </c>
      <c r="H6297">
        <v>9801</v>
      </c>
      <c r="I6297" t="s">
        <v>54</v>
      </c>
      <c r="J6297">
        <v>63300191</v>
      </c>
      <c r="K6297" t="s">
        <v>57</v>
      </c>
      <c r="L6297" s="3">
        <v>121540.40729623847</v>
      </c>
      <c r="M6297" s="3">
        <v>-80290.493333128514</v>
      </c>
      <c r="N6297" s="3">
        <v>-19035.359999828739</v>
      </c>
      <c r="O6297" s="3">
        <v>-19035.359999828739</v>
      </c>
      <c r="P6297" s="3">
        <v>-31259.371688673971</v>
      </c>
    </row>
    <row r="6298" spans="2:16" x14ac:dyDescent="0.35">
      <c r="B6298" t="s">
        <v>10</v>
      </c>
      <c r="D6298" t="s">
        <v>11</v>
      </c>
      <c r="E6298" t="s">
        <v>54</v>
      </c>
      <c r="F6298" t="s">
        <v>62</v>
      </c>
      <c r="G6298" t="s">
        <v>63</v>
      </c>
      <c r="H6298">
        <v>9801</v>
      </c>
      <c r="I6298" t="s">
        <v>54</v>
      </c>
      <c r="J6298">
        <v>63300191</v>
      </c>
      <c r="K6298" t="s">
        <v>57</v>
      </c>
      <c r="L6298" s="3">
        <v>-263106.54665179411</v>
      </c>
      <c r="M6298" s="3">
        <v>-60910.570641151164</v>
      </c>
      <c r="N6298" s="3">
        <v>89088.999358848669</v>
      </c>
      <c r="O6298" s="3">
        <v>151680.08935884875</v>
      </c>
      <c r="P6298" s="3">
        <v>136075.98351681931</v>
      </c>
    </row>
    <row r="6299" spans="2:16" x14ac:dyDescent="0.35">
      <c r="B6299" t="s">
        <v>10</v>
      </c>
      <c r="D6299" t="s">
        <v>11</v>
      </c>
      <c r="E6299" t="s">
        <v>54</v>
      </c>
      <c r="F6299" t="s">
        <v>64</v>
      </c>
      <c r="G6299" t="s">
        <v>65</v>
      </c>
      <c r="H6299">
        <v>9801</v>
      </c>
      <c r="I6299" t="s">
        <v>54</v>
      </c>
      <c r="J6299">
        <v>63300191</v>
      </c>
      <c r="K6299" t="s">
        <v>57</v>
      </c>
      <c r="L6299" s="3">
        <v>57615.727763349307</v>
      </c>
      <c r="M6299" s="3">
        <v>-4.7787745483219624E-2</v>
      </c>
      <c r="N6299" s="3">
        <v>4.5454545179381967E-3</v>
      </c>
      <c r="O6299" s="3">
        <v>-1.4546094462275505E-7</v>
      </c>
      <c r="P6299" s="3">
        <v>-3981.0601145280525</v>
      </c>
    </row>
    <row r="6300" spans="2:16" x14ac:dyDescent="0.35">
      <c r="B6300" t="s">
        <v>10</v>
      </c>
      <c r="D6300" t="s">
        <v>11</v>
      </c>
      <c r="E6300" t="s">
        <v>54</v>
      </c>
      <c r="F6300" t="s">
        <v>66</v>
      </c>
      <c r="G6300" t="s">
        <v>67</v>
      </c>
      <c r="H6300">
        <v>9801</v>
      </c>
      <c r="I6300" t="s">
        <v>54</v>
      </c>
      <c r="J6300">
        <v>63300191</v>
      </c>
      <c r="K6300" t="s">
        <v>57</v>
      </c>
      <c r="L6300" s="3">
        <v>139075.91440849478</v>
      </c>
      <c r="M6300" s="3">
        <v>0.42561151078552939</v>
      </c>
      <c r="N6300" s="3">
        <v>0.42561151078552939</v>
      </c>
      <c r="O6300" s="3">
        <v>0.42561151078552939</v>
      </c>
      <c r="P6300" s="3">
        <v>-839.82442910004465</v>
      </c>
    </row>
    <row r="6301" spans="2:16" x14ac:dyDescent="0.35">
      <c r="B6301" t="s">
        <v>10</v>
      </c>
      <c r="D6301" t="s">
        <v>11</v>
      </c>
      <c r="E6301" t="s">
        <v>54</v>
      </c>
      <c r="F6301" t="s">
        <v>68</v>
      </c>
      <c r="G6301" t="s">
        <v>69</v>
      </c>
      <c r="H6301">
        <v>9801</v>
      </c>
      <c r="I6301" t="s">
        <v>54</v>
      </c>
      <c r="J6301">
        <v>63300191</v>
      </c>
      <c r="K6301" t="s">
        <v>57</v>
      </c>
      <c r="L6301" s="3">
        <v>174355.85435946615</v>
      </c>
      <c r="M6301" s="3">
        <v>0</v>
      </c>
      <c r="N6301" s="3">
        <v>0</v>
      </c>
      <c r="O6301" s="3">
        <v>0</v>
      </c>
      <c r="P6301" s="3">
        <v>0</v>
      </c>
    </row>
    <row r="6302" spans="2:16" x14ac:dyDescent="0.35">
      <c r="B6302" t="s">
        <v>10</v>
      </c>
      <c r="D6302" t="s">
        <v>11</v>
      </c>
      <c r="E6302" t="s">
        <v>54</v>
      </c>
      <c r="F6302" t="s">
        <v>70</v>
      </c>
      <c r="G6302" t="s">
        <v>71</v>
      </c>
      <c r="H6302">
        <v>9801</v>
      </c>
      <c r="I6302" t="s">
        <v>54</v>
      </c>
      <c r="J6302">
        <v>63300191</v>
      </c>
      <c r="K6302" t="s">
        <v>57</v>
      </c>
      <c r="L6302" s="3">
        <v>-298494.56964672793</v>
      </c>
      <c r="M6302" s="3">
        <v>-241305.64545454551</v>
      </c>
      <c r="N6302" s="3">
        <v>-153554.19090909092</v>
      </c>
      <c r="O6302" s="3">
        <v>-153554.19090909092</v>
      </c>
      <c r="P6302" s="3">
        <v>-159605.85466952273</v>
      </c>
    </row>
    <row r="6303" spans="2:16" x14ac:dyDescent="0.35">
      <c r="B6303" t="s">
        <v>10</v>
      </c>
      <c r="D6303" t="s">
        <v>11</v>
      </c>
      <c r="E6303" t="s">
        <v>54</v>
      </c>
      <c r="F6303" t="s">
        <v>72</v>
      </c>
      <c r="G6303" t="s">
        <v>73</v>
      </c>
      <c r="H6303">
        <v>9801</v>
      </c>
      <c r="I6303" t="s">
        <v>54</v>
      </c>
      <c r="J6303">
        <v>63300191</v>
      </c>
      <c r="K6303" t="s">
        <v>57</v>
      </c>
      <c r="L6303" s="3">
        <v>-125268.09546127811</v>
      </c>
      <c r="M6303" s="3">
        <v>548741.68666666665</v>
      </c>
      <c r="N6303" s="3">
        <v>894271.46857142856</v>
      </c>
      <c r="O6303" s="3">
        <v>894271.46857142868</v>
      </c>
      <c r="P6303" s="3">
        <v>890818.24108548381</v>
      </c>
    </row>
    <row r="6304" spans="2:16" x14ac:dyDescent="0.35">
      <c r="B6304" t="s">
        <v>10</v>
      </c>
      <c r="D6304" t="s">
        <v>11</v>
      </c>
      <c r="E6304" t="s">
        <v>54</v>
      </c>
      <c r="F6304" t="s">
        <v>74</v>
      </c>
      <c r="G6304" t="s">
        <v>75</v>
      </c>
      <c r="H6304">
        <v>9801</v>
      </c>
      <c r="I6304" t="s">
        <v>54</v>
      </c>
      <c r="J6304">
        <v>63300191</v>
      </c>
      <c r="K6304" t="s">
        <v>57</v>
      </c>
      <c r="L6304" s="3">
        <v>-989458.03864417493</v>
      </c>
      <c r="M6304" s="3">
        <v>-70063.504999999888</v>
      </c>
      <c r="N6304" s="3">
        <v>-362358.58833353291</v>
      </c>
      <c r="O6304" s="3">
        <v>-1195352.4179168665</v>
      </c>
      <c r="P6304" s="3">
        <v>-1227564.5298260087</v>
      </c>
    </row>
    <row r="6305" spans="2:16" x14ac:dyDescent="0.35">
      <c r="B6305" t="s">
        <v>10</v>
      </c>
      <c r="D6305" t="s">
        <v>11</v>
      </c>
      <c r="E6305" t="s">
        <v>54</v>
      </c>
      <c r="F6305" t="s">
        <v>55</v>
      </c>
      <c r="G6305" t="s">
        <v>56</v>
      </c>
      <c r="H6305">
        <v>9801</v>
      </c>
      <c r="I6305" t="s">
        <v>54</v>
      </c>
      <c r="J6305">
        <v>63300191</v>
      </c>
      <c r="K6305" t="s">
        <v>57</v>
      </c>
      <c r="L6305" s="3">
        <v>0</v>
      </c>
      <c r="M6305" s="3">
        <v>-8.9999999850988388E-2</v>
      </c>
      <c r="N6305" s="3">
        <v>-8.9999999850988388E-2</v>
      </c>
      <c r="O6305" s="3">
        <v>0.16000000003259629</v>
      </c>
      <c r="P6305" s="3">
        <v>0</v>
      </c>
    </row>
    <row r="6306" spans="2:16" x14ac:dyDescent="0.35">
      <c r="B6306" t="s">
        <v>10</v>
      </c>
      <c r="D6306" t="s">
        <v>11</v>
      </c>
      <c r="E6306" t="s">
        <v>54</v>
      </c>
      <c r="F6306" t="s">
        <v>58</v>
      </c>
      <c r="G6306" t="s">
        <v>59</v>
      </c>
      <c r="H6306">
        <v>9801</v>
      </c>
      <c r="I6306" t="s">
        <v>54</v>
      </c>
      <c r="J6306">
        <v>63300191</v>
      </c>
      <c r="K6306" t="s">
        <v>57</v>
      </c>
      <c r="L6306" s="3">
        <v>0</v>
      </c>
      <c r="M6306" s="3">
        <v>0</v>
      </c>
      <c r="N6306" s="3">
        <v>0</v>
      </c>
      <c r="O6306" s="3">
        <v>0</v>
      </c>
      <c r="P6306" s="3">
        <v>0</v>
      </c>
    </row>
    <row r="6307" spans="2:16" x14ac:dyDescent="0.35">
      <c r="B6307" t="s">
        <v>10</v>
      </c>
      <c r="D6307" t="s">
        <v>11</v>
      </c>
      <c r="E6307" t="s">
        <v>54</v>
      </c>
      <c r="F6307" t="s">
        <v>60</v>
      </c>
      <c r="G6307" t="s">
        <v>61</v>
      </c>
      <c r="H6307">
        <v>9801</v>
      </c>
      <c r="I6307" t="s">
        <v>54</v>
      </c>
      <c r="J6307">
        <v>63300191</v>
      </c>
      <c r="K6307" t="s">
        <v>57</v>
      </c>
      <c r="L6307" s="3">
        <v>0</v>
      </c>
      <c r="M6307" s="3">
        <v>80290.493333128514</v>
      </c>
      <c r="N6307" s="3">
        <v>19035.359999828739</v>
      </c>
      <c r="O6307" s="3">
        <v>19035.359999828739</v>
      </c>
      <c r="P6307" s="3">
        <v>0</v>
      </c>
    </row>
    <row r="6308" spans="2:16" x14ac:dyDescent="0.35">
      <c r="B6308" t="s">
        <v>10</v>
      </c>
      <c r="D6308" t="s">
        <v>11</v>
      </c>
      <c r="E6308" t="s">
        <v>54</v>
      </c>
      <c r="F6308" t="s">
        <v>62</v>
      </c>
      <c r="G6308" t="s">
        <v>63</v>
      </c>
      <c r="H6308">
        <v>9801</v>
      </c>
      <c r="I6308" t="s">
        <v>54</v>
      </c>
      <c r="J6308">
        <v>63300191</v>
      </c>
      <c r="K6308" t="s">
        <v>57</v>
      </c>
      <c r="L6308" s="3">
        <v>0</v>
      </c>
      <c r="M6308" s="3">
        <v>60910.570641151164</v>
      </c>
      <c r="N6308" s="3">
        <v>-89088.999358848669</v>
      </c>
      <c r="O6308" s="3">
        <v>-151680.08935884875</v>
      </c>
      <c r="P6308" s="3">
        <v>0</v>
      </c>
    </row>
    <row r="6309" spans="2:16" x14ac:dyDescent="0.35">
      <c r="B6309" t="s">
        <v>10</v>
      </c>
      <c r="D6309" t="s">
        <v>11</v>
      </c>
      <c r="E6309" t="s">
        <v>54</v>
      </c>
      <c r="F6309" t="s">
        <v>64</v>
      </c>
      <c r="G6309" t="s">
        <v>65</v>
      </c>
      <c r="H6309">
        <v>9801</v>
      </c>
      <c r="I6309" t="s">
        <v>54</v>
      </c>
      <c r="J6309">
        <v>63300191</v>
      </c>
      <c r="K6309" t="s">
        <v>57</v>
      </c>
      <c r="L6309" s="3">
        <v>0</v>
      </c>
      <c r="M6309" s="3">
        <v>4.7787745483219624E-2</v>
      </c>
      <c r="N6309" s="3">
        <v>-4.5454545179381967E-3</v>
      </c>
      <c r="O6309" s="3">
        <v>1.4546094462275505E-7</v>
      </c>
      <c r="P6309" s="3">
        <v>0</v>
      </c>
    </row>
    <row r="6310" spans="2:16" x14ac:dyDescent="0.35">
      <c r="B6310" t="s">
        <v>10</v>
      </c>
      <c r="D6310" t="s">
        <v>11</v>
      </c>
      <c r="E6310" t="s">
        <v>54</v>
      </c>
      <c r="F6310" t="s">
        <v>66</v>
      </c>
      <c r="G6310" t="s">
        <v>67</v>
      </c>
      <c r="H6310">
        <v>9801</v>
      </c>
      <c r="I6310" t="s">
        <v>54</v>
      </c>
      <c r="J6310">
        <v>63300191</v>
      </c>
      <c r="K6310" t="s">
        <v>57</v>
      </c>
      <c r="L6310" s="3">
        <v>0</v>
      </c>
      <c r="M6310" s="3">
        <v>-0.42561151078552939</v>
      </c>
      <c r="N6310" s="3">
        <v>-0.42561151078552939</v>
      </c>
      <c r="O6310" s="3">
        <v>-0.42561151078552939</v>
      </c>
      <c r="P6310" s="3">
        <v>0</v>
      </c>
    </row>
    <row r="6311" spans="2:16" x14ac:dyDescent="0.35">
      <c r="B6311" t="s">
        <v>10</v>
      </c>
      <c r="D6311" t="s">
        <v>11</v>
      </c>
      <c r="E6311" t="s">
        <v>54</v>
      </c>
      <c r="F6311" t="s">
        <v>68</v>
      </c>
      <c r="G6311" t="s">
        <v>69</v>
      </c>
      <c r="H6311">
        <v>9801</v>
      </c>
      <c r="I6311" t="s">
        <v>54</v>
      </c>
      <c r="J6311">
        <v>63300191</v>
      </c>
      <c r="K6311" t="s">
        <v>57</v>
      </c>
      <c r="L6311" s="3">
        <v>0</v>
      </c>
      <c r="M6311" s="3">
        <v>0</v>
      </c>
      <c r="N6311" s="3">
        <v>0</v>
      </c>
      <c r="O6311" s="3">
        <v>0</v>
      </c>
      <c r="P6311" s="3">
        <v>0</v>
      </c>
    </row>
    <row r="6312" spans="2:16" x14ac:dyDescent="0.35">
      <c r="B6312" t="s">
        <v>10</v>
      </c>
      <c r="D6312" t="s">
        <v>11</v>
      </c>
      <c r="E6312" t="s">
        <v>54</v>
      </c>
      <c r="F6312" t="s">
        <v>70</v>
      </c>
      <c r="G6312" t="s">
        <v>71</v>
      </c>
      <c r="H6312">
        <v>9801</v>
      </c>
      <c r="I6312" t="s">
        <v>54</v>
      </c>
      <c r="J6312">
        <v>63300191</v>
      </c>
      <c r="K6312" t="s">
        <v>57</v>
      </c>
      <c r="L6312" s="3">
        <v>0</v>
      </c>
      <c r="M6312" s="3">
        <v>241305.64545454551</v>
      </c>
      <c r="N6312" s="3">
        <v>153554.19090909092</v>
      </c>
      <c r="O6312" s="3">
        <v>153554.19090909092</v>
      </c>
      <c r="P6312" s="3">
        <v>0</v>
      </c>
    </row>
    <row r="6313" spans="2:16" x14ac:dyDescent="0.35">
      <c r="B6313" t="s">
        <v>10</v>
      </c>
      <c r="D6313" t="s">
        <v>11</v>
      </c>
      <c r="E6313" t="s">
        <v>54</v>
      </c>
      <c r="F6313" t="s">
        <v>72</v>
      </c>
      <c r="G6313" t="s">
        <v>73</v>
      </c>
      <c r="H6313">
        <v>9801</v>
      </c>
      <c r="I6313" t="s">
        <v>54</v>
      </c>
      <c r="J6313">
        <v>63300191</v>
      </c>
      <c r="K6313" t="s">
        <v>57</v>
      </c>
      <c r="L6313" s="3">
        <v>0</v>
      </c>
      <c r="M6313" s="3">
        <v>-548741.68666666665</v>
      </c>
      <c r="N6313" s="3">
        <v>-894271.46857142856</v>
      </c>
      <c r="O6313" s="3">
        <v>-894271.46857142868</v>
      </c>
      <c r="P6313" s="3">
        <v>0</v>
      </c>
    </row>
    <row r="6314" spans="2:16" x14ac:dyDescent="0.35">
      <c r="B6314" t="s">
        <v>10</v>
      </c>
      <c r="D6314" t="s">
        <v>11</v>
      </c>
      <c r="E6314" t="s">
        <v>54</v>
      </c>
      <c r="F6314" t="s">
        <v>74</v>
      </c>
      <c r="G6314" t="s">
        <v>75</v>
      </c>
      <c r="H6314">
        <v>9801</v>
      </c>
      <c r="I6314" t="s">
        <v>54</v>
      </c>
      <c r="J6314">
        <v>63300191</v>
      </c>
      <c r="K6314" t="s">
        <v>57</v>
      </c>
      <c r="L6314" s="3">
        <v>0</v>
      </c>
      <c r="M6314" s="3">
        <v>70063.504999999888</v>
      </c>
      <c r="N6314" s="3">
        <v>362358.58833353291</v>
      </c>
      <c r="O6314" s="3">
        <v>1195352.4179168665</v>
      </c>
      <c r="P6314" s="3">
        <v>0</v>
      </c>
    </row>
    <row r="6315" spans="2:16" x14ac:dyDescent="0.35">
      <c r="B6315" t="s">
        <v>76</v>
      </c>
      <c r="D6315" t="s">
        <v>11</v>
      </c>
      <c r="E6315" t="s">
        <v>54</v>
      </c>
      <c r="F6315" t="s">
        <v>55</v>
      </c>
      <c r="G6315" t="s">
        <v>56</v>
      </c>
      <c r="H6315">
        <v>9801</v>
      </c>
      <c r="I6315" t="s">
        <v>54</v>
      </c>
      <c r="J6315">
        <v>63300191</v>
      </c>
      <c r="K6315" t="s">
        <v>57</v>
      </c>
      <c r="L6315" s="3">
        <v>1109247.5790521323</v>
      </c>
      <c r="M6315" s="3">
        <v>1172145.75</v>
      </c>
      <c r="N6315" s="3">
        <v>1172145.75</v>
      </c>
      <c r="O6315" s="3">
        <v>945234</v>
      </c>
      <c r="P6315" s="3">
        <v>955277.41055749531</v>
      </c>
    </row>
    <row r="6316" spans="2:16" x14ac:dyDescent="0.35">
      <c r="B6316" t="s">
        <v>76</v>
      </c>
      <c r="D6316" t="s">
        <v>11</v>
      </c>
      <c r="E6316" t="s">
        <v>54</v>
      </c>
      <c r="F6316" t="s">
        <v>58</v>
      </c>
      <c r="G6316" t="s">
        <v>59</v>
      </c>
      <c r="H6316">
        <v>9801</v>
      </c>
      <c r="I6316" t="s">
        <v>54</v>
      </c>
      <c r="J6316">
        <v>63300191</v>
      </c>
      <c r="K6316" t="s">
        <v>57</v>
      </c>
      <c r="L6316" s="3">
        <v>305401.66994089691</v>
      </c>
      <c r="M6316" s="3">
        <v>322719</v>
      </c>
      <c r="N6316" s="3">
        <v>322719</v>
      </c>
      <c r="O6316" s="3">
        <v>322719</v>
      </c>
      <c r="P6316" s="3">
        <v>326147.99156368087</v>
      </c>
    </row>
    <row r="6317" spans="2:16" x14ac:dyDescent="0.35">
      <c r="B6317" t="s">
        <v>76</v>
      </c>
      <c r="D6317" t="s">
        <v>11</v>
      </c>
      <c r="E6317" t="s">
        <v>54</v>
      </c>
      <c r="F6317" t="s">
        <v>60</v>
      </c>
      <c r="G6317" t="s">
        <v>61</v>
      </c>
      <c r="H6317">
        <v>9801</v>
      </c>
      <c r="I6317" t="s">
        <v>54</v>
      </c>
      <c r="J6317">
        <v>63300191</v>
      </c>
      <c r="K6317" t="s">
        <v>57</v>
      </c>
      <c r="L6317" s="3">
        <v>1146694.5227037615</v>
      </c>
      <c r="M6317" s="3">
        <v>1211716.0647616999</v>
      </c>
      <c r="N6317" s="3">
        <v>1150460.9314284001</v>
      </c>
      <c r="O6317" s="3">
        <v>1150460.9314284001</v>
      </c>
      <c r="P6317" s="3">
        <v>1162684.9431172453</v>
      </c>
    </row>
    <row r="6318" spans="2:16" x14ac:dyDescent="0.35">
      <c r="B6318" t="s">
        <v>76</v>
      </c>
      <c r="D6318" t="s">
        <v>11</v>
      </c>
      <c r="E6318" t="s">
        <v>54</v>
      </c>
      <c r="F6318" t="s">
        <v>62</v>
      </c>
      <c r="G6318" t="s">
        <v>63</v>
      </c>
      <c r="H6318">
        <v>9801</v>
      </c>
      <c r="I6318" t="s">
        <v>54</v>
      </c>
      <c r="J6318">
        <v>63300191</v>
      </c>
      <c r="K6318" t="s">
        <v>57</v>
      </c>
      <c r="L6318" s="3">
        <v>1697256.2450678558</v>
      </c>
      <c r="M6318" s="3">
        <v>1793496.5393544</v>
      </c>
      <c r="N6318" s="3">
        <v>1632159.2793544</v>
      </c>
      <c r="O6318" s="3">
        <v>1468577.9593543999</v>
      </c>
      <c r="P6318" s="3">
        <v>1484182.0651964294</v>
      </c>
    </row>
    <row r="6319" spans="2:16" x14ac:dyDescent="0.35">
      <c r="B6319" t="s">
        <v>76</v>
      </c>
      <c r="D6319" t="s">
        <v>11</v>
      </c>
      <c r="E6319" t="s">
        <v>54</v>
      </c>
      <c r="F6319" t="s">
        <v>64</v>
      </c>
      <c r="G6319" t="s">
        <v>65</v>
      </c>
      <c r="H6319">
        <v>9801</v>
      </c>
      <c r="I6319" t="s">
        <v>54</v>
      </c>
      <c r="J6319">
        <v>63300191</v>
      </c>
      <c r="K6319" t="s">
        <v>57</v>
      </c>
      <c r="L6319" s="3">
        <v>1016089.3167821051</v>
      </c>
      <c r="M6319" s="3">
        <v>1073705.0923331999</v>
      </c>
      <c r="N6319" s="3">
        <v>665938.59</v>
      </c>
      <c r="O6319" s="3">
        <v>374676.8445456</v>
      </c>
      <c r="P6319" s="3">
        <v>378657.9046599826</v>
      </c>
    </row>
    <row r="6320" spans="2:16" x14ac:dyDescent="0.35">
      <c r="B6320" t="s">
        <v>76</v>
      </c>
      <c r="D6320" t="s">
        <v>11</v>
      </c>
      <c r="E6320" t="s">
        <v>54</v>
      </c>
      <c r="F6320" t="s">
        <v>66</v>
      </c>
      <c r="G6320" t="s">
        <v>67</v>
      </c>
      <c r="H6320">
        <v>9801</v>
      </c>
      <c r="I6320" t="s">
        <v>54</v>
      </c>
      <c r="J6320">
        <v>63300191</v>
      </c>
      <c r="K6320" t="s">
        <v>57</v>
      </c>
      <c r="L6320" s="3">
        <v>74836.511203016024</v>
      </c>
      <c r="M6320" s="3">
        <v>79080</v>
      </c>
      <c r="N6320" s="3">
        <v>79080</v>
      </c>
      <c r="O6320" s="3">
        <v>79080</v>
      </c>
      <c r="P6320" s="3">
        <v>79920.25004061083</v>
      </c>
    </row>
    <row r="6321" spans="2:16" x14ac:dyDescent="0.35">
      <c r="B6321" t="s">
        <v>76</v>
      </c>
      <c r="D6321" t="s">
        <v>11</v>
      </c>
      <c r="E6321" t="s">
        <v>54</v>
      </c>
      <c r="F6321" t="s">
        <v>68</v>
      </c>
      <c r="G6321" t="s">
        <v>69</v>
      </c>
      <c r="H6321">
        <v>9801</v>
      </c>
      <c r="I6321" t="s">
        <v>54</v>
      </c>
      <c r="J6321">
        <v>63300191</v>
      </c>
      <c r="K6321" t="s">
        <v>57</v>
      </c>
      <c r="L6321" s="3">
        <v>156596.70564053385</v>
      </c>
      <c r="M6321" s="3">
        <v>165476.28</v>
      </c>
      <c r="N6321" s="3">
        <v>0</v>
      </c>
      <c r="O6321" s="3">
        <v>0</v>
      </c>
      <c r="P6321" s="3">
        <v>0</v>
      </c>
    </row>
    <row r="6322" spans="2:16" x14ac:dyDescent="0.35">
      <c r="B6322" t="s">
        <v>76</v>
      </c>
      <c r="D6322" t="s">
        <v>11</v>
      </c>
      <c r="E6322" t="s">
        <v>54</v>
      </c>
      <c r="F6322" t="s">
        <v>70</v>
      </c>
      <c r="G6322" t="s">
        <v>71</v>
      </c>
      <c r="H6322">
        <v>9801</v>
      </c>
      <c r="I6322" t="s">
        <v>54</v>
      </c>
      <c r="J6322">
        <v>63300191</v>
      </c>
      <c r="K6322" t="s">
        <v>57</v>
      </c>
      <c r="L6322" s="3">
        <v>538988.8496467279</v>
      </c>
      <c r="M6322" s="3">
        <v>569551.38</v>
      </c>
      <c r="N6322" s="3">
        <v>569551.38</v>
      </c>
      <c r="O6322" s="3">
        <v>569551.38</v>
      </c>
      <c r="P6322" s="3">
        <v>575603.04376043181</v>
      </c>
    </row>
    <row r="6323" spans="2:16" x14ac:dyDescent="0.35">
      <c r="B6323" t="s">
        <v>76</v>
      </c>
      <c r="D6323" t="s">
        <v>11</v>
      </c>
      <c r="E6323" t="s">
        <v>54</v>
      </c>
      <c r="F6323" t="s">
        <v>72</v>
      </c>
      <c r="G6323" t="s">
        <v>73</v>
      </c>
      <c r="H6323">
        <v>9801</v>
      </c>
      <c r="I6323" t="s">
        <v>54</v>
      </c>
      <c r="J6323">
        <v>63300191</v>
      </c>
      <c r="K6323" t="s">
        <v>57</v>
      </c>
      <c r="L6323" s="3">
        <v>656606.97546127811</v>
      </c>
      <c r="M6323" s="3">
        <v>693838.86</v>
      </c>
      <c r="N6323" s="3">
        <v>590669.4</v>
      </c>
      <c r="O6323" s="3">
        <v>324999.96000000002</v>
      </c>
      <c r="P6323" s="3">
        <v>328453.18748594483</v>
      </c>
    </row>
    <row r="6324" spans="2:16" x14ac:dyDescent="0.35">
      <c r="B6324" t="s">
        <v>76</v>
      </c>
      <c r="D6324" t="s">
        <v>11</v>
      </c>
      <c r="E6324" t="s">
        <v>54</v>
      </c>
      <c r="F6324" t="s">
        <v>74</v>
      </c>
      <c r="G6324" t="s">
        <v>75</v>
      </c>
      <c r="H6324">
        <v>9801</v>
      </c>
      <c r="I6324" t="s">
        <v>54</v>
      </c>
      <c r="J6324">
        <v>63300191</v>
      </c>
      <c r="K6324" t="s">
        <v>57</v>
      </c>
      <c r="L6324" s="3">
        <v>1577656.031144175</v>
      </c>
      <c r="M6324" s="3">
        <v>2005421.58</v>
      </c>
      <c r="N6324" s="3">
        <v>3495987.3300001998</v>
      </c>
      <c r="O6324" s="3">
        <v>9263265.8300001994</v>
      </c>
      <c r="P6324" s="3">
        <v>3063849.9419093421</v>
      </c>
    </row>
    <row r="6325" spans="2:16" x14ac:dyDescent="0.35">
      <c r="B6325" t="s">
        <v>10</v>
      </c>
      <c r="D6325" t="s">
        <v>11</v>
      </c>
      <c r="E6325" t="s">
        <v>1517</v>
      </c>
      <c r="F6325" t="s">
        <v>1518</v>
      </c>
      <c r="G6325" t="s">
        <v>1519</v>
      </c>
      <c r="H6325">
        <v>9802</v>
      </c>
      <c r="I6325" t="s">
        <v>1520</v>
      </c>
      <c r="J6325">
        <v>63300158</v>
      </c>
      <c r="K6325" t="s">
        <v>1516</v>
      </c>
      <c r="L6325" s="3">
        <v>660000</v>
      </c>
      <c r="M6325" s="3">
        <v>660000</v>
      </c>
      <c r="N6325" s="3">
        <v>660000</v>
      </c>
      <c r="O6325" s="3">
        <v>660000</v>
      </c>
      <c r="P6325" s="3">
        <v>660000</v>
      </c>
    </row>
    <row r="6326" spans="2:16" x14ac:dyDescent="0.35">
      <c r="B6326" t="s">
        <v>10</v>
      </c>
      <c r="D6326" t="s">
        <v>11</v>
      </c>
      <c r="E6326" t="s">
        <v>1517</v>
      </c>
      <c r="F6326" t="s">
        <v>1521</v>
      </c>
      <c r="G6326" t="s">
        <v>1522</v>
      </c>
      <c r="H6326">
        <v>9802</v>
      </c>
      <c r="I6326" t="s">
        <v>1520</v>
      </c>
      <c r="J6326">
        <v>63300158</v>
      </c>
      <c r="K6326" t="s">
        <v>1516</v>
      </c>
      <c r="L6326" s="3">
        <v>660000</v>
      </c>
      <c r="M6326" s="3">
        <v>660000</v>
      </c>
      <c r="N6326" s="3">
        <v>660000</v>
      </c>
      <c r="O6326" s="3">
        <v>660000</v>
      </c>
      <c r="P6326" s="3">
        <v>660000</v>
      </c>
    </row>
    <row r="6327" spans="2:16" x14ac:dyDescent="0.35">
      <c r="B6327" t="s">
        <v>10</v>
      </c>
      <c r="D6327" t="s">
        <v>11</v>
      </c>
      <c r="E6327" t="s">
        <v>1517</v>
      </c>
      <c r="F6327" t="s">
        <v>1523</v>
      </c>
      <c r="G6327" t="s">
        <v>1524</v>
      </c>
      <c r="H6327">
        <v>9802</v>
      </c>
      <c r="I6327" t="s">
        <v>1520</v>
      </c>
      <c r="J6327">
        <v>63300158</v>
      </c>
      <c r="K6327" t="s">
        <v>1516</v>
      </c>
      <c r="L6327" s="3">
        <v>660000</v>
      </c>
      <c r="M6327" s="3">
        <v>660000</v>
      </c>
      <c r="N6327" s="3">
        <v>660000</v>
      </c>
      <c r="O6327" s="3">
        <v>660000</v>
      </c>
      <c r="P6327" s="3">
        <v>660000</v>
      </c>
    </row>
    <row r="6328" spans="2:16" x14ac:dyDescent="0.35">
      <c r="B6328" t="s">
        <v>10</v>
      </c>
      <c r="D6328" t="s">
        <v>11</v>
      </c>
      <c r="E6328" t="s">
        <v>1517</v>
      </c>
      <c r="F6328" t="s">
        <v>1525</v>
      </c>
      <c r="G6328" t="s">
        <v>1526</v>
      </c>
      <c r="H6328">
        <v>9802</v>
      </c>
      <c r="I6328" t="s">
        <v>1520</v>
      </c>
      <c r="J6328">
        <v>63300158</v>
      </c>
      <c r="K6328" t="s">
        <v>1516</v>
      </c>
      <c r="L6328" s="3">
        <v>20000.000000399999</v>
      </c>
      <c r="M6328" s="3">
        <v>20000.000000399999</v>
      </c>
      <c r="N6328" s="3">
        <v>20000.000000399999</v>
      </c>
      <c r="O6328" s="3">
        <v>20000.000000399999</v>
      </c>
      <c r="P6328" s="3">
        <v>20000.000000399999</v>
      </c>
    </row>
    <row r="6329" spans="2:16" x14ac:dyDescent="0.35">
      <c r="B6329" t="s">
        <v>10</v>
      </c>
      <c r="D6329" t="s">
        <v>11</v>
      </c>
      <c r="E6329" t="s">
        <v>1527</v>
      </c>
      <c r="F6329" t="s">
        <v>1528</v>
      </c>
      <c r="G6329" t="s">
        <v>1529</v>
      </c>
      <c r="H6329">
        <v>9803</v>
      </c>
      <c r="I6329" t="s">
        <v>1527</v>
      </c>
      <c r="J6329">
        <v>63300202</v>
      </c>
      <c r="K6329" t="s">
        <v>1527</v>
      </c>
      <c r="L6329" s="3">
        <v>7673965.5099999998</v>
      </c>
      <c r="M6329" s="3">
        <v>7673965.5099999998</v>
      </c>
      <c r="N6329" s="3">
        <v>7673965.5099999998</v>
      </c>
      <c r="O6329" s="3">
        <v>7673965.5099999998</v>
      </c>
      <c r="P6329" s="3">
        <v>7673965.5099999998</v>
      </c>
    </row>
    <row r="6330" spans="2:16" x14ac:dyDescent="0.35">
      <c r="B6330" t="s">
        <v>10</v>
      </c>
      <c r="D6330" t="s">
        <v>11</v>
      </c>
      <c r="E6330" t="s">
        <v>1527</v>
      </c>
      <c r="F6330" t="s">
        <v>1528</v>
      </c>
      <c r="G6330" t="s">
        <v>1529</v>
      </c>
      <c r="H6330">
        <v>9803</v>
      </c>
      <c r="I6330" t="s">
        <v>1527</v>
      </c>
      <c r="J6330">
        <v>63300150</v>
      </c>
      <c r="K6330" t="s">
        <v>1680</v>
      </c>
      <c r="L6330" s="3">
        <v>251666.69</v>
      </c>
      <c r="M6330" s="3">
        <v>251666.69</v>
      </c>
      <c r="N6330" s="3">
        <v>251666.69</v>
      </c>
      <c r="O6330" s="3">
        <v>251666.69</v>
      </c>
      <c r="P6330" s="3">
        <v>251666.69</v>
      </c>
    </row>
    <row r="6331" spans="2:16" x14ac:dyDescent="0.35">
      <c r="B6331" t="s">
        <v>10</v>
      </c>
      <c r="D6331" t="s">
        <v>11</v>
      </c>
      <c r="E6331" t="s">
        <v>1527</v>
      </c>
      <c r="F6331" t="s">
        <v>1530</v>
      </c>
      <c r="G6331" t="s">
        <v>1531</v>
      </c>
      <c r="H6331">
        <v>9803</v>
      </c>
      <c r="I6331" t="s">
        <v>1527</v>
      </c>
      <c r="J6331">
        <v>63300202</v>
      </c>
      <c r="K6331" t="s">
        <v>1527</v>
      </c>
      <c r="L6331" s="3">
        <v>4696103.32</v>
      </c>
      <c r="M6331" s="3">
        <v>4696103.32</v>
      </c>
      <c r="N6331" s="3">
        <v>4696103.32</v>
      </c>
      <c r="O6331" s="3">
        <v>4696103.32</v>
      </c>
      <c r="P6331" s="3">
        <v>4696103.32</v>
      </c>
    </row>
    <row r="6332" spans="2:16" x14ac:dyDescent="0.35">
      <c r="B6332" t="s">
        <v>10</v>
      </c>
      <c r="D6332" t="s">
        <v>11</v>
      </c>
      <c r="E6332" t="s">
        <v>1527</v>
      </c>
      <c r="F6332" t="s">
        <v>1532</v>
      </c>
      <c r="G6332" t="s">
        <v>1533</v>
      </c>
      <c r="H6332">
        <v>9803</v>
      </c>
      <c r="I6332" t="s">
        <v>1527</v>
      </c>
      <c r="J6332">
        <v>63300202</v>
      </c>
      <c r="K6332" t="s">
        <v>1527</v>
      </c>
      <c r="L6332" s="3">
        <v>211400.38</v>
      </c>
      <c r="M6332" s="3">
        <v>211400.38</v>
      </c>
      <c r="N6332" s="3">
        <v>211400.38</v>
      </c>
      <c r="O6332" s="3">
        <v>211400.38</v>
      </c>
      <c r="P6332" s="3">
        <v>211400.38</v>
      </c>
    </row>
    <row r="6333" spans="2:16" x14ac:dyDescent="0.35">
      <c r="B6333" t="s">
        <v>10</v>
      </c>
      <c r="D6333" t="s">
        <v>11</v>
      </c>
      <c r="E6333" t="s">
        <v>12</v>
      </c>
      <c r="F6333" t="s">
        <v>94</v>
      </c>
      <c r="G6333" t="s">
        <v>95</v>
      </c>
      <c r="H6333">
        <v>9804</v>
      </c>
      <c r="I6333" t="s">
        <v>15</v>
      </c>
      <c r="J6333">
        <v>63300080</v>
      </c>
      <c r="K6333" t="s">
        <v>91</v>
      </c>
      <c r="L6333" s="3">
        <v>-4453414.7816715548</v>
      </c>
      <c r="M6333" s="3">
        <v>-4595372.145990571</v>
      </c>
      <c r="N6333" s="3">
        <v>-4756974.3655644991</v>
      </c>
      <c r="O6333" s="3">
        <v>-4924232.6628235085</v>
      </c>
      <c r="P6333" s="3">
        <v>-5097345.0004865862</v>
      </c>
    </row>
    <row r="6334" spans="2:16" x14ac:dyDescent="0.35">
      <c r="B6334" t="s">
        <v>10</v>
      </c>
      <c r="D6334" t="s">
        <v>11</v>
      </c>
      <c r="E6334" t="s">
        <v>12</v>
      </c>
      <c r="F6334" t="s">
        <v>94</v>
      </c>
      <c r="G6334" t="s">
        <v>95</v>
      </c>
      <c r="H6334">
        <v>9804</v>
      </c>
      <c r="I6334" t="s">
        <v>15</v>
      </c>
      <c r="J6334">
        <v>63300075</v>
      </c>
      <c r="K6334" t="s">
        <v>1480</v>
      </c>
      <c r="L6334" s="3">
        <v>-4348.5596492137911</v>
      </c>
      <c r="M6334" s="3">
        <v>-4165.7761968004115</v>
      </c>
      <c r="N6334" s="3">
        <v>-4231.9830174596909</v>
      </c>
      <c r="O6334" s="3">
        <v>-4299.1829404288601</v>
      </c>
      <c r="P6334" s="3">
        <v>-4367.3908622425661</v>
      </c>
    </row>
    <row r="6335" spans="2:16" x14ac:dyDescent="0.35">
      <c r="B6335" t="s">
        <v>10</v>
      </c>
      <c r="D6335" t="s">
        <v>11</v>
      </c>
      <c r="E6335" t="s">
        <v>12</v>
      </c>
      <c r="F6335" t="s">
        <v>94</v>
      </c>
      <c r="G6335" t="s">
        <v>95</v>
      </c>
      <c r="H6335">
        <v>9804</v>
      </c>
      <c r="I6335" t="s">
        <v>15</v>
      </c>
      <c r="J6335">
        <v>63300030</v>
      </c>
      <c r="K6335" t="s">
        <v>1488</v>
      </c>
      <c r="L6335" s="3">
        <v>-269853.43199761788</v>
      </c>
      <c r="M6335" s="3">
        <v>-330897.65300320188</v>
      </c>
      <c r="N6335" s="3">
        <v>-330897.65300320188</v>
      </c>
      <c r="O6335" s="3">
        <v>-330897.65300320188</v>
      </c>
      <c r="P6335" s="3">
        <v>-330897.65300320188</v>
      </c>
    </row>
    <row r="6336" spans="2:16" x14ac:dyDescent="0.35">
      <c r="B6336" t="s">
        <v>10</v>
      </c>
      <c r="D6336" t="s">
        <v>11</v>
      </c>
      <c r="E6336" t="s">
        <v>12</v>
      </c>
      <c r="F6336" t="s">
        <v>94</v>
      </c>
      <c r="G6336" t="s">
        <v>95</v>
      </c>
      <c r="H6336">
        <v>9804</v>
      </c>
      <c r="I6336" t="s">
        <v>15</v>
      </c>
      <c r="J6336">
        <v>63300040</v>
      </c>
      <c r="K6336" t="s">
        <v>1515</v>
      </c>
      <c r="L6336" s="3">
        <v>-1530779.3185740139</v>
      </c>
      <c r="M6336" s="3">
        <v>-1579551.4102861241</v>
      </c>
      <c r="N6336" s="3">
        <v>-1635099.6583920147</v>
      </c>
      <c r="O6336" s="3">
        <v>-1692592.0951816128</v>
      </c>
      <c r="P6336" s="3">
        <v>-1752096.7672588474</v>
      </c>
    </row>
    <row r="6337" spans="2:16" x14ac:dyDescent="0.35">
      <c r="B6337" t="s">
        <v>10</v>
      </c>
      <c r="D6337" t="s">
        <v>11</v>
      </c>
      <c r="E6337" t="s">
        <v>12</v>
      </c>
      <c r="F6337" t="s">
        <v>94</v>
      </c>
      <c r="G6337" t="s">
        <v>95</v>
      </c>
      <c r="H6337">
        <v>9804</v>
      </c>
      <c r="I6337" t="s">
        <v>15</v>
      </c>
      <c r="J6337">
        <v>63300158</v>
      </c>
      <c r="K6337" t="s">
        <v>1516</v>
      </c>
      <c r="L6337" s="3">
        <v>-290.15000000000003</v>
      </c>
      <c r="M6337" s="3">
        <v>-290.15000000000003</v>
      </c>
      <c r="N6337" s="3">
        <v>-290.15000000000003</v>
      </c>
      <c r="O6337" s="3">
        <v>-290.15000000000003</v>
      </c>
      <c r="P6337" s="3">
        <v>-290.15000000000003</v>
      </c>
    </row>
    <row r="6338" spans="2:16" x14ac:dyDescent="0.35">
      <c r="B6338" t="s">
        <v>10</v>
      </c>
      <c r="D6338" t="s">
        <v>11</v>
      </c>
      <c r="E6338" t="s">
        <v>12</v>
      </c>
      <c r="F6338" t="s">
        <v>94</v>
      </c>
      <c r="G6338" t="s">
        <v>95</v>
      </c>
      <c r="H6338">
        <v>9804</v>
      </c>
      <c r="I6338" t="s">
        <v>15</v>
      </c>
      <c r="J6338">
        <v>63300056</v>
      </c>
      <c r="K6338" t="s">
        <v>1536</v>
      </c>
      <c r="L6338" s="3">
        <v>-14578850.653085852</v>
      </c>
      <c r="M6338" s="3">
        <v>-15043346.764629751</v>
      </c>
      <c r="N6338" s="3">
        <v>-15572377.698971577</v>
      </c>
      <c r="O6338" s="3">
        <v>-16119924.716015367</v>
      </c>
      <c r="P6338" s="3">
        <v>-16686635.878655689</v>
      </c>
    </row>
    <row r="6339" spans="2:16" x14ac:dyDescent="0.35">
      <c r="B6339" t="s">
        <v>10</v>
      </c>
      <c r="D6339" t="s">
        <v>11</v>
      </c>
      <c r="E6339" t="s">
        <v>12</v>
      </c>
      <c r="F6339" t="s">
        <v>94</v>
      </c>
      <c r="G6339" t="s">
        <v>95</v>
      </c>
      <c r="H6339">
        <v>9804</v>
      </c>
      <c r="I6339" t="s">
        <v>15</v>
      </c>
      <c r="J6339">
        <v>63300052</v>
      </c>
      <c r="K6339" t="s">
        <v>1541</v>
      </c>
      <c r="L6339" s="3">
        <v>-70540.076096898789</v>
      </c>
      <c r="M6339" s="3">
        <v>-73008.978760290251</v>
      </c>
      <c r="N6339" s="3">
        <v>-75564.293016900396</v>
      </c>
      <c r="O6339" s="3">
        <v>-78209.043272491894</v>
      </c>
      <c r="P6339" s="3">
        <v>-80946.359787029112</v>
      </c>
    </row>
    <row r="6340" spans="2:16" x14ac:dyDescent="0.35">
      <c r="B6340" t="s">
        <v>10</v>
      </c>
      <c r="D6340" t="s">
        <v>11</v>
      </c>
      <c r="E6340" t="s">
        <v>12</v>
      </c>
      <c r="F6340" t="s">
        <v>94</v>
      </c>
      <c r="G6340" t="s">
        <v>95</v>
      </c>
      <c r="H6340">
        <v>9804</v>
      </c>
      <c r="I6340" t="s">
        <v>15</v>
      </c>
      <c r="J6340">
        <v>63300060</v>
      </c>
      <c r="K6340" t="s">
        <v>1546</v>
      </c>
      <c r="L6340" s="3">
        <v>-84412.351781542282</v>
      </c>
      <c r="M6340" s="3">
        <v>-84412.351781542282</v>
      </c>
      <c r="N6340" s="3">
        <v>-84412.351781542282</v>
      </c>
      <c r="O6340" s="3">
        <v>-84412.351781542282</v>
      </c>
      <c r="P6340" s="3">
        <v>-84412.351781542282</v>
      </c>
    </row>
    <row r="6341" spans="2:16" x14ac:dyDescent="0.35">
      <c r="B6341" t="s">
        <v>10</v>
      </c>
      <c r="D6341" t="s">
        <v>11</v>
      </c>
      <c r="E6341" t="s">
        <v>12</v>
      </c>
      <c r="F6341" t="s">
        <v>94</v>
      </c>
      <c r="G6341" t="s">
        <v>95</v>
      </c>
      <c r="H6341">
        <v>9804</v>
      </c>
      <c r="I6341" t="s">
        <v>15</v>
      </c>
      <c r="J6341">
        <v>63300065</v>
      </c>
      <c r="K6341" t="s">
        <v>1627</v>
      </c>
      <c r="L6341" s="3">
        <v>-1369019.7672134091</v>
      </c>
      <c r="M6341" s="3">
        <v>-1522533.9530383497</v>
      </c>
      <c r="N6341" s="3">
        <v>-1522533.9530383497</v>
      </c>
      <c r="O6341" s="3">
        <v>-1522533.9530383497</v>
      </c>
      <c r="P6341" s="3">
        <v>-1522533.9530383497</v>
      </c>
    </row>
    <row r="6342" spans="2:16" x14ac:dyDescent="0.35">
      <c r="B6342" t="s">
        <v>10</v>
      </c>
      <c r="D6342" t="s">
        <v>11</v>
      </c>
      <c r="E6342" t="s">
        <v>12</v>
      </c>
      <c r="F6342" t="s">
        <v>94</v>
      </c>
      <c r="G6342" t="s">
        <v>95</v>
      </c>
      <c r="H6342">
        <v>9804</v>
      </c>
      <c r="I6342" t="s">
        <v>15</v>
      </c>
      <c r="J6342">
        <v>63300070</v>
      </c>
      <c r="K6342" t="s">
        <v>1658</v>
      </c>
      <c r="L6342" s="3">
        <v>-177.36798984831449</v>
      </c>
      <c r="M6342" s="3">
        <v>-177.36798984831449</v>
      </c>
      <c r="N6342" s="3">
        <v>-177.36798984831449</v>
      </c>
      <c r="O6342" s="3">
        <v>-177.36798984831449</v>
      </c>
      <c r="P6342" s="3">
        <v>-177.36798984831449</v>
      </c>
    </row>
    <row r="6343" spans="2:16" x14ac:dyDescent="0.35">
      <c r="B6343" t="s">
        <v>10</v>
      </c>
      <c r="D6343" t="s">
        <v>11</v>
      </c>
      <c r="E6343" t="s">
        <v>12</v>
      </c>
      <c r="F6343" t="s">
        <v>94</v>
      </c>
      <c r="G6343" t="s">
        <v>95</v>
      </c>
      <c r="H6343">
        <v>9804</v>
      </c>
      <c r="I6343" t="s">
        <v>15</v>
      </c>
      <c r="J6343">
        <v>63300033</v>
      </c>
      <c r="K6343" t="s">
        <v>1661</v>
      </c>
      <c r="L6343" s="3">
        <v>-189073.83395404587</v>
      </c>
      <c r="M6343" s="3">
        <v>-194446.44669563958</v>
      </c>
      <c r="N6343" s="3">
        <v>-194446.44669563958</v>
      </c>
      <c r="O6343" s="3">
        <v>-194446.44669563958</v>
      </c>
      <c r="P6343" s="3">
        <v>-194446.44669563958</v>
      </c>
    </row>
    <row r="6344" spans="2:16" x14ac:dyDescent="0.35">
      <c r="B6344" t="s">
        <v>10</v>
      </c>
      <c r="D6344" t="s">
        <v>11</v>
      </c>
      <c r="E6344" t="s">
        <v>12</v>
      </c>
      <c r="F6344" t="s">
        <v>94</v>
      </c>
      <c r="G6344" t="s">
        <v>95</v>
      </c>
      <c r="H6344">
        <v>9804</v>
      </c>
      <c r="I6344" t="s">
        <v>15</v>
      </c>
      <c r="J6344">
        <v>63300153</v>
      </c>
      <c r="K6344" t="s">
        <v>1675</v>
      </c>
      <c r="L6344" s="3">
        <v>-7166.2947765952722</v>
      </c>
      <c r="M6344" s="3">
        <v>-7309.6206721271774</v>
      </c>
      <c r="N6344" s="3">
        <v>-7455.8130855697209</v>
      </c>
      <c r="O6344" s="3">
        <v>-7604.929347281115</v>
      </c>
      <c r="P6344" s="3">
        <v>-7757.0279342267377</v>
      </c>
    </row>
    <row r="6345" spans="2:16" x14ac:dyDescent="0.35">
      <c r="B6345" t="s">
        <v>10</v>
      </c>
      <c r="D6345" t="s">
        <v>11</v>
      </c>
      <c r="E6345" t="s">
        <v>12</v>
      </c>
      <c r="F6345" t="s">
        <v>94</v>
      </c>
      <c r="G6345" t="s">
        <v>95</v>
      </c>
      <c r="H6345">
        <v>9804</v>
      </c>
      <c r="I6345" t="s">
        <v>15</v>
      </c>
      <c r="J6345">
        <v>63300150</v>
      </c>
      <c r="K6345" t="s">
        <v>1680</v>
      </c>
      <c r="L6345" s="3">
        <v>-499254.62525156414</v>
      </c>
      <c r="M6345" s="3">
        <v>-510891.21560356178</v>
      </c>
      <c r="N6345" s="3">
        <v>-521109.0399156331</v>
      </c>
      <c r="O6345" s="3">
        <v>-531531.22071394569</v>
      </c>
      <c r="P6345" s="3">
        <v>-542161.84512822458</v>
      </c>
    </row>
    <row r="6346" spans="2:16" x14ac:dyDescent="0.35">
      <c r="B6346" t="s">
        <v>10</v>
      </c>
      <c r="D6346" t="s">
        <v>11</v>
      </c>
      <c r="E6346" t="s">
        <v>12</v>
      </c>
      <c r="F6346" t="s">
        <v>94</v>
      </c>
      <c r="G6346" t="s">
        <v>95</v>
      </c>
      <c r="H6346">
        <v>9804</v>
      </c>
      <c r="I6346" t="s">
        <v>15</v>
      </c>
      <c r="J6346">
        <v>63300152</v>
      </c>
      <c r="K6346" t="s">
        <v>1741</v>
      </c>
      <c r="L6346" s="3">
        <v>-3290316.104201267</v>
      </c>
      <c r="M6346" s="3">
        <v>-3356122.426285292</v>
      </c>
      <c r="N6346" s="3">
        <v>-3423244.8748109983</v>
      </c>
      <c r="O6346" s="3">
        <v>-3491709.772307219</v>
      </c>
      <c r="P6346" s="3">
        <v>-3561543.9677533628</v>
      </c>
    </row>
    <row r="6347" spans="2:16" x14ac:dyDescent="0.35">
      <c r="B6347" t="s">
        <v>10</v>
      </c>
      <c r="D6347" t="s">
        <v>11</v>
      </c>
      <c r="E6347" t="s">
        <v>12</v>
      </c>
      <c r="F6347" t="s">
        <v>94</v>
      </c>
      <c r="G6347" t="s">
        <v>95</v>
      </c>
      <c r="H6347">
        <v>9804</v>
      </c>
      <c r="I6347" t="s">
        <v>15</v>
      </c>
      <c r="J6347">
        <v>63300110</v>
      </c>
      <c r="K6347" t="s">
        <v>1866</v>
      </c>
      <c r="L6347" s="3">
        <v>-54760.79068853637</v>
      </c>
      <c r="M6347" s="3">
        <v>-60901.358121533987</v>
      </c>
      <c r="N6347" s="3">
        <v>-60901.358121533987</v>
      </c>
      <c r="O6347" s="3">
        <v>-60901.358121533987</v>
      </c>
      <c r="P6347" s="3">
        <v>-60901.358121533987</v>
      </c>
    </row>
    <row r="6348" spans="2:16" x14ac:dyDescent="0.35">
      <c r="B6348" t="s">
        <v>10</v>
      </c>
      <c r="D6348" t="s">
        <v>11</v>
      </c>
      <c r="E6348" t="s">
        <v>12</v>
      </c>
      <c r="F6348" t="s">
        <v>94</v>
      </c>
      <c r="G6348" t="s">
        <v>95</v>
      </c>
      <c r="H6348">
        <v>9804</v>
      </c>
      <c r="I6348" t="s">
        <v>15</v>
      </c>
      <c r="J6348">
        <v>63300100</v>
      </c>
      <c r="K6348" t="s">
        <v>1869</v>
      </c>
      <c r="L6348" s="3">
        <v>-1347743.9470848127</v>
      </c>
      <c r="M6348" s="3">
        <v>-1390704.7283918841</v>
      </c>
      <c r="N6348" s="3">
        <v>-1439610.6632629405</v>
      </c>
      <c r="O6348" s="3">
        <v>-1490228.305854483</v>
      </c>
      <c r="P6348" s="3">
        <v>-1542617.5659367298</v>
      </c>
    </row>
    <row r="6349" spans="2:16" x14ac:dyDescent="0.35">
      <c r="B6349" t="s">
        <v>10</v>
      </c>
      <c r="D6349" t="s">
        <v>11</v>
      </c>
      <c r="E6349" t="s">
        <v>12</v>
      </c>
      <c r="F6349" t="s">
        <v>94</v>
      </c>
      <c r="G6349" t="s">
        <v>95</v>
      </c>
      <c r="H6349">
        <v>9804</v>
      </c>
      <c r="I6349" t="s">
        <v>15</v>
      </c>
      <c r="J6349">
        <v>63300034</v>
      </c>
      <c r="K6349" t="s">
        <v>1872</v>
      </c>
      <c r="L6349" s="3">
        <v>-1680.6</v>
      </c>
      <c r="M6349" s="3">
        <v>-1680.6</v>
      </c>
      <c r="N6349" s="3">
        <v>-1680.6</v>
      </c>
      <c r="O6349" s="3">
        <v>-1680.6</v>
      </c>
      <c r="P6349" s="3">
        <v>-1680.6</v>
      </c>
    </row>
    <row r="6350" spans="2:16" x14ac:dyDescent="0.35">
      <c r="B6350" t="s">
        <v>10</v>
      </c>
      <c r="D6350" t="s">
        <v>11</v>
      </c>
      <c r="E6350" t="s">
        <v>12</v>
      </c>
      <c r="F6350" t="s">
        <v>94</v>
      </c>
      <c r="G6350" t="s">
        <v>95</v>
      </c>
      <c r="H6350">
        <v>9804</v>
      </c>
      <c r="I6350" t="s">
        <v>15</v>
      </c>
      <c r="J6350">
        <v>63300170</v>
      </c>
      <c r="K6350" t="s">
        <v>1873</v>
      </c>
      <c r="L6350" s="3">
        <v>-2318037.2538406495</v>
      </c>
      <c r="M6350" s="3">
        <v>-2391892.1355761322</v>
      </c>
      <c r="N6350" s="3">
        <v>-2476008.0541364816</v>
      </c>
      <c r="O6350" s="3">
        <v>-2563068.0298464429</v>
      </c>
      <c r="P6350" s="3">
        <v>-2653175.1047062539</v>
      </c>
    </row>
    <row r="6351" spans="2:16" x14ac:dyDescent="0.35">
      <c r="B6351" t="s">
        <v>10</v>
      </c>
      <c r="D6351" t="s">
        <v>11</v>
      </c>
      <c r="E6351" t="s">
        <v>12</v>
      </c>
      <c r="F6351" t="s">
        <v>94</v>
      </c>
      <c r="G6351" t="s">
        <v>95</v>
      </c>
      <c r="H6351">
        <v>9804</v>
      </c>
      <c r="I6351" t="s">
        <v>15</v>
      </c>
      <c r="J6351">
        <v>63300155</v>
      </c>
      <c r="K6351" t="s">
        <v>1877</v>
      </c>
      <c r="L6351" s="3">
        <v>-32803.963762786254</v>
      </c>
      <c r="M6351" s="3">
        <v>-32803.963762786254</v>
      </c>
      <c r="N6351" s="3">
        <v>-32803.963762786254</v>
      </c>
      <c r="O6351" s="3">
        <v>-32803.963762786254</v>
      </c>
      <c r="P6351" s="3">
        <v>-32803.963762786254</v>
      </c>
    </row>
    <row r="6352" spans="2:16" x14ac:dyDescent="0.35">
      <c r="B6352" t="s">
        <v>10</v>
      </c>
      <c r="D6352" t="s">
        <v>11</v>
      </c>
      <c r="E6352" t="s">
        <v>12</v>
      </c>
      <c r="F6352" t="s">
        <v>94</v>
      </c>
      <c r="G6352" t="s">
        <v>95</v>
      </c>
      <c r="H6352">
        <v>9804</v>
      </c>
      <c r="I6352" t="s">
        <v>15</v>
      </c>
      <c r="J6352">
        <v>63300160</v>
      </c>
      <c r="K6352" t="s">
        <v>1878</v>
      </c>
      <c r="L6352" s="3">
        <v>-3032.6325145454712</v>
      </c>
      <c r="M6352" s="3">
        <v>-3032.6325145454712</v>
      </c>
      <c r="N6352" s="3">
        <v>-3032.6325145454712</v>
      </c>
      <c r="O6352" s="3">
        <v>-3032.6325145454712</v>
      </c>
      <c r="P6352" s="3">
        <v>-3032.6325145454712</v>
      </c>
    </row>
    <row r="6353" spans="2:16" x14ac:dyDescent="0.35">
      <c r="B6353" t="s">
        <v>10</v>
      </c>
      <c r="D6353" t="s">
        <v>11</v>
      </c>
      <c r="E6353" t="s">
        <v>12</v>
      </c>
      <c r="F6353" t="s">
        <v>94</v>
      </c>
      <c r="G6353" t="s">
        <v>95</v>
      </c>
      <c r="H6353">
        <v>9804</v>
      </c>
      <c r="I6353" t="s">
        <v>15</v>
      </c>
      <c r="J6353">
        <v>63300035</v>
      </c>
      <c r="K6353" t="s">
        <v>1886</v>
      </c>
      <c r="L6353" s="3">
        <v>-18767.203900249449</v>
      </c>
      <c r="M6353" s="3">
        <v>-16234.609070402099</v>
      </c>
      <c r="N6353" s="3">
        <v>-16617.460029967187</v>
      </c>
      <c r="O6353" s="3">
        <v>-17007.968008723576</v>
      </c>
      <c r="P6353" s="3">
        <v>-17406.286147055096</v>
      </c>
    </row>
    <row r="6354" spans="2:16" x14ac:dyDescent="0.35">
      <c r="B6354" t="s">
        <v>10</v>
      </c>
      <c r="D6354" t="s">
        <v>11</v>
      </c>
      <c r="E6354" t="s">
        <v>12</v>
      </c>
      <c r="F6354" t="s">
        <v>94</v>
      </c>
      <c r="G6354" t="s">
        <v>95</v>
      </c>
      <c r="H6354">
        <v>9804</v>
      </c>
      <c r="I6354" t="s">
        <v>15</v>
      </c>
      <c r="J6354">
        <v>63300135</v>
      </c>
      <c r="K6354" t="s">
        <v>1895</v>
      </c>
      <c r="L6354" s="3">
        <v>-1005.5411999999999</v>
      </c>
      <c r="M6354" s="3">
        <v>-1005.5411999999999</v>
      </c>
      <c r="N6354" s="3">
        <v>-1005.5411999999999</v>
      </c>
      <c r="O6354" s="3">
        <v>-1005.5411999999999</v>
      </c>
      <c r="P6354" s="3">
        <v>-1005.5411999999999</v>
      </c>
    </row>
    <row r="6355" spans="2:16" x14ac:dyDescent="0.35">
      <c r="B6355" t="s">
        <v>10</v>
      </c>
      <c r="D6355" t="s">
        <v>11</v>
      </c>
      <c r="E6355" t="s">
        <v>12</v>
      </c>
      <c r="F6355" t="s">
        <v>94</v>
      </c>
      <c r="G6355" t="s">
        <v>95</v>
      </c>
      <c r="H6355">
        <v>9804</v>
      </c>
      <c r="I6355" t="s">
        <v>15</v>
      </c>
      <c r="J6355">
        <v>63300130</v>
      </c>
      <c r="K6355" t="s">
        <v>1896</v>
      </c>
      <c r="L6355" s="3">
        <v>-790281.22245673288</v>
      </c>
      <c r="M6355" s="3">
        <v>-822984.61007022229</v>
      </c>
      <c r="N6355" s="3">
        <v>-851658.15082540701</v>
      </c>
      <c r="O6355" s="3">
        <v>-881335.26550702285</v>
      </c>
      <c r="P6355" s="3">
        <v>-912051.0792024954</v>
      </c>
    </row>
    <row r="6356" spans="2:16" x14ac:dyDescent="0.35">
      <c r="B6356" t="s">
        <v>10</v>
      </c>
      <c r="D6356" t="s">
        <v>11</v>
      </c>
      <c r="E6356" t="s">
        <v>12</v>
      </c>
      <c r="F6356" t="s">
        <v>13</v>
      </c>
      <c r="G6356" t="s">
        <v>14</v>
      </c>
      <c r="H6356">
        <v>9804</v>
      </c>
      <c r="I6356" t="s">
        <v>15</v>
      </c>
      <c r="J6356">
        <v>63300031</v>
      </c>
      <c r="K6356" t="s">
        <v>16</v>
      </c>
      <c r="L6356" s="3">
        <v>-635.63671059396108</v>
      </c>
      <c r="M6356" s="3">
        <v>-635.63671059396108</v>
      </c>
      <c r="N6356" s="3">
        <v>-635.63671059396108</v>
      </c>
      <c r="O6356" s="3">
        <v>-635.63671059396108</v>
      </c>
      <c r="P6356" s="3">
        <v>-635.63671059396108</v>
      </c>
    </row>
    <row r="6357" spans="2:16" x14ac:dyDescent="0.35">
      <c r="B6357" t="s">
        <v>10</v>
      </c>
      <c r="D6357" t="s">
        <v>11</v>
      </c>
      <c r="E6357" t="s">
        <v>12</v>
      </c>
      <c r="F6357" t="s">
        <v>13</v>
      </c>
      <c r="G6357" t="s">
        <v>14</v>
      </c>
      <c r="H6357">
        <v>9804</v>
      </c>
      <c r="I6357" t="s">
        <v>15</v>
      </c>
      <c r="J6357">
        <v>63300080</v>
      </c>
      <c r="K6357" t="s">
        <v>91</v>
      </c>
      <c r="L6357" s="3">
        <v>-7903075.9086870309</v>
      </c>
      <c r="M6357" s="3">
        <v>-8164063.7838324886</v>
      </c>
      <c r="N6357" s="3">
        <v>-8450559.9591220748</v>
      </c>
      <c r="O6357" s="3">
        <v>-8747083.5005467962</v>
      </c>
      <c r="P6357" s="3">
        <v>-9053985.36592138</v>
      </c>
    </row>
    <row r="6358" spans="2:16" x14ac:dyDescent="0.35">
      <c r="B6358" t="s">
        <v>10</v>
      </c>
      <c r="D6358" t="s">
        <v>11</v>
      </c>
      <c r="E6358" t="s">
        <v>12</v>
      </c>
      <c r="F6358" t="s">
        <v>13</v>
      </c>
      <c r="G6358" t="s">
        <v>14</v>
      </c>
      <c r="H6358">
        <v>9804</v>
      </c>
      <c r="I6358" t="s">
        <v>15</v>
      </c>
      <c r="J6358">
        <v>63300075</v>
      </c>
      <c r="K6358" t="s">
        <v>1480</v>
      </c>
      <c r="L6358" s="3">
        <v>-14074.102947312722</v>
      </c>
      <c r="M6358" s="3">
        <v>-3721.8156302073239</v>
      </c>
      <c r="N6358" s="3">
        <v>-3936.0938475801595</v>
      </c>
      <c r="O6358" s="3">
        <v>-4153.5862382135874</v>
      </c>
      <c r="P6358" s="3">
        <v>-4374.3410147065151</v>
      </c>
    </row>
    <row r="6359" spans="2:16" x14ac:dyDescent="0.35">
      <c r="B6359" t="s">
        <v>10</v>
      </c>
      <c r="D6359" t="s">
        <v>11</v>
      </c>
      <c r="E6359" t="s">
        <v>12</v>
      </c>
      <c r="F6359" t="s">
        <v>13</v>
      </c>
      <c r="G6359" t="s">
        <v>14</v>
      </c>
      <c r="H6359">
        <v>9804</v>
      </c>
      <c r="I6359" t="s">
        <v>15</v>
      </c>
      <c r="J6359">
        <v>63300030</v>
      </c>
      <c r="K6359" t="s">
        <v>1488</v>
      </c>
      <c r="L6359" s="3">
        <v>-576753.23264535097</v>
      </c>
      <c r="M6359" s="3">
        <v>-704085.91578263801</v>
      </c>
      <c r="N6359" s="3">
        <v>-704085.91578263801</v>
      </c>
      <c r="O6359" s="3">
        <v>-704085.91578263801</v>
      </c>
      <c r="P6359" s="3">
        <v>-704085.91578263801</v>
      </c>
    </row>
    <row r="6360" spans="2:16" x14ac:dyDescent="0.35">
      <c r="B6360" t="s">
        <v>10</v>
      </c>
      <c r="D6360" t="s">
        <v>11</v>
      </c>
      <c r="E6360" t="s">
        <v>12</v>
      </c>
      <c r="F6360" t="s">
        <v>13</v>
      </c>
      <c r="G6360" t="s">
        <v>14</v>
      </c>
      <c r="H6360">
        <v>9804</v>
      </c>
      <c r="I6360" t="s">
        <v>15</v>
      </c>
      <c r="J6360">
        <v>63300040</v>
      </c>
      <c r="K6360" t="s">
        <v>1515</v>
      </c>
      <c r="L6360" s="3">
        <v>-2542423.2147660423</v>
      </c>
      <c r="M6360" s="3">
        <v>-2626013.0369073539</v>
      </c>
      <c r="N6360" s="3">
        <v>-2718183.9010932632</v>
      </c>
      <c r="O6360" s="3">
        <v>-2813580.7455256782</v>
      </c>
      <c r="P6360" s="3">
        <v>-2912316.4795132284</v>
      </c>
    </row>
    <row r="6361" spans="2:16" x14ac:dyDescent="0.35">
      <c r="B6361" t="s">
        <v>10</v>
      </c>
      <c r="D6361" t="s">
        <v>11</v>
      </c>
      <c r="E6361" t="s">
        <v>12</v>
      </c>
      <c r="F6361" t="s">
        <v>13</v>
      </c>
      <c r="G6361" t="s">
        <v>14</v>
      </c>
      <c r="H6361">
        <v>9804</v>
      </c>
      <c r="I6361" t="s">
        <v>15</v>
      </c>
      <c r="J6361">
        <v>63300158</v>
      </c>
      <c r="K6361" t="s">
        <v>1516</v>
      </c>
      <c r="L6361" s="3">
        <v>-31043.279999999999</v>
      </c>
      <c r="M6361" s="3">
        <v>-31043.279999999999</v>
      </c>
      <c r="N6361" s="3">
        <v>-31043.279999999999</v>
      </c>
      <c r="O6361" s="3">
        <v>-31043.279999999999</v>
      </c>
      <c r="P6361" s="3">
        <v>-31043.279999999999</v>
      </c>
    </row>
    <row r="6362" spans="2:16" x14ac:dyDescent="0.35">
      <c r="B6362" t="s">
        <v>10</v>
      </c>
      <c r="D6362" t="s">
        <v>11</v>
      </c>
      <c r="E6362" t="s">
        <v>12</v>
      </c>
      <c r="F6362" t="s">
        <v>13</v>
      </c>
      <c r="G6362" t="s">
        <v>14</v>
      </c>
      <c r="H6362">
        <v>9804</v>
      </c>
      <c r="I6362" t="s">
        <v>15</v>
      </c>
      <c r="J6362">
        <v>63300056</v>
      </c>
      <c r="K6362" t="s">
        <v>1536</v>
      </c>
      <c r="L6362" s="3">
        <v>-24396523.796343178</v>
      </c>
      <c r="M6362" s="3">
        <v>-25199021.268496148</v>
      </c>
      <c r="N6362" s="3">
        <v>-26083467.088075906</v>
      </c>
      <c r="O6362" s="3">
        <v>-26998868.511340953</v>
      </c>
      <c r="P6362" s="3">
        <v>-27946308.98442027</v>
      </c>
    </row>
    <row r="6363" spans="2:16" x14ac:dyDescent="0.35">
      <c r="B6363" t="s">
        <v>10</v>
      </c>
      <c r="D6363" t="s">
        <v>11</v>
      </c>
      <c r="E6363" t="s">
        <v>12</v>
      </c>
      <c r="F6363" t="s">
        <v>13</v>
      </c>
      <c r="G6363" t="s">
        <v>14</v>
      </c>
      <c r="H6363">
        <v>9804</v>
      </c>
      <c r="I6363" t="s">
        <v>15</v>
      </c>
      <c r="J6363">
        <v>63300052</v>
      </c>
      <c r="K6363" t="s">
        <v>1541</v>
      </c>
      <c r="L6363" s="3">
        <v>-1783405.7996009307</v>
      </c>
      <c r="M6363" s="3">
        <v>-1845825.0025869627</v>
      </c>
      <c r="N6363" s="3">
        <v>-1910428.8776775061</v>
      </c>
      <c r="O6363" s="3">
        <v>-1977293.8883962187</v>
      </c>
      <c r="P6363" s="3">
        <v>-2046499.1744900863</v>
      </c>
    </row>
    <row r="6364" spans="2:16" x14ac:dyDescent="0.35">
      <c r="B6364" t="s">
        <v>10</v>
      </c>
      <c r="D6364" t="s">
        <v>11</v>
      </c>
      <c r="E6364" t="s">
        <v>12</v>
      </c>
      <c r="F6364" t="s">
        <v>13</v>
      </c>
      <c r="G6364" t="s">
        <v>14</v>
      </c>
      <c r="H6364">
        <v>9804</v>
      </c>
      <c r="I6364" t="s">
        <v>15</v>
      </c>
      <c r="J6364">
        <v>63300046</v>
      </c>
      <c r="K6364" t="s">
        <v>1542</v>
      </c>
      <c r="L6364" s="3">
        <v>182969.3699999213</v>
      </c>
      <c r="M6364" s="3">
        <v>189373.29794991855</v>
      </c>
      <c r="N6364" s="3">
        <v>196001.3633781657</v>
      </c>
      <c r="O6364" s="3">
        <v>202861.41109640145</v>
      </c>
      <c r="P6364" s="3">
        <v>209961.56048477549</v>
      </c>
    </row>
    <row r="6365" spans="2:16" x14ac:dyDescent="0.35">
      <c r="B6365" t="s">
        <v>10</v>
      </c>
      <c r="D6365" t="s">
        <v>11</v>
      </c>
      <c r="E6365" t="s">
        <v>12</v>
      </c>
      <c r="F6365" t="s">
        <v>13</v>
      </c>
      <c r="G6365" t="s">
        <v>14</v>
      </c>
      <c r="H6365">
        <v>9804</v>
      </c>
      <c r="I6365" t="s">
        <v>15</v>
      </c>
      <c r="J6365">
        <v>63300060</v>
      </c>
      <c r="K6365" t="s">
        <v>1546</v>
      </c>
      <c r="L6365" s="3">
        <v>-356741.62380868936</v>
      </c>
      <c r="M6365" s="3">
        <v>-356741.62380868936</v>
      </c>
      <c r="N6365" s="3">
        <v>-356741.62380868936</v>
      </c>
      <c r="O6365" s="3">
        <v>-356741.62380868936</v>
      </c>
      <c r="P6365" s="3">
        <v>-356741.62380868936</v>
      </c>
    </row>
    <row r="6366" spans="2:16" x14ac:dyDescent="0.35">
      <c r="B6366" t="s">
        <v>10</v>
      </c>
      <c r="D6366" t="s">
        <v>11</v>
      </c>
      <c r="E6366" t="s">
        <v>12</v>
      </c>
      <c r="F6366" t="s">
        <v>13</v>
      </c>
      <c r="G6366" t="s">
        <v>14</v>
      </c>
      <c r="H6366">
        <v>9804</v>
      </c>
      <c r="I6366" t="s">
        <v>15</v>
      </c>
      <c r="J6366">
        <v>63300065</v>
      </c>
      <c r="K6366" t="s">
        <v>1627</v>
      </c>
      <c r="L6366" s="3">
        <v>-1346122.1112633504</v>
      </c>
      <c r="M6366" s="3">
        <v>-1450549.8613610724</v>
      </c>
      <c r="N6366" s="3">
        <v>-1450549.8613610724</v>
      </c>
      <c r="O6366" s="3">
        <v>-1450549.8613610724</v>
      </c>
      <c r="P6366" s="3">
        <v>-1450549.8613610724</v>
      </c>
    </row>
    <row r="6367" spans="2:16" x14ac:dyDescent="0.35">
      <c r="B6367" t="s">
        <v>10</v>
      </c>
      <c r="D6367" t="s">
        <v>11</v>
      </c>
      <c r="E6367" t="s">
        <v>12</v>
      </c>
      <c r="F6367" t="s">
        <v>13</v>
      </c>
      <c r="G6367" t="s">
        <v>14</v>
      </c>
      <c r="H6367">
        <v>9804</v>
      </c>
      <c r="I6367" t="s">
        <v>15</v>
      </c>
      <c r="J6367">
        <v>63300070</v>
      </c>
      <c r="K6367" t="s">
        <v>1658</v>
      </c>
      <c r="L6367" s="3">
        <v>-7730.9806810174496</v>
      </c>
      <c r="M6367" s="3">
        <v>-7730.9806810174496</v>
      </c>
      <c r="N6367" s="3">
        <v>-7730.9806810174496</v>
      </c>
      <c r="O6367" s="3">
        <v>-7730.9806810174496</v>
      </c>
      <c r="P6367" s="3">
        <v>-7730.9806810174496</v>
      </c>
    </row>
    <row r="6368" spans="2:16" x14ac:dyDescent="0.35">
      <c r="B6368" t="s">
        <v>10</v>
      </c>
      <c r="D6368" t="s">
        <v>11</v>
      </c>
      <c r="E6368" t="s">
        <v>12</v>
      </c>
      <c r="F6368" t="s">
        <v>13</v>
      </c>
      <c r="G6368" t="s">
        <v>14</v>
      </c>
      <c r="H6368">
        <v>9804</v>
      </c>
      <c r="I6368" t="s">
        <v>15</v>
      </c>
      <c r="J6368">
        <v>63300033</v>
      </c>
      <c r="K6368" t="s">
        <v>1661</v>
      </c>
      <c r="L6368" s="3">
        <v>-281477.81447220081</v>
      </c>
      <c r="M6368" s="3">
        <v>-279409.36504809244</v>
      </c>
      <c r="N6368" s="3">
        <v>-279409.36504809244</v>
      </c>
      <c r="O6368" s="3">
        <v>-279409.36504809244</v>
      </c>
      <c r="P6368" s="3">
        <v>-279409.36504809244</v>
      </c>
    </row>
    <row r="6369" spans="2:16" x14ac:dyDescent="0.35">
      <c r="B6369" t="s">
        <v>10</v>
      </c>
      <c r="D6369" t="s">
        <v>11</v>
      </c>
      <c r="E6369" t="s">
        <v>12</v>
      </c>
      <c r="F6369" t="s">
        <v>13</v>
      </c>
      <c r="G6369" t="s">
        <v>14</v>
      </c>
      <c r="H6369">
        <v>9804</v>
      </c>
      <c r="I6369" t="s">
        <v>15</v>
      </c>
      <c r="J6369">
        <v>63300153</v>
      </c>
      <c r="K6369" t="s">
        <v>1675</v>
      </c>
      <c r="L6369" s="3">
        <v>-12897.676423404726</v>
      </c>
      <c r="M6369" s="3">
        <v>-13155.629951872819</v>
      </c>
      <c r="N6369" s="3">
        <v>-13418.742550910276</v>
      </c>
      <c r="O6369" s="3">
        <v>-13687.117401928481</v>
      </c>
      <c r="P6369" s="3">
        <v>-13960.859749967052</v>
      </c>
    </row>
    <row r="6370" spans="2:16" x14ac:dyDescent="0.35">
      <c r="B6370" t="s">
        <v>10</v>
      </c>
      <c r="D6370" t="s">
        <v>11</v>
      </c>
      <c r="E6370" t="s">
        <v>12</v>
      </c>
      <c r="F6370" t="s">
        <v>13</v>
      </c>
      <c r="G6370" t="s">
        <v>14</v>
      </c>
      <c r="H6370">
        <v>9804</v>
      </c>
      <c r="I6370" t="s">
        <v>15</v>
      </c>
      <c r="J6370">
        <v>63300150</v>
      </c>
      <c r="K6370" t="s">
        <v>1680</v>
      </c>
      <c r="L6370" s="3">
        <v>-1288325.6980859968</v>
      </c>
      <c r="M6370" s="3">
        <v>-1330400.7030372755</v>
      </c>
      <c r="N6370" s="3">
        <v>-1357008.7170980214</v>
      </c>
      <c r="O6370" s="3">
        <v>-1384148.8914399818</v>
      </c>
      <c r="P6370" s="3">
        <v>-1411831.8692687815</v>
      </c>
    </row>
    <row r="6371" spans="2:16" x14ac:dyDescent="0.35">
      <c r="B6371" t="s">
        <v>10</v>
      </c>
      <c r="D6371" t="s">
        <v>11</v>
      </c>
      <c r="E6371" t="s">
        <v>12</v>
      </c>
      <c r="F6371" t="s">
        <v>13</v>
      </c>
      <c r="G6371" t="s">
        <v>14</v>
      </c>
      <c r="H6371">
        <v>9804</v>
      </c>
      <c r="I6371" t="s">
        <v>15</v>
      </c>
      <c r="J6371">
        <v>63300152</v>
      </c>
      <c r="K6371" t="s">
        <v>1741</v>
      </c>
      <c r="L6371" s="3">
        <v>-2581967.4532538098</v>
      </c>
      <c r="M6371" s="3">
        <v>-2633617.8598404587</v>
      </c>
      <c r="N6371" s="3">
        <v>-2686289.9958868367</v>
      </c>
      <c r="O6371" s="3">
        <v>-2740015.5746541428</v>
      </c>
      <c r="P6371" s="3">
        <v>-2794815.664996794</v>
      </c>
    </row>
    <row r="6372" spans="2:16" x14ac:dyDescent="0.35">
      <c r="B6372" t="s">
        <v>10</v>
      </c>
      <c r="D6372" t="s">
        <v>11</v>
      </c>
      <c r="E6372" t="s">
        <v>12</v>
      </c>
      <c r="F6372" t="s">
        <v>13</v>
      </c>
      <c r="G6372" t="s">
        <v>14</v>
      </c>
      <c r="H6372">
        <v>9804</v>
      </c>
      <c r="I6372" t="s">
        <v>15</v>
      </c>
      <c r="J6372">
        <v>63300110</v>
      </c>
      <c r="K6372" t="s">
        <v>1866</v>
      </c>
      <c r="L6372" s="3">
        <v>-53844.884450534024</v>
      </c>
      <c r="M6372" s="3">
        <v>-58021.994454442909</v>
      </c>
      <c r="N6372" s="3">
        <v>-58021.994454442909</v>
      </c>
      <c r="O6372" s="3">
        <v>-58021.994454442909</v>
      </c>
      <c r="P6372" s="3">
        <v>-58021.994454442909</v>
      </c>
    </row>
    <row r="6373" spans="2:16" x14ac:dyDescent="0.35">
      <c r="B6373" t="s">
        <v>10</v>
      </c>
      <c r="D6373" t="s">
        <v>11</v>
      </c>
      <c r="E6373" t="s">
        <v>12</v>
      </c>
      <c r="F6373" t="s">
        <v>13</v>
      </c>
      <c r="G6373" t="s">
        <v>14</v>
      </c>
      <c r="H6373">
        <v>9804</v>
      </c>
      <c r="I6373" t="s">
        <v>15</v>
      </c>
      <c r="J6373">
        <v>63300100</v>
      </c>
      <c r="K6373" t="s">
        <v>1869</v>
      </c>
      <c r="L6373" s="3">
        <v>-2391720.3407868654</v>
      </c>
      <c r="M6373" s="3">
        <v>-2470703.5135282539</v>
      </c>
      <c r="N6373" s="3">
        <v>-2557406.3034185222</v>
      </c>
      <c r="O6373" s="3">
        <v>-2647143.6909549497</v>
      </c>
      <c r="P6373" s="3">
        <v>-2740021.8870551554</v>
      </c>
    </row>
    <row r="6374" spans="2:16" x14ac:dyDescent="0.35">
      <c r="B6374" t="s">
        <v>10</v>
      </c>
      <c r="D6374" t="s">
        <v>11</v>
      </c>
      <c r="E6374" t="s">
        <v>12</v>
      </c>
      <c r="F6374" t="s">
        <v>13</v>
      </c>
      <c r="G6374" t="s">
        <v>14</v>
      </c>
      <c r="H6374">
        <v>9804</v>
      </c>
      <c r="I6374" t="s">
        <v>15</v>
      </c>
      <c r="J6374">
        <v>63300170</v>
      </c>
      <c r="K6374" t="s">
        <v>1873</v>
      </c>
      <c r="L6374" s="3">
        <v>-3849955.1537885782</v>
      </c>
      <c r="M6374" s="3">
        <v>-3976534.0273168506</v>
      </c>
      <c r="N6374" s="3">
        <v>-4116107.0502269408</v>
      </c>
      <c r="O6374" s="3">
        <v>-4260565.1289388845</v>
      </c>
      <c r="P6374" s="3">
        <v>-4410079.2404057449</v>
      </c>
    </row>
    <row r="6375" spans="2:16" x14ac:dyDescent="0.35">
      <c r="B6375" t="s">
        <v>10</v>
      </c>
      <c r="D6375" t="s">
        <v>11</v>
      </c>
      <c r="E6375" t="s">
        <v>12</v>
      </c>
      <c r="F6375" t="s">
        <v>13</v>
      </c>
      <c r="G6375" t="s">
        <v>14</v>
      </c>
      <c r="H6375">
        <v>9804</v>
      </c>
      <c r="I6375" t="s">
        <v>15</v>
      </c>
      <c r="J6375">
        <v>63300155</v>
      </c>
      <c r="K6375" t="s">
        <v>1877</v>
      </c>
      <c r="L6375" s="3">
        <v>-27959.725414786248</v>
      </c>
      <c r="M6375" s="3">
        <v>-27959.725414786248</v>
      </c>
      <c r="N6375" s="3">
        <v>-27959.725414786248</v>
      </c>
      <c r="O6375" s="3">
        <v>-27959.725414786248</v>
      </c>
      <c r="P6375" s="3">
        <v>-27959.725414786248</v>
      </c>
    </row>
    <row r="6376" spans="2:16" x14ac:dyDescent="0.35">
      <c r="B6376" t="s">
        <v>10</v>
      </c>
      <c r="D6376" t="s">
        <v>11</v>
      </c>
      <c r="E6376" t="s">
        <v>12</v>
      </c>
      <c r="F6376" t="s">
        <v>13</v>
      </c>
      <c r="G6376" t="s">
        <v>14</v>
      </c>
      <c r="H6376">
        <v>9804</v>
      </c>
      <c r="I6376" t="s">
        <v>15</v>
      </c>
      <c r="J6376">
        <v>63300160</v>
      </c>
      <c r="K6376" t="s">
        <v>1878</v>
      </c>
      <c r="L6376" s="3">
        <v>-126799.83999992399</v>
      </c>
      <c r="M6376" s="3">
        <v>-126799.83999992399</v>
      </c>
      <c r="N6376" s="3">
        <v>-126799.83999992399</v>
      </c>
      <c r="O6376" s="3">
        <v>-126799.83999992399</v>
      </c>
      <c r="P6376" s="3">
        <v>-126799.83999992399</v>
      </c>
    </row>
    <row r="6377" spans="2:16" x14ac:dyDescent="0.35">
      <c r="B6377" t="s">
        <v>10</v>
      </c>
      <c r="D6377" t="s">
        <v>11</v>
      </c>
      <c r="E6377" t="s">
        <v>12</v>
      </c>
      <c r="F6377" t="s">
        <v>13</v>
      </c>
      <c r="G6377" t="s">
        <v>14</v>
      </c>
      <c r="H6377">
        <v>9804</v>
      </c>
      <c r="I6377" t="s">
        <v>15</v>
      </c>
      <c r="J6377">
        <v>63300035</v>
      </c>
      <c r="K6377" t="s">
        <v>1886</v>
      </c>
      <c r="L6377" s="3">
        <v>-38075.065500464945</v>
      </c>
      <c r="M6377" s="3">
        <v>-32698.504892675421</v>
      </c>
      <c r="N6377" s="3">
        <v>-33475.236228884911</v>
      </c>
      <c r="O6377" s="3">
        <v>-34267.502191818588</v>
      </c>
      <c r="P6377" s="3">
        <v>-35075.613474010926</v>
      </c>
    </row>
    <row r="6378" spans="2:16" x14ac:dyDescent="0.35">
      <c r="B6378" t="s">
        <v>10</v>
      </c>
      <c r="D6378" t="s">
        <v>11</v>
      </c>
      <c r="E6378" t="s">
        <v>12</v>
      </c>
      <c r="F6378" t="s">
        <v>13</v>
      </c>
      <c r="G6378" t="s">
        <v>14</v>
      </c>
      <c r="H6378">
        <v>9804</v>
      </c>
      <c r="I6378" t="s">
        <v>15</v>
      </c>
      <c r="J6378">
        <v>63300135</v>
      </c>
      <c r="K6378" t="s">
        <v>1895</v>
      </c>
      <c r="L6378" s="3">
        <v>-1254</v>
      </c>
      <c r="M6378" s="3">
        <v>-1254</v>
      </c>
      <c r="N6378" s="3">
        <v>-1254</v>
      </c>
      <c r="O6378" s="3">
        <v>-1254</v>
      </c>
      <c r="P6378" s="3">
        <v>-1254</v>
      </c>
    </row>
    <row r="6379" spans="2:16" x14ac:dyDescent="0.35">
      <c r="B6379" t="s">
        <v>10</v>
      </c>
      <c r="D6379" t="s">
        <v>11</v>
      </c>
      <c r="E6379" t="s">
        <v>12</v>
      </c>
      <c r="F6379" t="s">
        <v>13</v>
      </c>
      <c r="G6379" t="s">
        <v>14</v>
      </c>
      <c r="H6379">
        <v>9804</v>
      </c>
      <c r="I6379" t="s">
        <v>15</v>
      </c>
      <c r="J6379">
        <v>63300130</v>
      </c>
      <c r="K6379" t="s">
        <v>1896</v>
      </c>
      <c r="L6379" s="3">
        <v>-1505850.4752341255</v>
      </c>
      <c r="M6379" s="3">
        <v>-1552731.6757949239</v>
      </c>
      <c r="N6379" s="3">
        <v>-1607315.1965131415</v>
      </c>
      <c r="O6379" s="3">
        <v>-1663809.1404564963</v>
      </c>
      <c r="P6379" s="3">
        <v>-1722280.3724378697</v>
      </c>
    </row>
    <row r="6380" spans="2:16" x14ac:dyDescent="0.35">
      <c r="B6380" t="s">
        <v>10</v>
      </c>
      <c r="D6380" t="s">
        <v>11</v>
      </c>
      <c r="E6380" t="s">
        <v>12</v>
      </c>
      <c r="F6380" t="s">
        <v>96</v>
      </c>
      <c r="G6380" t="s">
        <v>97</v>
      </c>
      <c r="H6380">
        <v>9804</v>
      </c>
      <c r="I6380" t="s">
        <v>15</v>
      </c>
      <c r="J6380">
        <v>63300080</v>
      </c>
      <c r="K6380" t="s">
        <v>91</v>
      </c>
      <c r="L6380" s="3">
        <v>-434545.51401963644</v>
      </c>
      <c r="M6380" s="3">
        <v>-462486.56133458519</v>
      </c>
      <c r="N6380" s="3">
        <v>-478227.97257994645</v>
      </c>
      <c r="O6380" s="3">
        <v>-494520.33321889548</v>
      </c>
      <c r="P6380" s="3">
        <v>-511382.92648020748</v>
      </c>
    </row>
    <row r="6381" spans="2:16" x14ac:dyDescent="0.35">
      <c r="B6381" t="s">
        <v>10</v>
      </c>
      <c r="D6381" t="s">
        <v>11</v>
      </c>
      <c r="E6381" t="s">
        <v>12</v>
      </c>
      <c r="F6381" t="s">
        <v>96</v>
      </c>
      <c r="G6381" t="s">
        <v>97</v>
      </c>
      <c r="H6381">
        <v>9804</v>
      </c>
      <c r="I6381" t="s">
        <v>15</v>
      </c>
      <c r="J6381">
        <v>63300075</v>
      </c>
      <c r="K6381" t="s">
        <v>1480</v>
      </c>
      <c r="L6381" s="3">
        <v>-12896.011533500343</v>
      </c>
      <c r="M6381" s="3">
        <v>-26698.068215176212</v>
      </c>
      <c r="N6381" s="3">
        <v>-26894.409990773758</v>
      </c>
      <c r="O6381" s="3">
        <v>-27093.696893005254</v>
      </c>
      <c r="P6381" s="3">
        <v>-27295.973098770239</v>
      </c>
    </row>
    <row r="6382" spans="2:16" x14ac:dyDescent="0.35">
      <c r="B6382" t="s">
        <v>10</v>
      </c>
      <c r="D6382" t="s">
        <v>11</v>
      </c>
      <c r="E6382" t="s">
        <v>12</v>
      </c>
      <c r="F6382" t="s">
        <v>96</v>
      </c>
      <c r="G6382" t="s">
        <v>97</v>
      </c>
      <c r="H6382">
        <v>9804</v>
      </c>
      <c r="I6382" t="s">
        <v>15</v>
      </c>
      <c r="J6382">
        <v>63300030</v>
      </c>
      <c r="K6382" t="s">
        <v>1488</v>
      </c>
      <c r="L6382" s="3">
        <v>-80151.090196430319</v>
      </c>
      <c r="M6382" s="3">
        <v>-116086.46936143406</v>
      </c>
      <c r="N6382" s="3">
        <v>-116086.46936143406</v>
      </c>
      <c r="O6382" s="3">
        <v>-116086.46936143406</v>
      </c>
      <c r="P6382" s="3">
        <v>-116086.46936143406</v>
      </c>
    </row>
    <row r="6383" spans="2:16" x14ac:dyDescent="0.35">
      <c r="B6383" t="s">
        <v>10</v>
      </c>
      <c r="D6383" t="s">
        <v>11</v>
      </c>
      <c r="E6383" t="s">
        <v>12</v>
      </c>
      <c r="F6383" t="s">
        <v>96</v>
      </c>
      <c r="G6383" t="s">
        <v>97</v>
      </c>
      <c r="H6383">
        <v>9804</v>
      </c>
      <c r="I6383" t="s">
        <v>15</v>
      </c>
      <c r="J6383">
        <v>63300040</v>
      </c>
      <c r="K6383" t="s">
        <v>1515</v>
      </c>
      <c r="L6383" s="3">
        <v>-149560.73004137792</v>
      </c>
      <c r="M6383" s="3">
        <v>-159192.90560614006</v>
      </c>
      <c r="N6383" s="3">
        <v>-164610.74305188897</v>
      </c>
      <c r="O6383" s="3">
        <v>-170218.2048082391</v>
      </c>
      <c r="P6383" s="3">
        <v>-176021.92772606143</v>
      </c>
    </row>
    <row r="6384" spans="2:16" x14ac:dyDescent="0.35">
      <c r="B6384" t="s">
        <v>10</v>
      </c>
      <c r="D6384" t="s">
        <v>11</v>
      </c>
      <c r="E6384" t="s">
        <v>12</v>
      </c>
      <c r="F6384" t="s">
        <v>96</v>
      </c>
      <c r="G6384" t="s">
        <v>97</v>
      </c>
      <c r="H6384">
        <v>9804</v>
      </c>
      <c r="I6384" t="s">
        <v>15</v>
      </c>
      <c r="J6384">
        <v>63300202</v>
      </c>
      <c r="K6384" t="s">
        <v>1527</v>
      </c>
      <c r="L6384" s="3">
        <v>-4000.0000000079995</v>
      </c>
      <c r="M6384" s="3">
        <v>-4000.0000000079995</v>
      </c>
      <c r="N6384" s="3">
        <v>-4000.0000000079995</v>
      </c>
      <c r="O6384" s="3">
        <v>-4000.0000000079995</v>
      </c>
      <c r="P6384" s="3">
        <v>-4000.0000000079995</v>
      </c>
    </row>
    <row r="6385" spans="2:16" x14ac:dyDescent="0.35">
      <c r="B6385" t="s">
        <v>10</v>
      </c>
      <c r="D6385" t="s">
        <v>11</v>
      </c>
      <c r="E6385" t="s">
        <v>12</v>
      </c>
      <c r="F6385" t="s">
        <v>96</v>
      </c>
      <c r="G6385" t="s">
        <v>97</v>
      </c>
      <c r="H6385">
        <v>9804</v>
      </c>
      <c r="I6385" t="s">
        <v>15</v>
      </c>
      <c r="J6385">
        <v>63300056</v>
      </c>
      <c r="K6385" t="s">
        <v>1536</v>
      </c>
      <c r="L6385" s="3">
        <v>-1424387.9051559798</v>
      </c>
      <c r="M6385" s="3">
        <v>-1516122.9105346678</v>
      </c>
      <c r="N6385" s="3">
        <v>-1567721.3623989432</v>
      </c>
      <c r="O6385" s="3">
        <v>-1621125.7600784679</v>
      </c>
      <c r="P6385" s="3">
        <v>-1676399.3116767765</v>
      </c>
    </row>
    <row r="6386" spans="2:16" x14ac:dyDescent="0.35">
      <c r="B6386" t="s">
        <v>10</v>
      </c>
      <c r="D6386" t="s">
        <v>11</v>
      </c>
      <c r="E6386" t="s">
        <v>12</v>
      </c>
      <c r="F6386" t="s">
        <v>96</v>
      </c>
      <c r="G6386" t="s">
        <v>97</v>
      </c>
      <c r="H6386">
        <v>9804</v>
      </c>
      <c r="I6386" t="s">
        <v>15</v>
      </c>
      <c r="J6386">
        <v>63300052</v>
      </c>
      <c r="K6386" t="s">
        <v>1541</v>
      </c>
      <c r="L6386" s="3">
        <v>-5038.1278033506933</v>
      </c>
      <c r="M6386" s="3">
        <v>-5214.4622764679671</v>
      </c>
      <c r="N6386" s="3">
        <v>-5396.9684561443446</v>
      </c>
      <c r="O6386" s="3">
        <v>-5585.8623521093969</v>
      </c>
      <c r="P6386" s="3">
        <v>-5781.367534433226</v>
      </c>
    </row>
    <row r="6387" spans="2:16" x14ac:dyDescent="0.35">
      <c r="B6387" t="s">
        <v>10</v>
      </c>
      <c r="D6387" t="s">
        <v>11</v>
      </c>
      <c r="E6387" t="s">
        <v>12</v>
      </c>
      <c r="F6387" t="s">
        <v>96</v>
      </c>
      <c r="G6387" t="s">
        <v>97</v>
      </c>
      <c r="H6387">
        <v>9804</v>
      </c>
      <c r="I6387" t="s">
        <v>15</v>
      </c>
      <c r="J6387">
        <v>63300060</v>
      </c>
      <c r="K6387" t="s">
        <v>1546</v>
      </c>
      <c r="L6387" s="3">
        <v>-62379.720947561946</v>
      </c>
      <c r="M6387" s="3">
        <v>-62708.690815784445</v>
      </c>
      <c r="N6387" s="3">
        <v>-62708.690815784445</v>
      </c>
      <c r="O6387" s="3">
        <v>-62708.690815784445</v>
      </c>
      <c r="P6387" s="3">
        <v>-62708.690815784445</v>
      </c>
    </row>
    <row r="6388" spans="2:16" x14ac:dyDescent="0.35">
      <c r="B6388" t="s">
        <v>10</v>
      </c>
      <c r="D6388" t="s">
        <v>11</v>
      </c>
      <c r="E6388" t="s">
        <v>12</v>
      </c>
      <c r="F6388" t="s">
        <v>96</v>
      </c>
      <c r="G6388" t="s">
        <v>97</v>
      </c>
      <c r="H6388">
        <v>9804</v>
      </c>
      <c r="I6388" t="s">
        <v>15</v>
      </c>
      <c r="J6388">
        <v>63300065</v>
      </c>
      <c r="K6388" t="s">
        <v>1627</v>
      </c>
      <c r="L6388" s="3">
        <v>-7949.2210920509933</v>
      </c>
      <c r="M6388" s="3">
        <v>-8371.1788760411364</v>
      </c>
      <c r="N6388" s="3">
        <v>-8371.1788760411364</v>
      </c>
      <c r="O6388" s="3">
        <v>-8371.1788760411364</v>
      </c>
      <c r="P6388" s="3">
        <v>-8371.1788760411364</v>
      </c>
    </row>
    <row r="6389" spans="2:16" x14ac:dyDescent="0.35">
      <c r="B6389" t="s">
        <v>10</v>
      </c>
      <c r="D6389" t="s">
        <v>11</v>
      </c>
      <c r="E6389" t="s">
        <v>12</v>
      </c>
      <c r="F6389" t="s">
        <v>96</v>
      </c>
      <c r="G6389" t="s">
        <v>97</v>
      </c>
      <c r="H6389">
        <v>9804</v>
      </c>
      <c r="I6389" t="s">
        <v>15</v>
      </c>
      <c r="J6389">
        <v>63300033</v>
      </c>
      <c r="K6389" t="s">
        <v>1661</v>
      </c>
      <c r="L6389" s="3">
        <v>-47170.567549143525</v>
      </c>
      <c r="M6389" s="3">
        <v>-48352.049344315921</v>
      </c>
      <c r="N6389" s="3">
        <v>-48352.049344315921</v>
      </c>
      <c r="O6389" s="3">
        <v>-48352.049344315921</v>
      </c>
      <c r="P6389" s="3">
        <v>-48352.049344315921</v>
      </c>
    </row>
    <row r="6390" spans="2:16" x14ac:dyDescent="0.35">
      <c r="B6390" t="s">
        <v>10</v>
      </c>
      <c r="D6390" t="s">
        <v>11</v>
      </c>
      <c r="E6390" t="s">
        <v>12</v>
      </c>
      <c r="F6390" t="s">
        <v>96</v>
      </c>
      <c r="G6390" t="s">
        <v>97</v>
      </c>
      <c r="H6390">
        <v>9804</v>
      </c>
      <c r="I6390" t="s">
        <v>15</v>
      </c>
      <c r="J6390">
        <v>63300150</v>
      </c>
      <c r="K6390" t="s">
        <v>1680</v>
      </c>
      <c r="L6390" s="3">
        <v>-100706.40326973784</v>
      </c>
      <c r="M6390" s="3">
        <v>-118165.0690624735</v>
      </c>
      <c r="N6390" s="3">
        <v>-120528.37044372299</v>
      </c>
      <c r="O6390" s="3">
        <v>-122938.93785259746</v>
      </c>
      <c r="P6390" s="3">
        <v>-125397.71660964939</v>
      </c>
    </row>
    <row r="6391" spans="2:16" x14ac:dyDescent="0.35">
      <c r="B6391" t="s">
        <v>10</v>
      </c>
      <c r="D6391" t="s">
        <v>11</v>
      </c>
      <c r="E6391" t="s">
        <v>12</v>
      </c>
      <c r="F6391" t="s">
        <v>96</v>
      </c>
      <c r="G6391" t="s">
        <v>97</v>
      </c>
      <c r="H6391">
        <v>9804</v>
      </c>
      <c r="I6391" t="s">
        <v>15</v>
      </c>
      <c r="J6391">
        <v>63300152</v>
      </c>
      <c r="K6391" t="s">
        <v>1741</v>
      </c>
      <c r="L6391" s="3">
        <v>-239176.66950239998</v>
      </c>
      <c r="M6391" s="3">
        <v>-246369.802892448</v>
      </c>
      <c r="N6391" s="3">
        <v>-251258.79895029694</v>
      </c>
      <c r="O6391" s="3">
        <v>-256245.57492930288</v>
      </c>
      <c r="P6391" s="3">
        <v>-261332.08642788895</v>
      </c>
    </row>
    <row r="6392" spans="2:16" x14ac:dyDescent="0.35">
      <c r="B6392" t="s">
        <v>10</v>
      </c>
      <c r="D6392" t="s">
        <v>11</v>
      </c>
      <c r="E6392" t="s">
        <v>12</v>
      </c>
      <c r="F6392" t="s">
        <v>96</v>
      </c>
      <c r="G6392" t="s">
        <v>97</v>
      </c>
      <c r="H6392">
        <v>9804</v>
      </c>
      <c r="I6392" t="s">
        <v>15</v>
      </c>
      <c r="J6392">
        <v>63300110</v>
      </c>
      <c r="K6392" t="s">
        <v>1866</v>
      </c>
      <c r="L6392" s="3">
        <v>-317.96884368203973</v>
      </c>
      <c r="M6392" s="3">
        <v>-334.84715504164546</v>
      </c>
      <c r="N6392" s="3">
        <v>-334.84715504164546</v>
      </c>
      <c r="O6392" s="3">
        <v>-334.84715504164546</v>
      </c>
      <c r="P6392" s="3">
        <v>-334.84715504164546</v>
      </c>
    </row>
    <row r="6393" spans="2:16" x14ac:dyDescent="0.35">
      <c r="B6393" t="s">
        <v>10</v>
      </c>
      <c r="D6393" t="s">
        <v>11</v>
      </c>
      <c r="E6393" t="s">
        <v>12</v>
      </c>
      <c r="F6393" t="s">
        <v>96</v>
      </c>
      <c r="G6393" t="s">
        <v>97</v>
      </c>
      <c r="H6393">
        <v>9804</v>
      </c>
      <c r="I6393" t="s">
        <v>15</v>
      </c>
      <c r="J6393">
        <v>63300100</v>
      </c>
      <c r="K6393" t="s">
        <v>1869</v>
      </c>
      <c r="L6393" s="3">
        <v>-131507.19503225846</v>
      </c>
      <c r="M6393" s="3">
        <v>-139963.03829862448</v>
      </c>
      <c r="N6393" s="3">
        <v>-144726.88643866801</v>
      </c>
      <c r="O6393" s="3">
        <v>-149657.46926361311</v>
      </c>
      <c r="P6393" s="3">
        <v>-154760.62248743125</v>
      </c>
    </row>
    <row r="6394" spans="2:16" x14ac:dyDescent="0.35">
      <c r="B6394" t="s">
        <v>10</v>
      </c>
      <c r="D6394" t="s">
        <v>11</v>
      </c>
      <c r="E6394" t="s">
        <v>12</v>
      </c>
      <c r="F6394" t="s">
        <v>96</v>
      </c>
      <c r="G6394" t="s">
        <v>97</v>
      </c>
      <c r="H6394">
        <v>9804</v>
      </c>
      <c r="I6394" t="s">
        <v>15</v>
      </c>
      <c r="J6394">
        <v>63300034</v>
      </c>
      <c r="K6394" t="s">
        <v>1872</v>
      </c>
      <c r="L6394" s="3">
        <v>-12798.648571604566</v>
      </c>
      <c r="M6394" s="3">
        <v>-12798.648571604566</v>
      </c>
      <c r="N6394" s="3">
        <v>-12798.648571604566</v>
      </c>
      <c r="O6394" s="3">
        <v>-12798.648571604566</v>
      </c>
      <c r="P6394" s="3">
        <v>-12798.648571604566</v>
      </c>
    </row>
    <row r="6395" spans="2:16" x14ac:dyDescent="0.35">
      <c r="B6395" t="s">
        <v>10</v>
      </c>
      <c r="D6395" t="s">
        <v>11</v>
      </c>
      <c r="E6395" t="s">
        <v>12</v>
      </c>
      <c r="F6395" t="s">
        <v>96</v>
      </c>
      <c r="G6395" t="s">
        <v>97</v>
      </c>
      <c r="H6395">
        <v>9804</v>
      </c>
      <c r="I6395" t="s">
        <v>15</v>
      </c>
      <c r="J6395">
        <v>63300170</v>
      </c>
      <c r="K6395" t="s">
        <v>1873</v>
      </c>
      <c r="L6395" s="3">
        <v>-226477.67691980081</v>
      </c>
      <c r="M6395" s="3">
        <v>-241063.54277501215</v>
      </c>
      <c r="N6395" s="3">
        <v>-249267.69662143188</v>
      </c>
      <c r="O6395" s="3">
        <v>-257758.99585247639</v>
      </c>
      <c r="P6395" s="3">
        <v>-266547.49055660737</v>
      </c>
    </row>
    <row r="6396" spans="2:16" x14ac:dyDescent="0.35">
      <c r="B6396" t="s">
        <v>10</v>
      </c>
      <c r="D6396" t="s">
        <v>11</v>
      </c>
      <c r="E6396" t="s">
        <v>12</v>
      </c>
      <c r="F6396" t="s">
        <v>96</v>
      </c>
      <c r="G6396" t="s">
        <v>97</v>
      </c>
      <c r="H6396">
        <v>9804</v>
      </c>
      <c r="I6396" t="s">
        <v>15</v>
      </c>
      <c r="J6396">
        <v>63300155</v>
      </c>
      <c r="K6396" t="s">
        <v>1877</v>
      </c>
      <c r="L6396" s="3">
        <v>-188877.17109814737</v>
      </c>
      <c r="M6396" s="3">
        <v>-188877.17109814737</v>
      </c>
      <c r="N6396" s="3">
        <v>-188877.17109814737</v>
      </c>
      <c r="O6396" s="3">
        <v>-188877.17109814737</v>
      </c>
      <c r="P6396" s="3">
        <v>-188877.17109814737</v>
      </c>
    </row>
    <row r="6397" spans="2:16" x14ac:dyDescent="0.35">
      <c r="B6397" t="s">
        <v>10</v>
      </c>
      <c r="D6397" t="s">
        <v>11</v>
      </c>
      <c r="E6397" t="s">
        <v>12</v>
      </c>
      <c r="F6397" t="s">
        <v>96</v>
      </c>
      <c r="G6397" t="s">
        <v>97</v>
      </c>
      <c r="H6397">
        <v>9804</v>
      </c>
      <c r="I6397" t="s">
        <v>15</v>
      </c>
      <c r="J6397">
        <v>63300160</v>
      </c>
      <c r="K6397" t="s">
        <v>1878</v>
      </c>
      <c r="L6397" s="3">
        <v>-3571.417848864</v>
      </c>
      <c r="M6397" s="3">
        <v>-3571.417848864</v>
      </c>
      <c r="N6397" s="3">
        <v>-3571.417848864</v>
      </c>
      <c r="O6397" s="3">
        <v>-3571.417848864</v>
      </c>
      <c r="P6397" s="3">
        <v>-3571.417848864</v>
      </c>
    </row>
    <row r="6398" spans="2:16" x14ac:dyDescent="0.35">
      <c r="B6398" t="s">
        <v>10</v>
      </c>
      <c r="D6398" t="s">
        <v>11</v>
      </c>
      <c r="E6398" t="s">
        <v>12</v>
      </c>
      <c r="F6398" t="s">
        <v>96</v>
      </c>
      <c r="G6398" t="s">
        <v>97</v>
      </c>
      <c r="H6398">
        <v>9804</v>
      </c>
      <c r="I6398" t="s">
        <v>15</v>
      </c>
      <c r="J6398">
        <v>63300035</v>
      </c>
      <c r="K6398" t="s">
        <v>1886</v>
      </c>
      <c r="L6398" s="3">
        <v>-455.58336382403638</v>
      </c>
      <c r="M6398" s="3">
        <v>-4242.6204804402541</v>
      </c>
      <c r="N6398" s="3">
        <v>-4251.9143810622645</v>
      </c>
      <c r="O6398" s="3">
        <v>-4261.3941596967152</v>
      </c>
      <c r="P6398" s="3">
        <v>-4271.0635339038545</v>
      </c>
    </row>
    <row r="6399" spans="2:16" x14ac:dyDescent="0.35">
      <c r="B6399" t="s">
        <v>10</v>
      </c>
      <c r="D6399" t="s">
        <v>11</v>
      </c>
      <c r="E6399" t="s">
        <v>12</v>
      </c>
      <c r="F6399" t="s">
        <v>96</v>
      </c>
      <c r="G6399" t="s">
        <v>97</v>
      </c>
      <c r="H6399">
        <v>9804</v>
      </c>
      <c r="I6399" t="s">
        <v>15</v>
      </c>
      <c r="J6399">
        <v>63300135</v>
      </c>
      <c r="K6399" t="s">
        <v>1895</v>
      </c>
      <c r="L6399" s="3">
        <v>-15200.425196320612</v>
      </c>
      <c r="M6399" s="3">
        <v>-15200.425196320612</v>
      </c>
      <c r="N6399" s="3">
        <v>-15200.425196320612</v>
      </c>
      <c r="O6399" s="3">
        <v>-15200.425196320612</v>
      </c>
      <c r="P6399" s="3">
        <v>-15200.425196320612</v>
      </c>
    </row>
    <row r="6400" spans="2:16" x14ac:dyDescent="0.35">
      <c r="B6400" t="s">
        <v>10</v>
      </c>
      <c r="D6400" t="s">
        <v>11</v>
      </c>
      <c r="E6400" t="s">
        <v>12</v>
      </c>
      <c r="F6400" t="s">
        <v>96</v>
      </c>
      <c r="G6400" t="s">
        <v>97</v>
      </c>
      <c r="H6400">
        <v>9804</v>
      </c>
      <c r="I6400" t="s">
        <v>15</v>
      </c>
      <c r="J6400">
        <v>63300130</v>
      </c>
      <c r="K6400" t="s">
        <v>1896</v>
      </c>
      <c r="L6400" s="3">
        <v>-39455.490134399617</v>
      </c>
      <c r="M6400" s="3">
        <v>-47580.177919819565</v>
      </c>
      <c r="N6400" s="3">
        <v>-49009.453049938187</v>
      </c>
      <c r="O6400" s="3">
        <v>-50488.75280961096</v>
      </c>
      <c r="P6400" s="3">
        <v>-52019.828060872285</v>
      </c>
    </row>
    <row r="6401" spans="2:16" x14ac:dyDescent="0.35">
      <c r="B6401" t="s">
        <v>10</v>
      </c>
      <c r="D6401" t="s">
        <v>11</v>
      </c>
      <c r="E6401" t="s">
        <v>12</v>
      </c>
      <c r="F6401" t="s">
        <v>17</v>
      </c>
      <c r="G6401" t="s">
        <v>18</v>
      </c>
      <c r="H6401">
        <v>9804</v>
      </c>
      <c r="I6401" t="s">
        <v>15</v>
      </c>
      <c r="J6401">
        <v>63300031</v>
      </c>
      <c r="K6401" t="s">
        <v>16</v>
      </c>
      <c r="L6401" s="3">
        <v>-400647.9999996</v>
      </c>
      <c r="M6401" s="3">
        <v>-400647.9999996</v>
      </c>
      <c r="N6401" s="3">
        <v>-400647.9999996</v>
      </c>
      <c r="O6401" s="3">
        <v>-400647.9999996</v>
      </c>
      <c r="P6401" s="3">
        <v>-400647.9999996</v>
      </c>
    </row>
    <row r="6402" spans="2:16" x14ac:dyDescent="0.35">
      <c r="B6402" t="s">
        <v>10</v>
      </c>
      <c r="D6402" t="s">
        <v>11</v>
      </c>
      <c r="E6402" t="s">
        <v>12</v>
      </c>
      <c r="F6402" t="s">
        <v>17</v>
      </c>
      <c r="G6402" t="s">
        <v>18</v>
      </c>
      <c r="H6402">
        <v>9804</v>
      </c>
      <c r="I6402" t="s">
        <v>15</v>
      </c>
      <c r="J6402">
        <v>63300080</v>
      </c>
      <c r="K6402" t="s">
        <v>91</v>
      </c>
      <c r="L6402" s="3">
        <v>-10618733.576341039</v>
      </c>
      <c r="M6402" s="3">
        <v>-10960109.930802288</v>
      </c>
      <c r="N6402" s="3">
        <v>-11344773.554605249</v>
      </c>
      <c r="O6402" s="3">
        <v>-11742900.405241298</v>
      </c>
      <c r="P6402" s="3">
        <v>-12154961.695649622</v>
      </c>
    </row>
    <row r="6403" spans="2:16" x14ac:dyDescent="0.35">
      <c r="B6403" t="s">
        <v>10</v>
      </c>
      <c r="D6403" t="s">
        <v>11</v>
      </c>
      <c r="E6403" t="s">
        <v>12</v>
      </c>
      <c r="F6403" t="s">
        <v>17</v>
      </c>
      <c r="G6403" t="s">
        <v>18</v>
      </c>
      <c r="H6403">
        <v>9804</v>
      </c>
      <c r="I6403" t="s">
        <v>15</v>
      </c>
      <c r="J6403">
        <v>63300075</v>
      </c>
      <c r="K6403" t="s">
        <v>1480</v>
      </c>
      <c r="L6403" s="3">
        <v>-66529.184010256547</v>
      </c>
      <c r="M6403" s="3">
        <v>-58336.915970203692</v>
      </c>
      <c r="N6403" s="3">
        <v>-59349.822796759836</v>
      </c>
      <c r="O6403" s="3">
        <v>-60377.923225714345</v>
      </c>
      <c r="P6403" s="3">
        <v>-61421.445161103118</v>
      </c>
    </row>
    <row r="6404" spans="2:16" x14ac:dyDescent="0.35">
      <c r="B6404" t="s">
        <v>10</v>
      </c>
      <c r="D6404" t="s">
        <v>11</v>
      </c>
      <c r="E6404" t="s">
        <v>12</v>
      </c>
      <c r="F6404" t="s">
        <v>17</v>
      </c>
      <c r="G6404" t="s">
        <v>18</v>
      </c>
      <c r="H6404">
        <v>9804</v>
      </c>
      <c r="I6404" t="s">
        <v>15</v>
      </c>
      <c r="J6404">
        <v>63300030</v>
      </c>
      <c r="K6404" t="s">
        <v>1488</v>
      </c>
      <c r="L6404" s="3">
        <v>-764717.80432426382</v>
      </c>
      <c r="M6404" s="3">
        <v>-797227.53349972598</v>
      </c>
      <c r="N6404" s="3">
        <v>-797227.53349972598</v>
      </c>
      <c r="O6404" s="3">
        <v>-797227.53349972598</v>
      </c>
      <c r="P6404" s="3">
        <v>-797227.53349972598</v>
      </c>
    </row>
    <row r="6405" spans="2:16" x14ac:dyDescent="0.35">
      <c r="B6405" t="s">
        <v>10</v>
      </c>
      <c r="D6405" t="s">
        <v>11</v>
      </c>
      <c r="E6405" t="s">
        <v>12</v>
      </c>
      <c r="F6405" t="s">
        <v>17</v>
      </c>
      <c r="G6405" t="s">
        <v>18</v>
      </c>
      <c r="H6405">
        <v>9804</v>
      </c>
      <c r="I6405" t="s">
        <v>15</v>
      </c>
      <c r="J6405">
        <v>63300040</v>
      </c>
      <c r="K6405" t="s">
        <v>1515</v>
      </c>
      <c r="L6405" s="3">
        <v>-3652302.4861435094</v>
      </c>
      <c r="M6405" s="3">
        <v>-3769674.7551499074</v>
      </c>
      <c r="N6405" s="3">
        <v>-3901979.4127104552</v>
      </c>
      <c r="O6405" s="3">
        <v>-4038914.7332856255</v>
      </c>
      <c r="P6405" s="3">
        <v>-4180642.7900809231</v>
      </c>
    </row>
    <row r="6406" spans="2:16" x14ac:dyDescent="0.35">
      <c r="B6406" t="s">
        <v>10</v>
      </c>
      <c r="D6406" t="s">
        <v>11</v>
      </c>
      <c r="E6406" t="s">
        <v>12</v>
      </c>
      <c r="F6406" t="s">
        <v>17</v>
      </c>
      <c r="G6406" t="s">
        <v>18</v>
      </c>
      <c r="H6406">
        <v>9804</v>
      </c>
      <c r="I6406" t="s">
        <v>15</v>
      </c>
      <c r="J6406">
        <v>63300202</v>
      </c>
      <c r="K6406" t="s">
        <v>1527</v>
      </c>
      <c r="L6406" s="3">
        <v>-2013035.0736000002</v>
      </c>
      <c r="M6406" s="3">
        <v>-2013035.0736000002</v>
      </c>
      <c r="N6406" s="3">
        <v>-2013035.0736000002</v>
      </c>
      <c r="O6406" s="3">
        <v>-2013035.0736000002</v>
      </c>
      <c r="P6406" s="3">
        <v>-2013035.0736000002</v>
      </c>
    </row>
    <row r="6407" spans="2:16" x14ac:dyDescent="0.35">
      <c r="B6407" t="s">
        <v>10</v>
      </c>
      <c r="D6407" t="s">
        <v>11</v>
      </c>
      <c r="E6407" t="s">
        <v>12</v>
      </c>
      <c r="F6407" t="s">
        <v>17</v>
      </c>
      <c r="G6407" t="s">
        <v>18</v>
      </c>
      <c r="H6407">
        <v>9804</v>
      </c>
      <c r="I6407" t="s">
        <v>15</v>
      </c>
      <c r="J6407">
        <v>63300056</v>
      </c>
      <c r="K6407" t="s">
        <v>1536</v>
      </c>
      <c r="L6407" s="3">
        <v>-34341704.373881795</v>
      </c>
      <c r="M6407" s="3">
        <v>-35444060.998314105</v>
      </c>
      <c r="N6407" s="3">
        <v>-36688089.239257962</v>
      </c>
      <c r="O6407" s="3">
        <v>-37975658.468634881</v>
      </c>
      <c r="P6407" s="3">
        <v>-39308292.621039957</v>
      </c>
    </row>
    <row r="6408" spans="2:16" x14ac:dyDescent="0.35">
      <c r="B6408" t="s">
        <v>10</v>
      </c>
      <c r="D6408" t="s">
        <v>11</v>
      </c>
      <c r="E6408" t="s">
        <v>12</v>
      </c>
      <c r="F6408" t="s">
        <v>17</v>
      </c>
      <c r="G6408" t="s">
        <v>18</v>
      </c>
      <c r="H6408">
        <v>9804</v>
      </c>
      <c r="I6408" t="s">
        <v>15</v>
      </c>
      <c r="J6408">
        <v>63300052</v>
      </c>
      <c r="K6408" t="s">
        <v>1541</v>
      </c>
      <c r="L6408" s="3">
        <v>-146211.45764982048</v>
      </c>
      <c r="M6408" s="3">
        <v>-151328.8586675642</v>
      </c>
      <c r="N6408" s="3">
        <v>-156625.36872092891</v>
      </c>
      <c r="O6408" s="3">
        <v>-162107.2566261614</v>
      </c>
      <c r="P6408" s="3">
        <v>-167781.01060807705</v>
      </c>
    </row>
    <row r="6409" spans="2:16" x14ac:dyDescent="0.35">
      <c r="B6409" t="s">
        <v>10</v>
      </c>
      <c r="D6409" t="s">
        <v>11</v>
      </c>
      <c r="E6409" t="s">
        <v>12</v>
      </c>
      <c r="F6409" t="s">
        <v>17</v>
      </c>
      <c r="G6409" t="s">
        <v>18</v>
      </c>
      <c r="H6409">
        <v>9804</v>
      </c>
      <c r="I6409" t="s">
        <v>15</v>
      </c>
      <c r="J6409">
        <v>63300046</v>
      </c>
      <c r="K6409" t="s">
        <v>1542</v>
      </c>
      <c r="L6409" s="3">
        <v>-442128.82748496195</v>
      </c>
      <c r="M6409" s="3">
        <v>-457603.3364469356</v>
      </c>
      <c r="N6409" s="3">
        <v>-473619.45322257828</v>
      </c>
      <c r="O6409" s="3">
        <v>-490196.13408536848</v>
      </c>
      <c r="P6409" s="3">
        <v>-507352.99877835636</v>
      </c>
    </row>
    <row r="6410" spans="2:16" x14ac:dyDescent="0.35">
      <c r="B6410" t="s">
        <v>10</v>
      </c>
      <c r="D6410" t="s">
        <v>11</v>
      </c>
      <c r="E6410" t="s">
        <v>12</v>
      </c>
      <c r="F6410" t="s">
        <v>17</v>
      </c>
      <c r="G6410" t="s">
        <v>18</v>
      </c>
      <c r="H6410">
        <v>9804</v>
      </c>
      <c r="I6410" t="s">
        <v>15</v>
      </c>
      <c r="J6410">
        <v>63300060</v>
      </c>
      <c r="K6410" t="s">
        <v>1546</v>
      </c>
      <c r="L6410" s="3">
        <v>-61997.807516361871</v>
      </c>
      <c r="M6410" s="3">
        <v>-62777.637648139375</v>
      </c>
      <c r="N6410" s="3">
        <v>-62777.637648139375</v>
      </c>
      <c r="O6410" s="3">
        <v>-62777.637648139375</v>
      </c>
      <c r="P6410" s="3">
        <v>-62777.637648139375</v>
      </c>
    </row>
    <row r="6411" spans="2:16" x14ac:dyDescent="0.35">
      <c r="B6411" t="s">
        <v>10</v>
      </c>
      <c r="D6411" t="s">
        <v>11</v>
      </c>
      <c r="E6411" t="s">
        <v>12</v>
      </c>
      <c r="F6411" t="s">
        <v>17</v>
      </c>
      <c r="G6411" t="s">
        <v>18</v>
      </c>
      <c r="H6411">
        <v>9804</v>
      </c>
      <c r="I6411" t="s">
        <v>15</v>
      </c>
      <c r="J6411">
        <v>63300065</v>
      </c>
      <c r="K6411" t="s">
        <v>1627</v>
      </c>
      <c r="L6411" s="3">
        <v>-147149.16513938157</v>
      </c>
      <c r="M6411" s="3">
        <v>-146336.17143272902</v>
      </c>
      <c r="N6411" s="3">
        <v>-146336.17143272902</v>
      </c>
      <c r="O6411" s="3">
        <v>-146336.17143272902</v>
      </c>
      <c r="P6411" s="3">
        <v>-146336.17143272902</v>
      </c>
    </row>
    <row r="6412" spans="2:16" x14ac:dyDescent="0.35">
      <c r="B6412" t="s">
        <v>10</v>
      </c>
      <c r="D6412" t="s">
        <v>11</v>
      </c>
      <c r="E6412" t="s">
        <v>12</v>
      </c>
      <c r="F6412" t="s">
        <v>17</v>
      </c>
      <c r="G6412" t="s">
        <v>18</v>
      </c>
      <c r="H6412">
        <v>9804</v>
      </c>
      <c r="I6412" t="s">
        <v>15</v>
      </c>
      <c r="J6412">
        <v>63300070</v>
      </c>
      <c r="K6412" t="s">
        <v>1658</v>
      </c>
      <c r="L6412" s="3">
        <v>-449.64810644153414</v>
      </c>
      <c r="M6412" s="3">
        <v>-449.64810644153414</v>
      </c>
      <c r="N6412" s="3">
        <v>-449.64810644153414</v>
      </c>
      <c r="O6412" s="3">
        <v>-449.64810644153414</v>
      </c>
      <c r="P6412" s="3">
        <v>-449.64810644153414</v>
      </c>
    </row>
    <row r="6413" spans="2:16" x14ac:dyDescent="0.35">
      <c r="B6413" t="s">
        <v>10</v>
      </c>
      <c r="D6413" t="s">
        <v>11</v>
      </c>
      <c r="E6413" t="s">
        <v>12</v>
      </c>
      <c r="F6413" t="s">
        <v>17</v>
      </c>
      <c r="G6413" t="s">
        <v>18</v>
      </c>
      <c r="H6413">
        <v>9804</v>
      </c>
      <c r="I6413" t="s">
        <v>15</v>
      </c>
      <c r="J6413">
        <v>63300033</v>
      </c>
      <c r="K6413" t="s">
        <v>1661</v>
      </c>
      <c r="L6413" s="3">
        <v>-3009705.7969048121</v>
      </c>
      <c r="M6413" s="3">
        <v>-3012689.4317921544</v>
      </c>
      <c r="N6413" s="3">
        <v>-3012689.4317921544</v>
      </c>
      <c r="O6413" s="3">
        <v>-3012689.4317921544</v>
      </c>
      <c r="P6413" s="3">
        <v>-3012689.4317921544</v>
      </c>
    </row>
    <row r="6414" spans="2:16" x14ac:dyDescent="0.35">
      <c r="B6414" t="s">
        <v>10</v>
      </c>
      <c r="D6414" t="s">
        <v>11</v>
      </c>
      <c r="E6414" t="s">
        <v>12</v>
      </c>
      <c r="F6414" t="s">
        <v>17</v>
      </c>
      <c r="G6414" t="s">
        <v>18</v>
      </c>
      <c r="H6414">
        <v>9804</v>
      </c>
      <c r="I6414" t="s">
        <v>15</v>
      </c>
      <c r="J6414">
        <v>63300140</v>
      </c>
      <c r="K6414" t="s">
        <v>1668</v>
      </c>
      <c r="L6414" s="3">
        <v>-50114.673530334199</v>
      </c>
      <c r="M6414" s="3">
        <v>-51116.967000940887</v>
      </c>
      <c r="N6414" s="3">
        <v>-52139.306340959709</v>
      </c>
      <c r="O6414" s="3">
        <v>-53182.092467778901</v>
      </c>
      <c r="P6414" s="3">
        <v>-54245.734317134484</v>
      </c>
    </row>
    <row r="6415" spans="2:16" x14ac:dyDescent="0.35">
      <c r="B6415" t="s">
        <v>10</v>
      </c>
      <c r="D6415" t="s">
        <v>11</v>
      </c>
      <c r="E6415" t="s">
        <v>12</v>
      </c>
      <c r="F6415" t="s">
        <v>17</v>
      </c>
      <c r="G6415" t="s">
        <v>18</v>
      </c>
      <c r="H6415">
        <v>9804</v>
      </c>
      <c r="I6415" t="s">
        <v>15</v>
      </c>
      <c r="J6415">
        <v>63300153</v>
      </c>
      <c r="K6415" t="s">
        <v>1675</v>
      </c>
      <c r="L6415" s="3">
        <v>-94974.240000204009</v>
      </c>
      <c r="M6415" s="3">
        <v>-96873.724800208089</v>
      </c>
      <c r="N6415" s="3">
        <v>-98811.199296212246</v>
      </c>
      <c r="O6415" s="3">
        <v>-100787.42328213649</v>
      </c>
      <c r="P6415" s="3">
        <v>-102803.17174777921</v>
      </c>
    </row>
    <row r="6416" spans="2:16" x14ac:dyDescent="0.35">
      <c r="B6416" t="s">
        <v>10</v>
      </c>
      <c r="D6416" t="s">
        <v>11</v>
      </c>
      <c r="E6416" t="s">
        <v>12</v>
      </c>
      <c r="F6416" t="s">
        <v>17</v>
      </c>
      <c r="G6416" t="s">
        <v>18</v>
      </c>
      <c r="H6416">
        <v>9804</v>
      </c>
      <c r="I6416" t="s">
        <v>15</v>
      </c>
      <c r="J6416">
        <v>63300150</v>
      </c>
      <c r="K6416" t="s">
        <v>1680</v>
      </c>
      <c r="L6416" s="3">
        <v>-448589.17668290995</v>
      </c>
      <c r="M6416" s="3">
        <f>1184436.5571553+4171981-52337.01+194447+96172</f>
        <v>5594699.5471553002</v>
      </c>
      <c r="N6416" s="3">
        <f>1368493.9049064+5777239-113056+448413</f>
        <v>7481089.9049063995</v>
      </c>
      <c r="O6416" s="3">
        <f>1359849.19741253-693091-1475-321990</f>
        <v>343293.19741252996</v>
      </c>
      <c r="P6416" s="3">
        <v>1125403.5523687899</v>
      </c>
    </row>
    <row r="6417" spans="2:16" x14ac:dyDescent="0.35">
      <c r="B6417" t="s">
        <v>10</v>
      </c>
      <c r="D6417" t="s">
        <v>11</v>
      </c>
      <c r="E6417" t="s">
        <v>12</v>
      </c>
      <c r="F6417" t="s">
        <v>17</v>
      </c>
      <c r="G6417" t="s">
        <v>18</v>
      </c>
      <c r="H6417">
        <v>9804</v>
      </c>
      <c r="I6417" t="s">
        <v>15</v>
      </c>
      <c r="J6417">
        <v>63300152</v>
      </c>
      <c r="K6417" t="s">
        <v>1741</v>
      </c>
      <c r="L6417" s="3">
        <v>-2319.8482251851351</v>
      </c>
      <c r="M6417" s="3">
        <v>-395533.14044626895</v>
      </c>
      <c r="N6417" s="3">
        <v>-395580.46535006276</v>
      </c>
      <c r="O6417" s="3">
        <v>-395628.73675193242</v>
      </c>
      <c r="P6417" s="3">
        <v>-395677.97358183947</v>
      </c>
    </row>
    <row r="6418" spans="2:16" x14ac:dyDescent="0.35">
      <c r="B6418" t="s">
        <v>10</v>
      </c>
      <c r="D6418" t="s">
        <v>11</v>
      </c>
      <c r="E6418" t="s">
        <v>12</v>
      </c>
      <c r="F6418" t="s">
        <v>17</v>
      </c>
      <c r="G6418" t="s">
        <v>18</v>
      </c>
      <c r="H6418">
        <v>9804</v>
      </c>
      <c r="I6418" t="s">
        <v>15</v>
      </c>
      <c r="J6418">
        <v>63300110</v>
      </c>
      <c r="K6418" t="s">
        <v>1866</v>
      </c>
      <c r="L6418" s="3">
        <v>-5885.9666055752632</v>
      </c>
      <c r="M6418" s="3">
        <v>-5853.4468573091617</v>
      </c>
      <c r="N6418" s="3">
        <v>-5853.4468573091617</v>
      </c>
      <c r="O6418" s="3">
        <v>-5853.4468573091617</v>
      </c>
      <c r="P6418" s="3">
        <v>-5853.4468573091617</v>
      </c>
    </row>
    <row r="6419" spans="2:16" x14ac:dyDescent="0.35">
      <c r="B6419" t="s">
        <v>10</v>
      </c>
      <c r="D6419" t="s">
        <v>11</v>
      </c>
      <c r="E6419" t="s">
        <v>12</v>
      </c>
      <c r="F6419" t="s">
        <v>17</v>
      </c>
      <c r="G6419" t="s">
        <v>18</v>
      </c>
      <c r="H6419">
        <v>9804</v>
      </c>
      <c r="I6419" t="s">
        <v>15</v>
      </c>
      <c r="J6419">
        <v>63300100</v>
      </c>
      <c r="K6419" t="s">
        <v>1869</v>
      </c>
      <c r="L6419" s="3">
        <v>-3213564.1086295266</v>
      </c>
      <c r="M6419" s="3">
        <v>-3316875.3737954278</v>
      </c>
      <c r="N6419" s="3">
        <v>-3433286.7336305357</v>
      </c>
      <c r="O6419" s="3">
        <v>-3553772.4910598677</v>
      </c>
      <c r="P6419" s="3">
        <v>-3678475.2499992289</v>
      </c>
    </row>
    <row r="6420" spans="2:16" x14ac:dyDescent="0.35">
      <c r="B6420" t="s">
        <v>10</v>
      </c>
      <c r="D6420" t="s">
        <v>11</v>
      </c>
      <c r="E6420" t="s">
        <v>12</v>
      </c>
      <c r="F6420" t="s">
        <v>17</v>
      </c>
      <c r="G6420" t="s">
        <v>18</v>
      </c>
      <c r="H6420">
        <v>9804</v>
      </c>
      <c r="I6420" t="s">
        <v>15</v>
      </c>
      <c r="J6420">
        <v>63300034</v>
      </c>
      <c r="K6420" t="s">
        <v>1872</v>
      </c>
      <c r="L6420" s="3">
        <v>-3746174.3274314729</v>
      </c>
      <c r="M6420" s="3">
        <v>-3746174.3274314729</v>
      </c>
      <c r="N6420" s="3">
        <v>-3746174.3274314729</v>
      </c>
      <c r="O6420" s="3">
        <v>-3746174.3274314729</v>
      </c>
      <c r="P6420" s="3">
        <v>-3746174.3274314729</v>
      </c>
    </row>
    <row r="6421" spans="2:16" x14ac:dyDescent="0.35">
      <c r="B6421" t="s">
        <v>10</v>
      </c>
      <c r="D6421" t="s">
        <v>11</v>
      </c>
      <c r="E6421" t="s">
        <v>12</v>
      </c>
      <c r="F6421" t="s">
        <v>17</v>
      </c>
      <c r="G6421" t="s">
        <v>18</v>
      </c>
      <c r="H6421">
        <v>9804</v>
      </c>
      <c r="I6421" t="s">
        <v>15</v>
      </c>
      <c r="J6421">
        <v>63300170</v>
      </c>
      <c r="K6421" t="s">
        <v>1873</v>
      </c>
      <c r="L6421" s="3">
        <v>-5530629.4790173182</v>
      </c>
      <c r="M6421" s="3">
        <v>-5708364.6292270022</v>
      </c>
      <c r="N6421" s="3">
        <v>-5908711.6821044032</v>
      </c>
      <c r="O6421" s="3">
        <v>-6116070.8818325177</v>
      </c>
      <c r="P6421" s="3">
        <v>-6330687.6535511091</v>
      </c>
    </row>
    <row r="6422" spans="2:16" x14ac:dyDescent="0.35">
      <c r="B6422" t="s">
        <v>10</v>
      </c>
      <c r="D6422" t="s">
        <v>11</v>
      </c>
      <c r="E6422" t="s">
        <v>12</v>
      </c>
      <c r="F6422" t="s">
        <v>17</v>
      </c>
      <c r="G6422" t="s">
        <v>18</v>
      </c>
      <c r="H6422">
        <v>9804</v>
      </c>
      <c r="I6422" t="s">
        <v>15</v>
      </c>
      <c r="J6422">
        <v>63300155</v>
      </c>
      <c r="K6422" t="s">
        <v>1877</v>
      </c>
      <c r="L6422" s="3">
        <v>-446812.31478985248</v>
      </c>
      <c r="M6422" s="3">
        <v>-446812.31478985248</v>
      </c>
      <c r="N6422" s="3">
        <v>-446812.31478985248</v>
      </c>
      <c r="O6422" s="3">
        <v>-446812.31478985248</v>
      </c>
      <c r="P6422" s="3">
        <v>-446812.31478985248</v>
      </c>
    </row>
    <row r="6423" spans="2:16" x14ac:dyDescent="0.35">
      <c r="B6423" t="s">
        <v>10</v>
      </c>
      <c r="D6423" t="s">
        <v>11</v>
      </c>
      <c r="E6423" t="s">
        <v>12</v>
      </c>
      <c r="F6423" t="s">
        <v>17</v>
      </c>
      <c r="G6423" t="s">
        <v>18</v>
      </c>
      <c r="H6423">
        <v>9804</v>
      </c>
      <c r="I6423" t="s">
        <v>15</v>
      </c>
      <c r="J6423">
        <v>63300160</v>
      </c>
      <c r="K6423" t="s">
        <v>1878</v>
      </c>
      <c r="L6423" s="3">
        <v>-5398695.5021575186</v>
      </c>
      <c r="M6423" s="3">
        <v>-5307312.4637276996</v>
      </c>
      <c r="N6423" s="3">
        <v>-5545118.1422853991</v>
      </c>
      <c r="O6423" s="3">
        <v>-6285919.8467268012</v>
      </c>
      <c r="P6423" s="3">
        <v>-6838194.6624297993</v>
      </c>
    </row>
    <row r="6424" spans="2:16" x14ac:dyDescent="0.35">
      <c r="B6424" t="s">
        <v>10</v>
      </c>
      <c r="D6424" t="s">
        <v>11</v>
      </c>
      <c r="E6424" t="s">
        <v>12</v>
      </c>
      <c r="F6424" t="s">
        <v>17</v>
      </c>
      <c r="G6424" t="s">
        <v>18</v>
      </c>
      <c r="H6424">
        <v>9804</v>
      </c>
      <c r="I6424" t="s">
        <v>15</v>
      </c>
      <c r="J6424">
        <v>63300035</v>
      </c>
      <c r="K6424" t="s">
        <v>1886</v>
      </c>
      <c r="L6424" s="3">
        <v>-923043.68247901904</v>
      </c>
      <c r="M6424" s="3">
        <v>-934159.23150491074</v>
      </c>
      <c r="N6424" s="3">
        <v>-952989.32262748282</v>
      </c>
      <c r="O6424" s="3">
        <v>-972196.01557250624</v>
      </c>
      <c r="P6424" s="3">
        <v>-991786.84237642994</v>
      </c>
    </row>
    <row r="6425" spans="2:16" x14ac:dyDescent="0.35">
      <c r="B6425" t="s">
        <v>10</v>
      </c>
      <c r="D6425" t="s">
        <v>11</v>
      </c>
      <c r="E6425" t="s">
        <v>12</v>
      </c>
      <c r="F6425" t="s">
        <v>17</v>
      </c>
      <c r="G6425" t="s">
        <v>18</v>
      </c>
      <c r="H6425">
        <v>9804</v>
      </c>
      <c r="I6425" t="s">
        <v>15</v>
      </c>
      <c r="J6425">
        <v>63300135</v>
      </c>
      <c r="K6425" t="s">
        <v>1895</v>
      </c>
      <c r="L6425" s="3">
        <v>-759.57480367938786</v>
      </c>
      <c r="M6425" s="3">
        <v>-759.57480367938786</v>
      </c>
      <c r="N6425" s="3">
        <v>-759.57480367938786</v>
      </c>
      <c r="O6425" s="3">
        <v>-759.57480367938786</v>
      </c>
      <c r="P6425" s="3">
        <v>-759.57480367938786</v>
      </c>
    </row>
    <row r="6426" spans="2:16" x14ac:dyDescent="0.35">
      <c r="B6426" t="s">
        <v>10</v>
      </c>
      <c r="D6426" t="s">
        <v>11</v>
      </c>
      <c r="E6426" t="s">
        <v>12</v>
      </c>
      <c r="F6426" t="s">
        <v>17</v>
      </c>
      <c r="G6426" t="s">
        <v>18</v>
      </c>
      <c r="H6426">
        <v>9804</v>
      </c>
      <c r="I6426" t="s">
        <v>15</v>
      </c>
      <c r="J6426">
        <v>63300130</v>
      </c>
      <c r="K6426" t="s">
        <v>1896</v>
      </c>
      <c r="L6426" s="3">
        <v>-715537.10110008484</v>
      </c>
      <c r="M6426" s="3">
        <v>-739254.31228954752</v>
      </c>
      <c r="N6426" s="3">
        <v>-765174.64377689816</v>
      </c>
      <c r="O6426" s="3">
        <v>-792002.18686630577</v>
      </c>
      <c r="P6426" s="3">
        <v>-819768.6939638427</v>
      </c>
    </row>
    <row r="6427" spans="2:16" x14ac:dyDescent="0.35">
      <c r="B6427" t="s">
        <v>10</v>
      </c>
      <c r="D6427" t="s">
        <v>11</v>
      </c>
      <c r="E6427" t="s">
        <v>1537</v>
      </c>
      <c r="F6427" t="s">
        <v>1538</v>
      </c>
      <c r="G6427" t="s">
        <v>1539</v>
      </c>
      <c r="H6427">
        <v>9805</v>
      </c>
      <c r="I6427" t="s">
        <v>1540</v>
      </c>
      <c r="J6427">
        <v>63300056</v>
      </c>
      <c r="K6427" t="s">
        <v>1536</v>
      </c>
      <c r="L6427" s="3">
        <v>0</v>
      </c>
      <c r="M6427" s="3">
        <v>4139999.9999999995</v>
      </c>
      <c r="N6427" s="3">
        <v>4284899.9999999991</v>
      </c>
      <c r="O6427" s="3">
        <v>4434871.4999999991</v>
      </c>
      <c r="P6427" s="3">
        <v>4590092.0024999985</v>
      </c>
    </row>
    <row r="6428" spans="2:16" x14ac:dyDescent="0.35">
      <c r="B6428" t="s">
        <v>10</v>
      </c>
      <c r="D6428" t="s">
        <v>11</v>
      </c>
      <c r="E6428" t="s">
        <v>1692</v>
      </c>
      <c r="F6428" t="s">
        <v>1538</v>
      </c>
      <c r="G6428" t="s">
        <v>1539</v>
      </c>
      <c r="H6428">
        <v>9805</v>
      </c>
      <c r="I6428" t="s">
        <v>1540</v>
      </c>
      <c r="J6428">
        <v>63300056</v>
      </c>
      <c r="K6428" t="s">
        <v>1536</v>
      </c>
      <c r="L6428" s="3">
        <v>220720</v>
      </c>
      <c r="M6428" s="3">
        <v>25250000</v>
      </c>
      <c r="N6428" s="3">
        <v>28900000</v>
      </c>
      <c r="O6428" s="3">
        <v>35690000</v>
      </c>
      <c r="P6428" s="3">
        <v>35750000</v>
      </c>
    </row>
    <row r="6429" spans="2:16" x14ac:dyDescent="0.35">
      <c r="B6429" t="s">
        <v>10</v>
      </c>
      <c r="D6429" t="s">
        <v>11</v>
      </c>
      <c r="E6429" t="s">
        <v>1693</v>
      </c>
      <c r="F6429" t="s">
        <v>1538</v>
      </c>
      <c r="G6429" t="s">
        <v>1539</v>
      </c>
      <c r="H6429">
        <v>9805</v>
      </c>
      <c r="I6429" t="s">
        <v>1540</v>
      </c>
      <c r="J6429">
        <v>63300056</v>
      </c>
      <c r="K6429" t="s">
        <v>1536</v>
      </c>
      <c r="L6429" s="3">
        <v>0</v>
      </c>
      <c r="M6429" s="3">
        <v>9613524</v>
      </c>
      <c r="N6429" s="3">
        <v>9596780</v>
      </c>
      <c r="O6429" s="3">
        <v>11118592</v>
      </c>
      <c r="P6429" s="3">
        <v>12634276</v>
      </c>
    </row>
    <row r="6430" spans="2:16" x14ac:dyDescent="0.35">
      <c r="B6430" t="s">
        <v>10</v>
      </c>
      <c r="D6430" t="s">
        <v>11</v>
      </c>
      <c r="E6430" t="s">
        <v>1694</v>
      </c>
      <c r="F6430" t="s">
        <v>1538</v>
      </c>
      <c r="G6430" t="s">
        <v>1539</v>
      </c>
      <c r="H6430">
        <v>9805</v>
      </c>
      <c r="I6430" t="s">
        <v>1540</v>
      </c>
      <c r="J6430">
        <v>63300056</v>
      </c>
      <c r="K6430" t="s">
        <v>1536</v>
      </c>
      <c r="L6430" s="3">
        <v>0</v>
      </c>
      <c r="M6430" s="3">
        <v>11414986.6</v>
      </c>
      <c r="N6430" s="3">
        <v>11414986.6</v>
      </c>
      <c r="O6430" s="3">
        <v>11414986.6</v>
      </c>
      <c r="P6430" s="3">
        <v>11414986.6</v>
      </c>
    </row>
    <row r="6431" spans="2:16" x14ac:dyDescent="0.35">
      <c r="B6431" t="s">
        <v>10</v>
      </c>
      <c r="D6431" t="s">
        <v>11</v>
      </c>
      <c r="E6431" t="s">
        <v>1695</v>
      </c>
      <c r="F6431" t="s">
        <v>1538</v>
      </c>
      <c r="G6431" t="s">
        <v>1539</v>
      </c>
      <c r="H6431">
        <v>9805</v>
      </c>
      <c r="I6431" t="s">
        <v>1540</v>
      </c>
      <c r="J6431">
        <v>63300056</v>
      </c>
      <c r="K6431" t="s">
        <v>1536</v>
      </c>
      <c r="L6431" s="3">
        <v>0</v>
      </c>
      <c r="M6431" s="3">
        <v>7447491.4854118498</v>
      </c>
      <c r="N6431" s="3">
        <v>11450295.583294172</v>
      </c>
      <c r="O6431" s="3">
        <v>15789812.029488735</v>
      </c>
      <c r="P6431" s="3">
        <v>16159832.013935274</v>
      </c>
    </row>
    <row r="6432" spans="2:16" x14ac:dyDescent="0.35">
      <c r="B6432" t="s">
        <v>10</v>
      </c>
      <c r="D6432" t="s">
        <v>11</v>
      </c>
      <c r="E6432" t="s">
        <v>1696</v>
      </c>
      <c r="F6432" t="s">
        <v>1538</v>
      </c>
      <c r="G6432" t="s">
        <v>1539</v>
      </c>
      <c r="H6432">
        <v>9805</v>
      </c>
      <c r="I6432" t="s">
        <v>1540</v>
      </c>
      <c r="J6432">
        <v>63300150</v>
      </c>
      <c r="K6432" t="s">
        <v>1680</v>
      </c>
      <c r="L6432" s="3">
        <v>607713.30076217651</v>
      </c>
      <c r="M6432" s="3">
        <v>1449230.9910697937</v>
      </c>
      <c r="N6432" s="3">
        <v>-1301054.1742833853</v>
      </c>
      <c r="O6432" s="3">
        <v>701648.85817277431</v>
      </c>
      <c r="P6432" s="3">
        <v>792292.52577722073</v>
      </c>
    </row>
    <row r="6433" spans="2:16" x14ac:dyDescent="0.35">
      <c r="B6433" t="s">
        <v>10</v>
      </c>
      <c r="D6433" t="s">
        <v>11</v>
      </c>
      <c r="E6433" t="s">
        <v>1696</v>
      </c>
      <c r="F6433" t="s">
        <v>1870</v>
      </c>
      <c r="G6433" t="s">
        <v>1871</v>
      </c>
      <c r="H6433">
        <v>9805</v>
      </c>
      <c r="I6433" t="s">
        <v>1540</v>
      </c>
      <c r="J6433">
        <v>63300100</v>
      </c>
      <c r="K6433" t="s">
        <v>1869</v>
      </c>
      <c r="L6433" s="3">
        <v>-13983987.582334301</v>
      </c>
      <c r="M6433" s="3">
        <v>-14473427.147716001</v>
      </c>
      <c r="N6433" s="3">
        <v>-14979997.097886059</v>
      </c>
      <c r="O6433" s="3">
        <v>-15504296.996312071</v>
      </c>
      <c r="P6433" s="3">
        <v>-16046947.391182993</v>
      </c>
    </row>
    <row r="6434" spans="2:16" x14ac:dyDescent="0.35">
      <c r="B6434" t="s">
        <v>10</v>
      </c>
      <c r="D6434" t="s">
        <v>11</v>
      </c>
      <c r="E6434" t="s">
        <v>77</v>
      </c>
      <c r="F6434" t="s">
        <v>78</v>
      </c>
      <c r="G6434" t="s">
        <v>79</v>
      </c>
      <c r="H6434">
        <v>9806</v>
      </c>
      <c r="I6434" t="s">
        <v>80</v>
      </c>
      <c r="J6434">
        <v>63300090</v>
      </c>
      <c r="K6434" t="s">
        <v>81</v>
      </c>
      <c r="L6434" s="3">
        <v>22588667.580000099</v>
      </c>
      <c r="M6434" s="3">
        <v>16679825.890000399</v>
      </c>
      <c r="N6434" s="3">
        <v>17180220.666700412</v>
      </c>
      <c r="O6434" s="3">
        <v>17695627.286701426</v>
      </c>
      <c r="P6434" s="3">
        <v>18226496.105302468</v>
      </c>
    </row>
    <row r="6435" spans="2:16" x14ac:dyDescent="0.35">
      <c r="B6435" t="s">
        <v>10</v>
      </c>
      <c r="D6435" t="s">
        <v>11</v>
      </c>
      <c r="E6435" t="s">
        <v>77</v>
      </c>
      <c r="F6435" t="s">
        <v>78</v>
      </c>
      <c r="G6435" t="s">
        <v>79</v>
      </c>
      <c r="H6435">
        <v>9806</v>
      </c>
      <c r="I6435" t="s">
        <v>80</v>
      </c>
      <c r="J6435">
        <v>63300150</v>
      </c>
      <c r="K6435" t="s">
        <v>1680</v>
      </c>
      <c r="L6435" s="3">
        <v>264000</v>
      </c>
      <c r="M6435" s="3">
        <v>264000</v>
      </c>
      <c r="N6435" s="3">
        <v>264000</v>
      </c>
      <c r="O6435" s="3">
        <v>264000</v>
      </c>
      <c r="P6435" s="3">
        <v>264000</v>
      </c>
    </row>
    <row r="6436" spans="2:16" x14ac:dyDescent="0.35">
      <c r="B6436" t="s">
        <v>10</v>
      </c>
      <c r="D6436" t="s">
        <v>11</v>
      </c>
      <c r="E6436" t="s">
        <v>1687</v>
      </c>
      <c r="F6436" t="s">
        <v>1688</v>
      </c>
      <c r="G6436" t="s">
        <v>1689</v>
      </c>
      <c r="H6436">
        <v>9809</v>
      </c>
      <c r="I6436" t="s">
        <v>1689</v>
      </c>
      <c r="J6436">
        <v>63300150</v>
      </c>
      <c r="K6436" t="s">
        <v>1680</v>
      </c>
      <c r="L6436" s="3">
        <v>8389121.9999996014</v>
      </c>
      <c r="M6436" s="3">
        <v>8556904.9999996014</v>
      </c>
      <c r="N6436" s="3">
        <v>8728042.9999996014</v>
      </c>
      <c r="O6436" s="3">
        <v>8902603.9999996014</v>
      </c>
      <c r="P6436" s="3">
        <v>9194150.3999995887</v>
      </c>
    </row>
    <row r="6437" spans="2:16" x14ac:dyDescent="0.35">
      <c r="B6437" t="s">
        <v>10</v>
      </c>
      <c r="D6437" t="s">
        <v>11</v>
      </c>
      <c r="E6437" t="s">
        <v>1687</v>
      </c>
      <c r="F6437" t="s">
        <v>1690</v>
      </c>
      <c r="G6437" t="s">
        <v>1691</v>
      </c>
      <c r="H6437">
        <v>9809</v>
      </c>
      <c r="I6437" t="s">
        <v>1689</v>
      </c>
      <c r="J6437">
        <v>63300150</v>
      </c>
      <c r="K6437" t="s">
        <v>1680</v>
      </c>
      <c r="L6437" s="3">
        <v>1715808.24</v>
      </c>
      <c r="M6437" s="3">
        <v>1750124.4048000001</v>
      </c>
      <c r="N6437" s="3">
        <v>1785126.8928960001</v>
      </c>
      <c r="O6437" s="3">
        <v>1820829.43075392</v>
      </c>
      <c r="P6437" s="3">
        <v>1857246.0193689985</v>
      </c>
    </row>
    <row r="6438" spans="2:16" x14ac:dyDescent="0.35">
      <c r="B6438" t="s">
        <v>10</v>
      </c>
      <c r="C6438" t="s">
        <v>1684</v>
      </c>
      <c r="D6438" t="s">
        <v>87</v>
      </c>
      <c r="E6438" t="s">
        <v>1684</v>
      </c>
      <c r="F6438" t="s">
        <v>1685</v>
      </c>
      <c r="G6438" t="s">
        <v>1684</v>
      </c>
      <c r="H6438">
        <v>9810</v>
      </c>
      <c r="I6438" t="s">
        <v>1686</v>
      </c>
      <c r="J6438">
        <v>63300150</v>
      </c>
      <c r="K6438" t="s">
        <v>1680</v>
      </c>
      <c r="L6438" s="3">
        <v>1768193.7452439996</v>
      </c>
      <c r="M6438" s="3">
        <v>1768193.7452439996</v>
      </c>
      <c r="N6438" s="3">
        <v>1768375.7452440001</v>
      </c>
      <c r="O6438" s="3">
        <v>1768193.7452439996</v>
      </c>
      <c r="P6438" s="3">
        <v>1768193.7452439996</v>
      </c>
    </row>
    <row r="6439" spans="2:16" x14ac:dyDescent="0.35">
      <c r="B6439" t="s">
        <v>10</v>
      </c>
      <c r="C6439" t="s">
        <v>1543</v>
      </c>
      <c r="D6439" t="s">
        <v>87</v>
      </c>
      <c r="E6439" t="s">
        <v>1543</v>
      </c>
      <c r="F6439" t="s">
        <v>1544</v>
      </c>
      <c r="G6439" t="s">
        <v>1545</v>
      </c>
      <c r="H6439">
        <v>9850</v>
      </c>
      <c r="I6439" t="s">
        <v>1543</v>
      </c>
      <c r="J6439">
        <v>63300250</v>
      </c>
      <c r="K6439" t="s">
        <v>1543</v>
      </c>
      <c r="L6439" s="3">
        <v>26497407.088166103</v>
      </c>
      <c r="M6439" s="3">
        <v>26727314.452683751</v>
      </c>
      <c r="N6439" s="3">
        <v>26944529.804994389</v>
      </c>
      <c r="O6439" s="3">
        <v>26945119.938889343</v>
      </c>
      <c r="P6439" s="3">
        <v>27001866.279389825</v>
      </c>
    </row>
    <row r="6440" spans="2:16" x14ac:dyDescent="0.35">
      <c r="B6440" t="s">
        <v>10</v>
      </c>
      <c r="C6440" t="s">
        <v>1874</v>
      </c>
      <c r="D6440" t="s">
        <v>87</v>
      </c>
      <c r="E6440" t="s">
        <v>1874</v>
      </c>
      <c r="F6440" t="s">
        <v>1875</v>
      </c>
      <c r="G6440" t="s">
        <v>1876</v>
      </c>
      <c r="H6440">
        <v>9851</v>
      </c>
      <c r="I6440" t="s">
        <v>1876</v>
      </c>
      <c r="J6440">
        <v>63300155</v>
      </c>
      <c r="K6440" t="s">
        <v>1877</v>
      </c>
      <c r="L6440" s="3">
        <v>7076141.7975754011</v>
      </c>
      <c r="M6440" s="3">
        <v>7660768.9202474253</v>
      </c>
      <c r="N6440" s="3">
        <v>7859231.4932565959</v>
      </c>
      <c r="O6440" s="3">
        <v>8039625.9667132357</v>
      </c>
      <c r="P6440" s="3">
        <v>8117819.6998528941</v>
      </c>
    </row>
    <row r="6441" spans="2:16" x14ac:dyDescent="0.35">
      <c r="B6441" t="s">
        <v>10</v>
      </c>
      <c r="C6441" t="s">
        <v>1483</v>
      </c>
      <c r="D6441" t="s">
        <v>87</v>
      </c>
      <c r="E6441" t="s">
        <v>1483</v>
      </c>
      <c r="F6441" t="s">
        <v>1484</v>
      </c>
      <c r="G6441" t="s">
        <v>1485</v>
      </c>
      <c r="H6441">
        <v>9852</v>
      </c>
      <c r="I6441" t="s">
        <v>1486</v>
      </c>
      <c r="J6441">
        <v>63300029</v>
      </c>
      <c r="K6441" t="s">
        <v>1487</v>
      </c>
      <c r="L6441" s="3">
        <v>10900000</v>
      </c>
      <c r="M6441" s="3">
        <v>10300000</v>
      </c>
      <c r="N6441" s="3">
        <v>12600000</v>
      </c>
      <c r="O6441" s="3">
        <v>15100000</v>
      </c>
      <c r="P6441" s="3">
        <v>15100000</v>
      </c>
    </row>
    <row r="6442" spans="2:16" x14ac:dyDescent="0.35">
      <c r="B6442" t="s">
        <v>10</v>
      </c>
      <c r="C6442" t="s">
        <v>1681</v>
      </c>
      <c r="D6442" t="s">
        <v>87</v>
      </c>
      <c r="E6442" t="s">
        <v>1681</v>
      </c>
      <c r="F6442" t="s">
        <v>1682</v>
      </c>
      <c r="G6442" t="s">
        <v>1683</v>
      </c>
      <c r="H6442">
        <v>9853</v>
      </c>
      <c r="I6442" t="s">
        <v>1681</v>
      </c>
      <c r="J6442">
        <v>63300150</v>
      </c>
      <c r="K6442" t="s">
        <v>1680</v>
      </c>
      <c r="L6442" s="3">
        <v>2099504</v>
      </c>
      <c r="M6442" s="3">
        <v>1766928</v>
      </c>
      <c r="N6442" s="3">
        <v>1706264</v>
      </c>
      <c r="O6442" s="3">
        <v>1425767</v>
      </c>
      <c r="P6442" s="3">
        <v>1326956</v>
      </c>
    </row>
    <row r="6443" spans="2:16" x14ac:dyDescent="0.35">
      <c r="B6443" t="s">
        <v>10</v>
      </c>
      <c r="C6443" t="s">
        <v>86</v>
      </c>
      <c r="D6443" t="s">
        <v>87</v>
      </c>
      <c r="E6443" t="s">
        <v>86</v>
      </c>
      <c r="F6443" t="s">
        <v>88</v>
      </c>
      <c r="G6443" t="s">
        <v>89</v>
      </c>
      <c r="H6443">
        <v>9860</v>
      </c>
      <c r="I6443" t="s">
        <v>90</v>
      </c>
      <c r="J6443">
        <v>63300080</v>
      </c>
      <c r="K6443" t="s">
        <v>91</v>
      </c>
      <c r="L6443" s="3">
        <v>12442.210069864499</v>
      </c>
      <c r="M6443" s="3">
        <v>12877.687422309755</v>
      </c>
      <c r="N6443" s="3">
        <v>13328.406482090595</v>
      </c>
      <c r="O6443" s="3">
        <v>13794.900708963765</v>
      </c>
      <c r="P6443" s="3">
        <v>14277.722233777497</v>
      </c>
    </row>
    <row r="6444" spans="2:16" x14ac:dyDescent="0.35">
      <c r="B6444" t="s">
        <v>10</v>
      </c>
      <c r="C6444" t="s">
        <v>86</v>
      </c>
      <c r="D6444" t="s">
        <v>87</v>
      </c>
      <c r="E6444" t="s">
        <v>86</v>
      </c>
      <c r="F6444" t="s">
        <v>88</v>
      </c>
      <c r="G6444" t="s">
        <v>89</v>
      </c>
      <c r="H6444">
        <v>9860</v>
      </c>
      <c r="I6444" t="s">
        <v>90</v>
      </c>
      <c r="J6444">
        <v>63300040</v>
      </c>
      <c r="K6444" t="s">
        <v>1515</v>
      </c>
      <c r="L6444" s="3">
        <v>2046.4161290954999</v>
      </c>
      <c r="M6444" s="3">
        <v>2118.040693613842</v>
      </c>
      <c r="N6444" s="3">
        <v>2192.1721178903263</v>
      </c>
      <c r="O6444" s="3">
        <v>2268.8981420164873</v>
      </c>
      <c r="P6444" s="3">
        <v>2348.3095769870642</v>
      </c>
    </row>
    <row r="6445" spans="2:16" x14ac:dyDescent="0.35">
      <c r="B6445" t="s">
        <v>10</v>
      </c>
      <c r="C6445" t="s">
        <v>86</v>
      </c>
      <c r="D6445" t="s">
        <v>87</v>
      </c>
      <c r="E6445" t="s">
        <v>86</v>
      </c>
      <c r="F6445" t="s">
        <v>88</v>
      </c>
      <c r="G6445" t="s">
        <v>89</v>
      </c>
      <c r="H6445">
        <v>9860</v>
      </c>
      <c r="I6445" t="s">
        <v>90</v>
      </c>
      <c r="J6445">
        <v>63300056</v>
      </c>
      <c r="K6445" t="s">
        <v>1536</v>
      </c>
      <c r="L6445" s="3">
        <v>40928.322597642</v>
      </c>
      <c r="M6445" s="3">
        <v>42360.813888559467</v>
      </c>
      <c r="N6445" s="3">
        <v>43843.442374659047</v>
      </c>
      <c r="O6445" s="3">
        <v>45377.962857772109</v>
      </c>
      <c r="P6445" s="3">
        <v>46966.191557794125</v>
      </c>
    </row>
    <row r="6446" spans="2:16" x14ac:dyDescent="0.35">
      <c r="B6446" t="s">
        <v>10</v>
      </c>
      <c r="C6446" t="s">
        <v>86</v>
      </c>
      <c r="D6446" t="s">
        <v>87</v>
      </c>
      <c r="E6446" t="s">
        <v>86</v>
      </c>
      <c r="F6446" t="s">
        <v>88</v>
      </c>
      <c r="G6446" t="s">
        <v>89</v>
      </c>
      <c r="H6446">
        <v>9860</v>
      </c>
      <c r="I6446" t="s">
        <v>90</v>
      </c>
      <c r="J6446">
        <v>63300100</v>
      </c>
      <c r="K6446" t="s">
        <v>1869</v>
      </c>
      <c r="L6446" s="3">
        <v>3519.83574387</v>
      </c>
      <c r="M6446" s="3">
        <v>3643.0299949054497</v>
      </c>
      <c r="N6446" s="3">
        <v>3770.5360447271401</v>
      </c>
      <c r="O6446" s="3">
        <v>3902.5048062925898</v>
      </c>
      <c r="P6446" s="3">
        <v>4039.09247451283</v>
      </c>
    </row>
    <row r="6447" spans="2:16" x14ac:dyDescent="0.35">
      <c r="B6447" t="s">
        <v>10</v>
      </c>
      <c r="C6447" t="s">
        <v>86</v>
      </c>
      <c r="D6447" t="s">
        <v>87</v>
      </c>
      <c r="E6447" t="s">
        <v>86</v>
      </c>
      <c r="F6447" t="s">
        <v>88</v>
      </c>
      <c r="G6447" t="s">
        <v>89</v>
      </c>
      <c r="H6447">
        <v>9860</v>
      </c>
      <c r="I6447" t="s">
        <v>90</v>
      </c>
      <c r="J6447">
        <v>63300170</v>
      </c>
      <c r="K6447" t="s">
        <v>1873</v>
      </c>
      <c r="L6447" s="3">
        <v>6221.1050340524998</v>
      </c>
      <c r="M6447" s="3">
        <v>6438.8437102443368</v>
      </c>
      <c r="N6447" s="3">
        <v>6664.2032401028882</v>
      </c>
      <c r="O6447" s="3">
        <v>6897.4503535064887</v>
      </c>
      <c r="P6447" s="3">
        <v>7138.8611158792155</v>
      </c>
    </row>
    <row r="6448" spans="2:16" x14ac:dyDescent="0.35">
      <c r="B6448" t="s">
        <v>10</v>
      </c>
      <c r="C6448" t="s">
        <v>86</v>
      </c>
      <c r="D6448" t="s">
        <v>87</v>
      </c>
      <c r="E6448" t="s">
        <v>86</v>
      </c>
      <c r="F6448" t="s">
        <v>88</v>
      </c>
      <c r="G6448" t="s">
        <v>89</v>
      </c>
      <c r="H6448">
        <v>9860</v>
      </c>
      <c r="I6448" t="s">
        <v>90</v>
      </c>
      <c r="J6448">
        <v>63300130</v>
      </c>
      <c r="K6448" t="s">
        <v>1896</v>
      </c>
      <c r="L6448" s="3">
        <v>4092.8322563279999</v>
      </c>
      <c r="M6448" s="3">
        <v>4236.0813852994797</v>
      </c>
      <c r="N6448" s="3">
        <v>4384.344233784961</v>
      </c>
      <c r="O6448" s="3">
        <v>4537.796281967434</v>
      </c>
      <c r="P6448" s="3">
        <v>4696.6191518362939</v>
      </c>
    </row>
    <row r="6449" spans="2:16" x14ac:dyDescent="0.35">
      <c r="B6449" t="s">
        <v>10</v>
      </c>
      <c r="C6449" t="s">
        <v>86</v>
      </c>
      <c r="D6449" t="s">
        <v>87</v>
      </c>
      <c r="E6449" t="s">
        <v>86</v>
      </c>
      <c r="F6449" t="s">
        <v>92</v>
      </c>
      <c r="G6449" t="s">
        <v>93</v>
      </c>
      <c r="H6449">
        <v>9860</v>
      </c>
      <c r="I6449" t="s">
        <v>90</v>
      </c>
      <c r="J6449">
        <v>63300080</v>
      </c>
      <c r="K6449" t="s">
        <v>91</v>
      </c>
      <c r="L6449" s="3">
        <v>12948.188636371498</v>
      </c>
      <c r="M6449" s="3">
        <v>13401.375238644499</v>
      </c>
      <c r="N6449" s="3">
        <v>13870.423371997056</v>
      </c>
      <c r="O6449" s="3">
        <v>14355.888190016953</v>
      </c>
      <c r="P6449" s="3">
        <v>14858.344276667545</v>
      </c>
    </row>
    <row r="6450" spans="2:16" x14ac:dyDescent="0.35">
      <c r="B6450" t="s">
        <v>10</v>
      </c>
      <c r="C6450" t="s">
        <v>86</v>
      </c>
      <c r="D6450" t="s">
        <v>87</v>
      </c>
      <c r="E6450" t="s">
        <v>86</v>
      </c>
      <c r="F6450" t="s">
        <v>92</v>
      </c>
      <c r="G6450" t="s">
        <v>93</v>
      </c>
      <c r="H6450">
        <v>9860</v>
      </c>
      <c r="I6450" t="s">
        <v>90</v>
      </c>
      <c r="J6450">
        <v>63300040</v>
      </c>
      <c r="K6450" t="s">
        <v>1515</v>
      </c>
      <c r="L6450" s="3">
        <v>2129.6362887944997</v>
      </c>
      <c r="M6450" s="3">
        <v>2204.1735589023069</v>
      </c>
      <c r="N6450" s="3">
        <v>2281.3196334638874</v>
      </c>
      <c r="O6450" s="3">
        <v>2361.1658206351231</v>
      </c>
      <c r="P6450" s="3">
        <v>2443.8066243573521</v>
      </c>
    </row>
    <row r="6451" spans="2:16" x14ac:dyDescent="0.35">
      <c r="B6451" t="s">
        <v>10</v>
      </c>
      <c r="C6451" t="s">
        <v>86</v>
      </c>
      <c r="D6451" t="s">
        <v>87</v>
      </c>
      <c r="E6451" t="s">
        <v>86</v>
      </c>
      <c r="F6451" t="s">
        <v>92</v>
      </c>
      <c r="G6451" t="s">
        <v>93</v>
      </c>
      <c r="H6451">
        <v>9860</v>
      </c>
      <c r="I6451" t="s">
        <v>90</v>
      </c>
      <c r="J6451">
        <v>63300056</v>
      </c>
      <c r="K6451" t="s">
        <v>1536</v>
      </c>
      <c r="L6451" s="3">
        <v>42592.725776200496</v>
      </c>
      <c r="M6451" s="3">
        <v>44083.471178367508</v>
      </c>
      <c r="N6451" s="3">
        <v>45626.392669610366</v>
      </c>
      <c r="O6451" s="3">
        <v>47223.316413046727</v>
      </c>
      <c r="P6451" s="3">
        <v>48876.132487503361</v>
      </c>
    </row>
    <row r="6452" spans="2:16" x14ac:dyDescent="0.35">
      <c r="B6452" t="s">
        <v>10</v>
      </c>
      <c r="C6452" t="s">
        <v>86</v>
      </c>
      <c r="D6452" t="s">
        <v>87</v>
      </c>
      <c r="E6452" t="s">
        <v>86</v>
      </c>
      <c r="F6452" t="s">
        <v>92</v>
      </c>
      <c r="G6452" t="s">
        <v>93</v>
      </c>
      <c r="H6452">
        <v>9860</v>
      </c>
      <c r="I6452" t="s">
        <v>90</v>
      </c>
      <c r="J6452">
        <v>63300100</v>
      </c>
      <c r="K6452" t="s">
        <v>1869</v>
      </c>
      <c r="L6452" s="3">
        <v>3662.9744165775001</v>
      </c>
      <c r="M6452" s="3">
        <v>3791.1785211577121</v>
      </c>
      <c r="N6452" s="3">
        <v>3923.8697693982317</v>
      </c>
      <c r="O6452" s="3">
        <v>4061.2052113271693</v>
      </c>
      <c r="P6452" s="3">
        <v>4203.3473937236195</v>
      </c>
    </row>
    <row r="6453" spans="2:16" x14ac:dyDescent="0.35">
      <c r="B6453" t="s">
        <v>10</v>
      </c>
      <c r="C6453" t="s">
        <v>86</v>
      </c>
      <c r="D6453" t="s">
        <v>87</v>
      </c>
      <c r="E6453" t="s">
        <v>86</v>
      </c>
      <c r="F6453" t="s">
        <v>92</v>
      </c>
      <c r="G6453" t="s">
        <v>93</v>
      </c>
      <c r="H6453">
        <v>9860</v>
      </c>
      <c r="I6453" t="s">
        <v>90</v>
      </c>
      <c r="J6453">
        <v>63300170</v>
      </c>
      <c r="K6453" t="s">
        <v>1873</v>
      </c>
      <c r="L6453" s="3">
        <v>6474.0943180305003</v>
      </c>
      <c r="M6453" s="3">
        <v>6700.6876191615675</v>
      </c>
      <c r="N6453" s="3">
        <v>6935.2116858322215</v>
      </c>
      <c r="O6453" s="3">
        <v>7177.944094836349</v>
      </c>
      <c r="P6453" s="3">
        <v>7429.1721381556208</v>
      </c>
    </row>
    <row r="6454" spans="2:16" x14ac:dyDescent="0.35">
      <c r="B6454" t="s">
        <v>10</v>
      </c>
      <c r="C6454" t="s">
        <v>86</v>
      </c>
      <c r="D6454" t="s">
        <v>87</v>
      </c>
      <c r="E6454" t="s">
        <v>86</v>
      </c>
      <c r="F6454" t="s">
        <v>1656</v>
      </c>
      <c r="G6454" t="s">
        <v>1657</v>
      </c>
      <c r="H6454">
        <v>9860</v>
      </c>
      <c r="I6454" t="s">
        <v>90</v>
      </c>
      <c r="J6454">
        <v>63300070</v>
      </c>
      <c r="K6454" t="s">
        <v>1658</v>
      </c>
      <c r="L6454" s="3">
        <v>2572606.4783800733</v>
      </c>
      <c r="M6454" s="3">
        <v>2567809.4364357339</v>
      </c>
      <c r="N6454" s="3">
        <v>2562844.4980233433</v>
      </c>
      <c r="O6454" s="3">
        <v>2557705.7867665188</v>
      </c>
      <c r="P6454" s="3">
        <v>2552387.2206157055</v>
      </c>
    </row>
  </sheetData>
  <autoFilter ref="B2:P6454" xr:uid="{00000000-0009-0000-0000-000009000000}">
    <sortCondition ref="H3:H6146"/>
    <sortCondition ref="B3:B6146"/>
    <sortCondition ref="F3:F6146"/>
  </autoFilter>
  <sortState xmlns:xlrd2="http://schemas.microsoft.com/office/spreadsheetml/2017/richdata2" ref="B3:P6142">
    <sortCondition ref="H3:H6142"/>
    <sortCondition ref="B3:B6142"/>
    <sortCondition ref="F3:F6142"/>
  </sortState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I27"/>
  <sheetViews>
    <sheetView workbookViewId="0">
      <selection activeCell="E33" sqref="E33"/>
    </sheetView>
  </sheetViews>
  <sheetFormatPr defaultRowHeight="14.5" x14ac:dyDescent="0.35"/>
  <cols>
    <col min="2" max="2" width="4.1796875" bestFit="1" customWidth="1"/>
    <col min="3" max="3" width="46" bestFit="1" customWidth="1"/>
    <col min="4" max="6" width="16.26953125" bestFit="1" customWidth="1"/>
    <col min="9" max="9" width="15" bestFit="1" customWidth="1"/>
  </cols>
  <sheetData>
    <row r="2" spans="2:9" x14ac:dyDescent="0.35">
      <c r="B2" s="2" t="s">
        <v>2286</v>
      </c>
    </row>
    <row r="4" spans="2:9" x14ac:dyDescent="0.35">
      <c r="B4" s="22" t="s">
        <v>2292</v>
      </c>
      <c r="C4" s="22" t="s">
        <v>1899</v>
      </c>
      <c r="D4" s="22">
        <v>2023</v>
      </c>
      <c r="E4" s="22">
        <v>2024</v>
      </c>
      <c r="F4" s="22">
        <v>2025</v>
      </c>
    </row>
    <row r="6" spans="2:9" x14ac:dyDescent="0.35">
      <c r="B6" s="33">
        <f>ROW()</f>
        <v>6</v>
      </c>
      <c r="C6" t="s">
        <v>2291</v>
      </c>
      <c r="D6" s="99">
        <f>'2022-2026 Data Table v8 '!L6142</f>
        <v>752196640.49621165</v>
      </c>
      <c r="E6" s="99">
        <f>'2022-2026 Data Table v8 '!M6142</f>
        <v>774803334.89014554</v>
      </c>
      <c r="F6" s="99">
        <f>'2022-2026 Data Table v8 '!N6142</f>
        <v>0</v>
      </c>
    </row>
    <row r="7" spans="2:9" x14ac:dyDescent="0.35">
      <c r="B7" s="33">
        <f>ROW()</f>
        <v>7</v>
      </c>
      <c r="C7" t="s">
        <v>2283</v>
      </c>
      <c r="D7" s="100">
        <f>'O&amp;M recon'!K11+'O&amp;M recon'!K12-SUMIF('2022-2026 Data Table v8 '!$J:$J,"Payroll Taxes OH",'2022-2026 Data Table v8 '!L:L)</f>
        <v>-10086611.418165838</v>
      </c>
      <c r="E7" s="100">
        <f>'O&amp;M recon'!L11+'O&amp;M recon'!L12-SUMIF('2022-2026 Data Table v8 '!$J:$J,"Payroll Taxes OH",'2022-2026 Data Table v8 '!M:M)</f>
        <v>-12380012.108441964</v>
      </c>
      <c r="F7" s="100">
        <f>'O&amp;M recon'!M11+'O&amp;M recon'!M12-SUMIF('2022-2026 Data Table v8 '!$J:$J,"Payroll Taxes OH",'2022-2026 Data Table v8 '!N:N)</f>
        <v>0</v>
      </c>
      <c r="I7" s="100"/>
    </row>
    <row r="8" spans="2:9" x14ac:dyDescent="0.35">
      <c r="B8" s="33">
        <f>ROW()</f>
        <v>8</v>
      </c>
      <c r="C8" t="s">
        <v>1898</v>
      </c>
      <c r="D8" s="100">
        <f>'O&amp;M recon'!K8</f>
        <v>-6195276.6999999993</v>
      </c>
      <c r="E8" s="100">
        <f>'O&amp;M recon'!L8</f>
        <v>-6257955</v>
      </c>
      <c r="F8" s="100">
        <f>'O&amp;M recon'!M8</f>
        <v>0</v>
      </c>
      <c r="I8" s="100"/>
    </row>
    <row r="9" spans="2:9" ht="15" thickBot="1" x14ac:dyDescent="0.4">
      <c r="B9" s="33">
        <f>ROW()</f>
        <v>9</v>
      </c>
      <c r="C9" t="s">
        <v>2284</v>
      </c>
      <c r="D9" s="101">
        <f t="shared" ref="D9:F9" si="0">SUM(D6:D8)</f>
        <v>735914752.3780458</v>
      </c>
      <c r="E9" s="101">
        <f t="shared" si="0"/>
        <v>756165367.78170359</v>
      </c>
      <c r="F9" s="101">
        <f t="shared" si="0"/>
        <v>0</v>
      </c>
    </row>
    <row r="10" spans="2:9" ht="15" thickTop="1" x14ac:dyDescent="0.35">
      <c r="B10" s="33">
        <f>ROW()</f>
        <v>10</v>
      </c>
      <c r="D10" s="100"/>
      <c r="E10" s="100"/>
      <c r="F10" s="100"/>
    </row>
    <row r="11" spans="2:9" x14ac:dyDescent="0.35">
      <c r="B11" s="33">
        <f>ROW()</f>
        <v>11</v>
      </c>
      <c r="D11" s="100"/>
      <c r="E11" s="100"/>
      <c r="F11" s="100"/>
    </row>
    <row r="12" spans="2:9" x14ac:dyDescent="0.35">
      <c r="B12" s="33">
        <f>ROW()</f>
        <v>12</v>
      </c>
      <c r="C12" t="s">
        <v>2296</v>
      </c>
      <c r="D12" s="99">
        <f>'Exh. J Electric B4 Adjs.'!G115</f>
        <v>534704385.73721868</v>
      </c>
      <c r="E12" s="99">
        <f>'Exh. J Electric B4 Adjs.'!I115</f>
        <v>549083922.31694806</v>
      </c>
      <c r="F12" s="99">
        <f>'Exh. J Electric B4 Adjs.'!K115</f>
        <v>0</v>
      </c>
    </row>
    <row r="13" spans="2:9" x14ac:dyDescent="0.35">
      <c r="B13" s="33">
        <f>ROW()</f>
        <v>13</v>
      </c>
      <c r="C13" t="s">
        <v>2297</v>
      </c>
      <c r="D13" s="100">
        <f>'Exh. J Gas B4 Adjs.'!G105</f>
        <v>201210366.640825</v>
      </c>
      <c r="E13" s="100">
        <f>'Exh. J Gas B4 Adjs.'!I105</f>
        <v>207081445.46475577</v>
      </c>
      <c r="F13" s="100">
        <f>'Exh. J Gas B4 Adjs.'!K105</f>
        <v>0</v>
      </c>
    </row>
    <row r="14" spans="2:9" ht="15" thickBot="1" x14ac:dyDescent="0.4">
      <c r="B14" s="33">
        <f>ROW()</f>
        <v>14</v>
      </c>
      <c r="C14" t="s">
        <v>2294</v>
      </c>
      <c r="D14" s="101">
        <f t="shared" ref="D14:F14" si="1">SUM(D12:D13)</f>
        <v>735914752.37804365</v>
      </c>
      <c r="E14" s="101">
        <f t="shared" si="1"/>
        <v>756165367.78170383</v>
      </c>
      <c r="F14" s="101">
        <f t="shared" si="1"/>
        <v>0</v>
      </c>
    </row>
    <row r="15" spans="2:9" ht="15" thickTop="1" x14ac:dyDescent="0.35">
      <c r="B15" s="33">
        <f>ROW()</f>
        <v>15</v>
      </c>
      <c r="D15" s="100"/>
      <c r="E15" s="100"/>
      <c r="F15" s="100"/>
    </row>
    <row r="16" spans="2:9" x14ac:dyDescent="0.35">
      <c r="B16" s="33">
        <f>ROW()</f>
        <v>16</v>
      </c>
      <c r="C16" t="s">
        <v>1901</v>
      </c>
      <c r="D16" s="100">
        <f>'O&amp;M Summary'!C7-D7-D8</f>
        <v>-28495508.197927747</v>
      </c>
      <c r="E16" s="100">
        <f>'O&amp;M Summary'!D7-E7-E8</f>
        <v>-28712905.550238386</v>
      </c>
      <c r="F16" s="100">
        <f>'O&amp;M Summary'!E7-F7-F8</f>
        <v>0</v>
      </c>
    </row>
    <row r="17" spans="2:6" x14ac:dyDescent="0.35">
      <c r="B17" s="33">
        <f>ROW()</f>
        <v>17</v>
      </c>
      <c r="C17" s="113" t="s">
        <v>1902</v>
      </c>
      <c r="D17" s="112">
        <f>'O&amp;M Summary'!C8</f>
        <v>-250836916.9105351</v>
      </c>
      <c r="E17" s="112">
        <f>'O&amp;M Summary'!D8</f>
        <v>-263062011.36377516</v>
      </c>
      <c r="F17" s="100">
        <f>'O&amp;M Summary'!E8</f>
        <v>0</v>
      </c>
    </row>
    <row r="18" spans="2:6" x14ac:dyDescent="0.35">
      <c r="B18" s="33">
        <f>ROW()</f>
        <v>18</v>
      </c>
      <c r="C18" s="113" t="s">
        <v>1903</v>
      </c>
      <c r="D18" s="112">
        <f>'O&amp;M Summary'!C9</f>
        <v>147396558.88748127</v>
      </c>
      <c r="E18" s="112">
        <f>'O&amp;M Summary'!D9</f>
        <v>148765182.25029516</v>
      </c>
      <c r="F18" s="100">
        <f>'O&amp;M Summary'!E9</f>
        <v>0</v>
      </c>
    </row>
    <row r="19" spans="2:6" x14ac:dyDescent="0.35">
      <c r="B19" s="33">
        <f>ROW()</f>
        <v>19</v>
      </c>
      <c r="D19" s="102">
        <f>SUM(D14:D18)</f>
        <v>603978886.15706205</v>
      </c>
      <c r="E19" s="102">
        <f t="shared" ref="E19:F19" si="2">SUM(E14:E18)</f>
        <v>613155633.11798549</v>
      </c>
      <c r="F19" s="102">
        <f t="shared" si="2"/>
        <v>0</v>
      </c>
    </row>
    <row r="20" spans="2:6" x14ac:dyDescent="0.35">
      <c r="B20" s="33">
        <f>ROW()</f>
        <v>20</v>
      </c>
      <c r="C20" t="s">
        <v>2293</v>
      </c>
      <c r="D20" s="100">
        <f>'O&amp;M Summary'!C14</f>
        <v>27794431.023333333</v>
      </c>
      <c r="E20" s="112">
        <f>'O&amp;M Summary'!D14</f>
        <v>28973763.27333333</v>
      </c>
      <c r="F20" s="100">
        <f>'O&amp;M Summary'!E14</f>
        <v>0</v>
      </c>
    </row>
    <row r="21" spans="2:6" ht="15" thickBot="1" x14ac:dyDescent="0.4">
      <c r="B21" s="33">
        <f>ROW()</f>
        <v>21</v>
      </c>
      <c r="C21" t="s">
        <v>2295</v>
      </c>
      <c r="D21" s="101">
        <f>SUM(D19:D20)</f>
        <v>631773317.18039536</v>
      </c>
      <c r="E21" s="101">
        <f t="shared" ref="E21:F21" si="3">SUM(E19:E20)</f>
        <v>642129396.3913188</v>
      </c>
      <c r="F21" s="101">
        <f t="shared" si="3"/>
        <v>0</v>
      </c>
    </row>
    <row r="22" spans="2:6" ht="15" thickTop="1" x14ac:dyDescent="0.35">
      <c r="B22" s="33">
        <f>ROW()</f>
        <v>22</v>
      </c>
    </row>
    <row r="23" spans="2:6" x14ac:dyDescent="0.35">
      <c r="B23" s="33">
        <f>ROW()</f>
        <v>23</v>
      </c>
    </row>
    <row r="24" spans="2:6" x14ac:dyDescent="0.35">
      <c r="B24" s="33">
        <f>ROW()</f>
        <v>24</v>
      </c>
      <c r="C24" s="113" t="s">
        <v>2298</v>
      </c>
      <c r="D24" s="127">
        <f>'Exh. J Electric Requested'!G115+D20</f>
        <v>452087915.37323302</v>
      </c>
      <c r="E24" s="127">
        <f>'Exh. J Electric Requested'!I115+E20</f>
        <v>455771150.7645241</v>
      </c>
      <c r="F24" s="99">
        <f>'Exh. J Electric Requested'!K115+F20</f>
        <v>0</v>
      </c>
    </row>
    <row r="25" spans="2:6" x14ac:dyDescent="0.35">
      <c r="B25" s="33">
        <f>ROW()</f>
        <v>25</v>
      </c>
      <c r="C25" s="113" t="s">
        <v>2299</v>
      </c>
      <c r="D25" s="112">
        <f>'Exh. J Gas Requested'!G105</f>
        <v>179685401.80716255</v>
      </c>
      <c r="E25" s="112">
        <f>'Exh. J Gas Requested'!I105</f>
        <v>186358245.17079484</v>
      </c>
      <c r="F25" s="100">
        <f>'Exh. J Gas Requested'!K105</f>
        <v>0</v>
      </c>
    </row>
    <row r="26" spans="2:6" ht="15" thickBot="1" x14ac:dyDescent="0.4">
      <c r="B26" s="33">
        <f>ROW()</f>
        <v>26</v>
      </c>
      <c r="C26" t="s">
        <v>2285</v>
      </c>
      <c r="D26" s="101">
        <f t="shared" ref="D26:F26" si="4">SUM(D24:D25)</f>
        <v>631773317.1803956</v>
      </c>
      <c r="E26" s="101">
        <f t="shared" si="4"/>
        <v>642129395.93531895</v>
      </c>
      <c r="F26" s="101">
        <f t="shared" si="4"/>
        <v>0</v>
      </c>
    </row>
    <row r="27" spans="2:6" ht="15" thickTop="1" x14ac:dyDescent="0.35"/>
  </sheetData>
  <pageMargins left="0.7" right="0.7" top="0.75" bottom="0.75" header="0.3" footer="0.3"/>
  <pageSetup scale="92" orientation="portrait" horizontalDpi="4294967293" verticalDpi="90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121"/>
  <sheetViews>
    <sheetView workbookViewId="0">
      <pane ySplit="5" topLeftCell="A6" activePane="bottomLeft" state="frozen"/>
      <selection activeCell="J6142" sqref="J6142"/>
      <selection pane="bottomLeft" activeCell="G117" sqref="G117"/>
    </sheetView>
  </sheetViews>
  <sheetFormatPr defaultRowHeight="14.5" outlineLevelCol="1" x14ac:dyDescent="0.35"/>
  <cols>
    <col min="1" max="1" width="53.54296875" style="6" bestFit="1" customWidth="1"/>
    <col min="2" max="2" width="33.54296875" style="59" hidden="1" customWidth="1" outlineLevel="1"/>
    <col min="3" max="4" width="14.7265625" style="6" hidden="1" customWidth="1" outlineLevel="1"/>
    <col min="5" max="5" width="14.26953125" hidden="1" customWidth="1" outlineLevel="1"/>
    <col min="6" max="6" width="1.7265625" customWidth="1" collapsed="1"/>
    <col min="7" max="7" width="14.26953125" bestFit="1" customWidth="1"/>
    <col min="8" max="8" width="1.7265625" customWidth="1"/>
    <col min="9" max="9" width="14.26953125" bestFit="1" customWidth="1"/>
    <col min="10" max="10" width="1.7265625" customWidth="1"/>
    <col min="11" max="11" width="14.26953125" bestFit="1" customWidth="1"/>
    <col min="13" max="13" width="10.54296875" bestFit="1" customWidth="1"/>
    <col min="14" max="14" width="1.7265625" customWidth="1"/>
    <col min="15" max="15" width="10.54296875" bestFit="1" customWidth="1"/>
    <col min="16" max="16" width="1.7265625" customWidth="1"/>
    <col min="17" max="17" width="10.54296875" bestFit="1" customWidth="1"/>
  </cols>
  <sheetData>
    <row r="1" spans="1:13" x14ac:dyDescent="0.35">
      <c r="A1" s="93" t="s">
        <v>2289</v>
      </c>
      <c r="B1" s="94"/>
      <c r="C1" s="93"/>
      <c r="D1" s="93"/>
      <c r="E1" s="92"/>
      <c r="F1" s="92"/>
      <c r="G1" s="92"/>
      <c r="H1" s="92"/>
      <c r="I1" s="92"/>
      <c r="J1" s="92"/>
      <c r="K1" s="92"/>
    </row>
    <row r="2" spans="1:13" x14ac:dyDescent="0.35">
      <c r="A2" s="93" t="s">
        <v>2288</v>
      </c>
      <c r="B2" s="94"/>
      <c r="C2" s="93"/>
      <c r="D2" s="93"/>
      <c r="E2" s="92"/>
      <c r="F2" s="92"/>
      <c r="G2" s="92"/>
      <c r="H2" s="92"/>
      <c r="I2" s="92"/>
      <c r="J2" s="92"/>
      <c r="K2" s="92"/>
    </row>
    <row r="3" spans="1:13" x14ac:dyDescent="0.35">
      <c r="A3" s="95" t="s">
        <v>2282</v>
      </c>
      <c r="B3" s="94"/>
      <c r="C3" s="93"/>
      <c r="D3" s="93"/>
      <c r="E3" s="92"/>
      <c r="F3" s="92"/>
      <c r="G3" s="92"/>
      <c r="H3" s="92"/>
      <c r="I3" s="92"/>
      <c r="J3" s="92"/>
      <c r="K3" s="92"/>
    </row>
    <row r="4" spans="1:13" x14ac:dyDescent="0.35">
      <c r="A4" s="91"/>
      <c r="B4" s="96"/>
      <c r="C4" s="91"/>
      <c r="D4" s="91"/>
    </row>
    <row r="5" spans="1:13" x14ac:dyDescent="0.35">
      <c r="A5" s="90" t="s">
        <v>2137</v>
      </c>
      <c r="B5" s="89" t="s">
        <v>2136</v>
      </c>
      <c r="C5" s="88" t="s">
        <v>2281</v>
      </c>
      <c r="D5" s="88"/>
      <c r="E5" s="22"/>
      <c r="F5" s="22"/>
      <c r="G5" s="22">
        <v>2023</v>
      </c>
      <c r="H5" s="22"/>
      <c r="I5" s="22">
        <v>2024</v>
      </c>
      <c r="J5" s="22"/>
      <c r="K5" s="22">
        <v>2025</v>
      </c>
    </row>
    <row r="6" spans="1:13" x14ac:dyDescent="0.35">
      <c r="A6" s="87"/>
      <c r="B6" s="86">
        <v>0</v>
      </c>
      <c r="C6" s="85"/>
      <c r="D6" s="85"/>
    </row>
    <row r="7" spans="1:13" x14ac:dyDescent="0.35">
      <c r="A7" s="84" t="s">
        <v>2134</v>
      </c>
      <c r="B7" s="61"/>
      <c r="C7" s="74"/>
      <c r="D7" s="74"/>
    </row>
    <row r="8" spans="1:13" x14ac:dyDescent="0.35">
      <c r="A8" s="61" t="s">
        <v>2133</v>
      </c>
      <c r="B8" s="75"/>
      <c r="C8" s="74"/>
      <c r="D8" s="74"/>
    </row>
    <row r="9" spans="1:13" x14ac:dyDescent="0.35">
      <c r="A9" s="75" t="s">
        <v>2132</v>
      </c>
      <c r="C9" s="74"/>
      <c r="D9" s="74"/>
    </row>
    <row r="10" spans="1:13" x14ac:dyDescent="0.35">
      <c r="A10" s="61" t="s">
        <v>2280</v>
      </c>
      <c r="B10" s="72" t="s">
        <v>2279</v>
      </c>
      <c r="C10" s="70">
        <v>1295094.28</v>
      </c>
      <c r="D10" s="70"/>
      <c r="E10" s="99"/>
      <c r="F10" s="99"/>
      <c r="G10" s="99">
        <v>1034458.3500670242</v>
      </c>
      <c r="H10" s="99"/>
      <c r="I10" s="99">
        <v>1006044.6281513732</v>
      </c>
      <c r="J10" s="99"/>
      <c r="K10" s="99">
        <v>0</v>
      </c>
      <c r="M10" s="1"/>
    </row>
    <row r="11" spans="1:13" x14ac:dyDescent="0.35">
      <c r="A11" s="61" t="s">
        <v>2278</v>
      </c>
      <c r="B11" s="72" t="s">
        <v>2277</v>
      </c>
      <c r="C11" s="70">
        <v>7364004.54</v>
      </c>
      <c r="D11" s="70"/>
      <c r="E11" s="27"/>
      <c r="F11" s="27"/>
      <c r="G11" s="27">
        <v>2047938.3428887762</v>
      </c>
      <c r="H11" s="27"/>
      <c r="I11" s="27">
        <v>2050485.5785042886</v>
      </c>
      <c r="J11" s="27"/>
      <c r="K11" s="27">
        <v>0</v>
      </c>
      <c r="M11" s="1"/>
    </row>
    <row r="12" spans="1:13" x14ac:dyDescent="0.35">
      <c r="A12" s="61" t="s">
        <v>2276</v>
      </c>
      <c r="B12" s="72" t="s">
        <v>2275</v>
      </c>
      <c r="C12" s="70">
        <v>1461150.83</v>
      </c>
      <c r="D12" s="70"/>
      <c r="E12" s="27"/>
      <c r="F12" s="27"/>
      <c r="G12" s="27">
        <v>1437247.8064991795</v>
      </c>
      <c r="H12" s="27"/>
      <c r="I12" s="27">
        <v>1466905.539992996</v>
      </c>
      <c r="J12" s="27"/>
      <c r="K12" s="27">
        <v>0</v>
      </c>
      <c r="M12" s="1"/>
    </row>
    <row r="13" spans="1:13" x14ac:dyDescent="0.35">
      <c r="A13" s="61" t="s">
        <v>2274</v>
      </c>
      <c r="B13" s="72" t="s">
        <v>2273</v>
      </c>
      <c r="C13" s="70">
        <v>11091633.619999999</v>
      </c>
      <c r="D13" s="70"/>
      <c r="E13" s="27"/>
      <c r="F13" s="27"/>
      <c r="G13" s="27">
        <v>-2916964.9509692481</v>
      </c>
      <c r="H13" s="27"/>
      <c r="I13" s="27">
        <v>-2966660.0187957129</v>
      </c>
      <c r="J13" s="27"/>
      <c r="K13" s="27">
        <v>0</v>
      </c>
      <c r="M13" s="1"/>
    </row>
    <row r="14" spans="1:13" x14ac:dyDescent="0.35">
      <c r="A14" s="61" t="s">
        <v>2272</v>
      </c>
      <c r="B14" s="72" t="s">
        <v>2271</v>
      </c>
      <c r="C14" s="70">
        <v>-18.62</v>
      </c>
      <c r="D14" s="70"/>
      <c r="E14" s="27"/>
      <c r="F14" s="27"/>
      <c r="G14" s="27">
        <v>-32649.028365905582</v>
      </c>
      <c r="H14" s="27"/>
      <c r="I14" s="27">
        <v>-33317.709277623042</v>
      </c>
      <c r="J14" s="27"/>
      <c r="K14" s="27">
        <v>0</v>
      </c>
      <c r="M14" s="1"/>
    </row>
    <row r="15" spans="1:13" x14ac:dyDescent="0.35">
      <c r="A15" s="61" t="s">
        <v>2270</v>
      </c>
      <c r="B15" s="72" t="s">
        <v>2269</v>
      </c>
      <c r="C15" s="70">
        <v>1156751.58</v>
      </c>
      <c r="D15" s="70"/>
      <c r="E15" s="27"/>
      <c r="F15" s="27"/>
      <c r="G15" s="27">
        <v>51266.821347945719</v>
      </c>
      <c r="H15" s="27"/>
      <c r="I15" s="27">
        <v>52054.892966661602</v>
      </c>
      <c r="J15" s="27"/>
      <c r="K15" s="27">
        <v>0</v>
      </c>
      <c r="M15" s="1"/>
    </row>
    <row r="16" spans="1:13" x14ac:dyDescent="0.35">
      <c r="A16" s="61" t="s">
        <v>2268</v>
      </c>
      <c r="B16" s="72" t="s">
        <v>2267</v>
      </c>
      <c r="C16" s="70">
        <v>1387943.26</v>
      </c>
      <c r="D16" s="70"/>
      <c r="E16" s="27"/>
      <c r="F16" s="27"/>
      <c r="G16" s="27">
        <v>95751.196441522101</v>
      </c>
      <c r="H16" s="27"/>
      <c r="I16" s="27">
        <v>89785.893397739856</v>
      </c>
      <c r="J16" s="27"/>
      <c r="K16" s="27">
        <v>0</v>
      </c>
      <c r="M16" s="1"/>
    </row>
    <row r="17" spans="1:13" x14ac:dyDescent="0.35">
      <c r="A17" s="61" t="s">
        <v>2266</v>
      </c>
      <c r="B17" s="72" t="s">
        <v>2265</v>
      </c>
      <c r="C17" s="70">
        <v>10048285.199999999</v>
      </c>
      <c r="D17" s="70"/>
      <c r="E17" s="27"/>
      <c r="F17" s="27"/>
      <c r="G17" s="27">
        <v>2121787.3376153614</v>
      </c>
      <c r="H17" s="27"/>
      <c r="I17" s="27">
        <v>2135288.7302268259</v>
      </c>
      <c r="J17" s="27"/>
      <c r="K17" s="27">
        <v>0</v>
      </c>
      <c r="M17" s="1"/>
    </row>
    <row r="18" spans="1:13" s="113" customFormat="1" x14ac:dyDescent="0.35">
      <c r="A18" s="109" t="s">
        <v>2264</v>
      </c>
      <c r="B18" s="110" t="s">
        <v>2263</v>
      </c>
      <c r="C18" s="111">
        <v>5293635.71</v>
      </c>
      <c r="D18" s="111"/>
      <c r="E18" s="112"/>
      <c r="F18" s="112"/>
      <c r="G18" s="100">
        <v>2830528.7003438836</v>
      </c>
      <c r="H18" s="112"/>
      <c r="I18" s="112">
        <v>2645804.1701632291</v>
      </c>
      <c r="J18" s="112"/>
      <c r="K18" s="112">
        <v>0</v>
      </c>
      <c r="M18" s="112"/>
    </row>
    <row r="19" spans="1:13" x14ac:dyDescent="0.35">
      <c r="A19" s="61" t="s">
        <v>2262</v>
      </c>
      <c r="B19" s="72" t="s">
        <v>2261</v>
      </c>
      <c r="C19" s="70">
        <v>2016123.71</v>
      </c>
      <c r="D19" s="70"/>
      <c r="E19" s="27"/>
      <c r="F19" s="27"/>
      <c r="G19" s="27">
        <v>1056890.6381030041</v>
      </c>
      <c r="H19" s="27"/>
      <c r="I19" s="27">
        <v>941330.59424969624</v>
      </c>
      <c r="J19" s="27"/>
      <c r="K19" s="27">
        <v>0</v>
      </c>
      <c r="M19" s="1"/>
    </row>
    <row r="20" spans="1:13" x14ac:dyDescent="0.35">
      <c r="A20" s="61" t="s">
        <v>2260</v>
      </c>
      <c r="B20" s="72" t="s">
        <v>2259</v>
      </c>
      <c r="C20" s="70">
        <v>1784767.31</v>
      </c>
      <c r="D20" s="70"/>
      <c r="E20" s="27"/>
      <c r="F20" s="27"/>
      <c r="G20" s="27">
        <v>2725992.5126056932</v>
      </c>
      <c r="H20" s="27"/>
      <c r="I20" s="27">
        <v>2810632.6707617706</v>
      </c>
      <c r="J20" s="27"/>
      <c r="K20" s="27">
        <v>0</v>
      </c>
      <c r="M20" s="1"/>
    </row>
    <row r="21" spans="1:13" x14ac:dyDescent="0.35">
      <c r="A21" s="61" t="s">
        <v>2258</v>
      </c>
      <c r="B21" s="72" t="s">
        <v>2257</v>
      </c>
      <c r="C21" s="70">
        <v>0</v>
      </c>
      <c r="D21" s="70"/>
      <c r="E21" s="27"/>
      <c r="F21" s="27"/>
      <c r="G21" s="27">
        <v>0</v>
      </c>
      <c r="H21" s="27"/>
      <c r="I21" s="27">
        <v>0</v>
      </c>
      <c r="J21" s="27"/>
      <c r="K21" s="27">
        <v>0</v>
      </c>
      <c r="M21" s="1"/>
    </row>
    <row r="22" spans="1:13" x14ac:dyDescent="0.35">
      <c r="A22" s="61" t="s">
        <v>2256</v>
      </c>
      <c r="B22" s="72" t="s">
        <v>2255</v>
      </c>
      <c r="C22" s="70">
        <v>3027026.13</v>
      </c>
      <c r="D22" s="70"/>
      <c r="E22" s="27"/>
      <c r="F22" s="27"/>
      <c r="G22" s="27">
        <v>3234084.9223335171</v>
      </c>
      <c r="H22" s="27"/>
      <c r="I22" s="27">
        <v>3392946.4744996172</v>
      </c>
      <c r="J22" s="27"/>
      <c r="K22" s="27">
        <v>0</v>
      </c>
      <c r="M22" s="1"/>
    </row>
    <row r="23" spans="1:13" x14ac:dyDescent="0.35">
      <c r="A23" s="61" t="s">
        <v>2254</v>
      </c>
      <c r="B23" s="72" t="s">
        <v>2253</v>
      </c>
      <c r="C23" s="70">
        <v>256631.17</v>
      </c>
      <c r="D23" s="70"/>
      <c r="E23" s="27"/>
      <c r="F23" s="27"/>
      <c r="G23" s="27">
        <v>413240.52751766122</v>
      </c>
      <c r="H23" s="27"/>
      <c r="I23" s="27">
        <v>413312.00493345829</v>
      </c>
      <c r="J23" s="27"/>
      <c r="K23" s="27">
        <v>0</v>
      </c>
      <c r="M23" s="1"/>
    </row>
    <row r="24" spans="1:13" x14ac:dyDescent="0.35">
      <c r="A24" s="61" t="s">
        <v>2252</v>
      </c>
      <c r="B24" s="72" t="s">
        <v>2251</v>
      </c>
      <c r="C24" s="70">
        <v>2312116.39</v>
      </c>
      <c r="D24" s="70"/>
      <c r="E24" s="27"/>
      <c r="F24" s="27"/>
      <c r="G24" s="27">
        <v>4102631.1774669518</v>
      </c>
      <c r="H24" s="27"/>
      <c r="I24" s="27">
        <v>4229488.7970273029</v>
      </c>
      <c r="J24" s="27"/>
      <c r="K24" s="27">
        <v>0</v>
      </c>
      <c r="M24" s="1"/>
    </row>
    <row r="25" spans="1:13" x14ac:dyDescent="0.35">
      <c r="A25" s="61" t="s">
        <v>2250</v>
      </c>
      <c r="B25" s="72" t="s">
        <v>2249</v>
      </c>
      <c r="C25" s="70">
        <v>0</v>
      </c>
      <c r="D25" s="70"/>
      <c r="E25" s="27"/>
      <c r="F25" s="27"/>
      <c r="G25" s="27">
        <v>0</v>
      </c>
      <c r="H25" s="27"/>
      <c r="I25" s="27">
        <v>0</v>
      </c>
      <c r="J25" s="27"/>
      <c r="K25" s="27">
        <v>0</v>
      </c>
      <c r="M25" s="1"/>
    </row>
    <row r="26" spans="1:13" x14ac:dyDescent="0.35">
      <c r="A26" s="61" t="s">
        <v>2248</v>
      </c>
      <c r="B26" s="72" t="s">
        <v>2247</v>
      </c>
      <c r="C26" s="70">
        <v>149587.47</v>
      </c>
      <c r="D26" s="70"/>
      <c r="E26" s="27"/>
      <c r="F26" s="27"/>
      <c r="G26" s="27">
        <v>941.82187611493282</v>
      </c>
      <c r="H26" s="27"/>
      <c r="I26" s="27">
        <v>977.93331612055772</v>
      </c>
      <c r="J26" s="27"/>
      <c r="K26" s="27">
        <v>0</v>
      </c>
      <c r="M26" s="1"/>
    </row>
    <row r="27" spans="1:13" x14ac:dyDescent="0.35">
      <c r="A27" s="61" t="s">
        <v>2246</v>
      </c>
      <c r="B27" s="72" t="s">
        <v>2245</v>
      </c>
      <c r="C27" s="70">
        <v>346258.71</v>
      </c>
      <c r="D27" s="70"/>
      <c r="E27" s="27"/>
      <c r="F27" s="27"/>
      <c r="G27" s="27">
        <v>382534.75868984632</v>
      </c>
      <c r="H27" s="27"/>
      <c r="I27" s="27">
        <v>405350.36283760885</v>
      </c>
      <c r="J27" s="27"/>
      <c r="K27" s="27">
        <v>0</v>
      </c>
      <c r="M27" s="1"/>
    </row>
    <row r="28" spans="1:13" x14ac:dyDescent="0.35">
      <c r="A28" s="61" t="s">
        <v>2244</v>
      </c>
      <c r="B28" s="72" t="s">
        <v>2243</v>
      </c>
      <c r="C28" s="70">
        <v>424152.73</v>
      </c>
      <c r="D28" s="70"/>
      <c r="E28" s="27"/>
      <c r="F28" s="27"/>
      <c r="G28" s="27">
        <v>580608.56972740754</v>
      </c>
      <c r="H28" s="27"/>
      <c r="I28" s="27">
        <v>490344.17495288647</v>
      </c>
      <c r="J28" s="27"/>
      <c r="K28" s="27">
        <v>0</v>
      </c>
      <c r="M28" s="1"/>
    </row>
    <row r="29" spans="1:13" x14ac:dyDescent="0.35">
      <c r="A29" s="61" t="s">
        <v>2242</v>
      </c>
      <c r="B29" s="72" t="s">
        <v>2241</v>
      </c>
      <c r="C29" s="70">
        <v>990457.26</v>
      </c>
      <c r="D29" s="70"/>
      <c r="E29" s="27"/>
      <c r="F29" s="27"/>
      <c r="G29" s="27">
        <v>1351563.482806378</v>
      </c>
      <c r="H29" s="27"/>
      <c r="I29" s="27">
        <v>1523357.3460964351</v>
      </c>
      <c r="J29" s="27"/>
      <c r="K29" s="27">
        <v>0</v>
      </c>
      <c r="M29" s="1"/>
    </row>
    <row r="30" spans="1:13" x14ac:dyDescent="0.35">
      <c r="A30" s="61" t="s">
        <v>2240</v>
      </c>
      <c r="B30" s="72" t="s">
        <v>2239</v>
      </c>
      <c r="C30" s="70">
        <v>2595090.69</v>
      </c>
      <c r="D30" s="70"/>
      <c r="E30" s="27"/>
      <c r="F30" s="27"/>
      <c r="G30" s="27">
        <v>4612887.9544469062</v>
      </c>
      <c r="H30" s="27"/>
      <c r="I30" s="27">
        <v>4406369.1719147228</v>
      </c>
      <c r="J30" s="27"/>
      <c r="K30" s="27">
        <v>0</v>
      </c>
      <c r="M30" s="1"/>
    </row>
    <row r="31" spans="1:13" x14ac:dyDescent="0.35">
      <c r="A31" s="61" t="s">
        <v>2238</v>
      </c>
      <c r="B31" s="72" t="s">
        <v>2237</v>
      </c>
      <c r="C31" s="70">
        <v>4078577.19</v>
      </c>
      <c r="D31" s="70"/>
      <c r="E31" s="27"/>
      <c r="F31" s="27"/>
      <c r="G31" s="27">
        <v>5411589.9076905157</v>
      </c>
      <c r="H31" s="27"/>
      <c r="I31" s="27">
        <v>5547480.4877001457</v>
      </c>
      <c r="J31" s="27"/>
      <c r="K31" s="27">
        <v>0</v>
      </c>
      <c r="M31" s="1"/>
    </row>
    <row r="32" spans="1:13" x14ac:dyDescent="0.35">
      <c r="A32" s="61" t="s">
        <v>2236</v>
      </c>
      <c r="B32" s="72" t="s">
        <v>2235</v>
      </c>
      <c r="C32" s="70">
        <v>12312441.359999999</v>
      </c>
      <c r="D32" s="70"/>
      <c r="E32" s="27"/>
      <c r="F32" s="27"/>
      <c r="G32" s="27">
        <v>18598228.35209807</v>
      </c>
      <c r="H32" s="27"/>
      <c r="I32" s="27">
        <v>19041468.655198619</v>
      </c>
      <c r="J32" s="27"/>
      <c r="K32" s="27">
        <v>0</v>
      </c>
      <c r="M32" s="1"/>
    </row>
    <row r="33" spans="1:17" x14ac:dyDescent="0.35">
      <c r="A33" s="61" t="s">
        <v>2234</v>
      </c>
      <c r="B33" s="72" t="s">
        <v>2233</v>
      </c>
      <c r="C33" s="70">
        <v>3333450.45</v>
      </c>
      <c r="D33" s="70"/>
      <c r="E33" s="27"/>
      <c r="F33" s="27"/>
      <c r="G33" s="27">
        <v>4651405.0096362559</v>
      </c>
      <c r="H33" s="27"/>
      <c r="I33" s="27">
        <v>4826518.3018620126</v>
      </c>
      <c r="J33" s="27"/>
      <c r="K33" s="27">
        <v>0</v>
      </c>
      <c r="M33" s="1"/>
    </row>
    <row r="34" spans="1:17" x14ac:dyDescent="0.35">
      <c r="A34" s="61" t="s">
        <v>2232</v>
      </c>
      <c r="B34" s="72" t="s">
        <v>2231</v>
      </c>
      <c r="C34" s="70">
        <v>8210975.1200000001</v>
      </c>
      <c r="D34" s="70"/>
      <c r="E34" s="27"/>
      <c r="F34" s="27"/>
      <c r="G34" s="27">
        <v>7310013.3136266638</v>
      </c>
      <c r="H34" s="27"/>
      <c r="I34" s="27">
        <v>7437747.1380322389</v>
      </c>
      <c r="J34" s="27"/>
      <c r="K34" s="27">
        <v>0</v>
      </c>
      <c r="M34" s="1"/>
    </row>
    <row r="35" spans="1:17" x14ac:dyDescent="0.35">
      <c r="A35" s="61" t="s">
        <v>2230</v>
      </c>
      <c r="B35" s="72" t="s">
        <v>2229</v>
      </c>
      <c r="C35" s="70">
        <v>406237.22</v>
      </c>
      <c r="D35" s="70"/>
      <c r="E35" s="27"/>
      <c r="F35" s="27"/>
      <c r="G35" s="27">
        <v>302187.51875751599</v>
      </c>
      <c r="H35" s="27"/>
      <c r="I35" s="27">
        <v>315474.27839204326</v>
      </c>
      <c r="J35" s="27"/>
      <c r="K35" s="27">
        <v>0</v>
      </c>
      <c r="M35" s="1"/>
    </row>
    <row r="36" spans="1:17" x14ac:dyDescent="0.35">
      <c r="A36" s="61" t="s">
        <v>2228</v>
      </c>
      <c r="B36" s="72" t="s">
        <v>2227</v>
      </c>
      <c r="C36" s="70">
        <v>1028586.06</v>
      </c>
      <c r="D36" s="70"/>
      <c r="E36" s="27"/>
      <c r="F36" s="27"/>
      <c r="G36" s="27">
        <v>1308284.9598062413</v>
      </c>
      <c r="H36" s="27"/>
      <c r="I36" s="27">
        <v>1186909.7199660102</v>
      </c>
      <c r="J36" s="27"/>
      <c r="K36" s="27">
        <v>0</v>
      </c>
      <c r="M36" s="1"/>
    </row>
    <row r="37" spans="1:17" x14ac:dyDescent="0.35">
      <c r="A37" s="61" t="s">
        <v>2226</v>
      </c>
      <c r="B37" s="72" t="s">
        <v>2225</v>
      </c>
      <c r="C37" s="70">
        <v>24748433.84</v>
      </c>
      <c r="D37" s="70"/>
      <c r="E37" s="27"/>
      <c r="F37" s="27"/>
      <c r="G37" s="27">
        <v>30926999.781792037</v>
      </c>
      <c r="H37" s="27"/>
      <c r="I37" s="27">
        <v>29292998.074861344</v>
      </c>
      <c r="J37" s="27"/>
      <c r="K37" s="27">
        <v>0</v>
      </c>
      <c r="M37" s="1"/>
    </row>
    <row r="38" spans="1:17" x14ac:dyDescent="0.35">
      <c r="A38" s="61" t="s">
        <v>2224</v>
      </c>
      <c r="B38" s="72" t="s">
        <v>2223</v>
      </c>
      <c r="C38" s="70">
        <v>1374825.75</v>
      </c>
      <c r="D38" s="70"/>
      <c r="E38" s="27"/>
      <c r="F38" s="27"/>
      <c r="G38" s="27">
        <v>1684726.7006130065</v>
      </c>
      <c r="H38" s="27"/>
      <c r="I38" s="27">
        <v>1199230.4066567435</v>
      </c>
      <c r="J38" s="27"/>
      <c r="K38" s="27">
        <v>0</v>
      </c>
      <c r="M38" s="1"/>
    </row>
    <row r="39" spans="1:17" x14ac:dyDescent="0.35">
      <c r="A39" s="61" t="s">
        <v>2222</v>
      </c>
      <c r="B39" s="72" t="s">
        <v>2221</v>
      </c>
      <c r="C39" s="70">
        <v>28612</v>
      </c>
      <c r="D39" s="70"/>
      <c r="E39" s="27"/>
      <c r="F39" s="27"/>
      <c r="G39" s="27">
        <v>37427.589195873443</v>
      </c>
      <c r="H39" s="27"/>
      <c r="I39" s="27">
        <v>39259.900185672217</v>
      </c>
      <c r="J39" s="27"/>
      <c r="K39" s="27">
        <v>0</v>
      </c>
      <c r="M39" s="1"/>
    </row>
    <row r="40" spans="1:17" x14ac:dyDescent="0.35">
      <c r="A40" s="61" t="s">
        <v>2049</v>
      </c>
      <c r="B40" s="67" t="s">
        <v>2048</v>
      </c>
      <c r="C40" s="70">
        <v>108522830.96000001</v>
      </c>
      <c r="D40" s="70"/>
      <c r="E40" s="83"/>
      <c r="F40" s="69"/>
      <c r="G40" s="83">
        <f>SUM(G10:G39)</f>
        <v>95361604.0746582</v>
      </c>
      <c r="H40" s="69"/>
      <c r="I40" s="83">
        <f>SUM(I10:I39)</f>
        <v>93947588.198774233</v>
      </c>
      <c r="J40" s="69"/>
      <c r="K40" s="83">
        <f>SUM(K10:K39)</f>
        <v>0</v>
      </c>
      <c r="M40" s="1"/>
      <c r="N40" s="1"/>
      <c r="O40" s="1"/>
      <c r="P40" s="1"/>
      <c r="Q40" s="1"/>
    </row>
    <row r="41" spans="1:17" x14ac:dyDescent="0.35">
      <c r="A41" s="75" t="s">
        <v>2220</v>
      </c>
      <c r="C41" s="70"/>
      <c r="D41" s="70"/>
    </row>
    <row r="42" spans="1:17" x14ac:dyDescent="0.35">
      <c r="A42" s="61" t="s">
        <v>2219</v>
      </c>
      <c r="B42" s="72" t="s">
        <v>2218</v>
      </c>
      <c r="C42" s="70">
        <v>2562287.44</v>
      </c>
      <c r="D42" s="70"/>
      <c r="E42" s="27"/>
      <c r="F42" s="27"/>
      <c r="G42" s="27">
        <v>4557537.6254325742</v>
      </c>
      <c r="H42" s="27"/>
      <c r="I42" s="27">
        <v>4738721.2109810226</v>
      </c>
      <c r="J42" s="27"/>
      <c r="K42" s="27">
        <v>0</v>
      </c>
    </row>
    <row r="43" spans="1:17" x14ac:dyDescent="0.35">
      <c r="A43" s="61" t="s">
        <v>2217</v>
      </c>
      <c r="C43" s="70">
        <v>0</v>
      </c>
      <c r="D43" s="70"/>
      <c r="E43" s="27"/>
      <c r="F43" s="27"/>
      <c r="G43" s="27">
        <v>0</v>
      </c>
      <c r="H43" s="27"/>
      <c r="I43" s="27">
        <v>0</v>
      </c>
      <c r="J43" s="27"/>
      <c r="K43" s="27">
        <v>0</v>
      </c>
    </row>
    <row r="44" spans="1:17" x14ac:dyDescent="0.35">
      <c r="A44" s="61" t="s">
        <v>2216</v>
      </c>
      <c r="B44" s="72" t="s">
        <v>2215</v>
      </c>
      <c r="C44" s="70">
        <v>43207.28</v>
      </c>
      <c r="D44" s="70"/>
      <c r="E44" s="27"/>
      <c r="F44" s="27"/>
      <c r="G44" s="27">
        <v>194643.676898873</v>
      </c>
      <c r="H44" s="27"/>
      <c r="I44" s="27">
        <v>207600.97476493078</v>
      </c>
      <c r="J44" s="27"/>
      <c r="K44" s="27">
        <v>0</v>
      </c>
    </row>
    <row r="45" spans="1:17" x14ac:dyDescent="0.35">
      <c r="A45" s="61" t="s">
        <v>2214</v>
      </c>
      <c r="B45" s="72" t="s">
        <v>2213</v>
      </c>
      <c r="C45" s="70">
        <v>1920227.31</v>
      </c>
      <c r="D45" s="70"/>
      <c r="E45" s="27"/>
      <c r="F45" s="27"/>
      <c r="G45" s="27">
        <v>2968189.4577866136</v>
      </c>
      <c r="H45" s="27"/>
      <c r="I45" s="27">
        <v>3056988.4286105763</v>
      </c>
      <c r="J45" s="27"/>
      <c r="K45" s="27">
        <v>0</v>
      </c>
    </row>
    <row r="46" spans="1:17" x14ac:dyDescent="0.35">
      <c r="A46" s="61" t="s">
        <v>2212</v>
      </c>
      <c r="B46" s="72" t="s">
        <v>2211</v>
      </c>
      <c r="C46" s="70">
        <v>841366.45</v>
      </c>
      <c r="D46" s="70"/>
      <c r="E46" s="27"/>
      <c r="F46" s="27"/>
      <c r="G46" s="27">
        <v>1348452.9170826466</v>
      </c>
      <c r="H46" s="27"/>
      <c r="I46" s="27">
        <v>1387944.460120189</v>
      </c>
      <c r="J46" s="27"/>
      <c r="K46" s="27">
        <v>0</v>
      </c>
    </row>
    <row r="47" spans="1:17" x14ac:dyDescent="0.35">
      <c r="A47" s="61" t="s">
        <v>2210</v>
      </c>
      <c r="B47" s="72" t="s">
        <v>2209</v>
      </c>
      <c r="C47" s="70">
        <v>1854038.1</v>
      </c>
      <c r="D47" s="70"/>
      <c r="E47" s="27"/>
      <c r="F47" s="27"/>
      <c r="G47" s="27">
        <v>2379005.7292651837</v>
      </c>
      <c r="H47" s="27"/>
      <c r="I47" s="27">
        <v>2419945.3469943181</v>
      </c>
      <c r="J47" s="27"/>
      <c r="K47" s="27">
        <v>0</v>
      </c>
    </row>
    <row r="48" spans="1:17" x14ac:dyDescent="0.35">
      <c r="A48" s="61" t="s">
        <v>2208</v>
      </c>
      <c r="B48" s="72" t="s">
        <v>2207</v>
      </c>
      <c r="C48" s="70">
        <v>0</v>
      </c>
      <c r="D48" s="70"/>
      <c r="E48" s="27"/>
      <c r="F48" s="27"/>
      <c r="G48" s="27">
        <v>0</v>
      </c>
      <c r="H48" s="27"/>
      <c r="I48" s="27">
        <v>0</v>
      </c>
      <c r="J48" s="27"/>
      <c r="K48" s="27">
        <v>0</v>
      </c>
    </row>
    <row r="49" spans="1:11" x14ac:dyDescent="0.35">
      <c r="A49" s="61" t="s">
        <v>2206</v>
      </c>
      <c r="B49" s="72" t="s">
        <v>2205</v>
      </c>
      <c r="C49" s="70">
        <v>1668131.08</v>
      </c>
      <c r="D49" s="70"/>
      <c r="E49" s="27"/>
      <c r="F49" s="27"/>
      <c r="G49" s="27">
        <v>2205014.2665119702</v>
      </c>
      <c r="H49" s="27"/>
      <c r="I49" s="27">
        <v>2280359.9855328379</v>
      </c>
      <c r="J49" s="27"/>
      <c r="K49" s="27">
        <v>0</v>
      </c>
    </row>
    <row r="50" spans="1:11" x14ac:dyDescent="0.35">
      <c r="A50" s="61" t="s">
        <v>2204</v>
      </c>
      <c r="B50" s="72" t="s">
        <v>2203</v>
      </c>
      <c r="C50" s="70">
        <v>86634.91</v>
      </c>
      <c r="D50" s="70"/>
      <c r="E50" s="27"/>
      <c r="F50" s="27"/>
      <c r="G50" s="27">
        <v>82296.197420287048</v>
      </c>
      <c r="H50" s="27"/>
      <c r="I50" s="27">
        <v>86381.263084075195</v>
      </c>
      <c r="J50" s="27"/>
      <c r="K50" s="27">
        <v>0</v>
      </c>
    </row>
    <row r="51" spans="1:11" x14ac:dyDescent="0.35">
      <c r="A51" s="61" t="s">
        <v>2202</v>
      </c>
      <c r="B51" s="72" t="s">
        <v>2201</v>
      </c>
      <c r="C51" s="70">
        <v>1280135.5900000001</v>
      </c>
      <c r="D51" s="70"/>
      <c r="E51" s="27"/>
      <c r="F51" s="27"/>
      <c r="G51" s="27">
        <v>1419757.8546963446</v>
      </c>
      <c r="H51" s="27"/>
      <c r="I51" s="27">
        <v>1466468.1791722027</v>
      </c>
      <c r="J51" s="27"/>
      <c r="K51" s="27">
        <v>0</v>
      </c>
    </row>
    <row r="52" spans="1:11" x14ac:dyDescent="0.35">
      <c r="A52" s="61" t="s">
        <v>2200</v>
      </c>
      <c r="B52" s="72" t="s">
        <v>2199</v>
      </c>
      <c r="C52" s="70">
        <v>351936.2</v>
      </c>
      <c r="D52" s="70"/>
      <c r="E52" s="27"/>
      <c r="F52" s="27"/>
      <c r="G52" s="27">
        <v>789608.31724917644</v>
      </c>
      <c r="H52" s="27"/>
      <c r="I52" s="27">
        <v>810757.85694977385</v>
      </c>
      <c r="J52" s="27"/>
      <c r="K52" s="27">
        <v>0</v>
      </c>
    </row>
    <row r="53" spans="1:11" x14ac:dyDescent="0.35">
      <c r="A53" s="61" t="s">
        <v>2198</v>
      </c>
      <c r="B53" s="72" t="s">
        <v>2197</v>
      </c>
      <c r="C53" s="70">
        <v>2577731.91</v>
      </c>
      <c r="D53" s="70"/>
      <c r="E53" s="27"/>
      <c r="F53" s="27"/>
      <c r="G53" s="27">
        <v>2205899.2724184571</v>
      </c>
      <c r="H53" s="27"/>
      <c r="I53" s="27">
        <v>2293729.9008233282</v>
      </c>
      <c r="J53" s="27"/>
      <c r="K53" s="27">
        <v>0</v>
      </c>
    </row>
    <row r="54" spans="1:11" x14ac:dyDescent="0.35">
      <c r="A54" s="61" t="s">
        <v>2196</v>
      </c>
      <c r="B54" s="72" t="s">
        <v>2195</v>
      </c>
      <c r="C54" s="70">
        <v>346445.68</v>
      </c>
      <c r="D54" s="70"/>
      <c r="E54" s="27"/>
      <c r="F54" s="27"/>
      <c r="G54" s="27">
        <v>367585.02228552976</v>
      </c>
      <c r="H54" s="27"/>
      <c r="I54" s="27">
        <v>378452.69561205083</v>
      </c>
      <c r="J54" s="27"/>
      <c r="K54" s="27">
        <v>0</v>
      </c>
    </row>
    <row r="55" spans="1:11" x14ac:dyDescent="0.35">
      <c r="A55" s="61" t="s">
        <v>2194</v>
      </c>
      <c r="B55" s="72" t="s">
        <v>2193</v>
      </c>
      <c r="C55" s="70">
        <v>28022.15</v>
      </c>
      <c r="D55" s="70"/>
      <c r="E55" s="27"/>
      <c r="F55" s="27"/>
      <c r="G55" s="27">
        <v>0</v>
      </c>
      <c r="H55" s="27"/>
      <c r="I55" s="27">
        <v>0</v>
      </c>
      <c r="J55" s="27"/>
      <c r="K55" s="27">
        <v>0</v>
      </c>
    </row>
    <row r="56" spans="1:11" x14ac:dyDescent="0.35">
      <c r="A56" s="61" t="s">
        <v>2192</v>
      </c>
      <c r="B56" s="72" t="s">
        <v>2191</v>
      </c>
      <c r="C56" s="70">
        <v>399.94</v>
      </c>
      <c r="D56" s="70"/>
      <c r="E56" s="27"/>
      <c r="F56" s="27"/>
      <c r="G56" s="27">
        <v>0</v>
      </c>
      <c r="H56" s="27"/>
      <c r="I56" s="27">
        <v>0</v>
      </c>
      <c r="J56" s="27"/>
      <c r="K56" s="27">
        <v>0</v>
      </c>
    </row>
    <row r="57" spans="1:11" x14ac:dyDescent="0.35">
      <c r="A57" s="61" t="s">
        <v>2190</v>
      </c>
      <c r="B57" s="72" t="s">
        <v>2189</v>
      </c>
      <c r="C57" s="70">
        <v>0</v>
      </c>
      <c r="D57" s="70"/>
      <c r="E57" s="27"/>
      <c r="F57" s="27"/>
      <c r="G57" s="27">
        <v>0</v>
      </c>
      <c r="H57" s="27"/>
      <c r="I57" s="27">
        <v>0</v>
      </c>
      <c r="J57" s="27"/>
      <c r="K57" s="27">
        <v>0</v>
      </c>
    </row>
    <row r="58" spans="1:11" x14ac:dyDescent="0.35">
      <c r="A58" s="61" t="s">
        <v>2188</v>
      </c>
      <c r="B58" s="72" t="s">
        <v>2187</v>
      </c>
      <c r="C58" s="70">
        <v>83896.63</v>
      </c>
      <c r="D58" s="70"/>
      <c r="E58" s="27"/>
      <c r="F58" s="27"/>
      <c r="G58" s="27">
        <v>103397.240201992</v>
      </c>
      <c r="H58" s="27"/>
      <c r="I58" s="27">
        <v>105176.57323849735</v>
      </c>
      <c r="J58" s="27"/>
      <c r="K58" s="27">
        <v>0</v>
      </c>
    </row>
    <row r="59" spans="1:11" x14ac:dyDescent="0.35">
      <c r="A59" s="61" t="s">
        <v>2186</v>
      </c>
      <c r="B59" s="72" t="s">
        <v>2185</v>
      </c>
      <c r="C59" s="70">
        <v>3319678.23</v>
      </c>
      <c r="D59" s="70"/>
      <c r="E59" s="27"/>
      <c r="F59" s="27"/>
      <c r="G59" s="27">
        <v>2251977.8004170442</v>
      </c>
      <c r="H59" s="27"/>
      <c r="I59" s="27">
        <v>2339682.9677280691</v>
      </c>
      <c r="J59" s="27"/>
      <c r="K59" s="27">
        <v>0</v>
      </c>
    </row>
    <row r="60" spans="1:11" x14ac:dyDescent="0.35">
      <c r="A60" s="61" t="s">
        <v>2184</v>
      </c>
      <c r="B60" s="72" t="s">
        <v>2183</v>
      </c>
      <c r="C60" s="70">
        <v>7856334.71</v>
      </c>
      <c r="D60" s="70"/>
      <c r="E60" s="27"/>
      <c r="F60" s="27"/>
      <c r="G60" s="27">
        <v>7974570.4904637821</v>
      </c>
      <c r="H60" s="27"/>
      <c r="I60" s="27">
        <v>8126772.0383750722</v>
      </c>
      <c r="J60" s="27"/>
      <c r="K60" s="27">
        <v>0</v>
      </c>
    </row>
    <row r="61" spans="1:11" x14ac:dyDescent="0.35">
      <c r="A61" s="61" t="s">
        <v>2182</v>
      </c>
      <c r="B61" s="72" t="s">
        <v>2181</v>
      </c>
      <c r="C61" s="70">
        <v>8592.01</v>
      </c>
      <c r="D61" s="70"/>
      <c r="E61" s="27"/>
      <c r="F61" s="27"/>
      <c r="G61" s="27">
        <v>5879.405857787654</v>
      </c>
      <c r="H61" s="27"/>
      <c r="I61" s="27">
        <v>6095.0736036883745</v>
      </c>
      <c r="J61" s="27"/>
      <c r="K61" s="27">
        <v>0</v>
      </c>
    </row>
    <row r="62" spans="1:11" x14ac:dyDescent="0.35">
      <c r="A62" s="61" t="s">
        <v>2180</v>
      </c>
      <c r="B62" s="72" t="s">
        <v>2179</v>
      </c>
      <c r="C62" s="70">
        <v>82033.490000000005</v>
      </c>
      <c r="D62" s="70"/>
      <c r="E62" s="27"/>
      <c r="F62" s="27"/>
      <c r="G62" s="27">
        <v>76485.523678944577</v>
      </c>
      <c r="H62" s="27"/>
      <c r="I62" s="27">
        <v>80802.389499050943</v>
      </c>
      <c r="J62" s="27"/>
      <c r="K62" s="27">
        <v>0</v>
      </c>
    </row>
    <row r="63" spans="1:11" x14ac:dyDescent="0.35">
      <c r="A63" s="61" t="s">
        <v>2178</v>
      </c>
      <c r="B63" s="67" t="s">
        <v>2177</v>
      </c>
      <c r="C63" s="70">
        <v>24911099.109999999</v>
      </c>
      <c r="D63" s="70"/>
      <c r="E63" s="83"/>
      <c r="F63" s="69"/>
      <c r="G63" s="83">
        <f>SUM(G42:G62)</f>
        <v>28930300.797667202</v>
      </c>
      <c r="H63" s="69"/>
      <c r="I63" s="83">
        <f>SUM(I42:I62)</f>
        <v>29785879.345089685</v>
      </c>
      <c r="J63" s="69"/>
      <c r="K63" s="83">
        <f>SUM(K42:K62)</f>
        <v>0</v>
      </c>
    </row>
    <row r="64" spans="1:11" x14ac:dyDescent="0.35">
      <c r="A64" s="75" t="s">
        <v>2047</v>
      </c>
      <c r="C64" s="70"/>
      <c r="D64" s="70"/>
    </row>
    <row r="65" spans="1:11" x14ac:dyDescent="0.35">
      <c r="A65" s="61" t="s">
        <v>2176</v>
      </c>
      <c r="B65" s="72" t="s">
        <v>2175</v>
      </c>
      <c r="C65" s="70">
        <v>2152726.33</v>
      </c>
      <c r="D65" s="70"/>
      <c r="E65" s="27"/>
      <c r="F65" s="27"/>
      <c r="G65" s="27">
        <v>6959018.5850119675</v>
      </c>
      <c r="H65" s="27"/>
      <c r="I65" s="27">
        <v>7164738.3865458025</v>
      </c>
      <c r="J65" s="27"/>
      <c r="K65" s="27">
        <v>0</v>
      </c>
    </row>
    <row r="66" spans="1:11" x14ac:dyDescent="0.35">
      <c r="A66" s="61" t="s">
        <v>2174</v>
      </c>
      <c r="B66" s="72" t="s">
        <v>2173</v>
      </c>
      <c r="C66" s="70">
        <v>1611437.77</v>
      </c>
      <c r="D66" s="70"/>
      <c r="E66" s="27"/>
      <c r="F66" s="27"/>
      <c r="G66" s="27">
        <v>1741745.0946712133</v>
      </c>
      <c r="H66" s="27"/>
      <c r="I66" s="27">
        <v>1824949.9423831166</v>
      </c>
      <c r="J66" s="27"/>
      <c r="K66" s="27">
        <v>0</v>
      </c>
    </row>
    <row r="67" spans="1:11" x14ac:dyDescent="0.35">
      <c r="A67" s="61" t="s">
        <v>2172</v>
      </c>
      <c r="B67" s="72" t="s">
        <v>2171</v>
      </c>
      <c r="C67" s="70">
        <v>1767381.01</v>
      </c>
      <c r="D67" s="70"/>
      <c r="E67" s="27"/>
      <c r="F67" s="27"/>
      <c r="G67" s="27">
        <v>2052923.7735160231</v>
      </c>
      <c r="H67" s="27"/>
      <c r="I67" s="27">
        <v>2119148.7720631142</v>
      </c>
      <c r="J67" s="27"/>
      <c r="K67" s="27">
        <v>0</v>
      </c>
    </row>
    <row r="68" spans="1:11" x14ac:dyDescent="0.35">
      <c r="A68" s="61" t="s">
        <v>2170</v>
      </c>
      <c r="B68" s="72" t="s">
        <v>2169</v>
      </c>
      <c r="C68" s="70">
        <v>2389062.8199999998</v>
      </c>
      <c r="D68" s="70"/>
      <c r="E68" s="27"/>
      <c r="F68" s="27"/>
      <c r="G68" s="27">
        <v>3826189.3878070996</v>
      </c>
      <c r="H68" s="27"/>
      <c r="I68" s="27">
        <v>3941866.3748375792</v>
      </c>
      <c r="J68" s="27"/>
      <c r="K68" s="27">
        <v>0</v>
      </c>
    </row>
    <row r="69" spans="1:11" x14ac:dyDescent="0.35">
      <c r="A69" s="61" t="s">
        <v>2168</v>
      </c>
      <c r="B69" s="72" t="s">
        <v>2167</v>
      </c>
      <c r="C69" s="70">
        <v>4620968.34</v>
      </c>
      <c r="D69" s="70"/>
      <c r="E69" s="27"/>
      <c r="F69" s="27"/>
      <c r="G69" s="27">
        <v>4515313.4801130798</v>
      </c>
      <c r="H69" s="27"/>
      <c r="I69" s="27">
        <v>4587256.1287418827</v>
      </c>
      <c r="J69" s="27"/>
      <c r="K69" s="27">
        <v>0</v>
      </c>
    </row>
    <row r="70" spans="1:11" x14ac:dyDescent="0.35">
      <c r="A70" s="61" t="s">
        <v>2166</v>
      </c>
      <c r="B70" s="72" t="s">
        <v>2165</v>
      </c>
      <c r="C70" s="70">
        <v>0</v>
      </c>
      <c r="D70" s="70"/>
      <c r="E70" s="27"/>
      <c r="F70" s="27"/>
      <c r="G70" s="27">
        <v>175000</v>
      </c>
      <c r="H70" s="27"/>
      <c r="I70" s="27">
        <v>178500</v>
      </c>
      <c r="J70" s="27"/>
      <c r="K70" s="27">
        <v>0</v>
      </c>
    </row>
    <row r="71" spans="1:11" x14ac:dyDescent="0.35">
      <c r="A71" s="61" t="s">
        <v>2164</v>
      </c>
      <c r="B71" s="72" t="s">
        <v>2163</v>
      </c>
      <c r="C71" s="70">
        <v>1722250.7</v>
      </c>
      <c r="D71" s="70"/>
      <c r="E71" s="27"/>
      <c r="F71" s="27"/>
      <c r="G71" s="27">
        <v>4035928.2351313042</v>
      </c>
      <c r="H71" s="27"/>
      <c r="I71" s="27">
        <v>4179685.4430243201</v>
      </c>
      <c r="J71" s="27"/>
      <c r="K71" s="27">
        <v>0</v>
      </c>
    </row>
    <row r="72" spans="1:11" x14ac:dyDescent="0.35">
      <c r="A72" s="61" t="s">
        <v>2162</v>
      </c>
      <c r="B72" s="72" t="s">
        <v>2161</v>
      </c>
      <c r="C72" s="70">
        <v>4265836.38</v>
      </c>
      <c r="D72" s="70"/>
      <c r="E72" s="27"/>
      <c r="F72" s="27"/>
      <c r="G72" s="27">
        <v>3428289.8500013249</v>
      </c>
      <c r="H72" s="27"/>
      <c r="I72" s="27">
        <v>3594565.940377811</v>
      </c>
      <c r="J72" s="27"/>
      <c r="K72" s="27">
        <v>0</v>
      </c>
    </row>
    <row r="73" spans="1:11" x14ac:dyDescent="0.35">
      <c r="A73" s="61" t="s">
        <v>2160</v>
      </c>
      <c r="B73" s="72" t="s">
        <v>2159</v>
      </c>
      <c r="C73" s="70">
        <v>9063037.1099999994</v>
      </c>
      <c r="D73" s="70"/>
      <c r="E73" s="27"/>
      <c r="F73" s="27"/>
      <c r="G73" s="27">
        <v>12392680.62263912</v>
      </c>
      <c r="H73" s="27"/>
      <c r="I73" s="27">
        <v>13133226.679752549</v>
      </c>
      <c r="J73" s="27"/>
      <c r="K73" s="27">
        <v>0</v>
      </c>
    </row>
    <row r="74" spans="1:11" x14ac:dyDescent="0.35">
      <c r="A74" s="61" t="s">
        <v>2158</v>
      </c>
      <c r="B74" s="72" t="s">
        <v>2157</v>
      </c>
      <c r="C74" s="70">
        <v>1318534.31</v>
      </c>
      <c r="D74" s="70"/>
      <c r="E74" s="27"/>
      <c r="F74" s="27"/>
      <c r="G74" s="27">
        <v>1382460.6739011249</v>
      </c>
      <c r="H74" s="27"/>
      <c r="I74" s="27">
        <v>1391929.3602309199</v>
      </c>
      <c r="J74" s="27"/>
      <c r="K74" s="27">
        <v>0</v>
      </c>
    </row>
    <row r="75" spans="1:11" x14ac:dyDescent="0.35">
      <c r="A75" s="61" t="s">
        <v>2156</v>
      </c>
      <c r="B75" s="72" t="s">
        <v>2155</v>
      </c>
      <c r="C75" s="70">
        <v>462456.04</v>
      </c>
      <c r="D75" s="70"/>
      <c r="E75" s="27"/>
      <c r="F75" s="27"/>
      <c r="G75" s="27">
        <v>577058.60451378347</v>
      </c>
      <c r="H75" s="27"/>
      <c r="I75" s="27">
        <v>587585.02296444273</v>
      </c>
      <c r="J75" s="27"/>
      <c r="K75" s="27">
        <v>0</v>
      </c>
    </row>
    <row r="76" spans="1:11" x14ac:dyDescent="0.35">
      <c r="A76" s="61" t="s">
        <v>2154</v>
      </c>
      <c r="B76" s="72" t="s">
        <v>2153</v>
      </c>
      <c r="C76" s="70">
        <v>0</v>
      </c>
      <c r="D76" s="70"/>
      <c r="E76" s="27"/>
      <c r="F76" s="27"/>
      <c r="G76" s="27">
        <v>0</v>
      </c>
      <c r="H76" s="27"/>
      <c r="I76" s="27">
        <v>0</v>
      </c>
      <c r="J76" s="27"/>
      <c r="K76" s="27">
        <v>0</v>
      </c>
    </row>
    <row r="77" spans="1:11" x14ac:dyDescent="0.35">
      <c r="A77" s="61" t="s">
        <v>2152</v>
      </c>
      <c r="B77" s="72" t="s">
        <v>2151</v>
      </c>
      <c r="C77" s="70">
        <v>2965445.66</v>
      </c>
      <c r="D77" s="70"/>
      <c r="E77" s="27"/>
      <c r="F77" s="27"/>
      <c r="G77" s="27">
        <v>2371462.9841537857</v>
      </c>
      <c r="H77" s="27"/>
      <c r="I77" s="27">
        <v>2454504.2265761034</v>
      </c>
      <c r="J77" s="27"/>
      <c r="K77" s="27">
        <v>0</v>
      </c>
    </row>
    <row r="78" spans="1:11" x14ac:dyDescent="0.35">
      <c r="A78" s="61" t="s">
        <v>2150</v>
      </c>
      <c r="B78" s="72" t="s">
        <v>2149</v>
      </c>
      <c r="C78" s="70">
        <v>41787295.240000002</v>
      </c>
      <c r="D78" s="70"/>
      <c r="E78" s="27"/>
      <c r="F78" s="27"/>
      <c r="G78" s="27">
        <v>42715325.179466218</v>
      </c>
      <c r="H78" s="27"/>
      <c r="I78" s="27">
        <v>43531752.820746489</v>
      </c>
      <c r="J78" s="27"/>
      <c r="K78" s="27">
        <v>0</v>
      </c>
    </row>
    <row r="79" spans="1:11" x14ac:dyDescent="0.35">
      <c r="A79" s="61" t="s">
        <v>2148</v>
      </c>
      <c r="B79" s="72" t="s">
        <v>2147</v>
      </c>
      <c r="C79" s="70">
        <v>12184624.029999999</v>
      </c>
      <c r="D79" s="70"/>
      <c r="E79" s="27"/>
      <c r="F79" s="27"/>
      <c r="G79" s="27">
        <v>9193367.6026634816</v>
      </c>
      <c r="H79" s="27"/>
      <c r="I79" s="27">
        <v>9469623.8448790256</v>
      </c>
      <c r="J79" s="27"/>
      <c r="K79" s="27">
        <v>0</v>
      </c>
    </row>
    <row r="80" spans="1:11" x14ac:dyDescent="0.35">
      <c r="A80" s="61" t="s">
        <v>2146</v>
      </c>
      <c r="B80" s="72" t="s">
        <v>2145</v>
      </c>
      <c r="C80" s="70">
        <v>89958.77</v>
      </c>
      <c r="D80" s="70"/>
      <c r="E80" s="27"/>
      <c r="F80" s="27"/>
      <c r="G80" s="27">
        <v>100194.86175729299</v>
      </c>
      <c r="H80" s="27"/>
      <c r="I80" s="27">
        <v>104066.56013959613</v>
      </c>
      <c r="J80" s="27"/>
      <c r="K80" s="27">
        <v>0</v>
      </c>
    </row>
    <row r="81" spans="1:11" x14ac:dyDescent="0.35">
      <c r="A81" s="61" t="s">
        <v>2144</v>
      </c>
      <c r="B81" s="72" t="s">
        <v>2143</v>
      </c>
      <c r="C81" s="70">
        <v>2605249.62</v>
      </c>
      <c r="D81" s="70"/>
      <c r="E81" s="27"/>
      <c r="F81" s="27"/>
      <c r="G81" s="27">
        <v>2233401.0310230614</v>
      </c>
      <c r="H81" s="27"/>
      <c r="I81" s="27">
        <v>2284502.7713549472</v>
      </c>
      <c r="J81" s="27"/>
      <c r="K81" s="27">
        <v>0</v>
      </c>
    </row>
    <row r="82" spans="1:11" x14ac:dyDescent="0.35">
      <c r="A82" s="61" t="s">
        <v>2142</v>
      </c>
      <c r="B82" s="72" t="s">
        <v>2141</v>
      </c>
      <c r="C82" s="70">
        <v>644770.51</v>
      </c>
      <c r="D82" s="70"/>
      <c r="E82" s="27"/>
      <c r="F82" s="27"/>
      <c r="G82" s="27">
        <v>659304.5147130501</v>
      </c>
      <c r="H82" s="27"/>
      <c r="I82" s="27">
        <v>687757.2539912127</v>
      </c>
      <c r="J82" s="27"/>
      <c r="K82" s="27">
        <v>0</v>
      </c>
    </row>
    <row r="83" spans="1:11" x14ac:dyDescent="0.35">
      <c r="A83" s="61" t="s">
        <v>2012</v>
      </c>
      <c r="B83" s="67" t="s">
        <v>2011</v>
      </c>
      <c r="C83" s="70">
        <v>89651034.640000001</v>
      </c>
      <c r="D83" s="70"/>
      <c r="E83" s="83"/>
      <c r="F83" s="69"/>
      <c r="G83" s="83">
        <f>SUM(G65:G82)</f>
        <v>98359664.481082931</v>
      </c>
      <c r="H83" s="69"/>
      <c r="I83" s="83">
        <f>SUM(I65:I82)</f>
        <v>101235659.52860892</v>
      </c>
      <c r="J83" s="69"/>
      <c r="K83" s="83">
        <f>SUM(K65:K82)</f>
        <v>0</v>
      </c>
    </row>
    <row r="84" spans="1:11" x14ac:dyDescent="0.35">
      <c r="A84" s="75" t="s">
        <v>2010</v>
      </c>
      <c r="B84" s="61"/>
      <c r="C84" s="70"/>
      <c r="D84" s="70"/>
    </row>
    <row r="85" spans="1:11" x14ac:dyDescent="0.35">
      <c r="A85" s="61" t="s">
        <v>2009</v>
      </c>
      <c r="B85" s="72" t="s">
        <v>2008</v>
      </c>
      <c r="C85" s="70">
        <v>127987.68</v>
      </c>
      <c r="D85" s="70"/>
      <c r="E85" s="27"/>
      <c r="F85" s="27"/>
      <c r="G85" s="27">
        <v>174936.82277209644</v>
      </c>
      <c r="H85" s="27"/>
      <c r="I85" s="27">
        <v>181731.99273794156</v>
      </c>
      <c r="J85" s="27"/>
      <c r="K85" s="27">
        <v>0</v>
      </c>
    </row>
    <row r="86" spans="1:11" x14ac:dyDescent="0.35">
      <c r="A86" s="61" t="s">
        <v>2007</v>
      </c>
      <c r="B86" s="72" t="s">
        <v>2006</v>
      </c>
      <c r="C86" s="70">
        <v>12059489.810000001</v>
      </c>
      <c r="D86" s="70"/>
      <c r="E86" s="81"/>
      <c r="F86" s="81"/>
      <c r="G86" s="81">
        <v>13387421.736581303</v>
      </c>
      <c r="H86" s="81"/>
      <c r="I86" s="81">
        <v>13632491.122207856</v>
      </c>
      <c r="J86" s="81"/>
      <c r="K86" s="81">
        <v>0</v>
      </c>
    </row>
    <row r="87" spans="1:11" x14ac:dyDescent="0.35">
      <c r="A87" s="61" t="s">
        <v>2005</v>
      </c>
      <c r="B87" s="72" t="s">
        <v>2004</v>
      </c>
      <c r="C87" s="70">
        <v>21911692.530000001</v>
      </c>
      <c r="D87" s="70"/>
      <c r="E87" s="81"/>
      <c r="F87" s="81"/>
      <c r="G87" s="81">
        <v>24081118.979192119</v>
      </c>
      <c r="H87" s="81"/>
      <c r="I87" s="81">
        <v>24878459.364733528</v>
      </c>
      <c r="J87" s="81"/>
      <c r="K87" s="81">
        <v>0</v>
      </c>
    </row>
    <row r="88" spans="1:11" s="113" customFormat="1" x14ac:dyDescent="0.35">
      <c r="A88" s="109" t="s">
        <v>2003</v>
      </c>
      <c r="B88" s="110" t="s">
        <v>2002</v>
      </c>
      <c r="C88" s="111">
        <v>19909234.100000001</v>
      </c>
      <c r="D88" s="111"/>
      <c r="E88" s="112"/>
      <c r="F88" s="112"/>
      <c r="G88" s="112">
        <v>15025598.6046215</v>
      </c>
      <c r="H88" s="112"/>
      <c r="I88" s="112">
        <v>15179814.003772885</v>
      </c>
      <c r="J88" s="112"/>
      <c r="K88" s="112">
        <v>0</v>
      </c>
    </row>
    <row r="89" spans="1:11" x14ac:dyDescent="0.35">
      <c r="A89" s="61" t="s">
        <v>2001</v>
      </c>
      <c r="B89" s="72" t="s">
        <v>2000</v>
      </c>
      <c r="C89" s="71">
        <v>0</v>
      </c>
      <c r="D89" s="71"/>
      <c r="E89" s="73"/>
      <c r="F89" s="73"/>
      <c r="G89" s="73">
        <v>0</v>
      </c>
      <c r="H89" s="73"/>
      <c r="I89" s="73">
        <v>0</v>
      </c>
      <c r="J89" s="73"/>
      <c r="K89" s="73">
        <v>0</v>
      </c>
    </row>
    <row r="90" spans="1:11" x14ac:dyDescent="0.35">
      <c r="A90" s="61" t="s">
        <v>1999</v>
      </c>
      <c r="B90" s="67" t="s">
        <v>1998</v>
      </c>
      <c r="C90" s="70">
        <v>54008404.120000005</v>
      </c>
      <c r="D90" s="70"/>
      <c r="E90" s="69"/>
      <c r="F90" s="69"/>
      <c r="G90" s="69">
        <f>SUM(G85:G89)</f>
        <v>52669076.143167019</v>
      </c>
      <c r="H90" s="69"/>
      <c r="I90" s="69">
        <f>SUM(I85:I89)</f>
        <v>53872496.483452208</v>
      </c>
      <c r="J90" s="69"/>
      <c r="K90" s="69">
        <f>SUM(K85:K89)</f>
        <v>0</v>
      </c>
    </row>
    <row r="91" spans="1:11" x14ac:dyDescent="0.35">
      <c r="A91" s="75" t="s">
        <v>1997</v>
      </c>
      <c r="B91" s="61"/>
      <c r="C91" s="70"/>
      <c r="D91" s="70"/>
    </row>
    <row r="92" spans="1:11" x14ac:dyDescent="0.35">
      <c r="A92" s="61" t="s">
        <v>1996</v>
      </c>
      <c r="B92" s="72" t="s">
        <v>1995</v>
      </c>
      <c r="C92" s="70">
        <v>23042437.940000001</v>
      </c>
      <c r="D92" s="70"/>
      <c r="E92" s="27"/>
      <c r="F92" s="27"/>
      <c r="G92" s="27">
        <v>8617590.4118250925</v>
      </c>
      <c r="H92" s="27"/>
      <c r="I92" s="27">
        <v>9493893.3432965521</v>
      </c>
      <c r="J92" s="27"/>
      <c r="K92" s="27">
        <v>0</v>
      </c>
    </row>
    <row r="93" spans="1:11" x14ac:dyDescent="0.35">
      <c r="A93" s="61" t="s">
        <v>1994</v>
      </c>
      <c r="B93" s="72" t="s">
        <v>1993</v>
      </c>
      <c r="C93" s="70">
        <v>2282585.9699999997</v>
      </c>
      <c r="D93" s="70"/>
      <c r="E93" s="27"/>
      <c r="F93" s="27"/>
      <c r="G93" s="27">
        <v>1756441.3043554083</v>
      </c>
      <c r="H93" s="27"/>
      <c r="I93" s="27">
        <v>1809603.4540588781</v>
      </c>
      <c r="J93" s="27"/>
      <c r="K93" s="27">
        <v>0</v>
      </c>
    </row>
    <row r="94" spans="1:11" x14ac:dyDescent="0.35">
      <c r="A94" s="61" t="s">
        <v>1992</v>
      </c>
      <c r="B94" s="72" t="s">
        <v>1991</v>
      </c>
      <c r="C94" s="70">
        <v>91.96</v>
      </c>
      <c r="D94" s="70"/>
      <c r="E94" s="27"/>
      <c r="F94" s="27"/>
      <c r="G94" s="27">
        <v>124.47170148481263</v>
      </c>
      <c r="H94" s="27"/>
      <c r="I94" s="27">
        <v>128.57983685767798</v>
      </c>
      <c r="J94" s="27"/>
      <c r="K94" s="27">
        <v>0</v>
      </c>
    </row>
    <row r="95" spans="1:11" x14ac:dyDescent="0.35">
      <c r="A95" s="61" t="s">
        <v>1990</v>
      </c>
      <c r="B95" s="72" t="s">
        <v>1989</v>
      </c>
      <c r="C95" s="70">
        <v>0</v>
      </c>
      <c r="D95" s="70"/>
      <c r="E95" s="27"/>
      <c r="F95" s="27"/>
      <c r="G95" s="27">
        <v>0</v>
      </c>
      <c r="H95" s="27"/>
      <c r="I95" s="27">
        <v>0</v>
      </c>
      <c r="J95" s="27"/>
      <c r="K95" s="27">
        <v>0</v>
      </c>
    </row>
    <row r="96" spans="1:11" x14ac:dyDescent="0.35">
      <c r="A96" s="61" t="s">
        <v>1988</v>
      </c>
      <c r="B96" s="72" t="s">
        <v>1987</v>
      </c>
      <c r="C96" s="70">
        <v>754309.8</v>
      </c>
      <c r="D96" s="70"/>
      <c r="E96" s="27"/>
      <c r="F96" s="27"/>
      <c r="G96" s="27">
        <v>840901.27867799357</v>
      </c>
      <c r="H96" s="27"/>
      <c r="I96" s="27">
        <v>879939.2267654466</v>
      </c>
      <c r="J96" s="27"/>
      <c r="K96" s="27">
        <v>0</v>
      </c>
    </row>
    <row r="97" spans="1:11" x14ac:dyDescent="0.35">
      <c r="A97" s="61" t="s">
        <v>1986</v>
      </c>
      <c r="B97" s="72" t="s">
        <v>1985</v>
      </c>
      <c r="C97" s="70">
        <v>0</v>
      </c>
      <c r="D97" s="70"/>
      <c r="E97" s="27"/>
      <c r="F97" s="27"/>
      <c r="G97" s="27">
        <v>0</v>
      </c>
      <c r="H97" s="27"/>
      <c r="I97" s="27">
        <v>0</v>
      </c>
      <c r="J97" s="27"/>
      <c r="K97" s="27">
        <v>0</v>
      </c>
    </row>
    <row r="98" spans="1:11" x14ac:dyDescent="0.35">
      <c r="A98" s="61" t="s">
        <v>1984</v>
      </c>
      <c r="B98" s="72" t="s">
        <v>1983</v>
      </c>
      <c r="C98" s="71">
        <v>0</v>
      </c>
      <c r="D98" s="71"/>
      <c r="E98" s="73"/>
      <c r="F98" s="73"/>
      <c r="G98" s="73">
        <v>0</v>
      </c>
      <c r="H98" s="73"/>
      <c r="I98" s="73">
        <v>0</v>
      </c>
      <c r="J98" s="73"/>
      <c r="K98" s="73">
        <v>0</v>
      </c>
    </row>
    <row r="99" spans="1:11" x14ac:dyDescent="0.35">
      <c r="A99" s="61" t="s">
        <v>1982</v>
      </c>
      <c r="B99" s="67" t="s">
        <v>1981</v>
      </c>
      <c r="C99" s="70">
        <v>26079425.670000002</v>
      </c>
      <c r="D99" s="70"/>
      <c r="E99" s="69"/>
      <c r="F99" s="69"/>
      <c r="G99" s="69">
        <f>SUM(G92:G98)</f>
        <v>11215057.46655998</v>
      </c>
      <c r="H99" s="69"/>
      <c r="I99" s="69">
        <f>SUM(I92:I98)</f>
        <v>12183564.603957735</v>
      </c>
      <c r="J99" s="69"/>
      <c r="K99" s="69">
        <f>SUM(K92:K98)</f>
        <v>0</v>
      </c>
    </row>
    <row r="100" spans="1:11" x14ac:dyDescent="0.35">
      <c r="A100" s="75" t="s">
        <v>1975</v>
      </c>
      <c r="B100" s="61"/>
      <c r="C100" s="74"/>
      <c r="D100" s="74"/>
    </row>
    <row r="101" spans="1:11" s="113" customFormat="1" x14ac:dyDescent="0.35">
      <c r="A101" s="109" t="s">
        <v>1974</v>
      </c>
      <c r="B101" s="110" t="s">
        <v>1973</v>
      </c>
      <c r="C101" s="111">
        <v>56080888.700000003</v>
      </c>
      <c r="D101" s="111"/>
      <c r="E101" s="112"/>
      <c r="F101" s="112"/>
      <c r="G101" s="112">
        <v>33674500.270181365</v>
      </c>
      <c r="H101" s="112"/>
      <c r="I101" s="112">
        <v>28278420.069502138</v>
      </c>
      <c r="J101" s="112"/>
      <c r="K101" s="112">
        <v>0</v>
      </c>
    </row>
    <row r="102" spans="1:11" x14ac:dyDescent="0.35">
      <c r="A102" s="61" t="s">
        <v>1972</v>
      </c>
      <c r="B102" s="72" t="s">
        <v>1971</v>
      </c>
      <c r="C102" s="70">
        <v>6399657.1199999992</v>
      </c>
      <c r="D102" s="70"/>
      <c r="E102" s="27"/>
      <c r="F102" s="27"/>
      <c r="G102" s="27">
        <v>8051078.0591462255</v>
      </c>
      <c r="H102" s="27"/>
      <c r="I102" s="27">
        <v>8134167.0718351742</v>
      </c>
      <c r="J102" s="27"/>
      <c r="K102" s="27">
        <v>0</v>
      </c>
    </row>
    <row r="103" spans="1:11" x14ac:dyDescent="0.35">
      <c r="A103" s="61" t="s">
        <v>1970</v>
      </c>
      <c r="B103" s="72" t="s">
        <v>1969</v>
      </c>
      <c r="C103" s="70">
        <v>-23492438.649999999</v>
      </c>
      <c r="D103" s="70"/>
      <c r="E103" s="27"/>
      <c r="F103" s="27"/>
      <c r="G103" s="27">
        <v>-21712777.058226991</v>
      </c>
      <c r="H103" s="27"/>
      <c r="I103" s="27">
        <v>-21545764.487228684</v>
      </c>
      <c r="J103" s="27"/>
      <c r="K103" s="27">
        <v>0</v>
      </c>
    </row>
    <row r="104" spans="1:11" x14ac:dyDescent="0.35">
      <c r="A104" s="61" t="s">
        <v>1968</v>
      </c>
      <c r="B104" s="72" t="s">
        <v>1967</v>
      </c>
      <c r="C104" s="70">
        <v>14683372.310000001</v>
      </c>
      <c r="D104" s="70"/>
      <c r="E104" s="27"/>
      <c r="F104" s="27"/>
      <c r="G104" s="27">
        <v>16331614.806836445</v>
      </c>
      <c r="H104" s="27"/>
      <c r="I104" s="27">
        <v>16070620.491060838</v>
      </c>
      <c r="J104" s="27"/>
      <c r="K104" s="27">
        <v>0</v>
      </c>
    </row>
    <row r="105" spans="1:11" x14ac:dyDescent="0.35">
      <c r="A105" s="61" t="s">
        <v>1966</v>
      </c>
      <c r="B105" s="72" t="s">
        <v>1965</v>
      </c>
      <c r="C105" s="70">
        <v>4863971.8599999994</v>
      </c>
      <c r="D105" s="70"/>
      <c r="E105" s="27"/>
      <c r="F105" s="27"/>
      <c r="G105" s="27">
        <v>4518025.8603957789</v>
      </c>
      <c r="H105" s="27"/>
      <c r="I105" s="27">
        <v>4547232.9874270782</v>
      </c>
      <c r="J105" s="27"/>
      <c r="K105" s="27">
        <v>0</v>
      </c>
    </row>
    <row r="106" spans="1:11" x14ac:dyDescent="0.35">
      <c r="A106" s="61" t="s">
        <v>1964</v>
      </c>
      <c r="B106" s="72" t="s">
        <v>1963</v>
      </c>
      <c r="C106" s="70">
        <v>5657729.2000000002</v>
      </c>
      <c r="D106" s="70"/>
      <c r="E106" s="27"/>
      <c r="F106" s="27"/>
      <c r="G106" s="27">
        <v>7350527.663796965</v>
      </c>
      <c r="H106" s="27"/>
      <c r="I106" s="27">
        <v>7426203.8623033334</v>
      </c>
      <c r="J106" s="27"/>
      <c r="K106" s="27">
        <v>0</v>
      </c>
    </row>
    <row r="107" spans="1:11" x14ac:dyDescent="0.35">
      <c r="A107" s="61" t="s">
        <v>1962</v>
      </c>
      <c r="B107" s="72" t="s">
        <v>1961</v>
      </c>
      <c r="C107" s="70">
        <v>34652826.090000004</v>
      </c>
      <c r="D107" t="s">
        <v>1960</v>
      </c>
      <c r="E107" s="79"/>
      <c r="F107" s="79"/>
      <c r="G107" s="79">
        <v>32691554.496902946</v>
      </c>
      <c r="H107" s="79"/>
      <c r="I107" s="79">
        <v>33619183.970410533</v>
      </c>
      <c r="J107" s="79"/>
      <c r="K107" s="79">
        <v>0</v>
      </c>
    </row>
    <row r="108" spans="1:11" s="113" customFormat="1" x14ac:dyDescent="0.35">
      <c r="A108" s="109" t="s">
        <v>1959</v>
      </c>
      <c r="B108" s="110" t="s">
        <v>1958</v>
      </c>
      <c r="C108" s="111">
        <v>8197506.5800000001</v>
      </c>
      <c r="D108" s="111"/>
      <c r="E108" s="120"/>
      <c r="F108" s="120"/>
      <c r="G108" s="120">
        <v>6472177.8055632785</v>
      </c>
      <c r="H108" s="120"/>
      <c r="I108" s="120">
        <v>6550433.0992588308</v>
      </c>
      <c r="J108" s="120"/>
      <c r="K108" s="120">
        <v>0</v>
      </c>
    </row>
    <row r="109" spans="1:11" x14ac:dyDescent="0.35">
      <c r="A109" s="61" t="s">
        <v>1957</v>
      </c>
      <c r="B109" s="72" t="s">
        <v>1956</v>
      </c>
      <c r="C109" s="70">
        <v>3375.66</v>
      </c>
      <c r="D109" s="70"/>
      <c r="E109" s="27"/>
      <c r="F109" s="27"/>
      <c r="G109" s="27">
        <v>4124.3688934914144</v>
      </c>
      <c r="H109" s="27"/>
      <c r="I109" s="27">
        <v>3982.7667939408025</v>
      </c>
      <c r="J109" s="27"/>
      <c r="K109" s="27">
        <v>0</v>
      </c>
    </row>
    <row r="110" spans="1:11" x14ac:dyDescent="0.35">
      <c r="A110" s="61" t="s">
        <v>1955</v>
      </c>
      <c r="B110" s="72" t="s">
        <v>1954</v>
      </c>
      <c r="C110" s="70">
        <v>6884448.3300000001</v>
      </c>
      <c r="D110" s="70"/>
      <c r="E110" s="27"/>
      <c r="F110" s="27"/>
      <c r="G110" s="27">
        <v>25103526.23874649</v>
      </c>
      <c r="H110" s="27"/>
      <c r="I110" s="27">
        <v>26809321.871550571</v>
      </c>
      <c r="J110" s="27"/>
      <c r="K110" s="27">
        <v>0</v>
      </c>
    </row>
    <row r="111" spans="1:11" x14ac:dyDescent="0.35">
      <c r="A111" s="61" t="s">
        <v>1953</v>
      </c>
      <c r="B111" s="72" t="s">
        <v>1952</v>
      </c>
      <c r="C111" s="70">
        <v>6513278.9100000001</v>
      </c>
      <c r="D111" s="70"/>
      <c r="E111" s="27"/>
      <c r="F111" s="27"/>
      <c r="G111" s="27">
        <v>5184683.8440044913</v>
      </c>
      <c r="H111" s="27"/>
      <c r="I111" s="27">
        <v>5388424.319966401</v>
      </c>
      <c r="J111" s="27"/>
      <c r="K111" s="27">
        <v>0</v>
      </c>
    </row>
    <row r="112" spans="1:11" x14ac:dyDescent="0.35">
      <c r="A112" s="61" t="s">
        <v>1951</v>
      </c>
      <c r="B112" s="72" t="s">
        <v>1950</v>
      </c>
      <c r="C112" s="70">
        <v>0</v>
      </c>
      <c r="D112" s="70"/>
      <c r="E112" s="27"/>
      <c r="F112" s="27"/>
      <c r="G112" s="27">
        <v>0</v>
      </c>
      <c r="H112" s="27"/>
      <c r="I112" s="27">
        <v>0</v>
      </c>
      <c r="J112" s="27"/>
      <c r="K112" s="27">
        <v>0</v>
      </c>
    </row>
    <row r="113" spans="1:11" x14ac:dyDescent="0.35">
      <c r="A113" s="61" t="s">
        <v>1949</v>
      </c>
      <c r="B113" s="72" t="s">
        <v>1948</v>
      </c>
      <c r="C113" s="71">
        <v>15838532.720000001</v>
      </c>
      <c r="D113" s="76"/>
      <c r="E113" s="27"/>
      <c r="F113" s="27"/>
      <c r="G113" s="27">
        <v>20088745.030523859</v>
      </c>
      <c r="H113" s="27"/>
      <c r="I113" s="27">
        <v>20489973.308427893</v>
      </c>
      <c r="J113" s="27"/>
      <c r="K113" s="27">
        <v>0</v>
      </c>
    </row>
    <row r="114" spans="1:11" x14ac:dyDescent="0.35">
      <c r="A114" s="61" t="s">
        <v>1947</v>
      </c>
      <c r="B114" s="67" t="s">
        <v>1946</v>
      </c>
      <c r="C114" s="70">
        <v>136283148.83000001</v>
      </c>
      <c r="D114" s="70"/>
      <c r="E114" s="68"/>
      <c r="F114" s="69"/>
      <c r="G114" s="68">
        <f>SUM(G101:G113)</f>
        <v>137757781.38676435</v>
      </c>
      <c r="H114" s="69"/>
      <c r="I114" s="68">
        <f>SUM(I101:I113)</f>
        <v>135772199.33130804</v>
      </c>
      <c r="J114" s="69"/>
      <c r="K114" s="68">
        <f>SUM(K101:K113)</f>
        <v>0</v>
      </c>
    </row>
    <row r="115" spans="1:11" ht="16" thickBot="1" x14ac:dyDescent="0.4">
      <c r="A115" s="61" t="s">
        <v>1945</v>
      </c>
      <c r="B115" s="67" t="s">
        <v>1944</v>
      </c>
      <c r="C115" s="65">
        <v>528434012.11000013</v>
      </c>
      <c r="D115" s="65"/>
      <c r="E115" s="63"/>
      <c r="F115" s="98"/>
      <c r="G115" s="63">
        <f>SUM(G114,G99,G90,G83,G63,G40)</f>
        <v>424293484.34989971</v>
      </c>
      <c r="H115" s="98"/>
      <c r="I115" s="63">
        <f>SUM(I114,I99,I90,I83,I63,I40)</f>
        <v>426797387.49119079</v>
      </c>
      <c r="J115" s="98"/>
      <c r="K115" s="63">
        <f>SUM(K114,K99,K90,K83,K63,K40)</f>
        <v>0</v>
      </c>
    </row>
    <row r="116" spans="1:11" ht="15" thickTop="1" x14ac:dyDescent="0.35">
      <c r="A116" s="62"/>
      <c r="B116" s="61"/>
      <c r="C116" s="60"/>
      <c r="D116" s="76"/>
    </row>
    <row r="117" spans="1:11" x14ac:dyDescent="0.35">
      <c r="E117" s="7" t="s">
        <v>2290</v>
      </c>
      <c r="F117" s="7"/>
      <c r="G117" s="50">
        <v>424293484.34989965</v>
      </c>
      <c r="H117" s="7"/>
      <c r="I117" s="50">
        <v>426797387.49119079</v>
      </c>
      <c r="J117" s="7"/>
      <c r="K117" s="50">
        <v>0</v>
      </c>
    </row>
    <row r="118" spans="1:11" x14ac:dyDescent="0.35">
      <c r="E118" s="27"/>
      <c r="F118" s="27"/>
      <c r="G118" s="27"/>
      <c r="H118" s="27"/>
      <c r="I118" s="27"/>
      <c r="J118" s="27"/>
      <c r="K118" s="27"/>
    </row>
    <row r="119" spans="1:11" x14ac:dyDescent="0.35">
      <c r="D119"/>
      <c r="G119" s="114">
        <f>G117-G115</f>
        <v>0</v>
      </c>
      <c r="H119" s="115"/>
      <c r="I119" s="114">
        <f>I117-I115</f>
        <v>0</v>
      </c>
    </row>
    <row r="121" spans="1:11" x14ac:dyDescent="0.35">
      <c r="A121" s="121" t="s">
        <v>2313</v>
      </c>
      <c r="E121" s="97"/>
      <c r="G121" s="97"/>
      <c r="I121" s="97"/>
      <c r="K121" s="97"/>
    </row>
  </sheetData>
  <printOptions horizontalCentered="1"/>
  <pageMargins left="0.2" right="0.2" top="0.5" bottom="0.5" header="0.3" footer="0.3"/>
  <pageSetup fitToHeight="0" orientation="portrait" horizontalDpi="90" verticalDpi="90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111"/>
  <sheetViews>
    <sheetView workbookViewId="0">
      <pane ySplit="5" topLeftCell="A90" activePane="bottomLeft" state="frozen"/>
      <selection activeCell="J6142" sqref="J6142"/>
      <selection pane="bottomLeft" activeCell="G107" sqref="G107"/>
    </sheetView>
  </sheetViews>
  <sheetFormatPr defaultRowHeight="14.5" outlineLevelCol="1" x14ac:dyDescent="0.35"/>
  <cols>
    <col min="1" max="1" width="53.81640625" style="6" bestFit="1" customWidth="1"/>
    <col min="2" max="2" width="33.54296875" style="59" hidden="1" customWidth="1" outlineLevel="1"/>
    <col min="3" max="3" width="13.1796875" style="6" hidden="1" customWidth="1" outlineLevel="1"/>
    <col min="4" max="4" width="12" hidden="1" customWidth="1" outlineLevel="1"/>
    <col min="5" max="5" width="14" hidden="1" customWidth="1" outlineLevel="1"/>
    <col min="6" max="6" width="1.7265625" customWidth="1" collapsed="1"/>
    <col min="7" max="7" width="14" bestFit="1" customWidth="1"/>
    <col min="8" max="8" width="1.7265625" customWidth="1"/>
    <col min="9" max="9" width="14" bestFit="1" customWidth="1"/>
    <col min="10" max="10" width="1.7265625" customWidth="1"/>
    <col min="11" max="11" width="14" bestFit="1" customWidth="1"/>
    <col min="12" max="12" width="14.26953125" bestFit="1" customWidth="1"/>
  </cols>
  <sheetData>
    <row r="1" spans="1:11" x14ac:dyDescent="0.35">
      <c r="A1" s="93" t="s">
        <v>2289</v>
      </c>
      <c r="B1" s="94"/>
      <c r="C1" s="93"/>
      <c r="D1" s="92"/>
      <c r="E1" s="92"/>
      <c r="F1" s="92"/>
      <c r="G1" s="92"/>
      <c r="H1" s="92"/>
      <c r="I1" s="92"/>
      <c r="J1" s="92"/>
      <c r="K1" s="92"/>
    </row>
    <row r="2" spans="1:11" x14ac:dyDescent="0.35">
      <c r="A2" s="93" t="s">
        <v>2288</v>
      </c>
      <c r="B2" s="94"/>
      <c r="C2" s="93"/>
      <c r="D2" s="92"/>
      <c r="E2" s="92"/>
      <c r="F2" s="92"/>
      <c r="G2" s="92"/>
      <c r="H2" s="92"/>
      <c r="I2" s="92"/>
      <c r="J2" s="92"/>
      <c r="K2" s="92"/>
    </row>
    <row r="3" spans="1:11" x14ac:dyDescent="0.35">
      <c r="A3" s="95" t="s">
        <v>2138</v>
      </c>
      <c r="B3" s="94"/>
      <c r="C3" s="93"/>
      <c r="D3" s="92"/>
      <c r="E3" s="92"/>
      <c r="F3" s="92"/>
      <c r="G3" s="92"/>
      <c r="H3" s="92"/>
      <c r="I3" s="92"/>
      <c r="J3" s="92"/>
      <c r="K3" s="92"/>
    </row>
    <row r="4" spans="1:11" x14ac:dyDescent="0.35">
      <c r="A4" s="91"/>
      <c r="C4" s="91"/>
    </row>
    <row r="5" spans="1:11" x14ac:dyDescent="0.35">
      <c r="A5" s="90" t="s">
        <v>2137</v>
      </c>
      <c r="B5" s="89" t="s">
        <v>2136</v>
      </c>
      <c r="C5" s="88" t="s">
        <v>2135</v>
      </c>
      <c r="E5" s="22"/>
      <c r="F5" s="22"/>
      <c r="G5" s="22">
        <v>2023</v>
      </c>
      <c r="H5" s="22"/>
      <c r="I5" s="22">
        <v>2024</v>
      </c>
      <c r="J5" s="22"/>
      <c r="K5" s="22">
        <v>2025</v>
      </c>
    </row>
    <row r="6" spans="1:11" x14ac:dyDescent="0.35">
      <c r="A6" s="87"/>
      <c r="B6" s="86">
        <v>0</v>
      </c>
      <c r="C6" s="85"/>
    </row>
    <row r="7" spans="1:11" x14ac:dyDescent="0.35">
      <c r="A7" s="84" t="s">
        <v>2134</v>
      </c>
      <c r="B7" s="61"/>
      <c r="C7" s="74"/>
    </row>
    <row r="8" spans="1:11" x14ac:dyDescent="0.35">
      <c r="A8" s="61" t="s">
        <v>2133</v>
      </c>
      <c r="B8" s="75"/>
      <c r="C8" s="74"/>
    </row>
    <row r="9" spans="1:11" x14ac:dyDescent="0.35">
      <c r="A9" s="75" t="s">
        <v>2132</v>
      </c>
      <c r="C9" s="74"/>
    </row>
    <row r="10" spans="1:11" x14ac:dyDescent="0.35">
      <c r="A10" s="61" t="s">
        <v>2131</v>
      </c>
      <c r="B10" s="72" t="s">
        <v>2130</v>
      </c>
      <c r="C10" s="70">
        <v>0</v>
      </c>
      <c r="E10" s="24"/>
      <c r="F10" s="27"/>
      <c r="G10" s="24">
        <v>0</v>
      </c>
      <c r="H10" s="27"/>
      <c r="I10" s="24">
        <v>0</v>
      </c>
      <c r="J10" s="27"/>
      <c r="K10" s="24">
        <v>0</v>
      </c>
    </row>
    <row r="11" spans="1:11" x14ac:dyDescent="0.35">
      <c r="A11" s="61" t="s">
        <v>2129</v>
      </c>
      <c r="B11" s="72" t="s">
        <v>2128</v>
      </c>
      <c r="C11" s="70">
        <v>129321.22</v>
      </c>
      <c r="E11" s="27"/>
      <c r="F11" s="27"/>
      <c r="G11" s="27">
        <v>172956.66377654028</v>
      </c>
      <c r="H11" s="27"/>
      <c r="I11" s="27">
        <v>177342.99199621726</v>
      </c>
      <c r="J11" s="27"/>
      <c r="K11" s="27">
        <v>0</v>
      </c>
    </row>
    <row r="12" spans="1:11" x14ac:dyDescent="0.35">
      <c r="A12" s="61" t="s">
        <v>2127</v>
      </c>
      <c r="B12" s="72" t="s">
        <v>2126</v>
      </c>
      <c r="C12" s="70">
        <v>0</v>
      </c>
      <c r="E12" s="27"/>
      <c r="F12" s="27"/>
      <c r="G12" s="27">
        <v>0</v>
      </c>
      <c r="H12" s="27"/>
      <c r="I12" s="27">
        <v>0</v>
      </c>
      <c r="J12" s="27"/>
      <c r="K12" s="27">
        <v>0</v>
      </c>
    </row>
    <row r="13" spans="1:11" x14ac:dyDescent="0.35">
      <c r="A13" s="61" t="s">
        <v>2125</v>
      </c>
      <c r="B13" s="72" t="s">
        <v>2124</v>
      </c>
      <c r="C13" s="70">
        <v>0</v>
      </c>
      <c r="E13" s="27"/>
      <c r="F13" s="27"/>
      <c r="G13" s="27">
        <v>0</v>
      </c>
      <c r="H13" s="27"/>
      <c r="I13" s="27">
        <v>0</v>
      </c>
      <c r="J13" s="27"/>
      <c r="K13" s="27">
        <v>0</v>
      </c>
    </row>
    <row r="14" spans="1:11" x14ac:dyDescent="0.35">
      <c r="A14" s="61" t="s">
        <v>2123</v>
      </c>
      <c r="B14" s="72" t="s">
        <v>2122</v>
      </c>
      <c r="C14" s="70">
        <v>0</v>
      </c>
      <c r="E14" s="27"/>
      <c r="F14" s="27"/>
      <c r="G14" s="27">
        <v>0</v>
      </c>
      <c r="H14" s="27"/>
      <c r="I14" s="27">
        <v>0</v>
      </c>
      <c r="J14" s="27"/>
      <c r="K14" s="27">
        <v>0</v>
      </c>
    </row>
    <row r="15" spans="1:11" x14ac:dyDescent="0.35">
      <c r="A15" s="61" t="s">
        <v>2121</v>
      </c>
      <c r="B15" s="72" t="s">
        <v>2120</v>
      </c>
      <c r="C15" s="70">
        <v>10117.16</v>
      </c>
      <c r="E15" s="27"/>
      <c r="F15" s="27"/>
      <c r="G15" s="27">
        <v>10088.578761193989</v>
      </c>
      <c r="H15" s="27"/>
      <c r="I15" s="27">
        <v>10426.08892038928</v>
      </c>
      <c r="J15" s="27"/>
      <c r="K15" s="27">
        <v>0</v>
      </c>
    </row>
    <row r="16" spans="1:11" x14ac:dyDescent="0.35">
      <c r="A16" s="61" t="s">
        <v>2119</v>
      </c>
      <c r="B16" s="72" t="s">
        <v>2118</v>
      </c>
      <c r="C16" s="70">
        <v>0</v>
      </c>
      <c r="E16" s="27"/>
      <c r="F16" s="27"/>
      <c r="G16" s="27">
        <v>0</v>
      </c>
      <c r="H16" s="27"/>
      <c r="I16" s="27">
        <v>0</v>
      </c>
      <c r="J16" s="27"/>
      <c r="K16" s="27">
        <v>0</v>
      </c>
    </row>
    <row r="17" spans="1:11" x14ac:dyDescent="0.35">
      <c r="A17" s="61" t="s">
        <v>2117</v>
      </c>
      <c r="B17" s="72" t="s">
        <v>2116</v>
      </c>
      <c r="C17" s="70">
        <v>0</v>
      </c>
      <c r="E17" s="27"/>
      <c r="F17" s="27"/>
      <c r="G17" s="27">
        <v>0</v>
      </c>
      <c r="H17" s="27"/>
      <c r="I17" s="27">
        <v>0</v>
      </c>
      <c r="J17" s="27"/>
      <c r="K17" s="27">
        <v>0</v>
      </c>
    </row>
    <row r="18" spans="1:11" x14ac:dyDescent="0.35">
      <c r="A18" s="61" t="s">
        <v>2115</v>
      </c>
      <c r="B18" s="72" t="s">
        <v>2114</v>
      </c>
      <c r="C18" s="70">
        <v>2215558.13</v>
      </c>
      <c r="E18" s="27"/>
      <c r="F18" s="27"/>
      <c r="G18" s="27">
        <v>2154631.6230152315</v>
      </c>
      <c r="H18" s="27"/>
      <c r="I18" s="27">
        <v>2226625.2412125161</v>
      </c>
      <c r="J18" s="27"/>
      <c r="K18" s="27">
        <v>0</v>
      </c>
    </row>
    <row r="19" spans="1:11" x14ac:dyDescent="0.35">
      <c r="A19" s="61" t="s">
        <v>2113</v>
      </c>
      <c r="B19" s="72" t="s">
        <v>2112</v>
      </c>
      <c r="C19" s="70">
        <v>-19265.02</v>
      </c>
      <c r="E19" s="27"/>
      <c r="F19" s="27"/>
      <c r="G19" s="27">
        <v>3205.8843386264616</v>
      </c>
      <c r="H19" s="27"/>
      <c r="I19" s="27">
        <v>3289.0499645367058</v>
      </c>
      <c r="J19" s="27"/>
      <c r="K19" s="27">
        <v>0</v>
      </c>
    </row>
    <row r="20" spans="1:11" x14ac:dyDescent="0.35">
      <c r="A20" s="61" t="s">
        <v>2111</v>
      </c>
      <c r="B20" s="72" t="s">
        <v>2110</v>
      </c>
      <c r="C20" s="70">
        <v>588096.5</v>
      </c>
      <c r="E20" s="27"/>
      <c r="F20" s="27"/>
      <c r="G20" s="27">
        <v>873957.83644951787</v>
      </c>
      <c r="H20" s="27"/>
      <c r="I20" s="27">
        <v>917732.67935543007</v>
      </c>
      <c r="J20" s="27"/>
      <c r="K20" s="27">
        <v>0</v>
      </c>
    </row>
    <row r="21" spans="1:11" x14ac:dyDescent="0.35">
      <c r="A21" s="61" t="s">
        <v>2109</v>
      </c>
      <c r="B21" s="72" t="s">
        <v>2108</v>
      </c>
      <c r="C21" s="70">
        <v>169865.24</v>
      </c>
      <c r="E21" s="27"/>
      <c r="F21" s="27"/>
      <c r="G21" s="27">
        <v>170115.90171890872</v>
      </c>
      <c r="H21" s="27"/>
      <c r="I21" s="27">
        <v>173980.85142226677</v>
      </c>
      <c r="J21" s="27"/>
      <c r="K21" s="27">
        <v>0</v>
      </c>
    </row>
    <row r="22" spans="1:11" x14ac:dyDescent="0.35">
      <c r="A22" s="61" t="s">
        <v>2107</v>
      </c>
      <c r="B22" s="72" t="s">
        <v>2106</v>
      </c>
      <c r="C22" s="70">
        <v>0</v>
      </c>
      <c r="E22" s="27"/>
      <c r="F22" s="27"/>
      <c r="G22" s="27">
        <v>0</v>
      </c>
      <c r="H22" s="27"/>
      <c r="I22" s="27">
        <v>0</v>
      </c>
      <c r="J22" s="27"/>
      <c r="K22" s="27">
        <v>0</v>
      </c>
    </row>
    <row r="23" spans="1:11" x14ac:dyDescent="0.35">
      <c r="A23" s="61" t="s">
        <v>2105</v>
      </c>
      <c r="B23" s="72" t="s">
        <v>2104</v>
      </c>
      <c r="C23" s="70">
        <v>21937.71</v>
      </c>
      <c r="E23" s="27"/>
      <c r="F23" s="27"/>
      <c r="G23" s="27">
        <v>21970.0823917708</v>
      </c>
      <c r="H23" s="27"/>
      <c r="I23" s="27">
        <v>22469.23186906736</v>
      </c>
      <c r="J23" s="27"/>
      <c r="K23" s="27">
        <v>0</v>
      </c>
    </row>
    <row r="24" spans="1:11" x14ac:dyDescent="0.35">
      <c r="A24" s="61" t="s">
        <v>2103</v>
      </c>
      <c r="B24" s="72" t="s">
        <v>2102</v>
      </c>
      <c r="C24" s="70">
        <v>28429.83</v>
      </c>
      <c r="E24" s="27"/>
      <c r="F24" s="27"/>
      <c r="G24" s="27">
        <v>28471.782491610898</v>
      </c>
      <c r="H24" s="27"/>
      <c r="I24" s="27">
        <v>29118.647400670689</v>
      </c>
      <c r="J24" s="27"/>
      <c r="K24" s="27">
        <v>0</v>
      </c>
    </row>
    <row r="25" spans="1:11" x14ac:dyDescent="0.35">
      <c r="A25" s="61" t="s">
        <v>2101</v>
      </c>
      <c r="B25" s="72" t="s">
        <v>2100</v>
      </c>
      <c r="C25" s="70">
        <v>336244.66</v>
      </c>
      <c r="E25" s="27"/>
      <c r="F25" s="27"/>
      <c r="G25" s="27">
        <v>336740.83958594402</v>
      </c>
      <c r="H25" s="27"/>
      <c r="I25" s="27">
        <v>344391.42600917415</v>
      </c>
      <c r="J25" s="27"/>
      <c r="K25" s="27">
        <v>0</v>
      </c>
    </row>
    <row r="26" spans="1:11" x14ac:dyDescent="0.35">
      <c r="A26" s="61" t="s">
        <v>2099</v>
      </c>
      <c r="B26" s="72" t="s">
        <v>2098</v>
      </c>
      <c r="C26" s="70">
        <v>56732.32</v>
      </c>
      <c r="E26" s="27"/>
      <c r="F26" s="27"/>
      <c r="G26" s="27">
        <v>56816.037073892687</v>
      </c>
      <c r="H26" s="27"/>
      <c r="I26" s="27">
        <v>58106.86952057109</v>
      </c>
      <c r="J26" s="27"/>
      <c r="K26" s="27">
        <v>0</v>
      </c>
    </row>
    <row r="27" spans="1:11" x14ac:dyDescent="0.35">
      <c r="A27" s="61" t="s">
        <v>2097</v>
      </c>
      <c r="B27" s="72" t="s">
        <v>2096</v>
      </c>
      <c r="C27" s="70">
        <v>9825.39</v>
      </c>
      <c r="E27" s="27"/>
      <c r="F27" s="27"/>
      <c r="G27" s="27">
        <v>9839.8888412364322</v>
      </c>
      <c r="H27" s="27"/>
      <c r="I27" s="27">
        <v>10063.446281039167</v>
      </c>
      <c r="J27" s="27"/>
      <c r="K27" s="27">
        <v>0</v>
      </c>
    </row>
    <row r="28" spans="1:11" x14ac:dyDescent="0.35">
      <c r="A28" s="61" t="s">
        <v>2095</v>
      </c>
      <c r="B28" s="72" t="s">
        <v>2094</v>
      </c>
      <c r="C28" s="70">
        <v>0</v>
      </c>
      <c r="E28" s="27"/>
      <c r="F28" s="27"/>
      <c r="G28" s="27">
        <v>0</v>
      </c>
      <c r="H28" s="27"/>
      <c r="I28" s="27">
        <v>0</v>
      </c>
      <c r="J28" s="27"/>
      <c r="K28" s="27">
        <v>0</v>
      </c>
    </row>
    <row r="29" spans="1:11" x14ac:dyDescent="0.35">
      <c r="A29" s="61" t="s">
        <v>2093</v>
      </c>
      <c r="B29" s="72" t="s">
        <v>2092</v>
      </c>
      <c r="C29" s="70">
        <v>0</v>
      </c>
      <c r="E29" s="27"/>
      <c r="F29" s="27"/>
      <c r="G29" s="27">
        <v>0</v>
      </c>
      <c r="H29" s="27"/>
      <c r="I29" s="27">
        <v>0</v>
      </c>
      <c r="J29" s="27"/>
      <c r="K29" s="27">
        <v>0</v>
      </c>
    </row>
    <row r="30" spans="1:11" x14ac:dyDescent="0.35">
      <c r="A30" s="61" t="s">
        <v>2091</v>
      </c>
      <c r="B30" s="72" t="s">
        <v>2090</v>
      </c>
      <c r="C30" s="70">
        <v>60951.03</v>
      </c>
      <c r="E30" s="27"/>
      <c r="F30" s="27"/>
      <c r="G30" s="27">
        <v>64561.410011477521</v>
      </c>
      <c r="H30" s="27"/>
      <c r="I30" s="27">
        <v>66554.93902728612</v>
      </c>
      <c r="J30" s="27"/>
      <c r="K30" s="27">
        <v>0</v>
      </c>
    </row>
    <row r="31" spans="1:11" x14ac:dyDescent="0.35">
      <c r="A31" s="61" t="s">
        <v>2089</v>
      </c>
      <c r="B31" s="72" t="s">
        <v>2088</v>
      </c>
      <c r="C31" s="70">
        <v>21412.29</v>
      </c>
      <c r="E31" s="27"/>
      <c r="F31" s="27"/>
      <c r="G31" s="27">
        <v>21443.887055508072</v>
      </c>
      <c r="H31" s="27"/>
      <c r="I31" s="27">
        <v>21931.081633302307</v>
      </c>
      <c r="J31" s="27"/>
      <c r="K31" s="27">
        <v>0</v>
      </c>
    </row>
    <row r="32" spans="1:11" x14ac:dyDescent="0.35">
      <c r="A32" s="61" t="s">
        <v>2087</v>
      </c>
      <c r="B32" s="72" t="s">
        <v>2086</v>
      </c>
      <c r="C32" s="70">
        <v>0</v>
      </c>
      <c r="E32" s="27"/>
      <c r="F32" s="27"/>
      <c r="G32" s="27">
        <v>0</v>
      </c>
      <c r="H32" s="27"/>
      <c r="I32" s="27">
        <v>0</v>
      </c>
      <c r="J32" s="27"/>
      <c r="K32" s="27">
        <v>0</v>
      </c>
    </row>
    <row r="33" spans="1:11" x14ac:dyDescent="0.35">
      <c r="A33" s="61" t="s">
        <v>2085</v>
      </c>
      <c r="B33" s="72" t="s">
        <v>2084</v>
      </c>
      <c r="C33" s="70">
        <v>146942.65</v>
      </c>
      <c r="E33" s="27"/>
      <c r="F33" s="27"/>
      <c r="G33" s="27">
        <v>147159.48598851656</v>
      </c>
      <c r="H33" s="27"/>
      <c r="I33" s="27">
        <v>150502.87720574351</v>
      </c>
      <c r="J33" s="27"/>
      <c r="K33" s="27">
        <v>0</v>
      </c>
    </row>
    <row r="34" spans="1:11" x14ac:dyDescent="0.35">
      <c r="A34" s="61" t="s">
        <v>2083</v>
      </c>
      <c r="B34" s="72" t="s">
        <v>2082</v>
      </c>
      <c r="C34" s="70">
        <v>29283.63</v>
      </c>
      <c r="E34" s="27"/>
      <c r="F34" s="27"/>
      <c r="G34" s="27">
        <v>29326.842401970447</v>
      </c>
      <c r="H34" s="27"/>
      <c r="I34" s="27">
        <v>29993.133852073759</v>
      </c>
      <c r="J34" s="27"/>
      <c r="K34" s="27">
        <v>0</v>
      </c>
    </row>
    <row r="35" spans="1:11" x14ac:dyDescent="0.35">
      <c r="A35" s="61" t="s">
        <v>2081</v>
      </c>
      <c r="B35" s="72" t="s">
        <v>2080</v>
      </c>
      <c r="C35" s="70">
        <v>1573438.91</v>
      </c>
      <c r="E35" s="27"/>
      <c r="F35" s="27"/>
      <c r="G35" s="27">
        <v>1575760.7558454387</v>
      </c>
      <c r="H35" s="27"/>
      <c r="I35" s="27">
        <v>1611561.265993698</v>
      </c>
      <c r="J35" s="27"/>
      <c r="K35" s="27">
        <v>0</v>
      </c>
    </row>
    <row r="36" spans="1:11" x14ac:dyDescent="0.35">
      <c r="A36" s="61" t="s">
        <v>2079</v>
      </c>
      <c r="B36" s="72" t="s">
        <v>2078</v>
      </c>
      <c r="C36" s="70">
        <v>7153.08</v>
      </c>
      <c r="E36" s="27"/>
      <c r="F36" s="27"/>
      <c r="G36" s="27">
        <v>7163.6354457656644</v>
      </c>
      <c r="H36" s="27"/>
      <c r="I36" s="27">
        <v>7326.3897233571033</v>
      </c>
      <c r="J36" s="27"/>
      <c r="K36" s="27">
        <v>0</v>
      </c>
    </row>
    <row r="37" spans="1:11" x14ac:dyDescent="0.35">
      <c r="A37" s="61" t="s">
        <v>2077</v>
      </c>
      <c r="B37" s="72" t="s">
        <v>2076</v>
      </c>
      <c r="C37" s="70">
        <v>534097.1</v>
      </c>
      <c r="E37" s="27"/>
      <c r="F37" s="27"/>
      <c r="G37" s="27">
        <v>534885.2406293021</v>
      </c>
      <c r="H37" s="27"/>
      <c r="I37" s="27">
        <v>547037.57048919227</v>
      </c>
      <c r="J37" s="27"/>
      <c r="K37" s="27">
        <v>0</v>
      </c>
    </row>
    <row r="38" spans="1:11" x14ac:dyDescent="0.35">
      <c r="A38" s="61" t="s">
        <v>2075</v>
      </c>
      <c r="B38" s="72" t="s">
        <v>2074</v>
      </c>
      <c r="C38" s="70">
        <v>0</v>
      </c>
      <c r="E38" s="27"/>
      <c r="F38" s="27"/>
      <c r="G38" s="27">
        <v>0</v>
      </c>
      <c r="H38" s="27"/>
      <c r="I38" s="27">
        <v>0</v>
      </c>
      <c r="J38" s="27"/>
      <c r="K38" s="27">
        <v>0</v>
      </c>
    </row>
    <row r="39" spans="1:11" x14ac:dyDescent="0.35">
      <c r="A39" s="61" t="s">
        <v>2073</v>
      </c>
      <c r="B39" s="72" t="s">
        <v>2072</v>
      </c>
      <c r="C39" s="70">
        <v>6973.98</v>
      </c>
      <c r="E39" s="27"/>
      <c r="F39" s="27"/>
      <c r="G39" s="27">
        <v>6984.2711567689485</v>
      </c>
      <c r="H39" s="27"/>
      <c r="I39" s="27">
        <v>7142.9503658421227</v>
      </c>
      <c r="J39" s="27"/>
      <c r="K39" s="27">
        <v>0</v>
      </c>
    </row>
    <row r="40" spans="1:11" x14ac:dyDescent="0.35">
      <c r="A40" s="61" t="s">
        <v>2071</v>
      </c>
      <c r="B40" s="72" t="s">
        <v>2070</v>
      </c>
      <c r="C40" s="70">
        <v>7069.21</v>
      </c>
      <c r="E40" s="27"/>
      <c r="F40" s="27"/>
      <c r="G40" s="27">
        <v>7079.6416829618984</v>
      </c>
      <c r="H40" s="27"/>
      <c r="I40" s="27">
        <v>7240.4876635314122</v>
      </c>
      <c r="J40" s="27"/>
      <c r="K40" s="27">
        <v>0</v>
      </c>
    </row>
    <row r="41" spans="1:11" x14ac:dyDescent="0.35">
      <c r="A41" s="61" t="s">
        <v>2069</v>
      </c>
      <c r="B41" s="72" t="s">
        <v>2068</v>
      </c>
      <c r="C41" s="70">
        <v>793498.15</v>
      </c>
      <c r="E41" s="27"/>
      <c r="F41" s="27"/>
      <c r="G41" s="27">
        <v>1106048.24038805</v>
      </c>
      <c r="H41" s="27"/>
      <c r="I41" s="27">
        <v>1152402.0285680119</v>
      </c>
      <c r="J41" s="27"/>
      <c r="K41" s="27">
        <v>0</v>
      </c>
    </row>
    <row r="42" spans="1:11" x14ac:dyDescent="0.35">
      <c r="A42" s="61" t="s">
        <v>2067</v>
      </c>
      <c r="B42" s="72" t="s">
        <v>2066</v>
      </c>
      <c r="C42" s="70">
        <v>0</v>
      </c>
      <c r="E42" s="27"/>
      <c r="F42" s="27"/>
      <c r="G42" s="27">
        <v>0</v>
      </c>
      <c r="H42" s="27"/>
      <c r="I42" s="27">
        <v>0</v>
      </c>
      <c r="J42" s="27"/>
      <c r="K42" s="27">
        <v>0</v>
      </c>
    </row>
    <row r="43" spans="1:11" x14ac:dyDescent="0.35">
      <c r="A43" s="61" t="s">
        <v>2065</v>
      </c>
      <c r="B43" s="72" t="s">
        <v>2064</v>
      </c>
      <c r="C43" s="70">
        <v>0</v>
      </c>
      <c r="E43" s="27"/>
      <c r="F43" s="27"/>
      <c r="G43" s="27">
        <v>0</v>
      </c>
      <c r="H43" s="27"/>
      <c r="I43" s="27">
        <v>0</v>
      </c>
      <c r="J43" s="27"/>
      <c r="K43" s="27">
        <v>0</v>
      </c>
    </row>
    <row r="44" spans="1:11" x14ac:dyDescent="0.35">
      <c r="A44" s="61" t="s">
        <v>2063</v>
      </c>
      <c r="B44" s="72" t="s">
        <v>2062</v>
      </c>
      <c r="C44" s="70">
        <v>0</v>
      </c>
      <c r="E44" s="27"/>
      <c r="F44" s="27"/>
      <c r="G44" s="27">
        <v>0</v>
      </c>
      <c r="H44" s="27"/>
      <c r="I44" s="27">
        <v>0</v>
      </c>
      <c r="J44" s="27"/>
      <c r="K44" s="27">
        <v>0</v>
      </c>
    </row>
    <row r="45" spans="1:11" x14ac:dyDescent="0.35">
      <c r="A45" s="61" t="s">
        <v>2061</v>
      </c>
      <c r="B45" s="72" t="s">
        <v>2060</v>
      </c>
      <c r="C45" s="70">
        <v>0</v>
      </c>
      <c r="E45" s="27"/>
      <c r="F45" s="27"/>
      <c r="G45" s="27">
        <v>0</v>
      </c>
      <c r="H45" s="27"/>
      <c r="I45" s="27">
        <v>0</v>
      </c>
      <c r="J45" s="27"/>
      <c r="K45" s="27">
        <v>0</v>
      </c>
    </row>
    <row r="46" spans="1:11" x14ac:dyDescent="0.35">
      <c r="A46" s="61" t="s">
        <v>2059</v>
      </c>
      <c r="B46" s="72" t="s">
        <v>2058</v>
      </c>
      <c r="C46" s="70">
        <v>0</v>
      </c>
      <c r="E46" s="27"/>
      <c r="F46" s="27"/>
      <c r="G46" s="27">
        <v>0</v>
      </c>
      <c r="H46" s="27"/>
      <c r="I46" s="27">
        <v>0</v>
      </c>
      <c r="J46" s="27"/>
      <c r="K46" s="27">
        <v>0</v>
      </c>
    </row>
    <row r="47" spans="1:11" x14ac:dyDescent="0.35">
      <c r="A47" s="61" t="s">
        <v>2057</v>
      </c>
      <c r="B47" s="72" t="s">
        <v>2056</v>
      </c>
      <c r="C47" s="70">
        <v>1687.81</v>
      </c>
      <c r="E47" s="27"/>
      <c r="F47" s="27"/>
      <c r="G47" s="27">
        <v>0</v>
      </c>
      <c r="H47" s="27"/>
      <c r="I47" s="27">
        <v>0</v>
      </c>
      <c r="J47" s="27"/>
      <c r="K47" s="27">
        <v>0</v>
      </c>
    </row>
    <row r="48" spans="1:11" x14ac:dyDescent="0.35">
      <c r="A48" s="61" t="s">
        <v>2055</v>
      </c>
      <c r="B48" s="72" t="s">
        <v>2054</v>
      </c>
      <c r="C48" s="70"/>
      <c r="E48" s="27"/>
      <c r="F48" s="27"/>
      <c r="G48" s="27">
        <v>2525569.1471312824</v>
      </c>
      <c r="H48" s="27"/>
      <c r="I48" s="27">
        <v>2577062.4320527585</v>
      </c>
      <c r="J48" s="27"/>
      <c r="K48" s="27">
        <v>0</v>
      </c>
    </row>
    <row r="49" spans="1:11" x14ac:dyDescent="0.35">
      <c r="A49" s="61" t="s">
        <v>2053</v>
      </c>
      <c r="B49" s="72" t="s">
        <v>2052</v>
      </c>
      <c r="C49" s="70"/>
      <c r="E49" s="27"/>
      <c r="F49" s="27"/>
      <c r="G49" s="27">
        <v>747974.01783708902</v>
      </c>
      <c r="H49" s="27"/>
      <c r="I49" s="27">
        <v>763224.29885121016</v>
      </c>
      <c r="J49" s="27"/>
      <c r="K49" s="27">
        <v>0</v>
      </c>
    </row>
    <row r="50" spans="1:11" x14ac:dyDescent="0.35">
      <c r="A50" s="61" t="s">
        <v>2051</v>
      </c>
      <c r="B50" s="72" t="s">
        <v>2050</v>
      </c>
      <c r="C50" s="71"/>
      <c r="E50" s="73"/>
      <c r="F50" s="73"/>
      <c r="G50" s="73">
        <v>1430818.7123969388</v>
      </c>
      <c r="H50" s="73"/>
      <c r="I50" s="73">
        <v>1459991.366692357</v>
      </c>
      <c r="J50" s="73"/>
      <c r="K50" s="73">
        <v>0</v>
      </c>
    </row>
    <row r="51" spans="1:11" x14ac:dyDescent="0.35">
      <c r="A51" s="61" t="s">
        <v>2049</v>
      </c>
      <c r="B51" s="67" t="s">
        <v>2048</v>
      </c>
      <c r="C51" s="27">
        <f>SUM(C10:C50)</f>
        <v>6729370.9799999995</v>
      </c>
      <c r="E51" s="69"/>
      <c r="F51" s="69"/>
      <c r="G51" s="69">
        <f>SUM(G10:G50)</f>
        <v>12043570.406415543</v>
      </c>
      <c r="H51" s="69"/>
      <c r="I51" s="69">
        <f>SUM(I10:I50)</f>
        <v>12375517.346070245</v>
      </c>
      <c r="J51" s="69"/>
      <c r="K51" s="69">
        <f>SUM(K10:K50)</f>
        <v>0</v>
      </c>
    </row>
    <row r="52" spans="1:11" x14ac:dyDescent="0.35">
      <c r="A52" s="75" t="s">
        <v>2047</v>
      </c>
      <c r="C52" s="70"/>
    </row>
    <row r="53" spans="1:11" x14ac:dyDescent="0.35">
      <c r="A53" s="61" t="s">
        <v>2046</v>
      </c>
      <c r="B53" s="72" t="s">
        <v>2045</v>
      </c>
      <c r="C53" s="70">
        <v>2194075.87</v>
      </c>
      <c r="E53" s="27"/>
      <c r="F53" s="27"/>
      <c r="G53" s="27">
        <v>2680498.1403348697</v>
      </c>
      <c r="H53" s="27"/>
      <c r="I53" s="27">
        <v>2804895.7322001099</v>
      </c>
      <c r="J53" s="27"/>
      <c r="K53" s="27">
        <v>0</v>
      </c>
    </row>
    <row r="54" spans="1:11" x14ac:dyDescent="0.35">
      <c r="A54" s="61" t="s">
        <v>2044</v>
      </c>
      <c r="B54" s="72" t="s">
        <v>2043</v>
      </c>
      <c r="C54" s="70">
        <v>311141.15000000002</v>
      </c>
      <c r="E54" s="27"/>
      <c r="F54" s="27"/>
      <c r="G54" s="27">
        <v>285588.83592423273</v>
      </c>
      <c r="H54" s="27"/>
      <c r="I54" s="27">
        <v>299860.77069838264</v>
      </c>
      <c r="J54" s="27"/>
      <c r="K54" s="27">
        <v>0</v>
      </c>
    </row>
    <row r="55" spans="1:11" x14ac:dyDescent="0.35">
      <c r="A55" s="61" t="s">
        <v>2042</v>
      </c>
      <c r="B55" s="72" t="s">
        <v>2041</v>
      </c>
      <c r="C55" s="70">
        <v>21074564.91</v>
      </c>
      <c r="E55" s="27"/>
      <c r="F55" s="27"/>
      <c r="G55" s="27">
        <v>22440004.470402014</v>
      </c>
      <c r="H55" s="27"/>
      <c r="I55" s="27">
        <v>22943025.843669299</v>
      </c>
      <c r="J55" s="27"/>
      <c r="K55" s="27">
        <v>0</v>
      </c>
    </row>
    <row r="56" spans="1:11" x14ac:dyDescent="0.35">
      <c r="A56" s="61" t="s">
        <v>2040</v>
      </c>
      <c r="B56" s="72" t="s">
        <v>2039</v>
      </c>
      <c r="C56" s="70">
        <v>1453504.96</v>
      </c>
      <c r="E56" s="27"/>
      <c r="F56" s="27"/>
      <c r="G56" s="27">
        <v>1775737.2285691504</v>
      </c>
      <c r="H56" s="27"/>
      <c r="I56" s="27">
        <v>1827855.4455055608</v>
      </c>
      <c r="J56" s="27"/>
      <c r="K56" s="27">
        <v>0</v>
      </c>
    </row>
    <row r="57" spans="1:11" x14ac:dyDescent="0.35">
      <c r="A57" s="61" t="s">
        <v>2038</v>
      </c>
      <c r="B57" s="72" t="s">
        <v>2037</v>
      </c>
      <c r="C57" s="70">
        <v>1167526.54</v>
      </c>
      <c r="E57" s="27"/>
      <c r="F57" s="27"/>
      <c r="G57" s="27">
        <v>392749.72865082638</v>
      </c>
      <c r="H57" s="27"/>
      <c r="I57" s="27">
        <v>410799.33330187714</v>
      </c>
      <c r="J57" s="27"/>
      <c r="K57" s="27">
        <v>0</v>
      </c>
    </row>
    <row r="58" spans="1:11" x14ac:dyDescent="0.35">
      <c r="A58" s="61" t="s">
        <v>2036</v>
      </c>
      <c r="B58" s="72" t="s">
        <v>2035</v>
      </c>
      <c r="C58" s="70">
        <v>1903506.21</v>
      </c>
      <c r="E58" s="27"/>
      <c r="F58" s="27"/>
      <c r="G58" s="27">
        <v>2894974.6553517049</v>
      </c>
      <c r="H58" s="27"/>
      <c r="I58" s="27">
        <v>2993746.174006789</v>
      </c>
      <c r="J58" s="27"/>
      <c r="K58" s="27">
        <v>0</v>
      </c>
    </row>
    <row r="59" spans="1:11" x14ac:dyDescent="0.35">
      <c r="A59" s="61" t="s">
        <v>2034</v>
      </c>
      <c r="B59" s="72" t="s">
        <v>2033</v>
      </c>
      <c r="C59" s="70">
        <v>1238929.29</v>
      </c>
      <c r="E59" s="27"/>
      <c r="F59" s="27"/>
      <c r="G59" s="27">
        <v>3466865.4562253519</v>
      </c>
      <c r="H59" s="27"/>
      <c r="I59" s="27">
        <v>3581851.9593642247</v>
      </c>
      <c r="J59" s="27"/>
      <c r="K59" s="27">
        <v>0</v>
      </c>
    </row>
    <row r="60" spans="1:11" x14ac:dyDescent="0.35">
      <c r="A60" s="61" t="s">
        <v>2032</v>
      </c>
      <c r="B60" s="72" t="s">
        <v>2031</v>
      </c>
      <c r="C60" s="70">
        <v>14415816.09</v>
      </c>
      <c r="E60" s="27"/>
      <c r="F60" s="27"/>
      <c r="G60" s="27">
        <v>17296126.027089458</v>
      </c>
      <c r="H60" s="27"/>
      <c r="I60" s="27">
        <v>17989107.665676553</v>
      </c>
      <c r="J60" s="27"/>
      <c r="K60" s="27">
        <v>0</v>
      </c>
    </row>
    <row r="61" spans="1:11" x14ac:dyDescent="0.35">
      <c r="A61" s="61" t="s">
        <v>2030</v>
      </c>
      <c r="B61" s="72" t="s">
        <v>2029</v>
      </c>
      <c r="C61" s="70">
        <v>242052.25</v>
      </c>
      <c r="E61" s="27"/>
      <c r="F61" s="27"/>
      <c r="G61" s="27">
        <v>132992.12101687508</v>
      </c>
      <c r="H61" s="27"/>
      <c r="I61" s="27">
        <v>133448.52697096404</v>
      </c>
      <c r="J61" s="27"/>
      <c r="K61" s="27">
        <v>0</v>
      </c>
    </row>
    <row r="62" spans="1:11" x14ac:dyDescent="0.35">
      <c r="A62" s="61" t="s">
        <v>2028</v>
      </c>
      <c r="B62" s="72" t="s">
        <v>2027</v>
      </c>
      <c r="C62" s="70">
        <v>54696.17</v>
      </c>
      <c r="E62" s="27"/>
      <c r="F62" s="27"/>
      <c r="G62" s="27">
        <v>186067.41415959186</v>
      </c>
      <c r="H62" s="27"/>
      <c r="I62" s="27">
        <v>192899.64243549018</v>
      </c>
      <c r="J62" s="27"/>
      <c r="K62" s="27">
        <v>0</v>
      </c>
    </row>
    <row r="63" spans="1:11" x14ac:dyDescent="0.35">
      <c r="A63" s="61" t="s">
        <v>2026</v>
      </c>
      <c r="B63" s="72" t="s">
        <v>2025</v>
      </c>
      <c r="C63" s="70">
        <v>107087.51</v>
      </c>
      <c r="E63" s="27"/>
      <c r="F63" s="27"/>
      <c r="G63" s="27">
        <v>141509.3954261016</v>
      </c>
      <c r="H63" s="27"/>
      <c r="I63" s="27">
        <v>145348.51346647562</v>
      </c>
      <c r="J63" s="27"/>
      <c r="K63" s="27">
        <v>0</v>
      </c>
    </row>
    <row r="64" spans="1:11" x14ac:dyDescent="0.35">
      <c r="A64" s="61" t="s">
        <v>2024</v>
      </c>
      <c r="B64" s="72" t="s">
        <v>2023</v>
      </c>
      <c r="C64" s="70">
        <v>8971505.2799999993</v>
      </c>
      <c r="E64" s="27"/>
      <c r="F64" s="27"/>
      <c r="G64" s="27">
        <v>9498181.2715137117</v>
      </c>
      <c r="H64" s="27"/>
      <c r="I64" s="27">
        <v>9793728.0099840648</v>
      </c>
      <c r="J64" s="27"/>
      <c r="K64" s="27">
        <v>0</v>
      </c>
    </row>
    <row r="65" spans="1:11" x14ac:dyDescent="0.35">
      <c r="A65" s="61" t="s">
        <v>2022</v>
      </c>
      <c r="B65" s="72" t="s">
        <v>2021</v>
      </c>
      <c r="C65" s="70">
        <v>856585.29</v>
      </c>
      <c r="E65" s="27"/>
      <c r="F65" s="27"/>
      <c r="G65" s="27">
        <v>891686.11481049366</v>
      </c>
      <c r="H65" s="27"/>
      <c r="I65" s="27">
        <v>922445.8394901565</v>
      </c>
      <c r="J65" s="27"/>
      <c r="K65" s="27">
        <v>0</v>
      </c>
    </row>
    <row r="66" spans="1:11" x14ac:dyDescent="0.35">
      <c r="A66" s="61" t="s">
        <v>2020</v>
      </c>
      <c r="B66" s="72" t="s">
        <v>2019</v>
      </c>
      <c r="C66" s="70">
        <v>93549.7</v>
      </c>
      <c r="E66" s="27"/>
      <c r="F66" s="27"/>
      <c r="G66" s="27">
        <v>149960.14550024699</v>
      </c>
      <c r="H66" s="27"/>
      <c r="I66" s="27">
        <v>155404.43452863247</v>
      </c>
      <c r="J66" s="27"/>
      <c r="K66" s="27">
        <v>0</v>
      </c>
    </row>
    <row r="67" spans="1:11" x14ac:dyDescent="0.35">
      <c r="A67" s="61" t="s">
        <v>2018</v>
      </c>
      <c r="B67" s="72" t="s">
        <v>2017</v>
      </c>
      <c r="C67" s="70">
        <v>4960644.08</v>
      </c>
      <c r="E67" s="27"/>
      <c r="F67" s="27"/>
      <c r="G67" s="27">
        <v>6437434.4553339537</v>
      </c>
      <c r="H67" s="27"/>
      <c r="I67" s="27">
        <v>6586492.6149430284</v>
      </c>
      <c r="J67" s="27"/>
      <c r="K67" s="27">
        <v>0</v>
      </c>
    </row>
    <row r="68" spans="1:11" x14ac:dyDescent="0.35">
      <c r="A68" s="61" t="s">
        <v>2016</v>
      </c>
      <c r="B68" s="72" t="s">
        <v>2015</v>
      </c>
      <c r="C68" s="70">
        <v>703529.72</v>
      </c>
      <c r="E68" s="27"/>
      <c r="F68" s="27"/>
      <c r="G68" s="27">
        <v>1320036.6693560362</v>
      </c>
      <c r="H68" s="27"/>
      <c r="I68" s="27">
        <v>1373603.0146270921</v>
      </c>
      <c r="J68" s="27"/>
      <c r="K68" s="27">
        <v>0</v>
      </c>
    </row>
    <row r="69" spans="1:11" x14ac:dyDescent="0.35">
      <c r="A69" s="61" t="s">
        <v>2014</v>
      </c>
      <c r="B69" s="72" t="s">
        <v>2013</v>
      </c>
      <c r="C69" s="71">
        <v>460133.75</v>
      </c>
      <c r="E69" s="27"/>
      <c r="F69" s="27"/>
      <c r="G69" s="27">
        <v>402887.69138135074</v>
      </c>
      <c r="H69" s="27"/>
      <c r="I69" s="27">
        <v>416219.05161093158</v>
      </c>
      <c r="J69" s="27"/>
      <c r="K69" s="27">
        <v>0</v>
      </c>
    </row>
    <row r="70" spans="1:11" x14ac:dyDescent="0.35">
      <c r="A70" s="61" t="s">
        <v>2012</v>
      </c>
      <c r="B70" s="67" t="s">
        <v>2011</v>
      </c>
      <c r="C70" s="70">
        <v>60208848.769999996</v>
      </c>
      <c r="E70" s="83"/>
      <c r="F70" s="69"/>
      <c r="G70" s="83">
        <f>SUM(G53:G69)</f>
        <v>70393299.82104598</v>
      </c>
      <c r="H70" s="69"/>
      <c r="I70" s="83">
        <f>SUM(I53:I69)</f>
        <v>72570732.57247965</v>
      </c>
      <c r="J70" s="69"/>
      <c r="K70" s="83">
        <f>SUM(K53:K69)</f>
        <v>0</v>
      </c>
    </row>
    <row r="71" spans="1:11" x14ac:dyDescent="0.35">
      <c r="A71" s="75" t="s">
        <v>2010</v>
      </c>
      <c r="B71" s="61"/>
      <c r="C71" s="70"/>
    </row>
    <row r="72" spans="1:11" x14ac:dyDescent="0.35">
      <c r="A72" s="61" t="s">
        <v>2009</v>
      </c>
      <c r="B72" s="72" t="s">
        <v>2008</v>
      </c>
      <c r="C72" s="70">
        <v>92073.67</v>
      </c>
      <c r="E72" s="27"/>
      <c r="F72" s="27"/>
      <c r="G72" s="27">
        <v>125366.82137040875</v>
      </c>
      <c r="H72" s="27"/>
      <c r="I72" s="27">
        <v>130098.82791433646</v>
      </c>
      <c r="J72" s="27"/>
      <c r="K72" s="27">
        <v>0</v>
      </c>
    </row>
    <row r="73" spans="1:11" x14ac:dyDescent="0.35">
      <c r="A73" s="61" t="s">
        <v>2007</v>
      </c>
      <c r="B73" s="82" t="s">
        <v>2006</v>
      </c>
      <c r="C73" s="70">
        <v>9338641.379999999</v>
      </c>
      <c r="E73" s="81"/>
      <c r="F73" s="81"/>
      <c r="G73" s="81">
        <v>10404788.120292803</v>
      </c>
      <c r="H73" s="81"/>
      <c r="I73" s="81">
        <v>10594909.434704807</v>
      </c>
      <c r="J73" s="81"/>
      <c r="K73" s="81">
        <v>0</v>
      </c>
    </row>
    <row r="74" spans="1:11" x14ac:dyDescent="0.35">
      <c r="A74" s="61" t="s">
        <v>2005</v>
      </c>
      <c r="B74" s="82" t="s">
        <v>2004</v>
      </c>
      <c r="C74" s="70">
        <v>12441181.93</v>
      </c>
      <c r="E74" s="81"/>
      <c r="F74" s="81"/>
      <c r="G74" s="81">
        <v>14561721.2507379</v>
      </c>
      <c r="H74" s="81"/>
      <c r="I74" s="81">
        <v>15077523.170091234</v>
      </c>
      <c r="J74" s="81"/>
      <c r="K74" s="81">
        <v>0</v>
      </c>
    </row>
    <row r="75" spans="1:11" s="113" customFormat="1" x14ac:dyDescent="0.35">
      <c r="A75" s="109" t="s">
        <v>2003</v>
      </c>
      <c r="B75" s="110" t="s">
        <v>2002</v>
      </c>
      <c r="C75" s="111">
        <v>4569026.84</v>
      </c>
      <c r="E75" s="112"/>
      <c r="F75" s="112"/>
      <c r="G75" s="112">
        <v>2177538.9012365509</v>
      </c>
      <c r="H75" s="112"/>
      <c r="I75" s="112">
        <v>2194940.3374609398</v>
      </c>
      <c r="J75" s="112"/>
      <c r="K75" s="112">
        <v>0</v>
      </c>
    </row>
    <row r="76" spans="1:11" x14ac:dyDescent="0.35">
      <c r="A76" s="61" t="s">
        <v>2001</v>
      </c>
      <c r="B76" s="72" t="s">
        <v>2000</v>
      </c>
      <c r="C76" s="71">
        <v>0</v>
      </c>
      <c r="E76" s="73"/>
      <c r="F76" s="73"/>
      <c r="G76" s="73">
        <v>0</v>
      </c>
      <c r="H76" s="73"/>
      <c r="I76" s="73">
        <v>0</v>
      </c>
      <c r="J76" s="73"/>
      <c r="K76" s="73">
        <v>0</v>
      </c>
    </row>
    <row r="77" spans="1:11" x14ac:dyDescent="0.35">
      <c r="A77" s="61" t="s">
        <v>1999</v>
      </c>
      <c r="B77" s="67" t="s">
        <v>1998</v>
      </c>
      <c r="C77" s="70">
        <v>26440923.819999997</v>
      </c>
      <c r="E77" s="69"/>
      <c r="F77" s="69"/>
      <c r="G77" s="69">
        <f>SUM(G72:G76)</f>
        <v>27269415.09363766</v>
      </c>
      <c r="H77" s="69"/>
      <c r="I77" s="69">
        <f>SUM(I72:I76)</f>
        <v>27997471.770171318</v>
      </c>
      <c r="J77" s="69"/>
      <c r="K77" s="69">
        <f>SUM(K72:K76)</f>
        <v>0</v>
      </c>
    </row>
    <row r="78" spans="1:11" x14ac:dyDescent="0.35">
      <c r="A78" s="75" t="s">
        <v>1997</v>
      </c>
      <c r="B78" s="61"/>
      <c r="C78" s="70"/>
    </row>
    <row r="79" spans="1:11" x14ac:dyDescent="0.35">
      <c r="A79" s="61" t="s">
        <v>1996</v>
      </c>
      <c r="B79" s="72" t="s">
        <v>1995</v>
      </c>
      <c r="C79" s="70">
        <v>6561401.0099999998</v>
      </c>
      <c r="E79" s="27"/>
      <c r="F79" s="27"/>
      <c r="G79" s="27">
        <v>933440.40476568474</v>
      </c>
      <c r="H79" s="27"/>
      <c r="I79" s="27">
        <v>938597.70935370424</v>
      </c>
      <c r="J79" s="27"/>
      <c r="K79" s="27">
        <v>0</v>
      </c>
    </row>
    <row r="80" spans="1:11" x14ac:dyDescent="0.35">
      <c r="A80" s="61" t="s">
        <v>1994</v>
      </c>
      <c r="B80" s="72" t="s">
        <v>1993</v>
      </c>
      <c r="C80" s="70">
        <v>1616745.49</v>
      </c>
      <c r="E80" s="27"/>
      <c r="F80" s="27"/>
      <c r="G80" s="27">
        <v>1594543.7284195847</v>
      </c>
      <c r="H80" s="27"/>
      <c r="I80" s="27">
        <v>1638418.5310857205</v>
      </c>
      <c r="J80" s="27"/>
      <c r="K80" s="27">
        <v>0</v>
      </c>
    </row>
    <row r="81" spans="1:11" x14ac:dyDescent="0.35">
      <c r="A81" s="61" t="s">
        <v>1992</v>
      </c>
      <c r="B81" s="72" t="s">
        <v>1991</v>
      </c>
      <c r="C81" s="70">
        <v>66.150000000000006</v>
      </c>
      <c r="E81" s="27"/>
      <c r="F81" s="27"/>
      <c r="G81" s="27">
        <v>89.62991646300857</v>
      </c>
      <c r="H81" s="27"/>
      <c r="I81" s="27">
        <v>92.588113594535514</v>
      </c>
      <c r="J81" s="27"/>
      <c r="K81" s="27">
        <v>0</v>
      </c>
    </row>
    <row r="82" spans="1:11" x14ac:dyDescent="0.35">
      <c r="A82" s="61" t="s">
        <v>1990</v>
      </c>
      <c r="B82" s="72" t="s">
        <v>1989</v>
      </c>
      <c r="C82" s="70">
        <v>0</v>
      </c>
      <c r="E82" s="27"/>
      <c r="F82" s="27"/>
      <c r="G82" s="27">
        <v>0</v>
      </c>
      <c r="H82" s="27"/>
      <c r="I82" s="27">
        <v>0</v>
      </c>
      <c r="J82" s="27"/>
      <c r="K82" s="27">
        <v>0</v>
      </c>
    </row>
    <row r="83" spans="1:11" x14ac:dyDescent="0.35">
      <c r="A83" s="61" t="s">
        <v>1988</v>
      </c>
      <c r="B83" s="72" t="s">
        <v>1987</v>
      </c>
      <c r="C83" s="70">
        <v>-61263.26</v>
      </c>
      <c r="E83" s="27"/>
      <c r="F83" s="27"/>
      <c r="G83" s="27">
        <v>-54277.648028978139</v>
      </c>
      <c r="H83" s="27"/>
      <c r="I83" s="27">
        <v>-53776.90471045384</v>
      </c>
      <c r="J83" s="27"/>
      <c r="K83" s="27">
        <v>0</v>
      </c>
    </row>
    <row r="84" spans="1:11" x14ac:dyDescent="0.35">
      <c r="A84" s="61" t="s">
        <v>1986</v>
      </c>
      <c r="B84" s="72" t="s">
        <v>1985</v>
      </c>
      <c r="C84" s="70">
        <v>0</v>
      </c>
      <c r="E84" s="27"/>
      <c r="F84" s="27"/>
      <c r="G84" s="27">
        <v>0</v>
      </c>
      <c r="H84" s="27"/>
      <c r="I84" s="27">
        <v>0</v>
      </c>
      <c r="J84" s="27"/>
      <c r="K84" s="27">
        <v>0</v>
      </c>
    </row>
    <row r="85" spans="1:11" x14ac:dyDescent="0.35">
      <c r="A85" s="61" t="s">
        <v>1984</v>
      </c>
      <c r="B85" s="72" t="s">
        <v>1983</v>
      </c>
      <c r="C85" s="71">
        <v>0</v>
      </c>
      <c r="E85" s="73"/>
      <c r="F85" s="73"/>
      <c r="G85" s="73">
        <v>0</v>
      </c>
      <c r="H85" s="73"/>
      <c r="I85" s="73">
        <v>0</v>
      </c>
      <c r="J85" s="73"/>
      <c r="K85" s="73">
        <v>0</v>
      </c>
    </row>
    <row r="86" spans="1:11" x14ac:dyDescent="0.35">
      <c r="A86" s="61" t="s">
        <v>1982</v>
      </c>
      <c r="B86" s="67" t="s">
        <v>1981</v>
      </c>
      <c r="C86" s="70">
        <v>8116949.3900000006</v>
      </c>
      <c r="E86" s="69"/>
      <c r="F86" s="69"/>
      <c r="G86" s="69">
        <f>SUM(G79:G85)</f>
        <v>2473796.1150727542</v>
      </c>
      <c r="H86" s="69"/>
      <c r="I86" s="69">
        <f>SUM(I79:I85)</f>
        <v>2523331.9238425652</v>
      </c>
      <c r="J86" s="69"/>
      <c r="K86" s="69">
        <f>SUM(K79:K85)</f>
        <v>0</v>
      </c>
    </row>
    <row r="87" spans="1:11" x14ac:dyDescent="0.35">
      <c r="A87" s="75" t="s">
        <v>1980</v>
      </c>
      <c r="B87" s="61"/>
      <c r="C87" s="70"/>
    </row>
    <row r="88" spans="1:11" x14ac:dyDescent="0.35">
      <c r="A88" s="78" t="s">
        <v>1979</v>
      </c>
      <c r="B88" s="80" t="s">
        <v>1978</v>
      </c>
      <c r="C88" s="76">
        <v>18854358.350000001</v>
      </c>
      <c r="D88" s="21"/>
      <c r="E88" s="27"/>
      <c r="F88" s="79"/>
      <c r="G88" s="27"/>
      <c r="H88" s="79"/>
      <c r="I88" s="27"/>
      <c r="J88" s="79"/>
      <c r="K88" s="27"/>
    </row>
    <row r="89" spans="1:11" x14ac:dyDescent="0.35">
      <c r="A89" s="78" t="s">
        <v>1977</v>
      </c>
      <c r="B89" s="77" t="s">
        <v>1976</v>
      </c>
      <c r="C89" s="76">
        <v>18854358.350000001</v>
      </c>
      <c r="D89" s="21"/>
      <c r="E89" s="52"/>
      <c r="F89" s="52"/>
      <c r="G89" s="52">
        <f>SUM(G88)</f>
        <v>0</v>
      </c>
      <c r="H89" s="52"/>
      <c r="I89" s="52">
        <f>SUM(I88)</f>
        <v>0</v>
      </c>
      <c r="J89" s="52"/>
      <c r="K89" s="52">
        <f>SUM(K88)</f>
        <v>0</v>
      </c>
    </row>
    <row r="90" spans="1:11" x14ac:dyDescent="0.35">
      <c r="A90" s="75" t="s">
        <v>1975</v>
      </c>
      <c r="B90" s="61"/>
      <c r="C90" s="74"/>
    </row>
    <row r="91" spans="1:11" s="113" customFormat="1" x14ac:dyDescent="0.35">
      <c r="A91" s="109" t="s">
        <v>1974</v>
      </c>
      <c r="B91" s="110" t="s">
        <v>1973</v>
      </c>
      <c r="C91" s="111">
        <v>26085026.580000002</v>
      </c>
      <c r="E91" s="112"/>
      <c r="F91" s="112"/>
      <c r="G91" s="112">
        <v>28471468.374788318</v>
      </c>
      <c r="H91" s="112"/>
      <c r="I91" s="112">
        <v>30588546.929011483</v>
      </c>
      <c r="J91" s="112"/>
      <c r="K91" s="112">
        <v>0</v>
      </c>
    </row>
    <row r="92" spans="1:11" x14ac:dyDescent="0.35">
      <c r="A92" s="61" t="s">
        <v>1972</v>
      </c>
      <c r="B92" s="72" t="s">
        <v>1971</v>
      </c>
      <c r="C92" s="70">
        <v>3314098.98</v>
      </c>
      <c r="E92" s="100"/>
      <c r="F92" s="100"/>
      <c r="G92" s="100">
        <v>3936767.8809017614</v>
      </c>
      <c r="H92" s="100"/>
      <c r="I92" s="100">
        <v>3980440.7710069423</v>
      </c>
      <c r="J92" s="100"/>
      <c r="K92" s="100">
        <v>0</v>
      </c>
    </row>
    <row r="93" spans="1:11" x14ac:dyDescent="0.35">
      <c r="A93" s="61" t="s">
        <v>1970</v>
      </c>
      <c r="B93" s="72" t="s">
        <v>1969</v>
      </c>
      <c r="C93" s="70">
        <v>-12170590.470000001</v>
      </c>
      <c r="E93" s="27"/>
      <c r="F93" s="27"/>
      <c r="G93" s="27">
        <v>-11036791.575082731</v>
      </c>
      <c r="H93" s="27"/>
      <c r="I93" s="27">
        <v>-10951897.466842476</v>
      </c>
      <c r="J93" s="27"/>
      <c r="K93" s="27">
        <v>0</v>
      </c>
    </row>
    <row r="94" spans="1:11" x14ac:dyDescent="0.35">
      <c r="A94" s="61" t="s">
        <v>1968</v>
      </c>
      <c r="B94" s="72" t="s">
        <v>1967</v>
      </c>
      <c r="C94" s="70">
        <v>6866917.6000000006</v>
      </c>
      <c r="E94" s="27"/>
      <c r="F94" s="27"/>
      <c r="G94" s="27">
        <v>6741919.0646197917</v>
      </c>
      <c r="H94" s="27"/>
      <c r="I94" s="27">
        <v>6939656.7951788129</v>
      </c>
      <c r="J94" s="27"/>
      <c r="K94" s="27">
        <v>0</v>
      </c>
    </row>
    <row r="95" spans="1:11" x14ac:dyDescent="0.35">
      <c r="A95" s="61" t="s">
        <v>1966</v>
      </c>
      <c r="B95" s="72" t="s">
        <v>1965</v>
      </c>
      <c r="C95" s="70">
        <v>28887.380000000034</v>
      </c>
      <c r="E95" s="27"/>
      <c r="F95" s="27"/>
      <c r="G95" s="27">
        <v>555253.25449582399</v>
      </c>
      <c r="H95" s="27"/>
      <c r="I95" s="27">
        <v>567475.57432387059</v>
      </c>
      <c r="J95" s="27"/>
      <c r="K95" s="27">
        <v>0</v>
      </c>
    </row>
    <row r="96" spans="1:11" x14ac:dyDescent="0.35">
      <c r="A96" s="61" t="s">
        <v>1964</v>
      </c>
      <c r="B96" s="72" t="s">
        <v>1963</v>
      </c>
      <c r="C96" s="70">
        <v>3559190.5</v>
      </c>
      <c r="E96" s="27"/>
      <c r="F96" s="27"/>
      <c r="G96" s="27">
        <v>3811297.8616882702</v>
      </c>
      <c r="H96" s="27"/>
      <c r="I96" s="27">
        <v>3863076.5638992712</v>
      </c>
      <c r="J96" s="27"/>
      <c r="K96" s="27">
        <v>0</v>
      </c>
    </row>
    <row r="97" spans="1:11" x14ac:dyDescent="0.35">
      <c r="A97" s="61" t="s">
        <v>1962</v>
      </c>
      <c r="B97" s="72" t="s">
        <v>1961</v>
      </c>
      <c r="C97" s="70">
        <v>13924185.02</v>
      </c>
      <c r="D97" t="s">
        <v>1960</v>
      </c>
      <c r="E97" s="79"/>
      <c r="F97" s="79"/>
      <c r="G97" s="79">
        <v>15504331.3994505</v>
      </c>
      <c r="H97" s="79"/>
      <c r="I97" s="79">
        <v>15962349.346726421</v>
      </c>
      <c r="J97" s="79"/>
      <c r="K97" s="79">
        <v>0</v>
      </c>
    </row>
    <row r="98" spans="1:11" s="113" customFormat="1" x14ac:dyDescent="0.35">
      <c r="A98" s="109" t="s">
        <v>1959</v>
      </c>
      <c r="B98" s="110" t="s">
        <v>1958</v>
      </c>
      <c r="C98" s="111">
        <v>2378382.4900000002</v>
      </c>
      <c r="E98" s="120"/>
      <c r="F98" s="120"/>
      <c r="G98" s="120">
        <v>1500574.4035385274</v>
      </c>
      <c r="H98" s="120"/>
      <c r="I98" s="120">
        <v>1513522.4165650094</v>
      </c>
      <c r="J98" s="120"/>
      <c r="K98" s="120">
        <v>0</v>
      </c>
    </row>
    <row r="99" spans="1:11" x14ac:dyDescent="0.35">
      <c r="A99" s="61" t="s">
        <v>1957</v>
      </c>
      <c r="B99" s="72" t="s">
        <v>1956</v>
      </c>
      <c r="C99" s="70">
        <v>0</v>
      </c>
      <c r="E99" s="79"/>
      <c r="F99" s="79"/>
      <c r="G99" s="79">
        <v>0</v>
      </c>
      <c r="H99" s="79"/>
      <c r="I99" s="79">
        <v>0</v>
      </c>
      <c r="J99" s="79"/>
      <c r="K99" s="79">
        <v>0</v>
      </c>
    </row>
    <row r="100" spans="1:11" x14ac:dyDescent="0.35">
      <c r="A100" s="61" t="s">
        <v>1955</v>
      </c>
      <c r="B100" s="72" t="s">
        <v>1954</v>
      </c>
      <c r="C100" s="70">
        <v>3571724.1999999997</v>
      </c>
      <c r="E100" s="79"/>
      <c r="F100" s="79"/>
      <c r="G100" s="79">
        <v>4730079.0654308191</v>
      </c>
      <c r="H100" s="79"/>
      <c r="I100" s="79">
        <v>4821606.7185321748</v>
      </c>
      <c r="J100" s="79"/>
      <c r="K100" s="79">
        <v>0</v>
      </c>
    </row>
    <row r="101" spans="1:11" x14ac:dyDescent="0.35">
      <c r="A101" s="61" t="s">
        <v>1953</v>
      </c>
      <c r="B101" s="72" t="s">
        <v>1952</v>
      </c>
      <c r="C101" s="70">
        <v>3097826.73</v>
      </c>
      <c r="E101" s="27"/>
      <c r="F101" s="27"/>
      <c r="G101" s="27">
        <v>2396874.8882126273</v>
      </c>
      <c r="H101" s="27"/>
      <c r="I101" s="27">
        <v>2496622.2847954468</v>
      </c>
      <c r="J101" s="27"/>
      <c r="K101" s="27">
        <v>0</v>
      </c>
    </row>
    <row r="102" spans="1:11" x14ac:dyDescent="0.35">
      <c r="A102" s="61" t="s">
        <v>1951</v>
      </c>
      <c r="B102" s="72" t="s">
        <v>1950</v>
      </c>
      <c r="C102" s="70">
        <v>1004491.08</v>
      </c>
      <c r="E102" s="27"/>
      <c r="F102" s="27"/>
      <c r="G102" s="27">
        <v>1213455.1000077904</v>
      </c>
      <c r="H102" s="27"/>
      <c r="I102" s="27">
        <v>1235069.868364762</v>
      </c>
      <c r="J102" s="27"/>
      <c r="K102" s="27">
        <v>0</v>
      </c>
    </row>
    <row r="103" spans="1:11" x14ac:dyDescent="0.35">
      <c r="A103" s="61" t="s">
        <v>1949</v>
      </c>
      <c r="B103" s="72" t="s">
        <v>1948</v>
      </c>
      <c r="C103" s="71">
        <v>7917747.6200000001</v>
      </c>
      <c r="E103" s="27"/>
      <c r="F103" s="27"/>
      <c r="G103" s="27">
        <v>9680090.6529391054</v>
      </c>
      <c r="H103" s="27"/>
      <c r="I103" s="27">
        <v>9874721.7566693835</v>
      </c>
      <c r="J103" s="27"/>
      <c r="K103" s="27">
        <v>0</v>
      </c>
    </row>
    <row r="104" spans="1:11" x14ac:dyDescent="0.35">
      <c r="A104" s="61" t="s">
        <v>1947</v>
      </c>
      <c r="B104" s="67" t="s">
        <v>1946</v>
      </c>
      <c r="C104" s="70">
        <v>59577887.710000001</v>
      </c>
      <c r="E104" s="68"/>
      <c r="F104" s="69"/>
      <c r="G104" s="68">
        <f>SUM(G91:G103)</f>
        <v>67505320.370990604</v>
      </c>
      <c r="H104" s="69"/>
      <c r="I104" s="68">
        <f>SUM(I91:I103)</f>
        <v>70891191.5582311</v>
      </c>
      <c r="J104" s="69"/>
      <c r="K104" s="68">
        <f>SUM(K91:K103)</f>
        <v>0</v>
      </c>
    </row>
    <row r="105" spans="1:11" ht="16" thickBot="1" x14ac:dyDescent="0.4">
      <c r="A105" s="61" t="s">
        <v>1945</v>
      </c>
      <c r="B105" s="67" t="s">
        <v>1944</v>
      </c>
      <c r="C105" s="66" t="e">
        <f>SUM(C104,C89,C86,C77,C70,#REF!,C51)</f>
        <v>#REF!</v>
      </c>
      <c r="D105" s="65"/>
      <c r="E105" s="63"/>
      <c r="F105" s="98"/>
      <c r="G105" s="63">
        <f>SUM(G104,G89,G86,G77,G70,G51)</f>
        <v>179685401.80716255</v>
      </c>
      <c r="H105" s="64"/>
      <c r="I105" s="63">
        <f>SUM(I104,I89,I86,I77,I70,I51)</f>
        <v>186358245.17079484</v>
      </c>
      <c r="J105" s="64"/>
      <c r="K105" s="63">
        <f>SUM(K104,K89,K86,K77,K70,K51)</f>
        <v>0</v>
      </c>
    </row>
    <row r="106" spans="1:11" ht="15" thickTop="1" x14ac:dyDescent="0.35">
      <c r="A106" s="62"/>
      <c r="B106" s="61"/>
      <c r="C106" s="60"/>
    </row>
    <row r="107" spans="1:11" x14ac:dyDescent="0.35">
      <c r="E107" s="7" t="s">
        <v>2290</v>
      </c>
      <c r="F107" s="7"/>
      <c r="G107" s="50">
        <v>179685401.80716252</v>
      </c>
      <c r="H107" s="7"/>
      <c r="I107" s="50">
        <v>186358245.17079484</v>
      </c>
      <c r="J107" s="7"/>
      <c r="K107" s="50">
        <v>0</v>
      </c>
    </row>
    <row r="109" spans="1:11" x14ac:dyDescent="0.35">
      <c r="G109" s="114">
        <f>G107-G105</f>
        <v>0</v>
      </c>
      <c r="H109" s="115"/>
      <c r="I109" s="114">
        <f>I107-I105</f>
        <v>0</v>
      </c>
    </row>
    <row r="111" spans="1:11" x14ac:dyDescent="0.35">
      <c r="A111" s="121" t="s">
        <v>2313</v>
      </c>
    </row>
  </sheetData>
  <printOptions horizontalCentered="1"/>
  <pageMargins left="0.2" right="0.45" top="0.5" bottom="0.5" header="0.3" footer="0.3"/>
  <pageSetup scale="99" fitToHeight="0"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Q121"/>
  <sheetViews>
    <sheetView workbookViewId="0">
      <pane ySplit="5" topLeftCell="A93" activePane="bottomLeft" state="frozen"/>
      <selection activeCell="J6142" sqref="J6142"/>
      <selection pane="bottomLeft" activeCell="O119" sqref="O119"/>
    </sheetView>
  </sheetViews>
  <sheetFormatPr defaultRowHeight="14.5" outlineLevelCol="1" x14ac:dyDescent="0.35"/>
  <cols>
    <col min="1" max="1" width="53.54296875" style="6" bestFit="1" customWidth="1"/>
    <col min="2" max="2" width="33.54296875" style="59" hidden="1" customWidth="1" outlineLevel="1"/>
    <col min="3" max="4" width="14.7265625" style="6" hidden="1" customWidth="1" outlineLevel="1"/>
    <col min="5" max="5" width="14.26953125" hidden="1" customWidth="1" outlineLevel="1"/>
    <col min="6" max="6" width="1.7265625" customWidth="1" collapsed="1"/>
    <col min="7" max="7" width="14.26953125" bestFit="1" customWidth="1"/>
    <col min="8" max="8" width="1.7265625" customWidth="1"/>
    <col min="9" max="9" width="14.26953125" bestFit="1" customWidth="1"/>
    <col min="10" max="10" width="1.7265625" customWidth="1"/>
    <col min="11" max="11" width="14.26953125" bestFit="1" customWidth="1"/>
    <col min="13" max="13" width="10.54296875" bestFit="1" customWidth="1"/>
    <col min="14" max="14" width="1.7265625" customWidth="1"/>
    <col min="15" max="15" width="10.54296875" bestFit="1" customWidth="1"/>
    <col min="16" max="16" width="1.7265625" customWidth="1"/>
    <col min="17" max="17" width="10.54296875" bestFit="1" customWidth="1"/>
  </cols>
  <sheetData>
    <row r="1" spans="1:13" x14ac:dyDescent="0.35">
      <c r="A1" s="93" t="s">
        <v>2140</v>
      </c>
      <c r="B1" s="94"/>
      <c r="C1" s="93"/>
      <c r="D1" s="93"/>
      <c r="E1" s="92"/>
      <c r="F1" s="92"/>
      <c r="G1" s="92"/>
      <c r="H1" s="92"/>
      <c r="I1" s="92"/>
      <c r="J1" s="92"/>
      <c r="K1" s="92"/>
    </row>
    <row r="2" spans="1:13" x14ac:dyDescent="0.35">
      <c r="A2" s="93" t="s">
        <v>2139</v>
      </c>
      <c r="B2" s="94"/>
      <c r="C2" s="93"/>
      <c r="D2" s="93"/>
      <c r="E2" s="92"/>
      <c r="F2" s="92"/>
      <c r="G2" s="92"/>
      <c r="H2" s="92"/>
      <c r="I2" s="92"/>
      <c r="J2" s="92"/>
      <c r="K2" s="92"/>
    </row>
    <row r="3" spans="1:13" x14ac:dyDescent="0.35">
      <c r="A3" s="95" t="s">
        <v>2282</v>
      </c>
      <c r="B3" s="94"/>
      <c r="C3" s="93"/>
      <c r="D3" s="93"/>
      <c r="E3" s="92"/>
      <c r="F3" s="92"/>
      <c r="G3" s="92"/>
      <c r="H3" s="92"/>
      <c r="I3" s="92"/>
      <c r="J3" s="92"/>
      <c r="K3" s="92"/>
    </row>
    <row r="4" spans="1:13" x14ac:dyDescent="0.35">
      <c r="A4" s="91"/>
      <c r="B4" s="96"/>
      <c r="C4" s="91"/>
      <c r="D4" s="91"/>
    </row>
    <row r="5" spans="1:13" x14ac:dyDescent="0.35">
      <c r="A5" s="90" t="s">
        <v>2137</v>
      </c>
      <c r="B5" s="89" t="s">
        <v>2136</v>
      </c>
      <c r="C5" s="88" t="s">
        <v>2281</v>
      </c>
      <c r="D5" s="88"/>
      <c r="E5" s="22"/>
      <c r="F5" s="22"/>
      <c r="G5" s="22">
        <v>2023</v>
      </c>
      <c r="H5" s="22"/>
      <c r="I5" s="22">
        <v>2024</v>
      </c>
      <c r="J5" s="22"/>
      <c r="K5" s="22">
        <v>2025</v>
      </c>
    </row>
    <row r="6" spans="1:13" x14ac:dyDescent="0.35">
      <c r="A6" s="87"/>
      <c r="B6" s="86">
        <v>0</v>
      </c>
      <c r="C6" s="85"/>
      <c r="D6" s="85"/>
    </row>
    <row r="7" spans="1:13" x14ac:dyDescent="0.35">
      <c r="A7" s="84" t="s">
        <v>2134</v>
      </c>
      <c r="B7" s="61"/>
      <c r="C7" s="74"/>
      <c r="D7" s="74"/>
    </row>
    <row r="8" spans="1:13" x14ac:dyDescent="0.35">
      <c r="A8" s="61" t="s">
        <v>2133</v>
      </c>
      <c r="B8" s="75"/>
      <c r="C8" s="74"/>
      <c r="D8" s="74"/>
    </row>
    <row r="9" spans="1:13" x14ac:dyDescent="0.35">
      <c r="A9" s="75" t="s">
        <v>2132</v>
      </c>
      <c r="C9" s="74"/>
      <c r="D9" s="74"/>
    </row>
    <row r="10" spans="1:13" x14ac:dyDescent="0.35">
      <c r="A10" s="61" t="s">
        <v>2280</v>
      </c>
      <c r="B10" s="72" t="s">
        <v>2279</v>
      </c>
      <c r="C10" s="70">
        <v>1295094.28</v>
      </c>
      <c r="D10" s="70"/>
      <c r="E10" s="99"/>
      <c r="F10" s="99"/>
      <c r="G10" s="99">
        <v>1131676.6777810466</v>
      </c>
      <c r="H10" s="99"/>
      <c r="I10" s="99">
        <v>1105135.6175198941</v>
      </c>
      <c r="J10" s="99"/>
      <c r="K10" s="99">
        <v>0</v>
      </c>
      <c r="M10" s="1"/>
    </row>
    <row r="11" spans="1:13" x14ac:dyDescent="0.35">
      <c r="A11" s="61" t="s">
        <v>2278</v>
      </c>
      <c r="B11" s="72" t="s">
        <v>2277</v>
      </c>
      <c r="C11" s="70">
        <v>7364004.54</v>
      </c>
      <c r="D11" s="70"/>
      <c r="E11" s="3"/>
      <c r="F11" s="3"/>
      <c r="G11" s="3">
        <v>5919026.8666910017</v>
      </c>
      <c r="H11" s="3"/>
      <c r="I11" s="3">
        <v>5995316.2664398383</v>
      </c>
      <c r="J11" s="3"/>
      <c r="K11" s="3">
        <v>0</v>
      </c>
      <c r="M11" s="1"/>
    </row>
    <row r="12" spans="1:13" x14ac:dyDescent="0.35">
      <c r="A12" s="61" t="s">
        <v>2276</v>
      </c>
      <c r="B12" s="72" t="s">
        <v>2275</v>
      </c>
      <c r="C12" s="70">
        <v>1461150.83</v>
      </c>
      <c r="D12" s="70"/>
      <c r="E12" s="3"/>
      <c r="F12" s="3"/>
      <c r="G12" s="3">
        <v>1588965.7222341497</v>
      </c>
      <c r="H12" s="3"/>
      <c r="I12" s="3">
        <v>1621513.2564043663</v>
      </c>
      <c r="J12" s="3"/>
      <c r="K12" s="3">
        <v>0</v>
      </c>
      <c r="M12" s="1"/>
    </row>
    <row r="13" spans="1:13" x14ac:dyDescent="0.35">
      <c r="A13" s="61" t="s">
        <v>2274</v>
      </c>
      <c r="B13" s="72" t="s">
        <v>2273</v>
      </c>
      <c r="C13" s="70">
        <v>11091633.619999999</v>
      </c>
      <c r="D13" s="70"/>
      <c r="E13" s="3"/>
      <c r="F13" s="3"/>
      <c r="G13" s="3">
        <v>5333685.7138160588</v>
      </c>
      <c r="H13" s="3"/>
      <c r="I13" s="3">
        <v>5387118.1733354619</v>
      </c>
      <c r="J13" s="3"/>
      <c r="K13" s="3">
        <v>0</v>
      </c>
      <c r="M13" s="1"/>
    </row>
    <row r="14" spans="1:13" x14ac:dyDescent="0.35">
      <c r="A14" s="61" t="s">
        <v>2272</v>
      </c>
      <c r="B14" s="72" t="s">
        <v>2271</v>
      </c>
      <c r="C14" s="70">
        <v>-18.62</v>
      </c>
      <c r="D14" s="70"/>
      <c r="E14" s="3"/>
      <c r="F14" s="3"/>
      <c r="G14" s="3">
        <v>16.539597567370258</v>
      </c>
      <c r="H14" s="3"/>
      <c r="I14" s="3">
        <v>16.704875758738687</v>
      </c>
      <c r="J14" s="3"/>
      <c r="K14" s="3">
        <v>0</v>
      </c>
      <c r="M14" s="1"/>
    </row>
    <row r="15" spans="1:13" x14ac:dyDescent="0.35">
      <c r="A15" s="61" t="s">
        <v>2270</v>
      </c>
      <c r="B15" s="72" t="s">
        <v>2269</v>
      </c>
      <c r="C15" s="70">
        <v>1156751.58</v>
      </c>
      <c r="D15" s="70"/>
      <c r="E15" s="3"/>
      <c r="F15" s="3"/>
      <c r="G15" s="3">
        <v>928832.70613445761</v>
      </c>
      <c r="H15" s="3"/>
      <c r="I15" s="3">
        <v>947589.44263466564</v>
      </c>
      <c r="J15" s="3"/>
      <c r="K15" s="3">
        <v>0</v>
      </c>
      <c r="M15" s="1"/>
    </row>
    <row r="16" spans="1:13" x14ac:dyDescent="0.35">
      <c r="A16" s="61" t="s">
        <v>2268</v>
      </c>
      <c r="B16" s="72" t="s">
        <v>2267</v>
      </c>
      <c r="C16" s="70">
        <v>1387943.26</v>
      </c>
      <c r="D16" s="70"/>
      <c r="E16" s="3"/>
      <c r="F16" s="3"/>
      <c r="G16" s="3">
        <v>1342113.8907612311</v>
      </c>
      <c r="H16" s="3"/>
      <c r="I16" s="3">
        <v>1361668.5788238402</v>
      </c>
      <c r="J16" s="3"/>
      <c r="K16" s="3">
        <v>0</v>
      </c>
      <c r="M16" s="1"/>
    </row>
    <row r="17" spans="1:13" x14ac:dyDescent="0.35">
      <c r="A17" s="61" t="s">
        <v>2266</v>
      </c>
      <c r="B17" s="72" t="s">
        <v>2265</v>
      </c>
      <c r="C17" s="70">
        <v>10048285.199999999</v>
      </c>
      <c r="D17" s="70"/>
      <c r="E17" s="3"/>
      <c r="F17" s="3"/>
      <c r="G17" s="3">
        <v>10043069.058523746</v>
      </c>
      <c r="H17" s="3"/>
      <c r="I17" s="3">
        <v>10218763.238186769</v>
      </c>
      <c r="J17" s="3"/>
      <c r="K17" s="3">
        <v>0</v>
      </c>
      <c r="M17" s="1"/>
    </row>
    <row r="18" spans="1:13" x14ac:dyDescent="0.35">
      <c r="A18" s="61" t="s">
        <v>2264</v>
      </c>
      <c r="B18" s="72" t="s">
        <v>2263</v>
      </c>
      <c r="C18" s="70">
        <v>5293635.71</v>
      </c>
      <c r="D18" s="70"/>
      <c r="E18" s="3"/>
      <c r="F18" s="3"/>
      <c r="G18" s="3">
        <v>6010712.0770458393</v>
      </c>
      <c r="H18" s="3"/>
      <c r="I18" s="3">
        <v>7340647.381528981</v>
      </c>
      <c r="J18" s="3"/>
      <c r="K18" s="3">
        <v>0</v>
      </c>
      <c r="M18" s="1"/>
    </row>
    <row r="19" spans="1:13" x14ac:dyDescent="0.35">
      <c r="A19" s="61" t="s">
        <v>2262</v>
      </c>
      <c r="B19" s="72" t="s">
        <v>2261</v>
      </c>
      <c r="C19" s="70">
        <v>2016123.71</v>
      </c>
      <c r="D19" s="70"/>
      <c r="E19" s="3"/>
      <c r="F19" s="3"/>
      <c r="G19" s="3">
        <v>2129984.9847197756</v>
      </c>
      <c r="H19" s="3"/>
      <c r="I19" s="3">
        <v>2036397.1631632259</v>
      </c>
      <c r="J19" s="3"/>
      <c r="K19" s="3">
        <v>0</v>
      </c>
      <c r="M19" s="1"/>
    </row>
    <row r="20" spans="1:13" x14ac:dyDescent="0.35">
      <c r="A20" s="61" t="s">
        <v>2260</v>
      </c>
      <c r="B20" s="72" t="s">
        <v>2259</v>
      </c>
      <c r="C20" s="70">
        <v>1784767.31</v>
      </c>
      <c r="D20" s="70"/>
      <c r="E20" s="3"/>
      <c r="F20" s="3"/>
      <c r="G20" s="3">
        <v>2725992.5126056932</v>
      </c>
      <c r="H20" s="3"/>
      <c r="I20" s="3">
        <v>2810632.6707617706</v>
      </c>
      <c r="J20" s="3"/>
      <c r="K20" s="3">
        <v>0</v>
      </c>
      <c r="M20" s="1"/>
    </row>
    <row r="21" spans="1:13" x14ac:dyDescent="0.35">
      <c r="A21" s="61" t="s">
        <v>2258</v>
      </c>
      <c r="B21" s="72" t="s">
        <v>2257</v>
      </c>
      <c r="C21" s="70">
        <v>0</v>
      </c>
      <c r="D21" s="70"/>
      <c r="E21" s="3"/>
      <c r="F21" s="3"/>
      <c r="G21" s="3">
        <v>0</v>
      </c>
      <c r="H21" s="3"/>
      <c r="I21" s="3">
        <v>0</v>
      </c>
      <c r="J21" s="3"/>
      <c r="K21" s="3">
        <v>0</v>
      </c>
      <c r="M21" s="1"/>
    </row>
    <row r="22" spans="1:13" x14ac:dyDescent="0.35">
      <c r="A22" s="61" t="s">
        <v>2256</v>
      </c>
      <c r="B22" s="72" t="s">
        <v>2255</v>
      </c>
      <c r="C22" s="70">
        <v>3027026.13</v>
      </c>
      <c r="D22" s="70"/>
      <c r="E22" s="3"/>
      <c r="F22" s="3"/>
      <c r="G22" s="3">
        <v>3234084.9223335171</v>
      </c>
      <c r="H22" s="3"/>
      <c r="I22" s="3">
        <v>3392946.4744996172</v>
      </c>
      <c r="J22" s="3"/>
      <c r="K22" s="3">
        <v>0</v>
      </c>
      <c r="M22" s="1"/>
    </row>
    <row r="23" spans="1:13" x14ac:dyDescent="0.35">
      <c r="A23" s="61" t="s">
        <v>2254</v>
      </c>
      <c r="B23" s="72" t="s">
        <v>2253</v>
      </c>
      <c r="C23" s="70">
        <v>256631.17</v>
      </c>
      <c r="D23" s="70"/>
      <c r="E23" s="3"/>
      <c r="F23" s="3"/>
      <c r="G23" s="3">
        <v>413240.52751766122</v>
      </c>
      <c r="H23" s="3"/>
      <c r="I23" s="3">
        <v>413312.00493345829</v>
      </c>
      <c r="J23" s="3"/>
      <c r="K23" s="3">
        <v>0</v>
      </c>
      <c r="M23" s="1"/>
    </row>
    <row r="24" spans="1:13" x14ac:dyDescent="0.35">
      <c r="A24" s="61" t="s">
        <v>2252</v>
      </c>
      <c r="B24" s="72" t="s">
        <v>2251</v>
      </c>
      <c r="C24" s="70">
        <v>2312116.39</v>
      </c>
      <c r="D24" s="70"/>
      <c r="E24" s="3"/>
      <c r="F24" s="3"/>
      <c r="G24" s="3">
        <v>4102631.1774669518</v>
      </c>
      <c r="H24" s="3"/>
      <c r="I24" s="3">
        <v>4229488.7970273029</v>
      </c>
      <c r="J24" s="3"/>
      <c r="K24" s="3">
        <v>0</v>
      </c>
      <c r="M24" s="1"/>
    </row>
    <row r="25" spans="1:13" x14ac:dyDescent="0.35">
      <c r="A25" s="61" t="s">
        <v>2250</v>
      </c>
      <c r="B25" s="72" t="s">
        <v>2249</v>
      </c>
      <c r="C25" s="70">
        <v>0</v>
      </c>
      <c r="D25" s="70"/>
      <c r="E25" s="3"/>
      <c r="F25" s="3"/>
      <c r="G25" s="3">
        <v>0</v>
      </c>
      <c r="H25" s="3"/>
      <c r="I25" s="3">
        <v>0</v>
      </c>
      <c r="J25" s="3"/>
      <c r="K25" s="3">
        <v>0</v>
      </c>
      <c r="M25" s="1"/>
    </row>
    <row r="26" spans="1:13" x14ac:dyDescent="0.35">
      <c r="A26" s="61" t="s">
        <v>2248</v>
      </c>
      <c r="B26" s="72" t="s">
        <v>2247</v>
      </c>
      <c r="C26" s="70">
        <v>149587.47</v>
      </c>
      <c r="D26" s="70"/>
      <c r="E26" s="3"/>
      <c r="F26" s="3"/>
      <c r="G26" s="3">
        <v>941.82187611493282</v>
      </c>
      <c r="H26" s="3"/>
      <c r="I26" s="3">
        <v>977.93331612055772</v>
      </c>
      <c r="J26" s="3"/>
      <c r="K26" s="3">
        <v>0</v>
      </c>
      <c r="M26" s="1"/>
    </row>
    <row r="27" spans="1:13" x14ac:dyDescent="0.35">
      <c r="A27" s="61" t="s">
        <v>2246</v>
      </c>
      <c r="B27" s="72" t="s">
        <v>2245</v>
      </c>
      <c r="C27" s="70">
        <v>346258.71</v>
      </c>
      <c r="D27" s="70"/>
      <c r="E27" s="3"/>
      <c r="F27" s="3"/>
      <c r="G27" s="3">
        <v>382534.75868984632</v>
      </c>
      <c r="H27" s="3"/>
      <c r="I27" s="3">
        <v>405350.36283760885</v>
      </c>
      <c r="J27" s="3"/>
      <c r="K27" s="3">
        <v>0</v>
      </c>
      <c r="M27" s="1"/>
    </row>
    <row r="28" spans="1:13" x14ac:dyDescent="0.35">
      <c r="A28" s="61" t="s">
        <v>2244</v>
      </c>
      <c r="B28" s="72" t="s">
        <v>2243</v>
      </c>
      <c r="C28" s="70">
        <v>424152.73</v>
      </c>
      <c r="D28" s="70"/>
      <c r="E28" s="3"/>
      <c r="F28" s="3"/>
      <c r="G28" s="3">
        <v>580608.56972740754</v>
      </c>
      <c r="H28" s="3"/>
      <c r="I28" s="3">
        <v>490344.17495288647</v>
      </c>
      <c r="J28" s="3"/>
      <c r="K28" s="3">
        <v>0</v>
      </c>
      <c r="M28" s="1"/>
    </row>
    <row r="29" spans="1:13" x14ac:dyDescent="0.35">
      <c r="A29" s="61" t="s">
        <v>2242</v>
      </c>
      <c r="B29" s="72" t="s">
        <v>2241</v>
      </c>
      <c r="C29" s="70">
        <v>990457.26</v>
      </c>
      <c r="D29" s="70"/>
      <c r="E29" s="3"/>
      <c r="F29" s="3"/>
      <c r="G29" s="3">
        <v>1351563.482806378</v>
      </c>
      <c r="H29" s="3"/>
      <c r="I29" s="3">
        <v>1523357.3460964351</v>
      </c>
      <c r="J29" s="3"/>
      <c r="K29" s="3">
        <v>0</v>
      </c>
      <c r="M29" s="1"/>
    </row>
    <row r="30" spans="1:13" x14ac:dyDescent="0.35">
      <c r="A30" s="61" t="s">
        <v>2240</v>
      </c>
      <c r="B30" s="72" t="s">
        <v>2239</v>
      </c>
      <c r="C30" s="70">
        <v>2595090.69</v>
      </c>
      <c r="D30" s="70"/>
      <c r="E30" s="3"/>
      <c r="F30" s="3"/>
      <c r="G30" s="3">
        <v>4612887.9544469062</v>
      </c>
      <c r="H30" s="3"/>
      <c r="I30" s="3">
        <v>4406369.1719147228</v>
      </c>
      <c r="J30" s="3"/>
      <c r="K30" s="3">
        <v>0</v>
      </c>
      <c r="M30" s="1"/>
    </row>
    <row r="31" spans="1:13" x14ac:dyDescent="0.35">
      <c r="A31" s="61" t="s">
        <v>2238</v>
      </c>
      <c r="B31" s="72" t="s">
        <v>2237</v>
      </c>
      <c r="C31" s="70">
        <v>4078577.19</v>
      </c>
      <c r="D31" s="70"/>
      <c r="E31" s="3"/>
      <c r="F31" s="3"/>
      <c r="G31" s="3">
        <v>5411589.9076905157</v>
      </c>
      <c r="H31" s="3"/>
      <c r="I31" s="3">
        <v>5547480.4877001457</v>
      </c>
      <c r="J31" s="3"/>
      <c r="K31" s="3">
        <v>0</v>
      </c>
      <c r="M31" s="1"/>
    </row>
    <row r="32" spans="1:13" x14ac:dyDescent="0.35">
      <c r="A32" s="61" t="s">
        <v>2236</v>
      </c>
      <c r="B32" s="72" t="s">
        <v>2235</v>
      </c>
      <c r="C32" s="70">
        <v>12312441.359999999</v>
      </c>
      <c r="D32" s="70"/>
      <c r="E32" s="3"/>
      <c r="F32" s="3"/>
      <c r="G32" s="3">
        <v>18598228.35209807</v>
      </c>
      <c r="H32" s="3"/>
      <c r="I32" s="3">
        <v>19041468.655198619</v>
      </c>
      <c r="J32" s="3"/>
      <c r="K32" s="3">
        <v>0</v>
      </c>
      <c r="M32" s="1"/>
    </row>
    <row r="33" spans="1:17" x14ac:dyDescent="0.35">
      <c r="A33" s="61" t="s">
        <v>2234</v>
      </c>
      <c r="B33" s="72" t="s">
        <v>2233</v>
      </c>
      <c r="C33" s="70">
        <v>3333450.45</v>
      </c>
      <c r="D33" s="70"/>
      <c r="E33" s="3"/>
      <c r="F33" s="3"/>
      <c r="G33" s="3">
        <v>4651405.0096362559</v>
      </c>
      <c r="H33" s="3"/>
      <c r="I33" s="3">
        <v>4826518.3018620126</v>
      </c>
      <c r="J33" s="3"/>
      <c r="K33" s="3">
        <v>0</v>
      </c>
      <c r="M33" s="1"/>
    </row>
    <row r="34" spans="1:17" x14ac:dyDescent="0.35">
      <c r="A34" s="61" t="s">
        <v>2232</v>
      </c>
      <c r="B34" s="72" t="s">
        <v>2231</v>
      </c>
      <c r="C34" s="70">
        <v>8210975.1200000001</v>
      </c>
      <c r="D34" s="70"/>
      <c r="E34" s="3"/>
      <c r="F34" s="3"/>
      <c r="G34" s="3">
        <v>7310013.3136266638</v>
      </c>
      <c r="H34" s="3"/>
      <c r="I34" s="3">
        <v>7437747.1380322389</v>
      </c>
      <c r="J34" s="3"/>
      <c r="K34" s="3">
        <v>0</v>
      </c>
      <c r="M34" s="1"/>
    </row>
    <row r="35" spans="1:17" x14ac:dyDescent="0.35">
      <c r="A35" s="61" t="s">
        <v>2230</v>
      </c>
      <c r="B35" s="72" t="s">
        <v>2229</v>
      </c>
      <c r="C35" s="70">
        <v>406237.22</v>
      </c>
      <c r="D35" s="70"/>
      <c r="E35" s="3"/>
      <c r="F35" s="3"/>
      <c r="G35" s="3">
        <v>302187.51875751599</v>
      </c>
      <c r="H35" s="3"/>
      <c r="I35" s="3">
        <v>315474.27839204326</v>
      </c>
      <c r="J35" s="3"/>
      <c r="K35" s="3">
        <v>0</v>
      </c>
      <c r="M35" s="1"/>
    </row>
    <row r="36" spans="1:17" x14ac:dyDescent="0.35">
      <c r="A36" s="61" t="s">
        <v>2228</v>
      </c>
      <c r="B36" s="72" t="s">
        <v>2227</v>
      </c>
      <c r="C36" s="70">
        <v>1028586.06</v>
      </c>
      <c r="D36" s="70"/>
      <c r="E36" s="3"/>
      <c r="F36" s="3"/>
      <c r="G36" s="3">
        <v>1308284.9598062413</v>
      </c>
      <c r="H36" s="3"/>
      <c r="I36" s="3">
        <v>1186909.7199660102</v>
      </c>
      <c r="J36" s="3"/>
      <c r="K36" s="3">
        <v>0</v>
      </c>
      <c r="M36" s="1"/>
    </row>
    <row r="37" spans="1:17" x14ac:dyDescent="0.35">
      <c r="A37" s="61" t="s">
        <v>2226</v>
      </c>
      <c r="B37" s="72" t="s">
        <v>2225</v>
      </c>
      <c r="C37" s="70">
        <v>24748433.84</v>
      </c>
      <c r="D37" s="70"/>
      <c r="E37" s="3"/>
      <c r="F37" s="3"/>
      <c r="G37" s="3">
        <v>30926999.781792037</v>
      </c>
      <c r="H37" s="3"/>
      <c r="I37" s="3">
        <v>29292998.074861344</v>
      </c>
      <c r="J37" s="3"/>
      <c r="K37" s="3">
        <v>0</v>
      </c>
      <c r="M37" s="1"/>
    </row>
    <row r="38" spans="1:17" x14ac:dyDescent="0.35">
      <c r="A38" s="61" t="s">
        <v>2224</v>
      </c>
      <c r="B38" s="72" t="s">
        <v>2223</v>
      </c>
      <c r="C38" s="70">
        <v>1374825.75</v>
      </c>
      <c r="D38" s="70"/>
      <c r="E38" s="3"/>
      <c r="F38" s="3"/>
      <c r="G38" s="3">
        <v>1684726.7006130065</v>
      </c>
      <c r="H38" s="3"/>
      <c r="I38" s="3">
        <v>1199230.4066567435</v>
      </c>
      <c r="J38" s="3"/>
      <c r="K38" s="3">
        <v>0</v>
      </c>
      <c r="M38" s="1"/>
    </row>
    <row r="39" spans="1:17" x14ac:dyDescent="0.35">
      <c r="A39" s="61" t="s">
        <v>2222</v>
      </c>
      <c r="B39" s="72" t="s">
        <v>2221</v>
      </c>
      <c r="C39" s="70">
        <v>28612</v>
      </c>
      <c r="D39" s="70"/>
      <c r="E39" s="3"/>
      <c r="F39" s="3"/>
      <c r="G39" s="3">
        <v>37427.589195873443</v>
      </c>
      <c r="H39" s="3"/>
      <c r="I39" s="3">
        <v>39259.900185672217</v>
      </c>
      <c r="J39" s="3"/>
      <c r="K39" s="3">
        <v>0</v>
      </c>
      <c r="M39" s="1"/>
    </row>
    <row r="40" spans="1:17" x14ac:dyDescent="0.35">
      <c r="A40" s="61" t="s">
        <v>2049</v>
      </c>
      <c r="B40" s="67" t="s">
        <v>2048</v>
      </c>
      <c r="C40" s="70">
        <v>108522830.96000001</v>
      </c>
      <c r="D40" s="70"/>
      <c r="E40" s="83"/>
      <c r="F40" s="69"/>
      <c r="G40" s="83">
        <f>SUM(G10:G39)</f>
        <v>122063433.09799154</v>
      </c>
      <c r="H40" s="69"/>
      <c r="I40" s="83">
        <f>SUM(I10:I39)</f>
        <v>122574031.72210757</v>
      </c>
      <c r="J40" s="69"/>
      <c r="K40" s="83">
        <f>SUM(K10:K39)</f>
        <v>0</v>
      </c>
      <c r="M40" s="1"/>
      <c r="N40" s="1"/>
      <c r="O40" s="1"/>
      <c r="P40" s="1"/>
      <c r="Q40" s="1"/>
    </row>
    <row r="41" spans="1:17" x14ac:dyDescent="0.35">
      <c r="A41" s="75" t="s">
        <v>2220</v>
      </c>
      <c r="C41" s="70"/>
      <c r="D41" s="70"/>
    </row>
    <row r="42" spans="1:17" x14ac:dyDescent="0.35">
      <c r="A42" s="61" t="s">
        <v>2219</v>
      </c>
      <c r="B42" s="72" t="s">
        <v>2218</v>
      </c>
      <c r="C42" s="70">
        <v>2562287.44</v>
      </c>
      <c r="D42" s="70"/>
      <c r="E42" s="3"/>
      <c r="F42" s="3"/>
      <c r="G42" s="27">
        <v>4685620.86906623</v>
      </c>
      <c r="H42" s="3"/>
      <c r="I42" s="27">
        <v>4838388.3828339698</v>
      </c>
      <c r="J42" s="3"/>
      <c r="K42" s="27">
        <v>0</v>
      </c>
    </row>
    <row r="43" spans="1:17" x14ac:dyDescent="0.35">
      <c r="A43" s="61" t="s">
        <v>2217</v>
      </c>
      <c r="C43" s="70">
        <v>0</v>
      </c>
      <c r="D43" s="70"/>
      <c r="E43" s="3"/>
      <c r="F43" s="3"/>
      <c r="G43" s="3">
        <v>0</v>
      </c>
      <c r="H43" s="3"/>
      <c r="I43" s="3">
        <v>0</v>
      </c>
      <c r="J43" s="3"/>
      <c r="K43" s="3">
        <v>0</v>
      </c>
    </row>
    <row r="44" spans="1:17" x14ac:dyDescent="0.35">
      <c r="A44" s="61" t="s">
        <v>2216</v>
      </c>
      <c r="B44" s="72" t="s">
        <v>2215</v>
      </c>
      <c r="C44" s="70">
        <v>43207.28</v>
      </c>
      <c r="D44" s="70"/>
      <c r="E44" s="3"/>
      <c r="F44" s="3"/>
      <c r="G44" s="3">
        <v>150201.3213338005</v>
      </c>
      <c r="H44" s="3"/>
      <c r="I44" s="3">
        <v>153216.38105039534</v>
      </c>
      <c r="J44" s="3"/>
      <c r="K44" s="3">
        <v>0</v>
      </c>
    </row>
    <row r="45" spans="1:17" x14ac:dyDescent="0.35">
      <c r="A45" s="61" t="s">
        <v>2214</v>
      </c>
      <c r="B45" s="72" t="s">
        <v>2213</v>
      </c>
      <c r="C45" s="70">
        <v>1920227.31</v>
      </c>
      <c r="D45" s="70"/>
      <c r="E45" s="3"/>
      <c r="F45" s="3"/>
      <c r="G45" s="3">
        <v>3130651.9940493167</v>
      </c>
      <c r="H45" s="3"/>
      <c r="I45" s="3">
        <v>3225137.1536424737</v>
      </c>
      <c r="J45" s="3"/>
      <c r="K45" s="3">
        <v>0</v>
      </c>
    </row>
    <row r="46" spans="1:17" x14ac:dyDescent="0.35">
      <c r="A46" s="61" t="s">
        <v>2212</v>
      </c>
      <c r="B46" s="72" t="s">
        <v>2211</v>
      </c>
      <c r="C46" s="70">
        <v>841366.45</v>
      </c>
      <c r="D46" s="70"/>
      <c r="E46" s="3"/>
      <c r="F46" s="3"/>
      <c r="G46" s="3">
        <v>1417568.6659485996</v>
      </c>
      <c r="H46" s="3"/>
      <c r="I46" s="3">
        <v>1459479.2601964502</v>
      </c>
      <c r="J46" s="3"/>
      <c r="K46" s="3">
        <v>0</v>
      </c>
    </row>
    <row r="47" spans="1:17" x14ac:dyDescent="0.35">
      <c r="A47" s="61" t="s">
        <v>2210</v>
      </c>
      <c r="B47" s="72" t="s">
        <v>2209</v>
      </c>
      <c r="C47" s="70">
        <v>1854038.1</v>
      </c>
      <c r="D47" s="70"/>
      <c r="E47" s="3"/>
      <c r="F47" s="3"/>
      <c r="G47" s="3">
        <v>2426174.1899995334</v>
      </c>
      <c r="H47" s="3"/>
      <c r="I47" s="3">
        <v>2468764.7038543699</v>
      </c>
      <c r="J47" s="3"/>
      <c r="K47" s="3">
        <v>0</v>
      </c>
    </row>
    <row r="48" spans="1:17" x14ac:dyDescent="0.35">
      <c r="A48" s="61" t="s">
        <v>2208</v>
      </c>
      <c r="B48" s="72" t="s">
        <v>2207</v>
      </c>
      <c r="C48" s="70">
        <v>0</v>
      </c>
      <c r="D48" s="70"/>
      <c r="E48" s="3"/>
      <c r="F48" s="3"/>
      <c r="G48" s="3">
        <v>0</v>
      </c>
      <c r="H48" s="3"/>
      <c r="I48" s="3">
        <v>0</v>
      </c>
      <c r="J48" s="3"/>
      <c r="K48" s="3">
        <v>0</v>
      </c>
    </row>
    <row r="49" spans="1:11" x14ac:dyDescent="0.35">
      <c r="A49" s="61" t="s">
        <v>2206</v>
      </c>
      <c r="B49" s="72" t="s">
        <v>2205</v>
      </c>
      <c r="C49" s="70">
        <v>1668131.08</v>
      </c>
      <c r="D49" s="70"/>
      <c r="E49" s="3"/>
      <c r="F49" s="3"/>
      <c r="G49" s="3">
        <v>2227033.7456420162</v>
      </c>
      <c r="H49" s="3"/>
      <c r="I49" s="3">
        <v>2288370.2896767966</v>
      </c>
      <c r="J49" s="3"/>
      <c r="K49" s="3">
        <v>0</v>
      </c>
    </row>
    <row r="50" spans="1:11" x14ac:dyDescent="0.35">
      <c r="A50" s="61" t="s">
        <v>2204</v>
      </c>
      <c r="B50" s="72" t="s">
        <v>2203</v>
      </c>
      <c r="C50" s="70">
        <v>86634.91</v>
      </c>
      <c r="D50" s="70"/>
      <c r="E50" s="3"/>
      <c r="F50" s="3"/>
      <c r="G50" s="3">
        <v>85936.046360119348</v>
      </c>
      <c r="H50" s="3"/>
      <c r="I50" s="3">
        <v>89320.538836450287</v>
      </c>
      <c r="J50" s="3"/>
      <c r="K50" s="3">
        <v>0</v>
      </c>
    </row>
    <row r="51" spans="1:11" x14ac:dyDescent="0.35">
      <c r="A51" s="61" t="s">
        <v>2202</v>
      </c>
      <c r="B51" s="72" t="s">
        <v>2201</v>
      </c>
      <c r="C51" s="70">
        <v>1280135.5900000001</v>
      </c>
      <c r="D51" s="70"/>
      <c r="E51" s="3"/>
      <c r="F51" s="3"/>
      <c r="G51" s="3">
        <v>1453095.2828469998</v>
      </c>
      <c r="H51" s="3"/>
      <c r="I51" s="3">
        <v>1493712.5341903793</v>
      </c>
      <c r="J51" s="3"/>
      <c r="K51" s="3">
        <v>0</v>
      </c>
    </row>
    <row r="52" spans="1:11" x14ac:dyDescent="0.35">
      <c r="A52" s="61" t="s">
        <v>2200</v>
      </c>
      <c r="B52" s="72" t="s">
        <v>2199</v>
      </c>
      <c r="C52" s="70">
        <v>351936.2</v>
      </c>
      <c r="D52" s="70"/>
      <c r="E52" s="3"/>
      <c r="F52" s="3"/>
      <c r="G52" s="3">
        <v>803051.46611953201</v>
      </c>
      <c r="H52" s="3"/>
      <c r="I52" s="3">
        <v>823210.89230011962</v>
      </c>
      <c r="J52" s="3"/>
      <c r="K52" s="3">
        <v>0</v>
      </c>
    </row>
    <row r="53" spans="1:11" x14ac:dyDescent="0.35">
      <c r="A53" s="61" t="s">
        <v>2198</v>
      </c>
      <c r="B53" s="72" t="s">
        <v>2197</v>
      </c>
      <c r="C53" s="70">
        <v>2577731.91</v>
      </c>
      <c r="D53" s="70"/>
      <c r="E53" s="3"/>
      <c r="F53" s="3"/>
      <c r="G53" s="3">
        <v>2173979.2862043064</v>
      </c>
      <c r="H53" s="3"/>
      <c r="I53" s="3">
        <v>2233077.2534691449</v>
      </c>
      <c r="J53" s="3"/>
      <c r="K53" s="3">
        <v>0</v>
      </c>
    </row>
    <row r="54" spans="1:11" x14ac:dyDescent="0.35">
      <c r="A54" s="61" t="s">
        <v>2196</v>
      </c>
      <c r="B54" s="72" t="s">
        <v>2195</v>
      </c>
      <c r="C54" s="70">
        <v>346445.68</v>
      </c>
      <c r="D54" s="70"/>
      <c r="E54" s="3"/>
      <c r="F54" s="3"/>
      <c r="G54" s="3">
        <v>366967.76960120408</v>
      </c>
      <c r="H54" s="3"/>
      <c r="I54" s="3">
        <v>374604.52570377855</v>
      </c>
      <c r="J54" s="3"/>
      <c r="K54" s="3">
        <v>0</v>
      </c>
    </row>
    <row r="55" spans="1:11" x14ac:dyDescent="0.35">
      <c r="A55" s="61" t="s">
        <v>2194</v>
      </c>
      <c r="B55" s="72" t="s">
        <v>2193</v>
      </c>
      <c r="C55" s="70">
        <v>28022.15</v>
      </c>
      <c r="D55" s="70"/>
      <c r="E55" s="3"/>
      <c r="F55" s="3"/>
      <c r="G55" s="3">
        <v>0</v>
      </c>
      <c r="H55" s="3"/>
      <c r="I55" s="3">
        <v>0</v>
      </c>
      <c r="J55" s="3"/>
      <c r="K55" s="3">
        <v>0</v>
      </c>
    </row>
    <row r="56" spans="1:11" x14ac:dyDescent="0.35">
      <c r="A56" s="61" t="s">
        <v>2192</v>
      </c>
      <c r="B56" s="72" t="s">
        <v>2191</v>
      </c>
      <c r="C56" s="70">
        <v>399.94</v>
      </c>
      <c r="D56" s="70"/>
      <c r="E56" s="3"/>
      <c r="F56" s="3"/>
      <c r="G56" s="3">
        <v>0</v>
      </c>
      <c r="H56" s="3"/>
      <c r="I56" s="3">
        <v>0</v>
      </c>
      <c r="J56" s="3"/>
      <c r="K56" s="3">
        <v>0</v>
      </c>
    </row>
    <row r="57" spans="1:11" x14ac:dyDescent="0.35">
      <c r="A57" s="61" t="s">
        <v>2190</v>
      </c>
      <c r="B57" s="72" t="s">
        <v>2189</v>
      </c>
      <c r="C57" s="70">
        <v>0</v>
      </c>
      <c r="D57" s="70"/>
      <c r="E57" s="3"/>
      <c r="F57" s="3"/>
      <c r="G57" s="3">
        <v>0</v>
      </c>
      <c r="H57" s="3"/>
      <c r="I57" s="3">
        <v>0</v>
      </c>
      <c r="J57" s="3"/>
      <c r="K57" s="3">
        <v>0</v>
      </c>
    </row>
    <row r="58" spans="1:11" x14ac:dyDescent="0.35">
      <c r="A58" s="61" t="s">
        <v>2188</v>
      </c>
      <c r="B58" s="72" t="s">
        <v>2187</v>
      </c>
      <c r="C58" s="70">
        <v>83896.63</v>
      </c>
      <c r="D58" s="70"/>
      <c r="E58" s="3"/>
      <c r="F58" s="3"/>
      <c r="G58" s="3">
        <v>105447.29355180642</v>
      </c>
      <c r="H58" s="3"/>
      <c r="I58" s="3">
        <v>107298.37845555527</v>
      </c>
      <c r="J58" s="3"/>
      <c r="K58" s="3">
        <v>0</v>
      </c>
    </row>
    <row r="59" spans="1:11" x14ac:dyDescent="0.35">
      <c r="A59" s="61" t="s">
        <v>2186</v>
      </c>
      <c r="B59" s="72" t="s">
        <v>2185</v>
      </c>
      <c r="C59" s="70">
        <v>3319678.23</v>
      </c>
      <c r="D59" s="70"/>
      <c r="E59" s="3"/>
      <c r="F59" s="3"/>
      <c r="G59" s="3">
        <v>2243459.8628495284</v>
      </c>
      <c r="H59" s="3"/>
      <c r="I59" s="3">
        <v>2310881.5377018419</v>
      </c>
      <c r="J59" s="3"/>
      <c r="K59" s="3">
        <v>0</v>
      </c>
    </row>
    <row r="60" spans="1:11" x14ac:dyDescent="0.35">
      <c r="A60" s="61" t="s">
        <v>2184</v>
      </c>
      <c r="B60" s="72" t="s">
        <v>2183</v>
      </c>
      <c r="C60" s="70">
        <v>7856334.71</v>
      </c>
      <c r="D60" s="70"/>
      <c r="E60" s="3"/>
      <c r="F60" s="3"/>
      <c r="G60" s="3">
        <v>8194553.1138991835</v>
      </c>
      <c r="H60" s="3"/>
      <c r="I60" s="3">
        <v>8339809.583027388</v>
      </c>
      <c r="J60" s="3"/>
      <c r="K60" s="3">
        <v>0</v>
      </c>
    </row>
    <row r="61" spans="1:11" x14ac:dyDescent="0.35">
      <c r="A61" s="61" t="s">
        <v>2182</v>
      </c>
      <c r="B61" s="72" t="s">
        <v>2181</v>
      </c>
      <c r="C61" s="70">
        <v>8592.01</v>
      </c>
      <c r="D61" s="70"/>
      <c r="E61" s="3"/>
      <c r="F61" s="3"/>
      <c r="G61" s="3">
        <v>5637.7594637853372</v>
      </c>
      <c r="H61" s="3"/>
      <c r="I61" s="3">
        <v>5772.3681716548763</v>
      </c>
      <c r="J61" s="3"/>
      <c r="K61" s="3">
        <v>0</v>
      </c>
    </row>
    <row r="62" spans="1:11" x14ac:dyDescent="0.35">
      <c r="A62" s="61" t="s">
        <v>2180</v>
      </c>
      <c r="B62" s="72" t="s">
        <v>2179</v>
      </c>
      <c r="C62" s="70">
        <v>82033.490000000005</v>
      </c>
      <c r="D62" s="70"/>
      <c r="E62" s="3"/>
      <c r="F62" s="3"/>
      <c r="G62" s="3">
        <v>79734.563821519259</v>
      </c>
      <c r="H62" s="3"/>
      <c r="I62" s="3">
        <v>83083.787035400834</v>
      </c>
      <c r="J62" s="3"/>
      <c r="K62" s="3">
        <v>0</v>
      </c>
    </row>
    <row r="63" spans="1:11" x14ac:dyDescent="0.35">
      <c r="A63" s="61" t="s">
        <v>2178</v>
      </c>
      <c r="B63" s="67" t="s">
        <v>2177</v>
      </c>
      <c r="C63" s="70">
        <v>24911099.109999999</v>
      </c>
      <c r="D63" s="70"/>
      <c r="E63" s="83"/>
      <c r="F63" s="69"/>
      <c r="G63" s="83">
        <f>SUM(G42:G62)</f>
        <v>29549113.230757482</v>
      </c>
      <c r="H63" s="69"/>
      <c r="I63" s="83">
        <f>SUM(I42:I62)</f>
        <v>30294127.570146177</v>
      </c>
      <c r="J63" s="69"/>
      <c r="K63" s="83">
        <f>SUM(K42:K62)</f>
        <v>0</v>
      </c>
    </row>
    <row r="64" spans="1:11" x14ac:dyDescent="0.35">
      <c r="A64" s="75" t="s">
        <v>2047</v>
      </c>
      <c r="C64" s="70"/>
      <c r="D64" s="70"/>
    </row>
    <row r="65" spans="1:11" x14ac:dyDescent="0.35">
      <c r="A65" s="61" t="s">
        <v>2176</v>
      </c>
      <c r="B65" s="72" t="s">
        <v>2175</v>
      </c>
      <c r="C65" s="70">
        <v>2152726.33</v>
      </c>
      <c r="D65" s="70"/>
      <c r="E65" s="27"/>
      <c r="F65" s="3"/>
      <c r="G65" s="27">
        <v>7078942.9705609111</v>
      </c>
      <c r="H65" s="3"/>
      <c r="I65" s="27">
        <v>7258937.1238825638</v>
      </c>
      <c r="J65" s="3"/>
      <c r="K65" s="27">
        <v>0</v>
      </c>
    </row>
    <row r="66" spans="1:11" x14ac:dyDescent="0.35">
      <c r="A66" s="61" t="s">
        <v>2174</v>
      </c>
      <c r="B66" s="72" t="s">
        <v>2173</v>
      </c>
      <c r="C66" s="70">
        <v>1611437.77</v>
      </c>
      <c r="D66" s="70"/>
      <c r="E66" s="3"/>
      <c r="F66" s="3"/>
      <c r="G66" s="3">
        <v>1720539.8669243932</v>
      </c>
      <c r="H66" s="3"/>
      <c r="I66" s="3">
        <v>1787500.6673741317</v>
      </c>
      <c r="J66" s="3"/>
      <c r="K66" s="3">
        <v>0</v>
      </c>
    </row>
    <row r="67" spans="1:11" x14ac:dyDescent="0.35">
      <c r="A67" s="61" t="s">
        <v>2172</v>
      </c>
      <c r="B67" s="72" t="s">
        <v>2171</v>
      </c>
      <c r="C67" s="70">
        <v>1767381.01</v>
      </c>
      <c r="D67" s="70"/>
      <c r="E67" s="3"/>
      <c r="F67" s="3"/>
      <c r="G67" s="3">
        <v>2095029.3474175199</v>
      </c>
      <c r="H67" s="3"/>
      <c r="I67" s="3">
        <v>2153062.3312283736</v>
      </c>
      <c r="J67" s="3"/>
      <c r="K67" s="3">
        <v>0</v>
      </c>
    </row>
    <row r="68" spans="1:11" x14ac:dyDescent="0.35">
      <c r="A68" s="61" t="s">
        <v>2170</v>
      </c>
      <c r="B68" s="72" t="s">
        <v>2169</v>
      </c>
      <c r="C68" s="70">
        <v>2389062.8199999998</v>
      </c>
      <c r="D68" s="70"/>
      <c r="E68" s="3"/>
      <c r="F68" s="3"/>
      <c r="G68" s="3">
        <v>3867258.2632491831</v>
      </c>
      <c r="H68" s="3"/>
      <c r="I68" s="3">
        <v>3967204.7660799441</v>
      </c>
      <c r="J68" s="3"/>
      <c r="K68" s="3">
        <v>0</v>
      </c>
    </row>
    <row r="69" spans="1:11" x14ac:dyDescent="0.35">
      <c r="A69" s="61" t="s">
        <v>2168</v>
      </c>
      <c r="B69" s="72" t="s">
        <v>2167</v>
      </c>
      <c r="C69" s="70">
        <v>4620968.34</v>
      </c>
      <c r="D69" s="70"/>
      <c r="E69" s="3"/>
      <c r="F69" s="3"/>
      <c r="G69" s="3">
        <v>4356458.9933995996</v>
      </c>
      <c r="H69" s="3"/>
      <c r="I69" s="3">
        <v>4420408.8225878216</v>
      </c>
      <c r="J69" s="3"/>
      <c r="K69" s="3">
        <v>0</v>
      </c>
    </row>
    <row r="70" spans="1:11" x14ac:dyDescent="0.35">
      <c r="A70" s="61" t="s">
        <v>2166</v>
      </c>
      <c r="B70" s="72" t="s">
        <v>2165</v>
      </c>
      <c r="C70" s="70">
        <v>0</v>
      </c>
      <c r="D70" s="70"/>
      <c r="E70" s="3"/>
      <c r="F70" s="3"/>
      <c r="G70" s="3">
        <v>175000</v>
      </c>
      <c r="H70" s="3"/>
      <c r="I70" s="3">
        <v>178500</v>
      </c>
      <c r="J70" s="3"/>
      <c r="K70" s="3">
        <v>0</v>
      </c>
    </row>
    <row r="71" spans="1:11" x14ac:dyDescent="0.35">
      <c r="A71" s="61" t="s">
        <v>2164</v>
      </c>
      <c r="B71" s="72" t="s">
        <v>2163</v>
      </c>
      <c r="C71" s="70">
        <v>1722250.7</v>
      </c>
      <c r="D71" s="70"/>
      <c r="E71" s="3"/>
      <c r="F71" s="3"/>
      <c r="G71" s="3">
        <v>4223899.535943809</v>
      </c>
      <c r="H71" s="3"/>
      <c r="I71" s="3">
        <v>4361482.6703235665</v>
      </c>
      <c r="J71" s="3"/>
      <c r="K71" s="3">
        <v>0</v>
      </c>
    </row>
    <row r="72" spans="1:11" x14ac:dyDescent="0.35">
      <c r="A72" s="61" t="s">
        <v>2162</v>
      </c>
      <c r="B72" s="72" t="s">
        <v>2161</v>
      </c>
      <c r="C72" s="70">
        <v>4265836.38</v>
      </c>
      <c r="D72" s="70"/>
      <c r="E72" s="3"/>
      <c r="F72" s="3"/>
      <c r="G72" s="3">
        <v>3351133.0129386107</v>
      </c>
      <c r="H72" s="3"/>
      <c r="I72" s="3">
        <v>3473655.1105777132</v>
      </c>
      <c r="J72" s="3"/>
      <c r="K72" s="3">
        <v>0</v>
      </c>
    </row>
    <row r="73" spans="1:11" x14ac:dyDescent="0.35">
      <c r="A73" s="61" t="s">
        <v>2160</v>
      </c>
      <c r="B73" s="72" t="s">
        <v>2159</v>
      </c>
      <c r="C73" s="70">
        <v>9063037.1099999994</v>
      </c>
      <c r="D73" s="70"/>
      <c r="E73" s="3"/>
      <c r="F73" s="3"/>
      <c r="G73" s="3">
        <v>13269935.344655272</v>
      </c>
      <c r="H73" s="3"/>
      <c r="I73" s="3">
        <v>13930404.057567339</v>
      </c>
      <c r="J73" s="3"/>
      <c r="K73" s="3">
        <v>0</v>
      </c>
    </row>
    <row r="74" spans="1:11" x14ac:dyDescent="0.35">
      <c r="A74" s="61" t="s">
        <v>2158</v>
      </c>
      <c r="B74" s="72" t="s">
        <v>2157</v>
      </c>
      <c r="C74" s="70">
        <v>1318534.31</v>
      </c>
      <c r="D74" s="70"/>
      <c r="E74" s="3"/>
      <c r="F74" s="3"/>
      <c r="G74" s="3">
        <v>1397731.04442916</v>
      </c>
      <c r="H74" s="3"/>
      <c r="I74" s="3">
        <v>1406779.139860346</v>
      </c>
      <c r="J74" s="3"/>
      <c r="K74" s="3">
        <v>0</v>
      </c>
    </row>
    <row r="75" spans="1:11" x14ac:dyDescent="0.35">
      <c r="A75" s="61" t="s">
        <v>2156</v>
      </c>
      <c r="B75" s="72" t="s">
        <v>2155</v>
      </c>
      <c r="C75" s="70">
        <v>462456.04</v>
      </c>
      <c r="D75" s="70"/>
      <c r="E75" s="3"/>
      <c r="F75" s="3"/>
      <c r="G75" s="3">
        <v>590741.27922788018</v>
      </c>
      <c r="H75" s="3"/>
      <c r="I75" s="3">
        <v>601644.15923859156</v>
      </c>
      <c r="J75" s="3"/>
      <c r="K75" s="3">
        <v>0</v>
      </c>
    </row>
    <row r="76" spans="1:11" x14ac:dyDescent="0.35">
      <c r="A76" s="61" t="s">
        <v>2154</v>
      </c>
      <c r="B76" s="72" t="s">
        <v>2153</v>
      </c>
      <c r="C76" s="70">
        <v>0</v>
      </c>
      <c r="D76" s="70"/>
      <c r="E76" s="3"/>
      <c r="F76" s="3"/>
      <c r="G76" s="3">
        <v>0</v>
      </c>
      <c r="H76" s="3"/>
      <c r="I76" s="3">
        <v>0</v>
      </c>
      <c r="J76" s="3"/>
      <c r="K76" s="3">
        <v>0</v>
      </c>
    </row>
    <row r="77" spans="1:11" x14ac:dyDescent="0.35">
      <c r="A77" s="61" t="s">
        <v>2152</v>
      </c>
      <c r="B77" s="72" t="s">
        <v>2151</v>
      </c>
      <c r="C77" s="70">
        <v>2965445.66</v>
      </c>
      <c r="D77" s="70"/>
      <c r="E77" s="3"/>
      <c r="F77" s="3"/>
      <c r="G77" s="3">
        <v>2378201.2486225972</v>
      </c>
      <c r="H77" s="3"/>
      <c r="I77" s="3">
        <v>2443802.4010015512</v>
      </c>
      <c r="J77" s="3"/>
      <c r="K77" s="3">
        <v>0</v>
      </c>
    </row>
    <row r="78" spans="1:11" x14ac:dyDescent="0.35">
      <c r="A78" s="61" t="s">
        <v>2150</v>
      </c>
      <c r="B78" s="72" t="s">
        <v>2149</v>
      </c>
      <c r="C78" s="70">
        <v>41787295.240000002</v>
      </c>
      <c r="D78" s="70"/>
      <c r="E78" s="3"/>
      <c r="F78" s="3"/>
      <c r="G78" s="3">
        <v>42923910.105524585</v>
      </c>
      <c r="H78" s="3"/>
      <c r="I78" s="3">
        <v>43666873.435195126</v>
      </c>
      <c r="J78" s="3"/>
      <c r="K78" s="3">
        <v>0</v>
      </c>
    </row>
    <row r="79" spans="1:11" x14ac:dyDescent="0.35">
      <c r="A79" s="61" t="s">
        <v>2148</v>
      </c>
      <c r="B79" s="72" t="s">
        <v>2147</v>
      </c>
      <c r="C79" s="70">
        <v>12184624.029999999</v>
      </c>
      <c r="D79" s="70"/>
      <c r="E79" s="3"/>
      <c r="F79" s="3"/>
      <c r="G79" s="3">
        <v>9099119.9436890166</v>
      </c>
      <c r="H79" s="3"/>
      <c r="I79" s="3">
        <v>9345439.4278005455</v>
      </c>
      <c r="J79" s="3"/>
      <c r="K79" s="3">
        <v>0</v>
      </c>
    </row>
    <row r="80" spans="1:11" x14ac:dyDescent="0.35">
      <c r="A80" s="61" t="s">
        <v>2146</v>
      </c>
      <c r="B80" s="72" t="s">
        <v>2145</v>
      </c>
      <c r="C80" s="70">
        <v>89958.77</v>
      </c>
      <c r="D80" s="70"/>
      <c r="E80" s="3"/>
      <c r="F80" s="3"/>
      <c r="G80" s="3">
        <v>102372.15031841827</v>
      </c>
      <c r="H80" s="3"/>
      <c r="I80" s="3">
        <v>105701.02699363854</v>
      </c>
      <c r="J80" s="3"/>
      <c r="K80" s="3">
        <v>0</v>
      </c>
    </row>
    <row r="81" spans="1:11" x14ac:dyDescent="0.35">
      <c r="A81" s="61" t="s">
        <v>2144</v>
      </c>
      <c r="B81" s="72" t="s">
        <v>2143</v>
      </c>
      <c r="C81" s="70">
        <v>2605249.62</v>
      </c>
      <c r="D81" s="70"/>
      <c r="E81" s="3"/>
      <c r="F81" s="3"/>
      <c r="G81" s="3">
        <v>2253315.9315217286</v>
      </c>
      <c r="H81" s="3"/>
      <c r="I81" s="3">
        <v>2301310.2022623136</v>
      </c>
      <c r="J81" s="3"/>
      <c r="K81" s="3">
        <v>0</v>
      </c>
    </row>
    <row r="82" spans="1:11" x14ac:dyDescent="0.35">
      <c r="A82" s="61" t="s">
        <v>2142</v>
      </c>
      <c r="B82" s="72" t="s">
        <v>2141</v>
      </c>
      <c r="C82" s="70">
        <v>644770.51</v>
      </c>
      <c r="D82" s="70"/>
      <c r="E82" s="3"/>
      <c r="F82" s="3"/>
      <c r="G82" s="3">
        <v>674159.31168975134</v>
      </c>
      <c r="H82" s="3"/>
      <c r="I82" s="3">
        <v>697197.41173884354</v>
      </c>
      <c r="J82" s="3"/>
      <c r="K82" s="3">
        <v>0</v>
      </c>
    </row>
    <row r="83" spans="1:11" x14ac:dyDescent="0.35">
      <c r="A83" s="61" t="s">
        <v>2012</v>
      </c>
      <c r="B83" s="67" t="s">
        <v>2011</v>
      </c>
      <c r="C83" s="70">
        <v>89651034.640000001</v>
      </c>
      <c r="D83" s="70"/>
      <c r="E83" s="83"/>
      <c r="F83" s="69"/>
      <c r="G83" s="83">
        <f>SUM(G65:G82)</f>
        <v>99557748.350112438</v>
      </c>
      <c r="H83" s="69"/>
      <c r="I83" s="83">
        <f>SUM(I65:I82)</f>
        <v>102099902.7537124</v>
      </c>
      <c r="J83" s="69"/>
      <c r="K83" s="83">
        <f>SUM(K65:K82)</f>
        <v>0</v>
      </c>
    </row>
    <row r="84" spans="1:11" x14ac:dyDescent="0.35">
      <c r="A84" s="75" t="s">
        <v>2010</v>
      </c>
      <c r="B84" s="61"/>
      <c r="C84" s="70"/>
      <c r="D84" s="70"/>
    </row>
    <row r="85" spans="1:11" x14ac:dyDescent="0.35">
      <c r="A85" s="61" t="s">
        <v>2009</v>
      </c>
      <c r="B85" s="72" t="s">
        <v>2008</v>
      </c>
      <c r="C85" s="70">
        <v>127987.68</v>
      </c>
      <c r="D85" s="70"/>
      <c r="E85" s="27"/>
      <c r="F85" s="3"/>
      <c r="G85" s="3">
        <v>178144.31759560952</v>
      </c>
      <c r="H85" s="3"/>
      <c r="I85" s="3">
        <v>183334.5571051992</v>
      </c>
      <c r="J85" s="3"/>
      <c r="K85" s="3">
        <v>0</v>
      </c>
    </row>
    <row r="86" spans="1:11" x14ac:dyDescent="0.35">
      <c r="A86" s="61" t="s">
        <v>2007</v>
      </c>
      <c r="B86" s="72" t="s">
        <v>2006</v>
      </c>
      <c r="C86" s="70">
        <v>12059489.810000001</v>
      </c>
      <c r="D86" s="70"/>
      <c r="E86" s="81"/>
      <c r="F86" s="81"/>
      <c r="G86" s="81">
        <v>13403228.300896838</v>
      </c>
      <c r="H86" s="81"/>
      <c r="I86" s="81">
        <v>13647511.784934001</v>
      </c>
      <c r="J86" s="81"/>
      <c r="K86" s="81">
        <v>0</v>
      </c>
    </row>
    <row r="87" spans="1:11" x14ac:dyDescent="0.35">
      <c r="A87" s="61" t="s">
        <v>2005</v>
      </c>
      <c r="B87" s="72" t="s">
        <v>2004</v>
      </c>
      <c r="C87" s="70">
        <v>21911692.530000001</v>
      </c>
      <c r="D87" s="70"/>
      <c r="E87" s="81"/>
      <c r="F87" s="81"/>
      <c r="G87" s="81">
        <v>24650460.84747364</v>
      </c>
      <c r="H87" s="81"/>
      <c r="I87" s="81">
        <v>25384007.601330057</v>
      </c>
      <c r="J87" s="81"/>
      <c r="K87" s="81">
        <v>0</v>
      </c>
    </row>
    <row r="88" spans="1:11" x14ac:dyDescent="0.35">
      <c r="A88" s="61" t="s">
        <v>2003</v>
      </c>
      <c r="B88" s="72" t="s">
        <v>2002</v>
      </c>
      <c r="C88" s="70">
        <v>19909234.100000001</v>
      </c>
      <c r="D88" s="70"/>
      <c r="E88" s="3"/>
      <c r="F88" s="3"/>
      <c r="G88" s="3">
        <v>13701444.675283955</v>
      </c>
      <c r="H88" s="3"/>
      <c r="I88" s="3">
        <v>14106529.11665835</v>
      </c>
      <c r="J88" s="3"/>
      <c r="K88" s="3">
        <v>0</v>
      </c>
    </row>
    <row r="89" spans="1:11" x14ac:dyDescent="0.35">
      <c r="A89" s="61" t="s">
        <v>2001</v>
      </c>
      <c r="B89" s="72" t="s">
        <v>2000</v>
      </c>
      <c r="C89" s="71">
        <v>0</v>
      </c>
      <c r="D89" s="71"/>
      <c r="E89" s="73"/>
      <c r="F89" s="73"/>
      <c r="G89" s="73">
        <v>0</v>
      </c>
      <c r="H89" s="73"/>
      <c r="I89" s="73">
        <v>0</v>
      </c>
      <c r="J89" s="73"/>
      <c r="K89" s="73">
        <v>0</v>
      </c>
    </row>
    <row r="90" spans="1:11" x14ac:dyDescent="0.35">
      <c r="A90" s="61" t="s">
        <v>1999</v>
      </c>
      <c r="B90" s="67" t="s">
        <v>1998</v>
      </c>
      <c r="C90" s="70">
        <v>54008404.120000005</v>
      </c>
      <c r="D90" s="70"/>
      <c r="E90" s="69"/>
      <c r="F90" s="69"/>
      <c r="G90" s="69">
        <f>SUM(G85:G89)</f>
        <v>51933278.141250044</v>
      </c>
      <c r="H90" s="69"/>
      <c r="I90" s="69">
        <f>SUM(I85:I89)</f>
        <v>53321383.060027607</v>
      </c>
      <c r="J90" s="69"/>
      <c r="K90" s="69">
        <f>SUM(K85:K89)</f>
        <v>0</v>
      </c>
    </row>
    <row r="91" spans="1:11" x14ac:dyDescent="0.35">
      <c r="A91" s="75" t="s">
        <v>1997</v>
      </c>
      <c r="B91" s="61"/>
      <c r="C91" s="70"/>
      <c r="D91" s="70"/>
    </row>
    <row r="92" spans="1:11" x14ac:dyDescent="0.35">
      <c r="A92" s="61" t="s">
        <v>1996</v>
      </c>
      <c r="B92" s="72" t="s">
        <v>1995</v>
      </c>
      <c r="C92" s="70">
        <v>23042437.940000001</v>
      </c>
      <c r="D92" s="70"/>
      <c r="E92" s="27"/>
      <c r="F92" s="3"/>
      <c r="G92" s="27">
        <v>30166759.978738338</v>
      </c>
      <c r="H92" s="3"/>
      <c r="I92" s="27">
        <v>31196592.028669499</v>
      </c>
      <c r="J92" s="3"/>
      <c r="K92" s="27">
        <v>0</v>
      </c>
    </row>
    <row r="93" spans="1:11" x14ac:dyDescent="0.35">
      <c r="A93" s="61" t="s">
        <v>1994</v>
      </c>
      <c r="B93" s="72" t="s">
        <v>1993</v>
      </c>
      <c r="C93" s="70">
        <v>2282585.9699999997</v>
      </c>
      <c r="D93" s="70"/>
      <c r="E93" s="3"/>
      <c r="F93" s="3"/>
      <c r="G93" s="3">
        <v>2036094.5242690551</v>
      </c>
      <c r="H93" s="3"/>
      <c r="I93" s="3">
        <v>2076960.4672155343</v>
      </c>
      <c r="J93" s="3"/>
      <c r="K93" s="3">
        <v>0</v>
      </c>
    </row>
    <row r="94" spans="1:11" x14ac:dyDescent="0.35">
      <c r="A94" s="61" t="s">
        <v>1992</v>
      </c>
      <c r="B94" s="72" t="s">
        <v>1991</v>
      </c>
      <c r="C94" s="70">
        <v>91.96</v>
      </c>
      <c r="D94" s="70"/>
      <c r="E94" s="3"/>
      <c r="F94" s="3"/>
      <c r="G94" s="3">
        <v>135.10535646203095</v>
      </c>
      <c r="H94" s="3"/>
      <c r="I94" s="3">
        <v>139.58566975909895</v>
      </c>
      <c r="J94" s="3"/>
      <c r="K94" s="3">
        <v>0</v>
      </c>
    </row>
    <row r="95" spans="1:11" x14ac:dyDescent="0.35">
      <c r="A95" s="61" t="s">
        <v>1990</v>
      </c>
      <c r="B95" s="72" t="s">
        <v>1989</v>
      </c>
      <c r="C95" s="70">
        <v>0</v>
      </c>
      <c r="D95" s="70"/>
      <c r="E95" s="3"/>
      <c r="F95" s="3"/>
      <c r="G95" s="3">
        <v>0</v>
      </c>
      <c r="H95" s="3"/>
      <c r="I95" s="3">
        <v>0</v>
      </c>
      <c r="J95" s="3"/>
      <c r="K95" s="3">
        <v>0</v>
      </c>
    </row>
    <row r="96" spans="1:11" x14ac:dyDescent="0.35">
      <c r="A96" s="61" t="s">
        <v>1988</v>
      </c>
      <c r="B96" s="72" t="s">
        <v>1987</v>
      </c>
      <c r="C96" s="70">
        <v>754309.8</v>
      </c>
      <c r="D96" s="70"/>
      <c r="E96" s="3"/>
      <c r="F96" s="3"/>
      <c r="G96" s="3">
        <v>863908.83987533185</v>
      </c>
      <c r="H96" s="3"/>
      <c r="I96" s="3">
        <v>896325.013356518</v>
      </c>
      <c r="J96" s="3"/>
      <c r="K96" s="3">
        <v>0</v>
      </c>
    </row>
    <row r="97" spans="1:11" x14ac:dyDescent="0.35">
      <c r="A97" s="61" t="s">
        <v>1986</v>
      </c>
      <c r="B97" s="72" t="s">
        <v>1985</v>
      </c>
      <c r="C97" s="70">
        <v>0</v>
      </c>
      <c r="D97" s="70"/>
      <c r="E97" s="3"/>
      <c r="F97" s="3"/>
      <c r="G97" s="3">
        <v>0</v>
      </c>
      <c r="H97" s="3"/>
      <c r="I97" s="3">
        <v>0</v>
      </c>
      <c r="J97" s="3"/>
      <c r="K97" s="3">
        <v>0</v>
      </c>
    </row>
    <row r="98" spans="1:11" x14ac:dyDescent="0.35">
      <c r="A98" s="61" t="s">
        <v>1984</v>
      </c>
      <c r="B98" s="72" t="s">
        <v>1983</v>
      </c>
      <c r="C98" s="71">
        <v>0</v>
      </c>
      <c r="D98" s="71"/>
      <c r="E98" s="73"/>
      <c r="F98" s="73"/>
      <c r="G98" s="73">
        <v>0</v>
      </c>
      <c r="H98" s="73"/>
      <c r="I98" s="73">
        <v>0</v>
      </c>
      <c r="J98" s="73"/>
      <c r="K98" s="73">
        <v>0</v>
      </c>
    </row>
    <row r="99" spans="1:11" x14ac:dyDescent="0.35">
      <c r="A99" s="61" t="s">
        <v>1982</v>
      </c>
      <c r="B99" s="67" t="s">
        <v>1981</v>
      </c>
      <c r="C99" s="70">
        <v>26079425.670000002</v>
      </c>
      <c r="D99" s="70"/>
      <c r="E99" s="69"/>
      <c r="F99" s="69"/>
      <c r="G99" s="69">
        <f>SUM(G92:G98)</f>
        <v>33066898.448239189</v>
      </c>
      <c r="H99" s="69"/>
      <c r="I99" s="69">
        <f>SUM(I92:I98)</f>
        <v>34170017.094911307</v>
      </c>
      <c r="J99" s="69"/>
      <c r="K99" s="69">
        <f>SUM(K92:K98)</f>
        <v>0</v>
      </c>
    </row>
    <row r="100" spans="1:11" x14ac:dyDescent="0.35">
      <c r="A100" s="75" t="s">
        <v>1975</v>
      </c>
      <c r="B100" s="61"/>
      <c r="C100" s="74"/>
      <c r="D100" s="74"/>
    </row>
    <row r="101" spans="1:11" x14ac:dyDescent="0.35">
      <c r="A101" s="61" t="s">
        <v>1974</v>
      </c>
      <c r="B101" s="72" t="s">
        <v>1973</v>
      </c>
      <c r="C101" s="70">
        <v>56080888.700000003</v>
      </c>
      <c r="D101" s="70"/>
      <c r="E101" s="27"/>
      <c r="F101" s="3"/>
      <c r="G101" s="27">
        <v>95769987.645848662</v>
      </c>
      <c r="H101" s="3"/>
      <c r="I101" s="27">
        <v>100221691.21031648</v>
      </c>
      <c r="J101" s="3"/>
      <c r="K101" s="27">
        <v>0</v>
      </c>
    </row>
    <row r="102" spans="1:11" x14ac:dyDescent="0.35">
      <c r="A102" s="61" t="s">
        <v>1972</v>
      </c>
      <c r="B102" s="72" t="s">
        <v>1971</v>
      </c>
      <c r="C102" s="70">
        <v>6399657.1199999992</v>
      </c>
      <c r="D102" s="70"/>
      <c r="E102" s="3"/>
      <c r="F102" s="3"/>
      <c r="G102" s="3">
        <v>8215538.5157654798</v>
      </c>
      <c r="H102" s="3"/>
      <c r="I102" s="3">
        <v>8304022.6006075423</v>
      </c>
      <c r="J102" s="3"/>
      <c r="K102" s="3">
        <v>0</v>
      </c>
    </row>
    <row r="103" spans="1:11" x14ac:dyDescent="0.35">
      <c r="A103" s="61" t="s">
        <v>1970</v>
      </c>
      <c r="B103" s="72" t="s">
        <v>1969</v>
      </c>
      <c r="C103" s="70">
        <v>-23492438.649999999</v>
      </c>
      <c r="D103" s="70"/>
      <c r="E103" s="3"/>
      <c r="F103" s="3"/>
      <c r="G103" s="3">
        <v>-23264350.726432681</v>
      </c>
      <c r="H103" s="3"/>
      <c r="I103" s="3">
        <v>-23151795.13241544</v>
      </c>
      <c r="J103" s="3"/>
      <c r="K103" s="3">
        <v>0</v>
      </c>
    </row>
    <row r="104" spans="1:11" x14ac:dyDescent="0.35">
      <c r="A104" s="61" t="s">
        <v>1968</v>
      </c>
      <c r="B104" s="72" t="s">
        <v>1967</v>
      </c>
      <c r="C104" s="70">
        <v>14683372.310000001</v>
      </c>
      <c r="D104" s="70"/>
      <c r="E104" s="3"/>
      <c r="F104" s="3"/>
      <c r="G104" s="3">
        <v>16664051.067387149</v>
      </c>
      <c r="H104" s="3"/>
      <c r="I104" s="3">
        <v>16414290.263174305</v>
      </c>
      <c r="J104" s="3"/>
      <c r="K104" s="3">
        <v>0</v>
      </c>
    </row>
    <row r="105" spans="1:11" x14ac:dyDescent="0.35">
      <c r="A105" s="61" t="s">
        <v>1966</v>
      </c>
      <c r="B105" s="72" t="s">
        <v>1965</v>
      </c>
      <c r="C105" s="70">
        <v>4863971.8599999994</v>
      </c>
      <c r="D105" s="70"/>
      <c r="E105" s="3"/>
      <c r="F105" s="3"/>
      <c r="G105" s="3">
        <v>5610861.9116208768</v>
      </c>
      <c r="H105" s="3"/>
      <c r="I105" s="3">
        <v>5639052.3795744851</v>
      </c>
      <c r="J105" s="3"/>
      <c r="K105" s="3">
        <v>0</v>
      </c>
    </row>
    <row r="106" spans="1:11" x14ac:dyDescent="0.35">
      <c r="A106" s="61" t="s">
        <v>1964</v>
      </c>
      <c r="B106" s="72" t="s">
        <v>1963</v>
      </c>
      <c r="C106" s="70">
        <v>5657729.2000000002</v>
      </c>
      <c r="D106" s="70"/>
      <c r="E106" s="3"/>
      <c r="F106" s="3"/>
      <c r="G106" s="3">
        <v>6767380.4563458459</v>
      </c>
      <c r="H106" s="3"/>
      <c r="I106" s="3">
        <v>6838820.8522201497</v>
      </c>
      <c r="J106" s="3"/>
      <c r="K106" s="3">
        <v>0</v>
      </c>
    </row>
    <row r="107" spans="1:11" x14ac:dyDescent="0.35">
      <c r="A107" s="61" t="s">
        <v>1962</v>
      </c>
      <c r="B107" s="72" t="s">
        <v>1961</v>
      </c>
      <c r="C107" s="70">
        <v>34652826.090000004</v>
      </c>
      <c r="D107" t="s">
        <v>1960</v>
      </c>
      <c r="E107" s="79"/>
      <c r="F107" s="79"/>
      <c r="G107" s="79">
        <v>31729988.112815775</v>
      </c>
      <c r="H107" s="79"/>
      <c r="I107" s="79">
        <v>32841054.675886303</v>
      </c>
      <c r="J107" s="79"/>
      <c r="K107" s="79">
        <v>0</v>
      </c>
    </row>
    <row r="108" spans="1:11" x14ac:dyDescent="0.35">
      <c r="A108" s="61" t="s">
        <v>1959</v>
      </c>
      <c r="B108" s="72" t="s">
        <v>1958</v>
      </c>
      <c r="C108" s="70">
        <v>8197506.5800000001</v>
      </c>
      <c r="D108" s="70"/>
      <c r="E108" s="79"/>
      <c r="F108" s="79"/>
      <c r="G108" s="79">
        <v>6897558.1279501757</v>
      </c>
      <c r="H108" s="79"/>
      <c r="I108" s="79">
        <v>7071886.3918640111</v>
      </c>
      <c r="J108" s="79"/>
      <c r="K108" s="79">
        <v>0</v>
      </c>
    </row>
    <row r="109" spans="1:11" x14ac:dyDescent="0.35">
      <c r="A109" s="61" t="s">
        <v>1957</v>
      </c>
      <c r="B109" s="72" t="s">
        <v>1956</v>
      </c>
      <c r="C109" s="70">
        <v>3375.66</v>
      </c>
      <c r="D109" s="70"/>
      <c r="E109" s="3"/>
      <c r="F109" s="3"/>
      <c r="G109" s="3">
        <v>4124.3688934914144</v>
      </c>
      <c r="H109" s="3"/>
      <c r="I109" s="3">
        <v>3982.7667939408025</v>
      </c>
      <c r="J109" s="3"/>
      <c r="K109" s="3">
        <v>0</v>
      </c>
    </row>
    <row r="110" spans="1:11" x14ac:dyDescent="0.35">
      <c r="A110" s="61" t="s">
        <v>1955</v>
      </c>
      <c r="B110" s="72" t="s">
        <v>1954</v>
      </c>
      <c r="C110" s="70">
        <v>6884448.3300000001</v>
      </c>
      <c r="D110" s="70"/>
      <c r="E110" s="3"/>
      <c r="F110" s="3"/>
      <c r="G110" s="3">
        <v>25193127.109658897</v>
      </c>
      <c r="H110" s="3"/>
      <c r="I110" s="3">
        <v>26902348.859863117</v>
      </c>
      <c r="J110" s="3"/>
      <c r="K110" s="3">
        <v>0</v>
      </c>
    </row>
    <row r="111" spans="1:11" x14ac:dyDescent="0.35">
      <c r="A111" s="61" t="s">
        <v>1953</v>
      </c>
      <c r="B111" s="72" t="s">
        <v>1952</v>
      </c>
      <c r="C111" s="70">
        <v>6513278.9100000001</v>
      </c>
      <c r="D111" s="70"/>
      <c r="E111" s="3"/>
      <c r="F111" s="3"/>
      <c r="G111" s="3">
        <v>4815500.6204313263</v>
      </c>
      <c r="H111" s="3"/>
      <c r="I111" s="3">
        <v>5006283.8353178026</v>
      </c>
      <c r="J111" s="3"/>
      <c r="K111" s="3">
        <v>0</v>
      </c>
    </row>
    <row r="112" spans="1:11" x14ac:dyDescent="0.35">
      <c r="A112" s="61" t="s">
        <v>1951</v>
      </c>
      <c r="B112" s="72" t="s">
        <v>1950</v>
      </c>
      <c r="C112" s="70">
        <v>0</v>
      </c>
      <c r="D112" s="70"/>
      <c r="E112" s="3"/>
      <c r="F112" s="3"/>
      <c r="G112" s="3">
        <v>0</v>
      </c>
      <c r="H112" s="3"/>
      <c r="I112" s="3">
        <v>0</v>
      </c>
      <c r="J112" s="3"/>
      <c r="K112" s="3">
        <v>0</v>
      </c>
    </row>
    <row r="113" spans="1:11" x14ac:dyDescent="0.35">
      <c r="A113" s="61" t="s">
        <v>1949</v>
      </c>
      <c r="B113" s="72" t="s">
        <v>1948</v>
      </c>
      <c r="C113" s="71">
        <v>15838532.720000001</v>
      </c>
      <c r="D113" s="76"/>
      <c r="E113" s="3"/>
      <c r="F113" s="3"/>
      <c r="G113" s="3">
        <v>20130147.25858308</v>
      </c>
      <c r="H113" s="3"/>
      <c r="I113" s="3">
        <v>20532821.412840273</v>
      </c>
      <c r="J113" s="3"/>
      <c r="K113" s="3">
        <v>0</v>
      </c>
    </row>
    <row r="114" spans="1:11" x14ac:dyDescent="0.35">
      <c r="A114" s="61" t="s">
        <v>1947</v>
      </c>
      <c r="B114" s="67" t="s">
        <v>1946</v>
      </c>
      <c r="C114" s="70">
        <v>136283148.83000001</v>
      </c>
      <c r="D114" s="70"/>
      <c r="E114" s="68"/>
      <c r="F114" s="69"/>
      <c r="G114" s="68">
        <f>SUM(G101:G113)</f>
        <v>198533914.46886805</v>
      </c>
      <c r="H114" s="69"/>
      <c r="I114" s="68">
        <f>SUM(I101:I113)</f>
        <v>206624460.11604294</v>
      </c>
      <c r="J114" s="69"/>
      <c r="K114" s="68">
        <f>SUM(K101:K113)</f>
        <v>0</v>
      </c>
    </row>
    <row r="115" spans="1:11" ht="16" thickBot="1" x14ac:dyDescent="0.4">
      <c r="A115" s="61" t="s">
        <v>1945</v>
      </c>
      <c r="B115" s="67" t="s">
        <v>1944</v>
      </c>
      <c r="C115" s="65">
        <v>528434012.11000013</v>
      </c>
      <c r="D115" s="65"/>
      <c r="E115" s="63"/>
      <c r="F115" s="98"/>
      <c r="G115" s="63">
        <f>SUM(G114,G99,G90,G83,G63,G40)</f>
        <v>534704385.73721868</v>
      </c>
      <c r="H115" s="98"/>
      <c r="I115" s="63">
        <f>SUM(I114,I99,I90,I83,I63,I40)</f>
        <v>549083922.31694806</v>
      </c>
      <c r="J115" s="98"/>
      <c r="K115" s="63">
        <f>SUM(K114,K99,K90,K83,K63,K40)</f>
        <v>0</v>
      </c>
    </row>
    <row r="116" spans="1:11" ht="15" thickTop="1" x14ac:dyDescent="0.35">
      <c r="A116" s="62"/>
      <c r="B116" s="61"/>
      <c r="C116" s="60"/>
      <c r="D116" s="76"/>
    </row>
    <row r="118" spans="1:11" x14ac:dyDescent="0.35">
      <c r="E118" s="3"/>
      <c r="F118" s="3"/>
      <c r="G118" s="3"/>
      <c r="H118" s="3"/>
      <c r="I118" s="3"/>
      <c r="J118" s="3"/>
      <c r="K118" s="3"/>
    </row>
    <row r="119" spans="1:11" x14ac:dyDescent="0.35">
      <c r="E119" s="97"/>
      <c r="G119" s="97"/>
      <c r="I119" s="97"/>
      <c r="K119" s="97"/>
    </row>
    <row r="121" spans="1:11" x14ac:dyDescent="0.35">
      <c r="E121" s="97"/>
      <c r="G121" s="97"/>
      <c r="I121" s="97"/>
      <c r="K121" s="97"/>
    </row>
  </sheetData>
  <pageMargins left="0.7" right="0.7" top="0.5" bottom="0.5" header="0.3" footer="0.3"/>
  <pageSetup scale="89" fitToHeight="0" orientation="portrait" horizontalDpi="90" verticalDpi="90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106"/>
  <sheetViews>
    <sheetView workbookViewId="0">
      <pane ySplit="5" topLeftCell="A90" activePane="bottomLeft" state="frozen"/>
      <selection activeCell="J6142" sqref="J6142"/>
      <selection pane="bottomLeft" activeCell="M108" sqref="M108"/>
    </sheetView>
  </sheetViews>
  <sheetFormatPr defaultRowHeight="14.5" outlineLevelCol="1" x14ac:dyDescent="0.35"/>
  <cols>
    <col min="1" max="1" width="53.81640625" style="6" bestFit="1" customWidth="1"/>
    <col min="2" max="2" width="33.54296875" style="59" hidden="1" customWidth="1" outlineLevel="1"/>
    <col min="3" max="3" width="13.1796875" style="6" hidden="1" customWidth="1" outlineLevel="1"/>
    <col min="4" max="4" width="12" hidden="1" customWidth="1" outlineLevel="1"/>
    <col min="5" max="5" width="14" hidden="1" customWidth="1" outlineLevel="1"/>
    <col min="6" max="6" width="1.7265625" customWidth="1" collapsed="1"/>
    <col min="7" max="7" width="14" bestFit="1" customWidth="1"/>
    <col min="8" max="8" width="1.7265625" customWidth="1"/>
    <col min="9" max="9" width="14" bestFit="1" customWidth="1"/>
    <col min="10" max="10" width="1.7265625" customWidth="1"/>
    <col min="11" max="11" width="14" bestFit="1" customWidth="1"/>
    <col min="12" max="12" width="14.26953125" bestFit="1" customWidth="1"/>
  </cols>
  <sheetData>
    <row r="1" spans="1:11" x14ac:dyDescent="0.35">
      <c r="A1" s="93" t="s">
        <v>2140</v>
      </c>
      <c r="B1" s="94"/>
      <c r="C1" s="93"/>
      <c r="D1" s="92"/>
      <c r="E1" s="92"/>
      <c r="F1" s="92"/>
      <c r="G1" s="92"/>
      <c r="H1" s="92"/>
      <c r="I1" s="92"/>
      <c r="J1" s="92"/>
      <c r="K1" s="92"/>
    </row>
    <row r="2" spans="1:11" x14ac:dyDescent="0.35">
      <c r="A2" s="93" t="s">
        <v>2139</v>
      </c>
      <c r="B2" s="94"/>
      <c r="C2" s="93"/>
      <c r="D2" s="92"/>
      <c r="E2" s="92"/>
      <c r="F2" s="92"/>
      <c r="G2" s="92"/>
      <c r="H2" s="92"/>
      <c r="I2" s="92"/>
      <c r="J2" s="92"/>
      <c r="K2" s="92"/>
    </row>
    <row r="3" spans="1:11" x14ac:dyDescent="0.35">
      <c r="A3" s="95" t="s">
        <v>2138</v>
      </c>
      <c r="B3" s="94"/>
      <c r="C3" s="93"/>
      <c r="D3" s="92"/>
      <c r="E3" s="92"/>
      <c r="F3" s="92"/>
      <c r="G3" s="92"/>
      <c r="H3" s="92"/>
      <c r="I3" s="92"/>
      <c r="J3" s="92"/>
      <c r="K3" s="92"/>
    </row>
    <row r="4" spans="1:11" x14ac:dyDescent="0.35">
      <c r="A4" s="91"/>
      <c r="C4" s="91"/>
    </row>
    <row r="5" spans="1:11" x14ac:dyDescent="0.35">
      <c r="A5" s="90" t="s">
        <v>2137</v>
      </c>
      <c r="B5" s="89" t="s">
        <v>2136</v>
      </c>
      <c r="C5" s="88" t="s">
        <v>2135</v>
      </c>
      <c r="E5" s="22"/>
      <c r="F5" s="22"/>
      <c r="G5" s="22">
        <v>2023</v>
      </c>
      <c r="H5" s="22"/>
      <c r="I5" s="22">
        <v>2024</v>
      </c>
      <c r="J5" s="22"/>
      <c r="K5" s="22">
        <v>2025</v>
      </c>
    </row>
    <row r="6" spans="1:11" x14ac:dyDescent="0.35">
      <c r="A6" s="87"/>
      <c r="B6" s="86">
        <v>0</v>
      </c>
      <c r="C6" s="85"/>
    </row>
    <row r="7" spans="1:11" x14ac:dyDescent="0.35">
      <c r="A7" s="84" t="s">
        <v>2134</v>
      </c>
      <c r="B7" s="61"/>
      <c r="C7" s="74"/>
    </row>
    <row r="8" spans="1:11" x14ac:dyDescent="0.35">
      <c r="A8" s="61" t="s">
        <v>2133</v>
      </c>
      <c r="B8" s="75"/>
      <c r="C8" s="74"/>
    </row>
    <row r="9" spans="1:11" x14ac:dyDescent="0.35">
      <c r="A9" s="75" t="s">
        <v>2132</v>
      </c>
      <c r="C9" s="74"/>
    </row>
    <row r="10" spans="1:11" x14ac:dyDescent="0.35">
      <c r="A10" s="61" t="s">
        <v>2131</v>
      </c>
      <c r="B10" s="72" t="s">
        <v>2130</v>
      </c>
      <c r="C10" s="70">
        <v>0</v>
      </c>
      <c r="E10" s="24"/>
      <c r="F10" s="3"/>
      <c r="G10" s="24">
        <v>0</v>
      </c>
      <c r="H10" s="3"/>
      <c r="I10" s="24">
        <v>0</v>
      </c>
      <c r="J10" s="3"/>
      <c r="K10" s="24">
        <v>0</v>
      </c>
    </row>
    <row r="11" spans="1:11" x14ac:dyDescent="0.35">
      <c r="A11" s="61" t="s">
        <v>2129</v>
      </c>
      <c r="B11" s="72" t="s">
        <v>2128</v>
      </c>
      <c r="C11" s="70">
        <v>129321.22</v>
      </c>
      <c r="E11" s="3"/>
      <c r="F11" s="3"/>
      <c r="G11" s="3">
        <v>181437.85118124346</v>
      </c>
      <c r="H11" s="3"/>
      <c r="I11" s="3">
        <v>186103.46740643549</v>
      </c>
      <c r="J11" s="3"/>
      <c r="K11" s="3">
        <v>0</v>
      </c>
    </row>
    <row r="12" spans="1:11" x14ac:dyDescent="0.35">
      <c r="A12" s="61" t="s">
        <v>2127</v>
      </c>
      <c r="B12" s="72" t="s">
        <v>2126</v>
      </c>
      <c r="C12" s="70">
        <v>0</v>
      </c>
      <c r="E12" s="3"/>
      <c r="F12" s="3"/>
      <c r="G12" s="3">
        <v>0</v>
      </c>
      <c r="H12" s="3"/>
      <c r="I12" s="3">
        <v>0</v>
      </c>
      <c r="J12" s="3"/>
      <c r="K12" s="3">
        <v>0</v>
      </c>
    </row>
    <row r="13" spans="1:11" x14ac:dyDescent="0.35">
      <c r="A13" s="61" t="s">
        <v>2125</v>
      </c>
      <c r="B13" s="72" t="s">
        <v>2124</v>
      </c>
      <c r="C13" s="70">
        <v>0</v>
      </c>
      <c r="E13" s="3"/>
      <c r="F13" s="3"/>
      <c r="G13" s="3">
        <v>0</v>
      </c>
      <c r="H13" s="3"/>
      <c r="I13" s="3">
        <v>0</v>
      </c>
      <c r="J13" s="3"/>
      <c r="K13" s="3">
        <v>0</v>
      </c>
    </row>
    <row r="14" spans="1:11" x14ac:dyDescent="0.35">
      <c r="A14" s="61" t="s">
        <v>2123</v>
      </c>
      <c r="B14" s="72" t="s">
        <v>2122</v>
      </c>
      <c r="C14" s="70">
        <v>0</v>
      </c>
      <c r="E14" s="3"/>
      <c r="F14" s="3"/>
      <c r="G14" s="3">
        <v>0</v>
      </c>
      <c r="H14" s="3"/>
      <c r="I14" s="3">
        <v>0</v>
      </c>
      <c r="J14" s="3"/>
      <c r="K14" s="3">
        <v>0</v>
      </c>
    </row>
    <row r="15" spans="1:11" x14ac:dyDescent="0.35">
      <c r="A15" s="61" t="s">
        <v>2121</v>
      </c>
      <c r="B15" s="72" t="s">
        <v>2120</v>
      </c>
      <c r="C15" s="70">
        <v>10117.16</v>
      </c>
      <c r="E15" s="3"/>
      <c r="F15" s="3"/>
      <c r="G15" s="3">
        <v>10785.182725328472</v>
      </c>
      <c r="H15" s="3"/>
      <c r="I15" s="3">
        <v>11146.076299102191</v>
      </c>
      <c r="J15" s="3"/>
      <c r="K15" s="3">
        <v>0</v>
      </c>
    </row>
    <row r="16" spans="1:11" x14ac:dyDescent="0.35">
      <c r="A16" s="61" t="s">
        <v>2119</v>
      </c>
      <c r="B16" s="72" t="s">
        <v>2118</v>
      </c>
      <c r="C16" s="70">
        <v>0</v>
      </c>
      <c r="E16" s="3"/>
      <c r="F16" s="3"/>
      <c r="G16" s="3">
        <v>0</v>
      </c>
      <c r="H16" s="3"/>
      <c r="I16" s="3">
        <v>0</v>
      </c>
      <c r="J16" s="3"/>
      <c r="K16" s="3">
        <v>0</v>
      </c>
    </row>
    <row r="17" spans="1:11" x14ac:dyDescent="0.35">
      <c r="A17" s="61" t="s">
        <v>2117</v>
      </c>
      <c r="B17" s="72" t="s">
        <v>2116</v>
      </c>
      <c r="C17" s="70">
        <v>0</v>
      </c>
      <c r="E17" s="3"/>
      <c r="F17" s="3"/>
      <c r="G17" s="3">
        <v>0</v>
      </c>
      <c r="H17" s="3"/>
      <c r="I17" s="3">
        <v>0</v>
      </c>
      <c r="J17" s="3"/>
      <c r="K17" s="3">
        <v>0</v>
      </c>
    </row>
    <row r="18" spans="1:11" x14ac:dyDescent="0.35">
      <c r="A18" s="61" t="s">
        <v>2115</v>
      </c>
      <c r="B18" s="72" t="s">
        <v>2114</v>
      </c>
      <c r="C18" s="70">
        <v>2215558.13</v>
      </c>
      <c r="E18" s="3"/>
      <c r="F18" s="3"/>
      <c r="G18" s="3">
        <v>2327868.6178519516</v>
      </c>
      <c r="H18" s="3"/>
      <c r="I18" s="3">
        <v>2405233.6646793489</v>
      </c>
      <c r="J18" s="3"/>
      <c r="K18" s="3">
        <v>0</v>
      </c>
    </row>
    <row r="19" spans="1:11" x14ac:dyDescent="0.35">
      <c r="A19" s="61" t="s">
        <v>2113</v>
      </c>
      <c r="B19" s="72" t="s">
        <v>2112</v>
      </c>
      <c r="C19" s="70">
        <v>-19265.02</v>
      </c>
      <c r="E19" s="3"/>
      <c r="F19" s="3"/>
      <c r="G19" s="3">
        <v>3375.7810654065488</v>
      </c>
      <c r="H19" s="3"/>
      <c r="I19" s="3">
        <v>3464.893076754096</v>
      </c>
      <c r="J19" s="3"/>
      <c r="K19" s="3">
        <v>0</v>
      </c>
    </row>
    <row r="20" spans="1:11" x14ac:dyDescent="0.35">
      <c r="A20" s="61" t="s">
        <v>2111</v>
      </c>
      <c r="B20" s="72" t="s">
        <v>2110</v>
      </c>
      <c r="C20" s="70">
        <v>588096.5</v>
      </c>
      <c r="E20" s="3"/>
      <c r="F20" s="3"/>
      <c r="G20" s="3">
        <v>807971.97430944245</v>
      </c>
      <c r="H20" s="3"/>
      <c r="I20" s="3">
        <v>830193.41692672577</v>
      </c>
      <c r="J20" s="3"/>
      <c r="K20" s="3">
        <v>0</v>
      </c>
    </row>
    <row r="21" spans="1:11" x14ac:dyDescent="0.35">
      <c r="A21" s="61" t="s">
        <v>2109</v>
      </c>
      <c r="B21" s="72" t="s">
        <v>2108</v>
      </c>
      <c r="C21" s="70">
        <v>169865.24</v>
      </c>
      <c r="E21" s="3"/>
      <c r="F21" s="3"/>
      <c r="G21" s="3">
        <v>170115.90171890872</v>
      </c>
      <c r="H21" s="3"/>
      <c r="I21" s="3">
        <v>173980.85142226677</v>
      </c>
      <c r="J21" s="3"/>
      <c r="K21" s="3">
        <v>0</v>
      </c>
    </row>
    <row r="22" spans="1:11" x14ac:dyDescent="0.35">
      <c r="A22" s="61" t="s">
        <v>2107</v>
      </c>
      <c r="B22" s="72" t="s">
        <v>2106</v>
      </c>
      <c r="C22" s="70">
        <v>0</v>
      </c>
      <c r="E22" s="3"/>
      <c r="F22" s="3"/>
      <c r="G22" s="3">
        <v>0</v>
      </c>
      <c r="H22" s="3"/>
      <c r="I22" s="3">
        <v>0</v>
      </c>
      <c r="J22" s="3"/>
      <c r="K22" s="3">
        <v>0</v>
      </c>
    </row>
    <row r="23" spans="1:11" x14ac:dyDescent="0.35">
      <c r="A23" s="61" t="s">
        <v>2105</v>
      </c>
      <c r="B23" s="72" t="s">
        <v>2104</v>
      </c>
      <c r="C23" s="70">
        <v>21937.71</v>
      </c>
      <c r="E23" s="3"/>
      <c r="F23" s="3"/>
      <c r="G23" s="3">
        <v>21970.0823917708</v>
      </c>
      <c r="H23" s="3"/>
      <c r="I23" s="3">
        <v>22469.23186906736</v>
      </c>
      <c r="J23" s="3"/>
      <c r="K23" s="3">
        <v>0</v>
      </c>
    </row>
    <row r="24" spans="1:11" x14ac:dyDescent="0.35">
      <c r="A24" s="61" t="s">
        <v>2103</v>
      </c>
      <c r="B24" s="72" t="s">
        <v>2102</v>
      </c>
      <c r="C24" s="70">
        <v>28429.83</v>
      </c>
      <c r="E24" s="3"/>
      <c r="F24" s="3"/>
      <c r="G24" s="3">
        <v>28471.782491610898</v>
      </c>
      <c r="H24" s="3"/>
      <c r="I24" s="3">
        <v>29118.647400670689</v>
      </c>
      <c r="J24" s="3"/>
      <c r="K24" s="3">
        <v>0</v>
      </c>
    </row>
    <row r="25" spans="1:11" x14ac:dyDescent="0.35">
      <c r="A25" s="61" t="s">
        <v>2101</v>
      </c>
      <c r="B25" s="72" t="s">
        <v>2100</v>
      </c>
      <c r="C25" s="70">
        <v>336244.66</v>
      </c>
      <c r="E25" s="3"/>
      <c r="F25" s="3"/>
      <c r="G25" s="3">
        <v>336740.83958594402</v>
      </c>
      <c r="H25" s="3"/>
      <c r="I25" s="3">
        <v>344391.42600917415</v>
      </c>
      <c r="J25" s="3"/>
      <c r="K25" s="3">
        <v>0</v>
      </c>
    </row>
    <row r="26" spans="1:11" x14ac:dyDescent="0.35">
      <c r="A26" s="61" t="s">
        <v>2099</v>
      </c>
      <c r="B26" s="72" t="s">
        <v>2098</v>
      </c>
      <c r="C26" s="70">
        <v>56732.32</v>
      </c>
      <c r="E26" s="3"/>
      <c r="F26" s="3"/>
      <c r="G26" s="3">
        <v>56816.037073892687</v>
      </c>
      <c r="H26" s="3"/>
      <c r="I26" s="3">
        <v>58106.86952057109</v>
      </c>
      <c r="J26" s="3"/>
      <c r="K26" s="3">
        <v>0</v>
      </c>
    </row>
    <row r="27" spans="1:11" x14ac:dyDescent="0.35">
      <c r="A27" s="61" t="s">
        <v>2097</v>
      </c>
      <c r="B27" s="72" t="s">
        <v>2096</v>
      </c>
      <c r="C27" s="70">
        <v>9825.39</v>
      </c>
      <c r="E27" s="3"/>
      <c r="F27" s="3"/>
      <c r="G27" s="3">
        <v>9839.8888412364322</v>
      </c>
      <c r="H27" s="3"/>
      <c r="I27" s="3">
        <v>10063.446281039167</v>
      </c>
      <c r="J27" s="3"/>
      <c r="K27" s="3">
        <v>0</v>
      </c>
    </row>
    <row r="28" spans="1:11" x14ac:dyDescent="0.35">
      <c r="A28" s="61" t="s">
        <v>2095</v>
      </c>
      <c r="B28" s="72" t="s">
        <v>2094</v>
      </c>
      <c r="C28" s="70">
        <v>0</v>
      </c>
      <c r="E28" s="3"/>
      <c r="F28" s="3"/>
      <c r="G28" s="3">
        <v>0</v>
      </c>
      <c r="H28" s="3"/>
      <c r="I28" s="3">
        <v>0</v>
      </c>
      <c r="J28" s="3"/>
      <c r="K28" s="3">
        <v>0</v>
      </c>
    </row>
    <row r="29" spans="1:11" x14ac:dyDescent="0.35">
      <c r="A29" s="61" t="s">
        <v>2093</v>
      </c>
      <c r="B29" s="72" t="s">
        <v>2092</v>
      </c>
      <c r="C29" s="70">
        <v>0</v>
      </c>
      <c r="E29" s="3"/>
      <c r="F29" s="3"/>
      <c r="G29" s="3">
        <v>0</v>
      </c>
      <c r="H29" s="3"/>
      <c r="I29" s="3">
        <v>0</v>
      </c>
      <c r="J29" s="3"/>
      <c r="K29" s="3">
        <v>0</v>
      </c>
    </row>
    <row r="30" spans="1:11" x14ac:dyDescent="0.35">
      <c r="A30" s="61" t="s">
        <v>2091</v>
      </c>
      <c r="B30" s="72" t="s">
        <v>2090</v>
      </c>
      <c r="C30" s="70">
        <v>60951.03</v>
      </c>
      <c r="E30" s="3"/>
      <c r="F30" s="3"/>
      <c r="G30" s="3">
        <v>63185.453185291095</v>
      </c>
      <c r="H30" s="3"/>
      <c r="I30" s="3">
        <v>64734.40707098812</v>
      </c>
      <c r="J30" s="3"/>
      <c r="K30" s="3">
        <v>0</v>
      </c>
    </row>
    <row r="31" spans="1:11" x14ac:dyDescent="0.35">
      <c r="A31" s="61" t="s">
        <v>2089</v>
      </c>
      <c r="B31" s="72" t="s">
        <v>2088</v>
      </c>
      <c r="C31" s="70">
        <v>21412.29</v>
      </c>
      <c r="E31" s="3"/>
      <c r="F31" s="3"/>
      <c r="G31" s="3">
        <v>21443.887055508072</v>
      </c>
      <c r="H31" s="3"/>
      <c r="I31" s="3">
        <v>21931.081633302307</v>
      </c>
      <c r="J31" s="3"/>
      <c r="K31" s="3">
        <v>0</v>
      </c>
    </row>
    <row r="32" spans="1:11" x14ac:dyDescent="0.35">
      <c r="A32" s="61" t="s">
        <v>2087</v>
      </c>
      <c r="B32" s="72" t="s">
        <v>2086</v>
      </c>
      <c r="C32" s="70">
        <v>0</v>
      </c>
      <c r="E32" s="3"/>
      <c r="F32" s="3"/>
      <c r="G32" s="3">
        <v>0</v>
      </c>
      <c r="H32" s="3"/>
      <c r="I32" s="3">
        <v>0</v>
      </c>
      <c r="J32" s="3"/>
      <c r="K32" s="3">
        <v>0</v>
      </c>
    </row>
    <row r="33" spans="1:11" x14ac:dyDescent="0.35">
      <c r="A33" s="61" t="s">
        <v>2085</v>
      </c>
      <c r="B33" s="72" t="s">
        <v>2084</v>
      </c>
      <c r="C33" s="70">
        <v>146942.65</v>
      </c>
      <c r="E33" s="3"/>
      <c r="F33" s="3"/>
      <c r="G33" s="3">
        <v>147159.48598851656</v>
      </c>
      <c r="H33" s="3"/>
      <c r="I33" s="3">
        <v>150502.87720574351</v>
      </c>
      <c r="J33" s="3"/>
      <c r="K33" s="3">
        <v>0</v>
      </c>
    </row>
    <row r="34" spans="1:11" x14ac:dyDescent="0.35">
      <c r="A34" s="61" t="s">
        <v>2083</v>
      </c>
      <c r="B34" s="72" t="s">
        <v>2082</v>
      </c>
      <c r="C34" s="70">
        <v>29283.63</v>
      </c>
      <c r="E34" s="3"/>
      <c r="F34" s="3"/>
      <c r="G34" s="3">
        <v>29326.842401970447</v>
      </c>
      <c r="H34" s="3"/>
      <c r="I34" s="3">
        <v>29993.133852073759</v>
      </c>
      <c r="J34" s="3"/>
      <c r="K34" s="3">
        <v>0</v>
      </c>
    </row>
    <row r="35" spans="1:11" x14ac:dyDescent="0.35">
      <c r="A35" s="61" t="s">
        <v>2081</v>
      </c>
      <c r="B35" s="72" t="s">
        <v>2080</v>
      </c>
      <c r="C35" s="70">
        <v>1573438.91</v>
      </c>
      <c r="E35" s="3"/>
      <c r="F35" s="3"/>
      <c r="G35" s="3">
        <v>1575760.7558454387</v>
      </c>
      <c r="H35" s="3"/>
      <c r="I35" s="3">
        <v>1611561.265993698</v>
      </c>
      <c r="J35" s="3"/>
      <c r="K35" s="3">
        <v>0</v>
      </c>
    </row>
    <row r="36" spans="1:11" x14ac:dyDescent="0.35">
      <c r="A36" s="61" t="s">
        <v>2079</v>
      </c>
      <c r="B36" s="72" t="s">
        <v>2078</v>
      </c>
      <c r="C36" s="70">
        <v>7153.08</v>
      </c>
      <c r="E36" s="3"/>
      <c r="F36" s="3"/>
      <c r="G36" s="3">
        <v>7163.6354457656644</v>
      </c>
      <c r="H36" s="3"/>
      <c r="I36" s="3">
        <v>7326.3897233571033</v>
      </c>
      <c r="J36" s="3"/>
      <c r="K36" s="3">
        <v>0</v>
      </c>
    </row>
    <row r="37" spans="1:11" x14ac:dyDescent="0.35">
      <c r="A37" s="61" t="s">
        <v>2077</v>
      </c>
      <c r="B37" s="72" t="s">
        <v>2076</v>
      </c>
      <c r="C37" s="70">
        <v>534097.1</v>
      </c>
      <c r="E37" s="3"/>
      <c r="F37" s="3"/>
      <c r="G37" s="3">
        <v>534885.2406293021</v>
      </c>
      <c r="H37" s="3"/>
      <c r="I37" s="3">
        <v>547037.57048919227</v>
      </c>
      <c r="J37" s="3"/>
      <c r="K37" s="3">
        <v>0</v>
      </c>
    </row>
    <row r="38" spans="1:11" x14ac:dyDescent="0.35">
      <c r="A38" s="61" t="s">
        <v>2075</v>
      </c>
      <c r="B38" s="72" t="s">
        <v>2074</v>
      </c>
      <c r="C38" s="70">
        <v>0</v>
      </c>
      <c r="E38" s="3"/>
      <c r="F38" s="3"/>
      <c r="G38" s="3">
        <v>0</v>
      </c>
      <c r="H38" s="3"/>
      <c r="I38" s="3">
        <v>0</v>
      </c>
      <c r="J38" s="3"/>
      <c r="K38" s="3">
        <v>0</v>
      </c>
    </row>
    <row r="39" spans="1:11" x14ac:dyDescent="0.35">
      <c r="A39" s="61" t="s">
        <v>2073</v>
      </c>
      <c r="B39" s="72" t="s">
        <v>2072</v>
      </c>
      <c r="C39" s="70">
        <v>6973.98</v>
      </c>
      <c r="E39" s="3"/>
      <c r="F39" s="3"/>
      <c r="G39" s="3">
        <v>6984.2711567689485</v>
      </c>
      <c r="H39" s="3"/>
      <c r="I39" s="3">
        <v>7142.9503658421227</v>
      </c>
      <c r="J39" s="3"/>
      <c r="K39" s="3">
        <v>0</v>
      </c>
    </row>
    <row r="40" spans="1:11" x14ac:dyDescent="0.35">
      <c r="A40" s="61" t="s">
        <v>2071</v>
      </c>
      <c r="B40" s="72" t="s">
        <v>2070</v>
      </c>
      <c r="C40" s="70">
        <v>7069.21</v>
      </c>
      <c r="E40" s="3"/>
      <c r="F40" s="3"/>
      <c r="G40" s="3">
        <v>7079.6416829618984</v>
      </c>
      <c r="H40" s="3"/>
      <c r="I40" s="3">
        <v>7240.4876635314122</v>
      </c>
      <c r="J40" s="3"/>
      <c r="K40" s="3">
        <v>0</v>
      </c>
    </row>
    <row r="41" spans="1:11" x14ac:dyDescent="0.35">
      <c r="A41" s="61" t="s">
        <v>2069</v>
      </c>
      <c r="B41" s="72" t="s">
        <v>2068</v>
      </c>
      <c r="C41" s="70">
        <v>793498.15</v>
      </c>
      <c r="E41" s="3"/>
      <c r="F41" s="3"/>
      <c r="G41" s="3">
        <v>1095912.2504338566</v>
      </c>
      <c r="H41" s="3"/>
      <c r="I41" s="3">
        <v>1127703.9217543788</v>
      </c>
      <c r="J41" s="3"/>
      <c r="K41" s="3">
        <v>0</v>
      </c>
    </row>
    <row r="42" spans="1:11" x14ac:dyDescent="0.35">
      <c r="A42" s="61" t="s">
        <v>2067</v>
      </c>
      <c r="B42" s="72" t="s">
        <v>2066</v>
      </c>
      <c r="C42" s="70">
        <v>0</v>
      </c>
      <c r="E42" s="3"/>
      <c r="F42" s="3"/>
      <c r="G42" s="3">
        <v>0</v>
      </c>
      <c r="H42" s="3"/>
      <c r="I42" s="3">
        <v>0</v>
      </c>
      <c r="J42" s="3"/>
      <c r="K42" s="3">
        <v>0</v>
      </c>
    </row>
    <row r="43" spans="1:11" x14ac:dyDescent="0.35">
      <c r="A43" s="61" t="s">
        <v>2065</v>
      </c>
      <c r="B43" s="72" t="s">
        <v>2064</v>
      </c>
      <c r="C43" s="70">
        <v>0</v>
      </c>
      <c r="E43" s="3"/>
      <c r="F43" s="3"/>
      <c r="G43" s="3">
        <v>0</v>
      </c>
      <c r="H43" s="3"/>
      <c r="I43" s="3">
        <v>0</v>
      </c>
      <c r="J43" s="3"/>
      <c r="K43" s="3">
        <v>0</v>
      </c>
    </row>
    <row r="44" spans="1:11" x14ac:dyDescent="0.35">
      <c r="A44" s="61" t="s">
        <v>2063</v>
      </c>
      <c r="B44" s="72" t="s">
        <v>2062</v>
      </c>
      <c r="C44" s="70">
        <v>0</v>
      </c>
      <c r="E44" s="3"/>
      <c r="F44" s="3"/>
      <c r="G44" s="3">
        <v>0</v>
      </c>
      <c r="H44" s="3"/>
      <c r="I44" s="3">
        <v>0</v>
      </c>
      <c r="J44" s="3"/>
      <c r="K44" s="3">
        <v>0</v>
      </c>
    </row>
    <row r="45" spans="1:11" x14ac:dyDescent="0.35">
      <c r="A45" s="61" t="s">
        <v>2061</v>
      </c>
      <c r="B45" s="72" t="s">
        <v>2060</v>
      </c>
      <c r="C45" s="70">
        <v>0</v>
      </c>
      <c r="E45" s="3"/>
      <c r="F45" s="3"/>
      <c r="G45" s="3">
        <v>0</v>
      </c>
      <c r="H45" s="3"/>
      <c r="I45" s="3">
        <v>0</v>
      </c>
      <c r="J45" s="3"/>
      <c r="K45" s="3">
        <v>0</v>
      </c>
    </row>
    <row r="46" spans="1:11" x14ac:dyDescent="0.35">
      <c r="A46" s="61" t="s">
        <v>2059</v>
      </c>
      <c r="B46" s="72" t="s">
        <v>2058</v>
      </c>
      <c r="C46" s="70">
        <v>0</v>
      </c>
      <c r="E46" s="3"/>
      <c r="F46" s="3"/>
      <c r="G46" s="3">
        <v>0</v>
      </c>
      <c r="H46" s="3"/>
      <c r="I46" s="3">
        <v>0</v>
      </c>
      <c r="J46" s="3"/>
      <c r="K46" s="3">
        <v>0</v>
      </c>
    </row>
    <row r="47" spans="1:11" x14ac:dyDescent="0.35">
      <c r="A47" s="61" t="s">
        <v>2057</v>
      </c>
      <c r="B47" s="72" t="s">
        <v>2056</v>
      </c>
      <c r="C47" s="70">
        <v>1687.81</v>
      </c>
      <c r="E47" s="3"/>
      <c r="F47" s="3"/>
      <c r="G47" s="3">
        <v>0</v>
      </c>
      <c r="H47" s="3"/>
      <c r="I47" s="3">
        <v>0</v>
      </c>
      <c r="J47" s="3"/>
      <c r="K47" s="3">
        <v>0</v>
      </c>
    </row>
    <row r="48" spans="1:11" x14ac:dyDescent="0.35">
      <c r="A48" s="61" t="s">
        <v>2055</v>
      </c>
      <c r="B48" s="72" t="s">
        <v>2054</v>
      </c>
      <c r="C48" s="70"/>
      <c r="E48" s="3"/>
      <c r="F48" s="3"/>
      <c r="G48" s="3">
        <v>2525569.1471312824</v>
      </c>
      <c r="H48" s="3"/>
      <c r="I48" s="3">
        <v>2577062.4320527585</v>
      </c>
      <c r="J48" s="3"/>
      <c r="K48" s="3">
        <v>0</v>
      </c>
    </row>
    <row r="49" spans="1:11" x14ac:dyDescent="0.35">
      <c r="A49" s="61" t="s">
        <v>2053</v>
      </c>
      <c r="B49" s="72" t="s">
        <v>2052</v>
      </c>
      <c r="C49" s="70"/>
      <c r="E49" s="3"/>
      <c r="F49" s="3"/>
      <c r="G49" s="3">
        <v>747974.01783708902</v>
      </c>
      <c r="H49" s="3"/>
      <c r="I49" s="3">
        <v>763224.29885121016</v>
      </c>
      <c r="J49" s="3"/>
      <c r="K49" s="3">
        <v>0</v>
      </c>
    </row>
    <row r="50" spans="1:11" x14ac:dyDescent="0.35">
      <c r="A50" s="61" t="s">
        <v>2051</v>
      </c>
      <c r="B50" s="72" t="s">
        <v>2050</v>
      </c>
      <c r="C50" s="71"/>
      <c r="E50" s="73"/>
      <c r="F50" s="73"/>
      <c r="G50" s="73">
        <v>1430818.7123969388</v>
      </c>
      <c r="H50" s="73"/>
      <c r="I50" s="73">
        <v>1459991.366692357</v>
      </c>
      <c r="J50" s="73"/>
      <c r="K50" s="73">
        <v>0</v>
      </c>
    </row>
    <row r="51" spans="1:11" x14ac:dyDescent="0.35">
      <c r="A51" s="61" t="s">
        <v>2049</v>
      </c>
      <c r="B51" s="67" t="s">
        <v>2048</v>
      </c>
      <c r="C51" s="3">
        <f>SUM(C10:C50)</f>
        <v>6729370.9799999995</v>
      </c>
      <c r="E51" s="69"/>
      <c r="F51" s="69"/>
      <c r="G51" s="69">
        <f>SUM(G10:G50)</f>
        <v>12148657.280427426</v>
      </c>
      <c r="H51" s="69"/>
      <c r="I51" s="69">
        <f>SUM(I10:I50)</f>
        <v>12449724.174239589</v>
      </c>
      <c r="J51" s="69"/>
      <c r="K51" s="69">
        <f>SUM(K10:K50)</f>
        <v>0</v>
      </c>
    </row>
    <row r="52" spans="1:11" x14ac:dyDescent="0.35">
      <c r="A52" s="75" t="s">
        <v>2047</v>
      </c>
      <c r="C52" s="70"/>
    </row>
    <row r="53" spans="1:11" x14ac:dyDescent="0.35">
      <c r="A53" s="61" t="s">
        <v>2046</v>
      </c>
      <c r="B53" s="72" t="s">
        <v>2045</v>
      </c>
      <c r="C53" s="70">
        <v>2194075.87</v>
      </c>
      <c r="E53" s="3"/>
      <c r="F53" s="3"/>
      <c r="G53" s="3">
        <v>2752299.9410254299</v>
      </c>
      <c r="H53" s="3"/>
      <c r="I53" s="3">
        <v>2851270.5892908415</v>
      </c>
      <c r="J53" s="3"/>
      <c r="K53" s="3">
        <v>0</v>
      </c>
    </row>
    <row r="54" spans="1:11" x14ac:dyDescent="0.35">
      <c r="A54" s="61" t="s">
        <v>2044</v>
      </c>
      <c r="B54" s="72" t="s">
        <v>2043</v>
      </c>
      <c r="C54" s="70">
        <v>311141.15000000002</v>
      </c>
      <c r="E54" s="3"/>
      <c r="F54" s="3"/>
      <c r="G54" s="3">
        <v>285587.79436393402</v>
      </c>
      <c r="H54" s="3"/>
      <c r="I54" s="3">
        <v>295448.54800057271</v>
      </c>
      <c r="J54" s="3"/>
      <c r="K54" s="3">
        <v>0</v>
      </c>
    </row>
    <row r="55" spans="1:11" x14ac:dyDescent="0.35">
      <c r="A55" s="61" t="s">
        <v>2042</v>
      </c>
      <c r="B55" s="72" t="s">
        <v>2041</v>
      </c>
      <c r="C55" s="70">
        <v>21074564.91</v>
      </c>
      <c r="E55" s="3"/>
      <c r="F55" s="3"/>
      <c r="G55" s="3">
        <v>22364402.924146928</v>
      </c>
      <c r="H55" s="3"/>
      <c r="I55" s="3">
        <v>22845096.580496725</v>
      </c>
      <c r="J55" s="3"/>
      <c r="K55" s="3">
        <v>0</v>
      </c>
    </row>
    <row r="56" spans="1:11" x14ac:dyDescent="0.35">
      <c r="A56" s="61" t="s">
        <v>2040</v>
      </c>
      <c r="B56" s="72" t="s">
        <v>2039</v>
      </c>
      <c r="C56" s="70">
        <v>1453504.96</v>
      </c>
      <c r="E56" s="3"/>
      <c r="F56" s="3"/>
      <c r="G56" s="3">
        <v>1798854.7896342885</v>
      </c>
      <c r="H56" s="3"/>
      <c r="I56" s="3">
        <v>1844037.612875778</v>
      </c>
      <c r="J56" s="3"/>
      <c r="K56" s="3">
        <v>0</v>
      </c>
    </row>
    <row r="57" spans="1:11" x14ac:dyDescent="0.35">
      <c r="A57" s="61" t="s">
        <v>2038</v>
      </c>
      <c r="B57" s="72" t="s">
        <v>2037</v>
      </c>
      <c r="C57" s="70">
        <v>1167526.54</v>
      </c>
      <c r="E57" s="3"/>
      <c r="F57" s="3"/>
      <c r="G57" s="3">
        <v>391960.9711602428</v>
      </c>
      <c r="H57" s="3"/>
      <c r="I57" s="3">
        <v>404710.0807564042</v>
      </c>
      <c r="J57" s="3"/>
      <c r="K57" s="3">
        <v>0</v>
      </c>
    </row>
    <row r="58" spans="1:11" x14ac:dyDescent="0.35">
      <c r="A58" s="61" t="s">
        <v>2036</v>
      </c>
      <c r="B58" s="72" t="s">
        <v>2035</v>
      </c>
      <c r="C58" s="70">
        <v>1903506.21</v>
      </c>
      <c r="E58" s="3"/>
      <c r="F58" s="3"/>
      <c r="G58" s="3">
        <v>3026618.3125906899</v>
      </c>
      <c r="H58" s="3"/>
      <c r="I58" s="3">
        <v>3121357.6269946489</v>
      </c>
      <c r="J58" s="3"/>
      <c r="K58" s="3">
        <v>0</v>
      </c>
    </row>
    <row r="59" spans="1:11" x14ac:dyDescent="0.35">
      <c r="A59" s="61" t="s">
        <v>2034</v>
      </c>
      <c r="B59" s="72" t="s">
        <v>2033</v>
      </c>
      <c r="C59" s="70">
        <v>1238929.29</v>
      </c>
      <c r="E59" s="3"/>
      <c r="F59" s="3"/>
      <c r="G59" s="3">
        <v>3628654.4590766155</v>
      </c>
      <c r="H59" s="3"/>
      <c r="I59" s="3">
        <v>3744805.099838336</v>
      </c>
      <c r="J59" s="3"/>
      <c r="K59" s="3">
        <v>0</v>
      </c>
    </row>
    <row r="60" spans="1:11" x14ac:dyDescent="0.35">
      <c r="A60" s="61" t="s">
        <v>2032</v>
      </c>
      <c r="B60" s="72" t="s">
        <v>2031</v>
      </c>
      <c r="C60" s="70">
        <v>14415816.09</v>
      </c>
      <c r="E60" s="3"/>
      <c r="F60" s="3"/>
      <c r="G60" s="3">
        <v>17633686.117498338</v>
      </c>
      <c r="H60" s="3"/>
      <c r="I60" s="3">
        <v>18209406.41735838</v>
      </c>
      <c r="J60" s="3"/>
      <c r="K60" s="3">
        <v>0</v>
      </c>
    </row>
    <row r="61" spans="1:11" x14ac:dyDescent="0.35">
      <c r="A61" s="61" t="s">
        <v>2030</v>
      </c>
      <c r="B61" s="72" t="s">
        <v>2029</v>
      </c>
      <c r="C61" s="70">
        <v>242052.25</v>
      </c>
      <c r="E61" s="3"/>
      <c r="F61" s="3"/>
      <c r="G61" s="3">
        <v>133552.77844471397</v>
      </c>
      <c r="H61" s="3"/>
      <c r="I61" s="3">
        <v>133961.91103075742</v>
      </c>
      <c r="J61" s="3"/>
      <c r="K61" s="3">
        <v>0</v>
      </c>
    </row>
    <row r="62" spans="1:11" x14ac:dyDescent="0.35">
      <c r="A62" s="61" t="s">
        <v>2028</v>
      </c>
      <c r="B62" s="72" t="s">
        <v>2027</v>
      </c>
      <c r="C62" s="70">
        <v>54696.17</v>
      </c>
      <c r="E62" s="3"/>
      <c r="F62" s="3"/>
      <c r="G62" s="3">
        <v>207303.07829065464</v>
      </c>
      <c r="H62" s="3"/>
      <c r="I62" s="3">
        <v>213818.31224277319</v>
      </c>
      <c r="J62" s="3"/>
      <c r="K62" s="3">
        <v>0</v>
      </c>
    </row>
    <row r="63" spans="1:11" x14ac:dyDescent="0.35">
      <c r="A63" s="61" t="s">
        <v>2026</v>
      </c>
      <c r="B63" s="72" t="s">
        <v>2025</v>
      </c>
      <c r="C63" s="70">
        <v>107087.51</v>
      </c>
      <c r="E63" s="3"/>
      <c r="F63" s="3"/>
      <c r="G63" s="3">
        <v>144531.71603572374</v>
      </c>
      <c r="H63" s="3"/>
      <c r="I63" s="3">
        <v>148175.12189733319</v>
      </c>
      <c r="J63" s="3"/>
      <c r="K63" s="3">
        <v>0</v>
      </c>
    </row>
    <row r="64" spans="1:11" x14ac:dyDescent="0.35">
      <c r="A64" s="61" t="s">
        <v>2024</v>
      </c>
      <c r="B64" s="72" t="s">
        <v>2023</v>
      </c>
      <c r="C64" s="70">
        <v>8971505.2799999993</v>
      </c>
      <c r="E64" s="3"/>
      <c r="F64" s="3"/>
      <c r="G64" s="3">
        <v>9690578.6964285504</v>
      </c>
      <c r="H64" s="3"/>
      <c r="I64" s="3">
        <v>9961121.5052190665</v>
      </c>
      <c r="J64" s="3"/>
      <c r="K64" s="3">
        <v>0</v>
      </c>
    </row>
    <row r="65" spans="1:11" x14ac:dyDescent="0.35">
      <c r="A65" s="61" t="s">
        <v>2022</v>
      </c>
      <c r="B65" s="72" t="s">
        <v>2021</v>
      </c>
      <c r="C65" s="70">
        <v>856585.29</v>
      </c>
      <c r="E65" s="3"/>
      <c r="F65" s="3"/>
      <c r="G65" s="3">
        <v>922734.58006232628</v>
      </c>
      <c r="H65" s="3"/>
      <c r="I65" s="3">
        <v>951262.50506087462</v>
      </c>
      <c r="J65" s="3"/>
      <c r="K65" s="3">
        <v>0</v>
      </c>
    </row>
    <row r="66" spans="1:11" x14ac:dyDescent="0.35">
      <c r="A66" s="61" t="s">
        <v>2020</v>
      </c>
      <c r="B66" s="72" t="s">
        <v>2019</v>
      </c>
      <c r="C66" s="70">
        <v>93549.7</v>
      </c>
      <c r="E66" s="3"/>
      <c r="F66" s="3"/>
      <c r="G66" s="3">
        <v>157388.60990678516</v>
      </c>
      <c r="H66" s="3"/>
      <c r="I66" s="3">
        <v>162766.27475253167</v>
      </c>
      <c r="J66" s="3"/>
      <c r="K66" s="3">
        <v>0</v>
      </c>
    </row>
    <row r="67" spans="1:11" x14ac:dyDescent="0.35">
      <c r="A67" s="61" t="s">
        <v>2018</v>
      </c>
      <c r="B67" s="72" t="s">
        <v>2017</v>
      </c>
      <c r="C67" s="70">
        <v>4960644.08</v>
      </c>
      <c r="E67" s="3"/>
      <c r="F67" s="3"/>
      <c r="G67" s="3">
        <v>6526892.8092690846</v>
      </c>
      <c r="H67" s="3"/>
      <c r="I67" s="3">
        <v>6672959.3186237374</v>
      </c>
      <c r="J67" s="3"/>
      <c r="K67" s="3">
        <v>0</v>
      </c>
    </row>
    <row r="68" spans="1:11" x14ac:dyDescent="0.35">
      <c r="A68" s="61" t="s">
        <v>2016</v>
      </c>
      <c r="B68" s="72" t="s">
        <v>2015</v>
      </c>
      <c r="C68" s="70">
        <v>703529.72</v>
      </c>
      <c r="E68" s="3"/>
      <c r="F68" s="3"/>
      <c r="G68" s="3">
        <v>1371565.4878714546</v>
      </c>
      <c r="H68" s="3"/>
      <c r="I68" s="3">
        <v>1419862.7694935948</v>
      </c>
      <c r="J68" s="3"/>
      <c r="K68" s="3">
        <v>0</v>
      </c>
    </row>
    <row r="69" spans="1:11" x14ac:dyDescent="0.35">
      <c r="A69" s="61" t="s">
        <v>2014</v>
      </c>
      <c r="B69" s="72" t="s">
        <v>2013</v>
      </c>
      <c r="C69" s="71">
        <v>460133.75</v>
      </c>
      <c r="E69" s="3"/>
      <c r="F69" s="3"/>
      <c r="G69" s="3">
        <v>419737.53369598428</v>
      </c>
      <c r="H69" s="3"/>
      <c r="I69" s="3">
        <v>431875.0126174147</v>
      </c>
      <c r="J69" s="3"/>
      <c r="K69" s="3">
        <v>0</v>
      </c>
    </row>
    <row r="70" spans="1:11" x14ac:dyDescent="0.35">
      <c r="A70" s="61" t="s">
        <v>2012</v>
      </c>
      <c r="B70" s="67" t="s">
        <v>2011</v>
      </c>
      <c r="C70" s="70">
        <v>60208848.769999996</v>
      </c>
      <c r="E70" s="83"/>
      <c r="F70" s="69"/>
      <c r="G70" s="83">
        <f>SUM(G53:G69)</f>
        <v>71456350.599501744</v>
      </c>
      <c r="H70" s="69"/>
      <c r="I70" s="83">
        <f>SUM(I53:I69)</f>
        <v>73411935.286549762</v>
      </c>
      <c r="J70" s="69"/>
      <c r="K70" s="83">
        <f>SUM(K53:K69)</f>
        <v>0</v>
      </c>
    </row>
    <row r="71" spans="1:11" x14ac:dyDescent="0.35">
      <c r="A71" s="75" t="s">
        <v>2010</v>
      </c>
      <c r="B71" s="61"/>
      <c r="C71" s="70"/>
    </row>
    <row r="72" spans="1:11" x14ac:dyDescent="0.35">
      <c r="A72" s="61" t="s">
        <v>2009</v>
      </c>
      <c r="B72" s="72" t="s">
        <v>2008</v>
      </c>
      <c r="C72" s="70">
        <v>92073.67</v>
      </c>
      <c r="E72" s="3"/>
      <c r="F72" s="3"/>
      <c r="G72" s="3">
        <v>128424.87057565262</v>
      </c>
      <c r="H72" s="3"/>
      <c r="I72" s="3">
        <v>132166.53265206408</v>
      </c>
      <c r="J72" s="3"/>
      <c r="K72" s="3">
        <v>0</v>
      </c>
    </row>
    <row r="73" spans="1:11" x14ac:dyDescent="0.35">
      <c r="A73" s="61" t="s">
        <v>2007</v>
      </c>
      <c r="B73" s="82" t="s">
        <v>2006</v>
      </c>
      <c r="C73" s="70">
        <v>9338641.379999999</v>
      </c>
      <c r="E73" s="81"/>
      <c r="F73" s="81"/>
      <c r="G73" s="81">
        <v>10418405.510112058</v>
      </c>
      <c r="H73" s="81"/>
      <c r="I73" s="81">
        <v>10608017.011010477</v>
      </c>
      <c r="J73" s="81"/>
      <c r="K73" s="81">
        <v>0</v>
      </c>
    </row>
    <row r="74" spans="1:11" x14ac:dyDescent="0.35">
      <c r="A74" s="61" t="s">
        <v>2005</v>
      </c>
      <c r="B74" s="82" t="s">
        <v>2004</v>
      </c>
      <c r="C74" s="70">
        <v>12441181.93</v>
      </c>
      <c r="E74" s="81"/>
      <c r="F74" s="81"/>
      <c r="G74" s="81">
        <v>15070567.034810152</v>
      </c>
      <c r="H74" s="81"/>
      <c r="I74" s="81">
        <v>15551456.966614731</v>
      </c>
      <c r="J74" s="81"/>
      <c r="K74" s="81">
        <v>0</v>
      </c>
    </row>
    <row r="75" spans="1:11" x14ac:dyDescent="0.35">
      <c r="A75" s="61" t="s">
        <v>2003</v>
      </c>
      <c r="B75" s="72" t="s">
        <v>2002</v>
      </c>
      <c r="C75" s="70">
        <v>4569026.84</v>
      </c>
      <c r="E75" s="3"/>
      <c r="F75" s="3"/>
      <c r="G75" s="3">
        <v>3127797.0423388975</v>
      </c>
      <c r="H75" s="3"/>
      <c r="I75" s="3">
        <v>3220168.9371355632</v>
      </c>
      <c r="J75" s="3"/>
      <c r="K75" s="3">
        <v>0</v>
      </c>
    </row>
    <row r="76" spans="1:11" x14ac:dyDescent="0.35">
      <c r="A76" s="61" t="s">
        <v>2001</v>
      </c>
      <c r="B76" s="72" t="s">
        <v>2000</v>
      </c>
      <c r="C76" s="71">
        <v>0</v>
      </c>
      <c r="E76" s="73"/>
      <c r="F76" s="73"/>
      <c r="G76" s="73">
        <v>0</v>
      </c>
      <c r="H76" s="73"/>
      <c r="I76" s="73">
        <v>0</v>
      </c>
      <c r="J76" s="73"/>
      <c r="K76" s="73">
        <v>0</v>
      </c>
    </row>
    <row r="77" spans="1:11" x14ac:dyDescent="0.35">
      <c r="A77" s="61" t="s">
        <v>1999</v>
      </c>
      <c r="B77" s="67" t="s">
        <v>1998</v>
      </c>
      <c r="C77" s="70">
        <v>26440923.819999997</v>
      </c>
      <c r="E77" s="69"/>
      <c r="F77" s="69"/>
      <c r="G77" s="69">
        <f>SUM(G72:G76)</f>
        <v>28745194.457836758</v>
      </c>
      <c r="H77" s="69"/>
      <c r="I77" s="69">
        <f>SUM(I72:I76)</f>
        <v>29511809.447412834</v>
      </c>
      <c r="J77" s="69"/>
      <c r="K77" s="69">
        <f>SUM(K72:K76)</f>
        <v>0</v>
      </c>
    </row>
    <row r="78" spans="1:11" x14ac:dyDescent="0.35">
      <c r="A78" s="75" t="s">
        <v>1997</v>
      </c>
      <c r="B78" s="61"/>
      <c r="C78" s="70"/>
    </row>
    <row r="79" spans="1:11" x14ac:dyDescent="0.35">
      <c r="A79" s="61" t="s">
        <v>1996</v>
      </c>
      <c r="B79" s="72" t="s">
        <v>1995</v>
      </c>
      <c r="C79" s="70">
        <v>6561401.0099999998</v>
      </c>
      <c r="E79" s="3"/>
      <c r="F79" s="3"/>
      <c r="G79" s="3">
        <v>6746903.82062189</v>
      </c>
      <c r="H79" s="3"/>
      <c r="I79" s="3">
        <v>6792510.0104805045</v>
      </c>
      <c r="J79" s="3"/>
      <c r="K79" s="3">
        <v>0</v>
      </c>
    </row>
    <row r="80" spans="1:11" x14ac:dyDescent="0.35">
      <c r="A80" s="61" t="s">
        <v>1994</v>
      </c>
      <c r="B80" s="72" t="s">
        <v>1993</v>
      </c>
      <c r="C80" s="70">
        <v>1616745.49</v>
      </c>
      <c r="E80" s="3"/>
      <c r="F80" s="3"/>
      <c r="G80" s="3">
        <v>1639634.2714934819</v>
      </c>
      <c r="H80" s="3"/>
      <c r="I80" s="3">
        <v>1677649.2728752231</v>
      </c>
      <c r="J80" s="3"/>
      <c r="K80" s="3">
        <v>0</v>
      </c>
    </row>
    <row r="81" spans="1:11" x14ac:dyDescent="0.35">
      <c r="A81" s="61" t="s">
        <v>1992</v>
      </c>
      <c r="B81" s="72" t="s">
        <v>1991</v>
      </c>
      <c r="C81" s="70">
        <v>66.150000000000006</v>
      </c>
      <c r="E81" s="3"/>
      <c r="F81" s="3"/>
      <c r="G81" s="3">
        <v>97.287027243492474</v>
      </c>
      <c r="H81" s="3"/>
      <c r="I81" s="3">
        <v>100.51322325233636</v>
      </c>
      <c r="J81" s="3"/>
      <c r="K81" s="3">
        <v>0</v>
      </c>
    </row>
    <row r="82" spans="1:11" x14ac:dyDescent="0.35">
      <c r="A82" s="61" t="s">
        <v>1990</v>
      </c>
      <c r="B82" s="72" t="s">
        <v>1989</v>
      </c>
      <c r="C82" s="70">
        <v>0</v>
      </c>
      <c r="E82" s="3"/>
      <c r="F82" s="3"/>
      <c r="G82" s="3">
        <v>0</v>
      </c>
      <c r="H82" s="3"/>
      <c r="I82" s="3">
        <v>0</v>
      </c>
      <c r="J82" s="3"/>
      <c r="K82" s="3">
        <v>0</v>
      </c>
    </row>
    <row r="83" spans="1:11" x14ac:dyDescent="0.35">
      <c r="A83" s="61" t="s">
        <v>1988</v>
      </c>
      <c r="B83" s="72" t="s">
        <v>1987</v>
      </c>
      <c r="C83" s="70">
        <v>-61263.26</v>
      </c>
      <c r="E83" s="3"/>
      <c r="F83" s="3"/>
      <c r="G83" s="3">
        <v>-55048.707445169901</v>
      </c>
      <c r="H83" s="3"/>
      <c r="I83" s="3">
        <v>-54070.85185057178</v>
      </c>
      <c r="J83" s="3"/>
      <c r="K83" s="3">
        <v>0</v>
      </c>
    </row>
    <row r="84" spans="1:11" x14ac:dyDescent="0.35">
      <c r="A84" s="61" t="s">
        <v>1986</v>
      </c>
      <c r="B84" s="72" t="s">
        <v>1985</v>
      </c>
      <c r="C84" s="70">
        <v>0</v>
      </c>
      <c r="E84" s="3"/>
      <c r="F84" s="3"/>
      <c r="G84" s="3">
        <v>0</v>
      </c>
      <c r="H84" s="3"/>
      <c r="I84" s="3">
        <v>0</v>
      </c>
      <c r="J84" s="3"/>
      <c r="K84" s="3">
        <v>0</v>
      </c>
    </row>
    <row r="85" spans="1:11" x14ac:dyDescent="0.35">
      <c r="A85" s="61" t="s">
        <v>1984</v>
      </c>
      <c r="B85" s="72" t="s">
        <v>1983</v>
      </c>
      <c r="C85" s="71">
        <v>0</v>
      </c>
      <c r="E85" s="73"/>
      <c r="F85" s="73"/>
      <c r="G85" s="73">
        <v>0</v>
      </c>
      <c r="H85" s="73"/>
      <c r="I85" s="73">
        <v>0</v>
      </c>
      <c r="J85" s="73"/>
      <c r="K85" s="73">
        <v>0</v>
      </c>
    </row>
    <row r="86" spans="1:11" x14ac:dyDescent="0.35">
      <c r="A86" s="61" t="s">
        <v>1982</v>
      </c>
      <c r="B86" s="67" t="s">
        <v>1981</v>
      </c>
      <c r="C86" s="70">
        <v>8116949.3900000006</v>
      </c>
      <c r="E86" s="69"/>
      <c r="F86" s="69"/>
      <c r="G86" s="69">
        <f>SUM(G79:G85)</f>
        <v>8331586.6716974461</v>
      </c>
      <c r="H86" s="69"/>
      <c r="I86" s="69">
        <f>SUM(I79:I85)</f>
        <v>8416188.9447284099</v>
      </c>
      <c r="J86" s="69"/>
      <c r="K86" s="69">
        <f>SUM(K79:K85)</f>
        <v>0</v>
      </c>
    </row>
    <row r="87" spans="1:11" x14ac:dyDescent="0.35">
      <c r="A87" s="75" t="s">
        <v>1980</v>
      </c>
      <c r="B87" s="61"/>
      <c r="C87" s="70"/>
    </row>
    <row r="88" spans="1:11" x14ac:dyDescent="0.35">
      <c r="A88" s="78" t="s">
        <v>1979</v>
      </c>
      <c r="B88" s="80" t="s">
        <v>1978</v>
      </c>
      <c r="C88" s="76">
        <v>18854358.350000001</v>
      </c>
      <c r="D88" s="21"/>
      <c r="E88" s="27"/>
      <c r="F88" s="79"/>
      <c r="G88" s="27"/>
      <c r="H88" s="79"/>
      <c r="I88" s="27"/>
      <c r="J88" s="79"/>
      <c r="K88" s="27"/>
    </row>
    <row r="89" spans="1:11" x14ac:dyDescent="0.35">
      <c r="A89" s="78" t="s">
        <v>1977</v>
      </c>
      <c r="B89" s="77" t="s">
        <v>1976</v>
      </c>
      <c r="C89" s="76">
        <v>18854358.350000001</v>
      </c>
      <c r="D89" s="21"/>
      <c r="E89" s="52"/>
      <c r="F89" s="52"/>
      <c r="G89" s="52">
        <f>SUM(G88)</f>
        <v>0</v>
      </c>
      <c r="H89" s="52"/>
      <c r="I89" s="52">
        <f>SUM(I88)</f>
        <v>0</v>
      </c>
      <c r="J89" s="52"/>
      <c r="K89" s="52">
        <f>SUM(K88)</f>
        <v>0</v>
      </c>
    </row>
    <row r="90" spans="1:11" x14ac:dyDescent="0.35">
      <c r="A90" s="75" t="s">
        <v>1975</v>
      </c>
      <c r="B90" s="61"/>
      <c r="C90" s="74"/>
    </row>
    <row r="91" spans="1:11" x14ac:dyDescent="0.35">
      <c r="A91" s="61" t="s">
        <v>1974</v>
      </c>
      <c r="B91" s="72" t="s">
        <v>1973</v>
      </c>
      <c r="C91" s="70">
        <v>26085026.580000002</v>
      </c>
      <c r="E91" s="3"/>
      <c r="F91" s="3"/>
      <c r="G91" s="3">
        <v>40523882.524981834</v>
      </c>
      <c r="H91" s="3"/>
      <c r="I91" s="3">
        <v>41904932.49324175</v>
      </c>
      <c r="J91" s="3"/>
      <c r="K91" s="3">
        <v>0</v>
      </c>
    </row>
    <row r="92" spans="1:11" x14ac:dyDescent="0.35">
      <c r="A92" s="61" t="s">
        <v>1972</v>
      </c>
      <c r="B92" s="72" t="s">
        <v>1971</v>
      </c>
      <c r="C92" s="70">
        <v>3314098.98</v>
      </c>
      <c r="E92" s="3"/>
      <c r="F92" s="3"/>
      <c r="G92" s="3">
        <v>4020528.2850914602</v>
      </c>
      <c r="H92" s="3"/>
      <c r="I92" s="3">
        <v>4067075.4921090626</v>
      </c>
      <c r="J92" s="3"/>
      <c r="K92" s="3">
        <v>0</v>
      </c>
    </row>
    <row r="93" spans="1:11" x14ac:dyDescent="0.35">
      <c r="A93" s="61" t="s">
        <v>1970</v>
      </c>
      <c r="B93" s="72" t="s">
        <v>1969</v>
      </c>
      <c r="C93" s="70">
        <v>-12170590.470000001</v>
      </c>
      <c r="E93" s="3"/>
      <c r="F93" s="3"/>
      <c r="G93" s="3">
        <v>-11825469.75250601</v>
      </c>
      <c r="H93" s="3"/>
      <c r="I93" s="3">
        <v>-11768256.591868531</v>
      </c>
      <c r="J93" s="3"/>
      <c r="K93" s="3">
        <v>0</v>
      </c>
    </row>
    <row r="94" spans="1:11" x14ac:dyDescent="0.35">
      <c r="A94" s="61" t="s">
        <v>1968</v>
      </c>
      <c r="B94" s="72" t="s">
        <v>1967</v>
      </c>
      <c r="C94" s="70">
        <v>6866917.6000000006</v>
      </c>
      <c r="E94" s="3"/>
      <c r="F94" s="3"/>
      <c r="G94" s="3">
        <v>6871529.4564593006</v>
      </c>
      <c r="H94" s="3"/>
      <c r="I94" s="3">
        <v>7073661.179923539</v>
      </c>
      <c r="J94" s="3"/>
      <c r="K94" s="3">
        <v>0</v>
      </c>
    </row>
    <row r="95" spans="1:11" x14ac:dyDescent="0.35">
      <c r="A95" s="61" t="s">
        <v>1966</v>
      </c>
      <c r="B95" s="72" t="s">
        <v>1965</v>
      </c>
      <c r="C95" s="70">
        <v>28887.380000000034</v>
      </c>
      <c r="E95" s="3"/>
      <c r="F95" s="3"/>
      <c r="G95" s="3">
        <v>546160.59225710691</v>
      </c>
      <c r="H95" s="3"/>
      <c r="I95" s="3">
        <v>557382.92227579374</v>
      </c>
      <c r="J95" s="3"/>
      <c r="K95" s="3">
        <v>0</v>
      </c>
    </row>
    <row r="96" spans="1:11" x14ac:dyDescent="0.35">
      <c r="A96" s="61" t="s">
        <v>1964</v>
      </c>
      <c r="B96" s="72" t="s">
        <v>1963</v>
      </c>
      <c r="C96" s="70">
        <v>3559190.5</v>
      </c>
      <c r="E96" s="3"/>
      <c r="F96" s="3"/>
      <c r="G96" s="3">
        <v>4554770.3873256976</v>
      </c>
      <c r="H96" s="3"/>
      <c r="I96" s="3">
        <v>4603994.6748243868</v>
      </c>
      <c r="J96" s="3"/>
      <c r="K96" s="3">
        <v>0</v>
      </c>
    </row>
    <row r="97" spans="1:11" x14ac:dyDescent="0.35">
      <c r="A97" s="61" t="s">
        <v>1962</v>
      </c>
      <c r="B97" s="72" t="s">
        <v>1961</v>
      </c>
      <c r="C97" s="70">
        <v>13924185.02</v>
      </c>
      <c r="D97" t="s">
        <v>1960</v>
      </c>
      <c r="E97" s="79"/>
      <c r="F97" s="79"/>
      <c r="G97" s="79">
        <v>15602898.225623421</v>
      </c>
      <c r="H97" s="79"/>
      <c r="I97" s="79">
        <v>16151488.412802629</v>
      </c>
      <c r="J97" s="79"/>
      <c r="K97" s="79">
        <v>0</v>
      </c>
    </row>
    <row r="98" spans="1:11" x14ac:dyDescent="0.35">
      <c r="A98" s="61" t="s">
        <v>1959</v>
      </c>
      <c r="B98" s="72" t="s">
        <v>1958</v>
      </c>
      <c r="C98" s="70">
        <v>2378382.4900000002</v>
      </c>
      <c r="E98" s="79"/>
      <c r="F98" s="79"/>
      <c r="G98" s="79">
        <v>2335564.5268572518</v>
      </c>
      <c r="H98" s="79"/>
      <c r="I98" s="79">
        <v>2400202.8485138114</v>
      </c>
      <c r="J98" s="79"/>
      <c r="K98" s="79">
        <v>0</v>
      </c>
    </row>
    <row r="99" spans="1:11" x14ac:dyDescent="0.35">
      <c r="A99" s="61" t="s">
        <v>1957</v>
      </c>
      <c r="B99" s="72" t="s">
        <v>1956</v>
      </c>
      <c r="C99" s="70">
        <v>0</v>
      </c>
      <c r="E99" s="79"/>
      <c r="F99" s="79"/>
      <c r="G99" s="79">
        <v>0</v>
      </c>
      <c r="H99" s="79"/>
      <c r="I99" s="79">
        <v>0</v>
      </c>
      <c r="J99" s="79"/>
      <c r="K99" s="79">
        <v>0</v>
      </c>
    </row>
    <row r="100" spans="1:11" x14ac:dyDescent="0.35">
      <c r="A100" s="61" t="s">
        <v>1955</v>
      </c>
      <c r="B100" s="72" t="s">
        <v>1954</v>
      </c>
      <c r="C100" s="70">
        <v>3571724.1999999997</v>
      </c>
      <c r="E100" s="79"/>
      <c r="F100" s="79"/>
      <c r="G100" s="79">
        <v>4779171.8665425833</v>
      </c>
      <c r="H100" s="79"/>
      <c r="I100" s="79">
        <v>4872416.9768266696</v>
      </c>
      <c r="J100" s="79"/>
      <c r="K100" s="79">
        <v>0</v>
      </c>
    </row>
    <row r="101" spans="1:11" x14ac:dyDescent="0.35">
      <c r="A101" s="61" t="s">
        <v>1953</v>
      </c>
      <c r="B101" s="72" t="s">
        <v>1952</v>
      </c>
      <c r="C101" s="70">
        <v>3097826.73</v>
      </c>
      <c r="E101" s="3"/>
      <c r="F101" s="3"/>
      <c r="G101" s="3">
        <v>2209204.3374079922</v>
      </c>
      <c r="H101" s="3"/>
      <c r="I101" s="3">
        <v>2302365.04161782</v>
      </c>
      <c r="J101" s="3"/>
      <c r="K101" s="3">
        <v>0</v>
      </c>
    </row>
    <row r="102" spans="1:11" x14ac:dyDescent="0.35">
      <c r="A102" s="61" t="s">
        <v>1951</v>
      </c>
      <c r="B102" s="72" t="s">
        <v>1950</v>
      </c>
      <c r="C102" s="70">
        <v>1004491.08</v>
      </c>
      <c r="E102" s="3"/>
      <c r="F102" s="3"/>
      <c r="G102" s="3">
        <v>1220110.0132915911</v>
      </c>
      <c r="H102" s="3"/>
      <c r="I102" s="3">
        <v>1241810.1473506936</v>
      </c>
      <c r="J102" s="3"/>
      <c r="K102" s="3">
        <v>0</v>
      </c>
    </row>
    <row r="103" spans="1:11" x14ac:dyDescent="0.35">
      <c r="A103" s="61" t="s">
        <v>1949</v>
      </c>
      <c r="B103" s="72" t="s">
        <v>1948</v>
      </c>
      <c r="C103" s="71">
        <v>7917747.6200000001</v>
      </c>
      <c r="E103" s="3"/>
      <c r="F103" s="3"/>
      <c r="G103" s="3">
        <v>9690227.1680293884</v>
      </c>
      <c r="H103" s="3"/>
      <c r="I103" s="3">
        <v>9884714.014207568</v>
      </c>
      <c r="J103" s="3"/>
      <c r="K103" s="3">
        <v>0</v>
      </c>
    </row>
    <row r="104" spans="1:11" x14ac:dyDescent="0.35">
      <c r="A104" s="61" t="s">
        <v>1947</v>
      </c>
      <c r="B104" s="67" t="s">
        <v>1946</v>
      </c>
      <c r="C104" s="70">
        <v>59577887.710000001</v>
      </c>
      <c r="E104" s="68"/>
      <c r="F104" s="69"/>
      <c r="G104" s="68">
        <f>SUM(G91:G103)</f>
        <v>80528577.631361604</v>
      </c>
      <c r="H104" s="69"/>
      <c r="I104" s="68">
        <f>SUM(I91:I103)</f>
        <v>83291787.611825213</v>
      </c>
      <c r="J104" s="69"/>
      <c r="K104" s="68">
        <f>SUM(K91:K103)</f>
        <v>0</v>
      </c>
    </row>
    <row r="105" spans="1:11" ht="16" thickBot="1" x14ac:dyDescent="0.4">
      <c r="A105" s="61" t="s">
        <v>1945</v>
      </c>
      <c r="B105" s="67" t="s">
        <v>1944</v>
      </c>
      <c r="C105" s="66" t="e">
        <f>SUM(C104,C89,C86,C77,C70,#REF!,C51)</f>
        <v>#REF!</v>
      </c>
      <c r="D105" s="65"/>
      <c r="E105" s="63"/>
      <c r="F105" s="64"/>
      <c r="G105" s="63">
        <f>SUM(G104,G89,G86,G77,G70,G51)</f>
        <v>201210366.640825</v>
      </c>
      <c r="H105" s="64"/>
      <c r="I105" s="63">
        <f>SUM(I104,I89,I86,I77,I70,I51)</f>
        <v>207081445.46475577</v>
      </c>
      <c r="J105" s="64"/>
      <c r="K105" s="63">
        <f>SUM(K104,K89,K86,K77,K70,K51)</f>
        <v>0</v>
      </c>
    </row>
    <row r="106" spans="1:11" ht="15" thickTop="1" x14ac:dyDescent="0.35">
      <c r="A106" s="62"/>
      <c r="B106" s="61"/>
      <c r="C106" s="60"/>
    </row>
  </sheetData>
  <printOptions horizontalCentered="1"/>
  <pageMargins left="0.2" right="0.2" top="0.25" bottom="0.25" header="0.3" footer="0.3"/>
  <pageSetup fitToHeight="0" orientation="portrait" horizontalDpi="90" verticalDpi="90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G28"/>
  <sheetViews>
    <sheetView zoomScaleNormal="100" workbookViewId="0">
      <selection activeCell="D14" sqref="D14"/>
    </sheetView>
  </sheetViews>
  <sheetFormatPr defaultRowHeight="14.5" x14ac:dyDescent="0.35"/>
  <cols>
    <col min="2" max="2" width="38.453125" customWidth="1"/>
    <col min="3" max="3" width="15.1796875" customWidth="1"/>
    <col min="4" max="5" width="15.7265625" customWidth="1"/>
  </cols>
  <sheetData>
    <row r="2" spans="1:7" x14ac:dyDescent="0.35">
      <c r="A2" s="8"/>
      <c r="B2" s="8"/>
      <c r="C2" s="8"/>
      <c r="D2" s="8"/>
      <c r="E2" s="8"/>
      <c r="F2" s="8"/>
      <c r="G2" s="8"/>
    </row>
    <row r="3" spans="1:7" ht="15.5" x14ac:dyDescent="0.35">
      <c r="A3" s="8"/>
      <c r="B3" s="9"/>
      <c r="C3" s="10"/>
      <c r="D3" s="10"/>
      <c r="E3" s="10"/>
      <c r="F3" s="8"/>
      <c r="G3" s="8"/>
    </row>
    <row r="4" spans="1:7" ht="15.5" x14ac:dyDescent="0.35">
      <c r="A4" s="8"/>
      <c r="B4" s="11" t="s">
        <v>1899</v>
      </c>
      <c r="C4" s="11">
        <v>2023</v>
      </c>
      <c r="D4" s="11">
        <v>2024</v>
      </c>
      <c r="E4" s="11">
        <v>2025</v>
      </c>
      <c r="F4" s="8"/>
      <c r="G4" s="8"/>
    </row>
    <row r="5" spans="1:7" ht="15.5" x14ac:dyDescent="0.35">
      <c r="A5" s="8"/>
      <c r="B5" s="9"/>
      <c r="C5" s="9"/>
      <c r="D5" s="9"/>
      <c r="E5" s="9"/>
      <c r="F5" s="8"/>
      <c r="G5" s="8"/>
    </row>
    <row r="6" spans="1:7" ht="15.5" x14ac:dyDescent="0.35">
      <c r="A6" s="8"/>
      <c r="B6" s="9" t="s">
        <v>1943</v>
      </c>
      <c r="C6" s="12">
        <f>'O&amp;M recon'!K6</f>
        <v>752196640.49621165</v>
      </c>
      <c r="D6" s="12">
        <f>'O&amp;M recon'!L6</f>
        <v>774803334.89014554</v>
      </c>
      <c r="E6" s="12">
        <f>'O&amp;M recon'!M6</f>
        <v>0</v>
      </c>
      <c r="F6" s="8"/>
      <c r="G6" s="8"/>
    </row>
    <row r="7" spans="1:7" ht="15.5" x14ac:dyDescent="0.35">
      <c r="A7" s="8"/>
      <c r="B7" s="9" t="s">
        <v>1901</v>
      </c>
      <c r="C7" s="13">
        <f>SUM('O&amp;M recon'!K8:K14)</f>
        <v>-44777396.316093586</v>
      </c>
      <c r="D7" s="13">
        <f>SUM('O&amp;M recon'!L8:L14)</f>
        <v>-47350872.65868035</v>
      </c>
      <c r="E7" s="13">
        <f>SUM('O&amp;M recon'!M8:M14)</f>
        <v>0</v>
      </c>
      <c r="F7" s="8"/>
      <c r="G7" s="8"/>
    </row>
    <row r="8" spans="1:7" ht="15.5" x14ac:dyDescent="0.35">
      <c r="A8" s="8"/>
      <c r="B8" s="123" t="s">
        <v>1902</v>
      </c>
      <c r="C8" s="124">
        <f>SUM('O&amp;M recon'!K18:K19,'O&amp;M recon'!K25:K33)</f>
        <v>-250836916.9105351</v>
      </c>
      <c r="D8" s="124">
        <f>SUM('O&amp;M recon'!L18:L19,'O&amp;M recon'!L25:L33)</f>
        <v>-263062011.36377516</v>
      </c>
      <c r="E8" s="13">
        <f>SUM('O&amp;M recon'!M18:M19,'O&amp;M recon'!M25:M33)</f>
        <v>0</v>
      </c>
      <c r="F8" s="8"/>
      <c r="G8" s="8"/>
    </row>
    <row r="9" spans="1:7" ht="15.5" x14ac:dyDescent="0.35">
      <c r="A9" s="8"/>
      <c r="B9" s="123" t="s">
        <v>1903</v>
      </c>
      <c r="C9" s="124">
        <f>SUM('O&amp;M recon'!K37:K47)</f>
        <v>147396558.88748127</v>
      </c>
      <c r="D9" s="124">
        <f>SUM('O&amp;M recon'!L37:L47)</f>
        <v>148765182.25029516</v>
      </c>
      <c r="E9" s="13">
        <f>SUM('O&amp;M recon'!M37:M47)</f>
        <v>0</v>
      </c>
      <c r="F9" s="8"/>
      <c r="G9" s="8"/>
    </row>
    <row r="10" spans="1:7" ht="15.5" x14ac:dyDescent="0.35">
      <c r="A10" s="8"/>
      <c r="B10" s="9"/>
      <c r="C10" s="14"/>
      <c r="D10" s="14"/>
      <c r="E10" s="14"/>
      <c r="F10" s="8"/>
      <c r="G10" s="8"/>
    </row>
    <row r="11" spans="1:7" ht="16" thickBot="1" x14ac:dyDescent="0.4">
      <c r="A11" s="8"/>
      <c r="B11" s="9" t="s">
        <v>1904</v>
      </c>
      <c r="C11" s="15">
        <f>SUM(C6:C10)</f>
        <v>603978886.1570642</v>
      </c>
      <c r="D11" s="15">
        <f t="shared" ref="D11:E11" si="0">SUM(D6:D10)</f>
        <v>613155633.11798525</v>
      </c>
      <c r="E11" s="15">
        <f t="shared" si="0"/>
        <v>0</v>
      </c>
      <c r="F11" s="8"/>
      <c r="G11" s="8"/>
    </row>
    <row r="12" spans="1:7" ht="16" thickTop="1" x14ac:dyDescent="0.35">
      <c r="A12" s="8"/>
      <c r="B12" s="9"/>
      <c r="C12" s="8"/>
      <c r="D12" s="8"/>
      <c r="E12" s="8"/>
      <c r="F12" s="8"/>
      <c r="G12" s="8"/>
    </row>
    <row r="13" spans="1:7" ht="15.5" x14ac:dyDescent="0.35">
      <c r="A13" s="8"/>
      <c r="B13" s="9"/>
      <c r="C13" s="9"/>
      <c r="D13" s="9"/>
      <c r="E13" s="9"/>
      <c r="F13" s="8"/>
      <c r="G13" s="8"/>
    </row>
    <row r="14" spans="1:7" ht="16" thickBot="1" x14ac:dyDescent="0.4">
      <c r="A14" s="8"/>
      <c r="B14" s="9" t="s">
        <v>1905</v>
      </c>
      <c r="C14" s="15">
        <f>-'O&amp;M recon'!K45</f>
        <v>27794431.023333333</v>
      </c>
      <c r="D14" s="125">
        <f>-'O&amp;M recon'!L45</f>
        <v>28973763.27333333</v>
      </c>
      <c r="E14" s="15">
        <f>-'O&amp;M recon'!M45</f>
        <v>0</v>
      </c>
      <c r="F14" s="8"/>
      <c r="G14" s="8"/>
    </row>
    <row r="15" spans="1:7" ht="16" thickTop="1" x14ac:dyDescent="0.35">
      <c r="A15" s="8"/>
      <c r="B15" s="9"/>
      <c r="C15" s="9"/>
      <c r="D15" s="9"/>
      <c r="E15" s="9"/>
      <c r="F15" s="8"/>
      <c r="G15" s="8"/>
    </row>
    <row r="16" spans="1:7" ht="16" thickBot="1" x14ac:dyDescent="0.4">
      <c r="A16" s="8"/>
      <c r="B16" s="9" t="s">
        <v>1906</v>
      </c>
      <c r="C16" s="15">
        <f>C11+C14</f>
        <v>631773317.18039751</v>
      </c>
      <c r="D16" s="15">
        <f>D11+D14</f>
        <v>642129396.39131856</v>
      </c>
      <c r="E16" s="15">
        <f>E11+E14</f>
        <v>0</v>
      </c>
      <c r="F16" s="8"/>
      <c r="G16" s="8"/>
    </row>
    <row r="17" spans="1:7" ht="15" thickTop="1" x14ac:dyDescent="0.35">
      <c r="A17" s="8"/>
      <c r="B17" s="8"/>
      <c r="C17" s="8"/>
      <c r="D17" s="8"/>
      <c r="E17" s="8"/>
      <c r="F17" s="8"/>
      <c r="G17" s="8"/>
    </row>
    <row r="18" spans="1:7" x14ac:dyDescent="0.35">
      <c r="A18" s="8"/>
      <c r="B18" s="8"/>
      <c r="C18" s="8"/>
      <c r="D18" s="8"/>
      <c r="E18" s="8"/>
      <c r="F18" s="8"/>
      <c r="G18" s="8"/>
    </row>
    <row r="24" spans="1:7" x14ac:dyDescent="0.35">
      <c r="C24" s="6"/>
      <c r="D24" s="6"/>
      <c r="E24" s="6"/>
    </row>
    <row r="25" spans="1:7" ht="15.5" x14ac:dyDescent="0.35">
      <c r="B25" s="16" t="s">
        <v>1907</v>
      </c>
      <c r="C25" s="17">
        <f>'O&amp;M recon'!K49-C11</f>
        <v>0</v>
      </c>
      <c r="D25" s="17">
        <f>'O&amp;M recon'!L49-D11</f>
        <v>0</v>
      </c>
      <c r="E25" s="17">
        <f>'O&amp;M recon'!M49-E11</f>
        <v>0</v>
      </c>
    </row>
    <row r="26" spans="1:7" ht="15.5" x14ac:dyDescent="0.35">
      <c r="B26" s="16" t="s">
        <v>1908</v>
      </c>
      <c r="C26" s="17">
        <f>'O&amp;M recon'!K49+-'O&amp;M recon'!K45-C16</f>
        <v>0</v>
      </c>
      <c r="D26" s="17">
        <f>'O&amp;M recon'!L49+-'O&amp;M recon'!L45-D16</f>
        <v>0</v>
      </c>
      <c r="E26" s="17">
        <f>'O&amp;M recon'!M49+-'O&amp;M recon'!M45-E16</f>
        <v>0</v>
      </c>
    </row>
    <row r="27" spans="1:7" x14ac:dyDescent="0.35">
      <c r="C27" s="6"/>
      <c r="D27" s="6"/>
      <c r="E27" s="6"/>
    </row>
    <row r="28" spans="1:7" x14ac:dyDescent="0.35">
      <c r="C28" s="18"/>
    </row>
  </sheetData>
  <printOptions horizontalCentered="1"/>
  <pageMargins left="0.7" right="0.7" top="1.25" bottom="0.75" header="0.3" footer="0.3"/>
  <pageSetup orientation="portrait" horizontalDpi="4294967293" verticalDpi="90" r:id="rId1"/>
  <headerFooter>
    <oddHeader>&amp;RExh. SEF-17 page 1 of 62</oddHead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Y66"/>
  <sheetViews>
    <sheetView zoomScaleNormal="100" workbookViewId="0">
      <pane xSplit="1" ySplit="4" topLeftCell="B32" activePane="bottomRight" state="frozen"/>
      <selection activeCell="J6142" sqref="J6142"/>
      <selection pane="topRight" activeCell="J6142" sqref="J6142"/>
      <selection pane="bottomLeft" activeCell="J6142" sqref="J6142"/>
      <selection pane="bottomRight" activeCell="N47" sqref="N47"/>
    </sheetView>
  </sheetViews>
  <sheetFormatPr defaultRowHeight="14.5" outlineLevelRow="1" outlineLevelCol="1" x14ac:dyDescent="0.35"/>
  <cols>
    <col min="1" max="1" width="41" bestFit="1" customWidth="1"/>
    <col min="2" max="2" width="11" bestFit="1" customWidth="1"/>
    <col min="3" max="5" width="13.7265625" hidden="1" customWidth="1" outlineLevel="1"/>
    <col min="6" max="6" width="3.26953125" hidden="1" customWidth="1" outlineLevel="1"/>
    <col min="7" max="9" width="13.7265625" hidden="1" customWidth="1" outlineLevel="1"/>
    <col min="10" max="10" width="3.26953125" hidden="1" customWidth="1" outlineLevel="1"/>
    <col min="11" max="11" width="16.26953125" bestFit="1" customWidth="1" collapsed="1"/>
    <col min="12" max="13" width="16" bestFit="1" customWidth="1"/>
    <col min="14" max="14" width="10.54296875" bestFit="1" customWidth="1"/>
    <col min="15" max="15" width="16.26953125" style="21" bestFit="1" customWidth="1" collapsed="1"/>
    <col min="16" max="17" width="16" style="21" bestFit="1" customWidth="1"/>
    <col min="18" max="18" width="9.1796875" style="21"/>
    <col min="19" max="21" width="14.26953125" bestFit="1" customWidth="1"/>
    <col min="23" max="24" width="12.26953125" bestFit="1" customWidth="1"/>
  </cols>
  <sheetData>
    <row r="2" spans="1:25" x14ac:dyDescent="0.35">
      <c r="K2" s="19"/>
      <c r="L2" s="19"/>
      <c r="M2" s="19"/>
      <c r="O2" s="20"/>
      <c r="P2" s="20"/>
      <c r="Q2" s="20"/>
    </row>
    <row r="3" spans="1:25" x14ac:dyDescent="0.35">
      <c r="B3" s="19" t="s">
        <v>1909</v>
      </c>
      <c r="C3" s="19" t="s">
        <v>1910</v>
      </c>
      <c r="D3" s="19"/>
      <c r="E3" s="19"/>
      <c r="G3" s="19" t="s">
        <v>1911</v>
      </c>
      <c r="H3" s="19"/>
      <c r="I3" s="19"/>
      <c r="K3" s="19" t="s">
        <v>1912</v>
      </c>
      <c r="L3" s="19"/>
      <c r="M3" s="19"/>
      <c r="O3" s="20"/>
      <c r="P3" s="20"/>
      <c r="Q3" s="20"/>
    </row>
    <row r="4" spans="1:25" x14ac:dyDescent="0.35">
      <c r="A4" s="22" t="s">
        <v>1899</v>
      </c>
      <c r="B4" s="22" t="s">
        <v>1913</v>
      </c>
      <c r="C4" s="22">
        <v>2023</v>
      </c>
      <c r="D4" s="22">
        <v>2024</v>
      </c>
      <c r="E4" s="22">
        <v>2025</v>
      </c>
      <c r="G4" s="22">
        <v>2023</v>
      </c>
      <c r="H4" s="22">
        <v>2024</v>
      </c>
      <c r="I4" s="22">
        <v>2025</v>
      </c>
      <c r="K4" s="22">
        <v>2023</v>
      </c>
      <c r="L4" s="22">
        <v>2024</v>
      </c>
      <c r="M4" s="22">
        <v>2025</v>
      </c>
      <c r="O4" s="23"/>
      <c r="P4" s="23"/>
      <c r="Q4" s="23"/>
    </row>
    <row r="6" spans="1:25" x14ac:dyDescent="0.35">
      <c r="A6" t="s">
        <v>1900</v>
      </c>
      <c r="C6" s="24"/>
      <c r="D6" s="24"/>
      <c r="E6" s="24"/>
      <c r="F6" s="24"/>
      <c r="G6" s="24"/>
      <c r="H6" s="24"/>
      <c r="I6" s="24"/>
      <c r="J6" s="24"/>
      <c r="K6" s="24">
        <f>'2022-2026 Data Table v8 '!L6142</f>
        <v>752196640.49621165</v>
      </c>
      <c r="L6" s="24">
        <f>'2022-2026 Data Table v8 '!M6142</f>
        <v>774803334.89014554</v>
      </c>
      <c r="M6" s="24">
        <f>'2022-2026 Data Table v8 '!N6142</f>
        <v>0</v>
      </c>
      <c r="N6" s="24"/>
      <c r="O6" s="25"/>
      <c r="P6" s="25"/>
      <c r="Q6" s="25"/>
    </row>
    <row r="7" spans="1:25" x14ac:dyDescent="0.35">
      <c r="A7" t="s">
        <v>1914</v>
      </c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5"/>
      <c r="P7" s="25"/>
      <c r="Q7" s="25"/>
    </row>
    <row r="8" spans="1:25" x14ac:dyDescent="0.35">
      <c r="A8" s="26" t="s">
        <v>1898</v>
      </c>
      <c r="B8" s="26"/>
      <c r="C8" s="24"/>
      <c r="D8" s="24"/>
      <c r="E8" s="24"/>
      <c r="F8" s="24"/>
      <c r="G8" s="24"/>
      <c r="H8" s="24"/>
      <c r="I8" s="24"/>
      <c r="J8" s="24"/>
      <c r="K8" s="27">
        <f>-'2022-2026 Data Table v8 '!L3</f>
        <v>-6195276.6999999993</v>
      </c>
      <c r="L8" s="27">
        <f>-'2022-2026 Data Table v8 '!M3</f>
        <v>-6257955</v>
      </c>
      <c r="M8" s="27">
        <f>-'2022-2026 Data Table v8 '!N3</f>
        <v>0</v>
      </c>
      <c r="O8" s="28"/>
      <c r="P8" s="28"/>
      <c r="Q8" s="28"/>
    </row>
    <row r="9" spans="1:25" x14ac:dyDescent="0.35">
      <c r="A9" s="26" t="s">
        <v>1915</v>
      </c>
      <c r="B9" s="26"/>
      <c r="C9" s="24"/>
      <c r="D9" s="24"/>
      <c r="E9" s="24"/>
      <c r="F9" s="24"/>
      <c r="G9" s="24"/>
      <c r="H9" s="24"/>
      <c r="I9" s="24"/>
      <c r="J9" s="24"/>
      <c r="K9" s="27">
        <f>-'2022-2026 Data Table v8 '!L7</f>
        <v>-26727314.452683751</v>
      </c>
      <c r="L9" s="27">
        <f>-'2022-2026 Data Table v8 '!M7</f>
        <v>-26944529.804994389</v>
      </c>
      <c r="M9" s="27">
        <f>-'2022-2026 Data Table v8 '!N7</f>
        <v>0</v>
      </c>
      <c r="O9" s="28"/>
      <c r="P9" s="28"/>
      <c r="Q9" s="28"/>
    </row>
    <row r="10" spans="1:25" x14ac:dyDescent="0.35">
      <c r="A10" s="26" t="s">
        <v>1684</v>
      </c>
      <c r="B10" s="26"/>
      <c r="C10" s="24"/>
      <c r="D10" s="24"/>
      <c r="E10" s="24"/>
      <c r="F10" s="24"/>
      <c r="G10" s="24"/>
      <c r="H10" s="24"/>
      <c r="I10" s="24"/>
      <c r="J10" s="24"/>
      <c r="K10" s="27">
        <f>-'2022-2026 Data Table v8 '!L6</f>
        <v>-1768193.7452439996</v>
      </c>
      <c r="L10" s="27">
        <f>-'2022-2026 Data Table v8 '!M6</f>
        <v>-1768375.7452440001</v>
      </c>
      <c r="M10" s="27">
        <f>-'2022-2026 Data Table v8 '!N6</f>
        <v>0</v>
      </c>
      <c r="O10" s="28"/>
      <c r="P10" s="28"/>
      <c r="Q10" s="28"/>
    </row>
    <row r="11" spans="1:25" x14ac:dyDescent="0.35">
      <c r="A11" s="26" t="s">
        <v>1916</v>
      </c>
      <c r="B11" s="29">
        <v>3.0315131246026066E-2</v>
      </c>
      <c r="C11" s="24"/>
      <c r="D11" s="24"/>
      <c r="E11" s="24"/>
      <c r="F11" s="24"/>
      <c r="G11" s="24"/>
      <c r="H11" s="24"/>
      <c r="I11" s="24"/>
      <c r="J11" s="24"/>
      <c r="K11" s="27">
        <f>-SUMIF('2022-2026 Data Table v8 '!$E:$E,"R.99999.04.03.02",'2022-2026 Data Table v8 '!L:L)*$B11+-SUMIF('2022-2026 Data Table v8 '!$E:$E,"R.99999.04.39.01",'2022-2026 Data Table v8 '!L:L)*$B11+SUMIFS('2022-2026 Data Table v8 '!L:L,'2022-2026 Data Table v8 '!$E:$E,"R.99999.04.03.02",'2022-2026 Data Table v8 '!$J:$J,"Benefits OH")*$B11+SUMIFS('2022-2026 Data Table v8 '!L:L,'2022-2026 Data Table v8 '!$E:$E,"R.99999.04.03.02",'2022-2026 Data Table v8 '!$J:$J,"Payroll Taxes OH")*$B11+SUMIFS('2022-2026 Data Table v8 '!L:L,'2022-2026 Data Table v8 '!$E:$E,"R.99999.04.39.01",'2022-2026 Data Table v8 '!$J:$J,"Benefits OH")*$B11+SUMIFS('2022-2026 Data Table v8 '!L:L,'2022-2026 Data Table v8 '!$E:$E,"R.99999.04.39.01",'2022-2026 Data Table v8 '!$J:$J,"Payroll Taxes OH")*$B11</f>
        <v>-29531.667659945309</v>
      </c>
      <c r="L11" s="27">
        <f>-SUMIF('2022-2026 Data Table v8 '!$E:$E,"R.99999.04.03.02",'2022-2026 Data Table v8 '!M:M)*$B11+-SUMIF('2022-2026 Data Table v8 '!$E:$E,"R.99999.04.39.01",'2022-2026 Data Table v8 '!M:M)*$B11+SUMIFS('2022-2026 Data Table v8 '!M:M,'2022-2026 Data Table v8 '!$E:$E,"R.99999.04.03.02",'2022-2026 Data Table v8 '!$J:$J,"Benefits OH")*$B11+SUMIFS('2022-2026 Data Table v8 '!M:M,'2022-2026 Data Table v8 '!$E:$E,"R.99999.04.03.02",'2022-2026 Data Table v8 '!$J:$J,"Payroll Taxes OH")*$B11+SUMIFS('2022-2026 Data Table v8 '!M:M,'2022-2026 Data Table v8 '!$E:$E,"R.99999.04.39.01",'2022-2026 Data Table v8 '!$J:$J,"Benefits OH")*$B11+SUMIFS('2022-2026 Data Table v8 '!M:M,'2022-2026 Data Table v8 '!$E:$E,"R.99999.04.39.01",'2022-2026 Data Table v8 '!$J:$J,"Payroll Taxes OH")*$B11</f>
        <v>-30524.938335468287</v>
      </c>
      <c r="M11" s="27">
        <f>-SUMIF('2022-2026 Data Table v8 '!$E:$E,"R.99999.04.03.02",'2022-2026 Data Table v8 '!N:N)*$B11+-SUMIF('2022-2026 Data Table v8 '!$E:$E,"R.99999.04.39.01",'2022-2026 Data Table v8 '!N:N)*$B11+SUMIFS('2022-2026 Data Table v8 '!N:N,'2022-2026 Data Table v8 '!$E:$E,"R.99999.04.03.02",'2022-2026 Data Table v8 '!$J:$J,"Benefits OH")*$B11+SUMIFS('2022-2026 Data Table v8 '!N:N,'2022-2026 Data Table v8 '!$E:$E,"R.99999.04.03.02",'2022-2026 Data Table v8 '!$J:$J,"Payroll Taxes OH")*$B11+SUMIFS('2022-2026 Data Table v8 '!N:N,'2022-2026 Data Table v8 '!$E:$E,"R.99999.04.39.01",'2022-2026 Data Table v8 '!$J:$J,"Benefits OH")*$B11+SUMIFS('2022-2026 Data Table v8 '!N:N,'2022-2026 Data Table v8 '!$E:$E,"R.99999.04.39.01",'2022-2026 Data Table v8 '!$J:$J,"Payroll Taxes OH")*$B11</f>
        <v>0</v>
      </c>
      <c r="O11" s="28"/>
      <c r="P11" s="28"/>
      <c r="Q11" s="30"/>
      <c r="S11" s="27"/>
    </row>
    <row r="12" spans="1:25" x14ac:dyDescent="0.35">
      <c r="A12" s="26" t="s">
        <v>1917</v>
      </c>
      <c r="B12" s="31">
        <v>1</v>
      </c>
      <c r="C12" s="24"/>
      <c r="D12" s="24"/>
      <c r="E12" s="24"/>
      <c r="F12" s="24"/>
      <c r="G12" s="24"/>
      <c r="H12" s="24"/>
      <c r="I12" s="24"/>
      <c r="J12" s="24"/>
      <c r="K12" s="27">
        <f>-SUMIF('2022-2026 Data Table v8 '!$E:$E,"C.99999.03.37.02",'2022-2026 Data Table v8 '!L:L)*$B12</f>
        <v>-10300000</v>
      </c>
      <c r="L12" s="27">
        <f>-SUMIF('2022-2026 Data Table v8 '!$E:$E,"C.99999.03.37.02",'2022-2026 Data Table v8 '!M:M)*$B12</f>
        <v>-12600000</v>
      </c>
      <c r="M12" s="27">
        <f>-SUMIF('2022-2026 Data Table v8 '!$E:$E,"C.99999.03.37.02",'2022-2026 Data Table v8 '!N:N)*$B12</f>
        <v>0</v>
      </c>
      <c r="O12" s="28"/>
      <c r="P12" s="28"/>
      <c r="Q12" s="28"/>
      <c r="S12" s="27"/>
    </row>
    <row r="13" spans="1:25" x14ac:dyDescent="0.35">
      <c r="A13" s="26" t="s">
        <v>1918</v>
      </c>
      <c r="B13" s="26"/>
      <c r="C13" s="24"/>
      <c r="D13" s="24"/>
      <c r="E13" s="24"/>
      <c r="F13" s="24"/>
      <c r="G13" s="24"/>
      <c r="H13" s="24"/>
      <c r="I13" s="24"/>
      <c r="J13" s="24"/>
      <c r="K13" s="27">
        <f>-'2022-2026 Data Table v8 '!L2811</f>
        <v>14473427.147716001</v>
      </c>
      <c r="L13" s="27">
        <f>-'2022-2026 Data Table v8 '!M2811</f>
        <v>14979997.097886059</v>
      </c>
      <c r="M13" s="27">
        <f>-'2022-2026 Data Table v8 '!N2811</f>
        <v>0</v>
      </c>
      <c r="O13" s="28"/>
      <c r="P13" s="28"/>
      <c r="Q13" s="30"/>
      <c r="S13" s="27"/>
    </row>
    <row r="14" spans="1:25" x14ac:dyDescent="0.35">
      <c r="A14" s="26" t="s">
        <v>1919</v>
      </c>
      <c r="C14" s="24"/>
      <c r="D14" s="24"/>
      <c r="E14" s="24"/>
      <c r="F14" s="24"/>
      <c r="G14" s="24"/>
      <c r="H14" s="24"/>
      <c r="I14" s="24"/>
      <c r="J14" s="24"/>
      <c r="K14" s="27">
        <f>-SUMIF('2022-2026 Data Table v8 '!$I:$I,"63300100",'2022-2026 Data Table v8 '!L:L)-K13</f>
        <v>-14230506.898221893</v>
      </c>
      <c r="L14" s="27">
        <f>-SUMIF('2022-2026 Data Table v8 '!$I:$I,"63300100",'2022-2026 Data Table v8 '!M:M)-L13</f>
        <v>-14729484.267992554</v>
      </c>
      <c r="M14" s="27">
        <f>-SUMIF('2022-2026 Data Table v8 '!$I:$I,"63300100",'2022-2026 Data Table v8 '!N:N)-M13</f>
        <v>0</v>
      </c>
      <c r="O14" s="28"/>
      <c r="P14" s="28"/>
      <c r="Q14" s="30"/>
      <c r="S14" s="27"/>
      <c r="T14" s="27"/>
      <c r="U14" s="27"/>
      <c r="V14" s="1"/>
      <c r="W14" s="1"/>
      <c r="X14" s="1"/>
      <c r="Y14" s="1"/>
    </row>
    <row r="15" spans="1:25" hidden="1" outlineLevel="1" x14ac:dyDescent="0.35">
      <c r="A15" s="26"/>
      <c r="C15" s="24"/>
      <c r="D15" s="24"/>
      <c r="E15" s="24"/>
      <c r="F15" s="24"/>
      <c r="G15" s="24"/>
      <c r="H15" s="24"/>
      <c r="I15" s="24"/>
      <c r="J15" s="24"/>
      <c r="K15" s="27"/>
      <c r="L15" s="27"/>
      <c r="M15" s="32"/>
      <c r="O15" s="28"/>
      <c r="P15" s="28"/>
      <c r="Q15" s="28"/>
      <c r="S15" s="27"/>
    </row>
    <row r="16" spans="1:25" hidden="1" outlineLevel="1" x14ac:dyDescent="0.35">
      <c r="A16" s="26"/>
      <c r="C16" s="24"/>
      <c r="D16" s="24"/>
      <c r="E16" s="24"/>
      <c r="F16" s="24"/>
      <c r="G16" s="24"/>
      <c r="H16" s="24"/>
      <c r="I16" s="24"/>
      <c r="J16" s="24"/>
      <c r="K16" s="27"/>
      <c r="L16" s="27"/>
      <c r="M16" s="32"/>
      <c r="O16" s="28"/>
      <c r="P16" s="28"/>
      <c r="Q16" s="28"/>
    </row>
    <row r="17" spans="1:25" collapsed="1" x14ac:dyDescent="0.35">
      <c r="A17" s="33" t="s">
        <v>1920</v>
      </c>
      <c r="B17" s="33"/>
      <c r="C17" s="24"/>
      <c r="D17" s="24"/>
      <c r="E17" s="24"/>
      <c r="F17" s="24"/>
      <c r="G17" s="24"/>
      <c r="H17" s="24"/>
      <c r="I17" s="24"/>
      <c r="J17" s="24"/>
      <c r="K17" s="27"/>
      <c r="L17" s="27"/>
      <c r="M17" s="32"/>
      <c r="N17" s="24"/>
      <c r="O17" s="28"/>
      <c r="P17" s="28"/>
      <c r="Q17" s="30"/>
    </row>
    <row r="18" spans="1:25" x14ac:dyDescent="0.35">
      <c r="A18" s="26" t="s">
        <v>1921</v>
      </c>
      <c r="B18" s="26"/>
      <c r="C18" s="24"/>
      <c r="D18" s="24"/>
      <c r="E18" s="24"/>
      <c r="F18" s="24"/>
      <c r="G18" s="24"/>
      <c r="H18" s="24"/>
      <c r="I18" s="24"/>
      <c r="J18" s="24"/>
      <c r="K18" s="27">
        <f>-'2022-2026 Data Table v8 '!L21-'2022-2026 Data Table v8 '!L22</f>
        <v>-16943825.890000399</v>
      </c>
      <c r="L18" s="27">
        <f>-'2022-2026 Data Table v8 '!M21-'2022-2026 Data Table v8 '!M22</f>
        <v>-17444220.666700412</v>
      </c>
      <c r="M18" s="27">
        <f>-'2022-2026 Data Table v8 '!N21-'2022-2026 Data Table v8 '!N22</f>
        <v>0</v>
      </c>
      <c r="O18" s="28"/>
      <c r="P18" s="28"/>
      <c r="Q18" s="28"/>
    </row>
    <row r="19" spans="1:25" x14ac:dyDescent="0.35">
      <c r="A19" s="26" t="s">
        <v>1874</v>
      </c>
      <c r="B19" s="26"/>
      <c r="C19" s="24"/>
      <c r="D19" s="24"/>
      <c r="E19" s="24"/>
      <c r="F19" s="24"/>
      <c r="G19" s="24"/>
      <c r="H19" s="24"/>
      <c r="I19" s="24"/>
      <c r="J19" s="24"/>
      <c r="K19" s="27">
        <f>-'2022-2026 Data Table v8 '!L20</f>
        <v>-7660768.9202474253</v>
      </c>
      <c r="L19" s="27">
        <f>-'2022-2026 Data Table v8 '!M20</f>
        <v>-7859231.4932565959</v>
      </c>
      <c r="M19" s="27">
        <f>-'2022-2026 Data Table v8 '!N20</f>
        <v>0</v>
      </c>
      <c r="O19" s="28"/>
      <c r="P19" s="28"/>
      <c r="Q19" s="28"/>
    </row>
    <row r="20" spans="1:25" x14ac:dyDescent="0.35">
      <c r="A20" s="26"/>
      <c r="B20" s="26"/>
      <c r="C20" s="24"/>
      <c r="D20" s="24"/>
      <c r="E20" s="24"/>
      <c r="F20" s="24"/>
      <c r="G20" s="24"/>
      <c r="H20" s="24"/>
      <c r="I20" s="24"/>
      <c r="J20" s="24"/>
      <c r="K20" s="34"/>
      <c r="L20" s="34"/>
      <c r="M20" s="35"/>
      <c r="O20" s="25"/>
      <c r="P20" s="25"/>
      <c r="Q20" s="36"/>
    </row>
    <row r="21" spans="1:25" x14ac:dyDescent="0.35">
      <c r="A21" s="33" t="s">
        <v>1922</v>
      </c>
      <c r="B21" s="26"/>
      <c r="C21" s="24"/>
      <c r="D21" s="24"/>
      <c r="E21" s="24"/>
      <c r="F21" s="24"/>
      <c r="G21" s="24"/>
      <c r="H21" s="24"/>
      <c r="I21" s="24"/>
      <c r="J21" s="24"/>
      <c r="K21" s="25">
        <f>SUM(K6:K19)</f>
        <v>682814649.36987019</v>
      </c>
      <c r="L21" s="25">
        <f>SUM(L6:L19)</f>
        <v>702149010.07150841</v>
      </c>
      <c r="M21" s="36">
        <f>SUM(M6:M19)</f>
        <v>0</v>
      </c>
      <c r="N21" s="24"/>
      <c r="O21" s="25"/>
      <c r="P21" s="25"/>
      <c r="Q21" s="36"/>
    </row>
    <row r="22" spans="1:25" x14ac:dyDescent="0.35">
      <c r="K22" s="37"/>
      <c r="M22" s="6"/>
      <c r="O22" s="38"/>
      <c r="P22" s="38"/>
      <c r="Q22" s="38"/>
    </row>
    <row r="23" spans="1:25" x14ac:dyDescent="0.35">
      <c r="A23" s="33" t="s">
        <v>1920</v>
      </c>
      <c r="M23" s="6"/>
      <c r="O23" s="39"/>
      <c r="Q23" s="40"/>
    </row>
    <row r="24" spans="1:25" x14ac:dyDescent="0.35"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41"/>
      <c r="N24" s="24"/>
      <c r="O24" s="25"/>
      <c r="P24" s="25"/>
      <c r="Q24" s="36"/>
    </row>
    <row r="25" spans="1:25" x14ac:dyDescent="0.35">
      <c r="A25" s="26" t="s">
        <v>1923</v>
      </c>
      <c r="C25" s="24"/>
      <c r="D25" s="24"/>
      <c r="E25" s="24"/>
      <c r="F25" s="24"/>
      <c r="G25" s="24"/>
      <c r="H25" s="24"/>
      <c r="I25" s="24"/>
      <c r="J25" s="24"/>
      <c r="K25" s="42" t="s">
        <v>1924</v>
      </c>
      <c r="L25" s="42" t="s">
        <v>1924</v>
      </c>
      <c r="M25" s="43"/>
      <c r="N25" s="24"/>
      <c r="O25" s="44"/>
      <c r="P25" s="45"/>
      <c r="Q25" s="46"/>
    </row>
    <row r="26" spans="1:25" x14ac:dyDescent="0.35">
      <c r="A26" s="26" t="s">
        <v>1921</v>
      </c>
      <c r="C26" s="24"/>
      <c r="D26" s="24"/>
      <c r="E26" s="24"/>
      <c r="F26" s="24"/>
      <c r="G26" s="24"/>
      <c r="H26" s="24"/>
      <c r="I26" s="24"/>
      <c r="J26" s="24"/>
      <c r="K26" s="42" t="s">
        <v>1924</v>
      </c>
      <c r="L26" s="42" t="s">
        <v>1924</v>
      </c>
      <c r="M26" s="43"/>
      <c r="N26" s="24"/>
      <c r="O26" s="47"/>
      <c r="P26" s="45"/>
      <c r="Q26" s="46"/>
    </row>
    <row r="27" spans="1:25" x14ac:dyDescent="0.35">
      <c r="A27" s="26" t="s">
        <v>1925</v>
      </c>
      <c r="C27" s="24"/>
      <c r="D27" s="24"/>
      <c r="E27" s="24"/>
      <c r="F27" s="24"/>
      <c r="G27" s="24"/>
      <c r="H27" s="24"/>
      <c r="I27" s="24"/>
      <c r="J27" s="24"/>
      <c r="K27" s="27">
        <f>'2022-2026 Data Table v8 '!L4227</f>
        <v>1.862645149230957E-9</v>
      </c>
      <c r="L27" s="27">
        <f>'2022-2026 Data Table v8 '!M4227</f>
        <v>0.45599978766404092</v>
      </c>
      <c r="M27" s="27">
        <f>'2022-2026 Data Table v8 '!N4227</f>
        <v>0</v>
      </c>
      <c r="O27" s="47"/>
      <c r="P27" s="28"/>
      <c r="Q27" s="30"/>
    </row>
    <row r="28" spans="1:25" x14ac:dyDescent="0.35">
      <c r="A28" s="117" t="s">
        <v>2300</v>
      </c>
      <c r="B28" s="118"/>
      <c r="C28" s="119"/>
      <c r="D28" s="119"/>
      <c r="E28" s="119"/>
      <c r="F28" s="119"/>
      <c r="G28" s="119"/>
      <c r="H28" s="119"/>
      <c r="I28" s="119"/>
      <c r="J28" s="119"/>
      <c r="K28" s="116">
        <v>-69837141.169475511</v>
      </c>
      <c r="L28" s="116">
        <v>-80065629.533172354</v>
      </c>
      <c r="M28" s="116">
        <v>0</v>
      </c>
      <c r="N28" s="24"/>
      <c r="O28" s="47"/>
      <c r="P28" s="28"/>
      <c r="Q28" s="30"/>
    </row>
    <row r="29" spans="1:25" x14ac:dyDescent="0.35">
      <c r="A29" s="26" t="s">
        <v>1927</v>
      </c>
      <c r="C29" s="24"/>
      <c r="D29" s="24"/>
      <c r="E29" s="24"/>
      <c r="F29" s="24"/>
      <c r="G29" s="24"/>
      <c r="H29" s="24"/>
      <c r="I29" s="24"/>
      <c r="J29" s="24"/>
      <c r="K29" s="27">
        <f>-SUMIF('2022-2026 Data Table v8 '!$I:$I,"63300080",'2022-2026 Data Table v8 '!L:L)*0.1651</f>
        <v>-7814659.5344763109</v>
      </c>
      <c r="L29" s="27">
        <f>-SUMIF('2022-2026 Data Table v8 '!$I:$I,"63300080",'2022-2026 Data Table v8 '!M:M)*0.1651</f>
        <v>-8088668.8639425421</v>
      </c>
      <c r="M29" s="27">
        <f>-SUMIF('2022-2026 Data Table v8 '!$I:$I,"63300080",'2022-2026 Data Table v8 '!N:N)*0.1651</f>
        <v>0</v>
      </c>
      <c r="O29" s="47"/>
      <c r="P29" s="28"/>
      <c r="Q29" s="30"/>
    </row>
    <row r="30" spans="1:25" x14ac:dyDescent="0.35">
      <c r="A30" s="26" t="s">
        <v>1928</v>
      </c>
      <c r="C30" s="24"/>
      <c r="D30" s="24"/>
      <c r="E30" s="24"/>
      <c r="F30" s="24"/>
      <c r="G30" s="24"/>
      <c r="H30" s="24"/>
      <c r="I30" s="24"/>
      <c r="J30" s="24"/>
      <c r="K30" s="27">
        <f>-SUM('2022-2026 Data Table v8 '!L288:L289,'2022-2026 Data Table v8 '!L291)</f>
        <v>-1340000.0000004</v>
      </c>
      <c r="L30" s="27">
        <f>-SUM('2022-2026 Data Table v8 '!M288:M289,'2022-2026 Data Table v8 '!M291)</f>
        <v>-1340000.0000004</v>
      </c>
      <c r="M30" s="27">
        <f>-SUM('2022-2026 Data Table v8 '!N288:N289,'2022-2026 Data Table v8 '!N291)</f>
        <v>0</v>
      </c>
      <c r="O30" s="47"/>
      <c r="P30" s="28"/>
      <c r="Q30" s="28"/>
    </row>
    <row r="31" spans="1:25" x14ac:dyDescent="0.35">
      <c r="A31" s="26" t="s">
        <v>1929</v>
      </c>
      <c r="C31" s="24"/>
      <c r="D31" s="24"/>
      <c r="E31" s="24"/>
      <c r="F31" s="24"/>
      <c r="G31" s="24"/>
      <c r="H31" s="24"/>
      <c r="I31" s="24"/>
      <c r="J31" s="24"/>
      <c r="K31" s="27">
        <f>-SUMIF('2022-2026 Data Table v8 '!$J:$J,"Incentive OH",'2022-2026 Data Table v8 '!L:L)+SUMIFS('2022-2026 Data Table v8 '!L:L,'2022-2026 Data Table v8 '!$E:$E,"R.99999.04.03.02",'2022-2026 Data Table v8 '!$J:$J,"Incentive OH")*$B11+SUMIFS('2022-2026 Data Table v8 '!L:L,'2022-2026 Data Table v8 '!$E:$E,"R.99999.04.39.01",'2022-2026 Data Table v8 '!$J:$J,"Incentive OH")*$B11</f>
        <v>-14577088.298343483</v>
      </c>
      <c r="L31" s="27">
        <f>-SUMIF('2022-2026 Data Table v8 '!$J:$J,"Incentive OH",'2022-2026 Data Table v8 '!M:M)+SUMIFS('2022-2026 Data Table v8 '!M:M,'2022-2026 Data Table v8 '!$E:$E,"R.99999.04.03.02",'2022-2026 Data Table v8 '!$J:$J,"Incentive OH")*$B11+SUMIFS('2022-2026 Data Table v8 '!M:M,'2022-2026 Data Table v8 '!$E:$E,"R.99999.04.39.01",'2022-2026 Data Table v8 '!$J:$J,"Incentive OH")*$B11</f>
        <v>-15090229.540595114</v>
      </c>
      <c r="M31" s="27">
        <f>-SUMIF('2022-2026 Data Table v8 '!$J:$J,"Incentive OH",'2022-2026 Data Table v8 '!N:N)+SUMIFS('2022-2026 Data Table v8 '!N:N,'2022-2026 Data Table v8 '!$E:$E,"R.99999.04.03.02",'2022-2026 Data Table v8 '!$J:$J,"Incentive OH")*$B11+SUMIFS('2022-2026 Data Table v8 '!N:N,'2022-2026 Data Table v8 '!$E:$E,"R.99999.04.39.01",'2022-2026 Data Table v8 '!$J:$J,"Incentive OH")*$B11</f>
        <v>0</v>
      </c>
      <c r="S31" s="27"/>
      <c r="T31" s="27"/>
      <c r="U31" s="27"/>
      <c r="W31" s="1"/>
      <c r="X31" s="1"/>
      <c r="Y31" s="1"/>
    </row>
    <row r="32" spans="1:25" x14ac:dyDescent="0.35">
      <c r="A32" s="26" t="s">
        <v>1930</v>
      </c>
      <c r="C32" s="24"/>
      <c r="D32" s="24"/>
      <c r="E32" s="24"/>
      <c r="F32" s="24"/>
      <c r="G32" s="24"/>
      <c r="H32" s="24"/>
      <c r="I32" s="24"/>
      <c r="J32" s="24"/>
      <c r="K32" s="27">
        <f>-SUMIF('2022-2026 Data Table v8 '!$A:$A,"PSE Production O&amp;M",'2022-2026 Data Table v8 '!L:L)+SUMIFS('2022-2026 Data Table v8 '!L:L,'2022-2026 Data Table v8 '!$J:$J,"Benefits OH",'2022-2026 Data Table v8 '!$A:$A,"PSE Production O&amp;M")+SUMIFS('2022-2026 Data Table v8 '!L:L,'2022-2026 Data Table v8 '!$J:$J,"Payroll Taxes OH",'2022-2026 Data Table v8 '!$A:$A,"PSE Production O&amp;M")</f>
        <v>-122063433.09799159</v>
      </c>
      <c r="L32" s="27">
        <f>-SUMIF('2022-2026 Data Table v8 '!$A:$A,"PSE Production O&amp;M",'2022-2026 Data Table v8 '!M:M)+SUMIFS('2022-2026 Data Table v8 '!M:M,'2022-2026 Data Table v8 '!$J:$J,"Benefits OH",'2022-2026 Data Table v8 '!$A:$A,"PSE Production O&amp;M")+SUMIFS('2022-2026 Data Table v8 '!M:M,'2022-2026 Data Table v8 '!$J:$J,"Payroll Taxes OH",'2022-2026 Data Table v8 '!$A:$A,"PSE Production O&amp;M")</f>
        <v>-122574031.72210753</v>
      </c>
      <c r="M32" s="27">
        <f>-SUMIF('2022-2026 Data Table v8 '!$A:$A,"PSE Production O&amp;M",'2022-2026 Data Table v8 '!N:N)+SUMIFS('2022-2026 Data Table v8 '!N:N,'2022-2026 Data Table v8 '!$J:$J,"Benefits OH",'2022-2026 Data Table v8 '!$A:$A,"PSE Production O&amp;M")+SUMIFS('2022-2026 Data Table v8 '!N:N,'2022-2026 Data Table v8 '!$J:$J,"Payroll Taxes OH",'2022-2026 Data Table v8 '!$A:$A,"PSE Production O&amp;M")</f>
        <v>0</v>
      </c>
    </row>
    <row r="33" spans="1:17" x14ac:dyDescent="0.35">
      <c r="A33" s="26" t="s">
        <v>1742</v>
      </c>
      <c r="C33" s="24"/>
      <c r="D33" s="24"/>
      <c r="E33" s="24"/>
      <c r="F33" s="24"/>
      <c r="G33" s="24"/>
      <c r="H33" s="24"/>
      <c r="I33" s="24"/>
      <c r="J33" s="24"/>
      <c r="K33" s="27">
        <f>-'2022-2026 Data Table v8 '!L2990</f>
        <v>-10600000</v>
      </c>
      <c r="L33" s="27">
        <f>-'2022-2026 Data Table v8 '!M2990</f>
        <v>-10600000</v>
      </c>
      <c r="M33" s="27">
        <f>-'2022-2026 Data Table v8 '!N2990</f>
        <v>0</v>
      </c>
    </row>
    <row r="34" spans="1:17" x14ac:dyDescent="0.35">
      <c r="C34" s="24"/>
      <c r="D34" s="24"/>
      <c r="E34" s="24"/>
      <c r="F34" s="24"/>
      <c r="G34" s="24"/>
      <c r="H34" s="24"/>
      <c r="I34" s="24"/>
      <c r="J34" s="24"/>
      <c r="K34" s="27"/>
      <c r="L34" s="27"/>
      <c r="M34" s="27"/>
      <c r="N34" s="24"/>
    </row>
    <row r="35" spans="1:17" x14ac:dyDescent="0.35">
      <c r="A35" s="33" t="s">
        <v>1931</v>
      </c>
      <c r="C35" s="24"/>
      <c r="D35" s="24"/>
      <c r="E35" s="24"/>
      <c r="F35" s="24"/>
      <c r="G35" s="24"/>
      <c r="H35" s="24"/>
      <c r="I35" s="24"/>
      <c r="J35" s="24"/>
      <c r="K35" s="27"/>
      <c r="L35" s="27"/>
      <c r="M35" s="27"/>
      <c r="N35" s="24"/>
    </row>
    <row r="36" spans="1:17" x14ac:dyDescent="0.35">
      <c r="C36" s="24"/>
      <c r="D36" s="24"/>
      <c r="E36" s="24"/>
      <c r="F36" s="24"/>
      <c r="G36" s="24"/>
      <c r="H36" s="24"/>
      <c r="I36" s="24"/>
      <c r="J36" s="24"/>
      <c r="K36" s="27"/>
      <c r="L36" s="27"/>
      <c r="M36" s="27"/>
      <c r="N36" s="24"/>
      <c r="O36" s="28"/>
      <c r="P36" s="28"/>
      <c r="Q36" s="28"/>
    </row>
    <row r="37" spans="1:17" x14ac:dyDescent="0.35">
      <c r="A37" s="126" t="s">
        <v>1923</v>
      </c>
      <c r="B37" s="113"/>
      <c r="C37" s="127"/>
      <c r="D37" s="127"/>
      <c r="E37" s="127"/>
      <c r="F37" s="127"/>
      <c r="G37" s="127"/>
      <c r="H37" s="127"/>
      <c r="I37" s="127"/>
      <c r="J37" s="127"/>
      <c r="K37" s="112">
        <v>5331497.1858413639</v>
      </c>
      <c r="L37" s="112">
        <v>5381904.3954128549</v>
      </c>
      <c r="M37" s="27">
        <v>0</v>
      </c>
      <c r="N37" s="24"/>
      <c r="O37" s="28"/>
      <c r="P37" s="28"/>
      <c r="Q37" s="28"/>
    </row>
    <row r="38" spans="1:17" x14ac:dyDescent="0.35">
      <c r="A38" s="126" t="s">
        <v>1921</v>
      </c>
      <c r="B38" s="113"/>
      <c r="C38" s="127"/>
      <c r="D38" s="127"/>
      <c r="E38" s="127"/>
      <c r="F38" s="127"/>
      <c r="G38" s="127"/>
      <c r="H38" s="127"/>
      <c r="I38" s="127"/>
      <c r="J38" s="127"/>
      <c r="K38" s="112">
        <v>17127198.447907053</v>
      </c>
      <c r="L38" s="112">
        <v>17296157.417744219</v>
      </c>
      <c r="M38" s="27">
        <v>0</v>
      </c>
      <c r="N38" s="24"/>
      <c r="O38" s="28"/>
      <c r="P38" s="28"/>
      <c r="Q38" s="28"/>
    </row>
    <row r="39" spans="1:17" x14ac:dyDescent="0.35">
      <c r="A39" s="26" t="s">
        <v>1925</v>
      </c>
      <c r="C39" s="24"/>
      <c r="D39" s="24"/>
      <c r="E39" s="24"/>
      <c r="F39" s="24"/>
      <c r="G39" s="24"/>
      <c r="H39" s="24"/>
      <c r="I39" s="24"/>
      <c r="J39" s="24"/>
      <c r="K39" s="27">
        <v>1066800</v>
      </c>
      <c r="L39" s="27">
        <v>1066800</v>
      </c>
      <c r="M39" s="27">
        <v>0</v>
      </c>
      <c r="N39" s="24"/>
      <c r="O39" s="28"/>
      <c r="P39" s="28"/>
      <c r="Q39" s="28"/>
    </row>
    <row r="40" spans="1:17" x14ac:dyDescent="0.35">
      <c r="A40" s="26" t="s">
        <v>1926</v>
      </c>
      <c r="C40" s="24"/>
      <c r="D40" s="24"/>
      <c r="E40" s="24"/>
      <c r="F40" s="24"/>
      <c r="G40" s="24"/>
      <c r="H40" s="24"/>
      <c r="I40" s="24"/>
      <c r="J40" s="24"/>
      <c r="K40" s="27">
        <v>21392.491520000003</v>
      </c>
      <c r="L40" s="27">
        <v>21392.491520000003</v>
      </c>
      <c r="M40" s="27">
        <v>0</v>
      </c>
      <c r="N40" s="24"/>
      <c r="O40" s="28"/>
      <c r="P40" s="28"/>
      <c r="Q40" s="28"/>
    </row>
    <row r="41" spans="1:17" x14ac:dyDescent="0.35">
      <c r="A41" s="26" t="s">
        <v>1927</v>
      </c>
      <c r="C41" s="24"/>
      <c r="D41" s="24"/>
      <c r="E41" s="24"/>
      <c r="F41" s="24"/>
      <c r="G41" s="24"/>
      <c r="H41" s="24"/>
      <c r="I41" s="24"/>
      <c r="J41" s="24"/>
      <c r="K41" s="27">
        <v>8677659.0923905596</v>
      </c>
      <c r="L41" s="27">
        <v>8677659.0923905596</v>
      </c>
      <c r="M41" s="27">
        <v>0</v>
      </c>
      <c r="N41" s="24"/>
      <c r="O41" s="28"/>
      <c r="P41" s="28"/>
      <c r="Q41" s="28"/>
    </row>
    <row r="42" spans="1:17" x14ac:dyDescent="0.35">
      <c r="A42" s="26" t="s">
        <v>1928</v>
      </c>
      <c r="C42" s="24"/>
      <c r="D42" s="24"/>
      <c r="E42" s="24"/>
      <c r="F42" s="24"/>
      <c r="G42" s="24"/>
      <c r="H42" s="24"/>
      <c r="I42" s="24"/>
      <c r="J42" s="24"/>
      <c r="K42" s="27">
        <v>1178120.1766204927</v>
      </c>
      <c r="L42" s="27">
        <v>1178120.1766204927</v>
      </c>
      <c r="M42" s="27">
        <v>0</v>
      </c>
      <c r="N42" s="24"/>
      <c r="O42" s="28"/>
      <c r="P42" s="28"/>
      <c r="Q42" s="28"/>
    </row>
    <row r="43" spans="1:17" x14ac:dyDescent="0.35">
      <c r="A43" s="26" t="s">
        <v>1929</v>
      </c>
      <c r="K43" s="27">
        <v>9127789.5437088124</v>
      </c>
      <c r="L43" s="27">
        <v>11167598.282943735</v>
      </c>
      <c r="M43" s="27">
        <v>0</v>
      </c>
      <c r="O43" s="28"/>
      <c r="P43" s="28"/>
      <c r="Q43" s="28"/>
    </row>
    <row r="44" spans="1:17" x14ac:dyDescent="0.35">
      <c r="A44" s="117" t="s">
        <v>1932</v>
      </c>
      <c r="B44" s="118"/>
      <c r="C44" s="119"/>
      <c r="D44" s="119"/>
      <c r="E44" s="119"/>
      <c r="F44" s="119"/>
      <c r="G44" s="119"/>
      <c r="H44" s="119"/>
      <c r="I44" s="119"/>
      <c r="J44" s="119"/>
      <c r="K44" s="116">
        <v>122063432.85433717</v>
      </c>
      <c r="L44" s="116">
        <v>121828749.6737047</v>
      </c>
      <c r="M44" s="27">
        <v>0</v>
      </c>
      <c r="O44" s="28"/>
      <c r="P44" s="28"/>
      <c r="Q44" s="28"/>
    </row>
    <row r="45" spans="1:17" x14ac:dyDescent="0.35">
      <c r="A45" s="117" t="s">
        <v>1933</v>
      </c>
      <c r="B45" s="118"/>
      <c r="C45" s="119"/>
      <c r="D45" s="119"/>
      <c r="E45" s="119"/>
      <c r="F45" s="119"/>
      <c r="G45" s="119"/>
      <c r="H45" s="119"/>
      <c r="I45" s="119"/>
      <c r="J45" s="119"/>
      <c r="K45" s="116">
        <v>-27794431.023333333</v>
      </c>
      <c r="L45" s="116">
        <v>-28973763.27333333</v>
      </c>
      <c r="M45" s="27">
        <v>0</v>
      </c>
      <c r="O45" s="28"/>
      <c r="P45" s="28"/>
      <c r="Q45" s="28"/>
    </row>
    <row r="46" spans="1:17" x14ac:dyDescent="0.35">
      <c r="A46" s="26" t="s">
        <v>1742</v>
      </c>
      <c r="K46" s="27">
        <v>10000000.000000002</v>
      </c>
      <c r="L46" s="27">
        <v>10000000.000000002</v>
      </c>
      <c r="M46" s="27">
        <v>0</v>
      </c>
      <c r="O46" s="28"/>
      <c r="P46" s="28"/>
      <c r="Q46" s="28"/>
    </row>
    <row r="47" spans="1:17" x14ac:dyDescent="0.35">
      <c r="A47" s="26" t="s">
        <v>1934</v>
      </c>
      <c r="K47" s="27">
        <v>597100.11848916113</v>
      </c>
      <c r="L47" s="112">
        <v>1120563.9932919294</v>
      </c>
      <c r="M47" s="27">
        <v>0</v>
      </c>
      <c r="O47" s="28"/>
      <c r="P47" s="28"/>
      <c r="Q47" s="28"/>
    </row>
    <row r="48" spans="1:17" x14ac:dyDescent="0.35">
      <c r="K48" s="48"/>
      <c r="L48" s="48"/>
      <c r="M48" s="48"/>
    </row>
    <row r="49" spans="1:17" ht="15" thickBot="1" x14ac:dyDescent="0.4">
      <c r="A49" s="33" t="s">
        <v>1935</v>
      </c>
      <c r="K49" s="49">
        <f>SUM(K21:K48)</f>
        <v>603978886.15706408</v>
      </c>
      <c r="L49" s="49">
        <f>SUM(L21:L48)</f>
        <v>613155633.11798537</v>
      </c>
      <c r="M49" s="49">
        <f>SUM(M21:M48)</f>
        <v>0</v>
      </c>
      <c r="O49" s="39"/>
      <c r="P49" s="39"/>
      <c r="Q49" s="39"/>
    </row>
    <row r="50" spans="1:17" ht="15" thickTop="1" x14ac:dyDescent="0.35">
      <c r="A50" s="33"/>
      <c r="K50" s="39"/>
      <c r="L50" s="39"/>
      <c r="M50" s="39"/>
      <c r="O50" s="39"/>
      <c r="P50" s="39"/>
      <c r="Q50" s="39"/>
    </row>
    <row r="51" spans="1:17" x14ac:dyDescent="0.35">
      <c r="A51" s="121" t="s">
        <v>2313</v>
      </c>
      <c r="K51" s="39"/>
      <c r="L51" s="39"/>
      <c r="M51" s="39"/>
      <c r="O51" s="39"/>
      <c r="P51" s="39"/>
      <c r="Q51" s="39"/>
    </row>
    <row r="52" spans="1:17" x14ac:dyDescent="0.35">
      <c r="K52" s="97"/>
      <c r="L52" s="97"/>
    </row>
    <row r="53" spans="1:17" hidden="1" outlineLevel="1" x14ac:dyDescent="0.35">
      <c r="A53" t="s">
        <v>1936</v>
      </c>
      <c r="K53" s="24">
        <v>603978886.15706217</v>
      </c>
      <c r="L53" s="24">
        <v>613155632.66198564</v>
      </c>
      <c r="M53" s="24">
        <v>0</v>
      </c>
      <c r="O53" s="25"/>
      <c r="P53" s="25"/>
      <c r="Q53" s="25"/>
    </row>
    <row r="54" spans="1:17" hidden="1" outlineLevel="1" x14ac:dyDescent="0.35"/>
    <row r="55" spans="1:17" hidden="1" outlineLevel="1" x14ac:dyDescent="0.35">
      <c r="A55" s="7" t="s">
        <v>1937</v>
      </c>
      <c r="B55" s="7"/>
      <c r="C55" s="7"/>
      <c r="D55" s="7"/>
      <c r="E55" s="7"/>
      <c r="F55" s="7"/>
      <c r="G55" s="7"/>
      <c r="H55" s="7"/>
      <c r="I55" s="7"/>
      <c r="J55" s="7"/>
      <c r="K55" s="50">
        <f>K53-K49</f>
        <v>-1.9073486328125E-6</v>
      </c>
      <c r="L55" s="50">
        <f>L53-L49</f>
        <v>-0.45599973201751709</v>
      </c>
      <c r="M55" s="50">
        <f>M53-M49</f>
        <v>0</v>
      </c>
      <c r="O55" s="39"/>
      <c r="P55" s="39"/>
      <c r="Q55" s="39"/>
    </row>
    <row r="56" spans="1:17" hidden="1" outlineLevel="1" x14ac:dyDescent="0.35">
      <c r="A56" s="7" t="s">
        <v>1938</v>
      </c>
      <c r="B56" s="7"/>
      <c r="C56" s="7"/>
      <c r="D56" s="7"/>
      <c r="E56" s="7"/>
      <c r="F56" s="7"/>
      <c r="G56" s="7"/>
      <c r="H56" s="7"/>
      <c r="I56" s="7"/>
      <c r="J56" s="7"/>
      <c r="K56" s="51">
        <f>K64</f>
        <v>0</v>
      </c>
      <c r="L56" s="51">
        <f>L64</f>
        <v>0</v>
      </c>
      <c r="M56" s="51">
        <f>M64</f>
        <v>0</v>
      </c>
    </row>
    <row r="57" spans="1:17" hidden="1" outlineLevel="1" x14ac:dyDescent="0.35">
      <c r="K57" s="27">
        <f>K55-K56</f>
        <v>-1.9073486328125E-6</v>
      </c>
      <c r="L57" s="27">
        <f>L55-L56</f>
        <v>-0.45599973201751709</v>
      </c>
      <c r="M57" s="27">
        <f>M55-M56</f>
        <v>0</v>
      </c>
      <c r="N57" s="1"/>
      <c r="O57" s="28"/>
      <c r="P57" s="28"/>
      <c r="Q57" s="52"/>
    </row>
    <row r="58" spans="1:17" hidden="1" outlineLevel="1" x14ac:dyDescent="0.35">
      <c r="K58" s="27"/>
      <c r="L58" s="27"/>
      <c r="O58" s="28"/>
      <c r="P58" s="28"/>
    </row>
    <row r="59" spans="1:17" hidden="1" outlineLevel="1" x14ac:dyDescent="0.35"/>
    <row r="60" spans="1:17" hidden="1" outlineLevel="1" x14ac:dyDescent="0.35">
      <c r="K60" s="1"/>
      <c r="O60" s="52"/>
    </row>
    <row r="61" spans="1:17" hidden="1" outlineLevel="1" x14ac:dyDescent="0.35">
      <c r="A61" s="53" t="s">
        <v>1939</v>
      </c>
      <c r="B61" s="53"/>
      <c r="C61" s="53"/>
      <c r="D61" s="53"/>
      <c r="E61" s="53"/>
      <c r="F61" s="53"/>
      <c r="G61" s="53"/>
      <c r="H61" s="53"/>
      <c r="I61" s="53"/>
      <c r="J61" s="53"/>
      <c r="K61" s="54"/>
      <c r="L61" s="53"/>
      <c r="M61" s="53"/>
      <c r="O61" s="52"/>
    </row>
    <row r="62" spans="1:17" hidden="1" outlineLevel="1" x14ac:dyDescent="0.35">
      <c r="A62" s="55" t="s">
        <v>1940</v>
      </c>
      <c r="B62" s="53"/>
      <c r="C62" s="53"/>
      <c r="D62" s="53"/>
      <c r="E62" s="53"/>
      <c r="F62" s="53"/>
      <c r="G62" s="53"/>
      <c r="H62" s="53"/>
      <c r="I62" s="53"/>
      <c r="J62" s="53"/>
      <c r="K62" s="56">
        <v>-14577088.298343472</v>
      </c>
      <c r="L62" s="56">
        <v>-15090229.540595111</v>
      </c>
      <c r="M62" s="56">
        <v>0</v>
      </c>
      <c r="O62" s="57"/>
      <c r="P62" s="57"/>
      <c r="Q62" s="57"/>
    </row>
    <row r="63" spans="1:17" hidden="1" outlineLevel="1" x14ac:dyDescent="0.35">
      <c r="A63" s="55" t="s">
        <v>1941</v>
      </c>
      <c r="B63" s="53"/>
      <c r="C63" s="53"/>
      <c r="D63" s="53"/>
      <c r="E63" s="53"/>
      <c r="F63" s="53"/>
      <c r="G63" s="53"/>
      <c r="H63" s="53"/>
      <c r="I63" s="53"/>
      <c r="J63" s="53"/>
      <c r="K63" s="54">
        <f>K31</f>
        <v>-14577088.298343483</v>
      </c>
      <c r="L63" s="54">
        <f>L31</f>
        <v>-15090229.540595114</v>
      </c>
      <c r="M63" s="54">
        <f>M31</f>
        <v>0</v>
      </c>
      <c r="O63" s="52"/>
      <c r="P63" s="52"/>
      <c r="Q63" s="52"/>
    </row>
    <row r="64" spans="1:17" hidden="1" outlineLevel="1" x14ac:dyDescent="0.35">
      <c r="A64" s="53" t="s">
        <v>1942</v>
      </c>
      <c r="B64" s="53"/>
      <c r="C64" s="53"/>
      <c r="D64" s="53"/>
      <c r="E64" s="53"/>
      <c r="F64" s="53"/>
      <c r="G64" s="53"/>
      <c r="H64" s="53"/>
      <c r="I64" s="53"/>
      <c r="J64" s="53"/>
      <c r="K64" s="58">
        <f>K62-K63</f>
        <v>0</v>
      </c>
      <c r="L64" s="58">
        <f>L62-L63</f>
        <v>0</v>
      </c>
      <c r="M64" s="58">
        <f>M62-M63</f>
        <v>0</v>
      </c>
      <c r="O64" s="57"/>
      <c r="P64" s="57"/>
      <c r="Q64" s="57"/>
    </row>
    <row r="65" spans="1:13" hidden="1" outlineLevel="1" x14ac:dyDescent="0.35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 collapsed="1" x14ac:dyDescent="0.35"/>
  </sheetData>
  <pageMargins left="0.7" right="0.7" top="0.75" bottom="0.75" header="0.3" footer="0.3"/>
  <pageSetup scale="91" orientation="portrait" horizontalDpi="4294967293" r:id="rId1"/>
  <headerFooter>
    <oddHeader>&amp;RExh. SEF-17 page 2 of 62</oddHead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P6142"/>
  <sheetViews>
    <sheetView topLeftCell="B1" zoomScale="70" zoomScaleNormal="70" workbookViewId="0">
      <pane ySplit="2" topLeftCell="A78" activePane="bottomLeft" state="frozen"/>
      <selection activeCell="J6142" sqref="J6142"/>
      <selection pane="bottomLeft" activeCell="J57" sqref="J57"/>
    </sheetView>
  </sheetViews>
  <sheetFormatPr defaultRowHeight="14.5" x14ac:dyDescent="0.35"/>
  <cols>
    <col min="1" max="1" width="22.1796875" bestFit="1" customWidth="1"/>
    <col min="2" max="2" width="27.453125" bestFit="1" customWidth="1"/>
    <col min="3" max="3" width="22.54296875" bestFit="1" customWidth="1"/>
    <col min="4" max="4" width="36" bestFit="1" customWidth="1"/>
    <col min="5" max="5" width="18.81640625" bestFit="1" customWidth="1"/>
    <col min="6" max="6" width="52" bestFit="1" customWidth="1"/>
    <col min="7" max="7" width="15" bestFit="1" customWidth="1"/>
    <col min="8" max="8" width="45" bestFit="1" customWidth="1"/>
    <col min="9" max="9" width="16.7265625" bestFit="1" customWidth="1"/>
    <col min="10" max="10" width="30.7265625" bestFit="1" customWidth="1"/>
    <col min="11" max="13" width="15" bestFit="1" customWidth="1"/>
    <col min="14" max="14" width="15" style="108" bestFit="1" customWidth="1"/>
    <col min="15" max="16" width="15" bestFit="1" customWidth="1"/>
  </cols>
  <sheetData>
    <row r="2" spans="1:16" s="4" customFormat="1" x14ac:dyDescent="0.35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5">
        <v>2022</v>
      </c>
      <c r="L2" s="5">
        <v>2023</v>
      </c>
      <c r="M2" s="5">
        <v>2024</v>
      </c>
      <c r="N2" s="122">
        <v>2025</v>
      </c>
      <c r="O2" s="5">
        <v>2026</v>
      </c>
      <c r="P2" s="5" t="s">
        <v>1897</v>
      </c>
    </row>
    <row r="3" spans="1:16" x14ac:dyDescent="0.35">
      <c r="A3" t="s">
        <v>1676</v>
      </c>
      <c r="B3" t="s">
        <v>1676</v>
      </c>
      <c r="C3" t="s">
        <v>1676</v>
      </c>
      <c r="D3" t="s">
        <v>1676</v>
      </c>
      <c r="E3" t="s">
        <v>1677</v>
      </c>
      <c r="F3" t="s">
        <v>1678</v>
      </c>
      <c r="G3">
        <v>7000</v>
      </c>
      <c r="H3" t="s">
        <v>1679</v>
      </c>
      <c r="I3">
        <v>63300150</v>
      </c>
      <c r="J3" t="s">
        <v>1680</v>
      </c>
      <c r="K3" s="3"/>
      <c r="L3" s="3">
        <v>6195276.6999999993</v>
      </c>
      <c r="M3" s="3">
        <v>6257955</v>
      </c>
      <c r="N3" s="107"/>
      <c r="O3" s="100"/>
      <c r="P3" s="3">
        <f>SUM(L3:N3)</f>
        <v>12453231.699999999</v>
      </c>
    </row>
    <row r="4" spans="1:16" x14ac:dyDescent="0.35">
      <c r="A4" t="s">
        <v>10</v>
      </c>
      <c r="B4" t="s">
        <v>1681</v>
      </c>
      <c r="C4" t="s">
        <v>87</v>
      </c>
      <c r="D4" t="s">
        <v>1681</v>
      </c>
      <c r="E4" t="s">
        <v>1682</v>
      </c>
      <c r="F4" t="s">
        <v>1683</v>
      </c>
      <c r="G4">
        <v>9853</v>
      </c>
      <c r="H4" t="s">
        <v>1681</v>
      </c>
      <c r="I4">
        <v>63300150</v>
      </c>
      <c r="J4" t="s">
        <v>1680</v>
      </c>
      <c r="K4" s="3"/>
      <c r="L4" s="3">
        <v>1766928</v>
      </c>
      <c r="M4" s="3">
        <v>1706264</v>
      </c>
      <c r="N4" s="107"/>
      <c r="O4" s="100"/>
      <c r="P4" s="3">
        <f t="shared" ref="P4:P67" si="0">SUM(L4:N4)</f>
        <v>3473192</v>
      </c>
    </row>
    <row r="5" spans="1:16" x14ac:dyDescent="0.35">
      <c r="A5" t="s">
        <v>10</v>
      </c>
      <c r="B5" t="s">
        <v>1483</v>
      </c>
      <c r="C5" t="s">
        <v>87</v>
      </c>
      <c r="D5" t="s">
        <v>1483</v>
      </c>
      <c r="E5" t="s">
        <v>1484</v>
      </c>
      <c r="F5" t="s">
        <v>1485</v>
      </c>
      <c r="G5">
        <v>9852</v>
      </c>
      <c r="H5" t="s">
        <v>1486</v>
      </c>
      <c r="I5">
        <v>63300029</v>
      </c>
      <c r="J5" t="s">
        <v>1487</v>
      </c>
      <c r="K5" s="3"/>
      <c r="L5" s="3">
        <v>10300000</v>
      </c>
      <c r="M5" s="3">
        <v>12600000</v>
      </c>
      <c r="N5" s="107"/>
      <c r="O5" s="100"/>
      <c r="P5" s="3">
        <f t="shared" si="0"/>
        <v>22900000</v>
      </c>
    </row>
    <row r="6" spans="1:16" x14ac:dyDescent="0.35">
      <c r="A6" t="s">
        <v>10</v>
      </c>
      <c r="B6" t="s">
        <v>1684</v>
      </c>
      <c r="C6" t="s">
        <v>87</v>
      </c>
      <c r="D6" t="s">
        <v>1684</v>
      </c>
      <c r="E6" t="s">
        <v>1685</v>
      </c>
      <c r="F6" t="s">
        <v>1684</v>
      </c>
      <c r="G6">
        <v>9810</v>
      </c>
      <c r="H6" t="s">
        <v>1686</v>
      </c>
      <c r="I6">
        <v>63300150</v>
      </c>
      <c r="J6" t="s">
        <v>1680</v>
      </c>
      <c r="K6" s="3"/>
      <c r="L6" s="3">
        <v>1768193.7452439996</v>
      </c>
      <c r="M6" s="3">
        <v>1768375.7452440001</v>
      </c>
      <c r="N6" s="107"/>
      <c r="O6" s="100"/>
      <c r="P6" s="3">
        <f t="shared" si="0"/>
        <v>3536569.4904879997</v>
      </c>
    </row>
    <row r="7" spans="1:16" x14ac:dyDescent="0.35">
      <c r="A7" t="s">
        <v>10</v>
      </c>
      <c r="B7" t="s">
        <v>1543</v>
      </c>
      <c r="C7" t="s">
        <v>87</v>
      </c>
      <c r="D7" t="s">
        <v>1543</v>
      </c>
      <c r="E7" t="s">
        <v>1544</v>
      </c>
      <c r="F7" t="s">
        <v>1545</v>
      </c>
      <c r="G7">
        <v>9850</v>
      </c>
      <c r="H7" t="s">
        <v>1543</v>
      </c>
      <c r="I7">
        <v>63300250</v>
      </c>
      <c r="J7" t="s">
        <v>1543</v>
      </c>
      <c r="K7" s="3"/>
      <c r="L7" s="3">
        <v>26727314.452683751</v>
      </c>
      <c r="M7" s="3">
        <v>26944529.804994389</v>
      </c>
      <c r="N7" s="107"/>
      <c r="O7" s="100"/>
      <c r="P7" s="3">
        <f t="shared" si="0"/>
        <v>53671844.257678136</v>
      </c>
    </row>
    <row r="8" spans="1:16" x14ac:dyDescent="0.35">
      <c r="A8" t="s">
        <v>10</v>
      </c>
      <c r="B8" t="s">
        <v>86</v>
      </c>
      <c r="C8" t="s">
        <v>87</v>
      </c>
      <c r="D8" t="s">
        <v>86</v>
      </c>
      <c r="E8" t="s">
        <v>88</v>
      </c>
      <c r="F8" t="s">
        <v>89</v>
      </c>
      <c r="G8">
        <v>9860</v>
      </c>
      <c r="H8" t="s">
        <v>90</v>
      </c>
      <c r="I8">
        <v>63300040</v>
      </c>
      <c r="J8" t="s">
        <v>1515</v>
      </c>
      <c r="K8" s="3"/>
      <c r="L8" s="3">
        <v>2118.040693613842</v>
      </c>
      <c r="M8" s="3">
        <v>2192.1721178903263</v>
      </c>
      <c r="N8" s="107"/>
      <c r="O8" s="100"/>
      <c r="P8" s="3">
        <f t="shared" si="0"/>
        <v>4310.2128115041687</v>
      </c>
    </row>
    <row r="9" spans="1:16" x14ac:dyDescent="0.35">
      <c r="A9" t="s">
        <v>10</v>
      </c>
      <c r="B9" t="s">
        <v>86</v>
      </c>
      <c r="C9" t="s">
        <v>87</v>
      </c>
      <c r="D9" t="s">
        <v>86</v>
      </c>
      <c r="E9" t="s">
        <v>88</v>
      </c>
      <c r="F9" t="s">
        <v>89</v>
      </c>
      <c r="G9">
        <v>9860</v>
      </c>
      <c r="H9" t="s">
        <v>90</v>
      </c>
      <c r="I9">
        <v>63300056</v>
      </c>
      <c r="J9" t="s">
        <v>1536</v>
      </c>
      <c r="K9" s="3"/>
      <c r="L9" s="3">
        <v>42360.813888559467</v>
      </c>
      <c r="M9" s="3">
        <v>43843.442374659047</v>
      </c>
      <c r="N9" s="107"/>
      <c r="O9" s="100"/>
      <c r="P9" s="3">
        <f t="shared" si="0"/>
        <v>86204.256263218515</v>
      </c>
    </row>
    <row r="10" spans="1:16" x14ac:dyDescent="0.35">
      <c r="A10" t="s">
        <v>10</v>
      </c>
      <c r="B10" t="s">
        <v>86</v>
      </c>
      <c r="C10" t="s">
        <v>87</v>
      </c>
      <c r="D10" t="s">
        <v>86</v>
      </c>
      <c r="E10" t="s">
        <v>88</v>
      </c>
      <c r="F10" t="s">
        <v>89</v>
      </c>
      <c r="G10">
        <v>9860</v>
      </c>
      <c r="H10" t="s">
        <v>90</v>
      </c>
      <c r="I10">
        <v>63300080</v>
      </c>
      <c r="J10" t="s">
        <v>91</v>
      </c>
      <c r="K10" s="3"/>
      <c r="L10" s="3">
        <v>12877.687422309755</v>
      </c>
      <c r="M10" s="3">
        <v>13328.406482090595</v>
      </c>
      <c r="N10" s="107"/>
      <c r="O10" s="100"/>
      <c r="P10" s="3">
        <f t="shared" si="0"/>
        <v>26206.09390440035</v>
      </c>
    </row>
    <row r="11" spans="1:16" x14ac:dyDescent="0.35">
      <c r="A11" t="s">
        <v>10</v>
      </c>
      <c r="B11" t="s">
        <v>86</v>
      </c>
      <c r="C11" t="s">
        <v>87</v>
      </c>
      <c r="D11" t="s">
        <v>86</v>
      </c>
      <c r="E11" t="s">
        <v>88</v>
      </c>
      <c r="F11" t="s">
        <v>89</v>
      </c>
      <c r="G11">
        <v>9860</v>
      </c>
      <c r="H11" t="s">
        <v>90</v>
      </c>
      <c r="I11">
        <v>63300100</v>
      </c>
      <c r="J11" t="s">
        <v>1869</v>
      </c>
      <c r="K11" s="3"/>
      <c r="L11" s="3">
        <v>3643.0299949054497</v>
      </c>
      <c r="M11" s="3">
        <v>3770.5360447271401</v>
      </c>
      <c r="N11" s="107"/>
      <c r="O11" s="100"/>
      <c r="P11" s="3">
        <f t="shared" si="0"/>
        <v>7413.5660396325893</v>
      </c>
    </row>
    <row r="12" spans="1:16" x14ac:dyDescent="0.35">
      <c r="A12" t="s">
        <v>10</v>
      </c>
      <c r="B12" t="s">
        <v>86</v>
      </c>
      <c r="C12" t="s">
        <v>87</v>
      </c>
      <c r="D12" t="s">
        <v>86</v>
      </c>
      <c r="E12" t="s">
        <v>88</v>
      </c>
      <c r="F12" t="s">
        <v>89</v>
      </c>
      <c r="G12">
        <v>9860</v>
      </c>
      <c r="H12" t="s">
        <v>90</v>
      </c>
      <c r="I12">
        <v>63300130</v>
      </c>
      <c r="J12" t="s">
        <v>1896</v>
      </c>
      <c r="K12" s="3"/>
      <c r="L12" s="3">
        <v>4236.0813852994797</v>
      </c>
      <c r="M12" s="3">
        <v>4384.344233784961</v>
      </c>
      <c r="N12" s="107"/>
      <c r="O12" s="100"/>
      <c r="P12" s="3">
        <f t="shared" si="0"/>
        <v>8620.4256190844408</v>
      </c>
    </row>
    <row r="13" spans="1:16" x14ac:dyDescent="0.35">
      <c r="A13" t="s">
        <v>10</v>
      </c>
      <c r="B13" t="s">
        <v>86</v>
      </c>
      <c r="C13" t="s">
        <v>87</v>
      </c>
      <c r="D13" t="s">
        <v>86</v>
      </c>
      <c r="E13" t="s">
        <v>88</v>
      </c>
      <c r="F13" t="s">
        <v>89</v>
      </c>
      <c r="G13">
        <v>9860</v>
      </c>
      <c r="H13" t="s">
        <v>90</v>
      </c>
      <c r="I13">
        <v>63300170</v>
      </c>
      <c r="J13" t="s">
        <v>1873</v>
      </c>
      <c r="K13" s="3"/>
      <c r="L13" s="3">
        <v>6438.8437102443368</v>
      </c>
      <c r="M13" s="3">
        <v>6664.2032401028882</v>
      </c>
      <c r="N13" s="107"/>
      <c r="O13" s="100"/>
      <c r="P13" s="3">
        <f t="shared" si="0"/>
        <v>13103.046950347225</v>
      </c>
    </row>
    <row r="14" spans="1:16" x14ac:dyDescent="0.35">
      <c r="A14" t="s">
        <v>10</v>
      </c>
      <c r="B14" t="s">
        <v>86</v>
      </c>
      <c r="C14" t="s">
        <v>87</v>
      </c>
      <c r="D14" t="s">
        <v>86</v>
      </c>
      <c r="E14" t="s">
        <v>92</v>
      </c>
      <c r="F14" t="s">
        <v>93</v>
      </c>
      <c r="G14">
        <v>9860</v>
      </c>
      <c r="H14" t="s">
        <v>90</v>
      </c>
      <c r="I14">
        <v>63300040</v>
      </c>
      <c r="J14" t="s">
        <v>1515</v>
      </c>
      <c r="K14" s="3"/>
      <c r="L14" s="3">
        <v>2204.1735589023069</v>
      </c>
      <c r="M14" s="3">
        <v>2281.3196334638874</v>
      </c>
      <c r="N14" s="107"/>
      <c r="O14" s="100"/>
      <c r="P14" s="3">
        <f t="shared" si="0"/>
        <v>4485.4931923661943</v>
      </c>
    </row>
    <row r="15" spans="1:16" x14ac:dyDescent="0.35">
      <c r="A15" t="s">
        <v>10</v>
      </c>
      <c r="B15" t="s">
        <v>86</v>
      </c>
      <c r="C15" t="s">
        <v>87</v>
      </c>
      <c r="D15" t="s">
        <v>86</v>
      </c>
      <c r="E15" t="s">
        <v>92</v>
      </c>
      <c r="F15" t="s">
        <v>93</v>
      </c>
      <c r="G15">
        <v>9860</v>
      </c>
      <c r="H15" t="s">
        <v>90</v>
      </c>
      <c r="I15">
        <v>63300056</v>
      </c>
      <c r="J15" t="s">
        <v>1536</v>
      </c>
      <c r="K15" s="3"/>
      <c r="L15" s="3">
        <v>44083.471178367508</v>
      </c>
      <c r="M15" s="3">
        <v>45626.392669610366</v>
      </c>
      <c r="N15" s="107"/>
      <c r="O15" s="100"/>
      <c r="P15" s="3">
        <f t="shared" si="0"/>
        <v>89709.863847977875</v>
      </c>
    </row>
    <row r="16" spans="1:16" x14ac:dyDescent="0.35">
      <c r="A16" t="s">
        <v>10</v>
      </c>
      <c r="B16" t="s">
        <v>86</v>
      </c>
      <c r="C16" t="s">
        <v>87</v>
      </c>
      <c r="D16" t="s">
        <v>86</v>
      </c>
      <c r="E16" t="s">
        <v>92</v>
      </c>
      <c r="F16" t="s">
        <v>93</v>
      </c>
      <c r="G16">
        <v>9860</v>
      </c>
      <c r="H16" t="s">
        <v>90</v>
      </c>
      <c r="I16">
        <v>63300080</v>
      </c>
      <c r="J16" t="s">
        <v>91</v>
      </c>
      <c r="K16" s="3"/>
      <c r="L16" s="3">
        <v>13401.375238644499</v>
      </c>
      <c r="M16" s="3">
        <v>13870.423371997056</v>
      </c>
      <c r="N16" s="107"/>
      <c r="O16" s="100"/>
      <c r="P16" s="3">
        <f t="shared" si="0"/>
        <v>27271.798610641556</v>
      </c>
    </row>
    <row r="17" spans="1:16" x14ac:dyDescent="0.35">
      <c r="A17" t="s">
        <v>10</v>
      </c>
      <c r="B17" t="s">
        <v>86</v>
      </c>
      <c r="C17" t="s">
        <v>87</v>
      </c>
      <c r="D17" t="s">
        <v>86</v>
      </c>
      <c r="E17" t="s">
        <v>92</v>
      </c>
      <c r="F17" t="s">
        <v>93</v>
      </c>
      <c r="G17">
        <v>9860</v>
      </c>
      <c r="H17" t="s">
        <v>90</v>
      </c>
      <c r="I17">
        <v>63300100</v>
      </c>
      <c r="J17" t="s">
        <v>1869</v>
      </c>
      <c r="K17" s="3"/>
      <c r="L17" s="3">
        <v>3791.1785211577121</v>
      </c>
      <c r="M17" s="3">
        <v>3923.8697693982317</v>
      </c>
      <c r="N17" s="107"/>
      <c r="O17" s="100"/>
      <c r="P17" s="3">
        <f t="shared" si="0"/>
        <v>7715.0482905559438</v>
      </c>
    </row>
    <row r="18" spans="1:16" x14ac:dyDescent="0.35">
      <c r="A18" t="s">
        <v>10</v>
      </c>
      <c r="B18" t="s">
        <v>86</v>
      </c>
      <c r="C18" t="s">
        <v>87</v>
      </c>
      <c r="D18" t="s">
        <v>86</v>
      </c>
      <c r="E18" t="s">
        <v>92</v>
      </c>
      <c r="F18" t="s">
        <v>93</v>
      </c>
      <c r="G18">
        <v>9860</v>
      </c>
      <c r="H18" t="s">
        <v>90</v>
      </c>
      <c r="I18">
        <v>63300170</v>
      </c>
      <c r="J18" t="s">
        <v>1873</v>
      </c>
      <c r="K18" s="3"/>
      <c r="L18" s="3">
        <v>6700.6876191615675</v>
      </c>
      <c r="M18" s="3">
        <v>6935.2116858322215</v>
      </c>
      <c r="N18" s="107"/>
      <c r="O18" s="100"/>
      <c r="P18" s="3">
        <f t="shared" si="0"/>
        <v>13635.899304993789</v>
      </c>
    </row>
    <row r="19" spans="1:16" x14ac:dyDescent="0.35">
      <c r="A19" t="s">
        <v>10</v>
      </c>
      <c r="B19" t="s">
        <v>86</v>
      </c>
      <c r="C19" t="s">
        <v>87</v>
      </c>
      <c r="D19" t="s">
        <v>86</v>
      </c>
      <c r="E19" t="s">
        <v>1656</v>
      </c>
      <c r="F19" t="s">
        <v>1657</v>
      </c>
      <c r="G19">
        <v>9860</v>
      </c>
      <c r="H19" t="s">
        <v>90</v>
      </c>
      <c r="I19">
        <v>63300070</v>
      </c>
      <c r="J19" t="s">
        <v>1658</v>
      </c>
      <c r="K19" s="3"/>
      <c r="L19" s="3">
        <v>2567809.4364357339</v>
      </c>
      <c r="M19" s="3">
        <v>2562844.4980233433</v>
      </c>
      <c r="N19" s="107"/>
      <c r="O19" s="100"/>
      <c r="P19" s="3">
        <f t="shared" si="0"/>
        <v>5130653.9344590772</v>
      </c>
    </row>
    <row r="20" spans="1:16" x14ac:dyDescent="0.35">
      <c r="A20" t="s">
        <v>10</v>
      </c>
      <c r="B20" t="s">
        <v>1874</v>
      </c>
      <c r="C20" t="s">
        <v>87</v>
      </c>
      <c r="D20" t="s">
        <v>1874</v>
      </c>
      <c r="E20" t="s">
        <v>1875</v>
      </c>
      <c r="F20" t="s">
        <v>1876</v>
      </c>
      <c r="G20">
        <v>9851</v>
      </c>
      <c r="H20" t="s">
        <v>1876</v>
      </c>
      <c r="I20">
        <v>63300155</v>
      </c>
      <c r="J20" t="s">
        <v>1877</v>
      </c>
      <c r="K20" s="3"/>
      <c r="L20" s="3">
        <v>7660768.9202474253</v>
      </c>
      <c r="M20" s="3">
        <v>7859231.4932565959</v>
      </c>
      <c r="N20" s="107"/>
      <c r="O20" s="100"/>
      <c r="P20" s="3">
        <f t="shared" si="0"/>
        <v>15520000.413504021</v>
      </c>
    </row>
    <row r="21" spans="1:16" x14ac:dyDescent="0.35">
      <c r="A21" t="s">
        <v>10</v>
      </c>
      <c r="C21" t="s">
        <v>11</v>
      </c>
      <c r="D21" t="s">
        <v>77</v>
      </c>
      <c r="E21" t="s">
        <v>78</v>
      </c>
      <c r="F21" t="s">
        <v>79</v>
      </c>
      <c r="G21">
        <v>9806</v>
      </c>
      <c r="H21" t="s">
        <v>80</v>
      </c>
      <c r="I21">
        <v>63300090</v>
      </c>
      <c r="J21" t="s">
        <v>81</v>
      </c>
      <c r="K21" s="3"/>
      <c r="L21" s="3">
        <v>16679825.890000399</v>
      </c>
      <c r="M21" s="3">
        <v>17180220.666700412</v>
      </c>
      <c r="N21" s="107"/>
      <c r="O21" s="100"/>
      <c r="P21" s="3">
        <f t="shared" si="0"/>
        <v>33860046.556700811</v>
      </c>
    </row>
    <row r="22" spans="1:16" x14ac:dyDescent="0.35">
      <c r="A22" t="s">
        <v>10</v>
      </c>
      <c r="C22" t="s">
        <v>11</v>
      </c>
      <c r="D22" t="s">
        <v>77</v>
      </c>
      <c r="E22" t="s">
        <v>78</v>
      </c>
      <c r="F22" t="s">
        <v>79</v>
      </c>
      <c r="G22">
        <v>9806</v>
      </c>
      <c r="H22" t="s">
        <v>80</v>
      </c>
      <c r="I22">
        <v>63300150</v>
      </c>
      <c r="J22" t="s">
        <v>1680</v>
      </c>
      <c r="K22" s="3"/>
      <c r="L22" s="3">
        <v>264000</v>
      </c>
      <c r="M22" s="3">
        <v>264000</v>
      </c>
      <c r="N22" s="107"/>
      <c r="O22" s="100"/>
      <c r="P22" s="3">
        <f t="shared" si="0"/>
        <v>528000</v>
      </c>
    </row>
    <row r="23" spans="1:16" x14ac:dyDescent="0.35">
      <c r="A23" t="s">
        <v>10</v>
      </c>
      <c r="C23" t="s">
        <v>11</v>
      </c>
      <c r="D23" t="s">
        <v>1476</v>
      </c>
      <c r="E23" t="s">
        <v>1477</v>
      </c>
      <c r="F23" t="s">
        <v>1478</v>
      </c>
      <c r="G23">
        <v>1010</v>
      </c>
      <c r="H23" t="s">
        <v>1479</v>
      </c>
      <c r="I23">
        <v>63300040</v>
      </c>
      <c r="J23" t="s">
        <v>1515</v>
      </c>
      <c r="K23" s="3"/>
      <c r="L23" s="3">
        <v>126199.50631513716</v>
      </c>
      <c r="M23" s="3">
        <v>130616.48903616694</v>
      </c>
      <c r="N23" s="107"/>
      <c r="O23" s="100"/>
      <c r="P23" s="3">
        <f t="shared" si="0"/>
        <v>256815.9953513041</v>
      </c>
    </row>
    <row r="24" spans="1:16" x14ac:dyDescent="0.35">
      <c r="A24" t="s">
        <v>10</v>
      </c>
      <c r="C24" t="s">
        <v>11</v>
      </c>
      <c r="D24" t="s">
        <v>1476</v>
      </c>
      <c r="E24" t="s">
        <v>1477</v>
      </c>
      <c r="F24" t="s">
        <v>1478</v>
      </c>
      <c r="G24">
        <v>1010</v>
      </c>
      <c r="H24" t="s">
        <v>1479</v>
      </c>
      <c r="I24">
        <v>63300080</v>
      </c>
      <c r="J24" t="s">
        <v>91</v>
      </c>
      <c r="K24" s="3"/>
      <c r="L24" s="3">
        <v>365377.61828382569</v>
      </c>
      <c r="M24" s="3">
        <v>378165.83492375951</v>
      </c>
      <c r="N24" s="107"/>
      <c r="O24" s="100"/>
      <c r="P24" s="3">
        <f t="shared" si="0"/>
        <v>743543.45320758526</v>
      </c>
    </row>
    <row r="25" spans="1:16" x14ac:dyDescent="0.35">
      <c r="A25" t="s">
        <v>10</v>
      </c>
      <c r="C25" t="s">
        <v>11</v>
      </c>
      <c r="D25" t="s">
        <v>1476</v>
      </c>
      <c r="E25" t="s">
        <v>1477</v>
      </c>
      <c r="F25" t="s">
        <v>1478</v>
      </c>
      <c r="G25">
        <v>1010</v>
      </c>
      <c r="H25" t="s">
        <v>1479</v>
      </c>
      <c r="I25">
        <v>63300100</v>
      </c>
      <c r="J25" t="s">
        <v>1869</v>
      </c>
      <c r="K25" s="3"/>
      <c r="L25" s="3">
        <v>110574.80553326303</v>
      </c>
      <c r="M25" s="3">
        <v>114444.92372692723</v>
      </c>
      <c r="N25" s="107"/>
      <c r="O25" s="100"/>
      <c r="P25" s="3">
        <f t="shared" si="0"/>
        <v>225019.72926019027</v>
      </c>
    </row>
    <row r="26" spans="1:16" x14ac:dyDescent="0.35">
      <c r="A26" t="s">
        <v>10</v>
      </c>
      <c r="C26" t="s">
        <v>11</v>
      </c>
      <c r="D26" t="s">
        <v>1476</v>
      </c>
      <c r="E26" t="s">
        <v>1477</v>
      </c>
      <c r="F26" t="s">
        <v>1478</v>
      </c>
      <c r="G26">
        <v>1010</v>
      </c>
      <c r="H26" t="s">
        <v>1479</v>
      </c>
      <c r="I26">
        <v>63300170</v>
      </c>
      <c r="J26" t="s">
        <v>1873</v>
      </c>
      <c r="K26" s="3"/>
      <c r="L26" s="3">
        <v>191102.10956292198</v>
      </c>
      <c r="M26" s="3">
        <v>197790.68339762423</v>
      </c>
      <c r="N26" s="107"/>
      <c r="O26" s="100"/>
      <c r="P26" s="3">
        <f t="shared" si="0"/>
        <v>388892.79296054621</v>
      </c>
    </row>
    <row r="27" spans="1:16" x14ac:dyDescent="0.35">
      <c r="A27" t="s">
        <v>10</v>
      </c>
      <c r="C27" t="s">
        <v>11</v>
      </c>
      <c r="D27" t="s">
        <v>12</v>
      </c>
      <c r="E27" t="s">
        <v>94</v>
      </c>
      <c r="F27" t="s">
        <v>95</v>
      </c>
      <c r="G27">
        <v>9804</v>
      </c>
      <c r="H27" t="s">
        <v>15</v>
      </c>
      <c r="I27">
        <v>63300030</v>
      </c>
      <c r="J27" t="s">
        <v>1488</v>
      </c>
      <c r="K27" s="3"/>
      <c r="L27" s="3">
        <v>-330897.65300320188</v>
      </c>
      <c r="M27" s="3">
        <v>-330897.65300320188</v>
      </c>
      <c r="N27" s="107"/>
      <c r="O27" s="100"/>
      <c r="P27" s="3">
        <f t="shared" si="0"/>
        <v>-661795.30600640376</v>
      </c>
    </row>
    <row r="28" spans="1:16" x14ac:dyDescent="0.35">
      <c r="A28" t="s">
        <v>10</v>
      </c>
      <c r="C28" t="s">
        <v>11</v>
      </c>
      <c r="D28" t="s">
        <v>12</v>
      </c>
      <c r="E28" t="s">
        <v>94</v>
      </c>
      <c r="F28" t="s">
        <v>95</v>
      </c>
      <c r="G28">
        <v>9804</v>
      </c>
      <c r="H28" t="s">
        <v>15</v>
      </c>
      <c r="I28">
        <v>63300033</v>
      </c>
      <c r="J28" t="s">
        <v>1661</v>
      </c>
      <c r="K28" s="3"/>
      <c r="L28" s="3">
        <v>-194446.44669563958</v>
      </c>
      <c r="M28" s="3">
        <v>-194446.44669563958</v>
      </c>
      <c r="N28" s="107"/>
      <c r="O28" s="100"/>
      <c r="P28" s="3">
        <f t="shared" si="0"/>
        <v>-388892.89339127915</v>
      </c>
    </row>
    <row r="29" spans="1:16" x14ac:dyDescent="0.35">
      <c r="A29" t="s">
        <v>10</v>
      </c>
      <c r="C29" t="s">
        <v>11</v>
      </c>
      <c r="D29" t="s">
        <v>12</v>
      </c>
      <c r="E29" t="s">
        <v>94</v>
      </c>
      <c r="F29" t="s">
        <v>95</v>
      </c>
      <c r="G29">
        <v>9804</v>
      </c>
      <c r="H29" t="s">
        <v>15</v>
      </c>
      <c r="I29">
        <v>63300034</v>
      </c>
      <c r="J29" t="s">
        <v>1872</v>
      </c>
      <c r="K29" s="3"/>
      <c r="L29" s="3">
        <v>-1680.6</v>
      </c>
      <c r="M29" s="3">
        <v>-1680.6</v>
      </c>
      <c r="N29" s="107"/>
      <c r="O29" s="100"/>
      <c r="P29" s="3">
        <f t="shared" si="0"/>
        <v>-3361.2</v>
      </c>
    </row>
    <row r="30" spans="1:16" x14ac:dyDescent="0.35">
      <c r="A30" t="s">
        <v>10</v>
      </c>
      <c r="C30" t="s">
        <v>11</v>
      </c>
      <c r="D30" t="s">
        <v>12</v>
      </c>
      <c r="E30" t="s">
        <v>94</v>
      </c>
      <c r="F30" t="s">
        <v>95</v>
      </c>
      <c r="G30">
        <v>9804</v>
      </c>
      <c r="H30" t="s">
        <v>15</v>
      </c>
      <c r="I30">
        <v>63300035</v>
      </c>
      <c r="J30" t="s">
        <v>1886</v>
      </c>
      <c r="K30" s="3"/>
      <c r="L30" s="3">
        <v>-16234.609070402099</v>
      </c>
      <c r="M30" s="3">
        <v>-16617.460029967187</v>
      </c>
      <c r="N30" s="107"/>
      <c r="O30" s="100"/>
      <c r="P30" s="3">
        <f t="shared" si="0"/>
        <v>-32852.069100369285</v>
      </c>
    </row>
    <row r="31" spans="1:16" x14ac:dyDescent="0.35">
      <c r="A31" t="s">
        <v>10</v>
      </c>
      <c r="C31" t="s">
        <v>11</v>
      </c>
      <c r="D31" t="s">
        <v>12</v>
      </c>
      <c r="E31" t="s">
        <v>94</v>
      </c>
      <c r="F31" t="s">
        <v>95</v>
      </c>
      <c r="G31">
        <v>9804</v>
      </c>
      <c r="H31" t="s">
        <v>15</v>
      </c>
      <c r="I31">
        <v>63300040</v>
      </c>
      <c r="J31" t="s">
        <v>1515</v>
      </c>
      <c r="K31" s="3"/>
      <c r="L31" s="3">
        <v>-1579551.4102861241</v>
      </c>
      <c r="M31" s="3">
        <v>-1635099.6583920147</v>
      </c>
      <c r="N31" s="107"/>
      <c r="O31" s="100"/>
      <c r="P31" s="3">
        <f t="shared" si="0"/>
        <v>-3214651.0686781388</v>
      </c>
    </row>
    <row r="32" spans="1:16" x14ac:dyDescent="0.35">
      <c r="A32" t="s">
        <v>10</v>
      </c>
      <c r="C32" t="s">
        <v>11</v>
      </c>
      <c r="D32" t="s">
        <v>12</v>
      </c>
      <c r="E32" t="s">
        <v>94</v>
      </c>
      <c r="F32" t="s">
        <v>95</v>
      </c>
      <c r="G32">
        <v>9804</v>
      </c>
      <c r="H32" t="s">
        <v>15</v>
      </c>
      <c r="I32">
        <v>63300052</v>
      </c>
      <c r="J32" t="s">
        <v>1541</v>
      </c>
      <c r="K32" s="3"/>
      <c r="L32" s="3">
        <v>-73008.978760290251</v>
      </c>
      <c r="M32" s="3">
        <v>-75564.293016900396</v>
      </c>
      <c r="N32" s="107"/>
      <c r="O32" s="100"/>
      <c r="P32" s="3">
        <f t="shared" si="0"/>
        <v>-148573.27177719065</v>
      </c>
    </row>
    <row r="33" spans="1:16" x14ac:dyDescent="0.35">
      <c r="A33" t="s">
        <v>10</v>
      </c>
      <c r="C33" t="s">
        <v>11</v>
      </c>
      <c r="D33" t="s">
        <v>12</v>
      </c>
      <c r="E33" t="s">
        <v>94</v>
      </c>
      <c r="F33" t="s">
        <v>95</v>
      </c>
      <c r="G33">
        <v>9804</v>
      </c>
      <c r="H33" t="s">
        <v>15</v>
      </c>
      <c r="I33">
        <v>63300056</v>
      </c>
      <c r="J33" t="s">
        <v>1536</v>
      </c>
      <c r="K33" s="3"/>
      <c r="L33" s="3">
        <v>-15043346.764629751</v>
      </c>
      <c r="M33" s="3">
        <v>-15572377.698971577</v>
      </c>
      <c r="N33" s="107"/>
      <c r="O33" s="100"/>
      <c r="P33" s="3">
        <f t="shared" si="0"/>
        <v>-30615724.463601328</v>
      </c>
    </row>
    <row r="34" spans="1:16" x14ac:dyDescent="0.35">
      <c r="A34" t="s">
        <v>10</v>
      </c>
      <c r="C34" t="s">
        <v>11</v>
      </c>
      <c r="D34" t="s">
        <v>12</v>
      </c>
      <c r="E34" t="s">
        <v>94</v>
      </c>
      <c r="F34" t="s">
        <v>95</v>
      </c>
      <c r="G34">
        <v>9804</v>
      </c>
      <c r="H34" t="s">
        <v>15</v>
      </c>
      <c r="I34">
        <v>63300060</v>
      </c>
      <c r="J34" t="s">
        <v>1546</v>
      </c>
      <c r="K34" s="3"/>
      <c r="L34" s="3">
        <v>-84412.351781542282</v>
      </c>
      <c r="M34" s="3">
        <v>-84412.351781542282</v>
      </c>
      <c r="N34" s="107"/>
      <c r="O34" s="100"/>
      <c r="P34" s="3">
        <f t="shared" si="0"/>
        <v>-168824.70356308456</v>
      </c>
    </row>
    <row r="35" spans="1:16" x14ac:dyDescent="0.35">
      <c r="A35" t="s">
        <v>10</v>
      </c>
      <c r="C35" t="s">
        <v>11</v>
      </c>
      <c r="D35" t="s">
        <v>12</v>
      </c>
      <c r="E35" t="s">
        <v>94</v>
      </c>
      <c r="F35" t="s">
        <v>95</v>
      </c>
      <c r="G35">
        <v>9804</v>
      </c>
      <c r="H35" t="s">
        <v>15</v>
      </c>
      <c r="I35">
        <v>63300065</v>
      </c>
      <c r="J35" t="s">
        <v>1627</v>
      </c>
      <c r="K35" s="3"/>
      <c r="L35" s="3">
        <v>-1522533.9530383497</v>
      </c>
      <c r="M35" s="3">
        <v>-1522533.9530383497</v>
      </c>
      <c r="N35" s="107"/>
      <c r="O35" s="100"/>
      <c r="P35" s="3">
        <f t="shared" si="0"/>
        <v>-3045067.9060766995</v>
      </c>
    </row>
    <row r="36" spans="1:16" x14ac:dyDescent="0.35">
      <c r="A36" t="s">
        <v>10</v>
      </c>
      <c r="C36" t="s">
        <v>11</v>
      </c>
      <c r="D36" t="s">
        <v>12</v>
      </c>
      <c r="E36" t="s">
        <v>94</v>
      </c>
      <c r="F36" t="s">
        <v>95</v>
      </c>
      <c r="G36">
        <v>9804</v>
      </c>
      <c r="H36" t="s">
        <v>15</v>
      </c>
      <c r="I36">
        <v>63300070</v>
      </c>
      <c r="J36" t="s">
        <v>1658</v>
      </c>
      <c r="K36" s="3"/>
      <c r="L36" s="3">
        <v>-177.36798984831449</v>
      </c>
      <c r="M36" s="3">
        <v>-177.36798984831449</v>
      </c>
      <c r="N36" s="107"/>
      <c r="O36" s="100"/>
      <c r="P36" s="3">
        <f t="shared" si="0"/>
        <v>-354.73597969662899</v>
      </c>
    </row>
    <row r="37" spans="1:16" x14ac:dyDescent="0.35">
      <c r="A37" t="s">
        <v>10</v>
      </c>
      <c r="C37" t="s">
        <v>11</v>
      </c>
      <c r="D37" t="s">
        <v>12</v>
      </c>
      <c r="E37" t="s">
        <v>94</v>
      </c>
      <c r="F37" t="s">
        <v>95</v>
      </c>
      <c r="G37">
        <v>9804</v>
      </c>
      <c r="H37" t="s">
        <v>15</v>
      </c>
      <c r="I37">
        <v>63300075</v>
      </c>
      <c r="J37" t="s">
        <v>1480</v>
      </c>
      <c r="K37" s="3"/>
      <c r="L37" s="3">
        <v>-4165.7761968004115</v>
      </c>
      <c r="M37" s="3">
        <v>-4231.9830174596909</v>
      </c>
      <c r="N37" s="107"/>
      <c r="O37" s="100"/>
      <c r="P37" s="3">
        <f t="shared" si="0"/>
        <v>-8397.7592142601025</v>
      </c>
    </row>
    <row r="38" spans="1:16" x14ac:dyDescent="0.35">
      <c r="A38" t="s">
        <v>10</v>
      </c>
      <c r="C38" t="s">
        <v>11</v>
      </c>
      <c r="D38" t="s">
        <v>12</v>
      </c>
      <c r="E38" t="s">
        <v>94</v>
      </c>
      <c r="F38" t="s">
        <v>95</v>
      </c>
      <c r="G38">
        <v>9804</v>
      </c>
      <c r="H38" t="s">
        <v>15</v>
      </c>
      <c r="I38">
        <v>63300080</v>
      </c>
      <c r="J38" t="s">
        <v>91</v>
      </c>
      <c r="K38" s="3"/>
      <c r="L38" s="3">
        <v>-4595372.145990571</v>
      </c>
      <c r="M38" s="3">
        <v>-4756974.3655644991</v>
      </c>
      <c r="N38" s="107"/>
      <c r="O38" s="100"/>
      <c r="P38" s="3">
        <f t="shared" si="0"/>
        <v>-9352346.5115550701</v>
      </c>
    </row>
    <row r="39" spans="1:16" x14ac:dyDescent="0.35">
      <c r="A39" t="s">
        <v>10</v>
      </c>
      <c r="C39" t="s">
        <v>11</v>
      </c>
      <c r="D39" t="s">
        <v>12</v>
      </c>
      <c r="E39" t="s">
        <v>94</v>
      </c>
      <c r="F39" t="s">
        <v>95</v>
      </c>
      <c r="G39">
        <v>9804</v>
      </c>
      <c r="H39" t="s">
        <v>15</v>
      </c>
      <c r="I39">
        <v>63300100</v>
      </c>
      <c r="J39" t="s">
        <v>1869</v>
      </c>
      <c r="K39" s="3"/>
      <c r="L39" s="3">
        <v>-1390704.7283918841</v>
      </c>
      <c r="M39" s="3">
        <v>-1439610.6632629405</v>
      </c>
      <c r="N39" s="107"/>
      <c r="O39" s="100"/>
      <c r="P39" s="3">
        <f t="shared" si="0"/>
        <v>-2830315.3916548248</v>
      </c>
    </row>
    <row r="40" spans="1:16" x14ac:dyDescent="0.35">
      <c r="A40" t="s">
        <v>10</v>
      </c>
      <c r="C40" t="s">
        <v>11</v>
      </c>
      <c r="D40" t="s">
        <v>12</v>
      </c>
      <c r="E40" t="s">
        <v>94</v>
      </c>
      <c r="F40" t="s">
        <v>95</v>
      </c>
      <c r="G40">
        <v>9804</v>
      </c>
      <c r="H40" t="s">
        <v>15</v>
      </c>
      <c r="I40">
        <v>63300110</v>
      </c>
      <c r="J40" t="s">
        <v>1866</v>
      </c>
      <c r="K40" s="3"/>
      <c r="L40" s="3">
        <v>-60901.358121533987</v>
      </c>
      <c r="M40" s="3">
        <v>-60901.358121533987</v>
      </c>
      <c r="N40" s="107"/>
      <c r="O40" s="100"/>
      <c r="P40" s="3">
        <f t="shared" si="0"/>
        <v>-121802.71624306797</v>
      </c>
    </row>
    <row r="41" spans="1:16" x14ac:dyDescent="0.35">
      <c r="A41" t="s">
        <v>10</v>
      </c>
      <c r="C41" t="s">
        <v>11</v>
      </c>
      <c r="D41" t="s">
        <v>12</v>
      </c>
      <c r="E41" t="s">
        <v>94</v>
      </c>
      <c r="F41" t="s">
        <v>95</v>
      </c>
      <c r="G41">
        <v>9804</v>
      </c>
      <c r="H41" t="s">
        <v>15</v>
      </c>
      <c r="I41">
        <v>63300130</v>
      </c>
      <c r="J41" t="s">
        <v>1896</v>
      </c>
      <c r="K41" s="3"/>
      <c r="L41" s="3">
        <v>-822984.61007022229</v>
      </c>
      <c r="M41" s="3">
        <v>-851658.15082540701</v>
      </c>
      <c r="N41" s="107"/>
      <c r="O41" s="100"/>
      <c r="P41" s="3">
        <f t="shared" si="0"/>
        <v>-1674642.7608956294</v>
      </c>
    </row>
    <row r="42" spans="1:16" x14ac:dyDescent="0.35">
      <c r="A42" t="s">
        <v>10</v>
      </c>
      <c r="C42" t="s">
        <v>11</v>
      </c>
      <c r="D42" t="s">
        <v>12</v>
      </c>
      <c r="E42" t="s">
        <v>94</v>
      </c>
      <c r="F42" t="s">
        <v>95</v>
      </c>
      <c r="G42">
        <v>9804</v>
      </c>
      <c r="H42" t="s">
        <v>15</v>
      </c>
      <c r="I42">
        <v>63300135</v>
      </c>
      <c r="J42" t="s">
        <v>1895</v>
      </c>
      <c r="K42" s="3"/>
      <c r="L42" s="3">
        <v>-1005.5411999999999</v>
      </c>
      <c r="M42" s="3">
        <v>-1005.5411999999999</v>
      </c>
      <c r="N42" s="107"/>
      <c r="O42" s="100"/>
      <c r="P42" s="3">
        <f t="shared" si="0"/>
        <v>-2011.0823999999998</v>
      </c>
    </row>
    <row r="43" spans="1:16" x14ac:dyDescent="0.35">
      <c r="A43" t="s">
        <v>10</v>
      </c>
      <c r="C43" t="s">
        <v>11</v>
      </c>
      <c r="D43" t="s">
        <v>12</v>
      </c>
      <c r="E43" t="s">
        <v>94</v>
      </c>
      <c r="F43" t="s">
        <v>95</v>
      </c>
      <c r="G43">
        <v>9804</v>
      </c>
      <c r="H43" t="s">
        <v>15</v>
      </c>
      <c r="I43">
        <v>63300150</v>
      </c>
      <c r="J43" t="s">
        <v>1680</v>
      </c>
      <c r="K43" s="3"/>
      <c r="L43" s="3">
        <v>-510891.21560356178</v>
      </c>
      <c r="M43" s="3">
        <v>-521109.0399156331</v>
      </c>
      <c r="N43" s="107"/>
      <c r="O43" s="100"/>
      <c r="P43" s="3">
        <f t="shared" si="0"/>
        <v>-1032000.2555191949</v>
      </c>
    </row>
    <row r="44" spans="1:16" x14ac:dyDescent="0.35">
      <c r="A44" t="s">
        <v>10</v>
      </c>
      <c r="C44" t="s">
        <v>11</v>
      </c>
      <c r="D44" t="s">
        <v>12</v>
      </c>
      <c r="E44" t="s">
        <v>94</v>
      </c>
      <c r="F44" t="s">
        <v>95</v>
      </c>
      <c r="G44">
        <v>9804</v>
      </c>
      <c r="H44" t="s">
        <v>15</v>
      </c>
      <c r="I44">
        <v>63300152</v>
      </c>
      <c r="J44" t="s">
        <v>1741</v>
      </c>
      <c r="K44" s="3"/>
      <c r="L44" s="3">
        <v>-3356122.426285292</v>
      </c>
      <c r="M44" s="3">
        <v>-3423244.8748109983</v>
      </c>
      <c r="N44" s="107"/>
      <c r="O44" s="100"/>
      <c r="P44" s="3">
        <f t="shared" si="0"/>
        <v>-6779367.3010962903</v>
      </c>
    </row>
    <row r="45" spans="1:16" x14ac:dyDescent="0.35">
      <c r="A45" t="s">
        <v>10</v>
      </c>
      <c r="C45" t="s">
        <v>11</v>
      </c>
      <c r="D45" t="s">
        <v>12</v>
      </c>
      <c r="E45" t="s">
        <v>94</v>
      </c>
      <c r="F45" t="s">
        <v>95</v>
      </c>
      <c r="G45">
        <v>9804</v>
      </c>
      <c r="H45" t="s">
        <v>15</v>
      </c>
      <c r="I45">
        <v>63300153</v>
      </c>
      <c r="J45" t="s">
        <v>1675</v>
      </c>
      <c r="K45" s="3"/>
      <c r="L45" s="3">
        <v>-7309.6206721271774</v>
      </c>
      <c r="M45" s="3">
        <v>-7455.8130855697209</v>
      </c>
      <c r="N45" s="107"/>
      <c r="O45" s="100"/>
      <c r="P45" s="3">
        <f t="shared" si="0"/>
        <v>-14765.433757696897</v>
      </c>
    </row>
    <row r="46" spans="1:16" x14ac:dyDescent="0.35">
      <c r="A46" t="s">
        <v>10</v>
      </c>
      <c r="C46" t="s">
        <v>11</v>
      </c>
      <c r="D46" t="s">
        <v>12</v>
      </c>
      <c r="E46" t="s">
        <v>94</v>
      </c>
      <c r="F46" t="s">
        <v>95</v>
      </c>
      <c r="G46">
        <v>9804</v>
      </c>
      <c r="H46" t="s">
        <v>15</v>
      </c>
      <c r="I46">
        <v>63300155</v>
      </c>
      <c r="J46" t="s">
        <v>1877</v>
      </c>
      <c r="K46" s="3"/>
      <c r="L46" s="3">
        <v>-32803.963762786254</v>
      </c>
      <c r="M46" s="3">
        <v>-32803.963762786254</v>
      </c>
      <c r="N46" s="107"/>
      <c r="O46" s="100"/>
      <c r="P46" s="3">
        <f t="shared" si="0"/>
        <v>-65607.927525572508</v>
      </c>
    </row>
    <row r="47" spans="1:16" x14ac:dyDescent="0.35">
      <c r="A47" t="s">
        <v>10</v>
      </c>
      <c r="C47" t="s">
        <v>11</v>
      </c>
      <c r="D47" t="s">
        <v>12</v>
      </c>
      <c r="E47" t="s">
        <v>94</v>
      </c>
      <c r="F47" t="s">
        <v>95</v>
      </c>
      <c r="G47">
        <v>9804</v>
      </c>
      <c r="H47" t="s">
        <v>15</v>
      </c>
      <c r="I47">
        <v>63300158</v>
      </c>
      <c r="J47" t="s">
        <v>1516</v>
      </c>
      <c r="K47" s="3"/>
      <c r="L47" s="3">
        <v>-290.15000000000003</v>
      </c>
      <c r="M47" s="3">
        <v>-290.15000000000003</v>
      </c>
      <c r="N47" s="107"/>
      <c r="O47" s="100"/>
      <c r="P47" s="3">
        <f t="shared" si="0"/>
        <v>-580.30000000000007</v>
      </c>
    </row>
    <row r="48" spans="1:16" x14ac:dyDescent="0.35">
      <c r="A48" t="s">
        <v>10</v>
      </c>
      <c r="C48" t="s">
        <v>11</v>
      </c>
      <c r="D48" t="s">
        <v>12</v>
      </c>
      <c r="E48" t="s">
        <v>94</v>
      </c>
      <c r="F48" t="s">
        <v>95</v>
      </c>
      <c r="G48">
        <v>9804</v>
      </c>
      <c r="H48" t="s">
        <v>15</v>
      </c>
      <c r="I48">
        <v>63300160</v>
      </c>
      <c r="J48" t="s">
        <v>1878</v>
      </c>
      <c r="K48" s="3"/>
      <c r="L48" s="3">
        <v>-3032.6325145454712</v>
      </c>
      <c r="M48" s="3">
        <v>-3032.6325145454712</v>
      </c>
      <c r="N48" s="107"/>
      <c r="O48" s="100"/>
      <c r="P48" s="3">
        <f t="shared" si="0"/>
        <v>-6065.2650290909423</v>
      </c>
    </row>
    <row r="49" spans="1:16" x14ac:dyDescent="0.35">
      <c r="A49" t="s">
        <v>10</v>
      </c>
      <c r="C49" t="s">
        <v>11</v>
      </c>
      <c r="D49" t="s">
        <v>12</v>
      </c>
      <c r="E49" t="s">
        <v>94</v>
      </c>
      <c r="F49" t="s">
        <v>95</v>
      </c>
      <c r="G49">
        <v>9804</v>
      </c>
      <c r="H49" t="s">
        <v>15</v>
      </c>
      <c r="I49">
        <v>63300170</v>
      </c>
      <c r="J49" t="s">
        <v>1873</v>
      </c>
      <c r="K49" s="3"/>
      <c r="L49" s="3">
        <v>-2391892.1355761322</v>
      </c>
      <c r="M49" s="3">
        <v>-2476008.0541364816</v>
      </c>
      <c r="N49" s="107"/>
      <c r="O49" s="100"/>
      <c r="P49" s="3">
        <f t="shared" si="0"/>
        <v>-4867900.1897126138</v>
      </c>
    </row>
    <row r="50" spans="1:16" x14ac:dyDescent="0.35">
      <c r="A50" t="s">
        <v>10</v>
      </c>
      <c r="C50" t="s">
        <v>11</v>
      </c>
      <c r="D50" t="s">
        <v>12</v>
      </c>
      <c r="E50" t="s">
        <v>13</v>
      </c>
      <c r="F50" t="s">
        <v>14</v>
      </c>
      <c r="G50">
        <v>9804</v>
      </c>
      <c r="H50" t="s">
        <v>15</v>
      </c>
      <c r="I50">
        <v>63300030</v>
      </c>
      <c r="J50" t="s">
        <v>1488</v>
      </c>
      <c r="K50" s="3"/>
      <c r="L50" s="3">
        <v>-704085.91578263801</v>
      </c>
      <c r="M50" s="3">
        <v>-704085.91578263801</v>
      </c>
      <c r="N50" s="107"/>
      <c r="O50" s="100"/>
      <c r="P50" s="3">
        <f t="shared" si="0"/>
        <v>-1408171.831565276</v>
      </c>
    </row>
    <row r="51" spans="1:16" x14ac:dyDescent="0.35">
      <c r="A51" t="s">
        <v>10</v>
      </c>
      <c r="C51" t="s">
        <v>11</v>
      </c>
      <c r="D51" t="s">
        <v>12</v>
      </c>
      <c r="E51" t="s">
        <v>13</v>
      </c>
      <c r="F51" t="s">
        <v>14</v>
      </c>
      <c r="G51">
        <v>9804</v>
      </c>
      <c r="H51" t="s">
        <v>15</v>
      </c>
      <c r="I51">
        <v>63300031</v>
      </c>
      <c r="J51" t="s">
        <v>16</v>
      </c>
      <c r="K51" s="3"/>
      <c r="L51" s="3">
        <v>-635.63671059396108</v>
      </c>
      <c r="M51" s="3">
        <v>-635.63671059396108</v>
      </c>
      <c r="N51" s="107"/>
      <c r="O51" s="100"/>
      <c r="P51" s="3">
        <f t="shared" si="0"/>
        <v>-1271.2734211879222</v>
      </c>
    </row>
    <row r="52" spans="1:16" x14ac:dyDescent="0.35">
      <c r="A52" t="s">
        <v>10</v>
      </c>
      <c r="C52" t="s">
        <v>11</v>
      </c>
      <c r="D52" t="s">
        <v>12</v>
      </c>
      <c r="E52" t="s">
        <v>13</v>
      </c>
      <c r="F52" t="s">
        <v>14</v>
      </c>
      <c r="G52">
        <v>9804</v>
      </c>
      <c r="H52" t="s">
        <v>15</v>
      </c>
      <c r="I52">
        <v>63300033</v>
      </c>
      <c r="J52" t="s">
        <v>1661</v>
      </c>
      <c r="K52" s="3"/>
      <c r="L52" s="3">
        <v>-279409.36504809244</v>
      </c>
      <c r="M52" s="3">
        <v>-279409.36504809244</v>
      </c>
      <c r="N52" s="107"/>
      <c r="O52" s="100"/>
      <c r="P52" s="3">
        <f t="shared" si="0"/>
        <v>-558818.73009618488</v>
      </c>
    </row>
    <row r="53" spans="1:16" x14ac:dyDescent="0.35">
      <c r="A53" t="s">
        <v>10</v>
      </c>
      <c r="C53" t="s">
        <v>11</v>
      </c>
      <c r="D53" t="s">
        <v>12</v>
      </c>
      <c r="E53" t="s">
        <v>13</v>
      </c>
      <c r="F53" t="s">
        <v>14</v>
      </c>
      <c r="G53">
        <v>9804</v>
      </c>
      <c r="H53" t="s">
        <v>15</v>
      </c>
      <c r="I53">
        <v>63300035</v>
      </c>
      <c r="J53" t="s">
        <v>1886</v>
      </c>
      <c r="K53" s="3"/>
      <c r="L53" s="3">
        <v>-32698.504892675421</v>
      </c>
      <c r="M53" s="3">
        <v>-33475.236228884911</v>
      </c>
      <c r="N53" s="107"/>
      <c r="O53" s="100"/>
      <c r="P53" s="3">
        <f t="shared" si="0"/>
        <v>-66173.741121560335</v>
      </c>
    </row>
    <row r="54" spans="1:16" x14ac:dyDescent="0.35">
      <c r="A54" t="s">
        <v>10</v>
      </c>
      <c r="C54" t="s">
        <v>11</v>
      </c>
      <c r="D54" t="s">
        <v>12</v>
      </c>
      <c r="E54" t="s">
        <v>13</v>
      </c>
      <c r="F54" t="s">
        <v>14</v>
      </c>
      <c r="G54">
        <v>9804</v>
      </c>
      <c r="H54" t="s">
        <v>15</v>
      </c>
      <c r="I54">
        <v>63300040</v>
      </c>
      <c r="J54" t="s">
        <v>1515</v>
      </c>
      <c r="K54" s="3"/>
      <c r="L54" s="3">
        <v>-2626013.0369073539</v>
      </c>
      <c r="M54" s="3">
        <v>-2718183.9010932632</v>
      </c>
      <c r="N54" s="107"/>
      <c r="O54" s="100"/>
      <c r="P54" s="3">
        <f t="shared" si="0"/>
        <v>-5344196.9380006175</v>
      </c>
    </row>
    <row r="55" spans="1:16" x14ac:dyDescent="0.35">
      <c r="A55" t="s">
        <v>10</v>
      </c>
      <c r="C55" t="s">
        <v>11</v>
      </c>
      <c r="D55" t="s">
        <v>12</v>
      </c>
      <c r="E55" t="s">
        <v>13</v>
      </c>
      <c r="F55" t="s">
        <v>14</v>
      </c>
      <c r="G55">
        <v>9804</v>
      </c>
      <c r="H55" t="s">
        <v>15</v>
      </c>
      <c r="I55">
        <v>63300046</v>
      </c>
      <c r="J55" t="s">
        <v>1542</v>
      </c>
      <c r="K55" s="3"/>
      <c r="L55" s="3">
        <v>189373.29794991855</v>
      </c>
      <c r="M55" s="3">
        <v>196001.3633781657</v>
      </c>
      <c r="N55" s="107"/>
      <c r="O55" s="100"/>
      <c r="P55" s="3">
        <f t="shared" si="0"/>
        <v>385374.66132808424</v>
      </c>
    </row>
    <row r="56" spans="1:16" x14ac:dyDescent="0.35">
      <c r="A56" t="s">
        <v>10</v>
      </c>
      <c r="C56" t="s">
        <v>11</v>
      </c>
      <c r="D56" t="s">
        <v>12</v>
      </c>
      <c r="E56" t="s">
        <v>13</v>
      </c>
      <c r="F56" t="s">
        <v>14</v>
      </c>
      <c r="G56">
        <v>9804</v>
      </c>
      <c r="H56" t="s">
        <v>15</v>
      </c>
      <c r="I56">
        <v>63300052</v>
      </c>
      <c r="J56" t="s">
        <v>1541</v>
      </c>
      <c r="K56" s="3"/>
      <c r="L56" s="3">
        <v>-1845825.0025869627</v>
      </c>
      <c r="M56" s="3">
        <v>-1910428.8776775061</v>
      </c>
      <c r="N56" s="107"/>
      <c r="O56" s="100"/>
      <c r="P56" s="3">
        <f t="shared" si="0"/>
        <v>-3756253.8802644685</v>
      </c>
    </row>
    <row r="57" spans="1:16" x14ac:dyDescent="0.35">
      <c r="A57" t="s">
        <v>10</v>
      </c>
      <c r="C57" t="s">
        <v>11</v>
      </c>
      <c r="D57" t="s">
        <v>12</v>
      </c>
      <c r="E57" t="s">
        <v>13</v>
      </c>
      <c r="F57" t="s">
        <v>14</v>
      </c>
      <c r="G57">
        <v>9804</v>
      </c>
      <c r="H57" t="s">
        <v>15</v>
      </c>
      <c r="I57">
        <v>63300056</v>
      </c>
      <c r="J57" t="s">
        <v>1536</v>
      </c>
      <c r="K57" s="3"/>
      <c r="L57" s="3">
        <v>-25199021.268496148</v>
      </c>
      <c r="M57" s="3">
        <v>-26083467.088075906</v>
      </c>
      <c r="N57" s="107"/>
      <c r="O57" s="100"/>
      <c r="P57" s="3">
        <f t="shared" si="0"/>
        <v>-51282488.356572054</v>
      </c>
    </row>
    <row r="58" spans="1:16" x14ac:dyDescent="0.35">
      <c r="A58" t="s">
        <v>10</v>
      </c>
      <c r="C58" t="s">
        <v>11</v>
      </c>
      <c r="D58" t="s">
        <v>12</v>
      </c>
      <c r="E58" t="s">
        <v>13</v>
      </c>
      <c r="F58" t="s">
        <v>14</v>
      </c>
      <c r="G58">
        <v>9804</v>
      </c>
      <c r="H58" t="s">
        <v>15</v>
      </c>
      <c r="I58">
        <v>63300060</v>
      </c>
      <c r="J58" t="s">
        <v>1546</v>
      </c>
      <c r="K58" s="3"/>
      <c r="L58" s="3">
        <v>-356741.62380868936</v>
      </c>
      <c r="M58" s="3">
        <v>-356741.62380868936</v>
      </c>
      <c r="N58" s="107"/>
      <c r="O58" s="100"/>
      <c r="P58" s="3">
        <f t="shared" si="0"/>
        <v>-713483.24761737871</v>
      </c>
    </row>
    <row r="59" spans="1:16" x14ac:dyDescent="0.35">
      <c r="A59" t="s">
        <v>10</v>
      </c>
      <c r="C59" t="s">
        <v>11</v>
      </c>
      <c r="D59" t="s">
        <v>12</v>
      </c>
      <c r="E59" t="s">
        <v>13</v>
      </c>
      <c r="F59" t="s">
        <v>14</v>
      </c>
      <c r="G59">
        <v>9804</v>
      </c>
      <c r="H59" t="s">
        <v>15</v>
      </c>
      <c r="I59">
        <v>63300065</v>
      </c>
      <c r="J59" t="s">
        <v>1627</v>
      </c>
      <c r="K59" s="3"/>
      <c r="L59" s="3">
        <v>-1450549.8613610724</v>
      </c>
      <c r="M59" s="3">
        <v>-1450549.8613610724</v>
      </c>
      <c r="N59" s="107"/>
      <c r="O59" s="100"/>
      <c r="P59" s="3">
        <f t="shared" si="0"/>
        <v>-2901099.7227221448</v>
      </c>
    </row>
    <row r="60" spans="1:16" x14ac:dyDescent="0.35">
      <c r="A60" t="s">
        <v>10</v>
      </c>
      <c r="C60" t="s">
        <v>11</v>
      </c>
      <c r="D60" t="s">
        <v>12</v>
      </c>
      <c r="E60" t="s">
        <v>13</v>
      </c>
      <c r="F60" t="s">
        <v>14</v>
      </c>
      <c r="G60">
        <v>9804</v>
      </c>
      <c r="H60" t="s">
        <v>15</v>
      </c>
      <c r="I60">
        <v>63300070</v>
      </c>
      <c r="J60" t="s">
        <v>1658</v>
      </c>
      <c r="K60" s="3"/>
      <c r="L60" s="3">
        <v>-7730.9806810174496</v>
      </c>
      <c r="M60" s="3">
        <v>-7730.9806810174496</v>
      </c>
      <c r="N60" s="107"/>
      <c r="O60" s="100"/>
      <c r="P60" s="3">
        <f t="shared" si="0"/>
        <v>-15461.961362034899</v>
      </c>
    </row>
    <row r="61" spans="1:16" x14ac:dyDescent="0.35">
      <c r="A61" t="s">
        <v>10</v>
      </c>
      <c r="C61" t="s">
        <v>11</v>
      </c>
      <c r="D61" t="s">
        <v>12</v>
      </c>
      <c r="E61" t="s">
        <v>13</v>
      </c>
      <c r="F61" t="s">
        <v>14</v>
      </c>
      <c r="G61">
        <v>9804</v>
      </c>
      <c r="H61" t="s">
        <v>15</v>
      </c>
      <c r="I61">
        <v>63300075</v>
      </c>
      <c r="J61" t="s">
        <v>1480</v>
      </c>
      <c r="K61" s="3"/>
      <c r="L61" s="3">
        <v>-3721.8156302073239</v>
      </c>
      <c r="M61" s="3">
        <v>-3936.0938475801595</v>
      </c>
      <c r="N61" s="107"/>
      <c r="O61" s="100"/>
      <c r="P61" s="3">
        <f t="shared" si="0"/>
        <v>-7657.9094777874834</v>
      </c>
    </row>
    <row r="62" spans="1:16" x14ac:dyDescent="0.35">
      <c r="A62" t="s">
        <v>10</v>
      </c>
      <c r="C62" t="s">
        <v>11</v>
      </c>
      <c r="D62" t="s">
        <v>12</v>
      </c>
      <c r="E62" t="s">
        <v>13</v>
      </c>
      <c r="F62" t="s">
        <v>14</v>
      </c>
      <c r="G62">
        <v>9804</v>
      </c>
      <c r="H62" t="s">
        <v>15</v>
      </c>
      <c r="I62">
        <v>63300080</v>
      </c>
      <c r="J62" t="s">
        <v>91</v>
      </c>
      <c r="K62" s="3"/>
      <c r="L62" s="3">
        <v>-8164063.7838324886</v>
      </c>
      <c r="M62" s="3">
        <v>-8450559.9591220748</v>
      </c>
      <c r="N62" s="107"/>
      <c r="O62" s="100"/>
      <c r="P62" s="3">
        <f t="shared" si="0"/>
        <v>-16614623.742954563</v>
      </c>
    </row>
    <row r="63" spans="1:16" x14ac:dyDescent="0.35">
      <c r="A63" t="s">
        <v>10</v>
      </c>
      <c r="C63" t="s">
        <v>11</v>
      </c>
      <c r="D63" t="s">
        <v>12</v>
      </c>
      <c r="E63" t="s">
        <v>13</v>
      </c>
      <c r="F63" t="s">
        <v>14</v>
      </c>
      <c r="G63">
        <v>9804</v>
      </c>
      <c r="H63" t="s">
        <v>15</v>
      </c>
      <c r="I63">
        <v>63300100</v>
      </c>
      <c r="J63" t="s">
        <v>1869</v>
      </c>
      <c r="K63" s="3"/>
      <c r="L63" s="3">
        <v>-2470703.5135282539</v>
      </c>
      <c r="M63" s="3">
        <v>-2557406.3034185222</v>
      </c>
      <c r="N63" s="107"/>
      <c r="O63" s="100"/>
      <c r="P63" s="3">
        <f t="shared" si="0"/>
        <v>-5028109.8169467766</v>
      </c>
    </row>
    <row r="64" spans="1:16" x14ac:dyDescent="0.35">
      <c r="A64" t="s">
        <v>10</v>
      </c>
      <c r="C64" t="s">
        <v>11</v>
      </c>
      <c r="D64" t="s">
        <v>12</v>
      </c>
      <c r="E64" t="s">
        <v>13</v>
      </c>
      <c r="F64" t="s">
        <v>14</v>
      </c>
      <c r="G64">
        <v>9804</v>
      </c>
      <c r="H64" t="s">
        <v>15</v>
      </c>
      <c r="I64">
        <v>63300110</v>
      </c>
      <c r="J64" t="s">
        <v>1866</v>
      </c>
      <c r="K64" s="3"/>
      <c r="L64" s="3">
        <v>-58021.994454442909</v>
      </c>
      <c r="M64" s="3">
        <v>-58021.994454442909</v>
      </c>
      <c r="N64" s="107"/>
      <c r="O64" s="100"/>
      <c r="P64" s="3">
        <f t="shared" si="0"/>
        <v>-116043.98890888582</v>
      </c>
    </row>
    <row r="65" spans="1:16" x14ac:dyDescent="0.35">
      <c r="A65" t="s">
        <v>10</v>
      </c>
      <c r="C65" t="s">
        <v>11</v>
      </c>
      <c r="D65" t="s">
        <v>12</v>
      </c>
      <c r="E65" t="s">
        <v>13</v>
      </c>
      <c r="F65" t="s">
        <v>14</v>
      </c>
      <c r="G65">
        <v>9804</v>
      </c>
      <c r="H65" t="s">
        <v>15</v>
      </c>
      <c r="I65">
        <v>63300130</v>
      </c>
      <c r="J65" t="s">
        <v>1896</v>
      </c>
      <c r="K65" s="3"/>
      <c r="L65" s="3">
        <v>-1552731.6757949239</v>
      </c>
      <c r="M65" s="3">
        <v>-1607315.1965131415</v>
      </c>
      <c r="N65" s="107"/>
      <c r="O65" s="100"/>
      <c r="P65" s="3">
        <f t="shared" si="0"/>
        <v>-3160046.8723080652</v>
      </c>
    </row>
    <row r="66" spans="1:16" x14ac:dyDescent="0.35">
      <c r="A66" t="s">
        <v>10</v>
      </c>
      <c r="C66" t="s">
        <v>11</v>
      </c>
      <c r="D66" t="s">
        <v>12</v>
      </c>
      <c r="E66" t="s">
        <v>13</v>
      </c>
      <c r="F66" t="s">
        <v>14</v>
      </c>
      <c r="G66">
        <v>9804</v>
      </c>
      <c r="H66" t="s">
        <v>15</v>
      </c>
      <c r="I66">
        <v>63300135</v>
      </c>
      <c r="J66" t="s">
        <v>1895</v>
      </c>
      <c r="K66" s="3"/>
      <c r="L66" s="3">
        <v>-1254</v>
      </c>
      <c r="M66" s="3">
        <v>-1254</v>
      </c>
      <c r="N66" s="107"/>
      <c r="O66" s="100"/>
      <c r="P66" s="3">
        <f t="shared" si="0"/>
        <v>-2508</v>
      </c>
    </row>
    <row r="67" spans="1:16" x14ac:dyDescent="0.35">
      <c r="A67" t="s">
        <v>10</v>
      </c>
      <c r="C67" t="s">
        <v>11</v>
      </c>
      <c r="D67" t="s">
        <v>12</v>
      </c>
      <c r="E67" t="s">
        <v>13</v>
      </c>
      <c r="F67" t="s">
        <v>14</v>
      </c>
      <c r="G67">
        <v>9804</v>
      </c>
      <c r="H67" t="s">
        <v>15</v>
      </c>
      <c r="I67">
        <v>63300150</v>
      </c>
      <c r="J67" t="s">
        <v>1680</v>
      </c>
      <c r="K67" s="3"/>
      <c r="L67" s="3">
        <v>-1330400.7030372755</v>
      </c>
      <c r="M67" s="3">
        <v>-1357008.7170980214</v>
      </c>
      <c r="N67" s="107"/>
      <c r="O67" s="100"/>
      <c r="P67" s="3">
        <f t="shared" si="0"/>
        <v>-2687409.4201352969</v>
      </c>
    </row>
    <row r="68" spans="1:16" x14ac:dyDescent="0.35">
      <c r="A68" t="s">
        <v>10</v>
      </c>
      <c r="C68" t="s">
        <v>11</v>
      </c>
      <c r="D68" t="s">
        <v>12</v>
      </c>
      <c r="E68" t="s">
        <v>13</v>
      </c>
      <c r="F68" t="s">
        <v>14</v>
      </c>
      <c r="G68">
        <v>9804</v>
      </c>
      <c r="H68" t="s">
        <v>15</v>
      </c>
      <c r="I68">
        <v>63300152</v>
      </c>
      <c r="J68" t="s">
        <v>1741</v>
      </c>
      <c r="K68" s="3"/>
      <c r="L68" s="3">
        <v>-2633617.8598404587</v>
      </c>
      <c r="M68" s="3">
        <v>-2686289.9958868367</v>
      </c>
      <c r="N68" s="107"/>
      <c r="O68" s="100"/>
      <c r="P68" s="3">
        <f t="shared" ref="P68:P131" si="1">SUM(L68:N68)</f>
        <v>-5319907.8557272954</v>
      </c>
    </row>
    <row r="69" spans="1:16" x14ac:dyDescent="0.35">
      <c r="A69" t="s">
        <v>10</v>
      </c>
      <c r="C69" t="s">
        <v>11</v>
      </c>
      <c r="D69" t="s">
        <v>12</v>
      </c>
      <c r="E69" t="s">
        <v>13</v>
      </c>
      <c r="F69" t="s">
        <v>14</v>
      </c>
      <c r="G69">
        <v>9804</v>
      </c>
      <c r="H69" t="s">
        <v>15</v>
      </c>
      <c r="I69">
        <v>63300153</v>
      </c>
      <c r="J69" t="s">
        <v>1675</v>
      </c>
      <c r="K69" s="3"/>
      <c r="L69" s="3">
        <v>-13155.629951872819</v>
      </c>
      <c r="M69" s="3">
        <v>-13418.742550910276</v>
      </c>
      <c r="N69" s="107"/>
      <c r="O69" s="100"/>
      <c r="P69" s="3">
        <f t="shared" si="1"/>
        <v>-26574.372502783095</v>
      </c>
    </row>
    <row r="70" spans="1:16" x14ac:dyDescent="0.35">
      <c r="A70" t="s">
        <v>10</v>
      </c>
      <c r="C70" t="s">
        <v>11</v>
      </c>
      <c r="D70" t="s">
        <v>12</v>
      </c>
      <c r="E70" t="s">
        <v>13</v>
      </c>
      <c r="F70" t="s">
        <v>14</v>
      </c>
      <c r="G70">
        <v>9804</v>
      </c>
      <c r="H70" t="s">
        <v>15</v>
      </c>
      <c r="I70">
        <v>63300155</v>
      </c>
      <c r="J70" t="s">
        <v>1877</v>
      </c>
      <c r="K70" s="3"/>
      <c r="L70" s="3">
        <v>-27959.725414786248</v>
      </c>
      <c r="M70" s="3">
        <v>-27959.725414786248</v>
      </c>
      <c r="N70" s="107"/>
      <c r="O70" s="100"/>
      <c r="P70" s="3">
        <f t="shared" si="1"/>
        <v>-55919.450829572495</v>
      </c>
    </row>
    <row r="71" spans="1:16" x14ac:dyDescent="0.35">
      <c r="A71" t="s">
        <v>10</v>
      </c>
      <c r="C71" t="s">
        <v>11</v>
      </c>
      <c r="D71" t="s">
        <v>12</v>
      </c>
      <c r="E71" t="s">
        <v>13</v>
      </c>
      <c r="F71" t="s">
        <v>14</v>
      </c>
      <c r="G71">
        <v>9804</v>
      </c>
      <c r="H71" t="s">
        <v>15</v>
      </c>
      <c r="I71">
        <v>63300158</v>
      </c>
      <c r="J71" t="s">
        <v>1516</v>
      </c>
      <c r="K71" s="3"/>
      <c r="L71" s="3">
        <v>-31043.279999999999</v>
      </c>
      <c r="M71" s="3">
        <v>-31043.279999999999</v>
      </c>
      <c r="N71" s="107"/>
      <c r="O71" s="100"/>
      <c r="P71" s="3">
        <f t="shared" si="1"/>
        <v>-62086.559999999998</v>
      </c>
    </row>
    <row r="72" spans="1:16" x14ac:dyDescent="0.35">
      <c r="A72" t="s">
        <v>10</v>
      </c>
      <c r="C72" t="s">
        <v>11</v>
      </c>
      <c r="D72" t="s">
        <v>12</v>
      </c>
      <c r="E72" t="s">
        <v>13</v>
      </c>
      <c r="F72" t="s">
        <v>14</v>
      </c>
      <c r="G72">
        <v>9804</v>
      </c>
      <c r="H72" t="s">
        <v>15</v>
      </c>
      <c r="I72">
        <v>63300160</v>
      </c>
      <c r="J72" t="s">
        <v>1878</v>
      </c>
      <c r="K72" s="3"/>
      <c r="L72" s="3">
        <v>-126799.83999992399</v>
      </c>
      <c r="M72" s="3">
        <v>-126799.83999992399</v>
      </c>
      <c r="N72" s="107"/>
      <c r="O72" s="100"/>
      <c r="P72" s="3">
        <f t="shared" si="1"/>
        <v>-253599.67999984798</v>
      </c>
    </row>
    <row r="73" spans="1:16" x14ac:dyDescent="0.35">
      <c r="A73" t="s">
        <v>10</v>
      </c>
      <c r="C73" t="s">
        <v>11</v>
      </c>
      <c r="D73" t="s">
        <v>12</v>
      </c>
      <c r="E73" t="s">
        <v>13</v>
      </c>
      <c r="F73" t="s">
        <v>14</v>
      </c>
      <c r="G73">
        <v>9804</v>
      </c>
      <c r="H73" t="s">
        <v>15</v>
      </c>
      <c r="I73">
        <v>63300170</v>
      </c>
      <c r="J73" t="s">
        <v>1873</v>
      </c>
      <c r="K73" s="3"/>
      <c r="L73" s="3">
        <v>-3976534.0273168506</v>
      </c>
      <c r="M73" s="3">
        <v>-4116107.0502269408</v>
      </c>
      <c r="N73" s="107"/>
      <c r="O73" s="100"/>
      <c r="P73" s="3">
        <f t="shared" si="1"/>
        <v>-8092641.0775437914</v>
      </c>
    </row>
    <row r="74" spans="1:16" x14ac:dyDescent="0.35">
      <c r="A74" t="s">
        <v>10</v>
      </c>
      <c r="C74" t="s">
        <v>11</v>
      </c>
      <c r="D74" t="s">
        <v>12</v>
      </c>
      <c r="E74" t="s">
        <v>96</v>
      </c>
      <c r="F74" t="s">
        <v>97</v>
      </c>
      <c r="G74">
        <v>9804</v>
      </c>
      <c r="H74" t="s">
        <v>15</v>
      </c>
      <c r="I74">
        <v>63300030</v>
      </c>
      <c r="J74" t="s">
        <v>1488</v>
      </c>
      <c r="K74" s="3"/>
      <c r="L74" s="3">
        <v>-116086.46936143406</v>
      </c>
      <c r="M74" s="3">
        <v>-116086.46936143406</v>
      </c>
      <c r="N74" s="107"/>
      <c r="O74" s="100"/>
      <c r="P74" s="3">
        <f t="shared" si="1"/>
        <v>-232172.93872286813</v>
      </c>
    </row>
    <row r="75" spans="1:16" x14ac:dyDescent="0.35">
      <c r="A75" t="s">
        <v>10</v>
      </c>
      <c r="C75" t="s">
        <v>11</v>
      </c>
      <c r="D75" t="s">
        <v>12</v>
      </c>
      <c r="E75" t="s">
        <v>96</v>
      </c>
      <c r="F75" t="s">
        <v>97</v>
      </c>
      <c r="G75">
        <v>9804</v>
      </c>
      <c r="H75" t="s">
        <v>15</v>
      </c>
      <c r="I75">
        <v>63300033</v>
      </c>
      <c r="J75" t="s">
        <v>1661</v>
      </c>
      <c r="K75" s="3"/>
      <c r="L75" s="3">
        <v>-48352.049344315921</v>
      </c>
      <c r="M75" s="3">
        <v>-48352.049344315921</v>
      </c>
      <c r="N75" s="107"/>
      <c r="O75" s="100"/>
      <c r="P75" s="3">
        <f t="shared" si="1"/>
        <v>-96704.098688631842</v>
      </c>
    </row>
    <row r="76" spans="1:16" x14ac:dyDescent="0.35">
      <c r="A76" t="s">
        <v>10</v>
      </c>
      <c r="C76" t="s">
        <v>11</v>
      </c>
      <c r="D76" t="s">
        <v>12</v>
      </c>
      <c r="E76" t="s">
        <v>96</v>
      </c>
      <c r="F76" t="s">
        <v>97</v>
      </c>
      <c r="G76">
        <v>9804</v>
      </c>
      <c r="H76" t="s">
        <v>15</v>
      </c>
      <c r="I76">
        <v>63300034</v>
      </c>
      <c r="J76" t="s">
        <v>1872</v>
      </c>
      <c r="K76" s="3"/>
      <c r="L76" s="3">
        <v>-12798.648571604566</v>
      </c>
      <c r="M76" s="3">
        <v>-12798.648571604566</v>
      </c>
      <c r="N76" s="107"/>
      <c r="O76" s="100"/>
      <c r="P76" s="3">
        <f t="shared" si="1"/>
        <v>-25597.297143209133</v>
      </c>
    </row>
    <row r="77" spans="1:16" x14ac:dyDescent="0.35">
      <c r="A77" t="s">
        <v>10</v>
      </c>
      <c r="C77" t="s">
        <v>11</v>
      </c>
      <c r="D77" t="s">
        <v>12</v>
      </c>
      <c r="E77" t="s">
        <v>96</v>
      </c>
      <c r="F77" t="s">
        <v>97</v>
      </c>
      <c r="G77">
        <v>9804</v>
      </c>
      <c r="H77" t="s">
        <v>15</v>
      </c>
      <c r="I77">
        <v>63300035</v>
      </c>
      <c r="J77" t="s">
        <v>1886</v>
      </c>
      <c r="K77" s="3"/>
      <c r="L77" s="3">
        <v>-4242.6204804402541</v>
      </c>
      <c r="M77" s="3">
        <v>-4251.9143810622645</v>
      </c>
      <c r="N77" s="107"/>
      <c r="O77" s="100"/>
      <c r="P77" s="3">
        <f t="shared" si="1"/>
        <v>-8494.5348615025177</v>
      </c>
    </row>
    <row r="78" spans="1:16" x14ac:dyDescent="0.35">
      <c r="A78" t="s">
        <v>10</v>
      </c>
      <c r="C78" t="s">
        <v>11</v>
      </c>
      <c r="D78" t="s">
        <v>12</v>
      </c>
      <c r="E78" t="s">
        <v>96</v>
      </c>
      <c r="F78" t="s">
        <v>97</v>
      </c>
      <c r="G78">
        <v>9804</v>
      </c>
      <c r="H78" t="s">
        <v>15</v>
      </c>
      <c r="I78">
        <v>63300040</v>
      </c>
      <c r="J78" t="s">
        <v>1515</v>
      </c>
      <c r="K78" s="3"/>
      <c r="L78" s="3">
        <v>-159192.90560614006</v>
      </c>
      <c r="M78" s="3">
        <v>-164610.74305188897</v>
      </c>
      <c r="N78" s="107"/>
      <c r="O78" s="100"/>
      <c r="P78" s="3">
        <f t="shared" si="1"/>
        <v>-323803.64865802904</v>
      </c>
    </row>
    <row r="79" spans="1:16" x14ac:dyDescent="0.35">
      <c r="A79" t="s">
        <v>10</v>
      </c>
      <c r="C79" t="s">
        <v>11</v>
      </c>
      <c r="D79" t="s">
        <v>12</v>
      </c>
      <c r="E79" t="s">
        <v>96</v>
      </c>
      <c r="F79" t="s">
        <v>97</v>
      </c>
      <c r="G79">
        <v>9804</v>
      </c>
      <c r="H79" t="s">
        <v>15</v>
      </c>
      <c r="I79">
        <v>63300052</v>
      </c>
      <c r="J79" t="s">
        <v>1541</v>
      </c>
      <c r="K79" s="3"/>
      <c r="L79" s="3">
        <v>-5214.4622764679671</v>
      </c>
      <c r="M79" s="3">
        <v>-5396.9684561443446</v>
      </c>
      <c r="N79" s="107"/>
      <c r="O79" s="100"/>
      <c r="P79" s="3">
        <f t="shared" si="1"/>
        <v>-10611.430732612313</v>
      </c>
    </row>
    <row r="80" spans="1:16" x14ac:dyDescent="0.35">
      <c r="A80" t="s">
        <v>10</v>
      </c>
      <c r="C80" t="s">
        <v>11</v>
      </c>
      <c r="D80" t="s">
        <v>12</v>
      </c>
      <c r="E80" t="s">
        <v>96</v>
      </c>
      <c r="F80" t="s">
        <v>97</v>
      </c>
      <c r="G80">
        <v>9804</v>
      </c>
      <c r="H80" t="s">
        <v>15</v>
      </c>
      <c r="I80">
        <v>63300056</v>
      </c>
      <c r="J80" t="s">
        <v>1536</v>
      </c>
      <c r="K80" s="3"/>
      <c r="L80" s="3">
        <v>-1516122.9105346678</v>
      </c>
      <c r="M80" s="3">
        <v>-1567721.3623989432</v>
      </c>
      <c r="N80" s="107"/>
      <c r="O80" s="100"/>
      <c r="P80" s="3">
        <f t="shared" si="1"/>
        <v>-3083844.2729336107</v>
      </c>
    </row>
    <row r="81" spans="1:16" x14ac:dyDescent="0.35">
      <c r="A81" t="s">
        <v>10</v>
      </c>
      <c r="C81" t="s">
        <v>11</v>
      </c>
      <c r="D81" t="s">
        <v>12</v>
      </c>
      <c r="E81" t="s">
        <v>96</v>
      </c>
      <c r="F81" t="s">
        <v>97</v>
      </c>
      <c r="G81">
        <v>9804</v>
      </c>
      <c r="H81" t="s">
        <v>15</v>
      </c>
      <c r="I81">
        <v>63300060</v>
      </c>
      <c r="J81" t="s">
        <v>1546</v>
      </c>
      <c r="K81" s="3"/>
      <c r="L81" s="3">
        <v>-62708.690815784445</v>
      </c>
      <c r="M81" s="3">
        <v>-62708.690815784445</v>
      </c>
      <c r="N81" s="107"/>
      <c r="O81" s="100"/>
      <c r="P81" s="3">
        <f t="shared" si="1"/>
        <v>-125417.38163156889</v>
      </c>
    </row>
    <row r="82" spans="1:16" x14ac:dyDescent="0.35">
      <c r="A82" t="s">
        <v>10</v>
      </c>
      <c r="C82" t="s">
        <v>11</v>
      </c>
      <c r="D82" t="s">
        <v>12</v>
      </c>
      <c r="E82" t="s">
        <v>96</v>
      </c>
      <c r="F82" t="s">
        <v>97</v>
      </c>
      <c r="G82">
        <v>9804</v>
      </c>
      <c r="H82" t="s">
        <v>15</v>
      </c>
      <c r="I82">
        <v>63300065</v>
      </c>
      <c r="J82" t="s">
        <v>1627</v>
      </c>
      <c r="K82" s="3"/>
      <c r="L82" s="3">
        <v>-8371.1788760411364</v>
      </c>
      <c r="M82" s="3">
        <v>-8371.1788760411364</v>
      </c>
      <c r="N82" s="107"/>
      <c r="O82" s="100"/>
      <c r="P82" s="3">
        <f t="shared" si="1"/>
        <v>-16742.357752082273</v>
      </c>
    </row>
    <row r="83" spans="1:16" x14ac:dyDescent="0.35">
      <c r="A83" t="s">
        <v>10</v>
      </c>
      <c r="C83" t="s">
        <v>11</v>
      </c>
      <c r="D83" t="s">
        <v>12</v>
      </c>
      <c r="E83" t="s">
        <v>96</v>
      </c>
      <c r="F83" t="s">
        <v>97</v>
      </c>
      <c r="G83">
        <v>9804</v>
      </c>
      <c r="H83" t="s">
        <v>15</v>
      </c>
      <c r="I83">
        <v>63300075</v>
      </c>
      <c r="J83" t="s">
        <v>1480</v>
      </c>
      <c r="K83" s="3"/>
      <c r="L83" s="3">
        <v>-26698.068215176212</v>
      </c>
      <c r="M83" s="3">
        <v>-26894.409990773758</v>
      </c>
      <c r="N83" s="107"/>
      <c r="O83" s="100"/>
      <c r="P83" s="3">
        <f t="shared" si="1"/>
        <v>-53592.47820594997</v>
      </c>
    </row>
    <row r="84" spans="1:16" x14ac:dyDescent="0.35">
      <c r="A84" t="s">
        <v>10</v>
      </c>
      <c r="C84" t="s">
        <v>11</v>
      </c>
      <c r="D84" t="s">
        <v>12</v>
      </c>
      <c r="E84" t="s">
        <v>96</v>
      </c>
      <c r="F84" t="s">
        <v>97</v>
      </c>
      <c r="G84">
        <v>9804</v>
      </c>
      <c r="H84" t="s">
        <v>15</v>
      </c>
      <c r="I84">
        <v>63300080</v>
      </c>
      <c r="J84" t="s">
        <v>91</v>
      </c>
      <c r="K84" s="3"/>
      <c r="L84" s="3">
        <v>-462486.56133458519</v>
      </c>
      <c r="M84" s="3">
        <v>-478227.97257994645</v>
      </c>
      <c r="N84" s="107"/>
      <c r="O84" s="100"/>
      <c r="P84" s="3">
        <f t="shared" si="1"/>
        <v>-940714.53391453158</v>
      </c>
    </row>
    <row r="85" spans="1:16" x14ac:dyDescent="0.35">
      <c r="A85" t="s">
        <v>10</v>
      </c>
      <c r="C85" t="s">
        <v>11</v>
      </c>
      <c r="D85" t="s">
        <v>12</v>
      </c>
      <c r="E85" t="s">
        <v>96</v>
      </c>
      <c r="F85" t="s">
        <v>97</v>
      </c>
      <c r="G85">
        <v>9804</v>
      </c>
      <c r="H85" t="s">
        <v>15</v>
      </c>
      <c r="I85">
        <v>63300100</v>
      </c>
      <c r="J85" t="s">
        <v>1869</v>
      </c>
      <c r="K85" s="3"/>
      <c r="L85" s="3">
        <v>-139963.03829862448</v>
      </c>
      <c r="M85" s="3">
        <v>-144726.88643866801</v>
      </c>
      <c r="N85" s="107"/>
      <c r="O85" s="100"/>
      <c r="P85" s="3">
        <f t="shared" si="1"/>
        <v>-284689.92473729246</v>
      </c>
    </row>
    <row r="86" spans="1:16" x14ac:dyDescent="0.35">
      <c r="A86" t="s">
        <v>10</v>
      </c>
      <c r="C86" t="s">
        <v>11</v>
      </c>
      <c r="D86" t="s">
        <v>12</v>
      </c>
      <c r="E86" t="s">
        <v>96</v>
      </c>
      <c r="F86" t="s">
        <v>97</v>
      </c>
      <c r="G86">
        <v>9804</v>
      </c>
      <c r="H86" t="s">
        <v>15</v>
      </c>
      <c r="I86">
        <v>63300110</v>
      </c>
      <c r="J86" t="s">
        <v>1866</v>
      </c>
      <c r="K86" s="3"/>
      <c r="L86" s="3">
        <v>-334.84715504164546</v>
      </c>
      <c r="M86" s="3">
        <v>-334.84715504164546</v>
      </c>
      <c r="N86" s="107"/>
      <c r="O86" s="100"/>
      <c r="P86" s="3">
        <f t="shared" si="1"/>
        <v>-669.69431008329093</v>
      </c>
    </row>
    <row r="87" spans="1:16" x14ac:dyDescent="0.35">
      <c r="A87" t="s">
        <v>10</v>
      </c>
      <c r="C87" t="s">
        <v>11</v>
      </c>
      <c r="D87" t="s">
        <v>12</v>
      </c>
      <c r="E87" t="s">
        <v>96</v>
      </c>
      <c r="F87" t="s">
        <v>97</v>
      </c>
      <c r="G87">
        <v>9804</v>
      </c>
      <c r="H87" t="s">
        <v>15</v>
      </c>
      <c r="I87">
        <v>63300130</v>
      </c>
      <c r="J87" t="s">
        <v>1896</v>
      </c>
      <c r="K87" s="3"/>
      <c r="L87" s="3">
        <v>-47580.177919819565</v>
      </c>
      <c r="M87" s="3">
        <v>-49009.453049938187</v>
      </c>
      <c r="N87" s="107"/>
      <c r="O87" s="100"/>
      <c r="P87" s="3">
        <f t="shared" si="1"/>
        <v>-96589.630969757753</v>
      </c>
    </row>
    <row r="88" spans="1:16" x14ac:dyDescent="0.35">
      <c r="A88" t="s">
        <v>10</v>
      </c>
      <c r="C88" t="s">
        <v>11</v>
      </c>
      <c r="D88" t="s">
        <v>12</v>
      </c>
      <c r="E88" t="s">
        <v>96</v>
      </c>
      <c r="F88" t="s">
        <v>97</v>
      </c>
      <c r="G88">
        <v>9804</v>
      </c>
      <c r="H88" t="s">
        <v>15</v>
      </c>
      <c r="I88">
        <v>63300135</v>
      </c>
      <c r="J88" t="s">
        <v>1895</v>
      </c>
      <c r="K88" s="3"/>
      <c r="L88" s="3">
        <v>-15200.425196320612</v>
      </c>
      <c r="M88" s="3">
        <v>-15200.425196320612</v>
      </c>
      <c r="N88" s="107"/>
      <c r="O88" s="100"/>
      <c r="P88" s="3">
        <f t="shared" si="1"/>
        <v>-30400.850392641223</v>
      </c>
    </row>
    <row r="89" spans="1:16" x14ac:dyDescent="0.35">
      <c r="A89" t="s">
        <v>10</v>
      </c>
      <c r="C89" t="s">
        <v>11</v>
      </c>
      <c r="D89" t="s">
        <v>12</v>
      </c>
      <c r="E89" t="s">
        <v>96</v>
      </c>
      <c r="F89" t="s">
        <v>97</v>
      </c>
      <c r="G89">
        <v>9804</v>
      </c>
      <c r="H89" t="s">
        <v>15</v>
      </c>
      <c r="I89">
        <v>63300150</v>
      </c>
      <c r="J89" t="s">
        <v>1680</v>
      </c>
      <c r="K89" s="3"/>
      <c r="L89" s="3">
        <v>-118165.0690624735</v>
      </c>
      <c r="M89" s="3">
        <v>-120528.37044372299</v>
      </c>
      <c r="N89" s="107"/>
      <c r="O89" s="100"/>
      <c r="P89" s="3">
        <f t="shared" si="1"/>
        <v>-238693.43950619648</v>
      </c>
    </row>
    <row r="90" spans="1:16" x14ac:dyDescent="0.35">
      <c r="A90" t="s">
        <v>10</v>
      </c>
      <c r="C90" t="s">
        <v>11</v>
      </c>
      <c r="D90" t="s">
        <v>12</v>
      </c>
      <c r="E90" t="s">
        <v>96</v>
      </c>
      <c r="F90" t="s">
        <v>97</v>
      </c>
      <c r="G90">
        <v>9804</v>
      </c>
      <c r="H90" t="s">
        <v>15</v>
      </c>
      <c r="I90">
        <v>63300152</v>
      </c>
      <c r="J90" t="s">
        <v>1741</v>
      </c>
      <c r="K90" s="3"/>
      <c r="L90" s="3">
        <v>-246369.802892448</v>
      </c>
      <c r="M90" s="3">
        <v>-251258.79895029694</v>
      </c>
      <c r="N90" s="107"/>
      <c r="O90" s="100"/>
      <c r="P90" s="3">
        <f t="shared" si="1"/>
        <v>-497628.60184274497</v>
      </c>
    </row>
    <row r="91" spans="1:16" x14ac:dyDescent="0.35">
      <c r="A91" t="s">
        <v>10</v>
      </c>
      <c r="C91" t="s">
        <v>11</v>
      </c>
      <c r="D91" t="s">
        <v>12</v>
      </c>
      <c r="E91" t="s">
        <v>96</v>
      </c>
      <c r="F91" t="s">
        <v>97</v>
      </c>
      <c r="G91">
        <v>9804</v>
      </c>
      <c r="H91" t="s">
        <v>15</v>
      </c>
      <c r="I91">
        <v>63300155</v>
      </c>
      <c r="J91" t="s">
        <v>1877</v>
      </c>
      <c r="K91" s="3"/>
      <c r="L91" s="3">
        <v>-188877.17109814737</v>
      </c>
      <c r="M91" s="3">
        <v>-188877.17109814737</v>
      </c>
      <c r="N91" s="107"/>
      <c r="O91" s="100"/>
      <c r="P91" s="3">
        <f t="shared" si="1"/>
        <v>-377754.34219629475</v>
      </c>
    </row>
    <row r="92" spans="1:16" x14ac:dyDescent="0.35">
      <c r="A92" t="s">
        <v>10</v>
      </c>
      <c r="C92" t="s">
        <v>11</v>
      </c>
      <c r="D92" t="s">
        <v>12</v>
      </c>
      <c r="E92" t="s">
        <v>96</v>
      </c>
      <c r="F92" t="s">
        <v>97</v>
      </c>
      <c r="G92">
        <v>9804</v>
      </c>
      <c r="H92" t="s">
        <v>15</v>
      </c>
      <c r="I92">
        <v>63300160</v>
      </c>
      <c r="J92" t="s">
        <v>1878</v>
      </c>
      <c r="K92" s="3"/>
      <c r="L92" s="3">
        <v>-3571.417848864</v>
      </c>
      <c r="M92" s="3">
        <v>-3571.417848864</v>
      </c>
      <c r="N92" s="107"/>
      <c r="O92" s="100"/>
      <c r="P92" s="3">
        <f t="shared" si="1"/>
        <v>-7142.835697728</v>
      </c>
    </row>
    <row r="93" spans="1:16" x14ac:dyDescent="0.35">
      <c r="A93" t="s">
        <v>10</v>
      </c>
      <c r="C93" t="s">
        <v>11</v>
      </c>
      <c r="D93" t="s">
        <v>12</v>
      </c>
      <c r="E93" t="s">
        <v>96</v>
      </c>
      <c r="F93" t="s">
        <v>97</v>
      </c>
      <c r="G93">
        <v>9804</v>
      </c>
      <c r="H93" t="s">
        <v>15</v>
      </c>
      <c r="I93">
        <v>63300170</v>
      </c>
      <c r="J93" t="s">
        <v>1873</v>
      </c>
      <c r="K93" s="3"/>
      <c r="L93" s="3">
        <v>-241063.54277501215</v>
      </c>
      <c r="M93" s="3">
        <v>-249267.69662143188</v>
      </c>
      <c r="N93" s="107"/>
      <c r="O93" s="100"/>
      <c r="P93" s="3">
        <f t="shared" si="1"/>
        <v>-490331.23939644406</v>
      </c>
    </row>
    <row r="94" spans="1:16" x14ac:dyDescent="0.35">
      <c r="A94" t="s">
        <v>10</v>
      </c>
      <c r="C94" t="s">
        <v>11</v>
      </c>
      <c r="D94" t="s">
        <v>12</v>
      </c>
      <c r="E94" t="s">
        <v>96</v>
      </c>
      <c r="F94" t="s">
        <v>97</v>
      </c>
      <c r="G94">
        <v>9804</v>
      </c>
      <c r="H94" t="s">
        <v>15</v>
      </c>
      <c r="I94">
        <v>63300202</v>
      </c>
      <c r="J94" t="s">
        <v>1527</v>
      </c>
      <c r="K94" s="3"/>
      <c r="L94" s="3">
        <v>-4000.0000000079995</v>
      </c>
      <c r="M94" s="3">
        <v>-4000.0000000079995</v>
      </c>
      <c r="N94" s="107"/>
      <c r="O94" s="100"/>
      <c r="P94" s="3">
        <f t="shared" si="1"/>
        <v>-8000.0000000159989</v>
      </c>
    </row>
    <row r="95" spans="1:16" x14ac:dyDescent="0.35">
      <c r="A95" t="s">
        <v>10</v>
      </c>
      <c r="C95" t="s">
        <v>11</v>
      </c>
      <c r="D95" t="s">
        <v>12</v>
      </c>
      <c r="E95" t="s">
        <v>17</v>
      </c>
      <c r="F95" t="s">
        <v>18</v>
      </c>
      <c r="G95">
        <v>9804</v>
      </c>
      <c r="H95" t="s">
        <v>15</v>
      </c>
      <c r="I95">
        <v>63300030</v>
      </c>
      <c r="J95" t="s">
        <v>1488</v>
      </c>
      <c r="K95" s="3"/>
      <c r="L95" s="3">
        <v>-797227.53349972598</v>
      </c>
      <c r="M95" s="3">
        <v>-797227.53349972598</v>
      </c>
      <c r="N95" s="107"/>
      <c r="O95" s="100"/>
      <c r="P95" s="3">
        <f t="shared" si="1"/>
        <v>-1594455.066999452</v>
      </c>
    </row>
    <row r="96" spans="1:16" x14ac:dyDescent="0.35">
      <c r="A96" t="s">
        <v>10</v>
      </c>
      <c r="C96" t="s">
        <v>11</v>
      </c>
      <c r="D96" t="s">
        <v>12</v>
      </c>
      <c r="E96" t="s">
        <v>17</v>
      </c>
      <c r="F96" t="s">
        <v>18</v>
      </c>
      <c r="G96">
        <v>9804</v>
      </c>
      <c r="H96" t="s">
        <v>15</v>
      </c>
      <c r="I96">
        <v>63300031</v>
      </c>
      <c r="J96" t="s">
        <v>16</v>
      </c>
      <c r="K96" s="3"/>
      <c r="L96" s="3">
        <v>-400647.9999996</v>
      </c>
      <c r="M96" s="3">
        <v>-400647.9999996</v>
      </c>
      <c r="N96" s="107"/>
      <c r="O96" s="100"/>
      <c r="P96" s="3">
        <f t="shared" si="1"/>
        <v>-801295.99999919999</v>
      </c>
    </row>
    <row r="97" spans="1:16" x14ac:dyDescent="0.35">
      <c r="A97" t="s">
        <v>10</v>
      </c>
      <c r="C97" t="s">
        <v>11</v>
      </c>
      <c r="D97" t="s">
        <v>12</v>
      </c>
      <c r="E97" t="s">
        <v>17</v>
      </c>
      <c r="F97" t="s">
        <v>18</v>
      </c>
      <c r="G97">
        <v>9804</v>
      </c>
      <c r="H97" t="s">
        <v>15</v>
      </c>
      <c r="I97">
        <v>63300033</v>
      </c>
      <c r="J97" t="s">
        <v>1661</v>
      </c>
      <c r="K97" s="3"/>
      <c r="L97" s="3">
        <v>-3012689.4317921544</v>
      </c>
      <c r="M97" s="3">
        <v>-3012689.4317921544</v>
      </c>
      <c r="N97" s="107"/>
      <c r="O97" s="100"/>
      <c r="P97" s="3">
        <f t="shared" si="1"/>
        <v>-6025378.8635843089</v>
      </c>
    </row>
    <row r="98" spans="1:16" x14ac:dyDescent="0.35">
      <c r="A98" t="s">
        <v>10</v>
      </c>
      <c r="C98" t="s">
        <v>11</v>
      </c>
      <c r="D98" t="s">
        <v>12</v>
      </c>
      <c r="E98" t="s">
        <v>17</v>
      </c>
      <c r="F98" t="s">
        <v>18</v>
      </c>
      <c r="G98">
        <v>9804</v>
      </c>
      <c r="H98" t="s">
        <v>15</v>
      </c>
      <c r="I98">
        <v>63300034</v>
      </c>
      <c r="J98" t="s">
        <v>1872</v>
      </c>
      <c r="K98" s="3"/>
      <c r="L98" s="3">
        <v>-3746174.3274314729</v>
      </c>
      <c r="M98" s="3">
        <v>-3746174.3274314729</v>
      </c>
      <c r="N98" s="107"/>
      <c r="O98" s="100"/>
      <c r="P98" s="3">
        <f t="shared" si="1"/>
        <v>-7492348.6548629459</v>
      </c>
    </row>
    <row r="99" spans="1:16" x14ac:dyDescent="0.35">
      <c r="A99" t="s">
        <v>10</v>
      </c>
      <c r="C99" t="s">
        <v>11</v>
      </c>
      <c r="D99" t="s">
        <v>12</v>
      </c>
      <c r="E99" t="s">
        <v>17</v>
      </c>
      <c r="F99" t="s">
        <v>18</v>
      </c>
      <c r="G99">
        <v>9804</v>
      </c>
      <c r="H99" t="s">
        <v>15</v>
      </c>
      <c r="I99">
        <v>63300035</v>
      </c>
      <c r="J99" t="s">
        <v>1886</v>
      </c>
      <c r="K99" s="3"/>
      <c r="L99" s="3">
        <v>-934159.23150491074</v>
      </c>
      <c r="M99" s="3">
        <v>-952989.32262748282</v>
      </c>
      <c r="N99" s="107"/>
      <c r="O99" s="100"/>
      <c r="P99" s="3">
        <f t="shared" si="1"/>
        <v>-1887148.5541323936</v>
      </c>
    </row>
    <row r="100" spans="1:16" x14ac:dyDescent="0.35">
      <c r="A100" t="s">
        <v>10</v>
      </c>
      <c r="C100" t="s">
        <v>11</v>
      </c>
      <c r="D100" t="s">
        <v>12</v>
      </c>
      <c r="E100" t="s">
        <v>17</v>
      </c>
      <c r="F100" t="s">
        <v>18</v>
      </c>
      <c r="G100">
        <v>9804</v>
      </c>
      <c r="H100" t="s">
        <v>15</v>
      </c>
      <c r="I100">
        <v>63300040</v>
      </c>
      <c r="J100" t="s">
        <v>1515</v>
      </c>
      <c r="K100" s="3"/>
      <c r="L100" s="3">
        <v>-3769674.7551499074</v>
      </c>
      <c r="M100" s="3">
        <v>-3901979.4127104552</v>
      </c>
      <c r="N100" s="107"/>
      <c r="O100" s="100"/>
      <c r="P100" s="3">
        <f t="shared" si="1"/>
        <v>-7671654.1678603627</v>
      </c>
    </row>
    <row r="101" spans="1:16" x14ac:dyDescent="0.35">
      <c r="A101" t="s">
        <v>10</v>
      </c>
      <c r="C101" t="s">
        <v>11</v>
      </c>
      <c r="D101" t="s">
        <v>12</v>
      </c>
      <c r="E101" t="s">
        <v>17</v>
      </c>
      <c r="F101" t="s">
        <v>18</v>
      </c>
      <c r="G101">
        <v>9804</v>
      </c>
      <c r="H101" t="s">
        <v>15</v>
      </c>
      <c r="I101">
        <v>63300046</v>
      </c>
      <c r="J101" t="s">
        <v>1542</v>
      </c>
      <c r="K101" s="3"/>
      <c r="L101" s="3">
        <v>-457603.3364469356</v>
      </c>
      <c r="M101" s="3">
        <v>-473619.45322257828</v>
      </c>
      <c r="N101" s="107"/>
      <c r="O101" s="100"/>
      <c r="P101" s="3">
        <f t="shared" si="1"/>
        <v>-931222.78966951394</v>
      </c>
    </row>
    <row r="102" spans="1:16" x14ac:dyDescent="0.35">
      <c r="A102" t="s">
        <v>10</v>
      </c>
      <c r="C102" t="s">
        <v>11</v>
      </c>
      <c r="D102" t="s">
        <v>12</v>
      </c>
      <c r="E102" t="s">
        <v>17</v>
      </c>
      <c r="F102" t="s">
        <v>18</v>
      </c>
      <c r="G102">
        <v>9804</v>
      </c>
      <c r="H102" t="s">
        <v>15</v>
      </c>
      <c r="I102">
        <v>63300052</v>
      </c>
      <c r="J102" t="s">
        <v>1541</v>
      </c>
      <c r="K102" s="3"/>
      <c r="L102" s="3">
        <v>-151328.8586675642</v>
      </c>
      <c r="M102" s="3">
        <v>-156625.36872092891</v>
      </c>
      <c r="N102" s="107"/>
      <c r="O102" s="100"/>
      <c r="P102" s="3">
        <f t="shared" si="1"/>
        <v>-307954.22738849313</v>
      </c>
    </row>
    <row r="103" spans="1:16" x14ac:dyDescent="0.35">
      <c r="A103" t="s">
        <v>10</v>
      </c>
      <c r="C103" t="s">
        <v>11</v>
      </c>
      <c r="D103" t="s">
        <v>12</v>
      </c>
      <c r="E103" t="s">
        <v>17</v>
      </c>
      <c r="F103" t="s">
        <v>18</v>
      </c>
      <c r="G103">
        <v>9804</v>
      </c>
      <c r="H103" t="s">
        <v>15</v>
      </c>
      <c r="I103">
        <v>63300056</v>
      </c>
      <c r="J103" t="s">
        <v>1536</v>
      </c>
      <c r="K103" s="3"/>
      <c r="L103" s="3">
        <v>-35444060.998314105</v>
      </c>
      <c r="M103" s="3">
        <v>-36688089.239257962</v>
      </c>
      <c r="N103" s="107"/>
      <c r="O103" s="100"/>
      <c r="P103" s="3">
        <f t="shared" si="1"/>
        <v>-72132150.237572074</v>
      </c>
    </row>
    <row r="104" spans="1:16" x14ac:dyDescent="0.35">
      <c r="A104" t="s">
        <v>10</v>
      </c>
      <c r="C104" t="s">
        <v>11</v>
      </c>
      <c r="D104" t="s">
        <v>12</v>
      </c>
      <c r="E104" t="s">
        <v>17</v>
      </c>
      <c r="F104" t="s">
        <v>18</v>
      </c>
      <c r="G104">
        <v>9804</v>
      </c>
      <c r="H104" t="s">
        <v>15</v>
      </c>
      <c r="I104">
        <v>63300060</v>
      </c>
      <c r="J104" t="s">
        <v>1546</v>
      </c>
      <c r="K104" s="3"/>
      <c r="L104" s="3">
        <v>-62777.637648139375</v>
      </c>
      <c r="M104" s="3">
        <v>-62777.637648139375</v>
      </c>
      <c r="N104" s="107"/>
      <c r="O104" s="100"/>
      <c r="P104" s="3">
        <f t="shared" si="1"/>
        <v>-125555.27529627875</v>
      </c>
    </row>
    <row r="105" spans="1:16" x14ac:dyDescent="0.35">
      <c r="A105" t="s">
        <v>10</v>
      </c>
      <c r="C105" t="s">
        <v>11</v>
      </c>
      <c r="D105" t="s">
        <v>12</v>
      </c>
      <c r="E105" t="s">
        <v>17</v>
      </c>
      <c r="F105" t="s">
        <v>18</v>
      </c>
      <c r="G105">
        <v>9804</v>
      </c>
      <c r="H105" t="s">
        <v>15</v>
      </c>
      <c r="I105">
        <v>63300065</v>
      </c>
      <c r="J105" t="s">
        <v>1627</v>
      </c>
      <c r="K105" s="3"/>
      <c r="L105" s="3">
        <v>-146336.17143272902</v>
      </c>
      <c r="M105" s="3">
        <v>-146336.17143272902</v>
      </c>
      <c r="N105" s="107"/>
      <c r="O105" s="100"/>
      <c r="P105" s="3">
        <f t="shared" si="1"/>
        <v>-292672.34286545805</v>
      </c>
    </row>
    <row r="106" spans="1:16" x14ac:dyDescent="0.35">
      <c r="A106" t="s">
        <v>10</v>
      </c>
      <c r="C106" t="s">
        <v>11</v>
      </c>
      <c r="D106" t="s">
        <v>12</v>
      </c>
      <c r="E106" t="s">
        <v>17</v>
      </c>
      <c r="F106" t="s">
        <v>18</v>
      </c>
      <c r="G106">
        <v>9804</v>
      </c>
      <c r="H106" t="s">
        <v>15</v>
      </c>
      <c r="I106">
        <v>63300070</v>
      </c>
      <c r="J106" t="s">
        <v>1658</v>
      </c>
      <c r="K106" s="3"/>
      <c r="L106" s="3">
        <v>-449.64810644153414</v>
      </c>
      <c r="M106" s="3">
        <v>-449.64810644153414</v>
      </c>
      <c r="N106" s="107"/>
      <c r="O106" s="100"/>
      <c r="P106" s="3">
        <f t="shared" si="1"/>
        <v>-899.29621288306828</v>
      </c>
    </row>
    <row r="107" spans="1:16" x14ac:dyDescent="0.35">
      <c r="A107" t="s">
        <v>10</v>
      </c>
      <c r="C107" t="s">
        <v>11</v>
      </c>
      <c r="D107" t="s">
        <v>12</v>
      </c>
      <c r="E107" t="s">
        <v>17</v>
      </c>
      <c r="F107" t="s">
        <v>18</v>
      </c>
      <c r="G107">
        <v>9804</v>
      </c>
      <c r="H107" t="s">
        <v>15</v>
      </c>
      <c r="I107">
        <v>63300075</v>
      </c>
      <c r="J107" t="s">
        <v>1480</v>
      </c>
      <c r="K107" s="3"/>
      <c r="L107" s="3">
        <v>-58336.915970203692</v>
      </c>
      <c r="M107" s="3">
        <v>-59349.822796759836</v>
      </c>
      <c r="N107" s="107"/>
      <c r="O107" s="100"/>
      <c r="P107" s="3">
        <f t="shared" si="1"/>
        <v>-117686.73876696354</v>
      </c>
    </row>
    <row r="108" spans="1:16" x14ac:dyDescent="0.35">
      <c r="A108" t="s">
        <v>10</v>
      </c>
      <c r="C108" t="s">
        <v>11</v>
      </c>
      <c r="D108" t="s">
        <v>12</v>
      </c>
      <c r="E108" t="s">
        <v>17</v>
      </c>
      <c r="F108" t="s">
        <v>18</v>
      </c>
      <c r="G108">
        <v>9804</v>
      </c>
      <c r="H108" t="s">
        <v>15</v>
      </c>
      <c r="I108">
        <v>63300080</v>
      </c>
      <c r="J108" t="s">
        <v>91</v>
      </c>
      <c r="K108" s="3"/>
      <c r="L108" s="3">
        <v>-10960109.930802288</v>
      </c>
      <c r="M108" s="3">
        <v>-11344773.554605249</v>
      </c>
      <c r="N108" s="107"/>
      <c r="O108" s="100"/>
      <c r="P108" s="3">
        <f t="shared" si="1"/>
        <v>-22304883.485407539</v>
      </c>
    </row>
    <row r="109" spans="1:16" x14ac:dyDescent="0.35">
      <c r="A109" t="s">
        <v>10</v>
      </c>
      <c r="C109" t="s">
        <v>11</v>
      </c>
      <c r="D109" t="s">
        <v>12</v>
      </c>
      <c r="E109" t="s">
        <v>17</v>
      </c>
      <c r="F109" t="s">
        <v>18</v>
      </c>
      <c r="G109">
        <v>9804</v>
      </c>
      <c r="H109" t="s">
        <v>15</v>
      </c>
      <c r="I109">
        <v>63300100</v>
      </c>
      <c r="J109" t="s">
        <v>1869</v>
      </c>
      <c r="K109" s="3"/>
      <c r="L109" s="3">
        <v>-3316875.3737954278</v>
      </c>
      <c r="M109" s="3">
        <v>-3433286.7336305357</v>
      </c>
      <c r="N109" s="107"/>
      <c r="O109" s="100"/>
      <c r="P109" s="3">
        <f t="shared" si="1"/>
        <v>-6750162.1074259635</v>
      </c>
    </row>
    <row r="110" spans="1:16" x14ac:dyDescent="0.35">
      <c r="A110" t="s">
        <v>10</v>
      </c>
      <c r="C110" t="s">
        <v>11</v>
      </c>
      <c r="D110" t="s">
        <v>12</v>
      </c>
      <c r="E110" t="s">
        <v>17</v>
      </c>
      <c r="F110" t="s">
        <v>18</v>
      </c>
      <c r="G110">
        <v>9804</v>
      </c>
      <c r="H110" t="s">
        <v>15</v>
      </c>
      <c r="I110">
        <v>63300110</v>
      </c>
      <c r="J110" t="s">
        <v>1866</v>
      </c>
      <c r="K110" s="3"/>
      <c r="L110" s="3">
        <v>-5853.4468573091617</v>
      </c>
      <c r="M110" s="3">
        <v>-5853.4468573091617</v>
      </c>
      <c r="N110" s="107"/>
      <c r="O110" s="100"/>
      <c r="P110" s="3">
        <f t="shared" si="1"/>
        <v>-11706.893714618323</v>
      </c>
    </row>
    <row r="111" spans="1:16" x14ac:dyDescent="0.35">
      <c r="A111" t="s">
        <v>10</v>
      </c>
      <c r="C111" t="s">
        <v>11</v>
      </c>
      <c r="D111" t="s">
        <v>12</v>
      </c>
      <c r="E111" t="s">
        <v>17</v>
      </c>
      <c r="F111" t="s">
        <v>18</v>
      </c>
      <c r="G111">
        <v>9804</v>
      </c>
      <c r="H111" t="s">
        <v>15</v>
      </c>
      <c r="I111">
        <v>63300130</v>
      </c>
      <c r="J111" t="s">
        <v>1896</v>
      </c>
      <c r="K111" s="3"/>
      <c r="L111" s="3">
        <v>-739254.31228954752</v>
      </c>
      <c r="M111" s="3">
        <v>-765174.64377689816</v>
      </c>
      <c r="N111" s="107"/>
      <c r="O111" s="100"/>
      <c r="P111" s="3">
        <f t="shared" si="1"/>
        <v>-1504428.9560664457</v>
      </c>
    </row>
    <row r="112" spans="1:16" x14ac:dyDescent="0.35">
      <c r="A112" t="s">
        <v>10</v>
      </c>
      <c r="C112" t="s">
        <v>11</v>
      </c>
      <c r="D112" t="s">
        <v>12</v>
      </c>
      <c r="E112" t="s">
        <v>17</v>
      </c>
      <c r="F112" t="s">
        <v>18</v>
      </c>
      <c r="G112">
        <v>9804</v>
      </c>
      <c r="H112" t="s">
        <v>15</v>
      </c>
      <c r="I112">
        <v>63300135</v>
      </c>
      <c r="J112" t="s">
        <v>1895</v>
      </c>
      <c r="K112" s="3"/>
      <c r="L112" s="3">
        <v>-759.57480367938786</v>
      </c>
      <c r="M112" s="3">
        <v>-759.57480367938786</v>
      </c>
      <c r="N112" s="107"/>
      <c r="O112" s="100"/>
      <c r="P112" s="3">
        <f t="shared" si="1"/>
        <v>-1519.1496073587757</v>
      </c>
    </row>
    <row r="113" spans="1:16" x14ac:dyDescent="0.35">
      <c r="A113" t="s">
        <v>10</v>
      </c>
      <c r="C113" t="s">
        <v>11</v>
      </c>
      <c r="D113" t="s">
        <v>12</v>
      </c>
      <c r="E113" t="s">
        <v>17</v>
      </c>
      <c r="F113" t="s">
        <v>18</v>
      </c>
      <c r="G113">
        <v>9804</v>
      </c>
      <c r="H113" t="s">
        <v>15</v>
      </c>
      <c r="I113">
        <v>63300140</v>
      </c>
      <c r="J113" t="s">
        <v>1668</v>
      </c>
      <c r="K113" s="3"/>
      <c r="L113" s="3">
        <v>-51116.967000940887</v>
      </c>
      <c r="M113" s="3">
        <v>-52139.306340959709</v>
      </c>
      <c r="N113" s="107"/>
      <c r="O113" s="100"/>
      <c r="P113" s="3">
        <f t="shared" si="1"/>
        <v>-103256.2733419006</v>
      </c>
    </row>
    <row r="114" spans="1:16" x14ac:dyDescent="0.35">
      <c r="A114" t="s">
        <v>10</v>
      </c>
      <c r="C114" t="s">
        <v>11</v>
      </c>
      <c r="D114" t="s">
        <v>12</v>
      </c>
      <c r="E114" t="s">
        <v>17</v>
      </c>
      <c r="F114" t="s">
        <v>18</v>
      </c>
      <c r="G114">
        <v>9804</v>
      </c>
      <c r="H114" t="s">
        <v>15</v>
      </c>
      <c r="I114">
        <v>63300150</v>
      </c>
      <c r="J114" t="s">
        <v>1680</v>
      </c>
      <c r="K114" s="3"/>
      <c r="L114" s="3">
        <v>5594699.5471553002</v>
      </c>
      <c r="M114" s="3">
        <v>7481089.9049063995</v>
      </c>
      <c r="N114" s="107"/>
      <c r="O114" s="100"/>
      <c r="P114" s="3">
        <f t="shared" si="1"/>
        <v>13075789.4520617</v>
      </c>
    </row>
    <row r="115" spans="1:16" x14ac:dyDescent="0.35">
      <c r="A115" t="s">
        <v>10</v>
      </c>
      <c r="C115" t="s">
        <v>11</v>
      </c>
      <c r="D115" t="s">
        <v>12</v>
      </c>
      <c r="E115" t="s">
        <v>17</v>
      </c>
      <c r="F115" t="s">
        <v>18</v>
      </c>
      <c r="G115">
        <v>9804</v>
      </c>
      <c r="H115" t="s">
        <v>15</v>
      </c>
      <c r="I115">
        <v>63300152</v>
      </c>
      <c r="J115" t="s">
        <v>1741</v>
      </c>
      <c r="K115" s="3"/>
      <c r="L115" s="3">
        <f>-395533.140446269-3500000</f>
        <v>-3895533.140446269</v>
      </c>
      <c r="M115" s="3">
        <f>-395580.465350063-3500000</f>
        <v>-3895580.4653500631</v>
      </c>
      <c r="N115" s="107"/>
      <c r="O115" s="100"/>
      <c r="P115" s="3">
        <f t="shared" si="1"/>
        <v>-7791113.6057963315</v>
      </c>
    </row>
    <row r="116" spans="1:16" x14ac:dyDescent="0.35">
      <c r="A116" t="s">
        <v>10</v>
      </c>
      <c r="C116" t="s">
        <v>11</v>
      </c>
      <c r="D116" t="s">
        <v>12</v>
      </c>
      <c r="E116" t="s">
        <v>17</v>
      </c>
      <c r="F116" t="s">
        <v>18</v>
      </c>
      <c r="G116">
        <v>9804</v>
      </c>
      <c r="H116" t="s">
        <v>15</v>
      </c>
      <c r="I116">
        <v>63300153</v>
      </c>
      <c r="J116" t="s">
        <v>1675</v>
      </c>
      <c r="K116" s="3"/>
      <c r="L116" s="3">
        <v>-96873.724800208089</v>
      </c>
      <c r="M116" s="3">
        <v>-98811.199296212246</v>
      </c>
      <c r="N116" s="107"/>
      <c r="O116" s="100"/>
      <c r="P116" s="3">
        <f t="shared" si="1"/>
        <v>-195684.92409642035</v>
      </c>
    </row>
    <row r="117" spans="1:16" x14ac:dyDescent="0.35">
      <c r="A117" t="s">
        <v>10</v>
      </c>
      <c r="C117" t="s">
        <v>11</v>
      </c>
      <c r="D117" t="s">
        <v>12</v>
      </c>
      <c r="E117" t="s">
        <v>17</v>
      </c>
      <c r="F117" t="s">
        <v>18</v>
      </c>
      <c r="G117">
        <v>9804</v>
      </c>
      <c r="H117" t="s">
        <v>15</v>
      </c>
      <c r="I117">
        <v>63300155</v>
      </c>
      <c r="J117" t="s">
        <v>1877</v>
      </c>
      <c r="K117" s="3"/>
      <c r="L117" s="3">
        <v>-446812.31478985248</v>
      </c>
      <c r="M117" s="3">
        <v>-446812.31478985248</v>
      </c>
      <c r="N117" s="107"/>
      <c r="O117" s="100"/>
      <c r="P117" s="3">
        <f t="shared" si="1"/>
        <v>-893624.62957970495</v>
      </c>
    </row>
    <row r="118" spans="1:16" x14ac:dyDescent="0.35">
      <c r="A118" t="s">
        <v>10</v>
      </c>
      <c r="C118" t="s">
        <v>11</v>
      </c>
      <c r="D118" t="s">
        <v>12</v>
      </c>
      <c r="E118" t="s">
        <v>17</v>
      </c>
      <c r="F118" t="s">
        <v>18</v>
      </c>
      <c r="G118">
        <v>9804</v>
      </c>
      <c r="H118" t="s">
        <v>15</v>
      </c>
      <c r="I118">
        <v>63300160</v>
      </c>
      <c r="J118" t="s">
        <v>1878</v>
      </c>
      <c r="K118" s="3"/>
      <c r="L118" s="3">
        <v>-5307312.4637276996</v>
      </c>
      <c r="M118" s="3">
        <v>-5545118.1422853991</v>
      </c>
      <c r="N118" s="107"/>
      <c r="O118" s="100"/>
      <c r="P118" s="3">
        <f t="shared" si="1"/>
        <v>-10852430.606013099</v>
      </c>
    </row>
    <row r="119" spans="1:16" x14ac:dyDescent="0.35">
      <c r="A119" t="s">
        <v>10</v>
      </c>
      <c r="C119" t="s">
        <v>11</v>
      </c>
      <c r="D119" t="s">
        <v>12</v>
      </c>
      <c r="E119" t="s">
        <v>17</v>
      </c>
      <c r="F119" t="s">
        <v>18</v>
      </c>
      <c r="G119">
        <v>9804</v>
      </c>
      <c r="H119" t="s">
        <v>15</v>
      </c>
      <c r="I119">
        <v>63300170</v>
      </c>
      <c r="J119" t="s">
        <v>1873</v>
      </c>
      <c r="K119" s="3"/>
      <c r="L119" s="3">
        <v>-5708364.6292270022</v>
      </c>
      <c r="M119" s="3">
        <v>-5908711.6821044032</v>
      </c>
      <c r="N119" s="107"/>
      <c r="O119" s="100"/>
      <c r="P119" s="3">
        <f t="shared" si="1"/>
        <v>-11617076.311331406</v>
      </c>
    </row>
    <row r="120" spans="1:16" x14ac:dyDescent="0.35">
      <c r="A120" t="s">
        <v>10</v>
      </c>
      <c r="C120" t="s">
        <v>11</v>
      </c>
      <c r="D120" t="s">
        <v>12</v>
      </c>
      <c r="E120" t="s">
        <v>17</v>
      </c>
      <c r="F120" t="s">
        <v>18</v>
      </c>
      <c r="G120">
        <v>9804</v>
      </c>
      <c r="H120" t="s">
        <v>15</v>
      </c>
      <c r="I120">
        <v>63300202</v>
      </c>
      <c r="J120" t="s">
        <v>1527</v>
      </c>
      <c r="K120" s="3"/>
      <c r="L120" s="3">
        <v>-2013035.0736000002</v>
      </c>
      <c r="M120" s="3">
        <v>-2013035.0736000002</v>
      </c>
      <c r="N120" s="107"/>
      <c r="O120" s="100"/>
      <c r="P120" s="3">
        <f t="shared" si="1"/>
        <v>-4026070.1472000005</v>
      </c>
    </row>
    <row r="121" spans="1:16" x14ac:dyDescent="0.35">
      <c r="A121" t="s">
        <v>10</v>
      </c>
      <c r="C121" t="s">
        <v>11</v>
      </c>
      <c r="D121" t="s">
        <v>28</v>
      </c>
      <c r="E121" t="s">
        <v>1003</v>
      </c>
      <c r="F121" t="s">
        <v>1004</v>
      </c>
      <c r="G121">
        <v>3010</v>
      </c>
      <c r="H121" t="s">
        <v>41</v>
      </c>
      <c r="I121">
        <v>63300040</v>
      </c>
      <c r="J121" t="s">
        <v>1515</v>
      </c>
      <c r="K121" s="3"/>
      <c r="L121" s="3">
        <v>26744.542178728338</v>
      </c>
      <c r="M121" s="3">
        <v>27680.601154983826</v>
      </c>
      <c r="N121" s="107"/>
      <c r="O121" s="100"/>
      <c r="P121" s="3">
        <f t="shared" si="1"/>
        <v>54425.143333712163</v>
      </c>
    </row>
    <row r="122" spans="1:16" x14ac:dyDescent="0.35">
      <c r="A122" t="s">
        <v>10</v>
      </c>
      <c r="C122" t="s">
        <v>11</v>
      </c>
      <c r="D122" t="s">
        <v>28</v>
      </c>
      <c r="E122" t="s">
        <v>1003</v>
      </c>
      <c r="F122" t="s">
        <v>1004</v>
      </c>
      <c r="G122">
        <v>3010</v>
      </c>
      <c r="H122" t="s">
        <v>41</v>
      </c>
      <c r="I122">
        <v>63300080</v>
      </c>
      <c r="J122" t="s">
        <v>91</v>
      </c>
      <c r="K122" s="3"/>
      <c r="L122" s="3">
        <v>77431.817355556326</v>
      </c>
      <c r="M122" s="3">
        <v>80141.930963000792</v>
      </c>
      <c r="N122" s="107"/>
      <c r="O122" s="100"/>
      <c r="P122" s="3">
        <f t="shared" si="1"/>
        <v>157573.7483185571</v>
      </c>
    </row>
    <row r="123" spans="1:16" x14ac:dyDescent="0.35">
      <c r="A123" t="s">
        <v>10</v>
      </c>
      <c r="C123" t="s">
        <v>11</v>
      </c>
      <c r="D123" t="s">
        <v>28</v>
      </c>
      <c r="E123" t="s">
        <v>1003</v>
      </c>
      <c r="F123" t="s">
        <v>1004</v>
      </c>
      <c r="G123">
        <v>3010</v>
      </c>
      <c r="H123" t="s">
        <v>41</v>
      </c>
      <c r="I123">
        <v>63300100</v>
      </c>
      <c r="J123" t="s">
        <v>1869</v>
      </c>
      <c r="K123" s="3"/>
      <c r="L123" s="3">
        <v>23433.31314707626</v>
      </c>
      <c r="M123" s="3">
        <v>24253.479107223924</v>
      </c>
      <c r="N123" s="107"/>
      <c r="O123" s="100"/>
      <c r="P123" s="3">
        <f t="shared" si="1"/>
        <v>47686.792254300184</v>
      </c>
    </row>
    <row r="124" spans="1:16" x14ac:dyDescent="0.35">
      <c r="A124" t="s">
        <v>10</v>
      </c>
      <c r="C124" t="s">
        <v>11</v>
      </c>
      <c r="D124" t="s">
        <v>28</v>
      </c>
      <c r="E124" t="s">
        <v>1003</v>
      </c>
      <c r="F124" t="s">
        <v>1004</v>
      </c>
      <c r="G124">
        <v>3010</v>
      </c>
      <c r="H124" t="s">
        <v>41</v>
      </c>
      <c r="I124">
        <v>63300130</v>
      </c>
      <c r="J124" t="s">
        <v>1896</v>
      </c>
      <c r="K124" s="3"/>
      <c r="L124" s="3">
        <v>12735.496275584925</v>
      </c>
      <c r="M124" s="3">
        <v>13181.238645230394</v>
      </c>
      <c r="N124" s="107"/>
      <c r="O124" s="100"/>
      <c r="P124" s="3">
        <f t="shared" si="1"/>
        <v>25916.734920815317</v>
      </c>
    </row>
    <row r="125" spans="1:16" x14ac:dyDescent="0.35">
      <c r="A125" t="s">
        <v>10</v>
      </c>
      <c r="C125" t="s">
        <v>11</v>
      </c>
      <c r="D125" t="s">
        <v>28</v>
      </c>
      <c r="E125" t="s">
        <v>1003</v>
      </c>
      <c r="F125" t="s">
        <v>1004</v>
      </c>
      <c r="G125">
        <v>3010</v>
      </c>
      <c r="H125" t="s">
        <v>41</v>
      </c>
      <c r="I125">
        <v>63300170</v>
      </c>
      <c r="J125" t="s">
        <v>1873</v>
      </c>
      <c r="K125" s="3"/>
      <c r="L125" s="3">
        <v>40498.878156360057</v>
      </c>
      <c r="M125" s="3">
        <v>41916.338891832653</v>
      </c>
      <c r="N125" s="107"/>
      <c r="O125" s="100"/>
      <c r="P125" s="3">
        <f t="shared" si="1"/>
        <v>82415.217048192717</v>
      </c>
    </row>
    <row r="126" spans="1:16" x14ac:dyDescent="0.35">
      <c r="A126" t="s">
        <v>10</v>
      </c>
      <c r="C126" t="s">
        <v>11</v>
      </c>
      <c r="D126" t="s">
        <v>28</v>
      </c>
      <c r="E126" t="s">
        <v>998</v>
      </c>
      <c r="F126" t="s">
        <v>999</v>
      </c>
      <c r="G126">
        <v>3011</v>
      </c>
      <c r="H126" t="s">
        <v>1000</v>
      </c>
      <c r="I126">
        <v>63300040</v>
      </c>
      <c r="J126" t="s">
        <v>1515</v>
      </c>
      <c r="K126" s="3"/>
      <c r="L126" s="3">
        <v>30166.18076630832</v>
      </c>
      <c r="M126" s="3">
        <v>31221.99709312911</v>
      </c>
      <c r="N126" s="107"/>
      <c r="O126" s="100"/>
      <c r="P126" s="3">
        <f t="shared" si="1"/>
        <v>61388.177859437434</v>
      </c>
    </row>
    <row r="127" spans="1:16" x14ac:dyDescent="0.35">
      <c r="A127" t="s">
        <v>10</v>
      </c>
      <c r="C127" t="s">
        <v>11</v>
      </c>
      <c r="D127" t="s">
        <v>28</v>
      </c>
      <c r="E127" t="s">
        <v>998</v>
      </c>
      <c r="F127" t="s">
        <v>999</v>
      </c>
      <c r="G127">
        <v>3011</v>
      </c>
      <c r="H127" t="s">
        <v>1000</v>
      </c>
      <c r="I127">
        <v>63300080</v>
      </c>
      <c r="J127" t="s">
        <v>91</v>
      </c>
      <c r="K127" s="3"/>
      <c r="L127" s="3">
        <v>87338.275742454556</v>
      </c>
      <c r="M127" s="3">
        <v>90395.115393440472</v>
      </c>
      <c r="N127" s="107"/>
      <c r="O127" s="100"/>
      <c r="P127" s="3">
        <f t="shared" si="1"/>
        <v>177733.39113589504</v>
      </c>
    </row>
    <row r="128" spans="1:16" x14ac:dyDescent="0.35">
      <c r="A128" t="s">
        <v>10</v>
      </c>
      <c r="C128" t="s">
        <v>11</v>
      </c>
      <c r="D128" t="s">
        <v>28</v>
      </c>
      <c r="E128" t="s">
        <v>998</v>
      </c>
      <c r="F128" t="s">
        <v>999</v>
      </c>
      <c r="G128">
        <v>3011</v>
      </c>
      <c r="H128" t="s">
        <v>1000</v>
      </c>
      <c r="I128">
        <v>63300100</v>
      </c>
      <c r="J128" t="s">
        <v>1869</v>
      </c>
      <c r="K128" s="3"/>
      <c r="L128" s="3">
        <v>26431.320290479671</v>
      </c>
      <c r="M128" s="3">
        <v>27356.416500646457</v>
      </c>
      <c r="N128" s="107"/>
      <c r="O128" s="100"/>
      <c r="P128" s="3">
        <f t="shared" si="1"/>
        <v>53787.736791126124</v>
      </c>
    </row>
    <row r="129" spans="1:16" x14ac:dyDescent="0.35">
      <c r="A129" t="s">
        <v>10</v>
      </c>
      <c r="C129" t="s">
        <v>11</v>
      </c>
      <c r="D129" t="s">
        <v>28</v>
      </c>
      <c r="E129" t="s">
        <v>998</v>
      </c>
      <c r="F129" t="s">
        <v>999</v>
      </c>
      <c r="G129">
        <v>3011</v>
      </c>
      <c r="H129" t="s">
        <v>1000</v>
      </c>
      <c r="I129">
        <v>63300170</v>
      </c>
      <c r="J129" t="s">
        <v>1873</v>
      </c>
      <c r="K129" s="3"/>
      <c r="L129" s="3">
        <v>45680.216588981173</v>
      </c>
      <c r="M129" s="3">
        <v>47279.024169595512</v>
      </c>
      <c r="N129" s="107"/>
      <c r="O129" s="100"/>
      <c r="P129" s="3">
        <f t="shared" si="1"/>
        <v>92959.240758576692</v>
      </c>
    </row>
    <row r="130" spans="1:16" x14ac:dyDescent="0.35">
      <c r="A130" t="s">
        <v>10</v>
      </c>
      <c r="C130" t="s">
        <v>11</v>
      </c>
      <c r="D130" t="s">
        <v>28</v>
      </c>
      <c r="E130" t="s">
        <v>1001</v>
      </c>
      <c r="F130" t="s">
        <v>1002</v>
      </c>
      <c r="G130">
        <v>3011</v>
      </c>
      <c r="H130" t="s">
        <v>1000</v>
      </c>
      <c r="I130">
        <v>63300040</v>
      </c>
      <c r="J130" t="s">
        <v>1515</v>
      </c>
      <c r="K130" s="3"/>
      <c r="L130" s="3">
        <v>1506.2256914335467</v>
      </c>
      <c r="M130" s="3">
        <v>1558.9435906337205</v>
      </c>
      <c r="N130" s="107"/>
      <c r="O130" s="100"/>
      <c r="P130" s="3">
        <f t="shared" si="1"/>
        <v>3065.169282067267</v>
      </c>
    </row>
    <row r="131" spans="1:16" x14ac:dyDescent="0.35">
      <c r="A131" t="s">
        <v>10</v>
      </c>
      <c r="C131" t="s">
        <v>11</v>
      </c>
      <c r="D131" t="s">
        <v>28</v>
      </c>
      <c r="E131" t="s">
        <v>1001</v>
      </c>
      <c r="F131" t="s">
        <v>1002</v>
      </c>
      <c r="G131">
        <v>3011</v>
      </c>
      <c r="H131" t="s">
        <v>1000</v>
      </c>
      <c r="I131">
        <v>63300080</v>
      </c>
      <c r="J131" t="s">
        <v>91</v>
      </c>
      <c r="K131" s="3"/>
      <c r="L131" s="3">
        <v>4360.8820018647448</v>
      </c>
      <c r="M131" s="3">
        <v>4513.5128719300101</v>
      </c>
      <c r="N131" s="107"/>
      <c r="O131" s="100"/>
      <c r="P131" s="3">
        <f t="shared" si="1"/>
        <v>8874.3948737947539</v>
      </c>
    </row>
    <row r="132" spans="1:16" x14ac:dyDescent="0.35">
      <c r="A132" t="s">
        <v>10</v>
      </c>
      <c r="C132" t="s">
        <v>11</v>
      </c>
      <c r="D132" t="s">
        <v>28</v>
      </c>
      <c r="E132" t="s">
        <v>1001</v>
      </c>
      <c r="F132" t="s">
        <v>1002</v>
      </c>
      <c r="G132">
        <v>3011</v>
      </c>
      <c r="H132" t="s">
        <v>1000</v>
      </c>
      <c r="I132">
        <v>63300100</v>
      </c>
      <c r="J132" t="s">
        <v>1869</v>
      </c>
      <c r="K132" s="3"/>
      <c r="L132" s="3">
        <v>1319.7406058274885</v>
      </c>
      <c r="M132" s="3">
        <v>1365.9315270314505</v>
      </c>
      <c r="N132" s="107"/>
      <c r="O132" s="100"/>
      <c r="P132" s="3">
        <f t="shared" ref="P132:P195" si="2">SUM(L132:N132)</f>
        <v>2685.6721328589392</v>
      </c>
    </row>
    <row r="133" spans="1:16" x14ac:dyDescent="0.35">
      <c r="A133" t="s">
        <v>10</v>
      </c>
      <c r="C133" t="s">
        <v>11</v>
      </c>
      <c r="D133" t="s">
        <v>28</v>
      </c>
      <c r="E133" t="s">
        <v>1001</v>
      </c>
      <c r="F133" t="s">
        <v>1002</v>
      </c>
      <c r="G133">
        <v>3011</v>
      </c>
      <c r="H133" t="s">
        <v>1000</v>
      </c>
      <c r="I133">
        <v>63300170</v>
      </c>
      <c r="J133" t="s">
        <v>1873</v>
      </c>
      <c r="K133" s="3"/>
      <c r="L133" s="3">
        <v>2280.8560470279422</v>
      </c>
      <c r="M133" s="3">
        <v>2360.6860086739198</v>
      </c>
      <c r="N133" s="107"/>
      <c r="O133" s="100"/>
      <c r="P133" s="3">
        <f t="shared" si="2"/>
        <v>4641.5420557018624</v>
      </c>
    </row>
    <row r="134" spans="1:16" x14ac:dyDescent="0.35">
      <c r="A134" t="s">
        <v>10</v>
      </c>
      <c r="C134" t="s">
        <v>11</v>
      </c>
      <c r="D134" t="s">
        <v>28</v>
      </c>
      <c r="E134" t="s">
        <v>893</v>
      </c>
      <c r="F134" t="s">
        <v>894</v>
      </c>
      <c r="G134">
        <v>3088</v>
      </c>
      <c r="H134" t="s">
        <v>895</v>
      </c>
      <c r="I134">
        <v>63300040</v>
      </c>
      <c r="J134" t="s">
        <v>1515</v>
      </c>
      <c r="K134" s="3"/>
      <c r="L134" s="3">
        <v>20918.198091327191</v>
      </c>
      <c r="M134" s="3">
        <v>21650.33502452364</v>
      </c>
      <c r="N134" s="107"/>
      <c r="O134" s="100"/>
      <c r="P134" s="3">
        <f t="shared" si="2"/>
        <v>42568.533115850834</v>
      </c>
    </row>
    <row r="135" spans="1:16" x14ac:dyDescent="0.35">
      <c r="A135" t="s">
        <v>10</v>
      </c>
      <c r="C135" t="s">
        <v>11</v>
      </c>
      <c r="D135" t="s">
        <v>28</v>
      </c>
      <c r="E135" t="s">
        <v>893</v>
      </c>
      <c r="F135" t="s">
        <v>894</v>
      </c>
      <c r="G135">
        <v>3088</v>
      </c>
      <c r="H135" t="s">
        <v>895</v>
      </c>
      <c r="I135">
        <v>63300080</v>
      </c>
      <c r="J135" t="s">
        <v>91</v>
      </c>
      <c r="K135" s="3"/>
      <c r="L135" s="3">
        <v>60563.163997747295</v>
      </c>
      <c r="M135" s="3">
        <v>62682.874737668448</v>
      </c>
      <c r="N135" s="107"/>
      <c r="O135" s="100"/>
      <c r="P135" s="3">
        <f t="shared" si="2"/>
        <v>123246.03873541574</v>
      </c>
    </row>
    <row r="136" spans="1:16" x14ac:dyDescent="0.35">
      <c r="A136" t="s">
        <v>10</v>
      </c>
      <c r="C136" t="s">
        <v>11</v>
      </c>
      <c r="D136" t="s">
        <v>28</v>
      </c>
      <c r="E136" t="s">
        <v>893</v>
      </c>
      <c r="F136" t="s">
        <v>894</v>
      </c>
      <c r="G136">
        <v>3088</v>
      </c>
      <c r="H136" t="s">
        <v>895</v>
      </c>
      <c r="I136">
        <v>63300100</v>
      </c>
      <c r="J136" t="s">
        <v>1869</v>
      </c>
      <c r="K136" s="3"/>
      <c r="L136" s="3">
        <v>18328.32594668668</v>
      </c>
      <c r="M136" s="3">
        <v>18969.817354820716</v>
      </c>
      <c r="N136" s="107"/>
      <c r="O136" s="100"/>
      <c r="P136" s="3">
        <f t="shared" si="2"/>
        <v>37298.1433015074</v>
      </c>
    </row>
    <row r="137" spans="1:16" x14ac:dyDescent="0.35">
      <c r="A137" t="s">
        <v>10</v>
      </c>
      <c r="C137" t="s">
        <v>11</v>
      </c>
      <c r="D137" t="s">
        <v>28</v>
      </c>
      <c r="E137" t="s">
        <v>893</v>
      </c>
      <c r="F137" t="s">
        <v>894</v>
      </c>
      <c r="G137">
        <v>3088</v>
      </c>
      <c r="H137" t="s">
        <v>895</v>
      </c>
      <c r="I137">
        <v>63300170</v>
      </c>
      <c r="J137" t="s">
        <v>1873</v>
      </c>
      <c r="K137" s="3"/>
      <c r="L137" s="3">
        <v>31676.128538295463</v>
      </c>
      <c r="M137" s="3">
        <v>32784.793037135802</v>
      </c>
      <c r="N137" s="107"/>
      <c r="O137" s="100"/>
      <c r="P137" s="3">
        <f t="shared" si="2"/>
        <v>64460.921575431261</v>
      </c>
    </row>
    <row r="138" spans="1:16" x14ac:dyDescent="0.35">
      <c r="A138" t="s">
        <v>10</v>
      </c>
      <c r="C138" t="s">
        <v>11</v>
      </c>
      <c r="D138" t="s">
        <v>28</v>
      </c>
      <c r="E138" t="s">
        <v>1122</v>
      </c>
      <c r="F138" t="s">
        <v>1123</v>
      </c>
      <c r="G138">
        <v>1400</v>
      </c>
      <c r="H138" t="s">
        <v>1124</v>
      </c>
      <c r="I138">
        <v>63300040</v>
      </c>
      <c r="J138" t="s">
        <v>1515</v>
      </c>
      <c r="K138" s="3"/>
      <c r="L138" s="3">
        <v>24967.675839366133</v>
      </c>
      <c r="M138" s="3">
        <v>25841.544493743946</v>
      </c>
      <c r="N138" s="107"/>
      <c r="O138" s="100"/>
      <c r="P138" s="3">
        <f t="shared" si="2"/>
        <v>50809.220333110075</v>
      </c>
    </row>
    <row r="139" spans="1:16" x14ac:dyDescent="0.35">
      <c r="A139" t="s">
        <v>10</v>
      </c>
      <c r="C139" t="s">
        <v>11</v>
      </c>
      <c r="D139" t="s">
        <v>28</v>
      </c>
      <c r="E139" t="s">
        <v>1122</v>
      </c>
      <c r="F139" t="s">
        <v>1123</v>
      </c>
      <c r="G139">
        <v>1400</v>
      </c>
      <c r="H139" t="s">
        <v>1124</v>
      </c>
      <c r="I139">
        <v>63300080</v>
      </c>
      <c r="J139" t="s">
        <v>91</v>
      </c>
      <c r="K139" s="3"/>
      <c r="L139" s="3">
        <v>72287.366239688607</v>
      </c>
      <c r="M139" s="3">
        <v>74817.424058077711</v>
      </c>
      <c r="N139" s="107"/>
      <c r="O139" s="100"/>
      <c r="P139" s="3">
        <f t="shared" si="2"/>
        <v>147104.79029776633</v>
      </c>
    </row>
    <row r="140" spans="1:16" x14ac:dyDescent="0.35">
      <c r="A140" t="s">
        <v>10</v>
      </c>
      <c r="C140" t="s">
        <v>11</v>
      </c>
      <c r="D140" t="s">
        <v>28</v>
      </c>
      <c r="E140" t="s">
        <v>1122</v>
      </c>
      <c r="F140" t="s">
        <v>1123</v>
      </c>
      <c r="G140">
        <v>1400</v>
      </c>
      <c r="H140" t="s">
        <v>1124</v>
      </c>
      <c r="I140">
        <v>63300100</v>
      </c>
      <c r="J140" t="s">
        <v>1869</v>
      </c>
      <c r="K140" s="3"/>
      <c r="L140" s="3">
        <v>21876.439783063659</v>
      </c>
      <c r="M140" s="3">
        <v>22642.115175470884</v>
      </c>
      <c r="N140" s="107"/>
      <c r="O140" s="100"/>
      <c r="P140" s="3">
        <f t="shared" si="2"/>
        <v>44518.554958534543</v>
      </c>
    </row>
    <row r="141" spans="1:16" x14ac:dyDescent="0.35">
      <c r="A141" t="s">
        <v>10</v>
      </c>
      <c r="C141" t="s">
        <v>11</v>
      </c>
      <c r="D141" t="s">
        <v>28</v>
      </c>
      <c r="E141" t="s">
        <v>1122</v>
      </c>
      <c r="F141" t="s">
        <v>1123</v>
      </c>
      <c r="G141">
        <v>1400</v>
      </c>
      <c r="H141" t="s">
        <v>1124</v>
      </c>
      <c r="I141">
        <v>63300170</v>
      </c>
      <c r="J141" t="s">
        <v>1873</v>
      </c>
      <c r="K141" s="3"/>
      <c r="L141" s="3">
        <v>37808.194842468714</v>
      </c>
      <c r="M141" s="3">
        <v>39131.48166195512</v>
      </c>
      <c r="N141" s="107"/>
      <c r="O141" s="100"/>
      <c r="P141" s="3">
        <f t="shared" si="2"/>
        <v>76939.676504423842</v>
      </c>
    </row>
    <row r="142" spans="1:16" x14ac:dyDescent="0.35">
      <c r="A142" t="s">
        <v>10</v>
      </c>
      <c r="C142" t="s">
        <v>11</v>
      </c>
      <c r="D142" t="s">
        <v>28</v>
      </c>
      <c r="E142" t="s">
        <v>1074</v>
      </c>
      <c r="F142" t="s">
        <v>1075</v>
      </c>
      <c r="G142">
        <v>1432</v>
      </c>
      <c r="H142" t="s">
        <v>1076</v>
      </c>
      <c r="I142">
        <v>63300040</v>
      </c>
      <c r="J142" t="s">
        <v>1515</v>
      </c>
      <c r="K142" s="3"/>
      <c r="L142" s="3">
        <v>53987.851079188142</v>
      </c>
      <c r="M142" s="3">
        <v>55877.425866959726</v>
      </c>
      <c r="N142" s="107"/>
      <c r="O142" s="100"/>
      <c r="P142" s="3">
        <f t="shared" si="2"/>
        <v>109865.27694614787</v>
      </c>
    </row>
    <row r="143" spans="1:16" x14ac:dyDescent="0.35">
      <c r="A143" t="s">
        <v>10</v>
      </c>
      <c r="C143" t="s">
        <v>11</v>
      </c>
      <c r="D143" t="s">
        <v>28</v>
      </c>
      <c r="E143" t="s">
        <v>1074</v>
      </c>
      <c r="F143" t="s">
        <v>1075</v>
      </c>
      <c r="G143">
        <v>1432</v>
      </c>
      <c r="H143" t="s">
        <v>1076</v>
      </c>
      <c r="I143">
        <v>63300080</v>
      </c>
      <c r="J143" t="s">
        <v>91</v>
      </c>
      <c r="K143" s="3"/>
      <c r="L143" s="3">
        <v>156307.68312450661</v>
      </c>
      <c r="M143" s="3">
        <v>161778.45203386436</v>
      </c>
      <c r="N143" s="107"/>
      <c r="O143" s="100"/>
      <c r="P143" s="3">
        <f t="shared" si="2"/>
        <v>318086.13515837095</v>
      </c>
    </row>
    <row r="144" spans="1:16" x14ac:dyDescent="0.35">
      <c r="A144" t="s">
        <v>10</v>
      </c>
      <c r="C144" t="s">
        <v>11</v>
      </c>
      <c r="D144" t="s">
        <v>28</v>
      </c>
      <c r="E144" t="s">
        <v>1074</v>
      </c>
      <c r="F144" t="s">
        <v>1075</v>
      </c>
      <c r="G144">
        <v>1432</v>
      </c>
      <c r="H144" t="s">
        <v>1076</v>
      </c>
      <c r="I144">
        <v>63300100</v>
      </c>
      <c r="J144" t="s">
        <v>1869</v>
      </c>
      <c r="K144" s="3"/>
      <c r="L144" s="3">
        <v>47303.640945574371</v>
      </c>
      <c r="M144" s="3">
        <v>48959.268378669476</v>
      </c>
      <c r="N144" s="107"/>
      <c r="O144" s="100"/>
      <c r="P144" s="3">
        <f t="shared" si="2"/>
        <v>96262.909324243839</v>
      </c>
    </row>
    <row r="145" spans="1:16" x14ac:dyDescent="0.35">
      <c r="A145" t="s">
        <v>10</v>
      </c>
      <c r="C145" t="s">
        <v>11</v>
      </c>
      <c r="D145" t="s">
        <v>28</v>
      </c>
      <c r="E145" t="s">
        <v>1074</v>
      </c>
      <c r="F145" t="s">
        <v>1075</v>
      </c>
      <c r="G145">
        <v>1432</v>
      </c>
      <c r="H145" t="s">
        <v>1076</v>
      </c>
      <c r="I145">
        <v>63300170</v>
      </c>
      <c r="J145" t="s">
        <v>1873</v>
      </c>
      <c r="K145" s="3"/>
      <c r="L145" s="3">
        <v>81753.031634199186</v>
      </c>
      <c r="M145" s="3">
        <v>84614.38774139616</v>
      </c>
      <c r="N145" s="107"/>
      <c r="O145" s="100"/>
      <c r="P145" s="3">
        <f t="shared" si="2"/>
        <v>166367.41937559535</v>
      </c>
    </row>
    <row r="146" spans="1:16" x14ac:dyDescent="0.35">
      <c r="A146" t="s">
        <v>10</v>
      </c>
      <c r="C146" t="s">
        <v>11</v>
      </c>
      <c r="D146" t="s">
        <v>28</v>
      </c>
      <c r="E146" t="s">
        <v>42</v>
      </c>
      <c r="F146" t="s">
        <v>43</v>
      </c>
      <c r="G146">
        <v>1445</v>
      </c>
      <c r="H146" t="s">
        <v>43</v>
      </c>
      <c r="I146">
        <v>63300040</v>
      </c>
      <c r="J146" t="s">
        <v>1515</v>
      </c>
      <c r="K146" s="3"/>
      <c r="L146" s="3">
        <v>68853.229621053048</v>
      </c>
      <c r="M146" s="3">
        <v>71263.092657789894</v>
      </c>
      <c r="N146" s="107"/>
      <c r="O146" s="100"/>
      <c r="P146" s="3">
        <f t="shared" si="2"/>
        <v>140116.32227884294</v>
      </c>
    </row>
    <row r="147" spans="1:16" x14ac:dyDescent="0.35">
      <c r="A147" t="s">
        <v>10</v>
      </c>
      <c r="C147" t="s">
        <v>11</v>
      </c>
      <c r="D147" t="s">
        <v>28</v>
      </c>
      <c r="E147" t="s">
        <v>42</v>
      </c>
      <c r="F147" t="s">
        <v>43</v>
      </c>
      <c r="G147">
        <v>1445</v>
      </c>
      <c r="H147" t="s">
        <v>43</v>
      </c>
      <c r="I147">
        <v>63300080</v>
      </c>
      <c r="J147" t="s">
        <v>91</v>
      </c>
      <c r="K147" s="3"/>
      <c r="L147" s="3">
        <v>199346.49337904883</v>
      </c>
      <c r="M147" s="3">
        <v>206323.62064731552</v>
      </c>
      <c r="N147" s="107"/>
      <c r="O147" s="100"/>
      <c r="P147" s="3">
        <f t="shared" si="2"/>
        <v>405670.11402636435</v>
      </c>
    </row>
    <row r="148" spans="1:16" x14ac:dyDescent="0.35">
      <c r="A148" t="s">
        <v>10</v>
      </c>
      <c r="C148" t="s">
        <v>11</v>
      </c>
      <c r="D148" t="s">
        <v>28</v>
      </c>
      <c r="E148" t="s">
        <v>42</v>
      </c>
      <c r="F148" t="s">
        <v>43</v>
      </c>
      <c r="G148">
        <v>1445</v>
      </c>
      <c r="H148" t="s">
        <v>43</v>
      </c>
      <c r="I148">
        <v>63300100</v>
      </c>
      <c r="J148" t="s">
        <v>1869</v>
      </c>
      <c r="K148" s="3"/>
      <c r="L148" s="3">
        <v>60328.544048922675</v>
      </c>
      <c r="M148" s="3">
        <v>62440.043090634957</v>
      </c>
      <c r="N148" s="107"/>
      <c r="O148" s="100"/>
      <c r="P148" s="3">
        <f t="shared" si="2"/>
        <v>122768.58713955764</v>
      </c>
    </row>
    <row r="149" spans="1:16" x14ac:dyDescent="0.35">
      <c r="A149" t="s">
        <v>10</v>
      </c>
      <c r="C149" t="s">
        <v>11</v>
      </c>
      <c r="D149" t="s">
        <v>28</v>
      </c>
      <c r="E149" t="s">
        <v>42</v>
      </c>
      <c r="F149" t="s">
        <v>43</v>
      </c>
      <c r="G149">
        <v>1445</v>
      </c>
      <c r="H149" t="s">
        <v>43</v>
      </c>
      <c r="I149">
        <v>63300170</v>
      </c>
      <c r="J149" t="s">
        <v>1873</v>
      </c>
      <c r="K149" s="3"/>
      <c r="L149" s="3">
        <v>104263.46199759463</v>
      </c>
      <c r="M149" s="3">
        <v>107912.68316751042</v>
      </c>
      <c r="N149" s="107"/>
      <c r="O149" s="100"/>
      <c r="P149" s="3">
        <f t="shared" si="2"/>
        <v>212176.14516510506</v>
      </c>
    </row>
    <row r="150" spans="1:16" x14ac:dyDescent="0.35">
      <c r="A150" t="s">
        <v>10</v>
      </c>
      <c r="C150" t="s">
        <v>11</v>
      </c>
      <c r="D150" t="s">
        <v>28</v>
      </c>
      <c r="E150" t="s">
        <v>1053</v>
      </c>
      <c r="F150" t="s">
        <v>1054</v>
      </c>
      <c r="G150">
        <v>1445</v>
      </c>
      <c r="H150" t="s">
        <v>43</v>
      </c>
      <c r="I150">
        <v>63300040</v>
      </c>
      <c r="J150" t="s">
        <v>1515</v>
      </c>
      <c r="K150" s="3"/>
      <c r="L150" s="3">
        <v>13291.71241722872</v>
      </c>
      <c r="M150" s="3">
        <v>13756.922351831725</v>
      </c>
      <c r="N150" s="107"/>
      <c r="O150" s="100"/>
      <c r="P150" s="3">
        <f t="shared" si="2"/>
        <v>27048.634769060445</v>
      </c>
    </row>
    <row r="151" spans="1:16" x14ac:dyDescent="0.35">
      <c r="A151" t="s">
        <v>10</v>
      </c>
      <c r="C151" t="s">
        <v>11</v>
      </c>
      <c r="D151" t="s">
        <v>28</v>
      </c>
      <c r="E151" t="s">
        <v>1053</v>
      </c>
      <c r="F151" t="s">
        <v>1054</v>
      </c>
      <c r="G151">
        <v>1445</v>
      </c>
      <c r="H151" t="s">
        <v>43</v>
      </c>
      <c r="I151">
        <v>63300080</v>
      </c>
      <c r="J151" t="s">
        <v>91</v>
      </c>
      <c r="K151" s="3"/>
      <c r="L151" s="3">
        <v>38482.67214130982</v>
      </c>
      <c r="M151" s="3">
        <v>39829.565666255658</v>
      </c>
      <c r="N151" s="107"/>
      <c r="O151" s="100"/>
      <c r="P151" s="3">
        <f t="shared" si="2"/>
        <v>78312.237807565485</v>
      </c>
    </row>
    <row r="152" spans="1:16" x14ac:dyDescent="0.35">
      <c r="A152" t="s">
        <v>10</v>
      </c>
      <c r="C152" t="s">
        <v>11</v>
      </c>
      <c r="D152" t="s">
        <v>28</v>
      </c>
      <c r="E152" t="s">
        <v>1053</v>
      </c>
      <c r="F152" t="s">
        <v>1054</v>
      </c>
      <c r="G152">
        <v>1445</v>
      </c>
      <c r="H152" t="s">
        <v>43</v>
      </c>
      <c r="I152">
        <v>63300100</v>
      </c>
      <c r="J152" t="s">
        <v>1869</v>
      </c>
      <c r="K152" s="3"/>
      <c r="L152" s="3">
        <v>11646.071832238498</v>
      </c>
      <c r="M152" s="3">
        <v>12053.684346366845</v>
      </c>
      <c r="N152" s="107"/>
      <c r="O152" s="100"/>
      <c r="P152" s="3">
        <f t="shared" si="2"/>
        <v>23699.756178605341</v>
      </c>
    </row>
    <row r="153" spans="1:16" x14ac:dyDescent="0.35">
      <c r="A153" t="s">
        <v>10</v>
      </c>
      <c r="C153" t="s">
        <v>11</v>
      </c>
      <c r="D153" t="s">
        <v>28</v>
      </c>
      <c r="E153" t="s">
        <v>1053</v>
      </c>
      <c r="F153" t="s">
        <v>1054</v>
      </c>
      <c r="G153">
        <v>1445</v>
      </c>
      <c r="H153" t="s">
        <v>43</v>
      </c>
      <c r="I153">
        <v>63300170</v>
      </c>
      <c r="J153" t="s">
        <v>1873</v>
      </c>
      <c r="K153" s="3"/>
      <c r="L153" s="3">
        <v>20127.45023180349</v>
      </c>
      <c r="M153" s="3">
        <v>20831.910989916614</v>
      </c>
      <c r="N153" s="107"/>
      <c r="O153" s="100"/>
      <c r="P153" s="3">
        <f t="shared" si="2"/>
        <v>40959.361221720101</v>
      </c>
    </row>
    <row r="154" spans="1:16" x14ac:dyDescent="0.35">
      <c r="A154" t="s">
        <v>10</v>
      </c>
      <c r="C154" t="s">
        <v>11</v>
      </c>
      <c r="D154" t="s">
        <v>28</v>
      </c>
      <c r="E154" t="s">
        <v>1048</v>
      </c>
      <c r="F154" t="s">
        <v>1049</v>
      </c>
      <c r="G154">
        <v>1446</v>
      </c>
      <c r="H154" t="s">
        <v>1050</v>
      </c>
      <c r="I154">
        <v>63300040</v>
      </c>
      <c r="J154" t="s">
        <v>1515</v>
      </c>
      <c r="K154" s="3"/>
      <c r="L154" s="3">
        <v>4631.6440011581562</v>
      </c>
      <c r="M154" s="3">
        <v>4793.7515411986915</v>
      </c>
      <c r="N154" s="107"/>
      <c r="O154" s="100"/>
      <c r="P154" s="3">
        <f t="shared" si="2"/>
        <v>9425.3955423568477</v>
      </c>
    </row>
    <row r="155" spans="1:16" x14ac:dyDescent="0.35">
      <c r="A155" t="s">
        <v>10</v>
      </c>
      <c r="C155" t="s">
        <v>11</v>
      </c>
      <c r="D155" t="s">
        <v>28</v>
      </c>
      <c r="E155" t="s">
        <v>1048</v>
      </c>
      <c r="F155" t="s">
        <v>1049</v>
      </c>
      <c r="G155">
        <v>1446</v>
      </c>
      <c r="H155" t="s">
        <v>1050</v>
      </c>
      <c r="I155">
        <v>63300080</v>
      </c>
      <c r="J155" t="s">
        <v>91</v>
      </c>
      <c r="K155" s="3"/>
      <c r="L155" s="3">
        <v>13409.712155734091</v>
      </c>
      <c r="M155" s="3">
        <v>13879.052081184782</v>
      </c>
      <c r="N155" s="107"/>
      <c r="O155" s="100"/>
      <c r="P155" s="3">
        <f t="shared" si="2"/>
        <v>27288.764236918872</v>
      </c>
    </row>
    <row r="156" spans="1:16" x14ac:dyDescent="0.35">
      <c r="A156" t="s">
        <v>10</v>
      </c>
      <c r="C156" t="s">
        <v>11</v>
      </c>
      <c r="D156" t="s">
        <v>28</v>
      </c>
      <c r="E156" t="s">
        <v>1048</v>
      </c>
      <c r="F156" t="s">
        <v>1049</v>
      </c>
      <c r="G156">
        <v>1446</v>
      </c>
      <c r="H156" t="s">
        <v>1050</v>
      </c>
      <c r="I156">
        <v>63300100</v>
      </c>
      <c r="J156" t="s">
        <v>1869</v>
      </c>
      <c r="K156" s="3"/>
      <c r="L156" s="3">
        <v>4058.2023629195278</v>
      </c>
      <c r="M156" s="3">
        <v>4200.2394456217107</v>
      </c>
      <c r="N156" s="107"/>
      <c r="O156" s="100"/>
      <c r="P156" s="3">
        <f t="shared" si="2"/>
        <v>8258.4418085412381</v>
      </c>
    </row>
    <row r="157" spans="1:16" x14ac:dyDescent="0.35">
      <c r="A157" t="s">
        <v>10</v>
      </c>
      <c r="C157" t="s">
        <v>11</v>
      </c>
      <c r="D157" t="s">
        <v>28</v>
      </c>
      <c r="E157" t="s">
        <v>1048</v>
      </c>
      <c r="F157" t="s">
        <v>1049</v>
      </c>
      <c r="G157">
        <v>1446</v>
      </c>
      <c r="H157" t="s">
        <v>1050</v>
      </c>
      <c r="I157">
        <v>63300170</v>
      </c>
      <c r="J157" t="s">
        <v>1873</v>
      </c>
      <c r="K157" s="3"/>
      <c r="L157" s="3">
        <v>7013.6323446109227</v>
      </c>
      <c r="M157" s="3">
        <v>7259.1094766723045</v>
      </c>
      <c r="N157" s="107"/>
      <c r="O157" s="100"/>
      <c r="P157" s="3">
        <f t="shared" si="2"/>
        <v>14272.741821283227</v>
      </c>
    </row>
    <row r="158" spans="1:16" x14ac:dyDescent="0.35">
      <c r="A158" t="s">
        <v>10</v>
      </c>
      <c r="C158" t="s">
        <v>11</v>
      </c>
      <c r="D158" t="s">
        <v>28</v>
      </c>
      <c r="E158" t="s">
        <v>1051</v>
      </c>
      <c r="F158" t="s">
        <v>1052</v>
      </c>
      <c r="G158">
        <v>1446</v>
      </c>
      <c r="H158" t="s">
        <v>1050</v>
      </c>
      <c r="I158">
        <v>63300040</v>
      </c>
      <c r="J158" t="s">
        <v>1515</v>
      </c>
      <c r="K158" s="3"/>
      <c r="L158" s="3">
        <v>12221.935902790236</v>
      </c>
      <c r="M158" s="3">
        <v>12649.703659387893</v>
      </c>
      <c r="N158" s="107"/>
      <c r="O158" s="100"/>
      <c r="P158" s="3">
        <f t="shared" si="2"/>
        <v>24871.639562178127</v>
      </c>
    </row>
    <row r="159" spans="1:16" x14ac:dyDescent="0.35">
      <c r="A159" t="s">
        <v>10</v>
      </c>
      <c r="C159" t="s">
        <v>11</v>
      </c>
      <c r="D159" t="s">
        <v>28</v>
      </c>
      <c r="E159" t="s">
        <v>1051</v>
      </c>
      <c r="F159" t="s">
        <v>1052</v>
      </c>
      <c r="G159">
        <v>1446</v>
      </c>
      <c r="H159" t="s">
        <v>1050</v>
      </c>
      <c r="I159">
        <v>63300080</v>
      </c>
      <c r="J159" t="s">
        <v>91</v>
      </c>
      <c r="K159" s="3"/>
      <c r="L159" s="3">
        <v>35385.414423316492</v>
      </c>
      <c r="M159" s="3">
        <v>36623.903928132568</v>
      </c>
      <c r="N159" s="107"/>
      <c r="O159" s="100"/>
      <c r="P159" s="3">
        <f t="shared" si="2"/>
        <v>72009.318351449067</v>
      </c>
    </row>
    <row r="160" spans="1:16" x14ac:dyDescent="0.35">
      <c r="A160" t="s">
        <v>10</v>
      </c>
      <c r="C160" t="s">
        <v>11</v>
      </c>
      <c r="D160" t="s">
        <v>28</v>
      </c>
      <c r="E160" t="s">
        <v>1051</v>
      </c>
      <c r="F160" t="s">
        <v>1052</v>
      </c>
      <c r="G160">
        <v>1446</v>
      </c>
      <c r="H160" t="s">
        <v>1050</v>
      </c>
      <c r="I160">
        <v>63300100</v>
      </c>
      <c r="J160" t="s">
        <v>1869</v>
      </c>
      <c r="K160" s="3"/>
      <c r="L160" s="3">
        <v>10708.743838635255</v>
      </c>
      <c r="M160" s="3">
        <v>11083.549872987487</v>
      </c>
      <c r="N160" s="107"/>
      <c r="O160" s="100"/>
      <c r="P160" s="3">
        <f t="shared" si="2"/>
        <v>21792.29371162274</v>
      </c>
    </row>
    <row r="161" spans="1:16" x14ac:dyDescent="0.35">
      <c r="A161" t="s">
        <v>10</v>
      </c>
      <c r="C161" t="s">
        <v>11</v>
      </c>
      <c r="D161" t="s">
        <v>28</v>
      </c>
      <c r="E161" t="s">
        <v>1051</v>
      </c>
      <c r="F161" t="s">
        <v>1052</v>
      </c>
      <c r="G161">
        <v>1446</v>
      </c>
      <c r="H161" t="s">
        <v>1050</v>
      </c>
      <c r="I161">
        <v>63300170</v>
      </c>
      <c r="J161" t="s">
        <v>1873</v>
      </c>
      <c r="K161" s="3"/>
      <c r="L161" s="3">
        <v>18507.50293851093</v>
      </c>
      <c r="M161" s="3">
        <v>19155.265541358811</v>
      </c>
      <c r="N161" s="107"/>
      <c r="O161" s="100"/>
      <c r="P161" s="3">
        <f t="shared" si="2"/>
        <v>37662.768479869745</v>
      </c>
    </row>
    <row r="162" spans="1:16" x14ac:dyDescent="0.35">
      <c r="A162" t="s">
        <v>10</v>
      </c>
      <c r="C162" t="s">
        <v>11</v>
      </c>
      <c r="D162" t="s">
        <v>28</v>
      </c>
      <c r="E162" t="s">
        <v>1005</v>
      </c>
      <c r="F162" t="s">
        <v>1006</v>
      </c>
      <c r="G162">
        <v>3010</v>
      </c>
      <c r="H162" t="s">
        <v>41</v>
      </c>
      <c r="I162">
        <v>63300040</v>
      </c>
      <c r="J162" t="s">
        <v>1515</v>
      </c>
      <c r="K162" s="3"/>
      <c r="L162" s="3">
        <v>593228.72479173657</v>
      </c>
      <c r="M162" s="3">
        <v>615638.19263444736</v>
      </c>
      <c r="N162" s="107"/>
      <c r="O162" s="100"/>
      <c r="P162" s="3">
        <f t="shared" si="2"/>
        <v>1208866.9174261838</v>
      </c>
    </row>
    <row r="163" spans="1:16" x14ac:dyDescent="0.35">
      <c r="A163" t="s">
        <v>10</v>
      </c>
      <c r="C163" t="s">
        <v>11</v>
      </c>
      <c r="D163" t="s">
        <v>28</v>
      </c>
      <c r="E163" t="s">
        <v>1005</v>
      </c>
      <c r="F163" t="s">
        <v>1006</v>
      </c>
      <c r="G163">
        <v>3010</v>
      </c>
      <c r="H163" t="s">
        <v>41</v>
      </c>
      <c r="I163">
        <v>63300080</v>
      </c>
      <c r="J163" t="s">
        <v>91</v>
      </c>
      <c r="K163" s="3"/>
      <c r="L163" s="3">
        <v>1717538.4032065517</v>
      </c>
      <c r="M163" s="3">
        <v>1782419.1481987811</v>
      </c>
      <c r="N163" s="107"/>
      <c r="O163" s="100"/>
      <c r="P163" s="3">
        <f t="shared" si="2"/>
        <v>3499957.551405333</v>
      </c>
    </row>
    <row r="164" spans="1:16" x14ac:dyDescent="0.35">
      <c r="A164" t="s">
        <v>10</v>
      </c>
      <c r="C164" t="s">
        <v>11</v>
      </c>
      <c r="D164" t="s">
        <v>28</v>
      </c>
      <c r="E164" t="s">
        <v>1005</v>
      </c>
      <c r="F164" t="s">
        <v>1006</v>
      </c>
      <c r="G164">
        <v>3010</v>
      </c>
      <c r="H164" t="s">
        <v>41</v>
      </c>
      <c r="I164">
        <v>63300100</v>
      </c>
      <c r="J164" t="s">
        <v>1869</v>
      </c>
      <c r="K164" s="3"/>
      <c r="L164" s="3">
        <v>519781.3588651407</v>
      </c>
      <c r="M164" s="3">
        <v>539416.32116542058</v>
      </c>
      <c r="N164" s="107"/>
      <c r="O164" s="100"/>
      <c r="P164" s="3">
        <f t="shared" si="2"/>
        <v>1059197.6800305613</v>
      </c>
    </row>
    <row r="165" spans="1:16" x14ac:dyDescent="0.35">
      <c r="A165" t="s">
        <v>10</v>
      </c>
      <c r="C165" t="s">
        <v>11</v>
      </c>
      <c r="D165" t="s">
        <v>28</v>
      </c>
      <c r="E165" t="s">
        <v>1005</v>
      </c>
      <c r="F165" t="s">
        <v>1006</v>
      </c>
      <c r="G165">
        <v>3010</v>
      </c>
      <c r="H165" t="s">
        <v>41</v>
      </c>
      <c r="I165">
        <v>63300130</v>
      </c>
      <c r="J165" t="s">
        <v>1896</v>
      </c>
      <c r="K165" s="3"/>
      <c r="L165" s="3">
        <v>282489.86894844606</v>
      </c>
      <c r="M165" s="3">
        <v>293161.04411164171</v>
      </c>
      <c r="N165" s="107"/>
      <c r="O165" s="100"/>
      <c r="P165" s="3">
        <f t="shared" si="2"/>
        <v>575650.91306008771</v>
      </c>
    </row>
    <row r="166" spans="1:16" x14ac:dyDescent="0.35">
      <c r="A166" t="s">
        <v>10</v>
      </c>
      <c r="C166" t="s">
        <v>11</v>
      </c>
      <c r="D166" t="s">
        <v>28</v>
      </c>
      <c r="E166" t="s">
        <v>1005</v>
      </c>
      <c r="F166" t="s">
        <v>1006</v>
      </c>
      <c r="G166">
        <v>3010</v>
      </c>
      <c r="H166" t="s">
        <v>41</v>
      </c>
      <c r="I166">
        <v>63300170</v>
      </c>
      <c r="J166" t="s">
        <v>1873</v>
      </c>
      <c r="K166" s="3"/>
      <c r="L166" s="3">
        <v>898317.78325605835</v>
      </c>
      <c r="M166" s="3">
        <v>932252.12027502048</v>
      </c>
      <c r="N166" s="107"/>
      <c r="O166" s="100"/>
      <c r="P166" s="3">
        <f t="shared" si="2"/>
        <v>1830569.9035310787</v>
      </c>
    </row>
    <row r="167" spans="1:16" x14ac:dyDescent="0.35">
      <c r="A167" t="s">
        <v>10</v>
      </c>
      <c r="C167" t="s">
        <v>11</v>
      </c>
      <c r="D167" t="s">
        <v>28</v>
      </c>
      <c r="E167" t="s">
        <v>1007</v>
      </c>
      <c r="F167" t="s">
        <v>1008</v>
      </c>
      <c r="G167">
        <v>3010</v>
      </c>
      <c r="H167" t="s">
        <v>41</v>
      </c>
      <c r="I167">
        <v>63300040</v>
      </c>
      <c r="J167" t="s">
        <v>1515</v>
      </c>
      <c r="K167" s="3"/>
      <c r="L167" s="3">
        <v>12698.958258491371</v>
      </c>
      <c r="M167" s="3">
        <v>13143.421797538569</v>
      </c>
      <c r="N167" s="107"/>
      <c r="O167" s="100"/>
      <c r="P167" s="3">
        <f t="shared" si="2"/>
        <v>25842.380056029942</v>
      </c>
    </row>
    <row r="168" spans="1:16" x14ac:dyDescent="0.35">
      <c r="A168" t="s">
        <v>10</v>
      </c>
      <c r="C168" t="s">
        <v>11</v>
      </c>
      <c r="D168" t="s">
        <v>28</v>
      </c>
      <c r="E168" t="s">
        <v>1007</v>
      </c>
      <c r="F168" t="s">
        <v>1008</v>
      </c>
      <c r="G168">
        <v>3010</v>
      </c>
      <c r="H168" t="s">
        <v>41</v>
      </c>
      <c r="I168">
        <v>63300080</v>
      </c>
      <c r="J168" t="s">
        <v>91</v>
      </c>
      <c r="K168" s="3"/>
      <c r="L168" s="3">
        <v>36766.507719822643</v>
      </c>
      <c r="M168" s="3">
        <v>38053.335490016427</v>
      </c>
      <c r="N168" s="107"/>
      <c r="O168" s="100"/>
      <c r="P168" s="3">
        <f t="shared" si="2"/>
        <v>74819.843209839077</v>
      </c>
    </row>
    <row r="169" spans="1:16" x14ac:dyDescent="0.35">
      <c r="A169" t="s">
        <v>10</v>
      </c>
      <c r="C169" t="s">
        <v>11</v>
      </c>
      <c r="D169" t="s">
        <v>28</v>
      </c>
      <c r="E169" t="s">
        <v>1007</v>
      </c>
      <c r="F169" t="s">
        <v>1008</v>
      </c>
      <c r="G169">
        <v>3010</v>
      </c>
      <c r="H169" t="s">
        <v>41</v>
      </c>
      <c r="I169">
        <v>63300100</v>
      </c>
      <c r="J169" t="s">
        <v>1869</v>
      </c>
      <c r="K169" s="3"/>
      <c r="L169" s="3">
        <v>11126.706283630536</v>
      </c>
      <c r="M169" s="3">
        <v>11516.141003557605</v>
      </c>
      <c r="N169" s="107"/>
      <c r="O169" s="100"/>
      <c r="P169" s="3">
        <f t="shared" si="2"/>
        <v>22642.847287188139</v>
      </c>
    </row>
    <row r="170" spans="1:16" x14ac:dyDescent="0.35">
      <c r="A170" t="s">
        <v>10</v>
      </c>
      <c r="C170" t="s">
        <v>11</v>
      </c>
      <c r="D170" t="s">
        <v>28</v>
      </c>
      <c r="E170" t="s">
        <v>1007</v>
      </c>
      <c r="F170" t="s">
        <v>1008</v>
      </c>
      <c r="G170">
        <v>3010</v>
      </c>
      <c r="H170" t="s">
        <v>41</v>
      </c>
      <c r="I170">
        <v>63300130</v>
      </c>
      <c r="J170" t="s">
        <v>1896</v>
      </c>
      <c r="K170" s="3"/>
      <c r="L170" s="3">
        <v>6047.1229802339876</v>
      </c>
      <c r="M170" s="3">
        <v>6258.7722845421767</v>
      </c>
      <c r="N170" s="107"/>
      <c r="O170" s="100"/>
      <c r="P170" s="3">
        <f t="shared" si="2"/>
        <v>12305.895264776165</v>
      </c>
    </row>
    <row r="171" spans="1:16" x14ac:dyDescent="0.35">
      <c r="A171" t="s">
        <v>10</v>
      </c>
      <c r="C171" t="s">
        <v>11</v>
      </c>
      <c r="D171" t="s">
        <v>28</v>
      </c>
      <c r="E171" t="s">
        <v>1007</v>
      </c>
      <c r="F171" t="s">
        <v>1008</v>
      </c>
      <c r="G171">
        <v>3010</v>
      </c>
      <c r="H171" t="s">
        <v>41</v>
      </c>
      <c r="I171">
        <v>63300170</v>
      </c>
      <c r="J171" t="s">
        <v>1873</v>
      </c>
      <c r="K171" s="3"/>
      <c r="L171" s="3">
        <v>19229.851077144078</v>
      </c>
      <c r="M171" s="3">
        <v>19902.895864844122</v>
      </c>
      <c r="N171" s="107"/>
      <c r="O171" s="100"/>
      <c r="P171" s="3">
        <f t="shared" si="2"/>
        <v>39132.746941988196</v>
      </c>
    </row>
    <row r="172" spans="1:16" x14ac:dyDescent="0.35">
      <c r="A172" t="s">
        <v>10</v>
      </c>
      <c r="C172" t="s">
        <v>11</v>
      </c>
      <c r="D172" t="s">
        <v>28</v>
      </c>
      <c r="E172" t="s">
        <v>39</v>
      </c>
      <c r="F172" t="s">
        <v>40</v>
      </c>
      <c r="G172">
        <v>3010</v>
      </c>
      <c r="H172" t="s">
        <v>41</v>
      </c>
      <c r="I172">
        <v>63300040</v>
      </c>
      <c r="J172" t="s">
        <v>1515</v>
      </c>
      <c r="K172" s="3"/>
      <c r="L172" s="3">
        <v>98063.309010644749</v>
      </c>
      <c r="M172" s="3">
        <v>101495.52482601731</v>
      </c>
      <c r="N172" s="107"/>
      <c r="O172" s="100"/>
      <c r="P172" s="3">
        <f t="shared" si="2"/>
        <v>199558.83383666206</v>
      </c>
    </row>
    <row r="173" spans="1:16" x14ac:dyDescent="0.35">
      <c r="A173" t="s">
        <v>10</v>
      </c>
      <c r="C173" t="s">
        <v>11</v>
      </c>
      <c r="D173" t="s">
        <v>28</v>
      </c>
      <c r="E173" t="s">
        <v>39</v>
      </c>
      <c r="F173" t="s">
        <v>40</v>
      </c>
      <c r="G173">
        <v>3010</v>
      </c>
      <c r="H173" t="s">
        <v>41</v>
      </c>
      <c r="I173">
        <v>63300080</v>
      </c>
      <c r="J173" t="s">
        <v>91</v>
      </c>
      <c r="K173" s="3"/>
      <c r="L173" s="3">
        <v>283916.62799272384</v>
      </c>
      <c r="M173" s="3">
        <v>293853.70997246919</v>
      </c>
      <c r="N173" s="107"/>
      <c r="O173" s="100"/>
      <c r="P173" s="3">
        <f t="shared" si="2"/>
        <v>577770.33796519297</v>
      </c>
    </row>
    <row r="174" spans="1:16" x14ac:dyDescent="0.35">
      <c r="A174" t="s">
        <v>10</v>
      </c>
      <c r="C174" t="s">
        <v>11</v>
      </c>
      <c r="D174" t="s">
        <v>28</v>
      </c>
      <c r="E174" t="s">
        <v>39</v>
      </c>
      <c r="F174" t="s">
        <v>40</v>
      </c>
      <c r="G174">
        <v>3010</v>
      </c>
      <c r="H174" t="s">
        <v>41</v>
      </c>
      <c r="I174">
        <v>63300100</v>
      </c>
      <c r="J174" t="s">
        <v>1869</v>
      </c>
      <c r="K174" s="3"/>
      <c r="L174" s="3">
        <v>85922.137418850645</v>
      </c>
      <c r="M174" s="3">
        <v>88929.412228510409</v>
      </c>
      <c r="N174" s="107"/>
      <c r="O174" s="100"/>
      <c r="P174" s="3">
        <f t="shared" si="2"/>
        <v>174851.54964736104</v>
      </c>
    </row>
    <row r="175" spans="1:16" x14ac:dyDescent="0.35">
      <c r="A175" t="s">
        <v>10</v>
      </c>
      <c r="C175" t="s">
        <v>11</v>
      </c>
      <c r="D175" t="s">
        <v>28</v>
      </c>
      <c r="E175" t="s">
        <v>39</v>
      </c>
      <c r="F175" t="s">
        <v>40</v>
      </c>
      <c r="G175">
        <v>3010</v>
      </c>
      <c r="H175" t="s">
        <v>41</v>
      </c>
      <c r="I175">
        <v>63300130</v>
      </c>
      <c r="J175" t="s">
        <v>1896</v>
      </c>
      <c r="K175" s="3"/>
      <c r="L175" s="3">
        <v>46696.813814592744</v>
      </c>
      <c r="M175" s="3">
        <v>48331.202298103482</v>
      </c>
      <c r="N175" s="107"/>
      <c r="O175" s="100"/>
      <c r="P175" s="3">
        <f t="shared" si="2"/>
        <v>95028.016112696234</v>
      </c>
    </row>
    <row r="176" spans="1:16" x14ac:dyDescent="0.35">
      <c r="A176" t="s">
        <v>10</v>
      </c>
      <c r="C176" t="s">
        <v>11</v>
      </c>
      <c r="D176" t="s">
        <v>28</v>
      </c>
      <c r="E176" t="s">
        <v>39</v>
      </c>
      <c r="F176" t="s">
        <v>40</v>
      </c>
      <c r="G176">
        <v>3010</v>
      </c>
      <c r="H176" t="s">
        <v>41</v>
      </c>
      <c r="I176">
        <v>63300170</v>
      </c>
      <c r="J176" t="s">
        <v>1873</v>
      </c>
      <c r="K176" s="3"/>
      <c r="L176" s="3">
        <v>148495.86793040493</v>
      </c>
      <c r="M176" s="3">
        <v>153693.22330796908</v>
      </c>
      <c r="N176" s="107"/>
      <c r="O176" s="100"/>
      <c r="P176" s="3">
        <f t="shared" si="2"/>
        <v>302189.09123837401</v>
      </c>
    </row>
    <row r="177" spans="1:16" x14ac:dyDescent="0.35">
      <c r="A177" t="s">
        <v>10</v>
      </c>
      <c r="C177" t="s">
        <v>11</v>
      </c>
      <c r="D177" t="s">
        <v>28</v>
      </c>
      <c r="E177" t="s">
        <v>1009</v>
      </c>
      <c r="F177" t="s">
        <v>1010</v>
      </c>
      <c r="G177">
        <v>3010</v>
      </c>
      <c r="H177" t="s">
        <v>41</v>
      </c>
      <c r="I177">
        <v>63300040</v>
      </c>
      <c r="J177" t="s">
        <v>1515</v>
      </c>
      <c r="K177" s="3"/>
      <c r="L177" s="3">
        <v>41510.310341530625</v>
      </c>
      <c r="M177" s="3">
        <v>42963.171203484191</v>
      </c>
      <c r="N177" s="107"/>
      <c r="O177" s="100"/>
      <c r="P177" s="3">
        <f t="shared" si="2"/>
        <v>84473.481545014816</v>
      </c>
    </row>
    <row r="178" spans="1:16" x14ac:dyDescent="0.35">
      <c r="A178" t="s">
        <v>10</v>
      </c>
      <c r="C178" t="s">
        <v>11</v>
      </c>
      <c r="D178" t="s">
        <v>28</v>
      </c>
      <c r="E178" t="s">
        <v>1009</v>
      </c>
      <c r="F178" t="s">
        <v>1010</v>
      </c>
      <c r="G178">
        <v>3010</v>
      </c>
      <c r="H178" t="s">
        <v>41</v>
      </c>
      <c r="I178">
        <v>63300080</v>
      </c>
      <c r="J178" t="s">
        <v>91</v>
      </c>
      <c r="K178" s="3"/>
      <c r="L178" s="3">
        <v>120182.23184595534</v>
      </c>
      <c r="M178" s="3">
        <v>124388.60996056376</v>
      </c>
      <c r="N178" s="107"/>
      <c r="O178" s="100"/>
      <c r="P178" s="3">
        <f t="shared" si="2"/>
        <v>244570.84180651908</v>
      </c>
    </row>
    <row r="179" spans="1:16" x14ac:dyDescent="0.35">
      <c r="A179" t="s">
        <v>10</v>
      </c>
      <c r="C179" t="s">
        <v>11</v>
      </c>
      <c r="D179" t="s">
        <v>28</v>
      </c>
      <c r="E179" t="s">
        <v>1009</v>
      </c>
      <c r="F179" t="s">
        <v>1010</v>
      </c>
      <c r="G179">
        <v>3010</v>
      </c>
      <c r="H179" t="s">
        <v>41</v>
      </c>
      <c r="I179">
        <v>63300100</v>
      </c>
      <c r="J179" t="s">
        <v>1869</v>
      </c>
      <c r="K179" s="3"/>
      <c r="L179" s="3">
        <v>36370.938584960168</v>
      </c>
      <c r="M179" s="3">
        <v>37643.921435433767</v>
      </c>
      <c r="N179" s="107"/>
      <c r="O179" s="100"/>
      <c r="P179" s="3">
        <f t="shared" si="2"/>
        <v>74014.860020393942</v>
      </c>
    </row>
    <row r="180" spans="1:16" x14ac:dyDescent="0.35">
      <c r="A180" t="s">
        <v>10</v>
      </c>
      <c r="C180" t="s">
        <v>11</v>
      </c>
      <c r="D180" t="s">
        <v>28</v>
      </c>
      <c r="E180" t="s">
        <v>1009</v>
      </c>
      <c r="F180" t="s">
        <v>1010</v>
      </c>
      <c r="G180">
        <v>3010</v>
      </c>
      <c r="H180" t="s">
        <v>41</v>
      </c>
      <c r="I180">
        <v>63300130</v>
      </c>
      <c r="J180" t="s">
        <v>1896</v>
      </c>
      <c r="K180" s="3"/>
      <c r="L180" s="3">
        <v>19766.814448347919</v>
      </c>
      <c r="M180" s="3">
        <v>20458.652954040095</v>
      </c>
      <c r="N180" s="107"/>
      <c r="O180" s="100"/>
      <c r="P180" s="3">
        <f t="shared" si="2"/>
        <v>40225.467402388014</v>
      </c>
    </row>
    <row r="181" spans="1:16" x14ac:dyDescent="0.35">
      <c r="A181" t="s">
        <v>10</v>
      </c>
      <c r="C181" t="s">
        <v>11</v>
      </c>
      <c r="D181" t="s">
        <v>28</v>
      </c>
      <c r="E181" t="s">
        <v>1009</v>
      </c>
      <c r="F181" t="s">
        <v>1010</v>
      </c>
      <c r="G181">
        <v>3010</v>
      </c>
      <c r="H181" t="s">
        <v>41</v>
      </c>
      <c r="I181">
        <v>63300170</v>
      </c>
      <c r="J181" t="s">
        <v>1873</v>
      </c>
      <c r="K181" s="3"/>
      <c r="L181" s="3">
        <v>62858.469945746379</v>
      </c>
      <c r="M181" s="3">
        <v>65058.516393847494</v>
      </c>
      <c r="N181" s="107"/>
      <c r="O181" s="100"/>
      <c r="P181" s="3">
        <f t="shared" si="2"/>
        <v>127916.98633959387</v>
      </c>
    </row>
    <row r="182" spans="1:16" x14ac:dyDescent="0.35">
      <c r="A182" t="s">
        <v>10</v>
      </c>
      <c r="C182" t="s">
        <v>11</v>
      </c>
      <c r="D182" t="s">
        <v>28</v>
      </c>
      <c r="E182" t="s">
        <v>995</v>
      </c>
      <c r="F182" t="s">
        <v>996</v>
      </c>
      <c r="G182">
        <v>3014</v>
      </c>
      <c r="H182" t="s">
        <v>997</v>
      </c>
      <c r="I182">
        <v>63300040</v>
      </c>
      <c r="J182" t="s">
        <v>1515</v>
      </c>
      <c r="K182" s="3"/>
      <c r="L182" s="3">
        <v>214726.7389603054</v>
      </c>
      <c r="M182" s="3">
        <v>222242.17482391611</v>
      </c>
      <c r="N182" s="107"/>
      <c r="O182" s="100"/>
      <c r="P182" s="3">
        <f t="shared" si="2"/>
        <v>436968.91378422151</v>
      </c>
    </row>
    <row r="183" spans="1:16" x14ac:dyDescent="0.35">
      <c r="A183" t="s">
        <v>10</v>
      </c>
      <c r="C183" t="s">
        <v>11</v>
      </c>
      <c r="D183" t="s">
        <v>28</v>
      </c>
      <c r="E183" t="s">
        <v>995</v>
      </c>
      <c r="F183" t="s">
        <v>996</v>
      </c>
      <c r="G183">
        <v>3014</v>
      </c>
      <c r="H183" t="s">
        <v>997</v>
      </c>
      <c r="I183">
        <v>63300080</v>
      </c>
      <c r="J183" t="s">
        <v>91</v>
      </c>
      <c r="K183" s="3"/>
      <c r="L183" s="3">
        <v>621685.03470412234</v>
      </c>
      <c r="M183" s="3">
        <v>643444.01091876661</v>
      </c>
      <c r="N183" s="107"/>
      <c r="O183" s="100"/>
      <c r="P183" s="3">
        <f t="shared" si="2"/>
        <v>1265129.045622889</v>
      </c>
    </row>
    <row r="184" spans="1:16" x14ac:dyDescent="0.35">
      <c r="A184" t="s">
        <v>10</v>
      </c>
      <c r="C184" t="s">
        <v>11</v>
      </c>
      <c r="D184" t="s">
        <v>28</v>
      </c>
      <c r="E184" t="s">
        <v>995</v>
      </c>
      <c r="F184" t="s">
        <v>996</v>
      </c>
      <c r="G184">
        <v>3014</v>
      </c>
      <c r="H184" t="s">
        <v>997</v>
      </c>
      <c r="I184">
        <v>63300100</v>
      </c>
      <c r="J184" t="s">
        <v>1869</v>
      </c>
      <c r="K184" s="3"/>
      <c r="L184" s="3">
        <v>188141.52366045807</v>
      </c>
      <c r="M184" s="3">
        <v>194726.47698857411</v>
      </c>
      <c r="N184" s="107"/>
      <c r="O184" s="100"/>
      <c r="P184" s="3">
        <f t="shared" si="2"/>
        <v>382868.00064903218</v>
      </c>
    </row>
    <row r="185" spans="1:16" x14ac:dyDescent="0.35">
      <c r="A185" t="s">
        <v>10</v>
      </c>
      <c r="C185" t="s">
        <v>11</v>
      </c>
      <c r="D185" t="s">
        <v>28</v>
      </c>
      <c r="E185" t="s">
        <v>995</v>
      </c>
      <c r="F185" t="s">
        <v>996</v>
      </c>
      <c r="G185">
        <v>3014</v>
      </c>
      <c r="H185" t="s">
        <v>997</v>
      </c>
      <c r="I185">
        <v>63300170</v>
      </c>
      <c r="J185" t="s">
        <v>1873</v>
      </c>
      <c r="K185" s="3"/>
      <c r="L185" s="3">
        <v>325157.63328274823</v>
      </c>
      <c r="M185" s="3">
        <v>336538.15044764441</v>
      </c>
      <c r="N185" s="107"/>
      <c r="O185" s="100"/>
      <c r="P185" s="3">
        <f t="shared" si="2"/>
        <v>661695.78373039258</v>
      </c>
    </row>
    <row r="186" spans="1:16" x14ac:dyDescent="0.35">
      <c r="A186" t="s">
        <v>10</v>
      </c>
      <c r="C186" t="s">
        <v>11</v>
      </c>
      <c r="D186" t="s">
        <v>28</v>
      </c>
      <c r="E186" t="s">
        <v>989</v>
      </c>
      <c r="F186" t="s">
        <v>990</v>
      </c>
      <c r="G186">
        <v>3023</v>
      </c>
      <c r="H186" t="s">
        <v>991</v>
      </c>
      <c r="I186">
        <v>63300040</v>
      </c>
      <c r="J186" t="s">
        <v>1515</v>
      </c>
      <c r="K186" s="3"/>
      <c r="L186" s="3">
        <v>21199.13351107874</v>
      </c>
      <c r="M186" s="3">
        <v>21941.103183966494</v>
      </c>
      <c r="N186" s="107"/>
      <c r="O186" s="100"/>
      <c r="P186" s="3">
        <f t="shared" si="2"/>
        <v>43140.236695045234</v>
      </c>
    </row>
    <row r="187" spans="1:16" x14ac:dyDescent="0.35">
      <c r="A187" t="s">
        <v>10</v>
      </c>
      <c r="C187" t="s">
        <v>11</v>
      </c>
      <c r="D187" t="s">
        <v>28</v>
      </c>
      <c r="E187" t="s">
        <v>989</v>
      </c>
      <c r="F187" t="s">
        <v>990</v>
      </c>
      <c r="G187">
        <v>3023</v>
      </c>
      <c r="H187" t="s">
        <v>991</v>
      </c>
      <c r="I187">
        <v>63300080</v>
      </c>
      <c r="J187" t="s">
        <v>91</v>
      </c>
      <c r="K187" s="3"/>
      <c r="L187" s="3">
        <v>61376.53892731369</v>
      </c>
      <c r="M187" s="3">
        <v>63524.71778976966</v>
      </c>
      <c r="N187" s="107"/>
      <c r="O187" s="100"/>
      <c r="P187" s="3">
        <f t="shared" si="2"/>
        <v>124901.25671708335</v>
      </c>
    </row>
    <row r="188" spans="1:16" x14ac:dyDescent="0.35">
      <c r="A188" t="s">
        <v>10</v>
      </c>
      <c r="C188" t="s">
        <v>11</v>
      </c>
      <c r="D188" t="s">
        <v>28</v>
      </c>
      <c r="E188" t="s">
        <v>989</v>
      </c>
      <c r="F188" t="s">
        <v>990</v>
      </c>
      <c r="G188">
        <v>3023</v>
      </c>
      <c r="H188" t="s">
        <v>991</v>
      </c>
      <c r="I188">
        <v>63300100</v>
      </c>
      <c r="J188" t="s">
        <v>1869</v>
      </c>
      <c r="K188" s="3"/>
      <c r="L188" s="3">
        <v>18574.478885897563</v>
      </c>
      <c r="M188" s="3">
        <v>19224.585646903975</v>
      </c>
      <c r="N188" s="107"/>
      <c r="O188" s="100"/>
      <c r="P188" s="3">
        <f t="shared" si="2"/>
        <v>37799.064532801538</v>
      </c>
    </row>
    <row r="189" spans="1:16" x14ac:dyDescent="0.35">
      <c r="A189" t="s">
        <v>10</v>
      </c>
      <c r="C189" t="s">
        <v>11</v>
      </c>
      <c r="D189" t="s">
        <v>28</v>
      </c>
      <c r="E189" t="s">
        <v>989</v>
      </c>
      <c r="F189" t="s">
        <v>990</v>
      </c>
      <c r="G189">
        <v>3023</v>
      </c>
      <c r="H189" t="s">
        <v>991</v>
      </c>
      <c r="I189">
        <v>63300170</v>
      </c>
      <c r="J189" t="s">
        <v>1873</v>
      </c>
      <c r="K189" s="3"/>
      <c r="L189" s="3">
        <v>32101.545031062094</v>
      </c>
      <c r="M189" s="3">
        <v>33225.099107149268</v>
      </c>
      <c r="N189" s="107"/>
      <c r="O189" s="100"/>
      <c r="P189" s="3">
        <f t="shared" si="2"/>
        <v>65326.644138211363</v>
      </c>
    </row>
    <row r="190" spans="1:16" x14ac:dyDescent="0.35">
      <c r="A190" t="s">
        <v>10</v>
      </c>
      <c r="C190" t="s">
        <v>11</v>
      </c>
      <c r="D190" t="s">
        <v>28</v>
      </c>
      <c r="E190" t="s">
        <v>802</v>
      </c>
      <c r="F190" t="s">
        <v>803</v>
      </c>
      <c r="G190">
        <v>3115</v>
      </c>
      <c r="H190" t="s">
        <v>804</v>
      </c>
      <c r="I190">
        <v>63300040</v>
      </c>
      <c r="J190" t="s">
        <v>1515</v>
      </c>
      <c r="K190" s="3"/>
      <c r="L190" s="3">
        <v>-28385.842414402599</v>
      </c>
      <c r="M190" s="3">
        <v>-26951.880773906691</v>
      </c>
      <c r="N190" s="107"/>
      <c r="O190" s="100"/>
      <c r="P190" s="3">
        <f t="shared" si="2"/>
        <v>-55337.72318830929</v>
      </c>
    </row>
    <row r="191" spans="1:16" x14ac:dyDescent="0.35">
      <c r="A191" t="s">
        <v>10</v>
      </c>
      <c r="C191" t="s">
        <v>11</v>
      </c>
      <c r="D191" t="s">
        <v>28</v>
      </c>
      <c r="E191" t="s">
        <v>802</v>
      </c>
      <c r="F191" t="s">
        <v>803</v>
      </c>
      <c r="G191">
        <v>3115</v>
      </c>
      <c r="H191" t="s">
        <v>804</v>
      </c>
      <c r="I191">
        <v>63300080</v>
      </c>
      <c r="J191" t="s">
        <v>91</v>
      </c>
      <c r="K191" s="3"/>
      <c r="L191" s="3">
        <v>-82183.772323603684</v>
      </c>
      <c r="M191" s="3">
        <v>-78032.111954929831</v>
      </c>
      <c r="N191" s="107"/>
      <c r="O191" s="100"/>
      <c r="P191" s="3">
        <f t="shared" si="2"/>
        <v>-160215.88427853351</v>
      </c>
    </row>
    <row r="192" spans="1:16" x14ac:dyDescent="0.35">
      <c r="A192" t="s">
        <v>10</v>
      </c>
      <c r="C192" t="s">
        <v>11</v>
      </c>
      <c r="D192" t="s">
        <v>28</v>
      </c>
      <c r="E192" t="s">
        <v>802</v>
      </c>
      <c r="F192" t="s">
        <v>803</v>
      </c>
      <c r="G192">
        <v>3115</v>
      </c>
      <c r="H192" t="s">
        <v>804</v>
      </c>
      <c r="I192">
        <v>63300100</v>
      </c>
      <c r="J192" t="s">
        <v>1869</v>
      </c>
      <c r="K192" s="3"/>
      <c r="L192" s="3">
        <v>-24871.404782143225</v>
      </c>
      <c r="M192" s="3">
        <v>-23614.981249518241</v>
      </c>
      <c r="N192" s="107"/>
      <c r="O192" s="100"/>
      <c r="P192" s="3">
        <f t="shared" si="2"/>
        <v>-48486.386031661466</v>
      </c>
    </row>
    <row r="193" spans="1:16" x14ac:dyDescent="0.35">
      <c r="A193" t="s">
        <v>10</v>
      </c>
      <c r="C193" t="s">
        <v>11</v>
      </c>
      <c r="D193" t="s">
        <v>28</v>
      </c>
      <c r="E193" t="s">
        <v>802</v>
      </c>
      <c r="F193" t="s">
        <v>803</v>
      </c>
      <c r="G193">
        <v>3115</v>
      </c>
      <c r="H193" t="s">
        <v>804</v>
      </c>
      <c r="I193">
        <v>63300130</v>
      </c>
      <c r="J193" t="s">
        <v>1896</v>
      </c>
      <c r="K193" s="3"/>
      <c r="L193" s="3">
        <v>-13517.067816382187</v>
      </c>
      <c r="M193" s="3">
        <v>-12834.228939955563</v>
      </c>
      <c r="N193" s="107"/>
      <c r="O193" s="100"/>
      <c r="P193" s="3">
        <f t="shared" si="2"/>
        <v>-26351.29675633775</v>
      </c>
    </row>
    <row r="194" spans="1:16" x14ac:dyDescent="0.35">
      <c r="A194" t="s">
        <v>10</v>
      </c>
      <c r="C194" t="s">
        <v>11</v>
      </c>
      <c r="D194" t="s">
        <v>28</v>
      </c>
      <c r="E194" t="s">
        <v>802</v>
      </c>
      <c r="F194" t="s">
        <v>803</v>
      </c>
      <c r="G194">
        <v>3115</v>
      </c>
      <c r="H194" t="s">
        <v>804</v>
      </c>
      <c r="I194">
        <v>63300170</v>
      </c>
      <c r="J194" t="s">
        <v>1873</v>
      </c>
      <c r="K194" s="3"/>
      <c r="L194" s="3">
        <v>-42984.275656095357</v>
      </c>
      <c r="M194" s="3">
        <v>-40812.848029058696</v>
      </c>
      <c r="N194" s="107"/>
      <c r="O194" s="100"/>
      <c r="P194" s="3">
        <f t="shared" si="2"/>
        <v>-83797.123685154045</v>
      </c>
    </row>
    <row r="195" spans="1:16" x14ac:dyDescent="0.35">
      <c r="A195" t="s">
        <v>10</v>
      </c>
      <c r="C195" t="s">
        <v>11</v>
      </c>
      <c r="D195" t="s">
        <v>28</v>
      </c>
      <c r="E195" t="s">
        <v>805</v>
      </c>
      <c r="F195" t="s">
        <v>806</v>
      </c>
      <c r="G195">
        <v>3115</v>
      </c>
      <c r="H195" t="s">
        <v>804</v>
      </c>
      <c r="I195">
        <v>63300040</v>
      </c>
      <c r="J195" t="s">
        <v>1515</v>
      </c>
      <c r="K195" s="3"/>
      <c r="L195" s="3">
        <v>134357.81524115405</v>
      </c>
      <c r="M195" s="3">
        <v>139060.33877459445</v>
      </c>
      <c r="N195" s="107"/>
      <c r="O195" s="100"/>
      <c r="P195" s="3">
        <f t="shared" si="2"/>
        <v>273418.15401574853</v>
      </c>
    </row>
    <row r="196" spans="1:16" x14ac:dyDescent="0.35">
      <c r="A196" t="s">
        <v>10</v>
      </c>
      <c r="C196" t="s">
        <v>11</v>
      </c>
      <c r="D196" t="s">
        <v>28</v>
      </c>
      <c r="E196" t="s">
        <v>805</v>
      </c>
      <c r="F196" t="s">
        <v>806</v>
      </c>
      <c r="G196">
        <v>3115</v>
      </c>
      <c r="H196" t="s">
        <v>804</v>
      </c>
      <c r="I196">
        <v>63300080</v>
      </c>
      <c r="J196" t="s">
        <v>91</v>
      </c>
      <c r="K196" s="3"/>
      <c r="L196" s="3">
        <v>388997.86507915077</v>
      </c>
      <c r="M196" s="3">
        <v>402612.79035692103</v>
      </c>
      <c r="N196" s="107"/>
      <c r="O196" s="100"/>
      <c r="P196" s="3">
        <f t="shared" ref="P196:P259" si="3">SUM(L196:N196)</f>
        <v>791610.6554360718</v>
      </c>
    </row>
    <row r="197" spans="1:16" x14ac:dyDescent="0.35">
      <c r="A197" t="s">
        <v>10</v>
      </c>
      <c r="C197" t="s">
        <v>11</v>
      </c>
      <c r="D197" t="s">
        <v>28</v>
      </c>
      <c r="E197" t="s">
        <v>805</v>
      </c>
      <c r="F197" t="s">
        <v>806</v>
      </c>
      <c r="G197">
        <v>3115</v>
      </c>
      <c r="H197" t="s">
        <v>804</v>
      </c>
      <c r="I197">
        <v>63300100</v>
      </c>
      <c r="J197" t="s">
        <v>1869</v>
      </c>
      <c r="K197" s="3"/>
      <c r="L197" s="3">
        <v>117723.03811605879</v>
      </c>
      <c r="M197" s="3">
        <v>121843.34445012084</v>
      </c>
      <c r="N197" s="107"/>
      <c r="O197" s="100"/>
      <c r="P197" s="3">
        <f t="shared" si="3"/>
        <v>239566.38256617961</v>
      </c>
    </row>
    <row r="198" spans="1:16" x14ac:dyDescent="0.35">
      <c r="A198" t="s">
        <v>10</v>
      </c>
      <c r="C198" t="s">
        <v>11</v>
      </c>
      <c r="D198" t="s">
        <v>28</v>
      </c>
      <c r="E198" t="s">
        <v>805</v>
      </c>
      <c r="F198" t="s">
        <v>806</v>
      </c>
      <c r="G198">
        <v>3115</v>
      </c>
      <c r="H198" t="s">
        <v>804</v>
      </c>
      <c r="I198">
        <v>63300110</v>
      </c>
      <c r="J198" t="s">
        <v>1866</v>
      </c>
      <c r="K198" s="3"/>
      <c r="L198" s="3">
        <v>3838.9120000000003</v>
      </c>
      <c r="M198" s="3">
        <v>3838.9120000000003</v>
      </c>
      <c r="N198" s="107"/>
      <c r="O198" s="100"/>
      <c r="P198" s="3">
        <f t="shared" si="3"/>
        <v>7677.8240000000005</v>
      </c>
    </row>
    <row r="199" spans="1:16" x14ac:dyDescent="0.35">
      <c r="A199" t="s">
        <v>10</v>
      </c>
      <c r="C199" t="s">
        <v>11</v>
      </c>
      <c r="D199" t="s">
        <v>28</v>
      </c>
      <c r="E199" t="s">
        <v>805</v>
      </c>
      <c r="F199" t="s">
        <v>806</v>
      </c>
      <c r="G199">
        <v>3115</v>
      </c>
      <c r="H199" t="s">
        <v>804</v>
      </c>
      <c r="I199">
        <v>63300130</v>
      </c>
      <c r="J199" t="s">
        <v>1896</v>
      </c>
      <c r="K199" s="3"/>
      <c r="L199" s="3">
        <v>63979.91201959717</v>
      </c>
      <c r="M199" s="3">
        <v>66219.208940283075</v>
      </c>
      <c r="N199" s="107"/>
      <c r="O199" s="100"/>
      <c r="P199" s="3">
        <f t="shared" si="3"/>
        <v>130199.12095988024</v>
      </c>
    </row>
    <row r="200" spans="1:16" x14ac:dyDescent="0.35">
      <c r="A200" t="s">
        <v>10</v>
      </c>
      <c r="C200" t="s">
        <v>11</v>
      </c>
      <c r="D200" t="s">
        <v>28</v>
      </c>
      <c r="E200" t="s">
        <v>805</v>
      </c>
      <c r="F200" t="s">
        <v>806</v>
      </c>
      <c r="G200">
        <v>3115</v>
      </c>
      <c r="H200" t="s">
        <v>804</v>
      </c>
      <c r="I200">
        <v>63300170</v>
      </c>
      <c r="J200" t="s">
        <v>1873</v>
      </c>
      <c r="K200" s="3"/>
      <c r="L200" s="3">
        <v>203456.120222319</v>
      </c>
      <c r="M200" s="3">
        <v>210577.08443010016</v>
      </c>
      <c r="N200" s="107"/>
      <c r="O200" s="100"/>
      <c r="P200" s="3">
        <f t="shared" si="3"/>
        <v>414033.2046524192</v>
      </c>
    </row>
    <row r="201" spans="1:16" x14ac:dyDescent="0.35">
      <c r="A201" t="s">
        <v>10</v>
      </c>
      <c r="C201" t="s">
        <v>11</v>
      </c>
      <c r="D201" t="s">
        <v>28</v>
      </c>
      <c r="E201" t="s">
        <v>807</v>
      </c>
      <c r="F201" t="s">
        <v>808</v>
      </c>
      <c r="G201">
        <v>3115</v>
      </c>
      <c r="H201" t="s">
        <v>804</v>
      </c>
      <c r="I201">
        <v>63300040</v>
      </c>
      <c r="J201" t="s">
        <v>1515</v>
      </c>
      <c r="K201" s="3"/>
      <c r="L201" s="3">
        <v>108529.14141259129</v>
      </c>
      <c r="M201" s="3">
        <v>112327.66136203198</v>
      </c>
      <c r="N201" s="107"/>
      <c r="O201" s="100"/>
      <c r="P201" s="3">
        <f t="shared" si="3"/>
        <v>220856.80277462327</v>
      </c>
    </row>
    <row r="202" spans="1:16" x14ac:dyDescent="0.35">
      <c r="A202" t="s">
        <v>10</v>
      </c>
      <c r="C202" t="s">
        <v>11</v>
      </c>
      <c r="D202" t="s">
        <v>28</v>
      </c>
      <c r="E202" t="s">
        <v>807</v>
      </c>
      <c r="F202" t="s">
        <v>808</v>
      </c>
      <c r="G202">
        <v>3115</v>
      </c>
      <c r="H202" t="s">
        <v>804</v>
      </c>
      <c r="I202">
        <v>63300080</v>
      </c>
      <c r="J202" t="s">
        <v>91</v>
      </c>
      <c r="K202" s="3"/>
      <c r="L202" s="3">
        <v>314217.7046612167</v>
      </c>
      <c r="M202" s="3">
        <v>325215.3243243593</v>
      </c>
      <c r="N202" s="107"/>
      <c r="O202" s="100"/>
      <c r="P202" s="3">
        <f t="shared" si="3"/>
        <v>639433.02898557601</v>
      </c>
    </row>
    <row r="203" spans="1:16" x14ac:dyDescent="0.35">
      <c r="A203" t="s">
        <v>10</v>
      </c>
      <c r="C203" t="s">
        <v>11</v>
      </c>
      <c r="D203" t="s">
        <v>28</v>
      </c>
      <c r="E203" t="s">
        <v>807</v>
      </c>
      <c r="F203" t="s">
        <v>808</v>
      </c>
      <c r="G203">
        <v>3115</v>
      </c>
      <c r="H203" t="s">
        <v>804</v>
      </c>
      <c r="I203">
        <v>63300100</v>
      </c>
      <c r="J203" t="s">
        <v>1869</v>
      </c>
      <c r="K203" s="3"/>
      <c r="L203" s="3">
        <v>95092.200094841901</v>
      </c>
      <c r="M203" s="3">
        <v>98420.427098161366</v>
      </c>
      <c r="N203" s="107"/>
      <c r="O203" s="100"/>
      <c r="P203" s="3">
        <f t="shared" si="3"/>
        <v>193512.62719300325</v>
      </c>
    </row>
    <row r="204" spans="1:16" x14ac:dyDescent="0.35">
      <c r="A204" t="s">
        <v>10</v>
      </c>
      <c r="C204" t="s">
        <v>11</v>
      </c>
      <c r="D204" t="s">
        <v>28</v>
      </c>
      <c r="E204" t="s">
        <v>807</v>
      </c>
      <c r="F204" t="s">
        <v>808</v>
      </c>
      <c r="G204">
        <v>3115</v>
      </c>
      <c r="H204" t="s">
        <v>804</v>
      </c>
      <c r="I204">
        <v>63300130</v>
      </c>
      <c r="J204" t="s">
        <v>1896</v>
      </c>
      <c r="K204" s="3"/>
      <c r="L204" s="3">
        <v>51680.543529805378</v>
      </c>
      <c r="M204" s="3">
        <v>53489.362553348568</v>
      </c>
      <c r="N204" s="107"/>
      <c r="O204" s="100"/>
      <c r="P204" s="3">
        <f t="shared" si="3"/>
        <v>105169.90608315394</v>
      </c>
    </row>
    <row r="205" spans="1:16" x14ac:dyDescent="0.35">
      <c r="A205" t="s">
        <v>10</v>
      </c>
      <c r="C205" t="s">
        <v>11</v>
      </c>
      <c r="D205" t="s">
        <v>28</v>
      </c>
      <c r="E205" t="s">
        <v>807</v>
      </c>
      <c r="F205" t="s">
        <v>808</v>
      </c>
      <c r="G205">
        <v>3115</v>
      </c>
      <c r="H205" t="s">
        <v>804</v>
      </c>
      <c r="I205">
        <v>63300170</v>
      </c>
      <c r="J205" t="s">
        <v>1873</v>
      </c>
      <c r="K205" s="3"/>
      <c r="L205" s="3">
        <v>164344.12842478111</v>
      </c>
      <c r="M205" s="3">
        <v>170096.17291964844</v>
      </c>
      <c r="N205" s="107"/>
      <c r="O205" s="100"/>
      <c r="P205" s="3">
        <f t="shared" si="3"/>
        <v>334440.30134442955</v>
      </c>
    </row>
    <row r="206" spans="1:16" x14ac:dyDescent="0.35">
      <c r="A206" t="s">
        <v>10</v>
      </c>
      <c r="C206" t="s">
        <v>11</v>
      </c>
      <c r="D206" t="s">
        <v>28</v>
      </c>
      <c r="E206" t="s">
        <v>781</v>
      </c>
      <c r="F206" t="s">
        <v>782</v>
      </c>
      <c r="G206">
        <v>3540</v>
      </c>
      <c r="H206" t="s">
        <v>783</v>
      </c>
      <c r="I206">
        <v>63300040</v>
      </c>
      <c r="J206" t="s">
        <v>1515</v>
      </c>
      <c r="K206" s="3"/>
      <c r="L206" s="3">
        <v>116782.21394561372</v>
      </c>
      <c r="M206" s="3">
        <v>120869.59143371019</v>
      </c>
      <c r="N206" s="107"/>
      <c r="O206" s="100"/>
      <c r="P206" s="3">
        <f t="shared" si="3"/>
        <v>237651.80537932389</v>
      </c>
    </row>
    <row r="207" spans="1:16" x14ac:dyDescent="0.35">
      <c r="A207" t="s">
        <v>10</v>
      </c>
      <c r="C207" t="s">
        <v>11</v>
      </c>
      <c r="D207" t="s">
        <v>28</v>
      </c>
      <c r="E207" t="s">
        <v>781</v>
      </c>
      <c r="F207" t="s">
        <v>782</v>
      </c>
      <c r="G207">
        <v>3540</v>
      </c>
      <c r="H207" t="s">
        <v>783</v>
      </c>
      <c r="I207">
        <v>63300080</v>
      </c>
      <c r="J207" t="s">
        <v>91</v>
      </c>
      <c r="K207" s="3"/>
      <c r="L207" s="3">
        <v>338112.31466158637</v>
      </c>
      <c r="M207" s="3">
        <v>349946.24567474186</v>
      </c>
      <c r="N207" s="107"/>
      <c r="O207" s="100"/>
      <c r="P207" s="3">
        <f t="shared" si="3"/>
        <v>688058.56033632823</v>
      </c>
    </row>
    <row r="208" spans="1:16" x14ac:dyDescent="0.35">
      <c r="A208" t="s">
        <v>10</v>
      </c>
      <c r="C208" t="s">
        <v>11</v>
      </c>
      <c r="D208" t="s">
        <v>28</v>
      </c>
      <c r="E208" t="s">
        <v>781</v>
      </c>
      <c r="F208" t="s">
        <v>782</v>
      </c>
      <c r="G208">
        <v>3540</v>
      </c>
      <c r="H208" t="s">
        <v>783</v>
      </c>
      <c r="I208">
        <v>63300100</v>
      </c>
      <c r="J208" t="s">
        <v>1869</v>
      </c>
      <c r="K208" s="3"/>
      <c r="L208" s="3">
        <v>102323.46364758535</v>
      </c>
      <c r="M208" s="3">
        <v>105904.78487525083</v>
      </c>
      <c r="N208" s="107"/>
      <c r="O208" s="100"/>
      <c r="P208" s="3">
        <f t="shared" si="3"/>
        <v>208228.24852283619</v>
      </c>
    </row>
    <row r="209" spans="1:16" x14ac:dyDescent="0.35">
      <c r="A209" t="s">
        <v>10</v>
      </c>
      <c r="C209" t="s">
        <v>11</v>
      </c>
      <c r="D209" t="s">
        <v>28</v>
      </c>
      <c r="E209" t="s">
        <v>781</v>
      </c>
      <c r="F209" t="s">
        <v>782</v>
      </c>
      <c r="G209">
        <v>3540</v>
      </c>
      <c r="H209" t="s">
        <v>783</v>
      </c>
      <c r="I209">
        <v>63300170</v>
      </c>
      <c r="J209" t="s">
        <v>1873</v>
      </c>
      <c r="K209" s="3"/>
      <c r="L209" s="3">
        <v>176841.63826050077</v>
      </c>
      <c r="M209" s="3">
        <v>183031.09559961827</v>
      </c>
      <c r="N209" s="107"/>
      <c r="O209" s="100"/>
      <c r="P209" s="3">
        <f t="shared" si="3"/>
        <v>359872.73386011901</v>
      </c>
    </row>
    <row r="210" spans="1:16" x14ac:dyDescent="0.35">
      <c r="A210" t="s">
        <v>10</v>
      </c>
      <c r="C210" t="s">
        <v>11</v>
      </c>
      <c r="D210" t="s">
        <v>28</v>
      </c>
      <c r="E210" t="s">
        <v>771</v>
      </c>
      <c r="F210" t="s">
        <v>772</v>
      </c>
      <c r="G210">
        <v>3590</v>
      </c>
      <c r="H210" t="s">
        <v>773</v>
      </c>
      <c r="I210">
        <v>63300040</v>
      </c>
      <c r="J210" t="s">
        <v>1515</v>
      </c>
      <c r="K210" s="3"/>
      <c r="L210" s="3">
        <v>16268.288548918879</v>
      </c>
      <c r="M210" s="3">
        <v>16837.678648131037</v>
      </c>
      <c r="N210" s="107"/>
      <c r="O210" s="100"/>
      <c r="P210" s="3">
        <f t="shared" si="3"/>
        <v>33105.967197049918</v>
      </c>
    </row>
    <row r="211" spans="1:16" x14ac:dyDescent="0.35">
      <c r="A211" t="s">
        <v>10</v>
      </c>
      <c r="C211" t="s">
        <v>11</v>
      </c>
      <c r="D211" t="s">
        <v>28</v>
      </c>
      <c r="E211" t="s">
        <v>771</v>
      </c>
      <c r="F211" t="s">
        <v>772</v>
      </c>
      <c r="G211">
        <v>3590</v>
      </c>
      <c r="H211" t="s">
        <v>773</v>
      </c>
      <c r="I211">
        <v>63300080</v>
      </c>
      <c r="J211" t="s">
        <v>91</v>
      </c>
      <c r="K211" s="3"/>
      <c r="L211" s="3">
        <v>47100.56875115561</v>
      </c>
      <c r="M211" s="3">
        <v>48749.088657446053</v>
      </c>
      <c r="N211" s="107"/>
      <c r="O211" s="100"/>
      <c r="P211" s="3">
        <f t="shared" si="3"/>
        <v>95849.657408601663</v>
      </c>
    </row>
    <row r="212" spans="1:16" x14ac:dyDescent="0.35">
      <c r="A212" t="s">
        <v>10</v>
      </c>
      <c r="C212" t="s">
        <v>11</v>
      </c>
      <c r="D212" t="s">
        <v>28</v>
      </c>
      <c r="E212" t="s">
        <v>771</v>
      </c>
      <c r="F212" t="s">
        <v>772</v>
      </c>
      <c r="G212">
        <v>3590</v>
      </c>
      <c r="H212" t="s">
        <v>773</v>
      </c>
      <c r="I212">
        <v>63300100</v>
      </c>
      <c r="J212" t="s">
        <v>1869</v>
      </c>
      <c r="K212" s="3"/>
      <c r="L212" s="3">
        <v>14254.119490481304</v>
      </c>
      <c r="M212" s="3">
        <v>14753.013672648149</v>
      </c>
      <c r="N212" s="107"/>
      <c r="O212" s="100"/>
      <c r="P212" s="3">
        <f t="shared" si="3"/>
        <v>29007.133163129452</v>
      </c>
    </row>
    <row r="213" spans="1:16" x14ac:dyDescent="0.35">
      <c r="A213" t="s">
        <v>10</v>
      </c>
      <c r="C213" t="s">
        <v>11</v>
      </c>
      <c r="D213" t="s">
        <v>28</v>
      </c>
      <c r="E213" t="s">
        <v>771</v>
      </c>
      <c r="F213" t="s">
        <v>772</v>
      </c>
      <c r="G213">
        <v>3590</v>
      </c>
      <c r="H213" t="s">
        <v>773</v>
      </c>
      <c r="I213">
        <v>63300170</v>
      </c>
      <c r="J213" t="s">
        <v>1873</v>
      </c>
      <c r="K213" s="3"/>
      <c r="L213" s="3">
        <v>24634.836945505733</v>
      </c>
      <c r="M213" s="3">
        <v>25497.05623859843</v>
      </c>
      <c r="N213" s="107"/>
      <c r="O213" s="100"/>
      <c r="P213" s="3">
        <f t="shared" si="3"/>
        <v>50131.893184104163</v>
      </c>
    </row>
    <row r="214" spans="1:16" x14ac:dyDescent="0.35">
      <c r="A214" t="s">
        <v>10</v>
      </c>
      <c r="C214" t="s">
        <v>11</v>
      </c>
      <c r="D214" t="s">
        <v>28</v>
      </c>
      <c r="E214" t="s">
        <v>774</v>
      </c>
      <c r="F214" t="s">
        <v>773</v>
      </c>
      <c r="G214">
        <v>3590</v>
      </c>
      <c r="H214" t="s">
        <v>773</v>
      </c>
      <c r="I214">
        <v>63300040</v>
      </c>
      <c r="J214" t="s">
        <v>1515</v>
      </c>
      <c r="K214" s="3"/>
      <c r="L214" s="3">
        <v>131006.05280732935</v>
      </c>
      <c r="M214" s="3">
        <v>135591.26465558587</v>
      </c>
      <c r="N214" s="107"/>
      <c r="O214" s="100"/>
      <c r="P214" s="3">
        <f t="shared" si="3"/>
        <v>266597.31746291521</v>
      </c>
    </row>
    <row r="215" spans="1:16" x14ac:dyDescent="0.35">
      <c r="A215" t="s">
        <v>10</v>
      </c>
      <c r="C215" t="s">
        <v>11</v>
      </c>
      <c r="D215" t="s">
        <v>28</v>
      </c>
      <c r="E215" t="s">
        <v>774</v>
      </c>
      <c r="F215" t="s">
        <v>773</v>
      </c>
      <c r="G215">
        <v>3590</v>
      </c>
      <c r="H215" t="s">
        <v>773</v>
      </c>
      <c r="I215">
        <v>63300080</v>
      </c>
      <c r="J215" t="s">
        <v>91</v>
      </c>
      <c r="K215" s="3"/>
      <c r="L215" s="3">
        <v>379293.71479455353</v>
      </c>
      <c r="M215" s="3">
        <v>392568.99481236289</v>
      </c>
      <c r="N215" s="107"/>
      <c r="O215" s="100"/>
      <c r="P215" s="3">
        <f t="shared" si="3"/>
        <v>771862.70960691641</v>
      </c>
    </row>
    <row r="216" spans="1:16" x14ac:dyDescent="0.35">
      <c r="A216" t="s">
        <v>10</v>
      </c>
      <c r="C216" t="s">
        <v>11</v>
      </c>
      <c r="D216" t="s">
        <v>28</v>
      </c>
      <c r="E216" t="s">
        <v>774</v>
      </c>
      <c r="F216" t="s">
        <v>773</v>
      </c>
      <c r="G216">
        <v>3590</v>
      </c>
      <c r="H216" t="s">
        <v>773</v>
      </c>
      <c r="I216">
        <v>63300100</v>
      </c>
      <c r="J216" t="s">
        <v>1869</v>
      </c>
      <c r="K216" s="3"/>
      <c r="L216" s="3">
        <v>114786.25579308857</v>
      </c>
      <c r="M216" s="3">
        <v>118803.77474584666</v>
      </c>
      <c r="N216" s="107"/>
      <c r="O216" s="100"/>
      <c r="P216" s="3">
        <f t="shared" si="3"/>
        <v>233590.03053893521</v>
      </c>
    </row>
    <row r="217" spans="1:16" x14ac:dyDescent="0.35">
      <c r="A217" t="s">
        <v>10</v>
      </c>
      <c r="C217" t="s">
        <v>11</v>
      </c>
      <c r="D217" t="s">
        <v>28</v>
      </c>
      <c r="E217" t="s">
        <v>774</v>
      </c>
      <c r="F217" t="s">
        <v>773</v>
      </c>
      <c r="G217">
        <v>3590</v>
      </c>
      <c r="H217" t="s">
        <v>773</v>
      </c>
      <c r="I217">
        <v>63300170</v>
      </c>
      <c r="J217" t="s">
        <v>1873</v>
      </c>
      <c r="K217" s="3"/>
      <c r="L217" s="3">
        <v>198380.59425109872</v>
      </c>
      <c r="M217" s="3">
        <v>205323.91504988717</v>
      </c>
      <c r="N217" s="107"/>
      <c r="O217" s="100"/>
      <c r="P217" s="3">
        <f t="shared" si="3"/>
        <v>403704.5093009859</v>
      </c>
    </row>
    <row r="218" spans="1:16" x14ac:dyDescent="0.35">
      <c r="A218" t="s">
        <v>10</v>
      </c>
      <c r="C218" t="s">
        <v>11</v>
      </c>
      <c r="D218" t="s">
        <v>28</v>
      </c>
      <c r="E218" t="s">
        <v>775</v>
      </c>
      <c r="F218" t="s">
        <v>776</v>
      </c>
      <c r="G218">
        <v>3590</v>
      </c>
      <c r="H218" t="s">
        <v>773</v>
      </c>
      <c r="I218">
        <v>63300040</v>
      </c>
      <c r="J218" t="s">
        <v>1515</v>
      </c>
      <c r="K218" s="3"/>
      <c r="L218" s="3">
        <v>76855.157473211642</v>
      </c>
      <c r="M218" s="3">
        <v>79545.087984774043</v>
      </c>
      <c r="N218" s="107"/>
      <c r="O218" s="100"/>
      <c r="P218" s="3">
        <f t="shared" si="3"/>
        <v>156400.24545798567</v>
      </c>
    </row>
    <row r="219" spans="1:16" x14ac:dyDescent="0.35">
      <c r="A219" t="s">
        <v>10</v>
      </c>
      <c r="C219" t="s">
        <v>11</v>
      </c>
      <c r="D219" t="s">
        <v>28</v>
      </c>
      <c r="E219" t="s">
        <v>775</v>
      </c>
      <c r="F219" t="s">
        <v>776</v>
      </c>
      <c r="G219">
        <v>3590</v>
      </c>
      <c r="H219" t="s">
        <v>773</v>
      </c>
      <c r="I219">
        <v>63300080</v>
      </c>
      <c r="J219" t="s">
        <v>91</v>
      </c>
      <c r="K219" s="3"/>
      <c r="L219" s="3">
        <v>222513.97973196514</v>
      </c>
      <c r="M219" s="3">
        <v>230301.96902258389</v>
      </c>
      <c r="N219" s="107"/>
      <c r="O219" s="100"/>
      <c r="P219" s="3">
        <f t="shared" si="3"/>
        <v>452815.94875454903</v>
      </c>
    </row>
    <row r="220" spans="1:16" x14ac:dyDescent="0.35">
      <c r="A220" t="s">
        <v>10</v>
      </c>
      <c r="C220" t="s">
        <v>11</v>
      </c>
      <c r="D220" t="s">
        <v>28</v>
      </c>
      <c r="E220" t="s">
        <v>775</v>
      </c>
      <c r="F220" t="s">
        <v>776</v>
      </c>
      <c r="G220">
        <v>3590</v>
      </c>
      <c r="H220" t="s">
        <v>773</v>
      </c>
      <c r="I220">
        <v>63300100</v>
      </c>
      <c r="J220" t="s">
        <v>1869</v>
      </c>
      <c r="K220" s="3"/>
      <c r="L220" s="3">
        <v>67339.757024147344</v>
      </c>
      <c r="M220" s="3">
        <v>69696.648519992494</v>
      </c>
      <c r="N220" s="107"/>
      <c r="O220" s="100"/>
      <c r="P220" s="3">
        <f t="shared" si="3"/>
        <v>137036.40554413985</v>
      </c>
    </row>
    <row r="221" spans="1:16" x14ac:dyDescent="0.35">
      <c r="A221" t="s">
        <v>10</v>
      </c>
      <c r="C221" t="s">
        <v>11</v>
      </c>
      <c r="D221" t="s">
        <v>28</v>
      </c>
      <c r="E221" t="s">
        <v>775</v>
      </c>
      <c r="F221" t="s">
        <v>776</v>
      </c>
      <c r="G221">
        <v>3590</v>
      </c>
      <c r="H221" t="s">
        <v>773</v>
      </c>
      <c r="I221">
        <v>63300170</v>
      </c>
      <c r="J221" t="s">
        <v>1873</v>
      </c>
      <c r="K221" s="3"/>
      <c r="L221" s="3">
        <v>116380.66703086335</v>
      </c>
      <c r="M221" s="3">
        <v>120453.99037694356</v>
      </c>
      <c r="N221" s="107"/>
      <c r="O221" s="100"/>
      <c r="P221" s="3">
        <f t="shared" si="3"/>
        <v>236834.6574078069</v>
      </c>
    </row>
    <row r="222" spans="1:16" x14ac:dyDescent="0.35">
      <c r="A222" t="s">
        <v>10</v>
      </c>
      <c r="C222" t="s">
        <v>11</v>
      </c>
      <c r="D222" t="s">
        <v>28</v>
      </c>
      <c r="E222" t="s">
        <v>777</v>
      </c>
      <c r="F222" t="s">
        <v>778</v>
      </c>
      <c r="G222">
        <v>3590</v>
      </c>
      <c r="H222" t="s">
        <v>773</v>
      </c>
      <c r="I222">
        <v>63300040</v>
      </c>
      <c r="J222" t="s">
        <v>1515</v>
      </c>
      <c r="K222" s="3"/>
      <c r="L222" s="3">
        <v>3406.4612019250148</v>
      </c>
      <c r="M222" s="3">
        <v>3525.6873439923902</v>
      </c>
      <c r="N222" s="107"/>
      <c r="O222" s="100"/>
      <c r="P222" s="3">
        <f t="shared" si="3"/>
        <v>6932.1485459174055</v>
      </c>
    </row>
    <row r="223" spans="1:16" x14ac:dyDescent="0.35">
      <c r="A223" t="s">
        <v>10</v>
      </c>
      <c r="C223" t="s">
        <v>11</v>
      </c>
      <c r="D223" t="s">
        <v>28</v>
      </c>
      <c r="E223" t="s">
        <v>777</v>
      </c>
      <c r="F223" t="s">
        <v>778</v>
      </c>
      <c r="G223">
        <v>3590</v>
      </c>
      <c r="H223" t="s">
        <v>773</v>
      </c>
      <c r="I223">
        <v>63300080</v>
      </c>
      <c r="J223" t="s">
        <v>91</v>
      </c>
      <c r="K223" s="3"/>
      <c r="L223" s="3">
        <v>9862.516241763853</v>
      </c>
      <c r="M223" s="3">
        <v>10207.704310225588</v>
      </c>
      <c r="N223" s="107"/>
      <c r="O223" s="100"/>
      <c r="P223" s="3">
        <f t="shared" si="3"/>
        <v>20070.220551989441</v>
      </c>
    </row>
    <row r="224" spans="1:16" x14ac:dyDescent="0.35">
      <c r="A224" t="s">
        <v>10</v>
      </c>
      <c r="C224" t="s">
        <v>11</v>
      </c>
      <c r="D224" t="s">
        <v>28</v>
      </c>
      <c r="E224" t="s">
        <v>777</v>
      </c>
      <c r="F224" t="s">
        <v>778</v>
      </c>
      <c r="G224">
        <v>3590</v>
      </c>
      <c r="H224" t="s">
        <v>773</v>
      </c>
      <c r="I224">
        <v>63300100</v>
      </c>
      <c r="J224" t="s">
        <v>1869</v>
      </c>
      <c r="K224" s="3"/>
      <c r="L224" s="3">
        <v>2984.7088626390605</v>
      </c>
      <c r="M224" s="3">
        <v>3089.1736728314277</v>
      </c>
      <c r="N224" s="107"/>
      <c r="O224" s="100"/>
      <c r="P224" s="3">
        <f t="shared" si="3"/>
        <v>6073.8825354704877</v>
      </c>
    </row>
    <row r="225" spans="1:16" x14ac:dyDescent="0.35">
      <c r="A225" t="s">
        <v>10</v>
      </c>
      <c r="C225" t="s">
        <v>11</v>
      </c>
      <c r="D225" t="s">
        <v>28</v>
      </c>
      <c r="E225" t="s">
        <v>777</v>
      </c>
      <c r="F225" t="s">
        <v>778</v>
      </c>
      <c r="G225">
        <v>3590</v>
      </c>
      <c r="H225" t="s">
        <v>773</v>
      </c>
      <c r="I225">
        <v>63300170</v>
      </c>
      <c r="J225" t="s">
        <v>1873</v>
      </c>
      <c r="K225" s="3"/>
      <c r="L225" s="3">
        <v>5158.3555343435937</v>
      </c>
      <c r="M225" s="3">
        <v>5338.8979780456202</v>
      </c>
      <c r="N225" s="107"/>
      <c r="O225" s="100"/>
      <c r="P225" s="3">
        <f t="shared" si="3"/>
        <v>10497.253512389214</v>
      </c>
    </row>
    <row r="226" spans="1:16" x14ac:dyDescent="0.35">
      <c r="A226" t="s">
        <v>10</v>
      </c>
      <c r="C226" t="s">
        <v>11</v>
      </c>
      <c r="D226" t="s">
        <v>28</v>
      </c>
      <c r="E226" t="s">
        <v>779</v>
      </c>
      <c r="F226" t="s">
        <v>780</v>
      </c>
      <c r="G226">
        <v>3590</v>
      </c>
      <c r="H226" t="s">
        <v>773</v>
      </c>
      <c r="I226">
        <v>63300040</v>
      </c>
      <c r="J226" t="s">
        <v>1515</v>
      </c>
      <c r="K226" s="3"/>
      <c r="L226" s="3">
        <v>29494.258311495749</v>
      </c>
      <c r="M226" s="3">
        <v>30526.5573523981</v>
      </c>
      <c r="N226" s="107"/>
      <c r="O226" s="100"/>
      <c r="P226" s="3">
        <f t="shared" si="3"/>
        <v>60020.815663893853</v>
      </c>
    </row>
    <row r="227" spans="1:16" x14ac:dyDescent="0.35">
      <c r="A227" t="s">
        <v>10</v>
      </c>
      <c r="C227" t="s">
        <v>11</v>
      </c>
      <c r="D227" t="s">
        <v>28</v>
      </c>
      <c r="E227" t="s">
        <v>779</v>
      </c>
      <c r="F227" t="s">
        <v>780</v>
      </c>
      <c r="G227">
        <v>3590</v>
      </c>
      <c r="H227" t="s">
        <v>773</v>
      </c>
      <c r="I227">
        <v>63300080</v>
      </c>
      <c r="J227" t="s">
        <v>91</v>
      </c>
      <c r="K227" s="3"/>
      <c r="L227" s="3">
        <v>85392.900254235312</v>
      </c>
      <c r="M227" s="3">
        <v>88381.651763133559</v>
      </c>
      <c r="N227" s="107"/>
      <c r="O227" s="100"/>
      <c r="P227" s="3">
        <f t="shared" si="3"/>
        <v>173774.55201736887</v>
      </c>
    </row>
    <row r="228" spans="1:16" x14ac:dyDescent="0.35">
      <c r="A228" t="s">
        <v>10</v>
      </c>
      <c r="C228" t="s">
        <v>11</v>
      </c>
      <c r="D228" t="s">
        <v>28</v>
      </c>
      <c r="E228" t="s">
        <v>779</v>
      </c>
      <c r="F228" t="s">
        <v>780</v>
      </c>
      <c r="G228">
        <v>3590</v>
      </c>
      <c r="H228" t="s">
        <v>773</v>
      </c>
      <c r="I228">
        <v>63300100</v>
      </c>
      <c r="J228" t="s">
        <v>1869</v>
      </c>
      <c r="K228" s="3"/>
      <c r="L228" s="3">
        <v>25842.588234834373</v>
      </c>
      <c r="M228" s="3">
        <v>26747.078823053576</v>
      </c>
      <c r="N228" s="107"/>
      <c r="O228" s="100"/>
      <c r="P228" s="3">
        <f t="shared" si="3"/>
        <v>52589.667057887949</v>
      </c>
    </row>
    <row r="229" spans="1:16" x14ac:dyDescent="0.35">
      <c r="A229" t="s">
        <v>10</v>
      </c>
      <c r="C229" t="s">
        <v>11</v>
      </c>
      <c r="D229" t="s">
        <v>28</v>
      </c>
      <c r="E229" t="s">
        <v>779</v>
      </c>
      <c r="F229" t="s">
        <v>780</v>
      </c>
      <c r="G229">
        <v>3590</v>
      </c>
      <c r="H229" t="s">
        <v>773</v>
      </c>
      <c r="I229">
        <v>63300170</v>
      </c>
      <c r="J229" t="s">
        <v>1873</v>
      </c>
      <c r="K229" s="3"/>
      <c r="L229" s="3">
        <v>44662.734014550711</v>
      </c>
      <c r="M229" s="3">
        <v>46225.929705059985</v>
      </c>
      <c r="N229" s="107"/>
      <c r="O229" s="100"/>
      <c r="P229" s="3">
        <f t="shared" si="3"/>
        <v>90888.663719610689</v>
      </c>
    </row>
    <row r="230" spans="1:16" x14ac:dyDescent="0.35">
      <c r="A230" t="s">
        <v>10</v>
      </c>
      <c r="C230" t="s">
        <v>11</v>
      </c>
      <c r="D230" t="s">
        <v>28</v>
      </c>
      <c r="E230" t="s">
        <v>456</v>
      </c>
      <c r="F230" t="s">
        <v>457</v>
      </c>
      <c r="G230">
        <v>4400</v>
      </c>
      <c r="H230" t="s">
        <v>458</v>
      </c>
      <c r="I230">
        <v>63300040</v>
      </c>
      <c r="J230" t="s">
        <v>1515</v>
      </c>
      <c r="K230" s="3"/>
      <c r="L230" s="3">
        <v>21199.13351107874</v>
      </c>
      <c r="M230" s="3">
        <v>21941.103183966494</v>
      </c>
      <c r="N230" s="107"/>
      <c r="O230" s="100"/>
      <c r="P230" s="3">
        <f t="shared" si="3"/>
        <v>43140.236695045234</v>
      </c>
    </row>
    <row r="231" spans="1:16" x14ac:dyDescent="0.35">
      <c r="A231" t="s">
        <v>10</v>
      </c>
      <c r="C231" t="s">
        <v>11</v>
      </c>
      <c r="D231" t="s">
        <v>28</v>
      </c>
      <c r="E231" t="s">
        <v>456</v>
      </c>
      <c r="F231" t="s">
        <v>457</v>
      </c>
      <c r="G231">
        <v>4400</v>
      </c>
      <c r="H231" t="s">
        <v>458</v>
      </c>
      <c r="I231">
        <v>63300080</v>
      </c>
      <c r="J231" t="s">
        <v>91</v>
      </c>
      <c r="K231" s="3"/>
      <c r="L231" s="3">
        <v>61376.53892731369</v>
      </c>
      <c r="M231" s="3">
        <v>63524.71778976966</v>
      </c>
      <c r="N231" s="107"/>
      <c r="O231" s="100"/>
      <c r="P231" s="3">
        <f t="shared" si="3"/>
        <v>124901.25671708335</v>
      </c>
    </row>
    <row r="232" spans="1:16" x14ac:dyDescent="0.35">
      <c r="A232" t="s">
        <v>10</v>
      </c>
      <c r="C232" t="s">
        <v>11</v>
      </c>
      <c r="D232" t="s">
        <v>28</v>
      </c>
      <c r="E232" t="s">
        <v>456</v>
      </c>
      <c r="F232" t="s">
        <v>457</v>
      </c>
      <c r="G232">
        <v>4400</v>
      </c>
      <c r="H232" t="s">
        <v>458</v>
      </c>
      <c r="I232">
        <v>63300100</v>
      </c>
      <c r="J232" t="s">
        <v>1869</v>
      </c>
      <c r="K232" s="3"/>
      <c r="L232" s="3">
        <v>18574.478885897563</v>
      </c>
      <c r="M232" s="3">
        <v>19224.585646903975</v>
      </c>
      <c r="N232" s="107"/>
      <c r="O232" s="100"/>
      <c r="P232" s="3">
        <f t="shared" si="3"/>
        <v>37799.064532801538</v>
      </c>
    </row>
    <row r="233" spans="1:16" x14ac:dyDescent="0.35">
      <c r="A233" t="s">
        <v>10</v>
      </c>
      <c r="C233" t="s">
        <v>11</v>
      </c>
      <c r="D233" t="s">
        <v>28</v>
      </c>
      <c r="E233" t="s">
        <v>456</v>
      </c>
      <c r="F233" t="s">
        <v>457</v>
      </c>
      <c r="G233">
        <v>4400</v>
      </c>
      <c r="H233" t="s">
        <v>458</v>
      </c>
      <c r="I233">
        <v>63300170</v>
      </c>
      <c r="J233" t="s">
        <v>1873</v>
      </c>
      <c r="K233" s="3"/>
      <c r="L233" s="3">
        <v>32101.545031062094</v>
      </c>
      <c r="M233" s="3">
        <v>33225.099107149268</v>
      </c>
      <c r="N233" s="107"/>
      <c r="O233" s="100"/>
      <c r="P233" s="3">
        <f t="shared" si="3"/>
        <v>65326.644138211363</v>
      </c>
    </row>
    <row r="234" spans="1:16" x14ac:dyDescent="0.35">
      <c r="A234" t="s">
        <v>10</v>
      </c>
      <c r="C234" t="s">
        <v>11</v>
      </c>
      <c r="D234" t="s">
        <v>28</v>
      </c>
      <c r="E234" t="s">
        <v>420</v>
      </c>
      <c r="F234" t="s">
        <v>421</v>
      </c>
      <c r="G234">
        <v>4426</v>
      </c>
      <c r="H234" t="s">
        <v>31</v>
      </c>
      <c r="I234">
        <v>63300040</v>
      </c>
      <c r="J234" t="s">
        <v>1515</v>
      </c>
      <c r="K234" s="3"/>
      <c r="L234" s="3">
        <v>3541.3532064473789</v>
      </c>
      <c r="M234" s="3">
        <v>3665.3005686730367</v>
      </c>
      <c r="N234" s="107"/>
      <c r="O234" s="100"/>
      <c r="P234" s="3">
        <f t="shared" si="3"/>
        <v>7206.653775120416</v>
      </c>
    </row>
    <row r="235" spans="1:16" x14ac:dyDescent="0.35">
      <c r="A235" t="s">
        <v>10</v>
      </c>
      <c r="C235" t="s">
        <v>11</v>
      </c>
      <c r="D235" t="s">
        <v>28</v>
      </c>
      <c r="E235" t="s">
        <v>420</v>
      </c>
      <c r="F235" t="s">
        <v>421</v>
      </c>
      <c r="G235">
        <v>4426</v>
      </c>
      <c r="H235" t="s">
        <v>31</v>
      </c>
      <c r="I235">
        <v>63300080</v>
      </c>
      <c r="J235" t="s">
        <v>91</v>
      </c>
      <c r="K235" s="3"/>
      <c r="L235" s="3">
        <v>10253.06071200003</v>
      </c>
      <c r="M235" s="3">
        <v>10611.917836920031</v>
      </c>
      <c r="N235" s="107"/>
      <c r="O235" s="100"/>
      <c r="P235" s="3">
        <f t="shared" si="3"/>
        <v>20864.978548920059</v>
      </c>
    </row>
    <row r="236" spans="1:16" x14ac:dyDescent="0.35">
      <c r="A236" t="s">
        <v>10</v>
      </c>
      <c r="C236" t="s">
        <v>11</v>
      </c>
      <c r="D236" t="s">
        <v>28</v>
      </c>
      <c r="E236" t="s">
        <v>420</v>
      </c>
      <c r="F236" t="s">
        <v>421</v>
      </c>
      <c r="G236">
        <v>4426</v>
      </c>
      <c r="H236" t="s">
        <v>31</v>
      </c>
      <c r="I236">
        <v>63300100</v>
      </c>
      <c r="J236" t="s">
        <v>1869</v>
      </c>
      <c r="K236" s="3"/>
      <c r="L236" s="3">
        <v>3102.8999523157986</v>
      </c>
      <c r="M236" s="3">
        <v>3211.5014506468515</v>
      </c>
      <c r="N236" s="107"/>
      <c r="O236" s="100"/>
      <c r="P236" s="3">
        <f t="shared" si="3"/>
        <v>6314.4014029626505</v>
      </c>
    </row>
    <row r="237" spans="1:16" x14ac:dyDescent="0.35">
      <c r="A237" t="s">
        <v>10</v>
      </c>
      <c r="C237" t="s">
        <v>11</v>
      </c>
      <c r="D237" t="s">
        <v>28</v>
      </c>
      <c r="E237" t="s">
        <v>420</v>
      </c>
      <c r="F237" t="s">
        <v>421</v>
      </c>
      <c r="G237">
        <v>4426</v>
      </c>
      <c r="H237" t="s">
        <v>31</v>
      </c>
      <c r="I237">
        <v>63300130</v>
      </c>
      <c r="J237" t="s">
        <v>1896</v>
      </c>
      <c r="K237" s="3"/>
      <c r="L237" s="3">
        <v>1686.3586697368473</v>
      </c>
      <c r="M237" s="3">
        <v>1745.3812231776367</v>
      </c>
      <c r="N237" s="107"/>
      <c r="O237" s="100"/>
      <c r="P237" s="3">
        <f t="shared" si="3"/>
        <v>3431.7398929144838</v>
      </c>
    </row>
    <row r="238" spans="1:16" x14ac:dyDescent="0.35">
      <c r="A238" t="s">
        <v>10</v>
      </c>
      <c r="C238" t="s">
        <v>11</v>
      </c>
      <c r="D238" t="s">
        <v>28</v>
      </c>
      <c r="E238" t="s">
        <v>420</v>
      </c>
      <c r="F238" t="s">
        <v>421</v>
      </c>
      <c r="G238">
        <v>4426</v>
      </c>
      <c r="H238" t="s">
        <v>31</v>
      </c>
      <c r="I238">
        <v>63300170</v>
      </c>
      <c r="J238" t="s">
        <v>1873</v>
      </c>
      <c r="K238" s="3"/>
      <c r="L238" s="3">
        <v>5362.620569763174</v>
      </c>
      <c r="M238" s="3">
        <v>5550.3122897048843</v>
      </c>
      <c r="N238" s="107"/>
      <c r="O238" s="100"/>
      <c r="P238" s="3">
        <f t="shared" si="3"/>
        <v>10912.932859468059</v>
      </c>
    </row>
    <row r="239" spans="1:16" x14ac:dyDescent="0.35">
      <c r="A239" t="s">
        <v>10</v>
      </c>
      <c r="C239" t="s">
        <v>11</v>
      </c>
      <c r="D239" t="s">
        <v>28</v>
      </c>
      <c r="E239" t="s">
        <v>422</v>
      </c>
      <c r="F239" t="s">
        <v>423</v>
      </c>
      <c r="G239">
        <v>4426</v>
      </c>
      <c r="H239" t="s">
        <v>31</v>
      </c>
      <c r="I239">
        <v>63300040</v>
      </c>
      <c r="J239" t="s">
        <v>1515</v>
      </c>
      <c r="K239" s="3"/>
      <c r="L239" s="3">
        <v>21234.704418098303</v>
      </c>
      <c r="M239" s="3">
        <v>21977.919072731744</v>
      </c>
      <c r="N239" s="107"/>
      <c r="O239" s="100"/>
      <c r="P239" s="3">
        <f t="shared" si="3"/>
        <v>43212.623490830047</v>
      </c>
    </row>
    <row r="240" spans="1:16" x14ac:dyDescent="0.35">
      <c r="A240" t="s">
        <v>10</v>
      </c>
      <c r="C240" t="s">
        <v>11</v>
      </c>
      <c r="D240" t="s">
        <v>28</v>
      </c>
      <c r="E240" t="s">
        <v>422</v>
      </c>
      <c r="F240" t="s">
        <v>423</v>
      </c>
      <c r="G240">
        <v>4426</v>
      </c>
      <c r="H240" t="s">
        <v>31</v>
      </c>
      <c r="I240">
        <v>63300080</v>
      </c>
      <c r="J240" t="s">
        <v>91</v>
      </c>
      <c r="K240" s="3"/>
      <c r="L240" s="3">
        <v>61479.525172398891</v>
      </c>
      <c r="M240" s="3">
        <v>63631.308553432857</v>
      </c>
      <c r="N240" s="107"/>
      <c r="O240" s="100"/>
      <c r="P240" s="3">
        <f t="shared" si="3"/>
        <v>125110.83372583175</v>
      </c>
    </row>
    <row r="241" spans="1:16" x14ac:dyDescent="0.35">
      <c r="A241" t="s">
        <v>10</v>
      </c>
      <c r="C241" t="s">
        <v>11</v>
      </c>
      <c r="D241" t="s">
        <v>28</v>
      </c>
      <c r="E241" t="s">
        <v>422</v>
      </c>
      <c r="F241" t="s">
        <v>423</v>
      </c>
      <c r="G241">
        <v>4426</v>
      </c>
      <c r="H241" t="s">
        <v>31</v>
      </c>
      <c r="I241">
        <v>63300100</v>
      </c>
      <c r="J241" t="s">
        <v>1869</v>
      </c>
      <c r="K241" s="3"/>
      <c r="L241" s="3">
        <v>18605.64577585756</v>
      </c>
      <c r="M241" s="3">
        <v>19256.843378012574</v>
      </c>
      <c r="N241" s="107"/>
      <c r="O241" s="100"/>
      <c r="P241" s="3">
        <f t="shared" si="3"/>
        <v>37862.489153870134</v>
      </c>
    </row>
    <row r="242" spans="1:16" x14ac:dyDescent="0.35">
      <c r="A242" t="s">
        <v>10</v>
      </c>
      <c r="C242" t="s">
        <v>11</v>
      </c>
      <c r="D242" t="s">
        <v>28</v>
      </c>
      <c r="E242" t="s">
        <v>422</v>
      </c>
      <c r="F242" t="s">
        <v>423</v>
      </c>
      <c r="G242">
        <v>4426</v>
      </c>
      <c r="H242" t="s">
        <v>31</v>
      </c>
      <c r="I242">
        <v>63300130</v>
      </c>
      <c r="J242" t="s">
        <v>1896</v>
      </c>
      <c r="K242" s="3"/>
      <c r="L242" s="3">
        <v>10111.76400861824</v>
      </c>
      <c r="M242" s="3">
        <v>10465.675748919879</v>
      </c>
      <c r="N242" s="107"/>
      <c r="O242" s="100"/>
      <c r="P242" s="3">
        <f t="shared" si="3"/>
        <v>20577.439757538119</v>
      </c>
    </row>
    <row r="243" spans="1:16" x14ac:dyDescent="0.35">
      <c r="A243" t="s">
        <v>10</v>
      </c>
      <c r="C243" t="s">
        <v>11</v>
      </c>
      <c r="D243" t="s">
        <v>28</v>
      </c>
      <c r="E243" t="s">
        <v>422</v>
      </c>
      <c r="F243" t="s">
        <v>423</v>
      </c>
      <c r="G243">
        <v>4426</v>
      </c>
      <c r="H243" t="s">
        <v>31</v>
      </c>
      <c r="I243">
        <v>63300170</v>
      </c>
      <c r="J243" t="s">
        <v>1873</v>
      </c>
      <c r="K243" s="3"/>
      <c r="L243" s="3">
        <v>32155.409547406001</v>
      </c>
      <c r="M243" s="3">
        <v>33280.848881565209</v>
      </c>
      <c r="N243" s="107"/>
      <c r="O243" s="100"/>
      <c r="P243" s="3">
        <f t="shared" si="3"/>
        <v>65436.25842897121</v>
      </c>
    </row>
    <row r="244" spans="1:16" x14ac:dyDescent="0.35">
      <c r="A244" t="s">
        <v>10</v>
      </c>
      <c r="C244" t="s">
        <v>11</v>
      </c>
      <c r="D244" t="s">
        <v>28</v>
      </c>
      <c r="E244" t="s">
        <v>29</v>
      </c>
      <c r="F244" t="s">
        <v>30</v>
      </c>
      <c r="G244">
        <v>4426</v>
      </c>
      <c r="H244" t="s">
        <v>31</v>
      </c>
      <c r="I244">
        <v>63300040</v>
      </c>
      <c r="J244" t="s">
        <v>1515</v>
      </c>
      <c r="K244" s="3"/>
      <c r="L244" s="3">
        <v>23128.597567207435</v>
      </c>
      <c r="M244" s="3">
        <v>23938.098482059693</v>
      </c>
      <c r="N244" s="107"/>
      <c r="O244" s="100"/>
      <c r="P244" s="3">
        <f t="shared" si="3"/>
        <v>47066.696049267128</v>
      </c>
    </row>
    <row r="245" spans="1:16" x14ac:dyDescent="0.35">
      <c r="A245" t="s">
        <v>10</v>
      </c>
      <c r="C245" t="s">
        <v>11</v>
      </c>
      <c r="D245" t="s">
        <v>28</v>
      </c>
      <c r="E245" t="s">
        <v>29</v>
      </c>
      <c r="F245" t="s">
        <v>30</v>
      </c>
      <c r="G245">
        <v>4426</v>
      </c>
      <c r="H245" t="s">
        <v>31</v>
      </c>
      <c r="I245">
        <v>63300080</v>
      </c>
      <c r="J245" t="s">
        <v>91</v>
      </c>
      <c r="K245" s="3"/>
      <c r="L245" s="3">
        <v>66962.796766010099</v>
      </c>
      <c r="M245" s="3">
        <v>69306.494652820445</v>
      </c>
      <c r="N245" s="107"/>
      <c r="O245" s="100"/>
      <c r="P245" s="3">
        <f t="shared" si="3"/>
        <v>136269.29141883054</v>
      </c>
    </row>
    <row r="246" spans="1:16" x14ac:dyDescent="0.35">
      <c r="A246" t="s">
        <v>10</v>
      </c>
      <c r="C246" t="s">
        <v>11</v>
      </c>
      <c r="D246" t="s">
        <v>28</v>
      </c>
      <c r="E246" t="s">
        <v>29</v>
      </c>
      <c r="F246" t="s">
        <v>30</v>
      </c>
      <c r="G246">
        <v>4426</v>
      </c>
      <c r="H246" t="s">
        <v>31</v>
      </c>
      <c r="I246">
        <v>63300100</v>
      </c>
      <c r="J246" t="s">
        <v>1869</v>
      </c>
      <c r="K246" s="3"/>
      <c r="L246" s="3">
        <v>20265.056916029371</v>
      </c>
      <c r="M246" s="3">
        <v>20974.333908090397</v>
      </c>
      <c r="N246" s="107"/>
      <c r="O246" s="100"/>
      <c r="P246" s="3">
        <f t="shared" si="3"/>
        <v>41239.390824119764</v>
      </c>
    </row>
    <row r="247" spans="1:16" x14ac:dyDescent="0.35">
      <c r="A247" t="s">
        <v>10</v>
      </c>
      <c r="C247" t="s">
        <v>11</v>
      </c>
      <c r="D247" t="s">
        <v>28</v>
      </c>
      <c r="E247" t="s">
        <v>29</v>
      </c>
      <c r="F247" t="s">
        <v>30</v>
      </c>
      <c r="G247">
        <v>4426</v>
      </c>
      <c r="H247" t="s">
        <v>31</v>
      </c>
      <c r="I247">
        <v>63300130</v>
      </c>
      <c r="J247" t="s">
        <v>1896</v>
      </c>
      <c r="K247" s="3"/>
      <c r="L247" s="3">
        <v>11013.617889146399</v>
      </c>
      <c r="M247" s="3">
        <v>11399.094515266523</v>
      </c>
      <c r="N247" s="107"/>
      <c r="O247" s="100"/>
      <c r="P247" s="3">
        <f t="shared" si="3"/>
        <v>22412.712404412923</v>
      </c>
    </row>
    <row r="248" spans="1:16" x14ac:dyDescent="0.35">
      <c r="A248" t="s">
        <v>10</v>
      </c>
      <c r="C248" t="s">
        <v>11</v>
      </c>
      <c r="D248" t="s">
        <v>28</v>
      </c>
      <c r="E248" t="s">
        <v>29</v>
      </c>
      <c r="F248" t="s">
        <v>30</v>
      </c>
      <c r="G248">
        <v>4426</v>
      </c>
      <c r="H248" t="s">
        <v>31</v>
      </c>
      <c r="I248">
        <v>63300170</v>
      </c>
      <c r="J248" t="s">
        <v>1873</v>
      </c>
      <c r="K248" s="3"/>
      <c r="L248" s="3">
        <v>35023.304887485545</v>
      </c>
      <c r="M248" s="3">
        <v>36249.12055854754</v>
      </c>
      <c r="N248" s="107"/>
      <c r="O248" s="100"/>
      <c r="P248" s="3">
        <f t="shared" si="3"/>
        <v>71272.425446033085</v>
      </c>
    </row>
    <row r="249" spans="1:16" x14ac:dyDescent="0.35">
      <c r="A249" t="s">
        <v>10</v>
      </c>
      <c r="C249" t="s">
        <v>11</v>
      </c>
      <c r="D249" t="s">
        <v>28</v>
      </c>
      <c r="E249" t="s">
        <v>424</v>
      </c>
      <c r="F249" t="s">
        <v>425</v>
      </c>
      <c r="G249">
        <v>4426</v>
      </c>
      <c r="H249" t="s">
        <v>31</v>
      </c>
      <c r="I249">
        <v>63300040</v>
      </c>
      <c r="J249" t="s">
        <v>1515</v>
      </c>
      <c r="K249" s="3"/>
      <c r="L249" s="3">
        <v>23514.949435888684</v>
      </c>
      <c r="M249" s="3">
        <v>24337.972666144786</v>
      </c>
      <c r="N249" s="107"/>
      <c r="O249" s="100"/>
      <c r="P249" s="3">
        <f t="shared" si="3"/>
        <v>47852.922102033466</v>
      </c>
    </row>
    <row r="250" spans="1:16" x14ac:dyDescent="0.35">
      <c r="A250" t="s">
        <v>10</v>
      </c>
      <c r="C250" t="s">
        <v>11</v>
      </c>
      <c r="D250" t="s">
        <v>28</v>
      </c>
      <c r="E250" t="s">
        <v>424</v>
      </c>
      <c r="F250" t="s">
        <v>425</v>
      </c>
      <c r="G250">
        <v>4426</v>
      </c>
      <c r="H250" t="s">
        <v>31</v>
      </c>
      <c r="I250">
        <v>63300080</v>
      </c>
      <c r="J250" t="s">
        <v>91</v>
      </c>
      <c r="K250" s="3"/>
      <c r="L250" s="3">
        <v>68081.37741438247</v>
      </c>
      <c r="M250" s="3">
        <v>70464.225623885854</v>
      </c>
      <c r="N250" s="107"/>
      <c r="O250" s="100"/>
      <c r="P250" s="3">
        <f t="shared" si="3"/>
        <v>138545.60303826834</v>
      </c>
    </row>
    <row r="251" spans="1:16" x14ac:dyDescent="0.35">
      <c r="A251" t="s">
        <v>10</v>
      </c>
      <c r="C251" t="s">
        <v>11</v>
      </c>
      <c r="D251" t="s">
        <v>28</v>
      </c>
      <c r="E251" t="s">
        <v>424</v>
      </c>
      <c r="F251" t="s">
        <v>425</v>
      </c>
      <c r="G251">
        <v>4426</v>
      </c>
      <c r="H251" t="s">
        <v>31</v>
      </c>
      <c r="I251">
        <v>63300100</v>
      </c>
      <c r="J251" t="s">
        <v>1869</v>
      </c>
      <c r="K251" s="3"/>
      <c r="L251" s="3">
        <v>20603.574743826273</v>
      </c>
      <c r="M251" s="3">
        <v>21324.699859860193</v>
      </c>
      <c r="N251" s="107"/>
      <c r="O251" s="100"/>
      <c r="P251" s="3">
        <f t="shared" si="3"/>
        <v>41928.27460368647</v>
      </c>
    </row>
    <row r="252" spans="1:16" x14ac:dyDescent="0.35">
      <c r="A252" t="s">
        <v>10</v>
      </c>
      <c r="C252" t="s">
        <v>11</v>
      </c>
      <c r="D252" t="s">
        <v>28</v>
      </c>
      <c r="E252" t="s">
        <v>424</v>
      </c>
      <c r="F252" t="s">
        <v>425</v>
      </c>
      <c r="G252">
        <v>4426</v>
      </c>
      <c r="H252" t="s">
        <v>31</v>
      </c>
      <c r="I252">
        <v>63300130</v>
      </c>
      <c r="J252" t="s">
        <v>1896</v>
      </c>
      <c r="K252" s="3"/>
      <c r="L252" s="3">
        <v>11197.594969470803</v>
      </c>
      <c r="M252" s="3">
        <v>11589.51079340228</v>
      </c>
      <c r="N252" s="107"/>
      <c r="O252" s="100"/>
      <c r="P252" s="3">
        <f t="shared" si="3"/>
        <v>22787.105762873085</v>
      </c>
    </row>
    <row r="253" spans="1:16" x14ac:dyDescent="0.35">
      <c r="A253" t="s">
        <v>10</v>
      </c>
      <c r="C253" t="s">
        <v>11</v>
      </c>
      <c r="D253" t="s">
        <v>28</v>
      </c>
      <c r="E253" t="s">
        <v>424</v>
      </c>
      <c r="F253" t="s">
        <v>425</v>
      </c>
      <c r="G253">
        <v>4426</v>
      </c>
      <c r="H253" t="s">
        <v>31</v>
      </c>
      <c r="I253">
        <v>63300170</v>
      </c>
      <c r="J253" t="s">
        <v>1873</v>
      </c>
      <c r="K253" s="3"/>
      <c r="L253" s="3">
        <v>35608.352002917149</v>
      </c>
      <c r="M253" s="3">
        <v>36854.644323019245</v>
      </c>
      <c r="N253" s="107"/>
      <c r="O253" s="100"/>
      <c r="P253" s="3">
        <f t="shared" si="3"/>
        <v>72462.996325936401</v>
      </c>
    </row>
    <row r="254" spans="1:16" x14ac:dyDescent="0.35">
      <c r="A254" t="s">
        <v>10</v>
      </c>
      <c r="C254" t="s">
        <v>11</v>
      </c>
      <c r="D254" t="s">
        <v>28</v>
      </c>
      <c r="E254" t="s">
        <v>416</v>
      </c>
      <c r="F254" t="s">
        <v>417</v>
      </c>
      <c r="G254">
        <v>4432</v>
      </c>
      <c r="H254" t="s">
        <v>417</v>
      </c>
      <c r="I254">
        <v>63300040</v>
      </c>
      <c r="J254" t="s">
        <v>1515</v>
      </c>
      <c r="K254" s="3"/>
      <c r="L254" s="3">
        <v>71143.821511991438</v>
      </c>
      <c r="M254" s="3">
        <v>73633.855264911123</v>
      </c>
      <c r="N254" s="107"/>
      <c r="O254" s="100"/>
      <c r="P254" s="3">
        <f t="shared" si="3"/>
        <v>144777.67677690258</v>
      </c>
    </row>
    <row r="255" spans="1:16" x14ac:dyDescent="0.35">
      <c r="A255" t="s">
        <v>10</v>
      </c>
      <c r="C255" t="s">
        <v>11</v>
      </c>
      <c r="D255" t="s">
        <v>28</v>
      </c>
      <c r="E255" t="s">
        <v>416</v>
      </c>
      <c r="F255" t="s">
        <v>417</v>
      </c>
      <c r="G255">
        <v>4432</v>
      </c>
      <c r="H255" t="s">
        <v>417</v>
      </c>
      <c r="I255">
        <v>63300080</v>
      </c>
      <c r="J255" t="s">
        <v>91</v>
      </c>
      <c r="K255" s="3"/>
      <c r="L255" s="3">
        <v>205978.3022823371</v>
      </c>
      <c r="M255" s="3">
        <v>213187.54286221889</v>
      </c>
      <c r="N255" s="107"/>
      <c r="O255" s="100"/>
      <c r="P255" s="3">
        <f t="shared" si="3"/>
        <v>419165.84514455602</v>
      </c>
    </row>
    <row r="256" spans="1:16" x14ac:dyDescent="0.35">
      <c r="A256" t="s">
        <v>10</v>
      </c>
      <c r="C256" t="s">
        <v>11</v>
      </c>
      <c r="D256" t="s">
        <v>28</v>
      </c>
      <c r="E256" t="s">
        <v>416</v>
      </c>
      <c r="F256" t="s">
        <v>417</v>
      </c>
      <c r="G256">
        <v>4432</v>
      </c>
      <c r="H256" t="s">
        <v>417</v>
      </c>
      <c r="I256">
        <v>63300100</v>
      </c>
      <c r="J256" t="s">
        <v>1869</v>
      </c>
      <c r="K256" s="3"/>
      <c r="L256" s="3">
        <v>62335.538848602017</v>
      </c>
      <c r="M256" s="3">
        <v>64517.282708303086</v>
      </c>
      <c r="N256" s="107"/>
      <c r="O256" s="100"/>
      <c r="P256" s="3">
        <f t="shared" si="3"/>
        <v>126852.82155690511</v>
      </c>
    </row>
    <row r="257" spans="1:16" x14ac:dyDescent="0.35">
      <c r="A257" t="s">
        <v>10</v>
      </c>
      <c r="C257" t="s">
        <v>11</v>
      </c>
      <c r="D257" t="s">
        <v>28</v>
      </c>
      <c r="E257" t="s">
        <v>416</v>
      </c>
      <c r="F257" t="s">
        <v>417</v>
      </c>
      <c r="G257">
        <v>4432</v>
      </c>
      <c r="H257" t="s">
        <v>417</v>
      </c>
      <c r="I257">
        <v>63300170</v>
      </c>
      <c r="J257" t="s">
        <v>1873</v>
      </c>
      <c r="K257" s="3"/>
      <c r="L257" s="3">
        <v>107732.07257530132</v>
      </c>
      <c r="M257" s="3">
        <v>111502.69511543686</v>
      </c>
      <c r="N257" s="107"/>
      <c r="O257" s="100"/>
      <c r="P257" s="3">
        <f t="shared" si="3"/>
        <v>219234.7676907382</v>
      </c>
    </row>
    <row r="258" spans="1:16" x14ac:dyDescent="0.35">
      <c r="A258" t="s">
        <v>10</v>
      </c>
      <c r="C258" t="s">
        <v>11</v>
      </c>
      <c r="D258" t="s">
        <v>28</v>
      </c>
      <c r="E258" t="s">
        <v>418</v>
      </c>
      <c r="F258" t="s">
        <v>419</v>
      </c>
      <c r="G258">
        <v>4432</v>
      </c>
      <c r="H258" t="s">
        <v>417</v>
      </c>
      <c r="I258">
        <v>63300040</v>
      </c>
      <c r="J258" t="s">
        <v>1515</v>
      </c>
      <c r="K258" s="3"/>
      <c r="L258" s="3">
        <v>1817.8410994683161</v>
      </c>
      <c r="M258" s="3">
        <v>1881.4655379497069</v>
      </c>
      <c r="N258" s="107"/>
      <c r="O258" s="100"/>
      <c r="P258" s="3">
        <f t="shared" si="3"/>
        <v>3699.306637418023</v>
      </c>
    </row>
    <row r="259" spans="1:16" x14ac:dyDescent="0.35">
      <c r="A259" t="s">
        <v>10</v>
      </c>
      <c r="C259" t="s">
        <v>11</v>
      </c>
      <c r="D259" t="s">
        <v>28</v>
      </c>
      <c r="E259" t="s">
        <v>418</v>
      </c>
      <c r="F259" t="s">
        <v>419</v>
      </c>
      <c r="G259">
        <v>4432</v>
      </c>
      <c r="H259" t="s">
        <v>417</v>
      </c>
      <c r="I259">
        <v>63300080</v>
      </c>
      <c r="J259" t="s">
        <v>91</v>
      </c>
      <c r="K259" s="3"/>
      <c r="L259" s="3">
        <v>5263.0828022701726</v>
      </c>
      <c r="M259" s="3">
        <v>5447.2907003496275</v>
      </c>
      <c r="N259" s="107"/>
      <c r="O259" s="100"/>
      <c r="P259" s="3">
        <f t="shared" si="3"/>
        <v>10710.373502619801</v>
      </c>
    </row>
    <row r="260" spans="1:16" x14ac:dyDescent="0.35">
      <c r="A260" t="s">
        <v>10</v>
      </c>
      <c r="C260" t="s">
        <v>11</v>
      </c>
      <c r="D260" t="s">
        <v>28</v>
      </c>
      <c r="E260" t="s">
        <v>418</v>
      </c>
      <c r="F260" t="s">
        <v>419</v>
      </c>
      <c r="G260">
        <v>4432</v>
      </c>
      <c r="H260" t="s">
        <v>417</v>
      </c>
      <c r="I260">
        <v>63300100</v>
      </c>
      <c r="J260" t="s">
        <v>1869</v>
      </c>
      <c r="K260" s="3"/>
      <c r="L260" s="3">
        <v>1592.7750585817628</v>
      </c>
      <c r="M260" s="3">
        <v>1648.5221856321241</v>
      </c>
      <c r="N260" s="107"/>
      <c r="O260" s="100"/>
      <c r="P260" s="3">
        <f t="shared" ref="P260:P323" si="4">SUM(L260:N260)</f>
        <v>3241.2972442138871</v>
      </c>
    </row>
    <row r="261" spans="1:16" x14ac:dyDescent="0.35">
      <c r="A261" t="s">
        <v>10</v>
      </c>
      <c r="C261" t="s">
        <v>11</v>
      </c>
      <c r="D261" t="s">
        <v>28</v>
      </c>
      <c r="E261" t="s">
        <v>418</v>
      </c>
      <c r="F261" t="s">
        <v>419</v>
      </c>
      <c r="G261">
        <v>4432</v>
      </c>
      <c r="H261" t="s">
        <v>417</v>
      </c>
      <c r="I261">
        <v>63300170</v>
      </c>
      <c r="J261" t="s">
        <v>1873</v>
      </c>
      <c r="K261" s="3"/>
      <c r="L261" s="3">
        <v>2752.7308077663074</v>
      </c>
      <c r="M261" s="3">
        <v>2849.0763860381276</v>
      </c>
      <c r="N261" s="107"/>
      <c r="O261" s="100"/>
      <c r="P261" s="3">
        <f t="shared" si="4"/>
        <v>5601.807193804435</v>
      </c>
    </row>
    <row r="262" spans="1:16" x14ac:dyDescent="0.35">
      <c r="A262" t="s">
        <v>10</v>
      </c>
      <c r="C262" t="s">
        <v>11</v>
      </c>
      <c r="D262" t="s">
        <v>28</v>
      </c>
      <c r="E262" t="s">
        <v>36</v>
      </c>
      <c r="F262" t="s">
        <v>37</v>
      </c>
      <c r="G262">
        <v>4043</v>
      </c>
      <c r="H262" t="s">
        <v>38</v>
      </c>
      <c r="I262">
        <v>63300040</v>
      </c>
      <c r="J262" t="s">
        <v>1515</v>
      </c>
      <c r="K262" s="3"/>
      <c r="L262" s="3">
        <v>53851.84782141653</v>
      </c>
      <c r="M262" s="3">
        <v>55736.6624951661</v>
      </c>
      <c r="N262" s="107"/>
      <c r="O262" s="100"/>
      <c r="P262" s="3">
        <f t="shared" si="4"/>
        <v>109588.51031658263</v>
      </c>
    </row>
    <row r="263" spans="1:16" x14ac:dyDescent="0.35">
      <c r="A263" t="s">
        <v>10</v>
      </c>
      <c r="C263" t="s">
        <v>11</v>
      </c>
      <c r="D263" t="s">
        <v>28</v>
      </c>
      <c r="E263" t="s">
        <v>36</v>
      </c>
      <c r="F263" t="s">
        <v>37</v>
      </c>
      <c r="G263">
        <v>4043</v>
      </c>
      <c r="H263" t="s">
        <v>38</v>
      </c>
      <c r="I263">
        <v>63300080</v>
      </c>
      <c r="J263" t="s">
        <v>91</v>
      </c>
      <c r="K263" s="3"/>
      <c r="L263" s="3">
        <v>155913.92131152976</v>
      </c>
      <c r="M263" s="3">
        <v>161370.90855743329</v>
      </c>
      <c r="N263" s="107"/>
      <c r="O263" s="100"/>
      <c r="P263" s="3">
        <f t="shared" si="4"/>
        <v>317284.82986896305</v>
      </c>
    </row>
    <row r="264" spans="1:16" x14ac:dyDescent="0.35">
      <c r="A264" t="s">
        <v>10</v>
      </c>
      <c r="C264" t="s">
        <v>11</v>
      </c>
      <c r="D264" t="s">
        <v>28</v>
      </c>
      <c r="E264" t="s">
        <v>36</v>
      </c>
      <c r="F264" t="s">
        <v>37</v>
      </c>
      <c r="G264">
        <v>4043</v>
      </c>
      <c r="H264" t="s">
        <v>38</v>
      </c>
      <c r="I264">
        <v>63300100</v>
      </c>
      <c r="J264" t="s">
        <v>1869</v>
      </c>
      <c r="K264" s="3"/>
      <c r="L264" s="3">
        <v>47184.47618638401</v>
      </c>
      <c r="M264" s="3">
        <v>48835.932852907441</v>
      </c>
      <c r="N264" s="107"/>
      <c r="O264" s="100"/>
      <c r="P264" s="3">
        <f t="shared" si="4"/>
        <v>96020.409039291451</v>
      </c>
    </row>
    <row r="265" spans="1:16" x14ac:dyDescent="0.35">
      <c r="A265" t="s">
        <v>10</v>
      </c>
      <c r="C265" t="s">
        <v>11</v>
      </c>
      <c r="D265" t="s">
        <v>28</v>
      </c>
      <c r="E265" t="s">
        <v>36</v>
      </c>
      <c r="F265" t="s">
        <v>37</v>
      </c>
      <c r="G265">
        <v>4043</v>
      </c>
      <c r="H265" t="s">
        <v>38</v>
      </c>
      <c r="I265">
        <v>63300170</v>
      </c>
      <c r="J265" t="s">
        <v>1873</v>
      </c>
      <c r="K265" s="3"/>
      <c r="L265" s="3">
        <v>81547.08384385932</v>
      </c>
      <c r="M265" s="3">
        <v>84401.231778394387</v>
      </c>
      <c r="N265" s="107"/>
      <c r="O265" s="100"/>
      <c r="P265" s="3">
        <f t="shared" si="4"/>
        <v>165948.31562225369</v>
      </c>
    </row>
    <row r="266" spans="1:16" x14ac:dyDescent="0.35">
      <c r="A266" t="s">
        <v>10</v>
      </c>
      <c r="C266" t="s">
        <v>11</v>
      </c>
      <c r="D266" t="s">
        <v>28</v>
      </c>
      <c r="E266" t="s">
        <v>723</v>
      </c>
      <c r="F266" t="s">
        <v>724</v>
      </c>
      <c r="G266">
        <v>4044</v>
      </c>
      <c r="H266" t="s">
        <v>725</v>
      </c>
      <c r="I266">
        <v>63300040</v>
      </c>
      <c r="J266" t="s">
        <v>1515</v>
      </c>
      <c r="K266" s="3"/>
      <c r="L266" s="3">
        <v>37581.552606485384</v>
      </c>
      <c r="M266" s="3">
        <v>38896.906947712378</v>
      </c>
      <c r="N266" s="107"/>
      <c r="O266" s="100"/>
      <c r="P266" s="3">
        <f t="shared" si="4"/>
        <v>76478.459554197761</v>
      </c>
    </row>
    <row r="267" spans="1:16" x14ac:dyDescent="0.35">
      <c r="A267" t="s">
        <v>10</v>
      </c>
      <c r="C267" t="s">
        <v>11</v>
      </c>
      <c r="D267" t="s">
        <v>28</v>
      </c>
      <c r="E267" t="s">
        <v>723</v>
      </c>
      <c r="F267" t="s">
        <v>724</v>
      </c>
      <c r="G267">
        <v>4044</v>
      </c>
      <c r="H267" t="s">
        <v>725</v>
      </c>
      <c r="I267">
        <v>63300080</v>
      </c>
      <c r="J267" t="s">
        <v>91</v>
      </c>
      <c r="K267" s="3"/>
      <c r="L267" s="3">
        <v>108807.54278449103</v>
      </c>
      <c r="M267" s="3">
        <v>112615.80678194821</v>
      </c>
      <c r="N267" s="107"/>
      <c r="O267" s="100"/>
      <c r="P267" s="3">
        <f t="shared" si="4"/>
        <v>221423.34956643922</v>
      </c>
    </row>
    <row r="268" spans="1:16" x14ac:dyDescent="0.35">
      <c r="A268" t="s">
        <v>10</v>
      </c>
      <c r="C268" t="s">
        <v>11</v>
      </c>
      <c r="D268" t="s">
        <v>28</v>
      </c>
      <c r="E268" t="s">
        <v>723</v>
      </c>
      <c r="F268" t="s">
        <v>724</v>
      </c>
      <c r="G268">
        <v>4044</v>
      </c>
      <c r="H268" t="s">
        <v>725</v>
      </c>
      <c r="I268">
        <v>63300100</v>
      </c>
      <c r="J268" t="s">
        <v>1869</v>
      </c>
      <c r="K268" s="3"/>
      <c r="L268" s="3">
        <v>32928.598474253864</v>
      </c>
      <c r="M268" s="3">
        <v>34081.099420852748</v>
      </c>
      <c r="N268" s="107"/>
      <c r="O268" s="100"/>
      <c r="P268" s="3">
        <f t="shared" si="4"/>
        <v>67009.697895106612</v>
      </c>
    </row>
    <row r="269" spans="1:16" x14ac:dyDescent="0.35">
      <c r="A269" t="s">
        <v>10</v>
      </c>
      <c r="C269" t="s">
        <v>11</v>
      </c>
      <c r="D269" t="s">
        <v>28</v>
      </c>
      <c r="E269" t="s">
        <v>723</v>
      </c>
      <c r="F269" t="s">
        <v>724</v>
      </c>
      <c r="G269">
        <v>4044</v>
      </c>
      <c r="H269" t="s">
        <v>725</v>
      </c>
      <c r="I269">
        <v>63300170</v>
      </c>
      <c r="J269" t="s">
        <v>1873</v>
      </c>
      <c r="K269" s="3"/>
      <c r="L269" s="3">
        <v>56909.208232677876</v>
      </c>
      <c r="M269" s="3">
        <v>58901.030520821601</v>
      </c>
      <c r="N269" s="107"/>
      <c r="O269" s="100"/>
      <c r="P269" s="3">
        <f t="shared" si="4"/>
        <v>115810.23875349948</v>
      </c>
    </row>
    <row r="270" spans="1:16" x14ac:dyDescent="0.35">
      <c r="A270" t="s">
        <v>10</v>
      </c>
      <c r="C270" t="s">
        <v>11</v>
      </c>
      <c r="D270" t="s">
        <v>28</v>
      </c>
      <c r="E270" t="s">
        <v>1039</v>
      </c>
      <c r="F270" t="s">
        <v>1040</v>
      </c>
      <c r="G270">
        <v>1470</v>
      </c>
      <c r="H270" t="s">
        <v>1041</v>
      </c>
      <c r="I270">
        <v>63300040</v>
      </c>
      <c r="J270" t="s">
        <v>1515</v>
      </c>
      <c r="K270" s="3"/>
      <c r="L270" s="3">
        <v>8316.7135825938913</v>
      </c>
      <c r="M270" s="3">
        <v>8607.7985579846772</v>
      </c>
      <c r="N270" s="107"/>
      <c r="O270" s="100"/>
      <c r="P270" s="3">
        <f t="shared" si="4"/>
        <v>16924.512140578569</v>
      </c>
    </row>
    <row r="271" spans="1:16" x14ac:dyDescent="0.35">
      <c r="A271" t="s">
        <v>10</v>
      </c>
      <c r="C271" t="s">
        <v>11</v>
      </c>
      <c r="D271" t="s">
        <v>28</v>
      </c>
      <c r="E271" t="s">
        <v>1039</v>
      </c>
      <c r="F271" t="s">
        <v>1040</v>
      </c>
      <c r="G271">
        <v>1470</v>
      </c>
      <c r="H271" t="s">
        <v>1041</v>
      </c>
      <c r="I271">
        <v>63300080</v>
      </c>
      <c r="J271" t="s">
        <v>91</v>
      </c>
      <c r="K271" s="3"/>
      <c r="L271" s="3">
        <v>24078.865991509931</v>
      </c>
      <c r="M271" s="3">
        <v>24921.626301212778</v>
      </c>
      <c r="N271" s="107"/>
      <c r="O271" s="100"/>
      <c r="P271" s="3">
        <f t="shared" si="4"/>
        <v>49000.492292722709</v>
      </c>
    </row>
    <row r="272" spans="1:16" x14ac:dyDescent="0.35">
      <c r="A272" t="s">
        <v>10</v>
      </c>
      <c r="C272" t="s">
        <v>11</v>
      </c>
      <c r="D272" t="s">
        <v>28</v>
      </c>
      <c r="E272" t="s">
        <v>1039</v>
      </c>
      <c r="F272" t="s">
        <v>1040</v>
      </c>
      <c r="G272">
        <v>1470</v>
      </c>
      <c r="H272" t="s">
        <v>1041</v>
      </c>
      <c r="I272">
        <v>63300100</v>
      </c>
      <c r="J272" t="s">
        <v>1869</v>
      </c>
      <c r="K272" s="3"/>
      <c r="L272" s="3">
        <v>7287.0252342727426</v>
      </c>
      <c r="M272" s="3">
        <v>7542.0711174722883</v>
      </c>
      <c r="N272" s="107"/>
      <c r="O272" s="100"/>
      <c r="P272" s="3">
        <f t="shared" si="4"/>
        <v>14829.096351745031</v>
      </c>
    </row>
    <row r="273" spans="1:16" x14ac:dyDescent="0.35">
      <c r="A273" t="s">
        <v>10</v>
      </c>
      <c r="C273" t="s">
        <v>11</v>
      </c>
      <c r="D273" t="s">
        <v>28</v>
      </c>
      <c r="E273" t="s">
        <v>1039</v>
      </c>
      <c r="F273" t="s">
        <v>1040</v>
      </c>
      <c r="G273">
        <v>1470</v>
      </c>
      <c r="H273" t="s">
        <v>1041</v>
      </c>
      <c r="I273">
        <v>63300170</v>
      </c>
      <c r="J273" t="s">
        <v>1873</v>
      </c>
      <c r="K273" s="3"/>
      <c r="L273" s="3">
        <v>12593.880567927892</v>
      </c>
      <c r="M273" s="3">
        <v>13034.666387805368</v>
      </c>
      <c r="N273" s="107"/>
      <c r="O273" s="100"/>
      <c r="P273" s="3">
        <f t="shared" si="4"/>
        <v>25628.546955733262</v>
      </c>
    </row>
    <row r="274" spans="1:16" x14ac:dyDescent="0.35">
      <c r="A274" t="s">
        <v>10</v>
      </c>
      <c r="C274" t="s">
        <v>11</v>
      </c>
      <c r="D274" t="s">
        <v>28</v>
      </c>
      <c r="E274" t="s">
        <v>1030</v>
      </c>
      <c r="F274" t="s">
        <v>1031</v>
      </c>
      <c r="G274">
        <v>1473</v>
      </c>
      <c r="H274" t="s">
        <v>1032</v>
      </c>
      <c r="I274">
        <v>63300040</v>
      </c>
      <c r="J274" t="s">
        <v>1515</v>
      </c>
      <c r="K274" s="3"/>
      <c r="L274" s="3">
        <v>19600.782401331031</v>
      </c>
      <c r="M274" s="3">
        <v>20286.809785377616</v>
      </c>
      <c r="N274" s="107"/>
      <c r="O274" s="100"/>
      <c r="P274" s="3">
        <f t="shared" si="4"/>
        <v>39887.592186708644</v>
      </c>
    </row>
    <row r="275" spans="1:16" x14ac:dyDescent="0.35">
      <c r="A275" t="s">
        <v>10</v>
      </c>
      <c r="C275" t="s">
        <v>11</v>
      </c>
      <c r="D275" t="s">
        <v>28</v>
      </c>
      <c r="E275" t="s">
        <v>1030</v>
      </c>
      <c r="F275" t="s">
        <v>1031</v>
      </c>
      <c r="G275">
        <v>1473</v>
      </c>
      <c r="H275" t="s">
        <v>1032</v>
      </c>
      <c r="I275">
        <v>63300080</v>
      </c>
      <c r="J275" t="s">
        <v>91</v>
      </c>
      <c r="K275" s="3"/>
      <c r="L275" s="3">
        <v>56748.931904806035</v>
      </c>
      <c r="M275" s="3">
        <v>58735.144521474242</v>
      </c>
      <c r="N275" s="107"/>
      <c r="O275" s="100"/>
      <c r="P275" s="3">
        <f t="shared" si="4"/>
        <v>115484.07642628028</v>
      </c>
    </row>
    <row r="276" spans="1:16" x14ac:dyDescent="0.35">
      <c r="A276" t="s">
        <v>10</v>
      </c>
      <c r="C276" t="s">
        <v>11</v>
      </c>
      <c r="D276" t="s">
        <v>28</v>
      </c>
      <c r="E276" t="s">
        <v>1030</v>
      </c>
      <c r="F276" t="s">
        <v>1031</v>
      </c>
      <c r="G276">
        <v>1473</v>
      </c>
      <c r="H276" t="s">
        <v>1032</v>
      </c>
      <c r="I276">
        <v>63300100</v>
      </c>
      <c r="J276" t="s">
        <v>1869</v>
      </c>
      <c r="K276" s="3"/>
      <c r="L276" s="3">
        <v>17174.018865928145</v>
      </c>
      <c r="M276" s="3">
        <v>17775.109526235625</v>
      </c>
      <c r="N276" s="107"/>
      <c r="O276" s="100"/>
      <c r="P276" s="3">
        <f t="shared" si="4"/>
        <v>34949.128392163766</v>
      </c>
    </row>
    <row r="277" spans="1:16" x14ac:dyDescent="0.35">
      <c r="A277" t="s">
        <v>10</v>
      </c>
      <c r="C277" t="s">
        <v>11</v>
      </c>
      <c r="D277" t="s">
        <v>28</v>
      </c>
      <c r="E277" t="s">
        <v>1030</v>
      </c>
      <c r="F277" t="s">
        <v>1031</v>
      </c>
      <c r="G277">
        <v>1473</v>
      </c>
      <c r="H277" t="s">
        <v>1032</v>
      </c>
      <c r="I277">
        <v>63300170</v>
      </c>
      <c r="J277" t="s">
        <v>1873</v>
      </c>
      <c r="K277" s="3"/>
      <c r="L277" s="3">
        <v>29681.184779158422</v>
      </c>
      <c r="M277" s="3">
        <v>30720.026246428963</v>
      </c>
      <c r="N277" s="107"/>
      <c r="O277" s="100"/>
      <c r="P277" s="3">
        <f t="shared" si="4"/>
        <v>60401.211025587385</v>
      </c>
    </row>
    <row r="278" spans="1:16" x14ac:dyDescent="0.35">
      <c r="A278" t="s">
        <v>10</v>
      </c>
      <c r="C278" t="s">
        <v>11</v>
      </c>
      <c r="D278" t="s">
        <v>28</v>
      </c>
      <c r="E278" t="s">
        <v>1033</v>
      </c>
      <c r="F278" t="s">
        <v>1034</v>
      </c>
      <c r="G278">
        <v>1472</v>
      </c>
      <c r="H278" t="s">
        <v>1035</v>
      </c>
      <c r="I278">
        <v>63300040</v>
      </c>
      <c r="J278" t="s">
        <v>1515</v>
      </c>
      <c r="K278" s="3"/>
      <c r="L278" s="3">
        <v>12416.186394560524</v>
      </c>
      <c r="M278" s="3">
        <v>12850.752918370141</v>
      </c>
      <c r="N278" s="107"/>
      <c r="O278" s="100"/>
      <c r="P278" s="3">
        <f t="shared" si="4"/>
        <v>25266.939312930663</v>
      </c>
    </row>
    <row r="279" spans="1:16" x14ac:dyDescent="0.35">
      <c r="A279" t="s">
        <v>10</v>
      </c>
      <c r="C279" t="s">
        <v>11</v>
      </c>
      <c r="D279" t="s">
        <v>28</v>
      </c>
      <c r="E279" t="s">
        <v>1033</v>
      </c>
      <c r="F279" t="s">
        <v>1034</v>
      </c>
      <c r="G279">
        <v>1472</v>
      </c>
      <c r="H279" t="s">
        <v>1035</v>
      </c>
      <c r="I279">
        <v>63300080</v>
      </c>
      <c r="J279" t="s">
        <v>91</v>
      </c>
      <c r="K279" s="3"/>
      <c r="L279" s="3">
        <v>35947.815847108563</v>
      </c>
      <c r="M279" s="3">
        <v>37205.989401757361</v>
      </c>
      <c r="N279" s="107"/>
      <c r="O279" s="100"/>
      <c r="P279" s="3">
        <f t="shared" si="4"/>
        <v>73153.805248865916</v>
      </c>
    </row>
    <row r="280" spans="1:16" x14ac:dyDescent="0.35">
      <c r="A280" t="s">
        <v>10</v>
      </c>
      <c r="C280" t="s">
        <v>11</v>
      </c>
      <c r="D280" t="s">
        <v>28</v>
      </c>
      <c r="E280" t="s">
        <v>1033</v>
      </c>
      <c r="F280" t="s">
        <v>1034</v>
      </c>
      <c r="G280">
        <v>1472</v>
      </c>
      <c r="H280" t="s">
        <v>1035</v>
      </c>
      <c r="I280">
        <v>63300100</v>
      </c>
      <c r="J280" t="s">
        <v>1869</v>
      </c>
      <c r="K280" s="3"/>
      <c r="L280" s="3">
        <v>10878.944269519698</v>
      </c>
      <c r="M280" s="3">
        <v>11259.707318952886</v>
      </c>
      <c r="N280" s="107"/>
      <c r="O280" s="100"/>
      <c r="P280" s="3">
        <f t="shared" si="4"/>
        <v>22138.651588472581</v>
      </c>
    </row>
    <row r="281" spans="1:16" x14ac:dyDescent="0.35">
      <c r="A281" t="s">
        <v>10</v>
      </c>
      <c r="C281" t="s">
        <v>11</v>
      </c>
      <c r="D281" t="s">
        <v>28</v>
      </c>
      <c r="E281" t="s">
        <v>1033</v>
      </c>
      <c r="F281" t="s">
        <v>1034</v>
      </c>
      <c r="G281">
        <v>1472</v>
      </c>
      <c r="H281" t="s">
        <v>1035</v>
      </c>
      <c r="I281">
        <v>63300170</v>
      </c>
      <c r="J281" t="s">
        <v>1873</v>
      </c>
      <c r="K281" s="3"/>
      <c r="L281" s="3">
        <v>18801.653683191653</v>
      </c>
      <c r="M281" s="3">
        <v>19459.711562103355</v>
      </c>
      <c r="N281" s="107"/>
      <c r="O281" s="100"/>
      <c r="P281" s="3">
        <f t="shared" si="4"/>
        <v>38261.365245295005</v>
      </c>
    </row>
    <row r="282" spans="1:16" x14ac:dyDescent="0.35">
      <c r="A282" t="s">
        <v>10</v>
      </c>
      <c r="C282" t="s">
        <v>11</v>
      </c>
      <c r="D282" t="s">
        <v>28</v>
      </c>
      <c r="E282" t="s">
        <v>1036</v>
      </c>
      <c r="F282" t="s">
        <v>1037</v>
      </c>
      <c r="G282">
        <v>1471</v>
      </c>
      <c r="H282" t="s">
        <v>1038</v>
      </c>
      <c r="I282">
        <v>63300040</v>
      </c>
      <c r="J282" t="s">
        <v>1515</v>
      </c>
      <c r="K282" s="3"/>
      <c r="L282" s="3">
        <v>10393.760591206605</v>
      </c>
      <c r="M282" s="3">
        <v>10757.542211898835</v>
      </c>
      <c r="N282" s="107"/>
      <c r="O282" s="100"/>
      <c r="P282" s="3">
        <f t="shared" si="4"/>
        <v>21151.302803105442</v>
      </c>
    </row>
    <row r="283" spans="1:16" x14ac:dyDescent="0.35">
      <c r="A283" t="s">
        <v>10</v>
      </c>
      <c r="C283" t="s">
        <v>11</v>
      </c>
      <c r="D283" t="s">
        <v>28</v>
      </c>
      <c r="E283" t="s">
        <v>1036</v>
      </c>
      <c r="F283" t="s">
        <v>1037</v>
      </c>
      <c r="G283">
        <v>1471</v>
      </c>
      <c r="H283" t="s">
        <v>1038</v>
      </c>
      <c r="I283">
        <v>63300080</v>
      </c>
      <c r="J283" t="s">
        <v>91</v>
      </c>
      <c r="K283" s="3"/>
      <c r="L283" s="3">
        <v>30092.411616445792</v>
      </c>
      <c r="M283" s="3">
        <v>31145.646023021392</v>
      </c>
      <c r="N283" s="107"/>
      <c r="O283" s="100"/>
      <c r="P283" s="3">
        <f t="shared" si="4"/>
        <v>61238.057639467181</v>
      </c>
    </row>
    <row r="284" spans="1:16" x14ac:dyDescent="0.35">
      <c r="A284" t="s">
        <v>10</v>
      </c>
      <c r="C284" t="s">
        <v>11</v>
      </c>
      <c r="D284" t="s">
        <v>28</v>
      </c>
      <c r="E284" t="s">
        <v>1036</v>
      </c>
      <c r="F284" t="s">
        <v>1037</v>
      </c>
      <c r="G284">
        <v>1471</v>
      </c>
      <c r="H284" t="s">
        <v>1038</v>
      </c>
      <c r="I284">
        <v>63300100</v>
      </c>
      <c r="J284" t="s">
        <v>1869</v>
      </c>
      <c r="K284" s="3"/>
      <c r="L284" s="3">
        <v>9106.9140418191218</v>
      </c>
      <c r="M284" s="3">
        <v>9425.6560332827903</v>
      </c>
      <c r="N284" s="107"/>
      <c r="O284" s="100"/>
      <c r="P284" s="3">
        <f t="shared" si="4"/>
        <v>18532.57007510191</v>
      </c>
    </row>
    <row r="285" spans="1:16" x14ac:dyDescent="0.35">
      <c r="A285" t="s">
        <v>10</v>
      </c>
      <c r="C285" t="s">
        <v>11</v>
      </c>
      <c r="D285" t="s">
        <v>28</v>
      </c>
      <c r="E285" t="s">
        <v>1036</v>
      </c>
      <c r="F285" t="s">
        <v>1037</v>
      </c>
      <c r="G285">
        <v>1471</v>
      </c>
      <c r="H285" t="s">
        <v>1038</v>
      </c>
      <c r="I285">
        <v>63300170</v>
      </c>
      <c r="J285" t="s">
        <v>1873</v>
      </c>
      <c r="K285" s="3"/>
      <c r="L285" s="3">
        <v>15739.123180970004</v>
      </c>
      <c r="M285" s="3">
        <v>16289.992492303953</v>
      </c>
      <c r="N285" s="107"/>
      <c r="O285" s="100"/>
      <c r="P285" s="3">
        <f t="shared" si="4"/>
        <v>32029.115673273955</v>
      </c>
    </row>
    <row r="286" spans="1:16" x14ac:dyDescent="0.35">
      <c r="A286" t="s">
        <v>10</v>
      </c>
      <c r="C286" t="s">
        <v>11</v>
      </c>
      <c r="D286" t="s">
        <v>1687</v>
      </c>
      <c r="E286" t="s">
        <v>1688</v>
      </c>
      <c r="F286" t="s">
        <v>1689</v>
      </c>
      <c r="G286">
        <v>9809</v>
      </c>
      <c r="H286" t="s">
        <v>1689</v>
      </c>
      <c r="I286">
        <v>63300150</v>
      </c>
      <c r="J286" t="s">
        <v>1680</v>
      </c>
      <c r="K286" s="3"/>
      <c r="L286" s="3">
        <v>8556904.9999996014</v>
      </c>
      <c r="M286" s="3">
        <v>8728042.9999996014</v>
      </c>
      <c r="N286" s="107"/>
      <c r="O286" s="100"/>
      <c r="P286" s="3">
        <f t="shared" si="4"/>
        <v>17284947.999999203</v>
      </c>
    </row>
    <row r="287" spans="1:16" x14ac:dyDescent="0.35">
      <c r="A287" t="s">
        <v>10</v>
      </c>
      <c r="C287" t="s">
        <v>11</v>
      </c>
      <c r="D287" t="s">
        <v>1687</v>
      </c>
      <c r="E287" t="s">
        <v>1690</v>
      </c>
      <c r="F287" t="s">
        <v>1691</v>
      </c>
      <c r="G287">
        <v>9809</v>
      </c>
      <c r="H287" t="s">
        <v>1689</v>
      </c>
      <c r="I287">
        <v>63300150</v>
      </c>
      <c r="J287" t="s">
        <v>1680</v>
      </c>
      <c r="K287" s="3"/>
      <c r="L287" s="3">
        <v>1750124.4048000001</v>
      </c>
      <c r="M287" s="3">
        <v>1785126.8928960001</v>
      </c>
      <c r="N287" s="107"/>
      <c r="O287" s="100"/>
      <c r="P287" s="3">
        <f t="shared" si="4"/>
        <v>3535251.297696</v>
      </c>
    </row>
    <row r="288" spans="1:16" x14ac:dyDescent="0.35">
      <c r="A288" t="s">
        <v>10</v>
      </c>
      <c r="C288" t="s">
        <v>11</v>
      </c>
      <c r="D288" t="s">
        <v>1517</v>
      </c>
      <c r="E288" t="s">
        <v>1518</v>
      </c>
      <c r="F288" t="s">
        <v>1519</v>
      </c>
      <c r="G288">
        <v>9802</v>
      </c>
      <c r="H288" t="s">
        <v>1520</v>
      </c>
      <c r="I288">
        <v>63300158</v>
      </c>
      <c r="J288" t="s">
        <v>1516</v>
      </c>
      <c r="K288" s="3"/>
      <c r="L288" s="3">
        <v>660000</v>
      </c>
      <c r="M288" s="3">
        <v>660000</v>
      </c>
      <c r="N288" s="107"/>
      <c r="O288" s="100"/>
      <c r="P288" s="3">
        <f t="shared" si="4"/>
        <v>1320000</v>
      </c>
    </row>
    <row r="289" spans="1:16" x14ac:dyDescent="0.35">
      <c r="A289" t="s">
        <v>10</v>
      </c>
      <c r="C289" t="s">
        <v>11</v>
      </c>
      <c r="D289" t="s">
        <v>1517</v>
      </c>
      <c r="E289" t="s">
        <v>1521</v>
      </c>
      <c r="F289" t="s">
        <v>1522</v>
      </c>
      <c r="G289">
        <v>9802</v>
      </c>
      <c r="H289" t="s">
        <v>1520</v>
      </c>
      <c r="I289">
        <v>63300158</v>
      </c>
      <c r="J289" t="s">
        <v>1516</v>
      </c>
      <c r="K289" s="3"/>
      <c r="L289" s="3">
        <v>660000</v>
      </c>
      <c r="M289" s="3">
        <v>660000</v>
      </c>
      <c r="N289" s="107"/>
      <c r="O289" s="100"/>
      <c r="P289" s="3">
        <f t="shared" si="4"/>
        <v>1320000</v>
      </c>
    </row>
    <row r="290" spans="1:16" x14ac:dyDescent="0.35">
      <c r="A290" t="s">
        <v>10</v>
      </c>
      <c r="C290" t="s">
        <v>11</v>
      </c>
      <c r="D290" t="s">
        <v>1517</v>
      </c>
      <c r="E290" t="s">
        <v>1523</v>
      </c>
      <c r="F290" t="s">
        <v>1524</v>
      </c>
      <c r="G290">
        <v>9802</v>
      </c>
      <c r="H290" t="s">
        <v>1520</v>
      </c>
      <c r="I290">
        <v>63300158</v>
      </c>
      <c r="J290" t="s">
        <v>1516</v>
      </c>
      <c r="K290" s="3"/>
      <c r="L290" s="3">
        <v>660000</v>
      </c>
      <c r="M290" s="3">
        <v>660000</v>
      </c>
      <c r="N290" s="107"/>
      <c r="O290" s="100"/>
      <c r="P290" s="3">
        <f t="shared" si="4"/>
        <v>1320000</v>
      </c>
    </row>
    <row r="291" spans="1:16" x14ac:dyDescent="0.35">
      <c r="A291" t="s">
        <v>10</v>
      </c>
      <c r="C291" t="s">
        <v>11</v>
      </c>
      <c r="D291" t="s">
        <v>1517</v>
      </c>
      <c r="E291" t="s">
        <v>1525</v>
      </c>
      <c r="F291" t="s">
        <v>1526</v>
      </c>
      <c r="G291">
        <v>9802</v>
      </c>
      <c r="H291" t="s">
        <v>1520</v>
      </c>
      <c r="I291">
        <v>63300158</v>
      </c>
      <c r="J291" t="s">
        <v>1516</v>
      </c>
      <c r="K291" s="3"/>
      <c r="L291" s="3">
        <v>20000.000000399999</v>
      </c>
      <c r="M291" s="3">
        <v>20000.000000399999</v>
      </c>
      <c r="N291" s="107"/>
      <c r="O291" s="100"/>
      <c r="P291" s="3">
        <f t="shared" si="4"/>
        <v>40000.000000799999</v>
      </c>
    </row>
    <row r="292" spans="1:16" x14ac:dyDescent="0.35">
      <c r="A292" t="s">
        <v>10</v>
      </c>
      <c r="C292" t="s">
        <v>11</v>
      </c>
      <c r="D292" t="s">
        <v>103</v>
      </c>
      <c r="E292" t="s">
        <v>166</v>
      </c>
      <c r="F292" t="s">
        <v>167</v>
      </c>
      <c r="G292">
        <v>5318</v>
      </c>
      <c r="H292" t="s">
        <v>168</v>
      </c>
      <c r="I292">
        <v>63300040</v>
      </c>
      <c r="J292" t="s">
        <v>1515</v>
      </c>
      <c r="K292" s="3"/>
      <c r="L292" s="3">
        <v>152827.40814237381</v>
      </c>
      <c r="M292" s="3">
        <v>158176.36742735686</v>
      </c>
      <c r="N292" s="107"/>
      <c r="O292" s="100"/>
      <c r="P292" s="3">
        <f t="shared" si="4"/>
        <v>311003.77556973067</v>
      </c>
    </row>
    <row r="293" spans="1:16" x14ac:dyDescent="0.35">
      <c r="A293" t="s">
        <v>10</v>
      </c>
      <c r="C293" t="s">
        <v>11</v>
      </c>
      <c r="D293" t="s">
        <v>103</v>
      </c>
      <c r="E293" t="s">
        <v>166</v>
      </c>
      <c r="F293" t="s">
        <v>167</v>
      </c>
      <c r="G293">
        <v>5318</v>
      </c>
      <c r="H293" t="s">
        <v>168</v>
      </c>
      <c r="I293">
        <v>63300080</v>
      </c>
      <c r="J293" t="s">
        <v>91</v>
      </c>
      <c r="K293" s="3"/>
      <c r="L293" s="3">
        <v>442471.73405030131</v>
      </c>
      <c r="M293" s="3">
        <v>457958.24474206177</v>
      </c>
      <c r="N293" s="107"/>
      <c r="O293" s="100"/>
      <c r="P293" s="3">
        <f t="shared" si="4"/>
        <v>900429.97879236308</v>
      </c>
    </row>
    <row r="294" spans="1:16" x14ac:dyDescent="0.35">
      <c r="A294" t="s">
        <v>10</v>
      </c>
      <c r="C294" t="s">
        <v>11</v>
      </c>
      <c r="D294" t="s">
        <v>103</v>
      </c>
      <c r="E294" t="s">
        <v>166</v>
      </c>
      <c r="F294" t="s">
        <v>167</v>
      </c>
      <c r="G294">
        <v>5318</v>
      </c>
      <c r="H294" t="s">
        <v>168</v>
      </c>
      <c r="I294">
        <v>63300100</v>
      </c>
      <c r="J294" t="s">
        <v>1869</v>
      </c>
      <c r="K294" s="3"/>
      <c r="L294" s="3">
        <v>133905.91951522275</v>
      </c>
      <c r="M294" s="3">
        <v>138592.62669825554</v>
      </c>
      <c r="N294" s="107"/>
      <c r="O294" s="100"/>
      <c r="P294" s="3">
        <f t="shared" si="4"/>
        <v>272498.54621347832</v>
      </c>
    </row>
    <row r="295" spans="1:16" x14ac:dyDescent="0.35">
      <c r="A295" t="s">
        <v>10</v>
      </c>
      <c r="C295" t="s">
        <v>11</v>
      </c>
      <c r="D295" t="s">
        <v>103</v>
      </c>
      <c r="E295" t="s">
        <v>166</v>
      </c>
      <c r="F295" t="s">
        <v>167</v>
      </c>
      <c r="G295">
        <v>5318</v>
      </c>
      <c r="H295" t="s">
        <v>168</v>
      </c>
      <c r="I295">
        <v>63300130</v>
      </c>
      <c r="J295" t="s">
        <v>1896</v>
      </c>
      <c r="K295" s="3"/>
      <c r="L295" s="3">
        <v>72774.956258273247</v>
      </c>
      <c r="M295" s="3">
        <v>75322.079727312797</v>
      </c>
      <c r="N295" s="107"/>
      <c r="O295" s="100"/>
      <c r="P295" s="3">
        <f t="shared" si="4"/>
        <v>148097.03598558606</v>
      </c>
    </row>
    <row r="296" spans="1:16" x14ac:dyDescent="0.35">
      <c r="A296" t="s">
        <v>10</v>
      </c>
      <c r="C296" t="s">
        <v>11</v>
      </c>
      <c r="D296" t="s">
        <v>103</v>
      </c>
      <c r="E296" t="s">
        <v>166</v>
      </c>
      <c r="F296" t="s">
        <v>167</v>
      </c>
      <c r="G296">
        <v>5318</v>
      </c>
      <c r="H296" t="s">
        <v>168</v>
      </c>
      <c r="I296">
        <v>63300170</v>
      </c>
      <c r="J296" t="s">
        <v>1873</v>
      </c>
      <c r="K296" s="3"/>
      <c r="L296" s="3">
        <v>231424.36090130892</v>
      </c>
      <c r="M296" s="3">
        <v>239524.21353285469</v>
      </c>
      <c r="N296" s="107"/>
      <c r="O296" s="100"/>
      <c r="P296" s="3">
        <f t="shared" si="4"/>
        <v>470948.57443416363</v>
      </c>
    </row>
    <row r="297" spans="1:16" x14ac:dyDescent="0.35">
      <c r="A297" t="s">
        <v>10</v>
      </c>
      <c r="C297" t="s">
        <v>11</v>
      </c>
      <c r="D297" t="s">
        <v>103</v>
      </c>
      <c r="E297" t="s">
        <v>169</v>
      </c>
      <c r="F297" t="s">
        <v>170</v>
      </c>
      <c r="G297">
        <v>5318</v>
      </c>
      <c r="H297" t="s">
        <v>168</v>
      </c>
      <c r="I297">
        <v>63300040</v>
      </c>
      <c r="J297" t="s">
        <v>1515</v>
      </c>
      <c r="K297" s="3"/>
      <c r="L297" s="3">
        <v>2452.1068947271201</v>
      </c>
      <c r="M297" s="3">
        <v>2537.9306360425689</v>
      </c>
      <c r="N297" s="107"/>
      <c r="O297" s="100"/>
      <c r="P297" s="3">
        <f t="shared" si="4"/>
        <v>4990.0375307696886</v>
      </c>
    </row>
    <row r="298" spans="1:16" x14ac:dyDescent="0.35">
      <c r="A298" t="s">
        <v>10</v>
      </c>
      <c r="C298" t="s">
        <v>11</v>
      </c>
      <c r="D298" t="s">
        <v>103</v>
      </c>
      <c r="E298" t="s">
        <v>169</v>
      </c>
      <c r="F298" t="s">
        <v>170</v>
      </c>
      <c r="G298">
        <v>5318</v>
      </c>
      <c r="H298" t="s">
        <v>168</v>
      </c>
      <c r="I298">
        <v>63300080</v>
      </c>
      <c r="J298" t="s">
        <v>91</v>
      </c>
      <c r="K298" s="3"/>
      <c r="L298" s="3">
        <v>7099.4332952099485</v>
      </c>
      <c r="M298" s="3">
        <v>7347.9134605422951</v>
      </c>
      <c r="N298" s="107"/>
      <c r="O298" s="100"/>
      <c r="P298" s="3">
        <f t="shared" si="4"/>
        <v>14447.346755752244</v>
      </c>
    </row>
    <row r="299" spans="1:16" x14ac:dyDescent="0.35">
      <c r="A299" t="s">
        <v>10</v>
      </c>
      <c r="C299" t="s">
        <v>11</v>
      </c>
      <c r="D299" t="s">
        <v>103</v>
      </c>
      <c r="E299" t="s">
        <v>169</v>
      </c>
      <c r="F299" t="s">
        <v>170</v>
      </c>
      <c r="G299">
        <v>5318</v>
      </c>
      <c r="H299" t="s">
        <v>168</v>
      </c>
      <c r="I299">
        <v>63300100</v>
      </c>
      <c r="J299" t="s">
        <v>1869</v>
      </c>
      <c r="K299" s="3"/>
      <c r="L299" s="3">
        <v>2148.5127077609054</v>
      </c>
      <c r="M299" s="3">
        <v>2223.7106525325366</v>
      </c>
      <c r="N299" s="107"/>
      <c r="O299" s="100"/>
      <c r="P299" s="3">
        <f t="shared" si="4"/>
        <v>4372.2233602934421</v>
      </c>
    </row>
    <row r="300" spans="1:16" x14ac:dyDescent="0.35">
      <c r="A300" t="s">
        <v>10</v>
      </c>
      <c r="C300" t="s">
        <v>11</v>
      </c>
      <c r="D300" t="s">
        <v>103</v>
      </c>
      <c r="E300" t="s">
        <v>169</v>
      </c>
      <c r="F300" t="s">
        <v>170</v>
      </c>
      <c r="G300">
        <v>5318</v>
      </c>
      <c r="H300" t="s">
        <v>168</v>
      </c>
      <c r="I300">
        <v>63300170</v>
      </c>
      <c r="J300" t="s">
        <v>1873</v>
      </c>
      <c r="K300" s="3"/>
      <c r="L300" s="3">
        <v>3713.1904405867822</v>
      </c>
      <c r="M300" s="3">
        <v>3843.1521060073192</v>
      </c>
      <c r="N300" s="107"/>
      <c r="O300" s="100"/>
      <c r="P300" s="3">
        <f t="shared" si="4"/>
        <v>7556.3425465941018</v>
      </c>
    </row>
    <row r="301" spans="1:16" x14ac:dyDescent="0.35">
      <c r="A301" t="s">
        <v>10</v>
      </c>
      <c r="C301" t="s">
        <v>11</v>
      </c>
      <c r="D301" t="s">
        <v>103</v>
      </c>
      <c r="E301" t="s">
        <v>739</v>
      </c>
      <c r="F301" t="s">
        <v>740</v>
      </c>
      <c r="G301">
        <v>4019</v>
      </c>
      <c r="H301" t="s">
        <v>741</v>
      </c>
      <c r="I301">
        <v>63300040</v>
      </c>
      <c r="J301" t="s">
        <v>1515</v>
      </c>
      <c r="K301" s="3"/>
      <c r="L301" s="3">
        <v>73907.482227250919</v>
      </c>
      <c r="M301" s="3">
        <v>76494.244105204692</v>
      </c>
      <c r="N301" s="107"/>
      <c r="O301" s="100"/>
      <c r="P301" s="3">
        <f t="shared" si="4"/>
        <v>150401.72633245561</v>
      </c>
    </row>
    <row r="302" spans="1:16" x14ac:dyDescent="0.35">
      <c r="A302" t="s">
        <v>10</v>
      </c>
      <c r="C302" t="s">
        <v>11</v>
      </c>
      <c r="D302" t="s">
        <v>103</v>
      </c>
      <c r="E302" t="s">
        <v>739</v>
      </c>
      <c r="F302" t="s">
        <v>740</v>
      </c>
      <c r="G302">
        <v>4019</v>
      </c>
      <c r="H302" t="s">
        <v>741</v>
      </c>
      <c r="I302">
        <v>63300080</v>
      </c>
      <c r="J302" t="s">
        <v>91</v>
      </c>
      <c r="K302" s="3"/>
      <c r="L302" s="3">
        <v>213979.75806746932</v>
      </c>
      <c r="M302" s="3">
        <v>221469.04959983076</v>
      </c>
      <c r="N302" s="107"/>
      <c r="O302" s="100"/>
      <c r="P302" s="3">
        <f t="shared" si="4"/>
        <v>435448.80766730011</v>
      </c>
    </row>
    <row r="303" spans="1:16" x14ac:dyDescent="0.35">
      <c r="A303" t="s">
        <v>10</v>
      </c>
      <c r="C303" t="s">
        <v>11</v>
      </c>
      <c r="D303" t="s">
        <v>103</v>
      </c>
      <c r="E303" t="s">
        <v>739</v>
      </c>
      <c r="F303" t="s">
        <v>740</v>
      </c>
      <c r="G303">
        <v>4019</v>
      </c>
      <c r="H303" t="s">
        <v>741</v>
      </c>
      <c r="I303">
        <v>63300100</v>
      </c>
      <c r="J303" t="s">
        <v>1869</v>
      </c>
      <c r="K303" s="3"/>
      <c r="L303" s="3">
        <v>64757.032046734137</v>
      </c>
      <c r="M303" s="3">
        <v>67023.528168369827</v>
      </c>
      <c r="N303" s="107"/>
      <c r="O303" s="100"/>
      <c r="P303" s="3">
        <f t="shared" si="4"/>
        <v>131780.56021510396</v>
      </c>
    </row>
    <row r="304" spans="1:16" x14ac:dyDescent="0.35">
      <c r="A304" t="s">
        <v>10</v>
      </c>
      <c r="C304" t="s">
        <v>11</v>
      </c>
      <c r="D304" t="s">
        <v>103</v>
      </c>
      <c r="E304" t="s">
        <v>739</v>
      </c>
      <c r="F304" t="s">
        <v>740</v>
      </c>
      <c r="G304">
        <v>4019</v>
      </c>
      <c r="H304" t="s">
        <v>741</v>
      </c>
      <c r="I304">
        <v>63300170</v>
      </c>
      <c r="J304" t="s">
        <v>1873</v>
      </c>
      <c r="K304" s="3"/>
      <c r="L304" s="3">
        <v>111917.0445155514</v>
      </c>
      <c r="M304" s="3">
        <v>115834.14107359569</v>
      </c>
      <c r="N304" s="107"/>
      <c r="O304" s="100"/>
      <c r="P304" s="3">
        <f t="shared" si="4"/>
        <v>227751.18558914709</v>
      </c>
    </row>
    <row r="305" spans="1:16" x14ac:dyDescent="0.35">
      <c r="A305" t="s">
        <v>10</v>
      </c>
      <c r="C305" t="s">
        <v>11</v>
      </c>
      <c r="D305" t="s">
        <v>103</v>
      </c>
      <c r="E305" t="s">
        <v>742</v>
      </c>
      <c r="F305" t="s">
        <v>743</v>
      </c>
      <c r="G305">
        <v>4019</v>
      </c>
      <c r="H305" t="s">
        <v>741</v>
      </c>
      <c r="I305">
        <v>63300040</v>
      </c>
      <c r="J305" t="s">
        <v>1515</v>
      </c>
      <c r="K305" s="3"/>
      <c r="L305" s="3">
        <v>40995.124591274915</v>
      </c>
      <c r="M305" s="3">
        <v>42429.953951969532</v>
      </c>
      <c r="N305" s="107"/>
      <c r="O305" s="100"/>
      <c r="P305" s="3">
        <f t="shared" si="4"/>
        <v>83425.078543244454</v>
      </c>
    </row>
    <row r="306" spans="1:16" x14ac:dyDescent="0.35">
      <c r="A306" t="s">
        <v>10</v>
      </c>
      <c r="C306" t="s">
        <v>11</v>
      </c>
      <c r="D306" t="s">
        <v>103</v>
      </c>
      <c r="E306" t="s">
        <v>742</v>
      </c>
      <c r="F306" t="s">
        <v>743</v>
      </c>
      <c r="G306">
        <v>4019</v>
      </c>
      <c r="H306" t="s">
        <v>741</v>
      </c>
      <c r="I306">
        <v>63300080</v>
      </c>
      <c r="J306" t="s">
        <v>91</v>
      </c>
      <c r="K306" s="3"/>
      <c r="L306" s="3">
        <v>118690.64643569117</v>
      </c>
      <c r="M306" s="3">
        <v>122844.81906094037</v>
      </c>
      <c r="N306" s="107"/>
      <c r="O306" s="100"/>
      <c r="P306" s="3">
        <f t="shared" si="4"/>
        <v>241535.46549663154</v>
      </c>
    </row>
    <row r="307" spans="1:16" x14ac:dyDescent="0.35">
      <c r="A307" t="s">
        <v>10</v>
      </c>
      <c r="C307" t="s">
        <v>11</v>
      </c>
      <c r="D307" t="s">
        <v>103</v>
      </c>
      <c r="E307" t="s">
        <v>742</v>
      </c>
      <c r="F307" t="s">
        <v>743</v>
      </c>
      <c r="G307">
        <v>4019</v>
      </c>
      <c r="H307" t="s">
        <v>741</v>
      </c>
      <c r="I307">
        <v>63300100</v>
      </c>
      <c r="J307" t="s">
        <v>1869</v>
      </c>
      <c r="K307" s="3"/>
      <c r="L307" s="3">
        <v>35919.537737117069</v>
      </c>
      <c r="M307" s="3">
        <v>37176.721557916164</v>
      </c>
      <c r="N307" s="107"/>
      <c r="O307" s="100"/>
      <c r="P307" s="3">
        <f t="shared" si="4"/>
        <v>73096.259295033233</v>
      </c>
    </row>
    <row r="308" spans="1:16" x14ac:dyDescent="0.35">
      <c r="A308" t="s">
        <v>10</v>
      </c>
      <c r="C308" t="s">
        <v>11</v>
      </c>
      <c r="D308" t="s">
        <v>103</v>
      </c>
      <c r="E308" t="s">
        <v>742</v>
      </c>
      <c r="F308" t="s">
        <v>743</v>
      </c>
      <c r="G308">
        <v>4019</v>
      </c>
      <c r="H308" t="s">
        <v>741</v>
      </c>
      <c r="I308">
        <v>63300170</v>
      </c>
      <c r="J308" t="s">
        <v>1873</v>
      </c>
      <c r="K308" s="3"/>
      <c r="L308" s="3">
        <v>62078.331523930581</v>
      </c>
      <c r="M308" s="3">
        <v>64251.073127268151</v>
      </c>
      <c r="N308" s="107"/>
      <c r="O308" s="100"/>
      <c r="P308" s="3">
        <f t="shared" si="4"/>
        <v>126329.40465119874</v>
      </c>
    </row>
    <row r="309" spans="1:16" x14ac:dyDescent="0.35">
      <c r="A309" t="s">
        <v>10</v>
      </c>
      <c r="C309" t="s">
        <v>11</v>
      </c>
      <c r="D309" t="s">
        <v>103</v>
      </c>
      <c r="E309" t="s">
        <v>744</v>
      </c>
      <c r="F309" t="s">
        <v>745</v>
      </c>
      <c r="G309">
        <v>4019</v>
      </c>
      <c r="H309" t="s">
        <v>741</v>
      </c>
      <c r="I309">
        <v>63300040</v>
      </c>
      <c r="J309" t="s">
        <v>1515</v>
      </c>
      <c r="K309" s="3"/>
      <c r="L309" s="3">
        <v>45745.655675473397</v>
      </c>
      <c r="M309" s="3">
        <v>47346.753624114957</v>
      </c>
      <c r="N309" s="107"/>
      <c r="O309" s="100"/>
      <c r="P309" s="3">
        <f t="shared" si="4"/>
        <v>93092.409299588355</v>
      </c>
    </row>
    <row r="310" spans="1:16" x14ac:dyDescent="0.35">
      <c r="A310" t="s">
        <v>10</v>
      </c>
      <c r="C310" t="s">
        <v>11</v>
      </c>
      <c r="D310" t="s">
        <v>103</v>
      </c>
      <c r="E310" t="s">
        <v>744</v>
      </c>
      <c r="F310" t="s">
        <v>745</v>
      </c>
      <c r="G310">
        <v>4019</v>
      </c>
      <c r="H310" t="s">
        <v>741</v>
      </c>
      <c r="I310">
        <v>63300080</v>
      </c>
      <c r="J310" t="s">
        <v>91</v>
      </c>
      <c r="K310" s="3"/>
      <c r="L310" s="3">
        <v>132444.56500327535</v>
      </c>
      <c r="M310" s="3">
        <v>137080.12477838999</v>
      </c>
      <c r="N310" s="107"/>
      <c r="O310" s="100"/>
      <c r="P310" s="3">
        <f t="shared" si="4"/>
        <v>269524.68978166534</v>
      </c>
    </row>
    <row r="311" spans="1:16" x14ac:dyDescent="0.35">
      <c r="A311" t="s">
        <v>10</v>
      </c>
      <c r="C311" t="s">
        <v>11</v>
      </c>
      <c r="D311" t="s">
        <v>103</v>
      </c>
      <c r="E311" t="s">
        <v>744</v>
      </c>
      <c r="F311" t="s">
        <v>745</v>
      </c>
      <c r="G311">
        <v>4019</v>
      </c>
      <c r="H311" t="s">
        <v>741</v>
      </c>
      <c r="I311">
        <v>63300100</v>
      </c>
      <c r="J311" t="s">
        <v>1869</v>
      </c>
      <c r="K311" s="3"/>
      <c r="L311" s="3">
        <v>40081.907829938595</v>
      </c>
      <c r="M311" s="3">
        <v>41484.774603986443</v>
      </c>
      <c r="N311" s="107"/>
      <c r="O311" s="100"/>
      <c r="P311" s="3">
        <f t="shared" si="4"/>
        <v>81566.682433925045</v>
      </c>
    </row>
    <row r="312" spans="1:16" x14ac:dyDescent="0.35">
      <c r="A312" t="s">
        <v>10</v>
      </c>
      <c r="C312" t="s">
        <v>11</v>
      </c>
      <c r="D312" t="s">
        <v>103</v>
      </c>
      <c r="E312" t="s">
        <v>744</v>
      </c>
      <c r="F312" t="s">
        <v>745</v>
      </c>
      <c r="G312">
        <v>4019</v>
      </c>
      <c r="H312" t="s">
        <v>741</v>
      </c>
      <c r="I312">
        <v>63300110</v>
      </c>
      <c r="J312" t="s">
        <v>1866</v>
      </c>
      <c r="K312" s="3"/>
      <c r="L312" s="3">
        <v>140.000000016</v>
      </c>
      <c r="M312" s="3">
        <v>140.000000016</v>
      </c>
      <c r="N312" s="107"/>
      <c r="O312" s="100"/>
      <c r="P312" s="3">
        <f t="shared" si="4"/>
        <v>280.000000032</v>
      </c>
    </row>
    <row r="313" spans="1:16" x14ac:dyDescent="0.35">
      <c r="A313" t="s">
        <v>10</v>
      </c>
      <c r="C313" t="s">
        <v>11</v>
      </c>
      <c r="D313" t="s">
        <v>103</v>
      </c>
      <c r="E313" t="s">
        <v>744</v>
      </c>
      <c r="F313" t="s">
        <v>745</v>
      </c>
      <c r="G313">
        <v>4019</v>
      </c>
      <c r="H313" t="s">
        <v>741</v>
      </c>
      <c r="I313">
        <v>63300170</v>
      </c>
      <c r="J313" t="s">
        <v>1873</v>
      </c>
      <c r="K313" s="3"/>
      <c r="L313" s="3">
        <v>69271.992880002581</v>
      </c>
      <c r="M313" s="3">
        <v>71696.512630802652</v>
      </c>
      <c r="N313" s="107"/>
      <c r="O313" s="100"/>
      <c r="P313" s="3">
        <f t="shared" si="4"/>
        <v>140968.50551080523</v>
      </c>
    </row>
    <row r="314" spans="1:16" x14ac:dyDescent="0.35">
      <c r="A314" t="s">
        <v>10</v>
      </c>
      <c r="C314" t="s">
        <v>11</v>
      </c>
      <c r="D314" t="s">
        <v>103</v>
      </c>
      <c r="E314" t="s">
        <v>1867</v>
      </c>
      <c r="F314" t="s">
        <v>1868</v>
      </c>
      <c r="G314">
        <v>4019</v>
      </c>
      <c r="H314" t="s">
        <v>741</v>
      </c>
      <c r="I314">
        <v>63300110</v>
      </c>
      <c r="J314" t="s">
        <v>1866</v>
      </c>
      <c r="K314" s="3"/>
      <c r="L314" s="3">
        <v>105690.402092308</v>
      </c>
      <c r="M314" s="3">
        <v>105690.402092308</v>
      </c>
      <c r="N314" s="107"/>
      <c r="O314" s="100"/>
      <c r="P314" s="3">
        <f t="shared" si="4"/>
        <v>211380.80418461599</v>
      </c>
    </row>
    <row r="315" spans="1:16" x14ac:dyDescent="0.35">
      <c r="A315" t="s">
        <v>10</v>
      </c>
      <c r="C315" t="s">
        <v>11</v>
      </c>
      <c r="D315" t="s">
        <v>103</v>
      </c>
      <c r="E315" t="s">
        <v>746</v>
      </c>
      <c r="F315" t="s">
        <v>747</v>
      </c>
      <c r="G315">
        <v>4019</v>
      </c>
      <c r="H315" t="s">
        <v>741</v>
      </c>
      <c r="I315">
        <v>63300040</v>
      </c>
      <c r="J315" t="s">
        <v>1515</v>
      </c>
      <c r="K315" s="3"/>
      <c r="L315" s="3">
        <v>16234.98466133002</v>
      </c>
      <c r="M315" s="3">
        <v>16803.209124476569</v>
      </c>
      <c r="N315" s="107"/>
      <c r="O315" s="100"/>
      <c r="P315" s="3">
        <f t="shared" si="4"/>
        <v>33038.193785806587</v>
      </c>
    </row>
    <row r="316" spans="1:16" x14ac:dyDescent="0.35">
      <c r="A316" t="s">
        <v>10</v>
      </c>
      <c r="C316" t="s">
        <v>11</v>
      </c>
      <c r="D316" t="s">
        <v>103</v>
      </c>
      <c r="E316" t="s">
        <v>746</v>
      </c>
      <c r="F316" t="s">
        <v>747</v>
      </c>
      <c r="G316">
        <v>4019</v>
      </c>
      <c r="H316" t="s">
        <v>741</v>
      </c>
      <c r="I316">
        <v>63300080</v>
      </c>
      <c r="J316" t="s">
        <v>91</v>
      </c>
      <c r="K316" s="3"/>
      <c r="L316" s="3">
        <v>47004.146067088819</v>
      </c>
      <c r="M316" s="3">
        <v>48649.291179436921</v>
      </c>
      <c r="N316" s="107"/>
      <c r="O316" s="100"/>
      <c r="P316" s="3">
        <f t="shared" si="4"/>
        <v>95653.437246525747</v>
      </c>
    </row>
    <row r="317" spans="1:16" x14ac:dyDescent="0.35">
      <c r="A317" t="s">
        <v>10</v>
      </c>
      <c r="C317" t="s">
        <v>11</v>
      </c>
      <c r="D317" t="s">
        <v>103</v>
      </c>
      <c r="E317" t="s">
        <v>746</v>
      </c>
      <c r="F317" t="s">
        <v>747</v>
      </c>
      <c r="G317">
        <v>4019</v>
      </c>
      <c r="H317" t="s">
        <v>741</v>
      </c>
      <c r="I317">
        <v>63300100</v>
      </c>
      <c r="J317" t="s">
        <v>1869</v>
      </c>
      <c r="K317" s="3"/>
      <c r="L317" s="3">
        <v>14224.938941355827</v>
      </c>
      <c r="M317" s="3">
        <v>14722.811804303279</v>
      </c>
      <c r="N317" s="107"/>
      <c r="O317" s="100"/>
      <c r="P317" s="3">
        <f t="shared" si="4"/>
        <v>28947.750745659105</v>
      </c>
    </row>
    <row r="318" spans="1:16" x14ac:dyDescent="0.35">
      <c r="A318" t="s">
        <v>10</v>
      </c>
      <c r="C318" t="s">
        <v>11</v>
      </c>
      <c r="D318" t="s">
        <v>103</v>
      </c>
      <c r="E318" t="s">
        <v>746</v>
      </c>
      <c r="F318" t="s">
        <v>747</v>
      </c>
      <c r="G318">
        <v>4019</v>
      </c>
      <c r="H318" t="s">
        <v>741</v>
      </c>
      <c r="I318">
        <v>63300130</v>
      </c>
      <c r="J318" t="s">
        <v>1896</v>
      </c>
      <c r="K318" s="3"/>
      <c r="L318" s="3">
        <v>7730.9450768238203</v>
      </c>
      <c r="M318" s="3">
        <v>8001.5281545126527</v>
      </c>
      <c r="N318" s="107"/>
      <c r="O318" s="100"/>
      <c r="P318" s="3">
        <f t="shared" si="4"/>
        <v>15732.473231336473</v>
      </c>
    </row>
    <row r="319" spans="1:16" x14ac:dyDescent="0.35">
      <c r="A319" t="s">
        <v>10</v>
      </c>
      <c r="C319" t="s">
        <v>11</v>
      </c>
      <c r="D319" t="s">
        <v>103</v>
      </c>
      <c r="E319" t="s">
        <v>746</v>
      </c>
      <c r="F319" t="s">
        <v>747</v>
      </c>
      <c r="G319">
        <v>4019</v>
      </c>
      <c r="H319" t="s">
        <v>741</v>
      </c>
      <c r="I319">
        <v>63300170</v>
      </c>
      <c r="J319" t="s">
        <v>1873</v>
      </c>
      <c r="K319" s="3"/>
      <c r="L319" s="3">
        <v>24584.405344299747</v>
      </c>
      <c r="M319" s="3">
        <v>25444.859531350234</v>
      </c>
      <c r="N319" s="107"/>
      <c r="O319" s="100"/>
      <c r="P319" s="3">
        <f t="shared" si="4"/>
        <v>50029.264875649984</v>
      </c>
    </row>
    <row r="320" spans="1:16" x14ac:dyDescent="0.35">
      <c r="A320" t="s">
        <v>10</v>
      </c>
      <c r="C320" t="s">
        <v>11</v>
      </c>
      <c r="D320" t="s">
        <v>103</v>
      </c>
      <c r="E320" t="s">
        <v>474</v>
      </c>
      <c r="F320" t="s">
        <v>475</v>
      </c>
      <c r="G320">
        <v>4240</v>
      </c>
      <c r="H320" t="s">
        <v>476</v>
      </c>
      <c r="I320">
        <v>63300040</v>
      </c>
      <c r="J320" t="s">
        <v>1515</v>
      </c>
      <c r="K320" s="3"/>
      <c r="L320" s="3">
        <v>26772.098842893411</v>
      </c>
      <c r="M320" s="3">
        <v>27709.122302394684</v>
      </c>
      <c r="N320" s="107"/>
      <c r="O320" s="100"/>
      <c r="P320" s="3">
        <f t="shared" si="4"/>
        <v>54481.221145288095</v>
      </c>
    </row>
    <row r="321" spans="1:16" x14ac:dyDescent="0.35">
      <c r="A321" t="s">
        <v>10</v>
      </c>
      <c r="C321" t="s">
        <v>11</v>
      </c>
      <c r="D321" t="s">
        <v>103</v>
      </c>
      <c r="E321" t="s">
        <v>474</v>
      </c>
      <c r="F321" t="s">
        <v>475</v>
      </c>
      <c r="G321">
        <v>4240</v>
      </c>
      <c r="H321" t="s">
        <v>476</v>
      </c>
      <c r="I321">
        <v>63300080</v>
      </c>
      <c r="J321" t="s">
        <v>91</v>
      </c>
      <c r="K321" s="3"/>
      <c r="L321" s="3">
        <v>77511.600459424735</v>
      </c>
      <c r="M321" s="3">
        <v>80224.506475504604</v>
      </c>
      <c r="N321" s="107"/>
      <c r="O321" s="100"/>
      <c r="P321" s="3">
        <f t="shared" si="4"/>
        <v>157736.10693492932</v>
      </c>
    </row>
    <row r="322" spans="1:16" x14ac:dyDescent="0.35">
      <c r="A322" t="s">
        <v>10</v>
      </c>
      <c r="C322" t="s">
        <v>11</v>
      </c>
      <c r="D322" t="s">
        <v>103</v>
      </c>
      <c r="E322" t="s">
        <v>474</v>
      </c>
      <c r="F322" t="s">
        <v>475</v>
      </c>
      <c r="G322">
        <v>4240</v>
      </c>
      <c r="H322" t="s">
        <v>476</v>
      </c>
      <c r="I322">
        <v>63300100</v>
      </c>
      <c r="J322" t="s">
        <v>1869</v>
      </c>
      <c r="K322" s="3"/>
      <c r="L322" s="3">
        <v>23457.458033773277</v>
      </c>
      <c r="M322" s="3">
        <v>24278.469064955341</v>
      </c>
      <c r="N322" s="107"/>
      <c r="O322" s="100"/>
      <c r="P322" s="3">
        <f t="shared" si="4"/>
        <v>47735.927098728615</v>
      </c>
    </row>
    <row r="323" spans="1:16" x14ac:dyDescent="0.35">
      <c r="A323" t="s">
        <v>10</v>
      </c>
      <c r="C323" t="s">
        <v>11</v>
      </c>
      <c r="D323" t="s">
        <v>103</v>
      </c>
      <c r="E323" t="s">
        <v>474</v>
      </c>
      <c r="F323" t="s">
        <v>475</v>
      </c>
      <c r="G323">
        <v>4240</v>
      </c>
      <c r="H323" t="s">
        <v>476</v>
      </c>
      <c r="I323">
        <v>63300170</v>
      </c>
      <c r="J323" t="s">
        <v>1873</v>
      </c>
      <c r="K323" s="3"/>
      <c r="L323" s="3">
        <v>40540.606819238601</v>
      </c>
      <c r="M323" s="3">
        <v>41959.52805791195</v>
      </c>
      <c r="N323" s="107"/>
      <c r="O323" s="100"/>
      <c r="P323" s="3">
        <f t="shared" si="4"/>
        <v>82500.134877150558</v>
      </c>
    </row>
    <row r="324" spans="1:16" x14ac:dyDescent="0.35">
      <c r="A324" t="s">
        <v>10</v>
      </c>
      <c r="C324" t="s">
        <v>11</v>
      </c>
      <c r="D324" t="s">
        <v>103</v>
      </c>
      <c r="E324" t="s">
        <v>171</v>
      </c>
      <c r="F324" t="s">
        <v>172</v>
      </c>
      <c r="G324">
        <v>5308</v>
      </c>
      <c r="H324" t="s">
        <v>173</v>
      </c>
      <c r="I324">
        <v>63300040</v>
      </c>
      <c r="J324" t="s">
        <v>1515</v>
      </c>
      <c r="K324" s="3"/>
      <c r="L324" s="3">
        <v>21199.13351107874</v>
      </c>
      <c r="M324" s="3">
        <v>21941.103183966494</v>
      </c>
      <c r="N324" s="107"/>
      <c r="O324" s="100"/>
      <c r="P324" s="3">
        <f t="shared" ref="P324:P387" si="5">SUM(L324:N324)</f>
        <v>43140.236695045234</v>
      </c>
    </row>
    <row r="325" spans="1:16" x14ac:dyDescent="0.35">
      <c r="A325" t="s">
        <v>10</v>
      </c>
      <c r="C325" t="s">
        <v>11</v>
      </c>
      <c r="D325" t="s">
        <v>103</v>
      </c>
      <c r="E325" t="s">
        <v>171</v>
      </c>
      <c r="F325" t="s">
        <v>172</v>
      </c>
      <c r="G325">
        <v>5308</v>
      </c>
      <c r="H325" t="s">
        <v>173</v>
      </c>
      <c r="I325">
        <v>63300080</v>
      </c>
      <c r="J325" t="s">
        <v>91</v>
      </c>
      <c r="K325" s="3"/>
      <c r="L325" s="3">
        <v>61376.53892731369</v>
      </c>
      <c r="M325" s="3">
        <v>63524.71778976966</v>
      </c>
      <c r="N325" s="107"/>
      <c r="O325" s="100"/>
      <c r="P325" s="3">
        <f t="shared" si="5"/>
        <v>124901.25671708335</v>
      </c>
    </row>
    <row r="326" spans="1:16" x14ac:dyDescent="0.35">
      <c r="A326" t="s">
        <v>10</v>
      </c>
      <c r="C326" t="s">
        <v>11</v>
      </c>
      <c r="D326" t="s">
        <v>103</v>
      </c>
      <c r="E326" t="s">
        <v>171</v>
      </c>
      <c r="F326" t="s">
        <v>172</v>
      </c>
      <c r="G326">
        <v>5308</v>
      </c>
      <c r="H326" t="s">
        <v>173</v>
      </c>
      <c r="I326">
        <v>63300100</v>
      </c>
      <c r="J326" t="s">
        <v>1869</v>
      </c>
      <c r="K326" s="3"/>
      <c r="L326" s="3">
        <v>18574.478885897563</v>
      </c>
      <c r="M326" s="3">
        <v>19224.585646903975</v>
      </c>
      <c r="N326" s="107"/>
      <c r="O326" s="100"/>
      <c r="P326" s="3">
        <f t="shared" si="5"/>
        <v>37799.064532801538</v>
      </c>
    </row>
    <row r="327" spans="1:16" x14ac:dyDescent="0.35">
      <c r="A327" t="s">
        <v>10</v>
      </c>
      <c r="C327" t="s">
        <v>11</v>
      </c>
      <c r="D327" t="s">
        <v>103</v>
      </c>
      <c r="E327" t="s">
        <v>171</v>
      </c>
      <c r="F327" t="s">
        <v>172</v>
      </c>
      <c r="G327">
        <v>5308</v>
      </c>
      <c r="H327" t="s">
        <v>173</v>
      </c>
      <c r="I327">
        <v>63300170</v>
      </c>
      <c r="J327" t="s">
        <v>1873</v>
      </c>
      <c r="K327" s="3"/>
      <c r="L327" s="3">
        <v>32101.545031062094</v>
      </c>
      <c r="M327" s="3">
        <v>33225.099107149268</v>
      </c>
      <c r="N327" s="107"/>
      <c r="O327" s="100"/>
      <c r="P327" s="3">
        <f t="shared" si="5"/>
        <v>65326.644138211363</v>
      </c>
    </row>
    <row r="328" spans="1:16" x14ac:dyDescent="0.35">
      <c r="A328" t="s">
        <v>10</v>
      </c>
      <c r="C328" t="s">
        <v>11</v>
      </c>
      <c r="D328" t="s">
        <v>103</v>
      </c>
      <c r="E328" t="s">
        <v>944</v>
      </c>
      <c r="F328" t="s">
        <v>945</v>
      </c>
      <c r="G328">
        <v>3050</v>
      </c>
      <c r="H328" t="s">
        <v>946</v>
      </c>
      <c r="I328">
        <v>63300040</v>
      </c>
      <c r="J328" t="s">
        <v>1515</v>
      </c>
      <c r="K328" s="3"/>
      <c r="L328" s="3">
        <v>41371.827725774041</v>
      </c>
      <c r="M328" s="3">
        <v>42819.841696176132</v>
      </c>
      <c r="N328" s="107"/>
      <c r="O328" s="100"/>
      <c r="P328" s="3">
        <f t="shared" si="5"/>
        <v>84191.669421950181</v>
      </c>
    </row>
    <row r="329" spans="1:16" x14ac:dyDescent="0.35">
      <c r="A329" t="s">
        <v>10</v>
      </c>
      <c r="C329" t="s">
        <v>11</v>
      </c>
      <c r="D329" t="s">
        <v>103</v>
      </c>
      <c r="E329" t="s">
        <v>944</v>
      </c>
      <c r="F329" t="s">
        <v>945</v>
      </c>
      <c r="G329">
        <v>3050</v>
      </c>
      <c r="H329" t="s">
        <v>946</v>
      </c>
      <c r="I329">
        <v>63300080</v>
      </c>
      <c r="J329" t="s">
        <v>91</v>
      </c>
      <c r="K329" s="3"/>
      <c r="L329" s="3">
        <v>119781.29170128865</v>
      </c>
      <c r="M329" s="3">
        <v>123973.63691083375</v>
      </c>
      <c r="N329" s="107"/>
      <c r="O329" s="100"/>
      <c r="P329" s="3">
        <f t="shared" si="5"/>
        <v>243754.9286121224</v>
      </c>
    </row>
    <row r="330" spans="1:16" x14ac:dyDescent="0.35">
      <c r="A330" t="s">
        <v>10</v>
      </c>
      <c r="C330" t="s">
        <v>11</v>
      </c>
      <c r="D330" t="s">
        <v>103</v>
      </c>
      <c r="E330" t="s">
        <v>944</v>
      </c>
      <c r="F330" t="s">
        <v>945</v>
      </c>
      <c r="G330">
        <v>3050</v>
      </c>
      <c r="H330" t="s">
        <v>946</v>
      </c>
      <c r="I330">
        <v>63300100</v>
      </c>
      <c r="J330" t="s">
        <v>1869</v>
      </c>
      <c r="K330" s="3"/>
      <c r="L330" s="3">
        <v>36249.601435916302</v>
      </c>
      <c r="M330" s="3">
        <v>37518.337486173368</v>
      </c>
      <c r="N330" s="107"/>
      <c r="O330" s="100"/>
      <c r="P330" s="3">
        <f t="shared" si="5"/>
        <v>73767.93892208967</v>
      </c>
    </row>
    <row r="331" spans="1:16" x14ac:dyDescent="0.35">
      <c r="A331" t="s">
        <v>10</v>
      </c>
      <c r="C331" t="s">
        <v>11</v>
      </c>
      <c r="D331" t="s">
        <v>103</v>
      </c>
      <c r="E331" t="s">
        <v>944</v>
      </c>
      <c r="F331" t="s">
        <v>945</v>
      </c>
      <c r="G331">
        <v>3050</v>
      </c>
      <c r="H331" t="s">
        <v>946</v>
      </c>
      <c r="I331">
        <v>63300130</v>
      </c>
      <c r="J331" t="s">
        <v>1896</v>
      </c>
      <c r="K331" s="3"/>
      <c r="L331" s="3">
        <v>19700.870345606687</v>
      </c>
      <c r="M331" s="3">
        <v>20390.400807702921</v>
      </c>
      <c r="N331" s="107"/>
      <c r="O331" s="100"/>
      <c r="P331" s="3">
        <f t="shared" si="5"/>
        <v>40091.271153309608</v>
      </c>
    </row>
    <row r="332" spans="1:16" x14ac:dyDescent="0.35">
      <c r="A332" t="s">
        <v>10</v>
      </c>
      <c r="C332" t="s">
        <v>11</v>
      </c>
      <c r="D332" t="s">
        <v>103</v>
      </c>
      <c r="E332" t="s">
        <v>944</v>
      </c>
      <c r="F332" t="s">
        <v>945</v>
      </c>
      <c r="G332">
        <v>3050</v>
      </c>
      <c r="H332" t="s">
        <v>946</v>
      </c>
      <c r="I332">
        <v>63300170</v>
      </c>
      <c r="J332" t="s">
        <v>1873</v>
      </c>
      <c r="K332" s="3"/>
      <c r="L332" s="3">
        <v>62648.767699029268</v>
      </c>
      <c r="M332" s="3">
        <v>64841.474568495287</v>
      </c>
      <c r="N332" s="107"/>
      <c r="O332" s="100"/>
      <c r="P332" s="3">
        <f t="shared" si="5"/>
        <v>127490.24226752456</v>
      </c>
    </row>
    <row r="333" spans="1:16" x14ac:dyDescent="0.35">
      <c r="A333" t="s">
        <v>10</v>
      </c>
      <c r="C333" t="s">
        <v>11</v>
      </c>
      <c r="D333" t="s">
        <v>103</v>
      </c>
      <c r="E333" t="s">
        <v>947</v>
      </c>
      <c r="F333" t="s">
        <v>943</v>
      </c>
      <c r="G333">
        <v>3050</v>
      </c>
      <c r="H333" t="s">
        <v>946</v>
      </c>
      <c r="I333">
        <v>63300040</v>
      </c>
      <c r="J333" t="s">
        <v>1515</v>
      </c>
      <c r="K333" s="3"/>
      <c r="L333" s="3">
        <v>291409.06402971421</v>
      </c>
      <c r="M333" s="3">
        <v>301608.38127075415</v>
      </c>
      <c r="N333" s="107"/>
      <c r="O333" s="100"/>
      <c r="P333" s="3">
        <f t="shared" si="5"/>
        <v>593017.44530046836</v>
      </c>
    </row>
    <row r="334" spans="1:16" x14ac:dyDescent="0.35">
      <c r="A334" t="s">
        <v>10</v>
      </c>
      <c r="C334" t="s">
        <v>11</v>
      </c>
      <c r="D334" t="s">
        <v>103</v>
      </c>
      <c r="E334" t="s">
        <v>947</v>
      </c>
      <c r="F334" t="s">
        <v>943</v>
      </c>
      <c r="G334">
        <v>3050</v>
      </c>
      <c r="H334" t="s">
        <v>946</v>
      </c>
      <c r="I334">
        <v>63300080</v>
      </c>
      <c r="J334" t="s">
        <v>91</v>
      </c>
      <c r="K334" s="3"/>
      <c r="L334" s="3">
        <v>1017530.8749147604</v>
      </c>
      <c r="M334" s="3">
        <v>1053144.4555367769</v>
      </c>
      <c r="N334" s="107"/>
      <c r="O334" s="100"/>
      <c r="P334" s="3">
        <f t="shared" si="5"/>
        <v>2070675.3304515374</v>
      </c>
    </row>
    <row r="335" spans="1:16" x14ac:dyDescent="0.35">
      <c r="A335" t="s">
        <v>10</v>
      </c>
      <c r="C335" t="s">
        <v>11</v>
      </c>
      <c r="D335" t="s">
        <v>103</v>
      </c>
      <c r="E335" t="s">
        <v>947</v>
      </c>
      <c r="F335" t="s">
        <v>943</v>
      </c>
      <c r="G335">
        <v>3050</v>
      </c>
      <c r="H335" t="s">
        <v>946</v>
      </c>
      <c r="I335">
        <v>63300100</v>
      </c>
      <c r="J335" t="s">
        <v>1869</v>
      </c>
      <c r="K335" s="3"/>
      <c r="L335" s="3">
        <v>307936.97530315112</v>
      </c>
      <c r="M335" s="3">
        <v>318714.7694387614</v>
      </c>
      <c r="N335" s="107"/>
      <c r="O335" s="100"/>
      <c r="P335" s="3">
        <f t="shared" si="5"/>
        <v>626651.74474191247</v>
      </c>
    </row>
    <row r="336" spans="1:16" x14ac:dyDescent="0.35">
      <c r="A336" t="s">
        <v>10</v>
      </c>
      <c r="C336" t="s">
        <v>11</v>
      </c>
      <c r="D336" t="s">
        <v>103</v>
      </c>
      <c r="E336" t="s">
        <v>947</v>
      </c>
      <c r="F336" t="s">
        <v>943</v>
      </c>
      <c r="G336">
        <v>3050</v>
      </c>
      <c r="H336" t="s">
        <v>946</v>
      </c>
      <c r="I336">
        <v>63300130</v>
      </c>
      <c r="J336" t="s">
        <v>1896</v>
      </c>
      <c r="K336" s="3"/>
      <c r="L336" s="3">
        <v>167357.05179519087</v>
      </c>
      <c r="M336" s="3">
        <v>173214.54860802254</v>
      </c>
      <c r="N336" s="107"/>
      <c r="O336" s="100"/>
      <c r="P336" s="3">
        <f t="shared" si="5"/>
        <v>340571.60040321341</v>
      </c>
    </row>
    <row r="337" spans="1:16" x14ac:dyDescent="0.35">
      <c r="A337" t="s">
        <v>10</v>
      </c>
      <c r="C337" t="s">
        <v>11</v>
      </c>
      <c r="D337" t="s">
        <v>103</v>
      </c>
      <c r="E337" t="s">
        <v>947</v>
      </c>
      <c r="F337" t="s">
        <v>943</v>
      </c>
      <c r="G337">
        <v>3050</v>
      </c>
      <c r="H337" t="s">
        <v>946</v>
      </c>
      <c r="I337">
        <v>63300170</v>
      </c>
      <c r="J337" t="s">
        <v>1873</v>
      </c>
      <c r="K337" s="3"/>
      <c r="L337" s="3">
        <v>441276.58267356723</v>
      </c>
      <c r="M337" s="3">
        <v>456721.26306714205</v>
      </c>
      <c r="N337" s="107"/>
      <c r="O337" s="100"/>
      <c r="P337" s="3">
        <f t="shared" si="5"/>
        <v>897997.84574070922</v>
      </c>
    </row>
    <row r="338" spans="1:16" x14ac:dyDescent="0.35">
      <c r="A338" t="s">
        <v>10</v>
      </c>
      <c r="C338" t="s">
        <v>11</v>
      </c>
      <c r="D338" t="s">
        <v>103</v>
      </c>
      <c r="E338" t="s">
        <v>941</v>
      </c>
      <c r="F338" t="s">
        <v>942</v>
      </c>
      <c r="G338">
        <v>3051</v>
      </c>
      <c r="H338" t="s">
        <v>943</v>
      </c>
      <c r="I338">
        <v>63300040</v>
      </c>
      <c r="J338" t="s">
        <v>1515</v>
      </c>
      <c r="K338" s="3"/>
      <c r="L338" s="3">
        <v>27175.804777000631</v>
      </c>
      <c r="M338" s="3">
        <v>28126.957944195652</v>
      </c>
      <c r="N338" s="107"/>
      <c r="O338" s="100"/>
      <c r="P338" s="3">
        <f t="shared" si="5"/>
        <v>55302.762721196283</v>
      </c>
    </row>
    <row r="339" spans="1:16" x14ac:dyDescent="0.35">
      <c r="A339" t="s">
        <v>10</v>
      </c>
      <c r="C339" t="s">
        <v>11</v>
      </c>
      <c r="D339" t="s">
        <v>103</v>
      </c>
      <c r="E339" t="s">
        <v>941</v>
      </c>
      <c r="F339" t="s">
        <v>942</v>
      </c>
      <c r="G339">
        <v>3051</v>
      </c>
      <c r="H339" t="s">
        <v>943</v>
      </c>
      <c r="I339">
        <v>63300080</v>
      </c>
      <c r="J339" t="s">
        <v>91</v>
      </c>
      <c r="K339" s="3"/>
      <c r="L339" s="3">
        <v>78680.425259125637</v>
      </c>
      <c r="M339" s="3">
        <v>81434.240143195027</v>
      </c>
      <c r="N339" s="107"/>
      <c r="O339" s="100"/>
      <c r="P339" s="3">
        <f t="shared" si="5"/>
        <v>160114.66540232068</v>
      </c>
    </row>
    <row r="340" spans="1:16" x14ac:dyDescent="0.35">
      <c r="A340" t="s">
        <v>10</v>
      </c>
      <c r="C340" t="s">
        <v>11</v>
      </c>
      <c r="D340" t="s">
        <v>103</v>
      </c>
      <c r="E340" t="s">
        <v>941</v>
      </c>
      <c r="F340" t="s">
        <v>942</v>
      </c>
      <c r="G340">
        <v>3051</v>
      </c>
      <c r="H340" t="s">
        <v>943</v>
      </c>
      <c r="I340">
        <v>63300100</v>
      </c>
      <c r="J340" t="s">
        <v>1869</v>
      </c>
      <c r="K340" s="3"/>
      <c r="L340" s="3">
        <v>23811.1813284196</v>
      </c>
      <c r="M340" s="3">
        <v>24644.572674914285</v>
      </c>
      <c r="N340" s="107"/>
      <c r="O340" s="100"/>
      <c r="P340" s="3">
        <f t="shared" si="5"/>
        <v>48455.754003333888</v>
      </c>
    </row>
    <row r="341" spans="1:16" x14ac:dyDescent="0.35">
      <c r="A341" t="s">
        <v>10</v>
      </c>
      <c r="C341" t="s">
        <v>11</v>
      </c>
      <c r="D341" t="s">
        <v>103</v>
      </c>
      <c r="E341" t="s">
        <v>941</v>
      </c>
      <c r="F341" t="s">
        <v>942</v>
      </c>
      <c r="G341">
        <v>3051</v>
      </c>
      <c r="H341" t="s">
        <v>943</v>
      </c>
      <c r="I341">
        <v>63300170</v>
      </c>
      <c r="J341" t="s">
        <v>1873</v>
      </c>
      <c r="K341" s="3"/>
      <c r="L341" s="3">
        <v>41151.932948029527</v>
      </c>
      <c r="M341" s="3">
        <v>42592.250601210559</v>
      </c>
      <c r="N341" s="107"/>
      <c r="O341" s="100"/>
      <c r="P341" s="3">
        <f t="shared" si="5"/>
        <v>83744.183549240086</v>
      </c>
    </row>
    <row r="342" spans="1:16" x14ac:dyDescent="0.35">
      <c r="A342" t="s">
        <v>10</v>
      </c>
      <c r="C342" t="s">
        <v>11</v>
      </c>
      <c r="D342" t="s">
        <v>103</v>
      </c>
      <c r="E342" t="s">
        <v>459</v>
      </c>
      <c r="F342" t="s">
        <v>460</v>
      </c>
      <c r="G342">
        <v>4310</v>
      </c>
      <c r="H342" t="s">
        <v>461</v>
      </c>
      <c r="I342">
        <v>63300040</v>
      </c>
      <c r="J342" t="s">
        <v>1515</v>
      </c>
      <c r="K342" s="3"/>
      <c r="L342" s="3">
        <v>106399.78759347246</v>
      </c>
      <c r="M342" s="3">
        <v>110123.78015924399</v>
      </c>
      <c r="N342" s="107"/>
      <c r="O342" s="100"/>
      <c r="P342" s="3">
        <f t="shared" si="5"/>
        <v>216523.56775271645</v>
      </c>
    </row>
    <row r="343" spans="1:16" x14ac:dyDescent="0.35">
      <c r="A343" t="s">
        <v>10</v>
      </c>
      <c r="C343" t="s">
        <v>11</v>
      </c>
      <c r="D343" t="s">
        <v>103</v>
      </c>
      <c r="E343" t="s">
        <v>459</v>
      </c>
      <c r="F343" t="s">
        <v>460</v>
      </c>
      <c r="G343">
        <v>4310</v>
      </c>
      <c r="H343" t="s">
        <v>461</v>
      </c>
      <c r="I343">
        <v>63300080</v>
      </c>
      <c r="J343" t="s">
        <v>91</v>
      </c>
      <c r="K343" s="3"/>
      <c r="L343" s="3">
        <v>308052.71836586314</v>
      </c>
      <c r="M343" s="3">
        <v>318834.56350866833</v>
      </c>
      <c r="N343" s="107"/>
      <c r="O343" s="100"/>
      <c r="P343" s="3">
        <f t="shared" si="5"/>
        <v>626887.28187453141</v>
      </c>
    </row>
    <row r="344" spans="1:16" x14ac:dyDescent="0.35">
      <c r="A344" t="s">
        <v>10</v>
      </c>
      <c r="C344" t="s">
        <v>11</v>
      </c>
      <c r="D344" t="s">
        <v>103</v>
      </c>
      <c r="E344" t="s">
        <v>459</v>
      </c>
      <c r="F344" t="s">
        <v>460</v>
      </c>
      <c r="G344">
        <v>4310</v>
      </c>
      <c r="H344" t="s">
        <v>461</v>
      </c>
      <c r="I344">
        <v>63300100</v>
      </c>
      <c r="J344" t="s">
        <v>1869</v>
      </c>
      <c r="K344" s="3"/>
      <c r="L344" s="3">
        <v>93226.480558090159</v>
      </c>
      <c r="M344" s="3">
        <v>96489.407377623313</v>
      </c>
      <c r="N344" s="107"/>
      <c r="O344" s="100"/>
      <c r="P344" s="3">
        <f t="shared" si="5"/>
        <v>189715.88793571346</v>
      </c>
    </row>
    <row r="345" spans="1:16" x14ac:dyDescent="0.35">
      <c r="A345" t="s">
        <v>10</v>
      </c>
      <c r="C345" t="s">
        <v>11</v>
      </c>
      <c r="D345" t="s">
        <v>103</v>
      </c>
      <c r="E345" t="s">
        <v>459</v>
      </c>
      <c r="F345" t="s">
        <v>460</v>
      </c>
      <c r="G345">
        <v>4310</v>
      </c>
      <c r="H345" t="s">
        <v>461</v>
      </c>
      <c r="I345">
        <v>63300170</v>
      </c>
      <c r="J345" t="s">
        <v>1873</v>
      </c>
      <c r="K345" s="3"/>
      <c r="L345" s="3">
        <v>161119.67835582973</v>
      </c>
      <c r="M345" s="3">
        <v>166758.86709828378</v>
      </c>
      <c r="N345" s="107"/>
      <c r="O345" s="100"/>
      <c r="P345" s="3">
        <f t="shared" si="5"/>
        <v>327878.54545411351</v>
      </c>
    </row>
    <row r="346" spans="1:16" x14ac:dyDescent="0.35">
      <c r="A346" t="s">
        <v>10</v>
      </c>
      <c r="C346" t="s">
        <v>11</v>
      </c>
      <c r="D346" t="s">
        <v>103</v>
      </c>
      <c r="E346" t="s">
        <v>462</v>
      </c>
      <c r="F346" t="s">
        <v>463</v>
      </c>
      <c r="G346">
        <v>4310</v>
      </c>
      <c r="H346" t="s">
        <v>461</v>
      </c>
      <c r="I346">
        <v>63300040</v>
      </c>
      <c r="J346" t="s">
        <v>1515</v>
      </c>
      <c r="K346" s="3"/>
      <c r="L346" s="3">
        <v>31393.842568307686</v>
      </c>
      <c r="M346" s="3">
        <v>32492.62705819845</v>
      </c>
      <c r="N346" s="107"/>
      <c r="O346" s="100"/>
      <c r="P346" s="3">
        <f t="shared" si="5"/>
        <v>63886.469626506136</v>
      </c>
    </row>
    <row r="347" spans="1:16" x14ac:dyDescent="0.35">
      <c r="A347" t="s">
        <v>10</v>
      </c>
      <c r="C347" t="s">
        <v>11</v>
      </c>
      <c r="D347" t="s">
        <v>103</v>
      </c>
      <c r="E347" t="s">
        <v>462</v>
      </c>
      <c r="F347" t="s">
        <v>463</v>
      </c>
      <c r="G347">
        <v>4310</v>
      </c>
      <c r="H347" t="s">
        <v>461</v>
      </c>
      <c r="I347">
        <v>63300080</v>
      </c>
      <c r="J347" t="s">
        <v>91</v>
      </c>
      <c r="K347" s="3"/>
      <c r="L347" s="3">
        <v>90892.648959671773</v>
      </c>
      <c r="M347" s="3">
        <v>94073.891673260267</v>
      </c>
      <c r="N347" s="107"/>
      <c r="O347" s="100"/>
      <c r="P347" s="3">
        <f t="shared" si="5"/>
        <v>184966.54063293204</v>
      </c>
    </row>
    <row r="348" spans="1:16" x14ac:dyDescent="0.35">
      <c r="A348" t="s">
        <v>10</v>
      </c>
      <c r="C348" t="s">
        <v>11</v>
      </c>
      <c r="D348" t="s">
        <v>103</v>
      </c>
      <c r="E348" t="s">
        <v>462</v>
      </c>
      <c r="F348" t="s">
        <v>463</v>
      </c>
      <c r="G348">
        <v>4310</v>
      </c>
      <c r="H348" t="s">
        <v>461</v>
      </c>
      <c r="I348">
        <v>63300100</v>
      </c>
      <c r="J348" t="s">
        <v>1869</v>
      </c>
      <c r="K348" s="3"/>
      <c r="L348" s="3">
        <v>27506.985869374352</v>
      </c>
      <c r="M348" s="3">
        <v>28469.73037480245</v>
      </c>
      <c r="N348" s="107"/>
      <c r="O348" s="100"/>
      <c r="P348" s="3">
        <f t="shared" si="5"/>
        <v>55976.716244176801</v>
      </c>
    </row>
    <row r="349" spans="1:16" x14ac:dyDescent="0.35">
      <c r="A349" t="s">
        <v>10</v>
      </c>
      <c r="C349" t="s">
        <v>11</v>
      </c>
      <c r="D349" t="s">
        <v>103</v>
      </c>
      <c r="E349" t="s">
        <v>462</v>
      </c>
      <c r="F349" t="s">
        <v>463</v>
      </c>
      <c r="G349">
        <v>4310</v>
      </c>
      <c r="H349" t="s">
        <v>461</v>
      </c>
      <c r="I349">
        <v>63300170</v>
      </c>
      <c r="J349" t="s">
        <v>1873</v>
      </c>
      <c r="K349" s="3"/>
      <c r="L349" s="3">
        <v>47539.247317723071</v>
      </c>
      <c r="M349" s="3">
        <v>49203.120973843368</v>
      </c>
      <c r="N349" s="107"/>
      <c r="O349" s="100"/>
      <c r="P349" s="3">
        <f t="shared" si="5"/>
        <v>96742.368291566439</v>
      </c>
    </row>
    <row r="350" spans="1:16" x14ac:dyDescent="0.35">
      <c r="A350" t="s">
        <v>10</v>
      </c>
      <c r="C350" t="s">
        <v>11</v>
      </c>
      <c r="D350" t="s">
        <v>103</v>
      </c>
      <c r="E350" t="s">
        <v>285</v>
      </c>
      <c r="F350" t="s">
        <v>286</v>
      </c>
      <c r="G350">
        <v>5017</v>
      </c>
      <c r="H350" t="s">
        <v>287</v>
      </c>
      <c r="I350">
        <v>63300040</v>
      </c>
      <c r="J350" t="s">
        <v>1515</v>
      </c>
      <c r="K350" s="3"/>
      <c r="L350" s="3">
        <v>0</v>
      </c>
      <c r="M350" s="3">
        <v>0</v>
      </c>
      <c r="N350" s="107"/>
      <c r="O350" s="100"/>
      <c r="P350" s="3">
        <f t="shared" si="5"/>
        <v>0</v>
      </c>
    </row>
    <row r="351" spans="1:16" x14ac:dyDescent="0.35">
      <c r="A351" t="s">
        <v>10</v>
      </c>
      <c r="C351" t="s">
        <v>11</v>
      </c>
      <c r="D351" t="s">
        <v>103</v>
      </c>
      <c r="E351" t="s">
        <v>285</v>
      </c>
      <c r="F351" t="s">
        <v>286</v>
      </c>
      <c r="G351">
        <v>5017</v>
      </c>
      <c r="H351" t="s">
        <v>287</v>
      </c>
      <c r="I351">
        <v>63300080</v>
      </c>
      <c r="J351" t="s">
        <v>91</v>
      </c>
      <c r="K351" s="3"/>
      <c r="L351" s="3">
        <v>0</v>
      </c>
      <c r="M351" s="3">
        <v>0</v>
      </c>
      <c r="N351" s="107"/>
      <c r="O351" s="100"/>
      <c r="P351" s="3">
        <f t="shared" si="5"/>
        <v>0</v>
      </c>
    </row>
    <row r="352" spans="1:16" x14ac:dyDescent="0.35">
      <c r="A352" t="s">
        <v>10</v>
      </c>
      <c r="C352" t="s">
        <v>11</v>
      </c>
      <c r="D352" t="s">
        <v>103</v>
      </c>
      <c r="E352" t="s">
        <v>285</v>
      </c>
      <c r="F352" t="s">
        <v>286</v>
      </c>
      <c r="G352">
        <v>5017</v>
      </c>
      <c r="H352" t="s">
        <v>287</v>
      </c>
      <c r="I352">
        <v>63300100</v>
      </c>
      <c r="J352" t="s">
        <v>1869</v>
      </c>
      <c r="K352" s="3"/>
      <c r="L352" s="3">
        <v>0</v>
      </c>
      <c r="M352" s="3">
        <v>0</v>
      </c>
      <c r="N352" s="107"/>
      <c r="O352" s="100"/>
      <c r="P352" s="3">
        <f t="shared" si="5"/>
        <v>0</v>
      </c>
    </row>
    <row r="353" spans="1:16" x14ac:dyDescent="0.35">
      <c r="A353" t="s">
        <v>10</v>
      </c>
      <c r="C353" t="s">
        <v>11</v>
      </c>
      <c r="D353" t="s">
        <v>103</v>
      </c>
      <c r="E353" t="s">
        <v>285</v>
      </c>
      <c r="F353" t="s">
        <v>286</v>
      </c>
      <c r="G353">
        <v>5017</v>
      </c>
      <c r="H353" t="s">
        <v>287</v>
      </c>
      <c r="I353">
        <v>63300130</v>
      </c>
      <c r="J353" t="s">
        <v>1896</v>
      </c>
      <c r="K353" s="3"/>
      <c r="L353" s="3">
        <v>0</v>
      </c>
      <c r="M353" s="3">
        <v>0</v>
      </c>
      <c r="N353" s="107"/>
      <c r="O353" s="100"/>
      <c r="P353" s="3">
        <f t="shared" si="5"/>
        <v>0</v>
      </c>
    </row>
    <row r="354" spans="1:16" x14ac:dyDescent="0.35">
      <c r="A354" t="s">
        <v>10</v>
      </c>
      <c r="C354" t="s">
        <v>11</v>
      </c>
      <c r="D354" t="s">
        <v>103</v>
      </c>
      <c r="E354" t="s">
        <v>285</v>
      </c>
      <c r="F354" t="s">
        <v>286</v>
      </c>
      <c r="G354">
        <v>5017</v>
      </c>
      <c r="H354" t="s">
        <v>287</v>
      </c>
      <c r="I354">
        <v>63300170</v>
      </c>
      <c r="J354" t="s">
        <v>1873</v>
      </c>
      <c r="K354" s="3"/>
      <c r="L354" s="3">
        <v>0</v>
      </c>
      <c r="M354" s="3">
        <v>0</v>
      </c>
      <c r="N354" s="107"/>
      <c r="O354" s="100"/>
      <c r="P354" s="3">
        <f t="shared" si="5"/>
        <v>0</v>
      </c>
    </row>
    <row r="355" spans="1:16" x14ac:dyDescent="0.35">
      <c r="A355" t="s">
        <v>10</v>
      </c>
      <c r="C355" t="s">
        <v>11</v>
      </c>
      <c r="D355" t="s">
        <v>103</v>
      </c>
      <c r="E355" t="s">
        <v>288</v>
      </c>
      <c r="F355" t="s">
        <v>289</v>
      </c>
      <c r="G355">
        <v>5017</v>
      </c>
      <c r="H355" t="s">
        <v>287</v>
      </c>
      <c r="I355">
        <v>63300040</v>
      </c>
      <c r="J355" t="s">
        <v>1515</v>
      </c>
      <c r="K355" s="3"/>
      <c r="L355" s="3">
        <v>0</v>
      </c>
      <c r="M355" s="3">
        <v>0</v>
      </c>
      <c r="N355" s="107"/>
      <c r="O355" s="100"/>
      <c r="P355" s="3">
        <f t="shared" si="5"/>
        <v>0</v>
      </c>
    </row>
    <row r="356" spans="1:16" x14ac:dyDescent="0.35">
      <c r="A356" t="s">
        <v>10</v>
      </c>
      <c r="C356" t="s">
        <v>11</v>
      </c>
      <c r="D356" t="s">
        <v>103</v>
      </c>
      <c r="E356" t="s">
        <v>288</v>
      </c>
      <c r="F356" t="s">
        <v>289</v>
      </c>
      <c r="G356">
        <v>5017</v>
      </c>
      <c r="H356" t="s">
        <v>287</v>
      </c>
      <c r="I356">
        <v>63300080</v>
      </c>
      <c r="J356" t="s">
        <v>91</v>
      </c>
      <c r="K356" s="3"/>
      <c r="L356" s="3">
        <v>0</v>
      </c>
      <c r="M356" s="3">
        <v>0</v>
      </c>
      <c r="N356" s="107"/>
      <c r="O356" s="100"/>
      <c r="P356" s="3">
        <f t="shared" si="5"/>
        <v>0</v>
      </c>
    </row>
    <row r="357" spans="1:16" x14ac:dyDescent="0.35">
      <c r="A357" t="s">
        <v>10</v>
      </c>
      <c r="C357" t="s">
        <v>11</v>
      </c>
      <c r="D357" t="s">
        <v>103</v>
      </c>
      <c r="E357" t="s">
        <v>288</v>
      </c>
      <c r="F357" t="s">
        <v>289</v>
      </c>
      <c r="G357">
        <v>5017</v>
      </c>
      <c r="H357" t="s">
        <v>287</v>
      </c>
      <c r="I357">
        <v>63300100</v>
      </c>
      <c r="J357" t="s">
        <v>1869</v>
      </c>
      <c r="K357" s="3"/>
      <c r="L357" s="3">
        <v>0</v>
      </c>
      <c r="M357" s="3">
        <v>0</v>
      </c>
      <c r="N357" s="107"/>
      <c r="O357" s="100"/>
      <c r="P357" s="3">
        <f t="shared" si="5"/>
        <v>0</v>
      </c>
    </row>
    <row r="358" spans="1:16" x14ac:dyDescent="0.35">
      <c r="A358" t="s">
        <v>10</v>
      </c>
      <c r="C358" t="s">
        <v>11</v>
      </c>
      <c r="D358" t="s">
        <v>103</v>
      </c>
      <c r="E358" t="s">
        <v>288</v>
      </c>
      <c r="F358" t="s">
        <v>289</v>
      </c>
      <c r="G358">
        <v>5017</v>
      </c>
      <c r="H358" t="s">
        <v>287</v>
      </c>
      <c r="I358">
        <v>63300130</v>
      </c>
      <c r="J358" t="s">
        <v>1896</v>
      </c>
      <c r="K358" s="3"/>
      <c r="L358" s="3">
        <v>0</v>
      </c>
      <c r="M358" s="3">
        <v>0</v>
      </c>
      <c r="N358" s="107"/>
      <c r="O358" s="100"/>
      <c r="P358" s="3">
        <f t="shared" si="5"/>
        <v>0</v>
      </c>
    </row>
    <row r="359" spans="1:16" x14ac:dyDescent="0.35">
      <c r="A359" t="s">
        <v>10</v>
      </c>
      <c r="C359" t="s">
        <v>11</v>
      </c>
      <c r="D359" t="s">
        <v>103</v>
      </c>
      <c r="E359" t="s">
        <v>288</v>
      </c>
      <c r="F359" t="s">
        <v>289</v>
      </c>
      <c r="G359">
        <v>5017</v>
      </c>
      <c r="H359" t="s">
        <v>287</v>
      </c>
      <c r="I359">
        <v>63300170</v>
      </c>
      <c r="J359" t="s">
        <v>1873</v>
      </c>
      <c r="K359" s="3"/>
      <c r="L359" s="3">
        <v>0</v>
      </c>
      <c r="M359" s="3">
        <v>0</v>
      </c>
      <c r="N359" s="107"/>
      <c r="O359" s="100"/>
      <c r="P359" s="3">
        <f t="shared" si="5"/>
        <v>0</v>
      </c>
    </row>
    <row r="360" spans="1:16" x14ac:dyDescent="0.35">
      <c r="A360" t="s">
        <v>10</v>
      </c>
      <c r="C360" t="s">
        <v>11</v>
      </c>
      <c r="D360" t="s">
        <v>103</v>
      </c>
      <c r="E360" t="s">
        <v>290</v>
      </c>
      <c r="F360" t="s">
        <v>291</v>
      </c>
      <c r="G360">
        <v>5017</v>
      </c>
      <c r="H360" t="s">
        <v>287</v>
      </c>
      <c r="I360">
        <v>63300040</v>
      </c>
      <c r="J360" t="s">
        <v>1515</v>
      </c>
      <c r="K360" s="3"/>
      <c r="L360" s="3">
        <v>0</v>
      </c>
      <c r="M360" s="3">
        <v>0</v>
      </c>
      <c r="N360" s="107"/>
      <c r="O360" s="100"/>
      <c r="P360" s="3">
        <f t="shared" si="5"/>
        <v>0</v>
      </c>
    </row>
    <row r="361" spans="1:16" x14ac:dyDescent="0.35">
      <c r="A361" t="s">
        <v>10</v>
      </c>
      <c r="C361" t="s">
        <v>11</v>
      </c>
      <c r="D361" t="s">
        <v>103</v>
      </c>
      <c r="E361" t="s">
        <v>290</v>
      </c>
      <c r="F361" t="s">
        <v>291</v>
      </c>
      <c r="G361">
        <v>5017</v>
      </c>
      <c r="H361" t="s">
        <v>287</v>
      </c>
      <c r="I361">
        <v>63300080</v>
      </c>
      <c r="J361" t="s">
        <v>91</v>
      </c>
      <c r="K361" s="3"/>
      <c r="L361" s="3">
        <v>0</v>
      </c>
      <c r="M361" s="3">
        <v>0</v>
      </c>
      <c r="N361" s="107"/>
      <c r="O361" s="100"/>
      <c r="P361" s="3">
        <f t="shared" si="5"/>
        <v>0</v>
      </c>
    </row>
    <row r="362" spans="1:16" x14ac:dyDescent="0.35">
      <c r="A362" t="s">
        <v>10</v>
      </c>
      <c r="C362" t="s">
        <v>11</v>
      </c>
      <c r="D362" t="s">
        <v>103</v>
      </c>
      <c r="E362" t="s">
        <v>290</v>
      </c>
      <c r="F362" t="s">
        <v>291</v>
      </c>
      <c r="G362">
        <v>5017</v>
      </c>
      <c r="H362" t="s">
        <v>287</v>
      </c>
      <c r="I362">
        <v>63300100</v>
      </c>
      <c r="J362" t="s">
        <v>1869</v>
      </c>
      <c r="K362" s="3"/>
      <c r="L362" s="3">
        <v>0</v>
      </c>
      <c r="M362" s="3">
        <v>0</v>
      </c>
      <c r="N362" s="107"/>
      <c r="O362" s="100"/>
      <c r="P362" s="3">
        <f t="shared" si="5"/>
        <v>0</v>
      </c>
    </row>
    <row r="363" spans="1:16" x14ac:dyDescent="0.35">
      <c r="A363" t="s">
        <v>10</v>
      </c>
      <c r="C363" t="s">
        <v>11</v>
      </c>
      <c r="D363" t="s">
        <v>103</v>
      </c>
      <c r="E363" t="s">
        <v>290</v>
      </c>
      <c r="F363" t="s">
        <v>291</v>
      </c>
      <c r="G363">
        <v>5017</v>
      </c>
      <c r="H363" t="s">
        <v>287</v>
      </c>
      <c r="I363">
        <v>63300130</v>
      </c>
      <c r="J363" t="s">
        <v>1896</v>
      </c>
      <c r="K363" s="3"/>
      <c r="L363" s="3">
        <v>0</v>
      </c>
      <c r="M363" s="3">
        <v>0</v>
      </c>
      <c r="N363" s="107"/>
      <c r="O363" s="100"/>
      <c r="P363" s="3">
        <f t="shared" si="5"/>
        <v>0</v>
      </c>
    </row>
    <row r="364" spans="1:16" x14ac:dyDescent="0.35">
      <c r="A364" t="s">
        <v>10</v>
      </c>
      <c r="C364" t="s">
        <v>11</v>
      </c>
      <c r="D364" t="s">
        <v>103</v>
      </c>
      <c r="E364" t="s">
        <v>290</v>
      </c>
      <c r="F364" t="s">
        <v>291</v>
      </c>
      <c r="G364">
        <v>5017</v>
      </c>
      <c r="H364" t="s">
        <v>287</v>
      </c>
      <c r="I364">
        <v>63300170</v>
      </c>
      <c r="J364" t="s">
        <v>1873</v>
      </c>
      <c r="K364" s="3"/>
      <c r="L364" s="3">
        <v>0</v>
      </c>
      <c r="M364" s="3">
        <v>0</v>
      </c>
      <c r="N364" s="107"/>
      <c r="O364" s="100"/>
      <c r="P364" s="3">
        <f t="shared" si="5"/>
        <v>0</v>
      </c>
    </row>
    <row r="365" spans="1:16" x14ac:dyDescent="0.35">
      <c r="A365" t="s">
        <v>10</v>
      </c>
      <c r="C365" t="s">
        <v>11</v>
      </c>
      <c r="D365" t="s">
        <v>103</v>
      </c>
      <c r="E365" t="s">
        <v>292</v>
      </c>
      <c r="F365" t="s">
        <v>293</v>
      </c>
      <c r="G365">
        <v>5017</v>
      </c>
      <c r="H365" t="s">
        <v>287</v>
      </c>
      <c r="I365">
        <v>63300040</v>
      </c>
      <c r="J365" t="s">
        <v>1515</v>
      </c>
      <c r="K365" s="3"/>
      <c r="L365" s="3">
        <v>0</v>
      </c>
      <c r="M365" s="3">
        <v>0</v>
      </c>
      <c r="N365" s="107"/>
      <c r="O365" s="100"/>
      <c r="P365" s="3">
        <f t="shared" si="5"/>
        <v>0</v>
      </c>
    </row>
    <row r="366" spans="1:16" x14ac:dyDescent="0.35">
      <c r="A366" t="s">
        <v>10</v>
      </c>
      <c r="C366" t="s">
        <v>11</v>
      </c>
      <c r="D366" t="s">
        <v>103</v>
      </c>
      <c r="E366" t="s">
        <v>292</v>
      </c>
      <c r="F366" t="s">
        <v>293</v>
      </c>
      <c r="G366">
        <v>5017</v>
      </c>
      <c r="H366" t="s">
        <v>287</v>
      </c>
      <c r="I366">
        <v>63300080</v>
      </c>
      <c r="J366" t="s">
        <v>91</v>
      </c>
      <c r="K366" s="3"/>
      <c r="L366" s="3">
        <v>0</v>
      </c>
      <c r="M366" s="3">
        <v>0</v>
      </c>
      <c r="N366" s="107"/>
      <c r="O366" s="100"/>
      <c r="P366" s="3">
        <f t="shared" si="5"/>
        <v>0</v>
      </c>
    </row>
    <row r="367" spans="1:16" x14ac:dyDescent="0.35">
      <c r="A367" t="s">
        <v>10</v>
      </c>
      <c r="C367" t="s">
        <v>11</v>
      </c>
      <c r="D367" t="s">
        <v>103</v>
      </c>
      <c r="E367" t="s">
        <v>292</v>
      </c>
      <c r="F367" t="s">
        <v>293</v>
      </c>
      <c r="G367">
        <v>5017</v>
      </c>
      <c r="H367" t="s">
        <v>287</v>
      </c>
      <c r="I367">
        <v>63300100</v>
      </c>
      <c r="J367" t="s">
        <v>1869</v>
      </c>
      <c r="K367" s="3"/>
      <c r="L367" s="3">
        <v>0</v>
      </c>
      <c r="M367" s="3">
        <v>0</v>
      </c>
      <c r="N367" s="107"/>
      <c r="O367" s="100"/>
      <c r="P367" s="3">
        <f t="shared" si="5"/>
        <v>0</v>
      </c>
    </row>
    <row r="368" spans="1:16" x14ac:dyDescent="0.35">
      <c r="A368" t="s">
        <v>10</v>
      </c>
      <c r="C368" t="s">
        <v>11</v>
      </c>
      <c r="D368" t="s">
        <v>103</v>
      </c>
      <c r="E368" t="s">
        <v>292</v>
      </c>
      <c r="F368" t="s">
        <v>293</v>
      </c>
      <c r="G368">
        <v>5017</v>
      </c>
      <c r="H368" t="s">
        <v>287</v>
      </c>
      <c r="I368">
        <v>63300130</v>
      </c>
      <c r="J368" t="s">
        <v>1896</v>
      </c>
      <c r="K368" s="3"/>
      <c r="L368" s="3">
        <v>0</v>
      </c>
      <c r="M368" s="3">
        <v>0</v>
      </c>
      <c r="N368" s="107"/>
      <c r="O368" s="100"/>
      <c r="P368" s="3">
        <f t="shared" si="5"/>
        <v>0</v>
      </c>
    </row>
    <row r="369" spans="1:16" x14ac:dyDescent="0.35">
      <c r="A369" t="s">
        <v>10</v>
      </c>
      <c r="C369" t="s">
        <v>11</v>
      </c>
      <c r="D369" t="s">
        <v>103</v>
      </c>
      <c r="E369" t="s">
        <v>292</v>
      </c>
      <c r="F369" t="s">
        <v>293</v>
      </c>
      <c r="G369">
        <v>5017</v>
      </c>
      <c r="H369" t="s">
        <v>287</v>
      </c>
      <c r="I369">
        <v>63300170</v>
      </c>
      <c r="J369" t="s">
        <v>1873</v>
      </c>
      <c r="K369" s="3"/>
      <c r="L369" s="3">
        <v>0</v>
      </c>
      <c r="M369" s="3">
        <v>0</v>
      </c>
      <c r="N369" s="107"/>
      <c r="O369" s="100"/>
      <c r="P369" s="3">
        <f t="shared" si="5"/>
        <v>0</v>
      </c>
    </row>
    <row r="370" spans="1:16" x14ac:dyDescent="0.35">
      <c r="A370" t="s">
        <v>10</v>
      </c>
      <c r="C370" t="s">
        <v>11</v>
      </c>
      <c r="D370" t="s">
        <v>103</v>
      </c>
      <c r="E370" t="s">
        <v>294</v>
      </c>
      <c r="F370" t="s">
        <v>295</v>
      </c>
      <c r="G370">
        <v>5017</v>
      </c>
      <c r="H370" t="s">
        <v>287</v>
      </c>
      <c r="I370">
        <v>63300040</v>
      </c>
      <c r="J370" t="s">
        <v>1515</v>
      </c>
      <c r="K370" s="3"/>
      <c r="L370" s="3">
        <v>0</v>
      </c>
      <c r="M370" s="3">
        <v>0</v>
      </c>
      <c r="N370" s="107"/>
      <c r="O370" s="100"/>
      <c r="P370" s="3">
        <f t="shared" si="5"/>
        <v>0</v>
      </c>
    </row>
    <row r="371" spans="1:16" x14ac:dyDescent="0.35">
      <c r="A371" t="s">
        <v>10</v>
      </c>
      <c r="C371" t="s">
        <v>11</v>
      </c>
      <c r="D371" t="s">
        <v>103</v>
      </c>
      <c r="E371" t="s">
        <v>294</v>
      </c>
      <c r="F371" t="s">
        <v>295</v>
      </c>
      <c r="G371">
        <v>5017</v>
      </c>
      <c r="H371" t="s">
        <v>287</v>
      </c>
      <c r="I371">
        <v>63300080</v>
      </c>
      <c r="J371" t="s">
        <v>91</v>
      </c>
      <c r="K371" s="3"/>
      <c r="L371" s="3">
        <v>0</v>
      </c>
      <c r="M371" s="3">
        <v>0</v>
      </c>
      <c r="N371" s="107"/>
      <c r="O371" s="100"/>
      <c r="P371" s="3">
        <f t="shared" si="5"/>
        <v>0</v>
      </c>
    </row>
    <row r="372" spans="1:16" x14ac:dyDescent="0.35">
      <c r="A372" t="s">
        <v>10</v>
      </c>
      <c r="C372" t="s">
        <v>11</v>
      </c>
      <c r="D372" t="s">
        <v>103</v>
      </c>
      <c r="E372" t="s">
        <v>294</v>
      </c>
      <c r="F372" t="s">
        <v>295</v>
      </c>
      <c r="G372">
        <v>5017</v>
      </c>
      <c r="H372" t="s">
        <v>287</v>
      </c>
      <c r="I372">
        <v>63300100</v>
      </c>
      <c r="J372" t="s">
        <v>1869</v>
      </c>
      <c r="K372" s="3"/>
      <c r="L372" s="3">
        <v>0</v>
      </c>
      <c r="M372" s="3">
        <v>0</v>
      </c>
      <c r="N372" s="107"/>
      <c r="O372" s="100"/>
      <c r="P372" s="3">
        <f t="shared" si="5"/>
        <v>0</v>
      </c>
    </row>
    <row r="373" spans="1:16" x14ac:dyDescent="0.35">
      <c r="A373" t="s">
        <v>10</v>
      </c>
      <c r="C373" t="s">
        <v>11</v>
      </c>
      <c r="D373" t="s">
        <v>103</v>
      </c>
      <c r="E373" t="s">
        <v>294</v>
      </c>
      <c r="F373" t="s">
        <v>295</v>
      </c>
      <c r="G373">
        <v>5017</v>
      </c>
      <c r="H373" t="s">
        <v>287</v>
      </c>
      <c r="I373">
        <v>63300130</v>
      </c>
      <c r="J373" t="s">
        <v>1896</v>
      </c>
      <c r="K373" s="3"/>
      <c r="L373" s="3">
        <v>0</v>
      </c>
      <c r="M373" s="3">
        <v>0</v>
      </c>
      <c r="N373" s="107"/>
      <c r="O373" s="100"/>
      <c r="P373" s="3">
        <f t="shared" si="5"/>
        <v>0</v>
      </c>
    </row>
    <row r="374" spans="1:16" x14ac:dyDescent="0.35">
      <c r="A374" t="s">
        <v>10</v>
      </c>
      <c r="C374" t="s">
        <v>11</v>
      </c>
      <c r="D374" t="s">
        <v>103</v>
      </c>
      <c r="E374" t="s">
        <v>294</v>
      </c>
      <c r="F374" t="s">
        <v>295</v>
      </c>
      <c r="G374">
        <v>5017</v>
      </c>
      <c r="H374" t="s">
        <v>287</v>
      </c>
      <c r="I374">
        <v>63300170</v>
      </c>
      <c r="J374" t="s">
        <v>1873</v>
      </c>
      <c r="K374" s="3"/>
      <c r="L374" s="3">
        <v>0</v>
      </c>
      <c r="M374" s="3">
        <v>0</v>
      </c>
      <c r="N374" s="107"/>
      <c r="O374" s="100"/>
      <c r="P374" s="3">
        <f t="shared" si="5"/>
        <v>0</v>
      </c>
    </row>
    <row r="375" spans="1:16" x14ac:dyDescent="0.35">
      <c r="A375" t="s">
        <v>10</v>
      </c>
      <c r="C375" t="s">
        <v>11</v>
      </c>
      <c r="D375" t="s">
        <v>103</v>
      </c>
      <c r="E375" t="s">
        <v>296</v>
      </c>
      <c r="F375" t="s">
        <v>297</v>
      </c>
      <c r="G375">
        <v>5017</v>
      </c>
      <c r="H375" t="s">
        <v>287</v>
      </c>
      <c r="I375">
        <v>63300040</v>
      </c>
      <c r="J375" t="s">
        <v>1515</v>
      </c>
      <c r="K375" s="3"/>
      <c r="L375" s="3">
        <v>0</v>
      </c>
      <c r="M375" s="3">
        <v>0</v>
      </c>
      <c r="N375" s="107"/>
      <c r="O375" s="100"/>
      <c r="P375" s="3">
        <f t="shared" si="5"/>
        <v>0</v>
      </c>
    </row>
    <row r="376" spans="1:16" x14ac:dyDescent="0.35">
      <c r="A376" t="s">
        <v>10</v>
      </c>
      <c r="C376" t="s">
        <v>11</v>
      </c>
      <c r="D376" t="s">
        <v>103</v>
      </c>
      <c r="E376" t="s">
        <v>296</v>
      </c>
      <c r="F376" t="s">
        <v>297</v>
      </c>
      <c r="G376">
        <v>5017</v>
      </c>
      <c r="H376" t="s">
        <v>287</v>
      </c>
      <c r="I376">
        <v>63300080</v>
      </c>
      <c r="J376" t="s">
        <v>91</v>
      </c>
      <c r="K376" s="3"/>
      <c r="L376" s="3">
        <v>0</v>
      </c>
      <c r="M376" s="3">
        <v>0</v>
      </c>
      <c r="N376" s="107"/>
      <c r="O376" s="100"/>
      <c r="P376" s="3">
        <f t="shared" si="5"/>
        <v>0</v>
      </c>
    </row>
    <row r="377" spans="1:16" x14ac:dyDescent="0.35">
      <c r="A377" t="s">
        <v>10</v>
      </c>
      <c r="C377" t="s">
        <v>11</v>
      </c>
      <c r="D377" t="s">
        <v>103</v>
      </c>
      <c r="E377" t="s">
        <v>296</v>
      </c>
      <c r="F377" t="s">
        <v>297</v>
      </c>
      <c r="G377">
        <v>5017</v>
      </c>
      <c r="H377" t="s">
        <v>287</v>
      </c>
      <c r="I377">
        <v>63300100</v>
      </c>
      <c r="J377" t="s">
        <v>1869</v>
      </c>
      <c r="K377" s="3"/>
      <c r="L377" s="3">
        <v>0</v>
      </c>
      <c r="M377" s="3">
        <v>0</v>
      </c>
      <c r="N377" s="107"/>
      <c r="O377" s="100"/>
      <c r="P377" s="3">
        <f t="shared" si="5"/>
        <v>0</v>
      </c>
    </row>
    <row r="378" spans="1:16" x14ac:dyDescent="0.35">
      <c r="A378" t="s">
        <v>10</v>
      </c>
      <c r="C378" t="s">
        <v>11</v>
      </c>
      <c r="D378" t="s">
        <v>103</v>
      </c>
      <c r="E378" t="s">
        <v>296</v>
      </c>
      <c r="F378" t="s">
        <v>297</v>
      </c>
      <c r="G378">
        <v>5017</v>
      </c>
      <c r="H378" t="s">
        <v>287</v>
      </c>
      <c r="I378">
        <v>63300130</v>
      </c>
      <c r="J378" t="s">
        <v>1896</v>
      </c>
      <c r="K378" s="3"/>
      <c r="L378" s="3">
        <v>0</v>
      </c>
      <c r="M378" s="3">
        <v>0</v>
      </c>
      <c r="N378" s="107"/>
      <c r="O378" s="100"/>
      <c r="P378" s="3">
        <f t="shared" si="5"/>
        <v>0</v>
      </c>
    </row>
    <row r="379" spans="1:16" x14ac:dyDescent="0.35">
      <c r="A379" t="s">
        <v>10</v>
      </c>
      <c r="C379" t="s">
        <v>11</v>
      </c>
      <c r="D379" t="s">
        <v>103</v>
      </c>
      <c r="E379" t="s">
        <v>296</v>
      </c>
      <c r="F379" t="s">
        <v>297</v>
      </c>
      <c r="G379">
        <v>5017</v>
      </c>
      <c r="H379" t="s">
        <v>287</v>
      </c>
      <c r="I379">
        <v>63300170</v>
      </c>
      <c r="J379" t="s">
        <v>1873</v>
      </c>
      <c r="K379" s="3"/>
      <c r="L379" s="3">
        <v>0</v>
      </c>
      <c r="M379" s="3">
        <v>0</v>
      </c>
      <c r="N379" s="107"/>
      <c r="O379" s="100"/>
      <c r="P379" s="3">
        <f t="shared" si="5"/>
        <v>0</v>
      </c>
    </row>
    <row r="380" spans="1:16" x14ac:dyDescent="0.35">
      <c r="A380" t="s">
        <v>10</v>
      </c>
      <c r="C380" t="s">
        <v>11</v>
      </c>
      <c r="D380" t="s">
        <v>103</v>
      </c>
      <c r="E380" t="s">
        <v>298</v>
      </c>
      <c r="F380" t="s">
        <v>299</v>
      </c>
      <c r="G380">
        <v>5017</v>
      </c>
      <c r="H380" t="s">
        <v>287</v>
      </c>
      <c r="I380">
        <v>63300040</v>
      </c>
      <c r="J380" t="s">
        <v>1515</v>
      </c>
      <c r="K380" s="3"/>
      <c r="L380" s="3">
        <v>0</v>
      </c>
      <c r="M380" s="3">
        <v>0</v>
      </c>
      <c r="N380" s="107"/>
      <c r="O380" s="100"/>
      <c r="P380" s="3">
        <f t="shared" si="5"/>
        <v>0</v>
      </c>
    </row>
    <row r="381" spans="1:16" x14ac:dyDescent="0.35">
      <c r="A381" t="s">
        <v>10</v>
      </c>
      <c r="C381" t="s">
        <v>11</v>
      </c>
      <c r="D381" t="s">
        <v>103</v>
      </c>
      <c r="E381" t="s">
        <v>298</v>
      </c>
      <c r="F381" t="s">
        <v>299</v>
      </c>
      <c r="G381">
        <v>5017</v>
      </c>
      <c r="H381" t="s">
        <v>287</v>
      </c>
      <c r="I381">
        <v>63300080</v>
      </c>
      <c r="J381" t="s">
        <v>91</v>
      </c>
      <c r="K381" s="3"/>
      <c r="L381" s="3">
        <v>0</v>
      </c>
      <c r="M381" s="3">
        <v>0</v>
      </c>
      <c r="N381" s="107"/>
      <c r="O381" s="100"/>
      <c r="P381" s="3">
        <f t="shared" si="5"/>
        <v>0</v>
      </c>
    </row>
    <row r="382" spans="1:16" x14ac:dyDescent="0.35">
      <c r="A382" t="s">
        <v>10</v>
      </c>
      <c r="C382" t="s">
        <v>11</v>
      </c>
      <c r="D382" t="s">
        <v>103</v>
      </c>
      <c r="E382" t="s">
        <v>298</v>
      </c>
      <c r="F382" t="s">
        <v>299</v>
      </c>
      <c r="G382">
        <v>5017</v>
      </c>
      <c r="H382" t="s">
        <v>287</v>
      </c>
      <c r="I382">
        <v>63300100</v>
      </c>
      <c r="J382" t="s">
        <v>1869</v>
      </c>
      <c r="K382" s="3"/>
      <c r="L382" s="3">
        <v>0</v>
      </c>
      <c r="M382" s="3">
        <v>0</v>
      </c>
      <c r="N382" s="107"/>
      <c r="O382" s="100"/>
      <c r="P382" s="3">
        <f t="shared" si="5"/>
        <v>0</v>
      </c>
    </row>
    <row r="383" spans="1:16" x14ac:dyDescent="0.35">
      <c r="A383" t="s">
        <v>10</v>
      </c>
      <c r="C383" t="s">
        <v>11</v>
      </c>
      <c r="D383" t="s">
        <v>103</v>
      </c>
      <c r="E383" t="s">
        <v>298</v>
      </c>
      <c r="F383" t="s">
        <v>299</v>
      </c>
      <c r="G383">
        <v>5017</v>
      </c>
      <c r="H383" t="s">
        <v>287</v>
      </c>
      <c r="I383">
        <v>63300130</v>
      </c>
      <c r="J383" t="s">
        <v>1896</v>
      </c>
      <c r="K383" s="3"/>
      <c r="L383" s="3">
        <v>0</v>
      </c>
      <c r="M383" s="3">
        <v>0</v>
      </c>
      <c r="N383" s="107"/>
      <c r="O383" s="100"/>
      <c r="P383" s="3">
        <f t="shared" si="5"/>
        <v>0</v>
      </c>
    </row>
    <row r="384" spans="1:16" x14ac:dyDescent="0.35">
      <c r="A384" t="s">
        <v>10</v>
      </c>
      <c r="C384" t="s">
        <v>11</v>
      </c>
      <c r="D384" t="s">
        <v>103</v>
      </c>
      <c r="E384" t="s">
        <v>298</v>
      </c>
      <c r="F384" t="s">
        <v>299</v>
      </c>
      <c r="G384">
        <v>5017</v>
      </c>
      <c r="H384" t="s">
        <v>287</v>
      </c>
      <c r="I384">
        <v>63300170</v>
      </c>
      <c r="J384" t="s">
        <v>1873</v>
      </c>
      <c r="K384" s="3"/>
      <c r="L384" s="3">
        <v>0</v>
      </c>
      <c r="M384" s="3">
        <v>0</v>
      </c>
      <c r="N384" s="107"/>
      <c r="O384" s="100"/>
      <c r="P384" s="3">
        <f t="shared" si="5"/>
        <v>0</v>
      </c>
    </row>
    <row r="385" spans="1:16" x14ac:dyDescent="0.35">
      <c r="A385" t="s">
        <v>10</v>
      </c>
      <c r="C385" t="s">
        <v>11</v>
      </c>
      <c r="D385" t="s">
        <v>103</v>
      </c>
      <c r="E385" t="s">
        <v>300</v>
      </c>
      <c r="F385" t="s">
        <v>301</v>
      </c>
      <c r="G385">
        <v>5017</v>
      </c>
      <c r="H385" t="s">
        <v>287</v>
      </c>
      <c r="I385">
        <v>63300040</v>
      </c>
      <c r="J385" t="s">
        <v>1515</v>
      </c>
      <c r="K385" s="3"/>
      <c r="L385" s="3">
        <v>0</v>
      </c>
      <c r="M385" s="3">
        <v>0</v>
      </c>
      <c r="N385" s="107"/>
      <c r="O385" s="100"/>
      <c r="P385" s="3">
        <f t="shared" si="5"/>
        <v>0</v>
      </c>
    </row>
    <row r="386" spans="1:16" x14ac:dyDescent="0.35">
      <c r="A386" t="s">
        <v>10</v>
      </c>
      <c r="C386" t="s">
        <v>11</v>
      </c>
      <c r="D386" t="s">
        <v>103</v>
      </c>
      <c r="E386" t="s">
        <v>300</v>
      </c>
      <c r="F386" t="s">
        <v>301</v>
      </c>
      <c r="G386">
        <v>5017</v>
      </c>
      <c r="H386" t="s">
        <v>287</v>
      </c>
      <c r="I386">
        <v>63300080</v>
      </c>
      <c r="J386" t="s">
        <v>91</v>
      </c>
      <c r="K386" s="3"/>
      <c r="L386" s="3">
        <v>0</v>
      </c>
      <c r="M386" s="3">
        <v>0</v>
      </c>
      <c r="N386" s="107"/>
      <c r="O386" s="100"/>
      <c r="P386" s="3">
        <f t="shared" si="5"/>
        <v>0</v>
      </c>
    </row>
    <row r="387" spans="1:16" x14ac:dyDescent="0.35">
      <c r="A387" t="s">
        <v>10</v>
      </c>
      <c r="C387" t="s">
        <v>11</v>
      </c>
      <c r="D387" t="s">
        <v>103</v>
      </c>
      <c r="E387" t="s">
        <v>300</v>
      </c>
      <c r="F387" t="s">
        <v>301</v>
      </c>
      <c r="G387">
        <v>5017</v>
      </c>
      <c r="H387" t="s">
        <v>287</v>
      </c>
      <c r="I387">
        <v>63300100</v>
      </c>
      <c r="J387" t="s">
        <v>1869</v>
      </c>
      <c r="K387" s="3"/>
      <c r="L387" s="3">
        <v>0</v>
      </c>
      <c r="M387" s="3">
        <v>0</v>
      </c>
      <c r="N387" s="107"/>
      <c r="O387" s="100"/>
      <c r="P387" s="3">
        <f t="shared" si="5"/>
        <v>0</v>
      </c>
    </row>
    <row r="388" spans="1:16" x14ac:dyDescent="0.35">
      <c r="A388" t="s">
        <v>10</v>
      </c>
      <c r="C388" t="s">
        <v>11</v>
      </c>
      <c r="D388" t="s">
        <v>103</v>
      </c>
      <c r="E388" t="s">
        <v>300</v>
      </c>
      <c r="F388" t="s">
        <v>301</v>
      </c>
      <c r="G388">
        <v>5017</v>
      </c>
      <c r="H388" t="s">
        <v>287</v>
      </c>
      <c r="I388">
        <v>63300130</v>
      </c>
      <c r="J388" t="s">
        <v>1896</v>
      </c>
      <c r="K388" s="3"/>
      <c r="L388" s="3">
        <v>0</v>
      </c>
      <c r="M388" s="3">
        <v>0</v>
      </c>
      <c r="N388" s="107"/>
      <c r="O388" s="100"/>
      <c r="P388" s="3">
        <f t="shared" ref="P388:P451" si="6">SUM(L388:N388)</f>
        <v>0</v>
      </c>
    </row>
    <row r="389" spans="1:16" x14ac:dyDescent="0.35">
      <c r="A389" t="s">
        <v>10</v>
      </c>
      <c r="C389" t="s">
        <v>11</v>
      </c>
      <c r="D389" t="s">
        <v>103</v>
      </c>
      <c r="E389" t="s">
        <v>300</v>
      </c>
      <c r="F389" t="s">
        <v>301</v>
      </c>
      <c r="G389">
        <v>5017</v>
      </c>
      <c r="H389" t="s">
        <v>287</v>
      </c>
      <c r="I389">
        <v>63300170</v>
      </c>
      <c r="J389" t="s">
        <v>1873</v>
      </c>
      <c r="K389" s="3"/>
      <c r="L389" s="3">
        <v>0</v>
      </c>
      <c r="M389" s="3">
        <v>0</v>
      </c>
      <c r="N389" s="107"/>
      <c r="O389" s="100"/>
      <c r="P389" s="3">
        <f t="shared" si="6"/>
        <v>0</v>
      </c>
    </row>
    <row r="390" spans="1:16" x14ac:dyDescent="0.35">
      <c r="A390" t="s">
        <v>10</v>
      </c>
      <c r="C390" t="s">
        <v>11</v>
      </c>
      <c r="D390" t="s">
        <v>103</v>
      </c>
      <c r="E390" t="s">
        <v>302</v>
      </c>
      <c r="F390" t="s">
        <v>303</v>
      </c>
      <c r="G390">
        <v>5017</v>
      </c>
      <c r="H390" t="s">
        <v>287</v>
      </c>
      <c r="I390">
        <v>63300040</v>
      </c>
      <c r="J390" t="s">
        <v>1515</v>
      </c>
      <c r="K390" s="3"/>
      <c r="L390" s="3">
        <v>0</v>
      </c>
      <c r="M390" s="3">
        <v>0</v>
      </c>
      <c r="N390" s="107"/>
      <c r="O390" s="100"/>
      <c r="P390" s="3">
        <f t="shared" si="6"/>
        <v>0</v>
      </c>
    </row>
    <row r="391" spans="1:16" x14ac:dyDescent="0.35">
      <c r="A391" t="s">
        <v>10</v>
      </c>
      <c r="C391" t="s">
        <v>11</v>
      </c>
      <c r="D391" t="s">
        <v>103</v>
      </c>
      <c r="E391" t="s">
        <v>302</v>
      </c>
      <c r="F391" t="s">
        <v>303</v>
      </c>
      <c r="G391">
        <v>5017</v>
      </c>
      <c r="H391" t="s">
        <v>287</v>
      </c>
      <c r="I391">
        <v>63300080</v>
      </c>
      <c r="J391" t="s">
        <v>91</v>
      </c>
      <c r="K391" s="3"/>
      <c r="L391" s="3">
        <v>0</v>
      </c>
      <c r="M391" s="3">
        <v>0</v>
      </c>
      <c r="N391" s="107"/>
      <c r="O391" s="100"/>
      <c r="P391" s="3">
        <f t="shared" si="6"/>
        <v>0</v>
      </c>
    </row>
    <row r="392" spans="1:16" x14ac:dyDescent="0.35">
      <c r="A392" t="s">
        <v>10</v>
      </c>
      <c r="C392" t="s">
        <v>11</v>
      </c>
      <c r="D392" t="s">
        <v>103</v>
      </c>
      <c r="E392" t="s">
        <v>302</v>
      </c>
      <c r="F392" t="s">
        <v>303</v>
      </c>
      <c r="G392">
        <v>5017</v>
      </c>
      <c r="H392" t="s">
        <v>287</v>
      </c>
      <c r="I392">
        <v>63300100</v>
      </c>
      <c r="J392" t="s">
        <v>1869</v>
      </c>
      <c r="K392" s="3"/>
      <c r="L392" s="3">
        <v>0</v>
      </c>
      <c r="M392" s="3">
        <v>0</v>
      </c>
      <c r="N392" s="107"/>
      <c r="O392" s="100"/>
      <c r="P392" s="3">
        <f t="shared" si="6"/>
        <v>0</v>
      </c>
    </row>
    <row r="393" spans="1:16" x14ac:dyDescent="0.35">
      <c r="A393" t="s">
        <v>10</v>
      </c>
      <c r="C393" t="s">
        <v>11</v>
      </c>
      <c r="D393" t="s">
        <v>103</v>
      </c>
      <c r="E393" t="s">
        <v>302</v>
      </c>
      <c r="F393" t="s">
        <v>303</v>
      </c>
      <c r="G393">
        <v>5017</v>
      </c>
      <c r="H393" t="s">
        <v>287</v>
      </c>
      <c r="I393">
        <v>63300130</v>
      </c>
      <c r="J393" t="s">
        <v>1896</v>
      </c>
      <c r="K393" s="3"/>
      <c r="L393" s="3">
        <v>0</v>
      </c>
      <c r="M393" s="3">
        <v>0</v>
      </c>
      <c r="N393" s="107"/>
      <c r="O393" s="100"/>
      <c r="P393" s="3">
        <f t="shared" si="6"/>
        <v>0</v>
      </c>
    </row>
    <row r="394" spans="1:16" x14ac:dyDescent="0.35">
      <c r="A394" t="s">
        <v>10</v>
      </c>
      <c r="C394" t="s">
        <v>11</v>
      </c>
      <c r="D394" t="s">
        <v>103</v>
      </c>
      <c r="E394" t="s">
        <v>302</v>
      </c>
      <c r="F394" t="s">
        <v>303</v>
      </c>
      <c r="G394">
        <v>5017</v>
      </c>
      <c r="H394" t="s">
        <v>287</v>
      </c>
      <c r="I394">
        <v>63300170</v>
      </c>
      <c r="J394" t="s">
        <v>1873</v>
      </c>
      <c r="K394" s="3"/>
      <c r="L394" s="3">
        <v>0</v>
      </c>
      <c r="M394" s="3">
        <v>0</v>
      </c>
      <c r="N394" s="107"/>
      <c r="O394" s="100"/>
      <c r="P394" s="3">
        <f t="shared" si="6"/>
        <v>0</v>
      </c>
    </row>
    <row r="395" spans="1:16" x14ac:dyDescent="0.35">
      <c r="A395" t="s">
        <v>10</v>
      </c>
      <c r="C395" t="s">
        <v>11</v>
      </c>
      <c r="D395" t="s">
        <v>103</v>
      </c>
      <c r="E395" t="s">
        <v>268</v>
      </c>
      <c r="F395" t="s">
        <v>269</v>
      </c>
      <c r="G395">
        <v>5019</v>
      </c>
      <c r="H395" t="s">
        <v>270</v>
      </c>
      <c r="I395">
        <v>63300040</v>
      </c>
      <c r="J395" t="s">
        <v>1515</v>
      </c>
      <c r="K395" s="3"/>
      <c r="L395" s="3">
        <v>0</v>
      </c>
      <c r="M395" s="3">
        <v>0</v>
      </c>
      <c r="N395" s="107"/>
      <c r="O395" s="100"/>
      <c r="P395" s="3">
        <f t="shared" si="6"/>
        <v>0</v>
      </c>
    </row>
    <row r="396" spans="1:16" x14ac:dyDescent="0.35">
      <c r="A396" t="s">
        <v>10</v>
      </c>
      <c r="C396" t="s">
        <v>11</v>
      </c>
      <c r="D396" t="s">
        <v>103</v>
      </c>
      <c r="E396" t="s">
        <v>268</v>
      </c>
      <c r="F396" t="s">
        <v>269</v>
      </c>
      <c r="G396">
        <v>5019</v>
      </c>
      <c r="H396" t="s">
        <v>270</v>
      </c>
      <c r="I396">
        <v>63300080</v>
      </c>
      <c r="J396" t="s">
        <v>91</v>
      </c>
      <c r="K396" s="3"/>
      <c r="L396" s="3">
        <v>0</v>
      </c>
      <c r="M396" s="3">
        <v>0</v>
      </c>
      <c r="N396" s="107"/>
      <c r="O396" s="100"/>
      <c r="P396" s="3">
        <f t="shared" si="6"/>
        <v>0</v>
      </c>
    </row>
    <row r="397" spans="1:16" x14ac:dyDescent="0.35">
      <c r="A397" t="s">
        <v>10</v>
      </c>
      <c r="C397" t="s">
        <v>11</v>
      </c>
      <c r="D397" t="s">
        <v>103</v>
      </c>
      <c r="E397" t="s">
        <v>268</v>
      </c>
      <c r="F397" t="s">
        <v>269</v>
      </c>
      <c r="G397">
        <v>5019</v>
      </c>
      <c r="H397" t="s">
        <v>270</v>
      </c>
      <c r="I397">
        <v>63300100</v>
      </c>
      <c r="J397" t="s">
        <v>1869</v>
      </c>
      <c r="K397" s="3"/>
      <c r="L397" s="3">
        <v>0</v>
      </c>
      <c r="M397" s="3">
        <v>0</v>
      </c>
      <c r="N397" s="107"/>
      <c r="O397" s="100"/>
      <c r="P397" s="3">
        <f t="shared" si="6"/>
        <v>0</v>
      </c>
    </row>
    <row r="398" spans="1:16" x14ac:dyDescent="0.35">
      <c r="A398" t="s">
        <v>10</v>
      </c>
      <c r="C398" t="s">
        <v>11</v>
      </c>
      <c r="D398" t="s">
        <v>103</v>
      </c>
      <c r="E398" t="s">
        <v>268</v>
      </c>
      <c r="F398" t="s">
        <v>269</v>
      </c>
      <c r="G398">
        <v>5019</v>
      </c>
      <c r="H398" t="s">
        <v>270</v>
      </c>
      <c r="I398">
        <v>63300110</v>
      </c>
      <c r="J398" t="s">
        <v>1866</v>
      </c>
      <c r="K398" s="3"/>
      <c r="L398" s="3">
        <v>0</v>
      </c>
      <c r="M398" s="3">
        <v>0</v>
      </c>
      <c r="N398" s="107"/>
      <c r="O398" s="100"/>
      <c r="P398" s="3">
        <f t="shared" si="6"/>
        <v>0</v>
      </c>
    </row>
    <row r="399" spans="1:16" x14ac:dyDescent="0.35">
      <c r="A399" t="s">
        <v>10</v>
      </c>
      <c r="C399" t="s">
        <v>11</v>
      </c>
      <c r="D399" t="s">
        <v>103</v>
      </c>
      <c r="E399" t="s">
        <v>268</v>
      </c>
      <c r="F399" t="s">
        <v>269</v>
      </c>
      <c r="G399">
        <v>5019</v>
      </c>
      <c r="H399" t="s">
        <v>270</v>
      </c>
      <c r="I399">
        <v>63300130</v>
      </c>
      <c r="J399" t="s">
        <v>1896</v>
      </c>
      <c r="K399" s="3"/>
      <c r="L399" s="3">
        <v>0</v>
      </c>
      <c r="M399" s="3">
        <v>0</v>
      </c>
      <c r="N399" s="107"/>
      <c r="O399" s="100"/>
      <c r="P399" s="3">
        <f t="shared" si="6"/>
        <v>0</v>
      </c>
    </row>
    <row r="400" spans="1:16" x14ac:dyDescent="0.35">
      <c r="A400" t="s">
        <v>10</v>
      </c>
      <c r="C400" t="s">
        <v>11</v>
      </c>
      <c r="D400" t="s">
        <v>103</v>
      </c>
      <c r="E400" t="s">
        <v>268</v>
      </c>
      <c r="F400" t="s">
        <v>269</v>
      </c>
      <c r="G400">
        <v>5019</v>
      </c>
      <c r="H400" t="s">
        <v>270</v>
      </c>
      <c r="I400">
        <v>63300170</v>
      </c>
      <c r="J400" t="s">
        <v>1873</v>
      </c>
      <c r="K400" s="3"/>
      <c r="L400" s="3">
        <v>0</v>
      </c>
      <c r="M400" s="3">
        <v>0</v>
      </c>
      <c r="N400" s="107"/>
      <c r="O400" s="100"/>
      <c r="P400" s="3">
        <f t="shared" si="6"/>
        <v>0</v>
      </c>
    </row>
    <row r="401" spans="1:16" x14ac:dyDescent="0.35">
      <c r="A401" t="s">
        <v>10</v>
      </c>
      <c r="C401" t="s">
        <v>11</v>
      </c>
      <c r="D401" t="s">
        <v>103</v>
      </c>
      <c r="E401" t="s">
        <v>271</v>
      </c>
      <c r="F401" t="s">
        <v>272</v>
      </c>
      <c r="G401">
        <v>5019</v>
      </c>
      <c r="H401" t="s">
        <v>270</v>
      </c>
      <c r="I401">
        <v>63300040</v>
      </c>
      <c r="J401" t="s">
        <v>1515</v>
      </c>
      <c r="K401" s="3"/>
      <c r="L401" s="3">
        <v>0</v>
      </c>
      <c r="M401" s="3">
        <v>0</v>
      </c>
      <c r="N401" s="107"/>
      <c r="O401" s="100"/>
      <c r="P401" s="3">
        <f t="shared" si="6"/>
        <v>0</v>
      </c>
    </row>
    <row r="402" spans="1:16" x14ac:dyDescent="0.35">
      <c r="A402" t="s">
        <v>10</v>
      </c>
      <c r="C402" t="s">
        <v>11</v>
      </c>
      <c r="D402" t="s">
        <v>103</v>
      </c>
      <c r="E402" t="s">
        <v>271</v>
      </c>
      <c r="F402" t="s">
        <v>272</v>
      </c>
      <c r="G402">
        <v>5019</v>
      </c>
      <c r="H402" t="s">
        <v>270</v>
      </c>
      <c r="I402">
        <v>63300080</v>
      </c>
      <c r="J402" t="s">
        <v>91</v>
      </c>
      <c r="K402" s="3"/>
      <c r="L402" s="3">
        <v>0</v>
      </c>
      <c r="M402" s="3">
        <v>0</v>
      </c>
      <c r="N402" s="107"/>
      <c r="O402" s="100"/>
      <c r="P402" s="3">
        <f t="shared" si="6"/>
        <v>0</v>
      </c>
    </row>
    <row r="403" spans="1:16" x14ac:dyDescent="0.35">
      <c r="A403" t="s">
        <v>10</v>
      </c>
      <c r="C403" t="s">
        <v>11</v>
      </c>
      <c r="D403" t="s">
        <v>103</v>
      </c>
      <c r="E403" t="s">
        <v>271</v>
      </c>
      <c r="F403" t="s">
        <v>272</v>
      </c>
      <c r="G403">
        <v>5019</v>
      </c>
      <c r="H403" t="s">
        <v>270</v>
      </c>
      <c r="I403">
        <v>63300100</v>
      </c>
      <c r="J403" t="s">
        <v>1869</v>
      </c>
      <c r="K403" s="3"/>
      <c r="L403" s="3">
        <v>0</v>
      </c>
      <c r="M403" s="3">
        <v>0</v>
      </c>
      <c r="N403" s="107"/>
      <c r="O403" s="100"/>
      <c r="P403" s="3">
        <f t="shared" si="6"/>
        <v>0</v>
      </c>
    </row>
    <row r="404" spans="1:16" x14ac:dyDescent="0.35">
      <c r="A404" t="s">
        <v>10</v>
      </c>
      <c r="C404" t="s">
        <v>11</v>
      </c>
      <c r="D404" t="s">
        <v>103</v>
      </c>
      <c r="E404" t="s">
        <v>271</v>
      </c>
      <c r="F404" t="s">
        <v>272</v>
      </c>
      <c r="G404">
        <v>5019</v>
      </c>
      <c r="H404" t="s">
        <v>270</v>
      </c>
      <c r="I404">
        <v>63300130</v>
      </c>
      <c r="J404" t="s">
        <v>1896</v>
      </c>
      <c r="K404" s="3"/>
      <c r="L404" s="3">
        <v>0</v>
      </c>
      <c r="M404" s="3">
        <v>0</v>
      </c>
      <c r="N404" s="107"/>
      <c r="O404" s="100"/>
      <c r="P404" s="3">
        <f t="shared" si="6"/>
        <v>0</v>
      </c>
    </row>
    <row r="405" spans="1:16" x14ac:dyDescent="0.35">
      <c r="A405" t="s">
        <v>10</v>
      </c>
      <c r="C405" t="s">
        <v>11</v>
      </c>
      <c r="D405" t="s">
        <v>103</v>
      </c>
      <c r="E405" t="s">
        <v>271</v>
      </c>
      <c r="F405" t="s">
        <v>272</v>
      </c>
      <c r="G405">
        <v>5019</v>
      </c>
      <c r="H405" t="s">
        <v>270</v>
      </c>
      <c r="I405">
        <v>63300170</v>
      </c>
      <c r="J405" t="s">
        <v>1873</v>
      </c>
      <c r="K405" s="3"/>
      <c r="L405" s="3">
        <v>0</v>
      </c>
      <c r="M405" s="3">
        <v>0</v>
      </c>
      <c r="N405" s="107"/>
      <c r="O405" s="100"/>
      <c r="P405" s="3">
        <f t="shared" si="6"/>
        <v>0</v>
      </c>
    </row>
    <row r="406" spans="1:16" x14ac:dyDescent="0.35">
      <c r="A406" t="s">
        <v>10</v>
      </c>
      <c r="C406" t="s">
        <v>11</v>
      </c>
      <c r="D406" t="s">
        <v>103</v>
      </c>
      <c r="E406" t="s">
        <v>273</v>
      </c>
      <c r="F406" t="s">
        <v>274</v>
      </c>
      <c r="G406">
        <v>5019</v>
      </c>
      <c r="H406" t="s">
        <v>270</v>
      </c>
      <c r="I406">
        <v>63300040</v>
      </c>
      <c r="J406" t="s">
        <v>1515</v>
      </c>
      <c r="K406" s="3"/>
      <c r="L406" s="3">
        <v>0</v>
      </c>
      <c r="M406" s="3">
        <v>0</v>
      </c>
      <c r="N406" s="107"/>
      <c r="O406" s="100"/>
      <c r="P406" s="3">
        <f t="shared" si="6"/>
        <v>0</v>
      </c>
    </row>
    <row r="407" spans="1:16" x14ac:dyDescent="0.35">
      <c r="A407" t="s">
        <v>10</v>
      </c>
      <c r="C407" t="s">
        <v>11</v>
      </c>
      <c r="D407" t="s">
        <v>103</v>
      </c>
      <c r="E407" t="s">
        <v>273</v>
      </c>
      <c r="F407" t="s">
        <v>274</v>
      </c>
      <c r="G407">
        <v>5019</v>
      </c>
      <c r="H407" t="s">
        <v>270</v>
      </c>
      <c r="I407">
        <v>63300080</v>
      </c>
      <c r="J407" t="s">
        <v>91</v>
      </c>
      <c r="K407" s="3"/>
      <c r="L407" s="3">
        <v>0</v>
      </c>
      <c r="M407" s="3">
        <v>0</v>
      </c>
      <c r="N407" s="107"/>
      <c r="O407" s="100"/>
      <c r="P407" s="3">
        <f t="shared" si="6"/>
        <v>0</v>
      </c>
    </row>
    <row r="408" spans="1:16" x14ac:dyDescent="0.35">
      <c r="A408" t="s">
        <v>10</v>
      </c>
      <c r="C408" t="s">
        <v>11</v>
      </c>
      <c r="D408" t="s">
        <v>103</v>
      </c>
      <c r="E408" t="s">
        <v>273</v>
      </c>
      <c r="F408" t="s">
        <v>274</v>
      </c>
      <c r="G408">
        <v>5019</v>
      </c>
      <c r="H408" t="s">
        <v>270</v>
      </c>
      <c r="I408">
        <v>63300100</v>
      </c>
      <c r="J408" t="s">
        <v>1869</v>
      </c>
      <c r="K408" s="3"/>
      <c r="L408" s="3">
        <v>0</v>
      </c>
      <c r="M408" s="3">
        <v>0</v>
      </c>
      <c r="N408" s="107"/>
      <c r="O408" s="100"/>
      <c r="P408" s="3">
        <f t="shared" si="6"/>
        <v>0</v>
      </c>
    </row>
    <row r="409" spans="1:16" x14ac:dyDescent="0.35">
      <c r="A409" t="s">
        <v>10</v>
      </c>
      <c r="C409" t="s">
        <v>11</v>
      </c>
      <c r="D409" t="s">
        <v>103</v>
      </c>
      <c r="E409" t="s">
        <v>273</v>
      </c>
      <c r="F409" t="s">
        <v>274</v>
      </c>
      <c r="G409">
        <v>5019</v>
      </c>
      <c r="H409" t="s">
        <v>270</v>
      </c>
      <c r="I409">
        <v>63300130</v>
      </c>
      <c r="J409" t="s">
        <v>1896</v>
      </c>
      <c r="K409" s="3"/>
      <c r="L409" s="3">
        <v>0</v>
      </c>
      <c r="M409" s="3">
        <v>0</v>
      </c>
      <c r="N409" s="107"/>
      <c r="O409" s="100"/>
      <c r="P409" s="3">
        <f t="shared" si="6"/>
        <v>0</v>
      </c>
    </row>
    <row r="410" spans="1:16" x14ac:dyDescent="0.35">
      <c r="A410" t="s">
        <v>10</v>
      </c>
      <c r="C410" t="s">
        <v>11</v>
      </c>
      <c r="D410" t="s">
        <v>103</v>
      </c>
      <c r="E410" t="s">
        <v>273</v>
      </c>
      <c r="F410" t="s">
        <v>274</v>
      </c>
      <c r="G410">
        <v>5019</v>
      </c>
      <c r="H410" t="s">
        <v>270</v>
      </c>
      <c r="I410">
        <v>63300170</v>
      </c>
      <c r="J410" t="s">
        <v>1873</v>
      </c>
      <c r="K410" s="3"/>
      <c r="L410" s="3">
        <v>0</v>
      </c>
      <c r="M410" s="3">
        <v>0</v>
      </c>
      <c r="N410" s="107"/>
      <c r="O410" s="100"/>
      <c r="P410" s="3">
        <f t="shared" si="6"/>
        <v>0</v>
      </c>
    </row>
    <row r="411" spans="1:16" x14ac:dyDescent="0.35">
      <c r="A411" t="s">
        <v>10</v>
      </c>
      <c r="C411" t="s">
        <v>11</v>
      </c>
      <c r="D411" t="s">
        <v>103</v>
      </c>
      <c r="E411" t="s">
        <v>275</v>
      </c>
      <c r="F411" t="s">
        <v>276</v>
      </c>
      <c r="G411">
        <v>5019</v>
      </c>
      <c r="H411" t="s">
        <v>270</v>
      </c>
      <c r="I411">
        <v>63300040</v>
      </c>
      <c r="J411" t="s">
        <v>1515</v>
      </c>
      <c r="K411" s="3"/>
      <c r="L411" s="3">
        <v>0</v>
      </c>
      <c r="M411" s="3">
        <v>0</v>
      </c>
      <c r="N411" s="107"/>
      <c r="O411" s="100"/>
      <c r="P411" s="3">
        <f t="shared" si="6"/>
        <v>0</v>
      </c>
    </row>
    <row r="412" spans="1:16" x14ac:dyDescent="0.35">
      <c r="A412" t="s">
        <v>10</v>
      </c>
      <c r="C412" t="s">
        <v>11</v>
      </c>
      <c r="D412" t="s">
        <v>103</v>
      </c>
      <c r="E412" t="s">
        <v>275</v>
      </c>
      <c r="F412" t="s">
        <v>276</v>
      </c>
      <c r="G412">
        <v>5019</v>
      </c>
      <c r="H412" t="s">
        <v>270</v>
      </c>
      <c r="I412">
        <v>63300080</v>
      </c>
      <c r="J412" t="s">
        <v>91</v>
      </c>
      <c r="K412" s="3"/>
      <c r="L412" s="3">
        <v>0</v>
      </c>
      <c r="M412" s="3">
        <v>0</v>
      </c>
      <c r="N412" s="107"/>
      <c r="O412" s="100"/>
      <c r="P412" s="3">
        <f t="shared" si="6"/>
        <v>0</v>
      </c>
    </row>
    <row r="413" spans="1:16" x14ac:dyDescent="0.35">
      <c r="A413" t="s">
        <v>10</v>
      </c>
      <c r="C413" t="s">
        <v>11</v>
      </c>
      <c r="D413" t="s">
        <v>103</v>
      </c>
      <c r="E413" t="s">
        <v>275</v>
      </c>
      <c r="F413" t="s">
        <v>276</v>
      </c>
      <c r="G413">
        <v>5019</v>
      </c>
      <c r="H413" t="s">
        <v>270</v>
      </c>
      <c r="I413">
        <v>63300100</v>
      </c>
      <c r="J413" t="s">
        <v>1869</v>
      </c>
      <c r="K413" s="3"/>
      <c r="L413" s="3">
        <v>0</v>
      </c>
      <c r="M413" s="3">
        <v>0</v>
      </c>
      <c r="N413" s="107"/>
      <c r="O413" s="100"/>
      <c r="P413" s="3">
        <f t="shared" si="6"/>
        <v>0</v>
      </c>
    </row>
    <row r="414" spans="1:16" x14ac:dyDescent="0.35">
      <c r="A414" t="s">
        <v>10</v>
      </c>
      <c r="C414" t="s">
        <v>11</v>
      </c>
      <c r="D414" t="s">
        <v>103</v>
      </c>
      <c r="E414" t="s">
        <v>275</v>
      </c>
      <c r="F414" t="s">
        <v>276</v>
      </c>
      <c r="G414">
        <v>5019</v>
      </c>
      <c r="H414" t="s">
        <v>270</v>
      </c>
      <c r="I414">
        <v>63300130</v>
      </c>
      <c r="J414" t="s">
        <v>1896</v>
      </c>
      <c r="K414" s="3"/>
      <c r="L414" s="3">
        <v>0</v>
      </c>
      <c r="M414" s="3">
        <v>0</v>
      </c>
      <c r="N414" s="107"/>
      <c r="O414" s="100"/>
      <c r="P414" s="3">
        <f t="shared" si="6"/>
        <v>0</v>
      </c>
    </row>
    <row r="415" spans="1:16" x14ac:dyDescent="0.35">
      <c r="A415" t="s">
        <v>10</v>
      </c>
      <c r="C415" t="s">
        <v>11</v>
      </c>
      <c r="D415" t="s">
        <v>103</v>
      </c>
      <c r="E415" t="s">
        <v>275</v>
      </c>
      <c r="F415" t="s">
        <v>276</v>
      </c>
      <c r="G415">
        <v>5019</v>
      </c>
      <c r="H415" t="s">
        <v>270</v>
      </c>
      <c r="I415">
        <v>63300170</v>
      </c>
      <c r="J415" t="s">
        <v>1873</v>
      </c>
      <c r="K415" s="3"/>
      <c r="L415" s="3">
        <v>0</v>
      </c>
      <c r="M415" s="3">
        <v>0</v>
      </c>
      <c r="N415" s="107"/>
      <c r="O415" s="100"/>
      <c r="P415" s="3">
        <f t="shared" si="6"/>
        <v>0</v>
      </c>
    </row>
    <row r="416" spans="1:16" x14ac:dyDescent="0.35">
      <c r="A416" t="s">
        <v>10</v>
      </c>
      <c r="C416" t="s">
        <v>11</v>
      </c>
      <c r="D416" t="s">
        <v>103</v>
      </c>
      <c r="E416" t="s">
        <v>277</v>
      </c>
      <c r="F416" t="s">
        <v>278</v>
      </c>
      <c r="G416">
        <v>5019</v>
      </c>
      <c r="H416" t="s">
        <v>270</v>
      </c>
      <c r="I416">
        <v>63300040</v>
      </c>
      <c r="J416" t="s">
        <v>1515</v>
      </c>
      <c r="K416" s="3"/>
      <c r="L416" s="3">
        <v>0</v>
      </c>
      <c r="M416" s="3">
        <v>0</v>
      </c>
      <c r="N416" s="107"/>
      <c r="O416" s="100"/>
      <c r="P416" s="3">
        <f t="shared" si="6"/>
        <v>0</v>
      </c>
    </row>
    <row r="417" spans="1:16" x14ac:dyDescent="0.35">
      <c r="A417" t="s">
        <v>10</v>
      </c>
      <c r="C417" t="s">
        <v>11</v>
      </c>
      <c r="D417" t="s">
        <v>103</v>
      </c>
      <c r="E417" t="s">
        <v>277</v>
      </c>
      <c r="F417" t="s">
        <v>278</v>
      </c>
      <c r="G417">
        <v>5019</v>
      </c>
      <c r="H417" t="s">
        <v>270</v>
      </c>
      <c r="I417">
        <v>63300080</v>
      </c>
      <c r="J417" t="s">
        <v>91</v>
      </c>
      <c r="K417" s="3"/>
      <c r="L417" s="3">
        <v>0</v>
      </c>
      <c r="M417" s="3">
        <v>0</v>
      </c>
      <c r="N417" s="107"/>
      <c r="O417" s="100"/>
      <c r="P417" s="3">
        <f t="shared" si="6"/>
        <v>0</v>
      </c>
    </row>
    <row r="418" spans="1:16" x14ac:dyDescent="0.35">
      <c r="A418" t="s">
        <v>10</v>
      </c>
      <c r="C418" t="s">
        <v>11</v>
      </c>
      <c r="D418" t="s">
        <v>103</v>
      </c>
      <c r="E418" t="s">
        <v>277</v>
      </c>
      <c r="F418" t="s">
        <v>278</v>
      </c>
      <c r="G418">
        <v>5019</v>
      </c>
      <c r="H418" t="s">
        <v>270</v>
      </c>
      <c r="I418">
        <v>63300100</v>
      </c>
      <c r="J418" t="s">
        <v>1869</v>
      </c>
      <c r="K418" s="3"/>
      <c r="L418" s="3">
        <v>0</v>
      </c>
      <c r="M418" s="3">
        <v>0</v>
      </c>
      <c r="N418" s="107"/>
      <c r="O418" s="100"/>
      <c r="P418" s="3">
        <f t="shared" si="6"/>
        <v>0</v>
      </c>
    </row>
    <row r="419" spans="1:16" x14ac:dyDescent="0.35">
      <c r="A419" t="s">
        <v>10</v>
      </c>
      <c r="C419" t="s">
        <v>11</v>
      </c>
      <c r="D419" t="s">
        <v>103</v>
      </c>
      <c r="E419" t="s">
        <v>277</v>
      </c>
      <c r="F419" t="s">
        <v>278</v>
      </c>
      <c r="G419">
        <v>5019</v>
      </c>
      <c r="H419" t="s">
        <v>270</v>
      </c>
      <c r="I419">
        <v>63300130</v>
      </c>
      <c r="J419" t="s">
        <v>1896</v>
      </c>
      <c r="K419" s="3"/>
      <c r="L419" s="3">
        <v>0</v>
      </c>
      <c r="M419" s="3">
        <v>0</v>
      </c>
      <c r="N419" s="107"/>
      <c r="O419" s="100"/>
      <c r="P419" s="3">
        <f t="shared" si="6"/>
        <v>0</v>
      </c>
    </row>
    <row r="420" spans="1:16" x14ac:dyDescent="0.35">
      <c r="A420" t="s">
        <v>10</v>
      </c>
      <c r="C420" t="s">
        <v>11</v>
      </c>
      <c r="D420" t="s">
        <v>103</v>
      </c>
      <c r="E420" t="s">
        <v>277</v>
      </c>
      <c r="F420" t="s">
        <v>278</v>
      </c>
      <c r="G420">
        <v>5019</v>
      </c>
      <c r="H420" t="s">
        <v>270</v>
      </c>
      <c r="I420">
        <v>63300170</v>
      </c>
      <c r="J420" t="s">
        <v>1873</v>
      </c>
      <c r="K420" s="3"/>
      <c r="L420" s="3">
        <v>0</v>
      </c>
      <c r="M420" s="3">
        <v>0</v>
      </c>
      <c r="N420" s="107"/>
      <c r="O420" s="100"/>
      <c r="P420" s="3">
        <f t="shared" si="6"/>
        <v>0</v>
      </c>
    </row>
    <row r="421" spans="1:16" x14ac:dyDescent="0.35">
      <c r="A421" t="s">
        <v>10</v>
      </c>
      <c r="C421" t="s">
        <v>11</v>
      </c>
      <c r="D421" t="s">
        <v>103</v>
      </c>
      <c r="E421" t="s">
        <v>279</v>
      </c>
      <c r="F421" t="s">
        <v>280</v>
      </c>
      <c r="G421">
        <v>5019</v>
      </c>
      <c r="H421" t="s">
        <v>270</v>
      </c>
      <c r="I421">
        <v>63300040</v>
      </c>
      <c r="J421" t="s">
        <v>1515</v>
      </c>
      <c r="K421" s="3"/>
      <c r="L421" s="3">
        <v>0</v>
      </c>
      <c r="M421" s="3">
        <v>0</v>
      </c>
      <c r="N421" s="107"/>
      <c r="O421" s="100"/>
      <c r="P421" s="3">
        <f t="shared" si="6"/>
        <v>0</v>
      </c>
    </row>
    <row r="422" spans="1:16" x14ac:dyDescent="0.35">
      <c r="A422" t="s">
        <v>10</v>
      </c>
      <c r="C422" t="s">
        <v>11</v>
      </c>
      <c r="D422" t="s">
        <v>103</v>
      </c>
      <c r="E422" t="s">
        <v>279</v>
      </c>
      <c r="F422" t="s">
        <v>280</v>
      </c>
      <c r="G422">
        <v>5019</v>
      </c>
      <c r="H422" t="s">
        <v>270</v>
      </c>
      <c r="I422">
        <v>63300080</v>
      </c>
      <c r="J422" t="s">
        <v>91</v>
      </c>
      <c r="K422" s="3"/>
      <c r="L422" s="3">
        <v>0</v>
      </c>
      <c r="M422" s="3">
        <v>0</v>
      </c>
      <c r="N422" s="107"/>
      <c r="O422" s="100"/>
      <c r="P422" s="3">
        <f t="shared" si="6"/>
        <v>0</v>
      </c>
    </row>
    <row r="423" spans="1:16" x14ac:dyDescent="0.35">
      <c r="A423" t="s">
        <v>10</v>
      </c>
      <c r="C423" t="s">
        <v>11</v>
      </c>
      <c r="D423" t="s">
        <v>103</v>
      </c>
      <c r="E423" t="s">
        <v>279</v>
      </c>
      <c r="F423" t="s">
        <v>280</v>
      </c>
      <c r="G423">
        <v>5019</v>
      </c>
      <c r="H423" t="s">
        <v>270</v>
      </c>
      <c r="I423">
        <v>63300100</v>
      </c>
      <c r="J423" t="s">
        <v>1869</v>
      </c>
      <c r="K423" s="3"/>
      <c r="L423" s="3">
        <v>0</v>
      </c>
      <c r="M423" s="3">
        <v>0</v>
      </c>
      <c r="N423" s="107"/>
      <c r="O423" s="100"/>
      <c r="P423" s="3">
        <f t="shared" si="6"/>
        <v>0</v>
      </c>
    </row>
    <row r="424" spans="1:16" x14ac:dyDescent="0.35">
      <c r="A424" t="s">
        <v>10</v>
      </c>
      <c r="C424" t="s">
        <v>11</v>
      </c>
      <c r="D424" t="s">
        <v>103</v>
      </c>
      <c r="E424" t="s">
        <v>279</v>
      </c>
      <c r="F424" t="s">
        <v>280</v>
      </c>
      <c r="G424">
        <v>5019</v>
      </c>
      <c r="H424" t="s">
        <v>270</v>
      </c>
      <c r="I424">
        <v>63300130</v>
      </c>
      <c r="J424" t="s">
        <v>1896</v>
      </c>
      <c r="K424" s="3"/>
      <c r="L424" s="3">
        <v>0</v>
      </c>
      <c r="M424" s="3">
        <v>0</v>
      </c>
      <c r="N424" s="107"/>
      <c r="O424" s="100"/>
      <c r="P424" s="3">
        <f t="shared" si="6"/>
        <v>0</v>
      </c>
    </row>
    <row r="425" spans="1:16" x14ac:dyDescent="0.35">
      <c r="A425" t="s">
        <v>10</v>
      </c>
      <c r="C425" t="s">
        <v>11</v>
      </c>
      <c r="D425" t="s">
        <v>103</v>
      </c>
      <c r="E425" t="s">
        <v>279</v>
      </c>
      <c r="F425" t="s">
        <v>280</v>
      </c>
      <c r="G425">
        <v>5019</v>
      </c>
      <c r="H425" t="s">
        <v>270</v>
      </c>
      <c r="I425">
        <v>63300170</v>
      </c>
      <c r="J425" t="s">
        <v>1873</v>
      </c>
      <c r="K425" s="3"/>
      <c r="L425" s="3">
        <v>0</v>
      </c>
      <c r="M425" s="3">
        <v>0</v>
      </c>
      <c r="N425" s="107"/>
      <c r="O425" s="100"/>
      <c r="P425" s="3">
        <f t="shared" si="6"/>
        <v>0</v>
      </c>
    </row>
    <row r="426" spans="1:16" x14ac:dyDescent="0.35">
      <c r="A426" t="s">
        <v>10</v>
      </c>
      <c r="C426" t="s">
        <v>11</v>
      </c>
      <c r="D426" t="s">
        <v>103</v>
      </c>
      <c r="E426" t="s">
        <v>281</v>
      </c>
      <c r="F426" t="s">
        <v>282</v>
      </c>
      <c r="G426">
        <v>5019</v>
      </c>
      <c r="H426" t="s">
        <v>270</v>
      </c>
      <c r="I426">
        <v>63300040</v>
      </c>
      <c r="J426" t="s">
        <v>1515</v>
      </c>
      <c r="K426" s="3"/>
      <c r="L426" s="3">
        <v>0</v>
      </c>
      <c r="M426" s="3">
        <v>0</v>
      </c>
      <c r="N426" s="107"/>
      <c r="O426" s="100"/>
      <c r="P426" s="3">
        <f t="shared" si="6"/>
        <v>0</v>
      </c>
    </row>
    <row r="427" spans="1:16" x14ac:dyDescent="0.35">
      <c r="A427" t="s">
        <v>10</v>
      </c>
      <c r="C427" t="s">
        <v>11</v>
      </c>
      <c r="D427" t="s">
        <v>103</v>
      </c>
      <c r="E427" t="s">
        <v>281</v>
      </c>
      <c r="F427" t="s">
        <v>282</v>
      </c>
      <c r="G427">
        <v>5019</v>
      </c>
      <c r="H427" t="s">
        <v>270</v>
      </c>
      <c r="I427">
        <v>63300080</v>
      </c>
      <c r="J427" t="s">
        <v>91</v>
      </c>
      <c r="K427" s="3"/>
      <c r="L427" s="3">
        <v>0</v>
      </c>
      <c r="M427" s="3">
        <v>0</v>
      </c>
      <c r="N427" s="107"/>
      <c r="O427" s="100"/>
      <c r="P427" s="3">
        <f t="shared" si="6"/>
        <v>0</v>
      </c>
    </row>
    <row r="428" spans="1:16" x14ac:dyDescent="0.35">
      <c r="A428" t="s">
        <v>10</v>
      </c>
      <c r="C428" t="s">
        <v>11</v>
      </c>
      <c r="D428" t="s">
        <v>103</v>
      </c>
      <c r="E428" t="s">
        <v>281</v>
      </c>
      <c r="F428" t="s">
        <v>282</v>
      </c>
      <c r="G428">
        <v>5019</v>
      </c>
      <c r="H428" t="s">
        <v>270</v>
      </c>
      <c r="I428">
        <v>63300100</v>
      </c>
      <c r="J428" t="s">
        <v>1869</v>
      </c>
      <c r="K428" s="3"/>
      <c r="L428" s="3">
        <v>0</v>
      </c>
      <c r="M428" s="3">
        <v>0</v>
      </c>
      <c r="N428" s="107"/>
      <c r="O428" s="100"/>
      <c r="P428" s="3">
        <f t="shared" si="6"/>
        <v>0</v>
      </c>
    </row>
    <row r="429" spans="1:16" x14ac:dyDescent="0.35">
      <c r="A429" t="s">
        <v>10</v>
      </c>
      <c r="C429" t="s">
        <v>11</v>
      </c>
      <c r="D429" t="s">
        <v>103</v>
      </c>
      <c r="E429" t="s">
        <v>281</v>
      </c>
      <c r="F429" t="s">
        <v>282</v>
      </c>
      <c r="G429">
        <v>5019</v>
      </c>
      <c r="H429" t="s">
        <v>270</v>
      </c>
      <c r="I429">
        <v>63300130</v>
      </c>
      <c r="J429" t="s">
        <v>1896</v>
      </c>
      <c r="K429" s="3"/>
      <c r="L429" s="3">
        <v>0</v>
      </c>
      <c r="M429" s="3">
        <v>0</v>
      </c>
      <c r="N429" s="107"/>
      <c r="O429" s="100"/>
      <c r="P429" s="3">
        <f t="shared" si="6"/>
        <v>0</v>
      </c>
    </row>
    <row r="430" spans="1:16" x14ac:dyDescent="0.35">
      <c r="A430" t="s">
        <v>10</v>
      </c>
      <c r="C430" t="s">
        <v>11</v>
      </c>
      <c r="D430" t="s">
        <v>103</v>
      </c>
      <c r="E430" t="s">
        <v>281</v>
      </c>
      <c r="F430" t="s">
        <v>282</v>
      </c>
      <c r="G430">
        <v>5019</v>
      </c>
      <c r="H430" t="s">
        <v>270</v>
      </c>
      <c r="I430">
        <v>63300170</v>
      </c>
      <c r="J430" t="s">
        <v>1873</v>
      </c>
      <c r="K430" s="3"/>
      <c r="L430" s="3">
        <v>0</v>
      </c>
      <c r="M430" s="3">
        <v>0</v>
      </c>
      <c r="N430" s="107"/>
      <c r="O430" s="100"/>
      <c r="P430" s="3">
        <f t="shared" si="6"/>
        <v>0</v>
      </c>
    </row>
    <row r="431" spans="1:16" x14ac:dyDescent="0.35">
      <c r="A431" t="s">
        <v>10</v>
      </c>
      <c r="C431" t="s">
        <v>11</v>
      </c>
      <c r="D431" t="s">
        <v>103</v>
      </c>
      <c r="E431" t="s">
        <v>283</v>
      </c>
      <c r="F431" t="s">
        <v>284</v>
      </c>
      <c r="G431">
        <v>5019</v>
      </c>
      <c r="H431" t="s">
        <v>270</v>
      </c>
      <c r="I431">
        <v>63300040</v>
      </c>
      <c r="J431" t="s">
        <v>1515</v>
      </c>
      <c r="K431" s="3"/>
      <c r="L431" s="3">
        <v>0</v>
      </c>
      <c r="M431" s="3">
        <v>0</v>
      </c>
      <c r="N431" s="107"/>
      <c r="O431" s="100"/>
      <c r="P431" s="3">
        <f t="shared" si="6"/>
        <v>0</v>
      </c>
    </row>
    <row r="432" spans="1:16" x14ac:dyDescent="0.35">
      <c r="A432" t="s">
        <v>10</v>
      </c>
      <c r="C432" t="s">
        <v>11</v>
      </c>
      <c r="D432" t="s">
        <v>103</v>
      </c>
      <c r="E432" t="s">
        <v>283</v>
      </c>
      <c r="F432" t="s">
        <v>284</v>
      </c>
      <c r="G432">
        <v>5019</v>
      </c>
      <c r="H432" t="s">
        <v>270</v>
      </c>
      <c r="I432">
        <v>63300080</v>
      </c>
      <c r="J432" t="s">
        <v>91</v>
      </c>
      <c r="K432" s="3"/>
      <c r="L432" s="3">
        <v>0</v>
      </c>
      <c r="M432" s="3">
        <v>0</v>
      </c>
      <c r="N432" s="107"/>
      <c r="O432" s="100"/>
      <c r="P432" s="3">
        <f t="shared" si="6"/>
        <v>0</v>
      </c>
    </row>
    <row r="433" spans="1:16" x14ac:dyDescent="0.35">
      <c r="A433" t="s">
        <v>10</v>
      </c>
      <c r="C433" t="s">
        <v>11</v>
      </c>
      <c r="D433" t="s">
        <v>103</v>
      </c>
      <c r="E433" t="s">
        <v>283</v>
      </c>
      <c r="F433" t="s">
        <v>284</v>
      </c>
      <c r="G433">
        <v>5019</v>
      </c>
      <c r="H433" t="s">
        <v>270</v>
      </c>
      <c r="I433">
        <v>63300100</v>
      </c>
      <c r="J433" t="s">
        <v>1869</v>
      </c>
      <c r="K433" s="3"/>
      <c r="L433" s="3">
        <v>0</v>
      </c>
      <c r="M433" s="3">
        <v>0</v>
      </c>
      <c r="N433" s="107"/>
      <c r="O433" s="100"/>
      <c r="P433" s="3">
        <f t="shared" si="6"/>
        <v>0</v>
      </c>
    </row>
    <row r="434" spans="1:16" x14ac:dyDescent="0.35">
      <c r="A434" t="s">
        <v>10</v>
      </c>
      <c r="C434" t="s">
        <v>11</v>
      </c>
      <c r="D434" t="s">
        <v>103</v>
      </c>
      <c r="E434" t="s">
        <v>283</v>
      </c>
      <c r="F434" t="s">
        <v>284</v>
      </c>
      <c r="G434">
        <v>5019</v>
      </c>
      <c r="H434" t="s">
        <v>270</v>
      </c>
      <c r="I434">
        <v>63300130</v>
      </c>
      <c r="J434" t="s">
        <v>1896</v>
      </c>
      <c r="K434" s="3"/>
      <c r="L434" s="3">
        <v>0</v>
      </c>
      <c r="M434" s="3">
        <v>0</v>
      </c>
      <c r="N434" s="107"/>
      <c r="O434" s="100"/>
      <c r="P434" s="3">
        <f t="shared" si="6"/>
        <v>0</v>
      </c>
    </row>
    <row r="435" spans="1:16" x14ac:dyDescent="0.35">
      <c r="A435" t="s">
        <v>10</v>
      </c>
      <c r="C435" t="s">
        <v>11</v>
      </c>
      <c r="D435" t="s">
        <v>103</v>
      </c>
      <c r="E435" t="s">
        <v>283</v>
      </c>
      <c r="F435" t="s">
        <v>284</v>
      </c>
      <c r="G435">
        <v>5019</v>
      </c>
      <c r="H435" t="s">
        <v>270</v>
      </c>
      <c r="I435">
        <v>63300170</v>
      </c>
      <c r="J435" t="s">
        <v>1873</v>
      </c>
      <c r="K435" s="3"/>
      <c r="L435" s="3">
        <v>0</v>
      </c>
      <c r="M435" s="3">
        <v>0</v>
      </c>
      <c r="N435" s="107"/>
      <c r="O435" s="100"/>
      <c r="P435" s="3">
        <f t="shared" si="6"/>
        <v>0</v>
      </c>
    </row>
    <row r="436" spans="1:16" x14ac:dyDescent="0.35">
      <c r="A436" t="s">
        <v>10</v>
      </c>
      <c r="C436" t="s">
        <v>11</v>
      </c>
      <c r="D436" t="s">
        <v>103</v>
      </c>
      <c r="E436" t="s">
        <v>255</v>
      </c>
      <c r="F436" t="s">
        <v>256</v>
      </c>
      <c r="G436">
        <v>5020</v>
      </c>
      <c r="H436" t="s">
        <v>257</v>
      </c>
      <c r="I436">
        <v>63300040</v>
      </c>
      <c r="J436" t="s">
        <v>1515</v>
      </c>
      <c r="K436" s="3"/>
      <c r="L436" s="3">
        <v>0</v>
      </c>
      <c r="M436" s="3">
        <v>0</v>
      </c>
      <c r="N436" s="107"/>
      <c r="O436" s="100"/>
      <c r="P436" s="3">
        <f t="shared" si="6"/>
        <v>0</v>
      </c>
    </row>
    <row r="437" spans="1:16" x14ac:dyDescent="0.35">
      <c r="A437" t="s">
        <v>10</v>
      </c>
      <c r="C437" t="s">
        <v>11</v>
      </c>
      <c r="D437" t="s">
        <v>103</v>
      </c>
      <c r="E437" t="s">
        <v>255</v>
      </c>
      <c r="F437" t="s">
        <v>256</v>
      </c>
      <c r="G437">
        <v>5020</v>
      </c>
      <c r="H437" t="s">
        <v>257</v>
      </c>
      <c r="I437">
        <v>63300080</v>
      </c>
      <c r="J437" t="s">
        <v>91</v>
      </c>
      <c r="K437" s="3"/>
      <c r="L437" s="3">
        <v>0</v>
      </c>
      <c r="M437" s="3">
        <v>0</v>
      </c>
      <c r="N437" s="107"/>
      <c r="O437" s="100"/>
      <c r="P437" s="3">
        <f t="shared" si="6"/>
        <v>0</v>
      </c>
    </row>
    <row r="438" spans="1:16" x14ac:dyDescent="0.35">
      <c r="A438" t="s">
        <v>10</v>
      </c>
      <c r="C438" t="s">
        <v>11</v>
      </c>
      <c r="D438" t="s">
        <v>103</v>
      </c>
      <c r="E438" t="s">
        <v>255</v>
      </c>
      <c r="F438" t="s">
        <v>256</v>
      </c>
      <c r="G438">
        <v>5020</v>
      </c>
      <c r="H438" t="s">
        <v>257</v>
      </c>
      <c r="I438">
        <v>63300100</v>
      </c>
      <c r="J438" t="s">
        <v>1869</v>
      </c>
      <c r="K438" s="3"/>
      <c r="L438" s="3">
        <v>0</v>
      </c>
      <c r="M438" s="3">
        <v>0</v>
      </c>
      <c r="N438" s="107"/>
      <c r="O438" s="100"/>
      <c r="P438" s="3">
        <f t="shared" si="6"/>
        <v>0</v>
      </c>
    </row>
    <row r="439" spans="1:16" x14ac:dyDescent="0.35">
      <c r="A439" t="s">
        <v>10</v>
      </c>
      <c r="C439" t="s">
        <v>11</v>
      </c>
      <c r="D439" t="s">
        <v>103</v>
      </c>
      <c r="E439" t="s">
        <v>255</v>
      </c>
      <c r="F439" t="s">
        <v>256</v>
      </c>
      <c r="G439">
        <v>5020</v>
      </c>
      <c r="H439" t="s">
        <v>257</v>
      </c>
      <c r="I439">
        <v>63300130</v>
      </c>
      <c r="J439" t="s">
        <v>1896</v>
      </c>
      <c r="K439" s="3"/>
      <c r="L439" s="3">
        <v>0</v>
      </c>
      <c r="M439" s="3">
        <v>0</v>
      </c>
      <c r="N439" s="107"/>
      <c r="O439" s="100"/>
      <c r="P439" s="3">
        <f t="shared" si="6"/>
        <v>0</v>
      </c>
    </row>
    <row r="440" spans="1:16" x14ac:dyDescent="0.35">
      <c r="A440" t="s">
        <v>10</v>
      </c>
      <c r="C440" t="s">
        <v>11</v>
      </c>
      <c r="D440" t="s">
        <v>103</v>
      </c>
      <c r="E440" t="s">
        <v>255</v>
      </c>
      <c r="F440" t="s">
        <v>256</v>
      </c>
      <c r="G440">
        <v>5020</v>
      </c>
      <c r="H440" t="s">
        <v>257</v>
      </c>
      <c r="I440">
        <v>63300170</v>
      </c>
      <c r="J440" t="s">
        <v>1873</v>
      </c>
      <c r="K440" s="3"/>
      <c r="L440" s="3">
        <v>0</v>
      </c>
      <c r="M440" s="3">
        <v>0</v>
      </c>
      <c r="N440" s="107"/>
      <c r="O440" s="100"/>
      <c r="P440" s="3">
        <f t="shared" si="6"/>
        <v>0</v>
      </c>
    </row>
    <row r="441" spans="1:16" x14ac:dyDescent="0.35">
      <c r="A441" t="s">
        <v>10</v>
      </c>
      <c r="C441" t="s">
        <v>11</v>
      </c>
      <c r="D441" t="s">
        <v>103</v>
      </c>
      <c r="E441" t="s">
        <v>258</v>
      </c>
      <c r="F441" t="s">
        <v>259</v>
      </c>
      <c r="G441">
        <v>5020</v>
      </c>
      <c r="H441" t="s">
        <v>257</v>
      </c>
      <c r="I441">
        <v>63300040</v>
      </c>
      <c r="J441" t="s">
        <v>1515</v>
      </c>
      <c r="K441" s="3"/>
      <c r="L441" s="3">
        <v>0</v>
      </c>
      <c r="M441" s="3">
        <v>0</v>
      </c>
      <c r="N441" s="107"/>
      <c r="O441" s="100"/>
      <c r="P441" s="3">
        <f t="shared" si="6"/>
        <v>0</v>
      </c>
    </row>
    <row r="442" spans="1:16" x14ac:dyDescent="0.35">
      <c r="A442" t="s">
        <v>10</v>
      </c>
      <c r="C442" t="s">
        <v>11</v>
      </c>
      <c r="D442" t="s">
        <v>103</v>
      </c>
      <c r="E442" t="s">
        <v>258</v>
      </c>
      <c r="F442" t="s">
        <v>259</v>
      </c>
      <c r="G442">
        <v>5020</v>
      </c>
      <c r="H442" t="s">
        <v>257</v>
      </c>
      <c r="I442">
        <v>63300080</v>
      </c>
      <c r="J442" t="s">
        <v>91</v>
      </c>
      <c r="K442" s="3"/>
      <c r="L442" s="3">
        <v>0</v>
      </c>
      <c r="M442" s="3">
        <v>0</v>
      </c>
      <c r="N442" s="107"/>
      <c r="O442" s="100"/>
      <c r="P442" s="3">
        <f t="shared" si="6"/>
        <v>0</v>
      </c>
    </row>
    <row r="443" spans="1:16" x14ac:dyDescent="0.35">
      <c r="A443" t="s">
        <v>10</v>
      </c>
      <c r="C443" t="s">
        <v>11</v>
      </c>
      <c r="D443" t="s">
        <v>103</v>
      </c>
      <c r="E443" t="s">
        <v>258</v>
      </c>
      <c r="F443" t="s">
        <v>259</v>
      </c>
      <c r="G443">
        <v>5020</v>
      </c>
      <c r="H443" t="s">
        <v>257</v>
      </c>
      <c r="I443">
        <v>63300100</v>
      </c>
      <c r="J443" t="s">
        <v>1869</v>
      </c>
      <c r="K443" s="3"/>
      <c r="L443" s="3">
        <v>0</v>
      </c>
      <c r="M443" s="3">
        <v>0</v>
      </c>
      <c r="N443" s="107"/>
      <c r="O443" s="100"/>
      <c r="P443" s="3">
        <f t="shared" si="6"/>
        <v>0</v>
      </c>
    </row>
    <row r="444" spans="1:16" x14ac:dyDescent="0.35">
      <c r="A444" t="s">
        <v>10</v>
      </c>
      <c r="C444" t="s">
        <v>11</v>
      </c>
      <c r="D444" t="s">
        <v>103</v>
      </c>
      <c r="E444" t="s">
        <v>258</v>
      </c>
      <c r="F444" t="s">
        <v>259</v>
      </c>
      <c r="G444">
        <v>5020</v>
      </c>
      <c r="H444" t="s">
        <v>257</v>
      </c>
      <c r="I444">
        <v>63300130</v>
      </c>
      <c r="J444" t="s">
        <v>1896</v>
      </c>
      <c r="K444" s="3"/>
      <c r="L444" s="3">
        <v>0</v>
      </c>
      <c r="M444" s="3">
        <v>0</v>
      </c>
      <c r="N444" s="107"/>
      <c r="O444" s="100"/>
      <c r="P444" s="3">
        <f t="shared" si="6"/>
        <v>0</v>
      </c>
    </row>
    <row r="445" spans="1:16" x14ac:dyDescent="0.35">
      <c r="A445" t="s">
        <v>10</v>
      </c>
      <c r="C445" t="s">
        <v>11</v>
      </c>
      <c r="D445" t="s">
        <v>103</v>
      </c>
      <c r="E445" t="s">
        <v>258</v>
      </c>
      <c r="F445" t="s">
        <v>259</v>
      </c>
      <c r="G445">
        <v>5020</v>
      </c>
      <c r="H445" t="s">
        <v>257</v>
      </c>
      <c r="I445">
        <v>63300170</v>
      </c>
      <c r="J445" t="s">
        <v>1873</v>
      </c>
      <c r="K445" s="3"/>
      <c r="L445" s="3">
        <v>0</v>
      </c>
      <c r="M445" s="3">
        <v>0</v>
      </c>
      <c r="N445" s="107"/>
      <c r="O445" s="100"/>
      <c r="P445" s="3">
        <f t="shared" si="6"/>
        <v>0</v>
      </c>
    </row>
    <row r="446" spans="1:16" x14ac:dyDescent="0.35">
      <c r="A446" t="s">
        <v>10</v>
      </c>
      <c r="C446" t="s">
        <v>11</v>
      </c>
      <c r="D446" t="s">
        <v>103</v>
      </c>
      <c r="E446" t="s">
        <v>260</v>
      </c>
      <c r="F446" t="s">
        <v>261</v>
      </c>
      <c r="G446">
        <v>5020</v>
      </c>
      <c r="H446" t="s">
        <v>257</v>
      </c>
      <c r="I446">
        <v>63300040</v>
      </c>
      <c r="J446" t="s">
        <v>1515</v>
      </c>
      <c r="K446" s="3"/>
      <c r="L446" s="3">
        <v>0</v>
      </c>
      <c r="M446" s="3">
        <v>0</v>
      </c>
      <c r="N446" s="107"/>
      <c r="O446" s="100"/>
      <c r="P446" s="3">
        <f t="shared" si="6"/>
        <v>0</v>
      </c>
    </row>
    <row r="447" spans="1:16" x14ac:dyDescent="0.35">
      <c r="A447" t="s">
        <v>10</v>
      </c>
      <c r="C447" t="s">
        <v>11</v>
      </c>
      <c r="D447" t="s">
        <v>103</v>
      </c>
      <c r="E447" t="s">
        <v>260</v>
      </c>
      <c r="F447" t="s">
        <v>261</v>
      </c>
      <c r="G447">
        <v>5020</v>
      </c>
      <c r="H447" t="s">
        <v>257</v>
      </c>
      <c r="I447">
        <v>63300080</v>
      </c>
      <c r="J447" t="s">
        <v>91</v>
      </c>
      <c r="K447" s="3"/>
      <c r="L447" s="3">
        <v>0</v>
      </c>
      <c r="M447" s="3">
        <v>0</v>
      </c>
      <c r="N447" s="107"/>
      <c r="O447" s="100"/>
      <c r="P447" s="3">
        <f t="shared" si="6"/>
        <v>0</v>
      </c>
    </row>
    <row r="448" spans="1:16" x14ac:dyDescent="0.35">
      <c r="A448" t="s">
        <v>10</v>
      </c>
      <c r="C448" t="s">
        <v>11</v>
      </c>
      <c r="D448" t="s">
        <v>103</v>
      </c>
      <c r="E448" t="s">
        <v>260</v>
      </c>
      <c r="F448" t="s">
        <v>261</v>
      </c>
      <c r="G448">
        <v>5020</v>
      </c>
      <c r="H448" t="s">
        <v>257</v>
      </c>
      <c r="I448">
        <v>63300100</v>
      </c>
      <c r="J448" t="s">
        <v>1869</v>
      </c>
      <c r="K448" s="3"/>
      <c r="L448" s="3">
        <v>0</v>
      </c>
      <c r="M448" s="3">
        <v>0</v>
      </c>
      <c r="N448" s="107"/>
      <c r="O448" s="100"/>
      <c r="P448" s="3">
        <f t="shared" si="6"/>
        <v>0</v>
      </c>
    </row>
    <row r="449" spans="1:16" x14ac:dyDescent="0.35">
      <c r="A449" t="s">
        <v>10</v>
      </c>
      <c r="C449" t="s">
        <v>11</v>
      </c>
      <c r="D449" t="s">
        <v>103</v>
      </c>
      <c r="E449" t="s">
        <v>260</v>
      </c>
      <c r="F449" t="s">
        <v>261</v>
      </c>
      <c r="G449">
        <v>5020</v>
      </c>
      <c r="H449" t="s">
        <v>257</v>
      </c>
      <c r="I449">
        <v>63300130</v>
      </c>
      <c r="J449" t="s">
        <v>1896</v>
      </c>
      <c r="K449" s="3"/>
      <c r="L449" s="3">
        <v>0</v>
      </c>
      <c r="M449" s="3">
        <v>0</v>
      </c>
      <c r="N449" s="107"/>
      <c r="O449" s="100"/>
      <c r="P449" s="3">
        <f t="shared" si="6"/>
        <v>0</v>
      </c>
    </row>
    <row r="450" spans="1:16" x14ac:dyDescent="0.35">
      <c r="A450" t="s">
        <v>10</v>
      </c>
      <c r="C450" t="s">
        <v>11</v>
      </c>
      <c r="D450" t="s">
        <v>103</v>
      </c>
      <c r="E450" t="s">
        <v>260</v>
      </c>
      <c r="F450" t="s">
        <v>261</v>
      </c>
      <c r="G450">
        <v>5020</v>
      </c>
      <c r="H450" t="s">
        <v>257</v>
      </c>
      <c r="I450">
        <v>63300170</v>
      </c>
      <c r="J450" t="s">
        <v>1873</v>
      </c>
      <c r="K450" s="3"/>
      <c r="L450" s="3">
        <v>0</v>
      </c>
      <c r="M450" s="3">
        <v>0</v>
      </c>
      <c r="N450" s="107"/>
      <c r="O450" s="100"/>
      <c r="P450" s="3">
        <f t="shared" si="6"/>
        <v>0</v>
      </c>
    </row>
    <row r="451" spans="1:16" x14ac:dyDescent="0.35">
      <c r="A451" t="s">
        <v>10</v>
      </c>
      <c r="C451" t="s">
        <v>11</v>
      </c>
      <c r="D451" t="s">
        <v>103</v>
      </c>
      <c r="E451" t="s">
        <v>262</v>
      </c>
      <c r="F451" t="s">
        <v>263</v>
      </c>
      <c r="G451">
        <v>5020</v>
      </c>
      <c r="H451" t="s">
        <v>257</v>
      </c>
      <c r="I451">
        <v>63300040</v>
      </c>
      <c r="J451" t="s">
        <v>1515</v>
      </c>
      <c r="K451" s="3"/>
      <c r="L451" s="3">
        <v>0</v>
      </c>
      <c r="M451" s="3">
        <v>0</v>
      </c>
      <c r="N451" s="107"/>
      <c r="O451" s="100"/>
      <c r="P451" s="3">
        <f t="shared" si="6"/>
        <v>0</v>
      </c>
    </row>
    <row r="452" spans="1:16" x14ac:dyDescent="0.35">
      <c r="A452" t="s">
        <v>10</v>
      </c>
      <c r="C452" t="s">
        <v>11</v>
      </c>
      <c r="D452" t="s">
        <v>103</v>
      </c>
      <c r="E452" t="s">
        <v>262</v>
      </c>
      <c r="F452" t="s">
        <v>263</v>
      </c>
      <c r="G452">
        <v>5020</v>
      </c>
      <c r="H452" t="s">
        <v>257</v>
      </c>
      <c r="I452">
        <v>63300080</v>
      </c>
      <c r="J452" t="s">
        <v>91</v>
      </c>
      <c r="K452" s="3"/>
      <c r="L452" s="3">
        <v>0</v>
      </c>
      <c r="M452" s="3">
        <v>0</v>
      </c>
      <c r="N452" s="107"/>
      <c r="O452" s="100"/>
      <c r="P452" s="3">
        <f t="shared" ref="P452:P515" si="7">SUM(L452:N452)</f>
        <v>0</v>
      </c>
    </row>
    <row r="453" spans="1:16" x14ac:dyDescent="0.35">
      <c r="A453" t="s">
        <v>10</v>
      </c>
      <c r="C453" t="s">
        <v>11</v>
      </c>
      <c r="D453" t="s">
        <v>103</v>
      </c>
      <c r="E453" t="s">
        <v>262</v>
      </c>
      <c r="F453" t="s">
        <v>263</v>
      </c>
      <c r="G453">
        <v>5020</v>
      </c>
      <c r="H453" t="s">
        <v>257</v>
      </c>
      <c r="I453">
        <v>63300100</v>
      </c>
      <c r="J453" t="s">
        <v>1869</v>
      </c>
      <c r="K453" s="3"/>
      <c r="L453" s="3">
        <v>0</v>
      </c>
      <c r="M453" s="3">
        <v>0</v>
      </c>
      <c r="N453" s="107"/>
      <c r="O453" s="100"/>
      <c r="P453" s="3">
        <f t="shared" si="7"/>
        <v>0</v>
      </c>
    </row>
    <row r="454" spans="1:16" x14ac:dyDescent="0.35">
      <c r="A454" t="s">
        <v>10</v>
      </c>
      <c r="C454" t="s">
        <v>11</v>
      </c>
      <c r="D454" t="s">
        <v>103</v>
      </c>
      <c r="E454" t="s">
        <v>262</v>
      </c>
      <c r="F454" t="s">
        <v>263</v>
      </c>
      <c r="G454">
        <v>5020</v>
      </c>
      <c r="H454" t="s">
        <v>257</v>
      </c>
      <c r="I454">
        <v>63300130</v>
      </c>
      <c r="J454" t="s">
        <v>1896</v>
      </c>
      <c r="K454" s="3"/>
      <c r="L454" s="3">
        <v>0</v>
      </c>
      <c r="M454" s="3">
        <v>0</v>
      </c>
      <c r="N454" s="107"/>
      <c r="O454" s="100"/>
      <c r="P454" s="3">
        <f t="shared" si="7"/>
        <v>0</v>
      </c>
    </row>
    <row r="455" spans="1:16" x14ac:dyDescent="0.35">
      <c r="A455" t="s">
        <v>10</v>
      </c>
      <c r="C455" t="s">
        <v>11</v>
      </c>
      <c r="D455" t="s">
        <v>103</v>
      </c>
      <c r="E455" t="s">
        <v>262</v>
      </c>
      <c r="F455" t="s">
        <v>263</v>
      </c>
      <c r="G455">
        <v>5020</v>
      </c>
      <c r="H455" t="s">
        <v>257</v>
      </c>
      <c r="I455">
        <v>63300170</v>
      </c>
      <c r="J455" t="s">
        <v>1873</v>
      </c>
      <c r="K455" s="3"/>
      <c r="L455" s="3">
        <v>0</v>
      </c>
      <c r="M455" s="3">
        <v>0</v>
      </c>
      <c r="N455" s="107"/>
      <c r="O455" s="100"/>
      <c r="P455" s="3">
        <f t="shared" si="7"/>
        <v>0</v>
      </c>
    </row>
    <row r="456" spans="1:16" x14ac:dyDescent="0.35">
      <c r="A456" t="s">
        <v>10</v>
      </c>
      <c r="C456" t="s">
        <v>11</v>
      </c>
      <c r="D456" t="s">
        <v>103</v>
      </c>
      <c r="E456" t="s">
        <v>264</v>
      </c>
      <c r="F456" t="s">
        <v>265</v>
      </c>
      <c r="G456">
        <v>5020</v>
      </c>
      <c r="H456" t="s">
        <v>257</v>
      </c>
      <c r="I456">
        <v>63300040</v>
      </c>
      <c r="J456" t="s">
        <v>1515</v>
      </c>
      <c r="K456" s="3"/>
      <c r="L456" s="3">
        <v>0</v>
      </c>
      <c r="M456" s="3">
        <v>0</v>
      </c>
      <c r="N456" s="107"/>
      <c r="O456" s="100"/>
      <c r="P456" s="3">
        <f t="shared" si="7"/>
        <v>0</v>
      </c>
    </row>
    <row r="457" spans="1:16" x14ac:dyDescent="0.35">
      <c r="A457" t="s">
        <v>10</v>
      </c>
      <c r="C457" t="s">
        <v>11</v>
      </c>
      <c r="D457" t="s">
        <v>103</v>
      </c>
      <c r="E457" t="s">
        <v>264</v>
      </c>
      <c r="F457" t="s">
        <v>265</v>
      </c>
      <c r="G457">
        <v>5020</v>
      </c>
      <c r="H457" t="s">
        <v>257</v>
      </c>
      <c r="I457">
        <v>63300080</v>
      </c>
      <c r="J457" t="s">
        <v>91</v>
      </c>
      <c r="K457" s="3"/>
      <c r="L457" s="3">
        <v>0</v>
      </c>
      <c r="M457" s="3">
        <v>0</v>
      </c>
      <c r="N457" s="107"/>
      <c r="O457" s="100"/>
      <c r="P457" s="3">
        <f t="shared" si="7"/>
        <v>0</v>
      </c>
    </row>
    <row r="458" spans="1:16" x14ac:dyDescent="0.35">
      <c r="A458" t="s">
        <v>10</v>
      </c>
      <c r="C458" t="s">
        <v>11</v>
      </c>
      <c r="D458" t="s">
        <v>103</v>
      </c>
      <c r="E458" t="s">
        <v>264</v>
      </c>
      <c r="F458" t="s">
        <v>265</v>
      </c>
      <c r="G458">
        <v>5020</v>
      </c>
      <c r="H458" t="s">
        <v>257</v>
      </c>
      <c r="I458">
        <v>63300100</v>
      </c>
      <c r="J458" t="s">
        <v>1869</v>
      </c>
      <c r="K458" s="3"/>
      <c r="L458" s="3">
        <v>0</v>
      </c>
      <c r="M458" s="3">
        <v>0</v>
      </c>
      <c r="N458" s="107"/>
      <c r="O458" s="100"/>
      <c r="P458" s="3">
        <f t="shared" si="7"/>
        <v>0</v>
      </c>
    </row>
    <row r="459" spans="1:16" x14ac:dyDescent="0.35">
      <c r="A459" t="s">
        <v>10</v>
      </c>
      <c r="C459" t="s">
        <v>11</v>
      </c>
      <c r="D459" t="s">
        <v>103</v>
      </c>
      <c r="E459" t="s">
        <v>264</v>
      </c>
      <c r="F459" t="s">
        <v>265</v>
      </c>
      <c r="G459">
        <v>5020</v>
      </c>
      <c r="H459" t="s">
        <v>257</v>
      </c>
      <c r="I459">
        <v>63300130</v>
      </c>
      <c r="J459" t="s">
        <v>1896</v>
      </c>
      <c r="K459" s="3"/>
      <c r="L459" s="3">
        <v>0</v>
      </c>
      <c r="M459" s="3">
        <v>0</v>
      </c>
      <c r="N459" s="107"/>
      <c r="O459" s="100"/>
      <c r="P459" s="3">
        <f t="shared" si="7"/>
        <v>0</v>
      </c>
    </row>
    <row r="460" spans="1:16" x14ac:dyDescent="0.35">
      <c r="A460" t="s">
        <v>10</v>
      </c>
      <c r="C460" t="s">
        <v>11</v>
      </c>
      <c r="D460" t="s">
        <v>103</v>
      </c>
      <c r="E460" t="s">
        <v>264</v>
      </c>
      <c r="F460" t="s">
        <v>265</v>
      </c>
      <c r="G460">
        <v>5020</v>
      </c>
      <c r="H460" t="s">
        <v>257</v>
      </c>
      <c r="I460">
        <v>63300170</v>
      </c>
      <c r="J460" t="s">
        <v>1873</v>
      </c>
      <c r="K460" s="3"/>
      <c r="L460" s="3">
        <v>0</v>
      </c>
      <c r="M460" s="3">
        <v>0</v>
      </c>
      <c r="N460" s="107"/>
      <c r="O460" s="100"/>
      <c r="P460" s="3">
        <f t="shared" si="7"/>
        <v>0</v>
      </c>
    </row>
    <row r="461" spans="1:16" x14ac:dyDescent="0.35">
      <c r="A461" t="s">
        <v>10</v>
      </c>
      <c r="C461" t="s">
        <v>11</v>
      </c>
      <c r="D461" t="s">
        <v>103</v>
      </c>
      <c r="E461" t="s">
        <v>266</v>
      </c>
      <c r="F461" t="s">
        <v>267</v>
      </c>
      <c r="G461">
        <v>5020</v>
      </c>
      <c r="H461" t="s">
        <v>257</v>
      </c>
      <c r="I461">
        <v>63300040</v>
      </c>
      <c r="J461" t="s">
        <v>1515</v>
      </c>
      <c r="K461" s="3"/>
      <c r="L461" s="3">
        <v>0</v>
      </c>
      <c r="M461" s="3">
        <v>0</v>
      </c>
      <c r="N461" s="107"/>
      <c r="O461" s="100"/>
      <c r="P461" s="3">
        <f t="shared" si="7"/>
        <v>0</v>
      </c>
    </row>
    <row r="462" spans="1:16" x14ac:dyDescent="0.35">
      <c r="A462" t="s">
        <v>10</v>
      </c>
      <c r="C462" t="s">
        <v>11</v>
      </c>
      <c r="D462" t="s">
        <v>103</v>
      </c>
      <c r="E462" t="s">
        <v>266</v>
      </c>
      <c r="F462" t="s">
        <v>267</v>
      </c>
      <c r="G462">
        <v>5020</v>
      </c>
      <c r="H462" t="s">
        <v>257</v>
      </c>
      <c r="I462">
        <v>63300080</v>
      </c>
      <c r="J462" t="s">
        <v>91</v>
      </c>
      <c r="K462" s="3"/>
      <c r="L462" s="3">
        <v>0</v>
      </c>
      <c r="M462" s="3">
        <v>0</v>
      </c>
      <c r="N462" s="107"/>
      <c r="O462" s="100"/>
      <c r="P462" s="3">
        <f t="shared" si="7"/>
        <v>0</v>
      </c>
    </row>
    <row r="463" spans="1:16" x14ac:dyDescent="0.35">
      <c r="A463" t="s">
        <v>10</v>
      </c>
      <c r="C463" t="s">
        <v>11</v>
      </c>
      <c r="D463" t="s">
        <v>103</v>
      </c>
      <c r="E463" t="s">
        <v>266</v>
      </c>
      <c r="F463" t="s">
        <v>267</v>
      </c>
      <c r="G463">
        <v>5020</v>
      </c>
      <c r="H463" t="s">
        <v>257</v>
      </c>
      <c r="I463">
        <v>63300100</v>
      </c>
      <c r="J463" t="s">
        <v>1869</v>
      </c>
      <c r="K463" s="3"/>
      <c r="L463" s="3">
        <v>0</v>
      </c>
      <c r="M463" s="3">
        <v>0</v>
      </c>
      <c r="N463" s="107"/>
      <c r="O463" s="100"/>
      <c r="P463" s="3">
        <f t="shared" si="7"/>
        <v>0</v>
      </c>
    </row>
    <row r="464" spans="1:16" x14ac:dyDescent="0.35">
      <c r="A464" t="s">
        <v>10</v>
      </c>
      <c r="C464" t="s">
        <v>11</v>
      </c>
      <c r="D464" t="s">
        <v>103</v>
      </c>
      <c r="E464" t="s">
        <v>266</v>
      </c>
      <c r="F464" t="s">
        <v>267</v>
      </c>
      <c r="G464">
        <v>5020</v>
      </c>
      <c r="H464" t="s">
        <v>257</v>
      </c>
      <c r="I464">
        <v>63300170</v>
      </c>
      <c r="J464" t="s">
        <v>1873</v>
      </c>
      <c r="K464" s="3"/>
      <c r="L464" s="3">
        <v>0</v>
      </c>
      <c r="M464" s="3">
        <v>0</v>
      </c>
      <c r="N464" s="107"/>
      <c r="O464" s="100"/>
      <c r="P464" s="3">
        <f t="shared" si="7"/>
        <v>0</v>
      </c>
    </row>
    <row r="465" spans="1:16" x14ac:dyDescent="0.35">
      <c r="A465" t="s">
        <v>10</v>
      </c>
      <c r="C465" t="s">
        <v>11</v>
      </c>
      <c r="D465" t="s">
        <v>103</v>
      </c>
      <c r="E465" t="s">
        <v>242</v>
      </c>
      <c r="F465" t="s">
        <v>243</v>
      </c>
      <c r="G465">
        <v>5021</v>
      </c>
      <c r="H465" t="s">
        <v>244</v>
      </c>
      <c r="I465">
        <v>63300040</v>
      </c>
      <c r="J465" t="s">
        <v>1515</v>
      </c>
      <c r="K465" s="3"/>
      <c r="L465" s="3">
        <v>0</v>
      </c>
      <c r="M465" s="3">
        <v>0</v>
      </c>
      <c r="N465" s="107"/>
      <c r="O465" s="100"/>
      <c r="P465" s="3">
        <f t="shared" si="7"/>
        <v>0</v>
      </c>
    </row>
    <row r="466" spans="1:16" x14ac:dyDescent="0.35">
      <c r="A466" t="s">
        <v>10</v>
      </c>
      <c r="C466" t="s">
        <v>11</v>
      </c>
      <c r="D466" t="s">
        <v>103</v>
      </c>
      <c r="E466" t="s">
        <v>242</v>
      </c>
      <c r="F466" t="s">
        <v>243</v>
      </c>
      <c r="G466">
        <v>5021</v>
      </c>
      <c r="H466" t="s">
        <v>244</v>
      </c>
      <c r="I466">
        <v>63300080</v>
      </c>
      <c r="J466" t="s">
        <v>91</v>
      </c>
      <c r="K466" s="3"/>
      <c r="L466" s="3">
        <v>0</v>
      </c>
      <c r="M466" s="3">
        <v>0</v>
      </c>
      <c r="N466" s="107"/>
      <c r="O466" s="100"/>
      <c r="P466" s="3">
        <f t="shared" si="7"/>
        <v>0</v>
      </c>
    </row>
    <row r="467" spans="1:16" x14ac:dyDescent="0.35">
      <c r="A467" t="s">
        <v>10</v>
      </c>
      <c r="C467" t="s">
        <v>11</v>
      </c>
      <c r="D467" t="s">
        <v>103</v>
      </c>
      <c r="E467" t="s">
        <v>242</v>
      </c>
      <c r="F467" t="s">
        <v>243</v>
      </c>
      <c r="G467">
        <v>5021</v>
      </c>
      <c r="H467" t="s">
        <v>244</v>
      </c>
      <c r="I467">
        <v>63300100</v>
      </c>
      <c r="J467" t="s">
        <v>1869</v>
      </c>
      <c r="K467" s="3"/>
      <c r="L467" s="3">
        <v>0</v>
      </c>
      <c r="M467" s="3">
        <v>0</v>
      </c>
      <c r="N467" s="107"/>
      <c r="O467" s="100"/>
      <c r="P467" s="3">
        <f t="shared" si="7"/>
        <v>0</v>
      </c>
    </row>
    <row r="468" spans="1:16" x14ac:dyDescent="0.35">
      <c r="A468" t="s">
        <v>10</v>
      </c>
      <c r="C468" t="s">
        <v>11</v>
      </c>
      <c r="D468" t="s">
        <v>103</v>
      </c>
      <c r="E468" t="s">
        <v>242</v>
      </c>
      <c r="F468" t="s">
        <v>243</v>
      </c>
      <c r="G468">
        <v>5021</v>
      </c>
      <c r="H468" t="s">
        <v>244</v>
      </c>
      <c r="I468">
        <v>63300110</v>
      </c>
      <c r="J468" t="s">
        <v>1866</v>
      </c>
      <c r="K468" s="3"/>
      <c r="L468" s="3">
        <v>0</v>
      </c>
      <c r="M468" s="3">
        <v>0</v>
      </c>
      <c r="N468" s="107"/>
      <c r="O468" s="100"/>
      <c r="P468" s="3">
        <f t="shared" si="7"/>
        <v>0</v>
      </c>
    </row>
    <row r="469" spans="1:16" x14ac:dyDescent="0.35">
      <c r="A469" t="s">
        <v>10</v>
      </c>
      <c r="C469" t="s">
        <v>11</v>
      </c>
      <c r="D469" t="s">
        <v>103</v>
      </c>
      <c r="E469" t="s">
        <v>242</v>
      </c>
      <c r="F469" t="s">
        <v>243</v>
      </c>
      <c r="G469">
        <v>5021</v>
      </c>
      <c r="H469" t="s">
        <v>244</v>
      </c>
      <c r="I469">
        <v>63300130</v>
      </c>
      <c r="J469" t="s">
        <v>1896</v>
      </c>
      <c r="K469" s="3"/>
      <c r="L469" s="3">
        <v>0</v>
      </c>
      <c r="M469" s="3">
        <v>0</v>
      </c>
      <c r="N469" s="107"/>
      <c r="O469" s="100"/>
      <c r="P469" s="3">
        <f t="shared" si="7"/>
        <v>0</v>
      </c>
    </row>
    <row r="470" spans="1:16" x14ac:dyDescent="0.35">
      <c r="A470" t="s">
        <v>10</v>
      </c>
      <c r="C470" t="s">
        <v>11</v>
      </c>
      <c r="D470" t="s">
        <v>103</v>
      </c>
      <c r="E470" t="s">
        <v>242</v>
      </c>
      <c r="F470" t="s">
        <v>243</v>
      </c>
      <c r="G470">
        <v>5021</v>
      </c>
      <c r="H470" t="s">
        <v>244</v>
      </c>
      <c r="I470">
        <v>63300170</v>
      </c>
      <c r="J470" t="s">
        <v>1873</v>
      </c>
      <c r="K470" s="3"/>
      <c r="L470" s="3">
        <v>0</v>
      </c>
      <c r="M470" s="3">
        <v>0</v>
      </c>
      <c r="N470" s="107"/>
      <c r="O470" s="100"/>
      <c r="P470" s="3">
        <f t="shared" si="7"/>
        <v>0</v>
      </c>
    </row>
    <row r="471" spans="1:16" x14ac:dyDescent="0.35">
      <c r="A471" t="s">
        <v>10</v>
      </c>
      <c r="C471" t="s">
        <v>11</v>
      </c>
      <c r="D471" t="s">
        <v>103</v>
      </c>
      <c r="E471" t="s">
        <v>1497</v>
      </c>
      <c r="F471" t="s">
        <v>1498</v>
      </c>
      <c r="G471">
        <v>5021</v>
      </c>
      <c r="H471" t="s">
        <v>244</v>
      </c>
      <c r="I471">
        <v>63300110</v>
      </c>
      <c r="J471" t="s">
        <v>1866</v>
      </c>
      <c r="K471" s="3"/>
      <c r="L471" s="3">
        <v>0</v>
      </c>
      <c r="M471" s="3">
        <v>0</v>
      </c>
      <c r="N471" s="107"/>
      <c r="O471" s="100"/>
      <c r="P471" s="3">
        <f t="shared" si="7"/>
        <v>0</v>
      </c>
    </row>
    <row r="472" spans="1:16" x14ac:dyDescent="0.35">
      <c r="A472" t="s">
        <v>10</v>
      </c>
      <c r="C472" t="s">
        <v>11</v>
      </c>
      <c r="D472" t="s">
        <v>103</v>
      </c>
      <c r="E472" t="s">
        <v>245</v>
      </c>
      <c r="F472" t="s">
        <v>246</v>
      </c>
      <c r="G472">
        <v>5021</v>
      </c>
      <c r="H472" t="s">
        <v>244</v>
      </c>
      <c r="I472">
        <v>63300040</v>
      </c>
      <c r="J472" t="s">
        <v>1515</v>
      </c>
      <c r="K472" s="3"/>
      <c r="L472" s="3">
        <v>0</v>
      </c>
      <c r="M472" s="3">
        <v>0</v>
      </c>
      <c r="N472" s="107"/>
      <c r="O472" s="100"/>
      <c r="P472" s="3">
        <f t="shared" si="7"/>
        <v>0</v>
      </c>
    </row>
    <row r="473" spans="1:16" x14ac:dyDescent="0.35">
      <c r="A473" t="s">
        <v>10</v>
      </c>
      <c r="C473" t="s">
        <v>11</v>
      </c>
      <c r="D473" t="s">
        <v>103</v>
      </c>
      <c r="E473" t="s">
        <v>245</v>
      </c>
      <c r="F473" t="s">
        <v>246</v>
      </c>
      <c r="G473">
        <v>5021</v>
      </c>
      <c r="H473" t="s">
        <v>244</v>
      </c>
      <c r="I473">
        <v>63300080</v>
      </c>
      <c r="J473" t="s">
        <v>91</v>
      </c>
      <c r="K473" s="3"/>
      <c r="L473" s="3">
        <v>0</v>
      </c>
      <c r="M473" s="3">
        <v>0</v>
      </c>
      <c r="N473" s="107"/>
      <c r="O473" s="100"/>
      <c r="P473" s="3">
        <f t="shared" si="7"/>
        <v>0</v>
      </c>
    </row>
    <row r="474" spans="1:16" x14ac:dyDescent="0.35">
      <c r="A474" t="s">
        <v>10</v>
      </c>
      <c r="C474" t="s">
        <v>11</v>
      </c>
      <c r="D474" t="s">
        <v>103</v>
      </c>
      <c r="E474" t="s">
        <v>245</v>
      </c>
      <c r="F474" t="s">
        <v>246</v>
      </c>
      <c r="G474">
        <v>5021</v>
      </c>
      <c r="H474" t="s">
        <v>244</v>
      </c>
      <c r="I474">
        <v>63300100</v>
      </c>
      <c r="J474" t="s">
        <v>1869</v>
      </c>
      <c r="K474" s="3"/>
      <c r="L474" s="3">
        <v>0</v>
      </c>
      <c r="M474" s="3">
        <v>0</v>
      </c>
      <c r="N474" s="107"/>
      <c r="O474" s="100"/>
      <c r="P474" s="3">
        <f t="shared" si="7"/>
        <v>0</v>
      </c>
    </row>
    <row r="475" spans="1:16" x14ac:dyDescent="0.35">
      <c r="A475" t="s">
        <v>10</v>
      </c>
      <c r="C475" t="s">
        <v>11</v>
      </c>
      <c r="D475" t="s">
        <v>103</v>
      </c>
      <c r="E475" t="s">
        <v>245</v>
      </c>
      <c r="F475" t="s">
        <v>246</v>
      </c>
      <c r="G475">
        <v>5021</v>
      </c>
      <c r="H475" t="s">
        <v>244</v>
      </c>
      <c r="I475">
        <v>63300110</v>
      </c>
      <c r="J475" t="s">
        <v>1866</v>
      </c>
      <c r="K475" s="3"/>
      <c r="L475" s="3">
        <v>0</v>
      </c>
      <c r="M475" s="3">
        <v>0</v>
      </c>
      <c r="N475" s="107"/>
      <c r="O475" s="100"/>
      <c r="P475" s="3">
        <f t="shared" si="7"/>
        <v>0</v>
      </c>
    </row>
    <row r="476" spans="1:16" x14ac:dyDescent="0.35">
      <c r="A476" t="s">
        <v>10</v>
      </c>
      <c r="C476" t="s">
        <v>11</v>
      </c>
      <c r="D476" t="s">
        <v>103</v>
      </c>
      <c r="E476" t="s">
        <v>245</v>
      </c>
      <c r="F476" t="s">
        <v>246</v>
      </c>
      <c r="G476">
        <v>5021</v>
      </c>
      <c r="H476" t="s">
        <v>244</v>
      </c>
      <c r="I476">
        <v>63300130</v>
      </c>
      <c r="J476" t="s">
        <v>1896</v>
      </c>
      <c r="K476" s="3"/>
      <c r="L476" s="3">
        <v>0</v>
      </c>
      <c r="M476" s="3">
        <v>0</v>
      </c>
      <c r="N476" s="107"/>
      <c r="O476" s="100"/>
      <c r="P476" s="3">
        <f t="shared" si="7"/>
        <v>0</v>
      </c>
    </row>
    <row r="477" spans="1:16" x14ac:dyDescent="0.35">
      <c r="A477" t="s">
        <v>10</v>
      </c>
      <c r="C477" t="s">
        <v>11</v>
      </c>
      <c r="D477" t="s">
        <v>103</v>
      </c>
      <c r="E477" t="s">
        <v>245</v>
      </c>
      <c r="F477" t="s">
        <v>246</v>
      </c>
      <c r="G477">
        <v>5021</v>
      </c>
      <c r="H477" t="s">
        <v>244</v>
      </c>
      <c r="I477">
        <v>63300170</v>
      </c>
      <c r="J477" t="s">
        <v>1873</v>
      </c>
      <c r="K477" s="3"/>
      <c r="L477" s="3">
        <v>0</v>
      </c>
      <c r="M477" s="3">
        <v>0</v>
      </c>
      <c r="N477" s="107"/>
      <c r="O477" s="100"/>
      <c r="P477" s="3">
        <f t="shared" si="7"/>
        <v>0</v>
      </c>
    </row>
    <row r="478" spans="1:16" x14ac:dyDescent="0.35">
      <c r="A478" t="s">
        <v>10</v>
      </c>
      <c r="C478" t="s">
        <v>11</v>
      </c>
      <c r="D478" t="s">
        <v>103</v>
      </c>
      <c r="E478" t="s">
        <v>247</v>
      </c>
      <c r="F478" t="s">
        <v>248</v>
      </c>
      <c r="G478">
        <v>5021</v>
      </c>
      <c r="H478" t="s">
        <v>244</v>
      </c>
      <c r="I478">
        <v>63300040</v>
      </c>
      <c r="J478" t="s">
        <v>1515</v>
      </c>
      <c r="K478" s="3"/>
      <c r="L478" s="3">
        <v>0</v>
      </c>
      <c r="M478" s="3">
        <v>0</v>
      </c>
      <c r="N478" s="107"/>
      <c r="O478" s="100"/>
      <c r="P478" s="3">
        <f t="shared" si="7"/>
        <v>0</v>
      </c>
    </row>
    <row r="479" spans="1:16" x14ac:dyDescent="0.35">
      <c r="A479" t="s">
        <v>10</v>
      </c>
      <c r="C479" t="s">
        <v>11</v>
      </c>
      <c r="D479" t="s">
        <v>103</v>
      </c>
      <c r="E479" t="s">
        <v>247</v>
      </c>
      <c r="F479" t="s">
        <v>248</v>
      </c>
      <c r="G479">
        <v>5021</v>
      </c>
      <c r="H479" t="s">
        <v>244</v>
      </c>
      <c r="I479">
        <v>63300080</v>
      </c>
      <c r="J479" t="s">
        <v>91</v>
      </c>
      <c r="K479" s="3"/>
      <c r="L479" s="3">
        <v>0</v>
      </c>
      <c r="M479" s="3">
        <v>0</v>
      </c>
      <c r="N479" s="107"/>
      <c r="O479" s="100"/>
      <c r="P479" s="3">
        <f t="shared" si="7"/>
        <v>0</v>
      </c>
    </row>
    <row r="480" spans="1:16" x14ac:dyDescent="0.35">
      <c r="A480" t="s">
        <v>10</v>
      </c>
      <c r="C480" t="s">
        <v>11</v>
      </c>
      <c r="D480" t="s">
        <v>103</v>
      </c>
      <c r="E480" t="s">
        <v>247</v>
      </c>
      <c r="F480" t="s">
        <v>248</v>
      </c>
      <c r="G480">
        <v>5021</v>
      </c>
      <c r="H480" t="s">
        <v>244</v>
      </c>
      <c r="I480">
        <v>63300100</v>
      </c>
      <c r="J480" t="s">
        <v>1869</v>
      </c>
      <c r="K480" s="3"/>
      <c r="L480" s="3">
        <v>0</v>
      </c>
      <c r="M480" s="3">
        <v>0</v>
      </c>
      <c r="N480" s="107"/>
      <c r="O480" s="100"/>
      <c r="P480" s="3">
        <f t="shared" si="7"/>
        <v>0</v>
      </c>
    </row>
    <row r="481" spans="1:16" x14ac:dyDescent="0.35">
      <c r="A481" t="s">
        <v>10</v>
      </c>
      <c r="C481" t="s">
        <v>11</v>
      </c>
      <c r="D481" t="s">
        <v>103</v>
      </c>
      <c r="E481" t="s">
        <v>247</v>
      </c>
      <c r="F481" t="s">
        <v>248</v>
      </c>
      <c r="G481">
        <v>5021</v>
      </c>
      <c r="H481" t="s">
        <v>244</v>
      </c>
      <c r="I481">
        <v>63300130</v>
      </c>
      <c r="J481" t="s">
        <v>1896</v>
      </c>
      <c r="K481" s="3"/>
      <c r="L481" s="3">
        <v>0</v>
      </c>
      <c r="M481" s="3">
        <v>0</v>
      </c>
      <c r="N481" s="107"/>
      <c r="O481" s="100"/>
      <c r="P481" s="3">
        <f t="shared" si="7"/>
        <v>0</v>
      </c>
    </row>
    <row r="482" spans="1:16" x14ac:dyDescent="0.35">
      <c r="A482" t="s">
        <v>10</v>
      </c>
      <c r="C482" t="s">
        <v>11</v>
      </c>
      <c r="D482" t="s">
        <v>103</v>
      </c>
      <c r="E482" t="s">
        <v>247</v>
      </c>
      <c r="F482" t="s">
        <v>248</v>
      </c>
      <c r="G482">
        <v>5021</v>
      </c>
      <c r="H482" t="s">
        <v>244</v>
      </c>
      <c r="I482">
        <v>63300170</v>
      </c>
      <c r="J482" t="s">
        <v>1873</v>
      </c>
      <c r="K482" s="3"/>
      <c r="L482" s="3">
        <v>0</v>
      </c>
      <c r="M482" s="3">
        <v>0</v>
      </c>
      <c r="N482" s="107"/>
      <c r="O482" s="100"/>
      <c r="P482" s="3">
        <f t="shared" si="7"/>
        <v>0</v>
      </c>
    </row>
    <row r="483" spans="1:16" x14ac:dyDescent="0.35">
      <c r="A483" t="s">
        <v>10</v>
      </c>
      <c r="C483" t="s">
        <v>11</v>
      </c>
      <c r="D483" t="s">
        <v>103</v>
      </c>
      <c r="E483" t="s">
        <v>249</v>
      </c>
      <c r="F483" t="s">
        <v>250</v>
      </c>
      <c r="G483">
        <v>5021</v>
      </c>
      <c r="H483" t="s">
        <v>244</v>
      </c>
      <c r="I483">
        <v>63300040</v>
      </c>
      <c r="J483" t="s">
        <v>1515</v>
      </c>
      <c r="K483" s="3"/>
      <c r="L483" s="3">
        <v>0</v>
      </c>
      <c r="M483" s="3">
        <v>0</v>
      </c>
      <c r="N483" s="107"/>
      <c r="O483" s="100"/>
      <c r="P483" s="3">
        <f t="shared" si="7"/>
        <v>0</v>
      </c>
    </row>
    <row r="484" spans="1:16" x14ac:dyDescent="0.35">
      <c r="A484" t="s">
        <v>10</v>
      </c>
      <c r="C484" t="s">
        <v>11</v>
      </c>
      <c r="D484" t="s">
        <v>103</v>
      </c>
      <c r="E484" t="s">
        <v>249</v>
      </c>
      <c r="F484" t="s">
        <v>250</v>
      </c>
      <c r="G484">
        <v>5021</v>
      </c>
      <c r="H484" t="s">
        <v>244</v>
      </c>
      <c r="I484">
        <v>63300080</v>
      </c>
      <c r="J484" t="s">
        <v>91</v>
      </c>
      <c r="K484" s="3"/>
      <c r="L484" s="3">
        <v>0</v>
      </c>
      <c r="M484" s="3">
        <v>0</v>
      </c>
      <c r="N484" s="107"/>
      <c r="O484" s="100"/>
      <c r="P484" s="3">
        <f t="shared" si="7"/>
        <v>0</v>
      </c>
    </row>
    <row r="485" spans="1:16" x14ac:dyDescent="0.35">
      <c r="A485" t="s">
        <v>10</v>
      </c>
      <c r="C485" t="s">
        <v>11</v>
      </c>
      <c r="D485" t="s">
        <v>103</v>
      </c>
      <c r="E485" t="s">
        <v>249</v>
      </c>
      <c r="F485" t="s">
        <v>250</v>
      </c>
      <c r="G485">
        <v>5021</v>
      </c>
      <c r="H485" t="s">
        <v>244</v>
      </c>
      <c r="I485">
        <v>63300100</v>
      </c>
      <c r="J485" t="s">
        <v>1869</v>
      </c>
      <c r="K485" s="3"/>
      <c r="L485" s="3">
        <v>0</v>
      </c>
      <c r="M485" s="3">
        <v>0</v>
      </c>
      <c r="N485" s="107"/>
      <c r="O485" s="100"/>
      <c r="P485" s="3">
        <f t="shared" si="7"/>
        <v>0</v>
      </c>
    </row>
    <row r="486" spans="1:16" x14ac:dyDescent="0.35">
      <c r="A486" t="s">
        <v>10</v>
      </c>
      <c r="C486" t="s">
        <v>11</v>
      </c>
      <c r="D486" t="s">
        <v>103</v>
      </c>
      <c r="E486" t="s">
        <v>249</v>
      </c>
      <c r="F486" t="s">
        <v>250</v>
      </c>
      <c r="G486">
        <v>5021</v>
      </c>
      <c r="H486" t="s">
        <v>244</v>
      </c>
      <c r="I486">
        <v>63300130</v>
      </c>
      <c r="J486" t="s">
        <v>1896</v>
      </c>
      <c r="K486" s="3"/>
      <c r="L486" s="3">
        <v>0</v>
      </c>
      <c r="M486" s="3">
        <v>0</v>
      </c>
      <c r="N486" s="107"/>
      <c r="O486" s="100"/>
      <c r="P486" s="3">
        <f t="shared" si="7"/>
        <v>0</v>
      </c>
    </row>
    <row r="487" spans="1:16" x14ac:dyDescent="0.35">
      <c r="A487" t="s">
        <v>10</v>
      </c>
      <c r="C487" t="s">
        <v>11</v>
      </c>
      <c r="D487" t="s">
        <v>103</v>
      </c>
      <c r="E487" t="s">
        <v>249</v>
      </c>
      <c r="F487" t="s">
        <v>250</v>
      </c>
      <c r="G487">
        <v>5021</v>
      </c>
      <c r="H487" t="s">
        <v>244</v>
      </c>
      <c r="I487">
        <v>63300170</v>
      </c>
      <c r="J487" t="s">
        <v>1873</v>
      </c>
      <c r="K487" s="3"/>
      <c r="L487" s="3">
        <v>0</v>
      </c>
      <c r="M487" s="3">
        <v>0</v>
      </c>
      <c r="N487" s="107"/>
      <c r="O487" s="100"/>
      <c r="P487" s="3">
        <f t="shared" si="7"/>
        <v>0</v>
      </c>
    </row>
    <row r="488" spans="1:16" x14ac:dyDescent="0.35">
      <c r="A488" t="s">
        <v>10</v>
      </c>
      <c r="C488" t="s">
        <v>11</v>
      </c>
      <c r="D488" t="s">
        <v>103</v>
      </c>
      <c r="E488" t="s">
        <v>1573</v>
      </c>
      <c r="F488" t="s">
        <v>1574</v>
      </c>
      <c r="G488">
        <v>5021</v>
      </c>
      <c r="H488" t="s">
        <v>244</v>
      </c>
      <c r="I488">
        <v>63300110</v>
      </c>
      <c r="J488" t="s">
        <v>1866</v>
      </c>
      <c r="K488" s="3"/>
      <c r="L488" s="3">
        <v>0</v>
      </c>
      <c r="M488" s="3">
        <v>0</v>
      </c>
      <c r="N488" s="107"/>
      <c r="O488" s="100"/>
      <c r="P488" s="3">
        <f t="shared" si="7"/>
        <v>0</v>
      </c>
    </row>
    <row r="489" spans="1:16" x14ac:dyDescent="0.35">
      <c r="A489" t="s">
        <v>10</v>
      </c>
      <c r="C489" t="s">
        <v>11</v>
      </c>
      <c r="D489" t="s">
        <v>103</v>
      </c>
      <c r="E489" t="s">
        <v>251</v>
      </c>
      <c r="F489" t="s">
        <v>252</v>
      </c>
      <c r="G489">
        <v>5021</v>
      </c>
      <c r="H489" t="s">
        <v>244</v>
      </c>
      <c r="I489">
        <v>63300040</v>
      </c>
      <c r="J489" t="s">
        <v>1515</v>
      </c>
      <c r="K489" s="3"/>
      <c r="L489" s="3">
        <v>0</v>
      </c>
      <c r="M489" s="3">
        <v>0</v>
      </c>
      <c r="N489" s="107"/>
      <c r="O489" s="100"/>
      <c r="P489" s="3">
        <f t="shared" si="7"/>
        <v>0</v>
      </c>
    </row>
    <row r="490" spans="1:16" x14ac:dyDescent="0.35">
      <c r="A490" t="s">
        <v>10</v>
      </c>
      <c r="C490" t="s">
        <v>11</v>
      </c>
      <c r="D490" t="s">
        <v>103</v>
      </c>
      <c r="E490" t="s">
        <v>251</v>
      </c>
      <c r="F490" t="s">
        <v>252</v>
      </c>
      <c r="G490">
        <v>5021</v>
      </c>
      <c r="H490" t="s">
        <v>244</v>
      </c>
      <c r="I490">
        <v>63300080</v>
      </c>
      <c r="J490" t="s">
        <v>91</v>
      </c>
      <c r="K490" s="3"/>
      <c r="L490" s="3">
        <v>0</v>
      </c>
      <c r="M490" s="3">
        <v>0</v>
      </c>
      <c r="N490" s="107"/>
      <c r="O490" s="100"/>
      <c r="P490" s="3">
        <f t="shared" si="7"/>
        <v>0</v>
      </c>
    </row>
    <row r="491" spans="1:16" x14ac:dyDescent="0.35">
      <c r="A491" t="s">
        <v>10</v>
      </c>
      <c r="C491" t="s">
        <v>11</v>
      </c>
      <c r="D491" t="s">
        <v>103</v>
      </c>
      <c r="E491" t="s">
        <v>251</v>
      </c>
      <c r="F491" t="s">
        <v>252</v>
      </c>
      <c r="G491">
        <v>5021</v>
      </c>
      <c r="H491" t="s">
        <v>244</v>
      </c>
      <c r="I491">
        <v>63300100</v>
      </c>
      <c r="J491" t="s">
        <v>1869</v>
      </c>
      <c r="K491" s="3"/>
      <c r="L491" s="3">
        <v>0</v>
      </c>
      <c r="M491" s="3">
        <v>0</v>
      </c>
      <c r="N491" s="107"/>
      <c r="O491" s="100"/>
      <c r="P491" s="3">
        <f t="shared" si="7"/>
        <v>0</v>
      </c>
    </row>
    <row r="492" spans="1:16" x14ac:dyDescent="0.35">
      <c r="A492" t="s">
        <v>10</v>
      </c>
      <c r="C492" t="s">
        <v>11</v>
      </c>
      <c r="D492" t="s">
        <v>103</v>
      </c>
      <c r="E492" t="s">
        <v>251</v>
      </c>
      <c r="F492" t="s">
        <v>252</v>
      </c>
      <c r="G492">
        <v>5021</v>
      </c>
      <c r="H492" t="s">
        <v>244</v>
      </c>
      <c r="I492">
        <v>63300110</v>
      </c>
      <c r="J492" t="s">
        <v>1866</v>
      </c>
      <c r="K492" s="3"/>
      <c r="L492" s="3">
        <v>0</v>
      </c>
      <c r="M492" s="3">
        <v>0</v>
      </c>
      <c r="N492" s="107"/>
      <c r="O492" s="100"/>
      <c r="P492" s="3">
        <f t="shared" si="7"/>
        <v>0</v>
      </c>
    </row>
    <row r="493" spans="1:16" x14ac:dyDescent="0.35">
      <c r="A493" t="s">
        <v>10</v>
      </c>
      <c r="C493" t="s">
        <v>11</v>
      </c>
      <c r="D493" t="s">
        <v>103</v>
      </c>
      <c r="E493" t="s">
        <v>251</v>
      </c>
      <c r="F493" t="s">
        <v>252</v>
      </c>
      <c r="G493">
        <v>5021</v>
      </c>
      <c r="H493" t="s">
        <v>244</v>
      </c>
      <c r="I493">
        <v>63300130</v>
      </c>
      <c r="J493" t="s">
        <v>1896</v>
      </c>
      <c r="K493" s="3"/>
      <c r="L493" s="3">
        <v>0</v>
      </c>
      <c r="M493" s="3">
        <v>0</v>
      </c>
      <c r="N493" s="107"/>
      <c r="O493" s="100"/>
      <c r="P493" s="3">
        <f t="shared" si="7"/>
        <v>0</v>
      </c>
    </row>
    <row r="494" spans="1:16" x14ac:dyDescent="0.35">
      <c r="A494" t="s">
        <v>10</v>
      </c>
      <c r="C494" t="s">
        <v>11</v>
      </c>
      <c r="D494" t="s">
        <v>103</v>
      </c>
      <c r="E494" t="s">
        <v>251</v>
      </c>
      <c r="F494" t="s">
        <v>252</v>
      </c>
      <c r="G494">
        <v>5021</v>
      </c>
      <c r="H494" t="s">
        <v>244</v>
      </c>
      <c r="I494">
        <v>63300170</v>
      </c>
      <c r="J494" t="s">
        <v>1873</v>
      </c>
      <c r="K494" s="3"/>
      <c r="L494" s="3">
        <v>0</v>
      </c>
      <c r="M494" s="3">
        <v>0</v>
      </c>
      <c r="N494" s="107"/>
      <c r="O494" s="100"/>
      <c r="P494" s="3">
        <f t="shared" si="7"/>
        <v>0</v>
      </c>
    </row>
    <row r="495" spans="1:16" x14ac:dyDescent="0.35">
      <c r="A495" t="s">
        <v>10</v>
      </c>
      <c r="C495" t="s">
        <v>11</v>
      </c>
      <c r="D495" t="s">
        <v>103</v>
      </c>
      <c r="E495" t="s">
        <v>253</v>
      </c>
      <c r="F495" t="s">
        <v>254</v>
      </c>
      <c r="G495">
        <v>5021</v>
      </c>
      <c r="H495" t="s">
        <v>244</v>
      </c>
      <c r="I495">
        <v>63300040</v>
      </c>
      <c r="J495" t="s">
        <v>1515</v>
      </c>
      <c r="K495" s="3"/>
      <c r="L495" s="3">
        <v>0</v>
      </c>
      <c r="M495" s="3">
        <v>0</v>
      </c>
      <c r="N495" s="107"/>
      <c r="O495" s="100"/>
      <c r="P495" s="3">
        <f t="shared" si="7"/>
        <v>0</v>
      </c>
    </row>
    <row r="496" spans="1:16" x14ac:dyDescent="0.35">
      <c r="A496" t="s">
        <v>10</v>
      </c>
      <c r="C496" t="s">
        <v>11</v>
      </c>
      <c r="D496" t="s">
        <v>103</v>
      </c>
      <c r="E496" t="s">
        <v>253</v>
      </c>
      <c r="F496" t="s">
        <v>254</v>
      </c>
      <c r="G496">
        <v>5021</v>
      </c>
      <c r="H496" t="s">
        <v>244</v>
      </c>
      <c r="I496">
        <v>63300080</v>
      </c>
      <c r="J496" t="s">
        <v>91</v>
      </c>
      <c r="K496" s="3"/>
      <c r="L496" s="3">
        <v>0</v>
      </c>
      <c r="M496" s="3">
        <v>0</v>
      </c>
      <c r="N496" s="107"/>
      <c r="O496" s="100"/>
      <c r="P496" s="3">
        <f t="shared" si="7"/>
        <v>0</v>
      </c>
    </row>
    <row r="497" spans="1:16" x14ac:dyDescent="0.35">
      <c r="A497" t="s">
        <v>10</v>
      </c>
      <c r="C497" t="s">
        <v>11</v>
      </c>
      <c r="D497" t="s">
        <v>103</v>
      </c>
      <c r="E497" t="s">
        <v>253</v>
      </c>
      <c r="F497" t="s">
        <v>254</v>
      </c>
      <c r="G497">
        <v>5021</v>
      </c>
      <c r="H497" t="s">
        <v>244</v>
      </c>
      <c r="I497">
        <v>63300100</v>
      </c>
      <c r="J497" t="s">
        <v>1869</v>
      </c>
      <c r="K497" s="3"/>
      <c r="L497" s="3">
        <v>0</v>
      </c>
      <c r="M497" s="3">
        <v>0</v>
      </c>
      <c r="N497" s="107"/>
      <c r="O497" s="100"/>
      <c r="P497" s="3">
        <f t="shared" si="7"/>
        <v>0</v>
      </c>
    </row>
    <row r="498" spans="1:16" x14ac:dyDescent="0.35">
      <c r="A498" t="s">
        <v>10</v>
      </c>
      <c r="C498" t="s">
        <v>11</v>
      </c>
      <c r="D498" t="s">
        <v>103</v>
      </c>
      <c r="E498" t="s">
        <v>253</v>
      </c>
      <c r="F498" t="s">
        <v>254</v>
      </c>
      <c r="G498">
        <v>5021</v>
      </c>
      <c r="H498" t="s">
        <v>244</v>
      </c>
      <c r="I498">
        <v>63300130</v>
      </c>
      <c r="J498" t="s">
        <v>1896</v>
      </c>
      <c r="K498" s="3"/>
      <c r="L498" s="3">
        <v>0</v>
      </c>
      <c r="M498" s="3">
        <v>0</v>
      </c>
      <c r="N498" s="107"/>
      <c r="O498" s="100"/>
      <c r="P498" s="3">
        <f t="shared" si="7"/>
        <v>0</v>
      </c>
    </row>
    <row r="499" spans="1:16" x14ac:dyDescent="0.35">
      <c r="A499" t="s">
        <v>10</v>
      </c>
      <c r="C499" t="s">
        <v>11</v>
      </c>
      <c r="D499" t="s">
        <v>103</v>
      </c>
      <c r="E499" t="s">
        <v>253</v>
      </c>
      <c r="F499" t="s">
        <v>254</v>
      </c>
      <c r="G499">
        <v>5021</v>
      </c>
      <c r="H499" t="s">
        <v>244</v>
      </c>
      <c r="I499">
        <v>63300170</v>
      </c>
      <c r="J499" t="s">
        <v>1873</v>
      </c>
      <c r="K499" s="3"/>
      <c r="L499" s="3">
        <v>0</v>
      </c>
      <c r="M499" s="3">
        <v>0</v>
      </c>
      <c r="N499" s="107"/>
      <c r="O499" s="100"/>
      <c r="P499" s="3">
        <f t="shared" si="7"/>
        <v>0</v>
      </c>
    </row>
    <row r="500" spans="1:16" x14ac:dyDescent="0.35">
      <c r="A500" t="s">
        <v>10</v>
      </c>
      <c r="C500" t="s">
        <v>11</v>
      </c>
      <c r="D500" t="s">
        <v>103</v>
      </c>
      <c r="E500" t="s">
        <v>217</v>
      </c>
      <c r="F500" t="s">
        <v>218</v>
      </c>
      <c r="G500">
        <v>5025</v>
      </c>
      <c r="H500" t="s">
        <v>219</v>
      </c>
      <c r="I500">
        <v>63300040</v>
      </c>
      <c r="J500" t="s">
        <v>1515</v>
      </c>
      <c r="K500" s="3"/>
      <c r="L500" s="3">
        <v>0</v>
      </c>
      <c r="M500" s="3">
        <v>0</v>
      </c>
      <c r="N500" s="107"/>
      <c r="O500" s="100"/>
      <c r="P500" s="3">
        <f t="shared" si="7"/>
        <v>0</v>
      </c>
    </row>
    <row r="501" spans="1:16" x14ac:dyDescent="0.35">
      <c r="A501" t="s">
        <v>10</v>
      </c>
      <c r="C501" t="s">
        <v>11</v>
      </c>
      <c r="D501" t="s">
        <v>103</v>
      </c>
      <c r="E501" t="s">
        <v>217</v>
      </c>
      <c r="F501" t="s">
        <v>218</v>
      </c>
      <c r="G501">
        <v>5025</v>
      </c>
      <c r="H501" t="s">
        <v>219</v>
      </c>
      <c r="I501">
        <v>63300080</v>
      </c>
      <c r="J501" t="s">
        <v>91</v>
      </c>
      <c r="K501" s="3"/>
      <c r="L501" s="3">
        <v>0</v>
      </c>
      <c r="M501" s="3">
        <v>0</v>
      </c>
      <c r="N501" s="107"/>
      <c r="O501" s="100"/>
      <c r="P501" s="3">
        <f t="shared" si="7"/>
        <v>0</v>
      </c>
    </row>
    <row r="502" spans="1:16" x14ac:dyDescent="0.35">
      <c r="A502" t="s">
        <v>10</v>
      </c>
      <c r="C502" t="s">
        <v>11</v>
      </c>
      <c r="D502" t="s">
        <v>103</v>
      </c>
      <c r="E502" t="s">
        <v>217</v>
      </c>
      <c r="F502" t="s">
        <v>218</v>
      </c>
      <c r="G502">
        <v>5025</v>
      </c>
      <c r="H502" t="s">
        <v>219</v>
      </c>
      <c r="I502">
        <v>63300100</v>
      </c>
      <c r="J502" t="s">
        <v>1869</v>
      </c>
      <c r="K502" s="3"/>
      <c r="L502" s="3">
        <v>0</v>
      </c>
      <c r="M502" s="3">
        <v>0</v>
      </c>
      <c r="N502" s="107"/>
      <c r="O502" s="100"/>
      <c r="P502" s="3">
        <f t="shared" si="7"/>
        <v>0</v>
      </c>
    </row>
    <row r="503" spans="1:16" x14ac:dyDescent="0.35">
      <c r="A503" t="s">
        <v>10</v>
      </c>
      <c r="C503" t="s">
        <v>11</v>
      </c>
      <c r="D503" t="s">
        <v>103</v>
      </c>
      <c r="E503" t="s">
        <v>217</v>
      </c>
      <c r="F503" t="s">
        <v>218</v>
      </c>
      <c r="G503">
        <v>5025</v>
      </c>
      <c r="H503" t="s">
        <v>219</v>
      </c>
      <c r="I503">
        <v>63300110</v>
      </c>
      <c r="J503" t="s">
        <v>1866</v>
      </c>
      <c r="K503" s="3"/>
      <c r="L503" s="3">
        <v>0</v>
      </c>
      <c r="M503" s="3">
        <v>0</v>
      </c>
      <c r="N503" s="107"/>
      <c r="O503" s="100"/>
      <c r="P503" s="3">
        <f t="shared" si="7"/>
        <v>0</v>
      </c>
    </row>
    <row r="504" spans="1:16" x14ac:dyDescent="0.35">
      <c r="A504" t="s">
        <v>10</v>
      </c>
      <c r="C504" t="s">
        <v>11</v>
      </c>
      <c r="D504" t="s">
        <v>103</v>
      </c>
      <c r="E504" t="s">
        <v>217</v>
      </c>
      <c r="F504" t="s">
        <v>218</v>
      </c>
      <c r="G504">
        <v>5025</v>
      </c>
      <c r="H504" t="s">
        <v>219</v>
      </c>
      <c r="I504">
        <v>63300130</v>
      </c>
      <c r="J504" t="s">
        <v>1896</v>
      </c>
      <c r="K504" s="3"/>
      <c r="L504" s="3">
        <v>0</v>
      </c>
      <c r="M504" s="3">
        <v>0</v>
      </c>
      <c r="N504" s="107"/>
      <c r="O504" s="100"/>
      <c r="P504" s="3">
        <f t="shared" si="7"/>
        <v>0</v>
      </c>
    </row>
    <row r="505" spans="1:16" x14ac:dyDescent="0.35">
      <c r="A505" t="s">
        <v>10</v>
      </c>
      <c r="C505" t="s">
        <v>11</v>
      </c>
      <c r="D505" t="s">
        <v>103</v>
      </c>
      <c r="E505" t="s">
        <v>217</v>
      </c>
      <c r="F505" t="s">
        <v>218</v>
      </c>
      <c r="G505">
        <v>5025</v>
      </c>
      <c r="H505" t="s">
        <v>219</v>
      </c>
      <c r="I505">
        <v>63300170</v>
      </c>
      <c r="J505" t="s">
        <v>1873</v>
      </c>
      <c r="K505" s="3"/>
      <c r="L505" s="3">
        <v>0</v>
      </c>
      <c r="M505" s="3">
        <v>0</v>
      </c>
      <c r="N505" s="107"/>
      <c r="O505" s="100"/>
      <c r="P505" s="3">
        <f t="shared" si="7"/>
        <v>0</v>
      </c>
    </row>
    <row r="506" spans="1:16" x14ac:dyDescent="0.35">
      <c r="A506" t="s">
        <v>10</v>
      </c>
      <c r="C506" t="s">
        <v>11</v>
      </c>
      <c r="D506" t="s">
        <v>103</v>
      </c>
      <c r="E506" t="s">
        <v>220</v>
      </c>
      <c r="F506" t="s">
        <v>221</v>
      </c>
      <c r="G506">
        <v>5025</v>
      </c>
      <c r="H506" t="s">
        <v>219</v>
      </c>
      <c r="I506">
        <v>63300040</v>
      </c>
      <c r="J506" t="s">
        <v>1515</v>
      </c>
      <c r="K506" s="3"/>
      <c r="L506" s="3">
        <v>0</v>
      </c>
      <c r="M506" s="3">
        <v>0</v>
      </c>
      <c r="N506" s="107"/>
      <c r="O506" s="100"/>
      <c r="P506" s="3">
        <f t="shared" si="7"/>
        <v>0</v>
      </c>
    </row>
    <row r="507" spans="1:16" x14ac:dyDescent="0.35">
      <c r="A507" t="s">
        <v>10</v>
      </c>
      <c r="C507" t="s">
        <v>11</v>
      </c>
      <c r="D507" t="s">
        <v>103</v>
      </c>
      <c r="E507" t="s">
        <v>220</v>
      </c>
      <c r="F507" t="s">
        <v>221</v>
      </c>
      <c r="G507">
        <v>5025</v>
      </c>
      <c r="H507" t="s">
        <v>219</v>
      </c>
      <c r="I507">
        <v>63300080</v>
      </c>
      <c r="J507" t="s">
        <v>91</v>
      </c>
      <c r="K507" s="3"/>
      <c r="L507" s="3">
        <v>0</v>
      </c>
      <c r="M507" s="3">
        <v>0</v>
      </c>
      <c r="N507" s="107"/>
      <c r="O507" s="100"/>
      <c r="P507" s="3">
        <f t="shared" si="7"/>
        <v>0</v>
      </c>
    </row>
    <row r="508" spans="1:16" x14ac:dyDescent="0.35">
      <c r="A508" t="s">
        <v>10</v>
      </c>
      <c r="C508" t="s">
        <v>11</v>
      </c>
      <c r="D508" t="s">
        <v>103</v>
      </c>
      <c r="E508" t="s">
        <v>220</v>
      </c>
      <c r="F508" t="s">
        <v>221</v>
      </c>
      <c r="G508">
        <v>5025</v>
      </c>
      <c r="H508" t="s">
        <v>219</v>
      </c>
      <c r="I508">
        <v>63300100</v>
      </c>
      <c r="J508" t="s">
        <v>1869</v>
      </c>
      <c r="K508" s="3"/>
      <c r="L508" s="3">
        <v>0</v>
      </c>
      <c r="M508" s="3">
        <v>0</v>
      </c>
      <c r="N508" s="107"/>
      <c r="O508" s="100"/>
      <c r="P508" s="3">
        <f t="shared" si="7"/>
        <v>0</v>
      </c>
    </row>
    <row r="509" spans="1:16" x14ac:dyDescent="0.35">
      <c r="A509" t="s">
        <v>10</v>
      </c>
      <c r="C509" t="s">
        <v>11</v>
      </c>
      <c r="D509" t="s">
        <v>103</v>
      </c>
      <c r="E509" t="s">
        <v>220</v>
      </c>
      <c r="F509" t="s">
        <v>221</v>
      </c>
      <c r="G509">
        <v>5025</v>
      </c>
      <c r="H509" t="s">
        <v>219</v>
      </c>
      <c r="I509">
        <v>63300110</v>
      </c>
      <c r="J509" t="s">
        <v>1866</v>
      </c>
      <c r="K509" s="3"/>
      <c r="L509" s="3">
        <v>0</v>
      </c>
      <c r="M509" s="3">
        <v>0</v>
      </c>
      <c r="N509" s="107"/>
      <c r="O509" s="100"/>
      <c r="P509" s="3">
        <f t="shared" si="7"/>
        <v>0</v>
      </c>
    </row>
    <row r="510" spans="1:16" x14ac:dyDescent="0.35">
      <c r="A510" t="s">
        <v>10</v>
      </c>
      <c r="C510" t="s">
        <v>11</v>
      </c>
      <c r="D510" t="s">
        <v>103</v>
      </c>
      <c r="E510" t="s">
        <v>220</v>
      </c>
      <c r="F510" t="s">
        <v>221</v>
      </c>
      <c r="G510">
        <v>5025</v>
      </c>
      <c r="H510" t="s">
        <v>219</v>
      </c>
      <c r="I510">
        <v>63300130</v>
      </c>
      <c r="J510" t="s">
        <v>1896</v>
      </c>
      <c r="K510" s="3"/>
      <c r="L510" s="3">
        <v>0</v>
      </c>
      <c r="M510" s="3">
        <v>0</v>
      </c>
      <c r="N510" s="107"/>
      <c r="O510" s="100"/>
      <c r="P510" s="3">
        <f t="shared" si="7"/>
        <v>0</v>
      </c>
    </row>
    <row r="511" spans="1:16" x14ac:dyDescent="0.35">
      <c r="A511" t="s">
        <v>10</v>
      </c>
      <c r="C511" t="s">
        <v>11</v>
      </c>
      <c r="D511" t="s">
        <v>103</v>
      </c>
      <c r="E511" t="s">
        <v>220</v>
      </c>
      <c r="F511" t="s">
        <v>221</v>
      </c>
      <c r="G511">
        <v>5025</v>
      </c>
      <c r="H511" t="s">
        <v>219</v>
      </c>
      <c r="I511">
        <v>63300170</v>
      </c>
      <c r="J511" t="s">
        <v>1873</v>
      </c>
      <c r="K511" s="3"/>
      <c r="L511" s="3">
        <v>0</v>
      </c>
      <c r="M511" s="3">
        <v>0</v>
      </c>
      <c r="N511" s="107"/>
      <c r="O511" s="100"/>
      <c r="P511" s="3">
        <f t="shared" si="7"/>
        <v>0</v>
      </c>
    </row>
    <row r="512" spans="1:16" x14ac:dyDescent="0.35">
      <c r="A512" t="s">
        <v>10</v>
      </c>
      <c r="C512" t="s">
        <v>11</v>
      </c>
      <c r="D512" t="s">
        <v>103</v>
      </c>
      <c r="E512" t="s">
        <v>222</v>
      </c>
      <c r="F512" t="s">
        <v>223</v>
      </c>
      <c r="G512">
        <v>5025</v>
      </c>
      <c r="H512" t="s">
        <v>219</v>
      </c>
      <c r="I512">
        <v>63300040</v>
      </c>
      <c r="J512" t="s">
        <v>1515</v>
      </c>
      <c r="K512" s="3"/>
      <c r="L512" s="3">
        <v>0</v>
      </c>
      <c r="M512" s="3">
        <v>0</v>
      </c>
      <c r="N512" s="107"/>
      <c r="O512" s="100"/>
      <c r="P512" s="3">
        <f t="shared" si="7"/>
        <v>0</v>
      </c>
    </row>
    <row r="513" spans="1:16" x14ac:dyDescent="0.35">
      <c r="A513" t="s">
        <v>10</v>
      </c>
      <c r="C513" t="s">
        <v>11</v>
      </c>
      <c r="D513" t="s">
        <v>103</v>
      </c>
      <c r="E513" t="s">
        <v>222</v>
      </c>
      <c r="F513" t="s">
        <v>223</v>
      </c>
      <c r="G513">
        <v>5025</v>
      </c>
      <c r="H513" t="s">
        <v>219</v>
      </c>
      <c r="I513">
        <v>63300080</v>
      </c>
      <c r="J513" t="s">
        <v>91</v>
      </c>
      <c r="K513" s="3"/>
      <c r="L513" s="3">
        <v>0</v>
      </c>
      <c r="M513" s="3">
        <v>0</v>
      </c>
      <c r="N513" s="107"/>
      <c r="O513" s="100"/>
      <c r="P513" s="3">
        <f t="shared" si="7"/>
        <v>0</v>
      </c>
    </row>
    <row r="514" spans="1:16" x14ac:dyDescent="0.35">
      <c r="A514" t="s">
        <v>10</v>
      </c>
      <c r="C514" t="s">
        <v>11</v>
      </c>
      <c r="D514" t="s">
        <v>103</v>
      </c>
      <c r="E514" t="s">
        <v>222</v>
      </c>
      <c r="F514" t="s">
        <v>223</v>
      </c>
      <c r="G514">
        <v>5025</v>
      </c>
      <c r="H514" t="s">
        <v>219</v>
      </c>
      <c r="I514">
        <v>63300100</v>
      </c>
      <c r="J514" t="s">
        <v>1869</v>
      </c>
      <c r="K514" s="3"/>
      <c r="L514" s="3">
        <v>0</v>
      </c>
      <c r="M514" s="3">
        <v>0</v>
      </c>
      <c r="N514" s="107"/>
      <c r="O514" s="100"/>
      <c r="P514" s="3">
        <f t="shared" si="7"/>
        <v>0</v>
      </c>
    </row>
    <row r="515" spans="1:16" x14ac:dyDescent="0.35">
      <c r="A515" t="s">
        <v>10</v>
      </c>
      <c r="C515" t="s">
        <v>11</v>
      </c>
      <c r="D515" t="s">
        <v>103</v>
      </c>
      <c r="E515" t="s">
        <v>222</v>
      </c>
      <c r="F515" t="s">
        <v>223</v>
      </c>
      <c r="G515">
        <v>5025</v>
      </c>
      <c r="H515" t="s">
        <v>219</v>
      </c>
      <c r="I515">
        <v>63300130</v>
      </c>
      <c r="J515" t="s">
        <v>1896</v>
      </c>
      <c r="K515" s="3"/>
      <c r="L515" s="3">
        <v>0</v>
      </c>
      <c r="M515" s="3">
        <v>0</v>
      </c>
      <c r="N515" s="107"/>
      <c r="O515" s="100"/>
      <c r="P515" s="3">
        <f t="shared" si="7"/>
        <v>0</v>
      </c>
    </row>
    <row r="516" spans="1:16" x14ac:dyDescent="0.35">
      <c r="A516" t="s">
        <v>10</v>
      </c>
      <c r="C516" t="s">
        <v>11</v>
      </c>
      <c r="D516" t="s">
        <v>103</v>
      </c>
      <c r="E516" t="s">
        <v>222</v>
      </c>
      <c r="F516" t="s">
        <v>223</v>
      </c>
      <c r="G516">
        <v>5025</v>
      </c>
      <c r="H516" t="s">
        <v>219</v>
      </c>
      <c r="I516">
        <v>63300170</v>
      </c>
      <c r="J516" t="s">
        <v>1873</v>
      </c>
      <c r="K516" s="3"/>
      <c r="L516" s="3">
        <v>0</v>
      </c>
      <c r="M516" s="3">
        <v>0</v>
      </c>
      <c r="N516" s="107"/>
      <c r="O516" s="100"/>
      <c r="P516" s="3">
        <f t="shared" ref="P516:P579" si="8">SUM(L516:N516)</f>
        <v>0</v>
      </c>
    </row>
    <row r="517" spans="1:16" x14ac:dyDescent="0.35">
      <c r="A517" t="s">
        <v>10</v>
      </c>
      <c r="C517" t="s">
        <v>11</v>
      </c>
      <c r="D517" t="s">
        <v>103</v>
      </c>
      <c r="E517" t="s">
        <v>224</v>
      </c>
      <c r="F517" t="s">
        <v>225</v>
      </c>
      <c r="G517">
        <v>5025</v>
      </c>
      <c r="H517" t="s">
        <v>219</v>
      </c>
      <c r="I517">
        <v>63300040</v>
      </c>
      <c r="J517" t="s">
        <v>1515</v>
      </c>
      <c r="K517" s="3"/>
      <c r="L517" s="3">
        <v>0</v>
      </c>
      <c r="M517" s="3">
        <v>0</v>
      </c>
      <c r="N517" s="107"/>
      <c r="O517" s="100"/>
      <c r="P517" s="3">
        <f t="shared" si="8"/>
        <v>0</v>
      </c>
    </row>
    <row r="518" spans="1:16" x14ac:dyDescent="0.35">
      <c r="A518" t="s">
        <v>10</v>
      </c>
      <c r="C518" t="s">
        <v>11</v>
      </c>
      <c r="D518" t="s">
        <v>103</v>
      </c>
      <c r="E518" t="s">
        <v>224</v>
      </c>
      <c r="F518" t="s">
        <v>225</v>
      </c>
      <c r="G518">
        <v>5025</v>
      </c>
      <c r="H518" t="s">
        <v>219</v>
      </c>
      <c r="I518">
        <v>63300080</v>
      </c>
      <c r="J518" t="s">
        <v>91</v>
      </c>
      <c r="K518" s="3"/>
      <c r="L518" s="3">
        <v>0</v>
      </c>
      <c r="M518" s="3">
        <v>0</v>
      </c>
      <c r="N518" s="107"/>
      <c r="O518" s="100"/>
      <c r="P518" s="3">
        <f t="shared" si="8"/>
        <v>0</v>
      </c>
    </row>
    <row r="519" spans="1:16" x14ac:dyDescent="0.35">
      <c r="A519" t="s">
        <v>10</v>
      </c>
      <c r="C519" t="s">
        <v>11</v>
      </c>
      <c r="D519" t="s">
        <v>103</v>
      </c>
      <c r="E519" t="s">
        <v>224</v>
      </c>
      <c r="F519" t="s">
        <v>225</v>
      </c>
      <c r="G519">
        <v>5025</v>
      </c>
      <c r="H519" t="s">
        <v>219</v>
      </c>
      <c r="I519">
        <v>63300100</v>
      </c>
      <c r="J519" t="s">
        <v>1869</v>
      </c>
      <c r="K519" s="3"/>
      <c r="L519" s="3">
        <v>0</v>
      </c>
      <c r="M519" s="3">
        <v>0</v>
      </c>
      <c r="N519" s="107"/>
      <c r="O519" s="100"/>
      <c r="P519" s="3">
        <f t="shared" si="8"/>
        <v>0</v>
      </c>
    </row>
    <row r="520" spans="1:16" x14ac:dyDescent="0.35">
      <c r="A520" t="s">
        <v>10</v>
      </c>
      <c r="C520" t="s">
        <v>11</v>
      </c>
      <c r="D520" t="s">
        <v>103</v>
      </c>
      <c r="E520" t="s">
        <v>224</v>
      </c>
      <c r="F520" t="s">
        <v>225</v>
      </c>
      <c r="G520">
        <v>5025</v>
      </c>
      <c r="H520" t="s">
        <v>219</v>
      </c>
      <c r="I520">
        <v>63300110</v>
      </c>
      <c r="J520" t="s">
        <v>1866</v>
      </c>
      <c r="K520" s="3"/>
      <c r="L520" s="3">
        <v>0</v>
      </c>
      <c r="M520" s="3">
        <v>0</v>
      </c>
      <c r="N520" s="107"/>
      <c r="O520" s="100"/>
      <c r="P520" s="3">
        <f t="shared" si="8"/>
        <v>0</v>
      </c>
    </row>
    <row r="521" spans="1:16" x14ac:dyDescent="0.35">
      <c r="A521" t="s">
        <v>10</v>
      </c>
      <c r="C521" t="s">
        <v>11</v>
      </c>
      <c r="D521" t="s">
        <v>103</v>
      </c>
      <c r="E521" t="s">
        <v>224</v>
      </c>
      <c r="F521" t="s">
        <v>225</v>
      </c>
      <c r="G521">
        <v>5025</v>
      </c>
      <c r="H521" t="s">
        <v>219</v>
      </c>
      <c r="I521">
        <v>63300130</v>
      </c>
      <c r="J521" t="s">
        <v>1896</v>
      </c>
      <c r="K521" s="3"/>
      <c r="L521" s="3">
        <v>0</v>
      </c>
      <c r="M521" s="3">
        <v>0</v>
      </c>
      <c r="N521" s="107"/>
      <c r="O521" s="100"/>
      <c r="P521" s="3">
        <f t="shared" si="8"/>
        <v>0</v>
      </c>
    </row>
    <row r="522" spans="1:16" x14ac:dyDescent="0.35">
      <c r="A522" t="s">
        <v>10</v>
      </c>
      <c r="C522" t="s">
        <v>11</v>
      </c>
      <c r="D522" t="s">
        <v>103</v>
      </c>
      <c r="E522" t="s">
        <v>224</v>
      </c>
      <c r="F522" t="s">
        <v>225</v>
      </c>
      <c r="G522">
        <v>5025</v>
      </c>
      <c r="H522" t="s">
        <v>219</v>
      </c>
      <c r="I522">
        <v>63300170</v>
      </c>
      <c r="J522" t="s">
        <v>1873</v>
      </c>
      <c r="K522" s="3"/>
      <c r="L522" s="3">
        <v>0</v>
      </c>
      <c r="M522" s="3">
        <v>0</v>
      </c>
      <c r="N522" s="107"/>
      <c r="O522" s="100"/>
      <c r="P522" s="3">
        <f t="shared" si="8"/>
        <v>0</v>
      </c>
    </row>
    <row r="523" spans="1:16" x14ac:dyDescent="0.35">
      <c r="A523" t="s">
        <v>10</v>
      </c>
      <c r="C523" t="s">
        <v>11</v>
      </c>
      <c r="D523" t="s">
        <v>103</v>
      </c>
      <c r="E523" t="s">
        <v>226</v>
      </c>
      <c r="F523" t="s">
        <v>227</v>
      </c>
      <c r="G523">
        <v>5025</v>
      </c>
      <c r="H523" t="s">
        <v>219</v>
      </c>
      <c r="I523">
        <v>63300040</v>
      </c>
      <c r="J523" t="s">
        <v>1515</v>
      </c>
      <c r="K523" s="3"/>
      <c r="L523" s="3">
        <v>0</v>
      </c>
      <c r="M523" s="3">
        <v>0</v>
      </c>
      <c r="N523" s="107"/>
      <c r="O523" s="100"/>
      <c r="P523" s="3">
        <f t="shared" si="8"/>
        <v>0</v>
      </c>
    </row>
    <row r="524" spans="1:16" x14ac:dyDescent="0.35">
      <c r="A524" t="s">
        <v>10</v>
      </c>
      <c r="C524" t="s">
        <v>11</v>
      </c>
      <c r="D524" t="s">
        <v>103</v>
      </c>
      <c r="E524" t="s">
        <v>226</v>
      </c>
      <c r="F524" t="s">
        <v>227</v>
      </c>
      <c r="G524">
        <v>5025</v>
      </c>
      <c r="H524" t="s">
        <v>219</v>
      </c>
      <c r="I524">
        <v>63300080</v>
      </c>
      <c r="J524" t="s">
        <v>91</v>
      </c>
      <c r="K524" s="3"/>
      <c r="L524" s="3">
        <v>0</v>
      </c>
      <c r="M524" s="3">
        <v>0</v>
      </c>
      <c r="N524" s="107"/>
      <c r="O524" s="100"/>
      <c r="P524" s="3">
        <f t="shared" si="8"/>
        <v>0</v>
      </c>
    </row>
    <row r="525" spans="1:16" x14ac:dyDescent="0.35">
      <c r="A525" t="s">
        <v>10</v>
      </c>
      <c r="C525" t="s">
        <v>11</v>
      </c>
      <c r="D525" t="s">
        <v>103</v>
      </c>
      <c r="E525" t="s">
        <v>226</v>
      </c>
      <c r="F525" t="s">
        <v>227</v>
      </c>
      <c r="G525">
        <v>5025</v>
      </c>
      <c r="H525" t="s">
        <v>219</v>
      </c>
      <c r="I525">
        <v>63300100</v>
      </c>
      <c r="J525" t="s">
        <v>1869</v>
      </c>
      <c r="K525" s="3"/>
      <c r="L525" s="3">
        <v>0</v>
      </c>
      <c r="M525" s="3">
        <v>0</v>
      </c>
      <c r="N525" s="107"/>
      <c r="O525" s="100"/>
      <c r="P525" s="3">
        <f t="shared" si="8"/>
        <v>0</v>
      </c>
    </row>
    <row r="526" spans="1:16" x14ac:dyDescent="0.35">
      <c r="A526" t="s">
        <v>10</v>
      </c>
      <c r="C526" t="s">
        <v>11</v>
      </c>
      <c r="D526" t="s">
        <v>103</v>
      </c>
      <c r="E526" t="s">
        <v>226</v>
      </c>
      <c r="F526" t="s">
        <v>227</v>
      </c>
      <c r="G526">
        <v>5025</v>
      </c>
      <c r="H526" t="s">
        <v>219</v>
      </c>
      <c r="I526">
        <v>63300110</v>
      </c>
      <c r="J526" t="s">
        <v>1866</v>
      </c>
      <c r="K526" s="3"/>
      <c r="L526" s="3">
        <v>0</v>
      </c>
      <c r="M526" s="3">
        <v>0</v>
      </c>
      <c r="N526" s="107"/>
      <c r="O526" s="100"/>
      <c r="P526" s="3">
        <f t="shared" si="8"/>
        <v>0</v>
      </c>
    </row>
    <row r="527" spans="1:16" x14ac:dyDescent="0.35">
      <c r="A527" t="s">
        <v>10</v>
      </c>
      <c r="C527" t="s">
        <v>11</v>
      </c>
      <c r="D527" t="s">
        <v>103</v>
      </c>
      <c r="E527" t="s">
        <v>226</v>
      </c>
      <c r="F527" t="s">
        <v>227</v>
      </c>
      <c r="G527">
        <v>5025</v>
      </c>
      <c r="H527" t="s">
        <v>219</v>
      </c>
      <c r="I527">
        <v>63300130</v>
      </c>
      <c r="J527" t="s">
        <v>1896</v>
      </c>
      <c r="K527" s="3"/>
      <c r="L527" s="3">
        <v>0</v>
      </c>
      <c r="M527" s="3">
        <v>0</v>
      </c>
      <c r="N527" s="107"/>
      <c r="O527" s="100"/>
      <c r="P527" s="3">
        <f t="shared" si="8"/>
        <v>0</v>
      </c>
    </row>
    <row r="528" spans="1:16" x14ac:dyDescent="0.35">
      <c r="A528" t="s">
        <v>10</v>
      </c>
      <c r="C528" t="s">
        <v>11</v>
      </c>
      <c r="D528" t="s">
        <v>103</v>
      </c>
      <c r="E528" t="s">
        <v>226</v>
      </c>
      <c r="F528" t="s">
        <v>227</v>
      </c>
      <c r="G528">
        <v>5025</v>
      </c>
      <c r="H528" t="s">
        <v>219</v>
      </c>
      <c r="I528">
        <v>63300170</v>
      </c>
      <c r="J528" t="s">
        <v>1873</v>
      </c>
      <c r="K528" s="3"/>
      <c r="L528" s="3">
        <v>0</v>
      </c>
      <c r="M528" s="3">
        <v>0</v>
      </c>
      <c r="N528" s="107"/>
      <c r="O528" s="100"/>
      <c r="P528" s="3">
        <f t="shared" si="8"/>
        <v>0</v>
      </c>
    </row>
    <row r="529" spans="1:16" x14ac:dyDescent="0.35">
      <c r="A529" t="s">
        <v>10</v>
      </c>
      <c r="C529" t="s">
        <v>11</v>
      </c>
      <c r="D529" t="s">
        <v>103</v>
      </c>
      <c r="E529" t="s">
        <v>228</v>
      </c>
      <c r="F529" t="s">
        <v>229</v>
      </c>
      <c r="G529">
        <v>5025</v>
      </c>
      <c r="H529" t="s">
        <v>219</v>
      </c>
      <c r="I529">
        <v>63300040</v>
      </c>
      <c r="J529" t="s">
        <v>1515</v>
      </c>
      <c r="K529" s="3"/>
      <c r="L529" s="3">
        <v>0</v>
      </c>
      <c r="M529" s="3">
        <v>0</v>
      </c>
      <c r="N529" s="107"/>
      <c r="O529" s="100"/>
      <c r="P529" s="3">
        <f t="shared" si="8"/>
        <v>0</v>
      </c>
    </row>
    <row r="530" spans="1:16" x14ac:dyDescent="0.35">
      <c r="A530" t="s">
        <v>10</v>
      </c>
      <c r="C530" t="s">
        <v>11</v>
      </c>
      <c r="D530" t="s">
        <v>103</v>
      </c>
      <c r="E530" t="s">
        <v>228</v>
      </c>
      <c r="F530" t="s">
        <v>229</v>
      </c>
      <c r="G530">
        <v>5025</v>
      </c>
      <c r="H530" t="s">
        <v>219</v>
      </c>
      <c r="I530">
        <v>63300080</v>
      </c>
      <c r="J530" t="s">
        <v>91</v>
      </c>
      <c r="K530" s="3"/>
      <c r="L530" s="3">
        <v>0</v>
      </c>
      <c r="M530" s="3">
        <v>0</v>
      </c>
      <c r="N530" s="107"/>
      <c r="O530" s="100"/>
      <c r="P530" s="3">
        <f t="shared" si="8"/>
        <v>0</v>
      </c>
    </row>
    <row r="531" spans="1:16" x14ac:dyDescent="0.35">
      <c r="A531" t="s">
        <v>10</v>
      </c>
      <c r="C531" t="s">
        <v>11</v>
      </c>
      <c r="D531" t="s">
        <v>103</v>
      </c>
      <c r="E531" t="s">
        <v>228</v>
      </c>
      <c r="F531" t="s">
        <v>229</v>
      </c>
      <c r="G531">
        <v>5025</v>
      </c>
      <c r="H531" t="s">
        <v>219</v>
      </c>
      <c r="I531">
        <v>63300100</v>
      </c>
      <c r="J531" t="s">
        <v>1869</v>
      </c>
      <c r="K531" s="3"/>
      <c r="L531" s="3">
        <v>0</v>
      </c>
      <c r="M531" s="3">
        <v>0</v>
      </c>
      <c r="N531" s="107"/>
      <c r="O531" s="100"/>
      <c r="P531" s="3">
        <f t="shared" si="8"/>
        <v>0</v>
      </c>
    </row>
    <row r="532" spans="1:16" x14ac:dyDescent="0.35">
      <c r="A532" t="s">
        <v>10</v>
      </c>
      <c r="C532" t="s">
        <v>11</v>
      </c>
      <c r="D532" t="s">
        <v>103</v>
      </c>
      <c r="E532" t="s">
        <v>228</v>
      </c>
      <c r="F532" t="s">
        <v>229</v>
      </c>
      <c r="G532">
        <v>5025</v>
      </c>
      <c r="H532" t="s">
        <v>219</v>
      </c>
      <c r="I532">
        <v>63300110</v>
      </c>
      <c r="J532" t="s">
        <v>1866</v>
      </c>
      <c r="K532" s="3"/>
      <c r="L532" s="3">
        <v>0</v>
      </c>
      <c r="M532" s="3">
        <v>0</v>
      </c>
      <c r="N532" s="107"/>
      <c r="O532" s="100"/>
      <c r="P532" s="3">
        <f t="shared" si="8"/>
        <v>0</v>
      </c>
    </row>
    <row r="533" spans="1:16" x14ac:dyDescent="0.35">
      <c r="A533" t="s">
        <v>10</v>
      </c>
      <c r="C533" t="s">
        <v>11</v>
      </c>
      <c r="D533" t="s">
        <v>103</v>
      </c>
      <c r="E533" t="s">
        <v>228</v>
      </c>
      <c r="F533" t="s">
        <v>229</v>
      </c>
      <c r="G533">
        <v>5025</v>
      </c>
      <c r="H533" t="s">
        <v>219</v>
      </c>
      <c r="I533">
        <v>63300130</v>
      </c>
      <c r="J533" t="s">
        <v>1896</v>
      </c>
      <c r="K533" s="3"/>
      <c r="L533" s="3">
        <v>0</v>
      </c>
      <c r="M533" s="3">
        <v>0</v>
      </c>
      <c r="N533" s="107"/>
      <c r="O533" s="100"/>
      <c r="P533" s="3">
        <f t="shared" si="8"/>
        <v>0</v>
      </c>
    </row>
    <row r="534" spans="1:16" x14ac:dyDescent="0.35">
      <c r="A534" t="s">
        <v>10</v>
      </c>
      <c r="C534" t="s">
        <v>11</v>
      </c>
      <c r="D534" t="s">
        <v>103</v>
      </c>
      <c r="E534" t="s">
        <v>228</v>
      </c>
      <c r="F534" t="s">
        <v>229</v>
      </c>
      <c r="G534">
        <v>5025</v>
      </c>
      <c r="H534" t="s">
        <v>219</v>
      </c>
      <c r="I534">
        <v>63300170</v>
      </c>
      <c r="J534" t="s">
        <v>1873</v>
      </c>
      <c r="K534" s="3"/>
      <c r="L534" s="3">
        <v>0</v>
      </c>
      <c r="M534" s="3">
        <v>0</v>
      </c>
      <c r="N534" s="107"/>
      <c r="O534" s="100"/>
      <c r="P534" s="3">
        <f t="shared" si="8"/>
        <v>0</v>
      </c>
    </row>
    <row r="535" spans="1:16" x14ac:dyDescent="0.35">
      <c r="A535" t="s">
        <v>10</v>
      </c>
      <c r="C535" t="s">
        <v>11</v>
      </c>
      <c r="D535" t="s">
        <v>103</v>
      </c>
      <c r="E535" t="s">
        <v>230</v>
      </c>
      <c r="F535" t="s">
        <v>231</v>
      </c>
      <c r="G535">
        <v>5025</v>
      </c>
      <c r="H535" t="s">
        <v>219</v>
      </c>
      <c r="I535">
        <v>63300040</v>
      </c>
      <c r="J535" t="s">
        <v>1515</v>
      </c>
      <c r="K535" s="3"/>
      <c r="L535" s="3">
        <v>0</v>
      </c>
      <c r="M535" s="3">
        <v>0</v>
      </c>
      <c r="N535" s="107"/>
      <c r="O535" s="100"/>
      <c r="P535" s="3">
        <f t="shared" si="8"/>
        <v>0</v>
      </c>
    </row>
    <row r="536" spans="1:16" x14ac:dyDescent="0.35">
      <c r="A536" t="s">
        <v>10</v>
      </c>
      <c r="C536" t="s">
        <v>11</v>
      </c>
      <c r="D536" t="s">
        <v>103</v>
      </c>
      <c r="E536" t="s">
        <v>230</v>
      </c>
      <c r="F536" t="s">
        <v>231</v>
      </c>
      <c r="G536">
        <v>5025</v>
      </c>
      <c r="H536" t="s">
        <v>219</v>
      </c>
      <c r="I536">
        <v>63300080</v>
      </c>
      <c r="J536" t="s">
        <v>91</v>
      </c>
      <c r="K536" s="3"/>
      <c r="L536" s="3">
        <v>0</v>
      </c>
      <c r="M536" s="3">
        <v>0</v>
      </c>
      <c r="N536" s="107"/>
      <c r="O536" s="100"/>
      <c r="P536" s="3">
        <f t="shared" si="8"/>
        <v>0</v>
      </c>
    </row>
    <row r="537" spans="1:16" x14ac:dyDescent="0.35">
      <c r="A537" t="s">
        <v>10</v>
      </c>
      <c r="C537" t="s">
        <v>11</v>
      </c>
      <c r="D537" t="s">
        <v>103</v>
      </c>
      <c r="E537" t="s">
        <v>230</v>
      </c>
      <c r="F537" t="s">
        <v>231</v>
      </c>
      <c r="G537">
        <v>5025</v>
      </c>
      <c r="H537" t="s">
        <v>219</v>
      </c>
      <c r="I537">
        <v>63300100</v>
      </c>
      <c r="J537" t="s">
        <v>1869</v>
      </c>
      <c r="K537" s="3"/>
      <c r="L537" s="3">
        <v>0</v>
      </c>
      <c r="M537" s="3">
        <v>0</v>
      </c>
      <c r="N537" s="107"/>
      <c r="O537" s="100"/>
      <c r="P537" s="3">
        <f t="shared" si="8"/>
        <v>0</v>
      </c>
    </row>
    <row r="538" spans="1:16" x14ac:dyDescent="0.35">
      <c r="A538" t="s">
        <v>10</v>
      </c>
      <c r="C538" t="s">
        <v>11</v>
      </c>
      <c r="D538" t="s">
        <v>103</v>
      </c>
      <c r="E538" t="s">
        <v>230</v>
      </c>
      <c r="F538" t="s">
        <v>231</v>
      </c>
      <c r="G538">
        <v>5025</v>
      </c>
      <c r="H538" t="s">
        <v>219</v>
      </c>
      <c r="I538">
        <v>63300130</v>
      </c>
      <c r="J538" t="s">
        <v>1896</v>
      </c>
      <c r="K538" s="3"/>
      <c r="L538" s="3">
        <v>0</v>
      </c>
      <c r="M538" s="3">
        <v>0</v>
      </c>
      <c r="N538" s="107"/>
      <c r="O538" s="100"/>
      <c r="P538" s="3">
        <f t="shared" si="8"/>
        <v>0</v>
      </c>
    </row>
    <row r="539" spans="1:16" x14ac:dyDescent="0.35">
      <c r="A539" t="s">
        <v>10</v>
      </c>
      <c r="C539" t="s">
        <v>11</v>
      </c>
      <c r="D539" t="s">
        <v>103</v>
      </c>
      <c r="E539" t="s">
        <v>230</v>
      </c>
      <c r="F539" t="s">
        <v>231</v>
      </c>
      <c r="G539">
        <v>5025</v>
      </c>
      <c r="H539" t="s">
        <v>219</v>
      </c>
      <c r="I539">
        <v>63300170</v>
      </c>
      <c r="J539" t="s">
        <v>1873</v>
      </c>
      <c r="K539" s="3"/>
      <c r="L539" s="3">
        <v>0</v>
      </c>
      <c r="M539" s="3">
        <v>0</v>
      </c>
      <c r="N539" s="107"/>
      <c r="O539" s="100"/>
      <c r="P539" s="3">
        <f t="shared" si="8"/>
        <v>0</v>
      </c>
    </row>
    <row r="540" spans="1:16" x14ac:dyDescent="0.35">
      <c r="A540" t="s">
        <v>10</v>
      </c>
      <c r="C540" t="s">
        <v>11</v>
      </c>
      <c r="D540" t="s">
        <v>103</v>
      </c>
      <c r="E540" t="s">
        <v>232</v>
      </c>
      <c r="F540" t="s">
        <v>233</v>
      </c>
      <c r="G540">
        <v>5025</v>
      </c>
      <c r="H540" t="s">
        <v>219</v>
      </c>
      <c r="I540">
        <v>63300040</v>
      </c>
      <c r="J540" t="s">
        <v>1515</v>
      </c>
      <c r="K540" s="3"/>
      <c r="L540" s="3">
        <v>0</v>
      </c>
      <c r="M540" s="3">
        <v>0</v>
      </c>
      <c r="N540" s="107"/>
      <c r="O540" s="100"/>
      <c r="P540" s="3">
        <f t="shared" si="8"/>
        <v>0</v>
      </c>
    </row>
    <row r="541" spans="1:16" x14ac:dyDescent="0.35">
      <c r="A541" t="s">
        <v>10</v>
      </c>
      <c r="C541" t="s">
        <v>11</v>
      </c>
      <c r="D541" t="s">
        <v>103</v>
      </c>
      <c r="E541" t="s">
        <v>232</v>
      </c>
      <c r="F541" t="s">
        <v>233</v>
      </c>
      <c r="G541">
        <v>5025</v>
      </c>
      <c r="H541" t="s">
        <v>219</v>
      </c>
      <c r="I541">
        <v>63300080</v>
      </c>
      <c r="J541" t="s">
        <v>91</v>
      </c>
      <c r="K541" s="3"/>
      <c r="L541" s="3">
        <v>0</v>
      </c>
      <c r="M541" s="3">
        <v>0</v>
      </c>
      <c r="N541" s="107"/>
      <c r="O541" s="100"/>
      <c r="P541" s="3">
        <f t="shared" si="8"/>
        <v>0</v>
      </c>
    </row>
    <row r="542" spans="1:16" x14ac:dyDescent="0.35">
      <c r="A542" t="s">
        <v>10</v>
      </c>
      <c r="C542" t="s">
        <v>11</v>
      </c>
      <c r="D542" t="s">
        <v>103</v>
      </c>
      <c r="E542" t="s">
        <v>232</v>
      </c>
      <c r="F542" t="s">
        <v>233</v>
      </c>
      <c r="G542">
        <v>5025</v>
      </c>
      <c r="H542" t="s">
        <v>219</v>
      </c>
      <c r="I542">
        <v>63300100</v>
      </c>
      <c r="J542" t="s">
        <v>1869</v>
      </c>
      <c r="K542" s="3"/>
      <c r="L542" s="3">
        <v>0</v>
      </c>
      <c r="M542" s="3">
        <v>0</v>
      </c>
      <c r="N542" s="107"/>
      <c r="O542" s="100"/>
      <c r="P542" s="3">
        <f t="shared" si="8"/>
        <v>0</v>
      </c>
    </row>
    <row r="543" spans="1:16" x14ac:dyDescent="0.35">
      <c r="A543" t="s">
        <v>10</v>
      </c>
      <c r="C543" t="s">
        <v>11</v>
      </c>
      <c r="D543" t="s">
        <v>103</v>
      </c>
      <c r="E543" t="s">
        <v>232</v>
      </c>
      <c r="F543" t="s">
        <v>233</v>
      </c>
      <c r="G543">
        <v>5025</v>
      </c>
      <c r="H543" t="s">
        <v>219</v>
      </c>
      <c r="I543">
        <v>63300110</v>
      </c>
      <c r="J543" t="s">
        <v>1866</v>
      </c>
      <c r="K543" s="3"/>
      <c r="L543" s="3">
        <v>0</v>
      </c>
      <c r="M543" s="3">
        <v>0</v>
      </c>
      <c r="N543" s="107"/>
      <c r="O543" s="100"/>
      <c r="P543" s="3">
        <f t="shared" si="8"/>
        <v>0</v>
      </c>
    </row>
    <row r="544" spans="1:16" x14ac:dyDescent="0.35">
      <c r="A544" t="s">
        <v>10</v>
      </c>
      <c r="C544" t="s">
        <v>11</v>
      </c>
      <c r="D544" t="s">
        <v>103</v>
      </c>
      <c r="E544" t="s">
        <v>232</v>
      </c>
      <c r="F544" t="s">
        <v>233</v>
      </c>
      <c r="G544">
        <v>5025</v>
      </c>
      <c r="H544" t="s">
        <v>219</v>
      </c>
      <c r="I544">
        <v>63300130</v>
      </c>
      <c r="J544" t="s">
        <v>1896</v>
      </c>
      <c r="K544" s="3"/>
      <c r="L544" s="3">
        <v>0</v>
      </c>
      <c r="M544" s="3">
        <v>0</v>
      </c>
      <c r="N544" s="107"/>
      <c r="O544" s="100"/>
      <c r="P544" s="3">
        <f t="shared" si="8"/>
        <v>0</v>
      </c>
    </row>
    <row r="545" spans="1:16" x14ac:dyDescent="0.35">
      <c r="A545" t="s">
        <v>10</v>
      </c>
      <c r="C545" t="s">
        <v>11</v>
      </c>
      <c r="D545" t="s">
        <v>103</v>
      </c>
      <c r="E545" t="s">
        <v>232</v>
      </c>
      <c r="F545" t="s">
        <v>233</v>
      </c>
      <c r="G545">
        <v>5025</v>
      </c>
      <c r="H545" t="s">
        <v>219</v>
      </c>
      <c r="I545">
        <v>63300170</v>
      </c>
      <c r="J545" t="s">
        <v>1873</v>
      </c>
      <c r="K545" s="3"/>
      <c r="L545" s="3">
        <v>0</v>
      </c>
      <c r="M545" s="3">
        <v>0</v>
      </c>
      <c r="N545" s="107"/>
      <c r="O545" s="100"/>
      <c r="P545" s="3">
        <f t="shared" si="8"/>
        <v>0</v>
      </c>
    </row>
    <row r="546" spans="1:16" x14ac:dyDescent="0.35">
      <c r="A546" t="s">
        <v>10</v>
      </c>
      <c r="C546" t="s">
        <v>11</v>
      </c>
      <c r="D546" t="s">
        <v>103</v>
      </c>
      <c r="E546" t="s">
        <v>234</v>
      </c>
      <c r="F546" t="s">
        <v>235</v>
      </c>
      <c r="G546">
        <v>5025</v>
      </c>
      <c r="H546" t="s">
        <v>219</v>
      </c>
      <c r="I546">
        <v>63300040</v>
      </c>
      <c r="J546" t="s">
        <v>1515</v>
      </c>
      <c r="K546" s="3"/>
      <c r="L546" s="3">
        <v>0</v>
      </c>
      <c r="M546" s="3">
        <v>0</v>
      </c>
      <c r="N546" s="107"/>
      <c r="O546" s="100"/>
      <c r="P546" s="3">
        <f t="shared" si="8"/>
        <v>0</v>
      </c>
    </row>
    <row r="547" spans="1:16" x14ac:dyDescent="0.35">
      <c r="A547" t="s">
        <v>10</v>
      </c>
      <c r="C547" t="s">
        <v>11</v>
      </c>
      <c r="D547" t="s">
        <v>103</v>
      </c>
      <c r="E547" t="s">
        <v>234</v>
      </c>
      <c r="F547" t="s">
        <v>235</v>
      </c>
      <c r="G547">
        <v>5025</v>
      </c>
      <c r="H547" t="s">
        <v>219</v>
      </c>
      <c r="I547">
        <v>63300080</v>
      </c>
      <c r="J547" t="s">
        <v>91</v>
      </c>
      <c r="K547" s="3"/>
      <c r="L547" s="3">
        <v>0</v>
      </c>
      <c r="M547" s="3">
        <v>0</v>
      </c>
      <c r="N547" s="107"/>
      <c r="O547" s="100"/>
      <c r="P547" s="3">
        <f t="shared" si="8"/>
        <v>0</v>
      </c>
    </row>
    <row r="548" spans="1:16" x14ac:dyDescent="0.35">
      <c r="A548" t="s">
        <v>10</v>
      </c>
      <c r="C548" t="s">
        <v>11</v>
      </c>
      <c r="D548" t="s">
        <v>103</v>
      </c>
      <c r="E548" t="s">
        <v>234</v>
      </c>
      <c r="F548" t="s">
        <v>235</v>
      </c>
      <c r="G548">
        <v>5025</v>
      </c>
      <c r="H548" t="s">
        <v>219</v>
      </c>
      <c r="I548">
        <v>63300100</v>
      </c>
      <c r="J548" t="s">
        <v>1869</v>
      </c>
      <c r="K548" s="3"/>
      <c r="L548" s="3">
        <v>0</v>
      </c>
      <c r="M548" s="3">
        <v>0</v>
      </c>
      <c r="N548" s="107"/>
      <c r="O548" s="100"/>
      <c r="P548" s="3">
        <f t="shared" si="8"/>
        <v>0</v>
      </c>
    </row>
    <row r="549" spans="1:16" x14ac:dyDescent="0.35">
      <c r="A549" t="s">
        <v>10</v>
      </c>
      <c r="C549" t="s">
        <v>11</v>
      </c>
      <c r="D549" t="s">
        <v>103</v>
      </c>
      <c r="E549" t="s">
        <v>234</v>
      </c>
      <c r="F549" t="s">
        <v>235</v>
      </c>
      <c r="G549">
        <v>5025</v>
      </c>
      <c r="H549" t="s">
        <v>219</v>
      </c>
      <c r="I549">
        <v>63300110</v>
      </c>
      <c r="J549" t="s">
        <v>1866</v>
      </c>
      <c r="K549" s="3"/>
      <c r="L549" s="3">
        <v>0</v>
      </c>
      <c r="M549" s="3">
        <v>0</v>
      </c>
      <c r="N549" s="107"/>
      <c r="O549" s="100"/>
      <c r="P549" s="3">
        <f t="shared" si="8"/>
        <v>0</v>
      </c>
    </row>
    <row r="550" spans="1:16" x14ac:dyDescent="0.35">
      <c r="A550" t="s">
        <v>10</v>
      </c>
      <c r="C550" t="s">
        <v>11</v>
      </c>
      <c r="D550" t="s">
        <v>103</v>
      </c>
      <c r="E550" t="s">
        <v>234</v>
      </c>
      <c r="F550" t="s">
        <v>235</v>
      </c>
      <c r="G550">
        <v>5025</v>
      </c>
      <c r="H550" t="s">
        <v>219</v>
      </c>
      <c r="I550">
        <v>63300130</v>
      </c>
      <c r="J550" t="s">
        <v>1896</v>
      </c>
      <c r="K550" s="3"/>
      <c r="L550" s="3">
        <v>0</v>
      </c>
      <c r="M550" s="3">
        <v>0</v>
      </c>
      <c r="N550" s="107"/>
      <c r="O550" s="100"/>
      <c r="P550" s="3">
        <f t="shared" si="8"/>
        <v>0</v>
      </c>
    </row>
    <row r="551" spans="1:16" x14ac:dyDescent="0.35">
      <c r="A551" t="s">
        <v>10</v>
      </c>
      <c r="C551" t="s">
        <v>11</v>
      </c>
      <c r="D551" t="s">
        <v>103</v>
      </c>
      <c r="E551" t="s">
        <v>234</v>
      </c>
      <c r="F551" t="s">
        <v>235</v>
      </c>
      <c r="G551">
        <v>5025</v>
      </c>
      <c r="H551" t="s">
        <v>219</v>
      </c>
      <c r="I551">
        <v>63300170</v>
      </c>
      <c r="J551" t="s">
        <v>1873</v>
      </c>
      <c r="K551" s="3"/>
      <c r="L551" s="3">
        <v>0</v>
      </c>
      <c r="M551" s="3">
        <v>0</v>
      </c>
      <c r="N551" s="107"/>
      <c r="O551" s="100"/>
      <c r="P551" s="3">
        <f t="shared" si="8"/>
        <v>0</v>
      </c>
    </row>
    <row r="552" spans="1:16" x14ac:dyDescent="0.35">
      <c r="A552" t="s">
        <v>10</v>
      </c>
      <c r="C552" t="s">
        <v>11</v>
      </c>
      <c r="D552" t="s">
        <v>103</v>
      </c>
      <c r="E552" t="s">
        <v>207</v>
      </c>
      <c r="F552" t="s">
        <v>208</v>
      </c>
      <c r="G552">
        <v>5031</v>
      </c>
      <c r="H552" t="s">
        <v>209</v>
      </c>
      <c r="I552">
        <v>63300040</v>
      </c>
      <c r="J552" t="s">
        <v>1515</v>
      </c>
      <c r="K552" s="3"/>
      <c r="L552" s="3">
        <v>0</v>
      </c>
      <c r="M552" s="3">
        <v>0</v>
      </c>
      <c r="N552" s="107"/>
      <c r="O552" s="100"/>
      <c r="P552" s="3">
        <f t="shared" si="8"/>
        <v>0</v>
      </c>
    </row>
    <row r="553" spans="1:16" x14ac:dyDescent="0.35">
      <c r="A553" t="s">
        <v>10</v>
      </c>
      <c r="C553" t="s">
        <v>11</v>
      </c>
      <c r="D553" t="s">
        <v>103</v>
      </c>
      <c r="E553" t="s">
        <v>207</v>
      </c>
      <c r="F553" t="s">
        <v>208</v>
      </c>
      <c r="G553">
        <v>5031</v>
      </c>
      <c r="H553" t="s">
        <v>209</v>
      </c>
      <c r="I553">
        <v>63300080</v>
      </c>
      <c r="J553" t="s">
        <v>91</v>
      </c>
      <c r="K553" s="3"/>
      <c r="L553" s="3">
        <v>0</v>
      </c>
      <c r="M553" s="3">
        <v>0</v>
      </c>
      <c r="N553" s="107"/>
      <c r="O553" s="100"/>
      <c r="P553" s="3">
        <f t="shared" si="8"/>
        <v>0</v>
      </c>
    </row>
    <row r="554" spans="1:16" x14ac:dyDescent="0.35">
      <c r="A554" t="s">
        <v>10</v>
      </c>
      <c r="C554" t="s">
        <v>11</v>
      </c>
      <c r="D554" t="s">
        <v>103</v>
      </c>
      <c r="E554" t="s">
        <v>207</v>
      </c>
      <c r="F554" t="s">
        <v>208</v>
      </c>
      <c r="G554">
        <v>5031</v>
      </c>
      <c r="H554" t="s">
        <v>209</v>
      </c>
      <c r="I554">
        <v>63300100</v>
      </c>
      <c r="J554" t="s">
        <v>1869</v>
      </c>
      <c r="K554" s="3"/>
      <c r="L554" s="3">
        <v>0</v>
      </c>
      <c r="M554" s="3">
        <v>0</v>
      </c>
      <c r="N554" s="107"/>
      <c r="O554" s="100"/>
      <c r="P554" s="3">
        <f t="shared" si="8"/>
        <v>0</v>
      </c>
    </row>
    <row r="555" spans="1:16" x14ac:dyDescent="0.35">
      <c r="A555" t="s">
        <v>10</v>
      </c>
      <c r="C555" t="s">
        <v>11</v>
      </c>
      <c r="D555" t="s">
        <v>103</v>
      </c>
      <c r="E555" t="s">
        <v>207</v>
      </c>
      <c r="F555" t="s">
        <v>208</v>
      </c>
      <c r="G555">
        <v>5031</v>
      </c>
      <c r="H555" t="s">
        <v>209</v>
      </c>
      <c r="I555">
        <v>63300170</v>
      </c>
      <c r="J555" t="s">
        <v>1873</v>
      </c>
      <c r="K555" s="3"/>
      <c r="L555" s="3">
        <v>0</v>
      </c>
      <c r="M555" s="3">
        <v>0</v>
      </c>
      <c r="N555" s="107"/>
      <c r="O555" s="100"/>
      <c r="P555" s="3">
        <f t="shared" si="8"/>
        <v>0</v>
      </c>
    </row>
    <row r="556" spans="1:16" x14ac:dyDescent="0.35">
      <c r="A556" t="s">
        <v>10</v>
      </c>
      <c r="C556" t="s">
        <v>11</v>
      </c>
      <c r="D556" t="s">
        <v>103</v>
      </c>
      <c r="E556" t="s">
        <v>210</v>
      </c>
      <c r="F556" t="s">
        <v>211</v>
      </c>
      <c r="G556">
        <v>5031</v>
      </c>
      <c r="H556" t="s">
        <v>209</v>
      </c>
      <c r="I556">
        <v>63300040</v>
      </c>
      <c r="J556" t="s">
        <v>1515</v>
      </c>
      <c r="K556" s="3"/>
      <c r="L556" s="3">
        <v>0</v>
      </c>
      <c r="M556" s="3">
        <v>0</v>
      </c>
      <c r="N556" s="107"/>
      <c r="O556" s="100"/>
      <c r="P556" s="3">
        <f t="shared" si="8"/>
        <v>0</v>
      </c>
    </row>
    <row r="557" spans="1:16" x14ac:dyDescent="0.35">
      <c r="A557" t="s">
        <v>10</v>
      </c>
      <c r="C557" t="s">
        <v>11</v>
      </c>
      <c r="D557" t="s">
        <v>103</v>
      </c>
      <c r="E557" t="s">
        <v>210</v>
      </c>
      <c r="F557" t="s">
        <v>211</v>
      </c>
      <c r="G557">
        <v>5031</v>
      </c>
      <c r="H557" t="s">
        <v>209</v>
      </c>
      <c r="I557">
        <v>63300080</v>
      </c>
      <c r="J557" t="s">
        <v>91</v>
      </c>
      <c r="K557" s="3"/>
      <c r="L557" s="3">
        <v>0</v>
      </c>
      <c r="M557" s="3">
        <v>0</v>
      </c>
      <c r="N557" s="107"/>
      <c r="O557" s="100"/>
      <c r="P557" s="3">
        <f t="shared" si="8"/>
        <v>0</v>
      </c>
    </row>
    <row r="558" spans="1:16" x14ac:dyDescent="0.35">
      <c r="A558" t="s">
        <v>10</v>
      </c>
      <c r="C558" t="s">
        <v>11</v>
      </c>
      <c r="D558" t="s">
        <v>103</v>
      </c>
      <c r="E558" t="s">
        <v>210</v>
      </c>
      <c r="F558" t="s">
        <v>211</v>
      </c>
      <c r="G558">
        <v>5031</v>
      </c>
      <c r="H558" t="s">
        <v>209</v>
      </c>
      <c r="I558">
        <v>63300100</v>
      </c>
      <c r="J558" t="s">
        <v>1869</v>
      </c>
      <c r="K558" s="3"/>
      <c r="L558" s="3">
        <v>0</v>
      </c>
      <c r="M558" s="3">
        <v>0</v>
      </c>
      <c r="N558" s="107"/>
      <c r="O558" s="100"/>
      <c r="P558" s="3">
        <f t="shared" si="8"/>
        <v>0</v>
      </c>
    </row>
    <row r="559" spans="1:16" x14ac:dyDescent="0.35">
      <c r="A559" t="s">
        <v>10</v>
      </c>
      <c r="C559" t="s">
        <v>11</v>
      </c>
      <c r="D559" t="s">
        <v>103</v>
      </c>
      <c r="E559" t="s">
        <v>210</v>
      </c>
      <c r="F559" t="s">
        <v>211</v>
      </c>
      <c r="G559">
        <v>5031</v>
      </c>
      <c r="H559" t="s">
        <v>209</v>
      </c>
      <c r="I559">
        <v>63300170</v>
      </c>
      <c r="J559" t="s">
        <v>1873</v>
      </c>
      <c r="K559" s="3"/>
      <c r="L559" s="3">
        <v>0</v>
      </c>
      <c r="M559" s="3">
        <v>0</v>
      </c>
      <c r="N559" s="107"/>
      <c r="O559" s="100"/>
      <c r="P559" s="3">
        <f t="shared" si="8"/>
        <v>0</v>
      </c>
    </row>
    <row r="560" spans="1:16" x14ac:dyDescent="0.35">
      <c r="A560" t="s">
        <v>10</v>
      </c>
      <c r="C560" t="s">
        <v>11</v>
      </c>
      <c r="D560" t="s">
        <v>103</v>
      </c>
      <c r="E560" t="s">
        <v>212</v>
      </c>
      <c r="F560" t="s">
        <v>213</v>
      </c>
      <c r="G560">
        <v>5031</v>
      </c>
      <c r="H560" t="s">
        <v>209</v>
      </c>
      <c r="I560">
        <v>63300040</v>
      </c>
      <c r="J560" t="s">
        <v>1515</v>
      </c>
      <c r="K560" s="3"/>
      <c r="L560" s="3">
        <v>0</v>
      </c>
      <c r="M560" s="3">
        <v>0</v>
      </c>
      <c r="N560" s="107"/>
      <c r="O560" s="100"/>
      <c r="P560" s="3">
        <f t="shared" si="8"/>
        <v>0</v>
      </c>
    </row>
    <row r="561" spans="1:16" x14ac:dyDescent="0.35">
      <c r="A561" t="s">
        <v>10</v>
      </c>
      <c r="C561" t="s">
        <v>11</v>
      </c>
      <c r="D561" t="s">
        <v>103</v>
      </c>
      <c r="E561" t="s">
        <v>212</v>
      </c>
      <c r="F561" t="s">
        <v>213</v>
      </c>
      <c r="G561">
        <v>5031</v>
      </c>
      <c r="H561" t="s">
        <v>209</v>
      </c>
      <c r="I561">
        <v>63300080</v>
      </c>
      <c r="J561" t="s">
        <v>91</v>
      </c>
      <c r="K561" s="3"/>
      <c r="L561" s="3">
        <v>0</v>
      </c>
      <c r="M561" s="3">
        <v>0</v>
      </c>
      <c r="N561" s="107"/>
      <c r="O561" s="100"/>
      <c r="P561" s="3">
        <f t="shared" si="8"/>
        <v>0</v>
      </c>
    </row>
    <row r="562" spans="1:16" x14ac:dyDescent="0.35">
      <c r="A562" t="s">
        <v>10</v>
      </c>
      <c r="C562" t="s">
        <v>11</v>
      </c>
      <c r="D562" t="s">
        <v>103</v>
      </c>
      <c r="E562" t="s">
        <v>212</v>
      </c>
      <c r="F562" t="s">
        <v>213</v>
      </c>
      <c r="G562">
        <v>5031</v>
      </c>
      <c r="H562" t="s">
        <v>209</v>
      </c>
      <c r="I562">
        <v>63300100</v>
      </c>
      <c r="J562" t="s">
        <v>1869</v>
      </c>
      <c r="K562" s="3"/>
      <c r="L562" s="3">
        <v>0</v>
      </c>
      <c r="M562" s="3">
        <v>0</v>
      </c>
      <c r="N562" s="107"/>
      <c r="O562" s="100"/>
      <c r="P562" s="3">
        <f t="shared" si="8"/>
        <v>0</v>
      </c>
    </row>
    <row r="563" spans="1:16" x14ac:dyDescent="0.35">
      <c r="A563" t="s">
        <v>10</v>
      </c>
      <c r="C563" t="s">
        <v>11</v>
      </c>
      <c r="D563" t="s">
        <v>103</v>
      </c>
      <c r="E563" t="s">
        <v>212</v>
      </c>
      <c r="F563" t="s">
        <v>213</v>
      </c>
      <c r="G563">
        <v>5031</v>
      </c>
      <c r="H563" t="s">
        <v>209</v>
      </c>
      <c r="I563">
        <v>63300170</v>
      </c>
      <c r="J563" t="s">
        <v>1873</v>
      </c>
      <c r="K563" s="3"/>
      <c r="L563" s="3">
        <v>0</v>
      </c>
      <c r="M563" s="3">
        <v>0</v>
      </c>
      <c r="N563" s="107"/>
      <c r="O563" s="100"/>
      <c r="P563" s="3">
        <f t="shared" si="8"/>
        <v>0</v>
      </c>
    </row>
    <row r="564" spans="1:16" x14ac:dyDescent="0.35">
      <c r="A564" t="s">
        <v>10</v>
      </c>
      <c r="C564" t="s">
        <v>11</v>
      </c>
      <c r="D564" t="s">
        <v>103</v>
      </c>
      <c r="E564" t="s">
        <v>204</v>
      </c>
      <c r="F564" t="s">
        <v>205</v>
      </c>
      <c r="G564">
        <v>5040</v>
      </c>
      <c r="H564" t="s">
        <v>206</v>
      </c>
      <c r="I564">
        <v>63300040</v>
      </c>
      <c r="J564" t="s">
        <v>1515</v>
      </c>
      <c r="K564" s="3"/>
      <c r="L564" s="3">
        <v>0</v>
      </c>
      <c r="M564" s="3">
        <v>0</v>
      </c>
      <c r="N564" s="107"/>
      <c r="O564" s="100"/>
      <c r="P564" s="3">
        <f t="shared" si="8"/>
        <v>0</v>
      </c>
    </row>
    <row r="565" spans="1:16" x14ac:dyDescent="0.35">
      <c r="A565" t="s">
        <v>10</v>
      </c>
      <c r="C565" t="s">
        <v>11</v>
      </c>
      <c r="D565" t="s">
        <v>103</v>
      </c>
      <c r="E565" t="s">
        <v>204</v>
      </c>
      <c r="F565" t="s">
        <v>205</v>
      </c>
      <c r="G565">
        <v>5040</v>
      </c>
      <c r="H565" t="s">
        <v>206</v>
      </c>
      <c r="I565">
        <v>63300080</v>
      </c>
      <c r="J565" t="s">
        <v>91</v>
      </c>
      <c r="K565" s="3"/>
      <c r="L565" s="3">
        <v>0</v>
      </c>
      <c r="M565" s="3">
        <v>0</v>
      </c>
      <c r="N565" s="107"/>
      <c r="O565" s="100"/>
      <c r="P565" s="3">
        <f t="shared" si="8"/>
        <v>0</v>
      </c>
    </row>
    <row r="566" spans="1:16" x14ac:dyDescent="0.35">
      <c r="A566" t="s">
        <v>10</v>
      </c>
      <c r="C566" t="s">
        <v>11</v>
      </c>
      <c r="D566" t="s">
        <v>103</v>
      </c>
      <c r="E566" t="s">
        <v>204</v>
      </c>
      <c r="F566" t="s">
        <v>205</v>
      </c>
      <c r="G566">
        <v>5040</v>
      </c>
      <c r="H566" t="s">
        <v>206</v>
      </c>
      <c r="I566">
        <v>63300100</v>
      </c>
      <c r="J566" t="s">
        <v>1869</v>
      </c>
      <c r="K566" s="3"/>
      <c r="L566" s="3">
        <v>0</v>
      </c>
      <c r="M566" s="3">
        <v>0</v>
      </c>
      <c r="N566" s="107"/>
      <c r="O566" s="100"/>
      <c r="P566" s="3">
        <f t="shared" si="8"/>
        <v>0</v>
      </c>
    </row>
    <row r="567" spans="1:16" x14ac:dyDescent="0.35">
      <c r="A567" t="s">
        <v>10</v>
      </c>
      <c r="C567" t="s">
        <v>11</v>
      </c>
      <c r="D567" t="s">
        <v>103</v>
      </c>
      <c r="E567" t="s">
        <v>204</v>
      </c>
      <c r="F567" t="s">
        <v>205</v>
      </c>
      <c r="G567">
        <v>5040</v>
      </c>
      <c r="H567" t="s">
        <v>206</v>
      </c>
      <c r="I567">
        <v>63300110</v>
      </c>
      <c r="J567" t="s">
        <v>1866</v>
      </c>
      <c r="K567" s="3"/>
      <c r="L567" s="3">
        <v>0</v>
      </c>
      <c r="M567" s="3">
        <v>0</v>
      </c>
      <c r="N567" s="107"/>
      <c r="O567" s="100"/>
      <c r="P567" s="3">
        <f t="shared" si="8"/>
        <v>0</v>
      </c>
    </row>
    <row r="568" spans="1:16" x14ac:dyDescent="0.35">
      <c r="A568" t="s">
        <v>10</v>
      </c>
      <c r="C568" t="s">
        <v>11</v>
      </c>
      <c r="D568" t="s">
        <v>103</v>
      </c>
      <c r="E568" t="s">
        <v>204</v>
      </c>
      <c r="F568" t="s">
        <v>205</v>
      </c>
      <c r="G568">
        <v>5040</v>
      </c>
      <c r="H568" t="s">
        <v>206</v>
      </c>
      <c r="I568">
        <v>63300170</v>
      </c>
      <c r="J568" t="s">
        <v>1873</v>
      </c>
      <c r="K568" s="3"/>
      <c r="L568" s="3">
        <v>0</v>
      </c>
      <c r="M568" s="3">
        <v>0</v>
      </c>
      <c r="N568" s="107"/>
      <c r="O568" s="100"/>
      <c r="P568" s="3">
        <f t="shared" si="8"/>
        <v>0</v>
      </c>
    </row>
    <row r="569" spans="1:16" x14ac:dyDescent="0.35">
      <c r="A569" t="s">
        <v>10</v>
      </c>
      <c r="C569" t="s">
        <v>11</v>
      </c>
      <c r="D569" t="s">
        <v>103</v>
      </c>
      <c r="E569" t="s">
        <v>190</v>
      </c>
      <c r="F569" t="s">
        <v>191</v>
      </c>
      <c r="G569">
        <v>5150</v>
      </c>
      <c r="H569" t="s">
        <v>192</v>
      </c>
      <c r="I569">
        <v>63300040</v>
      </c>
      <c r="J569" t="s">
        <v>1515</v>
      </c>
      <c r="K569" s="3"/>
      <c r="L569" s="3">
        <v>0</v>
      </c>
      <c r="M569" s="3">
        <v>0</v>
      </c>
      <c r="N569" s="107"/>
      <c r="O569" s="100"/>
      <c r="P569" s="3">
        <f t="shared" si="8"/>
        <v>0</v>
      </c>
    </row>
    <row r="570" spans="1:16" x14ac:dyDescent="0.35">
      <c r="A570" t="s">
        <v>10</v>
      </c>
      <c r="C570" t="s">
        <v>11</v>
      </c>
      <c r="D570" t="s">
        <v>103</v>
      </c>
      <c r="E570" t="s">
        <v>190</v>
      </c>
      <c r="F570" t="s">
        <v>191</v>
      </c>
      <c r="G570">
        <v>5150</v>
      </c>
      <c r="H570" t="s">
        <v>192</v>
      </c>
      <c r="I570">
        <v>63300080</v>
      </c>
      <c r="J570" t="s">
        <v>91</v>
      </c>
      <c r="K570" s="3"/>
      <c r="L570" s="3">
        <v>0</v>
      </c>
      <c r="M570" s="3">
        <v>0</v>
      </c>
      <c r="N570" s="107"/>
      <c r="O570" s="100"/>
      <c r="P570" s="3">
        <f t="shared" si="8"/>
        <v>0</v>
      </c>
    </row>
    <row r="571" spans="1:16" x14ac:dyDescent="0.35">
      <c r="A571" t="s">
        <v>10</v>
      </c>
      <c r="C571" t="s">
        <v>11</v>
      </c>
      <c r="D571" t="s">
        <v>103</v>
      </c>
      <c r="E571" t="s">
        <v>190</v>
      </c>
      <c r="F571" t="s">
        <v>191</v>
      </c>
      <c r="G571">
        <v>5150</v>
      </c>
      <c r="H571" t="s">
        <v>192</v>
      </c>
      <c r="I571">
        <v>63300100</v>
      </c>
      <c r="J571" t="s">
        <v>1869</v>
      </c>
      <c r="K571" s="3"/>
      <c r="L571" s="3">
        <v>0</v>
      </c>
      <c r="M571" s="3">
        <v>0</v>
      </c>
      <c r="N571" s="107"/>
      <c r="O571" s="100"/>
      <c r="P571" s="3">
        <f t="shared" si="8"/>
        <v>0</v>
      </c>
    </row>
    <row r="572" spans="1:16" x14ac:dyDescent="0.35">
      <c r="A572" t="s">
        <v>10</v>
      </c>
      <c r="C572" t="s">
        <v>11</v>
      </c>
      <c r="D572" t="s">
        <v>103</v>
      </c>
      <c r="E572" t="s">
        <v>190</v>
      </c>
      <c r="F572" t="s">
        <v>191</v>
      </c>
      <c r="G572">
        <v>5150</v>
      </c>
      <c r="H572" t="s">
        <v>192</v>
      </c>
      <c r="I572">
        <v>63300130</v>
      </c>
      <c r="J572" t="s">
        <v>1896</v>
      </c>
      <c r="K572" s="3"/>
      <c r="L572" s="3">
        <v>0</v>
      </c>
      <c r="M572" s="3">
        <v>0</v>
      </c>
      <c r="N572" s="107"/>
      <c r="O572" s="100"/>
      <c r="P572" s="3">
        <f t="shared" si="8"/>
        <v>0</v>
      </c>
    </row>
    <row r="573" spans="1:16" x14ac:dyDescent="0.35">
      <c r="A573" t="s">
        <v>10</v>
      </c>
      <c r="C573" t="s">
        <v>11</v>
      </c>
      <c r="D573" t="s">
        <v>103</v>
      </c>
      <c r="E573" t="s">
        <v>190</v>
      </c>
      <c r="F573" t="s">
        <v>191</v>
      </c>
      <c r="G573">
        <v>5150</v>
      </c>
      <c r="H573" t="s">
        <v>192</v>
      </c>
      <c r="I573">
        <v>63300170</v>
      </c>
      <c r="J573" t="s">
        <v>1873</v>
      </c>
      <c r="K573" s="3"/>
      <c r="L573" s="3">
        <v>0</v>
      </c>
      <c r="M573" s="3">
        <v>0</v>
      </c>
      <c r="N573" s="107"/>
      <c r="O573" s="100"/>
      <c r="P573" s="3">
        <f t="shared" si="8"/>
        <v>0</v>
      </c>
    </row>
    <row r="574" spans="1:16" x14ac:dyDescent="0.35">
      <c r="A574" t="s">
        <v>10</v>
      </c>
      <c r="C574" t="s">
        <v>11</v>
      </c>
      <c r="D574" t="s">
        <v>103</v>
      </c>
      <c r="E574" t="s">
        <v>193</v>
      </c>
      <c r="F574" t="s">
        <v>194</v>
      </c>
      <c r="G574">
        <v>5150</v>
      </c>
      <c r="H574" t="s">
        <v>192</v>
      </c>
      <c r="I574">
        <v>63300040</v>
      </c>
      <c r="J574" t="s">
        <v>1515</v>
      </c>
      <c r="K574" s="3"/>
      <c r="L574" s="3">
        <v>0</v>
      </c>
      <c r="M574" s="3">
        <v>0</v>
      </c>
      <c r="N574" s="107"/>
      <c r="O574" s="100"/>
      <c r="P574" s="3">
        <f t="shared" si="8"/>
        <v>0</v>
      </c>
    </row>
    <row r="575" spans="1:16" x14ac:dyDescent="0.35">
      <c r="A575" t="s">
        <v>10</v>
      </c>
      <c r="C575" t="s">
        <v>11</v>
      </c>
      <c r="D575" t="s">
        <v>103</v>
      </c>
      <c r="E575" t="s">
        <v>193</v>
      </c>
      <c r="F575" t="s">
        <v>194</v>
      </c>
      <c r="G575">
        <v>5150</v>
      </c>
      <c r="H575" t="s">
        <v>192</v>
      </c>
      <c r="I575">
        <v>63300080</v>
      </c>
      <c r="J575" t="s">
        <v>91</v>
      </c>
      <c r="K575" s="3"/>
      <c r="L575" s="3">
        <v>0</v>
      </c>
      <c r="M575" s="3">
        <v>0</v>
      </c>
      <c r="N575" s="107"/>
      <c r="O575" s="100"/>
      <c r="P575" s="3">
        <f t="shared" si="8"/>
        <v>0</v>
      </c>
    </row>
    <row r="576" spans="1:16" x14ac:dyDescent="0.35">
      <c r="A576" t="s">
        <v>10</v>
      </c>
      <c r="C576" t="s">
        <v>11</v>
      </c>
      <c r="D576" t="s">
        <v>103</v>
      </c>
      <c r="E576" t="s">
        <v>193</v>
      </c>
      <c r="F576" t="s">
        <v>194</v>
      </c>
      <c r="G576">
        <v>5150</v>
      </c>
      <c r="H576" t="s">
        <v>192</v>
      </c>
      <c r="I576">
        <v>63300100</v>
      </c>
      <c r="J576" t="s">
        <v>1869</v>
      </c>
      <c r="K576" s="3"/>
      <c r="L576" s="3">
        <v>0</v>
      </c>
      <c r="M576" s="3">
        <v>0</v>
      </c>
      <c r="N576" s="107"/>
      <c r="O576" s="100"/>
      <c r="P576" s="3">
        <f t="shared" si="8"/>
        <v>0</v>
      </c>
    </row>
    <row r="577" spans="1:16" x14ac:dyDescent="0.35">
      <c r="A577" t="s">
        <v>10</v>
      </c>
      <c r="C577" t="s">
        <v>11</v>
      </c>
      <c r="D577" t="s">
        <v>103</v>
      </c>
      <c r="E577" t="s">
        <v>193</v>
      </c>
      <c r="F577" t="s">
        <v>194</v>
      </c>
      <c r="G577">
        <v>5150</v>
      </c>
      <c r="H577" t="s">
        <v>192</v>
      </c>
      <c r="I577">
        <v>63300110</v>
      </c>
      <c r="J577" t="s">
        <v>1866</v>
      </c>
      <c r="K577" s="3"/>
      <c r="L577" s="3">
        <v>0</v>
      </c>
      <c r="M577" s="3">
        <v>0</v>
      </c>
      <c r="N577" s="107"/>
      <c r="O577" s="100"/>
      <c r="P577" s="3">
        <f t="shared" si="8"/>
        <v>0</v>
      </c>
    </row>
    <row r="578" spans="1:16" x14ac:dyDescent="0.35">
      <c r="A578" t="s">
        <v>10</v>
      </c>
      <c r="C578" t="s">
        <v>11</v>
      </c>
      <c r="D578" t="s">
        <v>103</v>
      </c>
      <c r="E578" t="s">
        <v>193</v>
      </c>
      <c r="F578" t="s">
        <v>194</v>
      </c>
      <c r="G578">
        <v>5150</v>
      </c>
      <c r="H578" t="s">
        <v>192</v>
      </c>
      <c r="I578">
        <v>63300130</v>
      </c>
      <c r="J578" t="s">
        <v>1896</v>
      </c>
      <c r="K578" s="3"/>
      <c r="L578" s="3">
        <v>0</v>
      </c>
      <c r="M578" s="3">
        <v>0</v>
      </c>
      <c r="N578" s="107"/>
      <c r="O578" s="100"/>
      <c r="P578" s="3">
        <f t="shared" si="8"/>
        <v>0</v>
      </c>
    </row>
    <row r="579" spans="1:16" x14ac:dyDescent="0.35">
      <c r="A579" t="s">
        <v>10</v>
      </c>
      <c r="C579" t="s">
        <v>11</v>
      </c>
      <c r="D579" t="s">
        <v>103</v>
      </c>
      <c r="E579" t="s">
        <v>193</v>
      </c>
      <c r="F579" t="s">
        <v>194</v>
      </c>
      <c r="G579">
        <v>5150</v>
      </c>
      <c r="H579" t="s">
        <v>192</v>
      </c>
      <c r="I579">
        <v>63300170</v>
      </c>
      <c r="J579" t="s">
        <v>1873</v>
      </c>
      <c r="K579" s="3"/>
      <c r="L579" s="3">
        <v>0</v>
      </c>
      <c r="M579" s="3">
        <v>0</v>
      </c>
      <c r="N579" s="107"/>
      <c r="O579" s="100"/>
      <c r="P579" s="3">
        <f t="shared" si="8"/>
        <v>0</v>
      </c>
    </row>
    <row r="580" spans="1:16" x14ac:dyDescent="0.35">
      <c r="A580" t="s">
        <v>10</v>
      </c>
      <c r="C580" t="s">
        <v>11</v>
      </c>
      <c r="D580" t="s">
        <v>103</v>
      </c>
      <c r="E580" t="s">
        <v>195</v>
      </c>
      <c r="F580" t="s">
        <v>196</v>
      </c>
      <c r="G580">
        <v>5150</v>
      </c>
      <c r="H580" t="s">
        <v>192</v>
      </c>
      <c r="I580">
        <v>63300040</v>
      </c>
      <c r="J580" t="s">
        <v>1515</v>
      </c>
      <c r="K580" s="3"/>
      <c r="L580" s="3">
        <v>0</v>
      </c>
      <c r="M580" s="3">
        <v>0</v>
      </c>
      <c r="N580" s="107"/>
      <c r="O580" s="100"/>
      <c r="P580" s="3">
        <f t="shared" ref="P580:P643" si="9">SUM(L580:N580)</f>
        <v>0</v>
      </c>
    </row>
    <row r="581" spans="1:16" x14ac:dyDescent="0.35">
      <c r="A581" t="s">
        <v>10</v>
      </c>
      <c r="C581" t="s">
        <v>11</v>
      </c>
      <c r="D581" t="s">
        <v>103</v>
      </c>
      <c r="E581" t="s">
        <v>195</v>
      </c>
      <c r="F581" t="s">
        <v>196</v>
      </c>
      <c r="G581">
        <v>5150</v>
      </c>
      <c r="H581" t="s">
        <v>192</v>
      </c>
      <c r="I581">
        <v>63300080</v>
      </c>
      <c r="J581" t="s">
        <v>91</v>
      </c>
      <c r="K581" s="3"/>
      <c r="L581" s="3">
        <v>0</v>
      </c>
      <c r="M581" s="3">
        <v>0</v>
      </c>
      <c r="N581" s="107"/>
      <c r="O581" s="100"/>
      <c r="P581" s="3">
        <f t="shared" si="9"/>
        <v>0</v>
      </c>
    </row>
    <row r="582" spans="1:16" x14ac:dyDescent="0.35">
      <c r="A582" t="s">
        <v>10</v>
      </c>
      <c r="C582" t="s">
        <v>11</v>
      </c>
      <c r="D582" t="s">
        <v>103</v>
      </c>
      <c r="E582" t="s">
        <v>195</v>
      </c>
      <c r="F582" t="s">
        <v>196</v>
      </c>
      <c r="G582">
        <v>5150</v>
      </c>
      <c r="H582" t="s">
        <v>192</v>
      </c>
      <c r="I582">
        <v>63300100</v>
      </c>
      <c r="J582" t="s">
        <v>1869</v>
      </c>
      <c r="K582" s="3"/>
      <c r="L582" s="3">
        <v>0</v>
      </c>
      <c r="M582" s="3">
        <v>0</v>
      </c>
      <c r="N582" s="107"/>
      <c r="O582" s="100"/>
      <c r="P582" s="3">
        <f t="shared" si="9"/>
        <v>0</v>
      </c>
    </row>
    <row r="583" spans="1:16" x14ac:dyDescent="0.35">
      <c r="A583" t="s">
        <v>10</v>
      </c>
      <c r="C583" t="s">
        <v>11</v>
      </c>
      <c r="D583" t="s">
        <v>103</v>
      </c>
      <c r="E583" t="s">
        <v>195</v>
      </c>
      <c r="F583" t="s">
        <v>196</v>
      </c>
      <c r="G583">
        <v>5150</v>
      </c>
      <c r="H583" t="s">
        <v>192</v>
      </c>
      <c r="I583">
        <v>63300130</v>
      </c>
      <c r="J583" t="s">
        <v>1896</v>
      </c>
      <c r="K583" s="3"/>
      <c r="L583" s="3">
        <v>0</v>
      </c>
      <c r="M583" s="3">
        <v>0</v>
      </c>
      <c r="N583" s="107"/>
      <c r="O583" s="100"/>
      <c r="P583" s="3">
        <f t="shared" si="9"/>
        <v>0</v>
      </c>
    </row>
    <row r="584" spans="1:16" x14ac:dyDescent="0.35">
      <c r="A584" t="s">
        <v>10</v>
      </c>
      <c r="C584" t="s">
        <v>11</v>
      </c>
      <c r="D584" t="s">
        <v>103</v>
      </c>
      <c r="E584" t="s">
        <v>195</v>
      </c>
      <c r="F584" t="s">
        <v>196</v>
      </c>
      <c r="G584">
        <v>5150</v>
      </c>
      <c r="H584" t="s">
        <v>192</v>
      </c>
      <c r="I584">
        <v>63300170</v>
      </c>
      <c r="J584" t="s">
        <v>1873</v>
      </c>
      <c r="K584" s="3"/>
      <c r="L584" s="3">
        <v>0</v>
      </c>
      <c r="M584" s="3">
        <v>0</v>
      </c>
      <c r="N584" s="107"/>
      <c r="O584" s="100"/>
      <c r="P584" s="3">
        <f t="shared" si="9"/>
        <v>0</v>
      </c>
    </row>
    <row r="585" spans="1:16" x14ac:dyDescent="0.35">
      <c r="A585" t="s">
        <v>10</v>
      </c>
      <c r="C585" t="s">
        <v>11</v>
      </c>
      <c r="D585" t="s">
        <v>103</v>
      </c>
      <c r="E585" t="s">
        <v>197</v>
      </c>
      <c r="F585" t="s">
        <v>198</v>
      </c>
      <c r="G585">
        <v>5150</v>
      </c>
      <c r="H585" t="s">
        <v>192</v>
      </c>
      <c r="I585">
        <v>63300040</v>
      </c>
      <c r="J585" t="s">
        <v>1515</v>
      </c>
      <c r="K585" s="3"/>
      <c r="L585" s="3">
        <v>0</v>
      </c>
      <c r="M585" s="3">
        <v>0</v>
      </c>
      <c r="N585" s="107"/>
      <c r="O585" s="100"/>
      <c r="P585" s="3">
        <f t="shared" si="9"/>
        <v>0</v>
      </c>
    </row>
    <row r="586" spans="1:16" x14ac:dyDescent="0.35">
      <c r="A586" t="s">
        <v>10</v>
      </c>
      <c r="C586" t="s">
        <v>11</v>
      </c>
      <c r="D586" t="s">
        <v>103</v>
      </c>
      <c r="E586" t="s">
        <v>197</v>
      </c>
      <c r="F586" t="s">
        <v>198</v>
      </c>
      <c r="G586">
        <v>5150</v>
      </c>
      <c r="H586" t="s">
        <v>192</v>
      </c>
      <c r="I586">
        <v>63300080</v>
      </c>
      <c r="J586" t="s">
        <v>91</v>
      </c>
      <c r="K586" s="3"/>
      <c r="L586" s="3">
        <v>0</v>
      </c>
      <c r="M586" s="3">
        <v>0</v>
      </c>
      <c r="N586" s="107"/>
      <c r="O586" s="100"/>
      <c r="P586" s="3">
        <f t="shared" si="9"/>
        <v>0</v>
      </c>
    </row>
    <row r="587" spans="1:16" x14ac:dyDescent="0.35">
      <c r="A587" t="s">
        <v>10</v>
      </c>
      <c r="C587" t="s">
        <v>11</v>
      </c>
      <c r="D587" t="s">
        <v>103</v>
      </c>
      <c r="E587" t="s">
        <v>197</v>
      </c>
      <c r="F587" t="s">
        <v>198</v>
      </c>
      <c r="G587">
        <v>5150</v>
      </c>
      <c r="H587" t="s">
        <v>192</v>
      </c>
      <c r="I587">
        <v>63300100</v>
      </c>
      <c r="J587" t="s">
        <v>1869</v>
      </c>
      <c r="K587" s="3"/>
      <c r="L587" s="3">
        <v>0</v>
      </c>
      <c r="M587" s="3">
        <v>0</v>
      </c>
      <c r="N587" s="107"/>
      <c r="O587" s="100"/>
      <c r="P587" s="3">
        <f t="shared" si="9"/>
        <v>0</v>
      </c>
    </row>
    <row r="588" spans="1:16" x14ac:dyDescent="0.35">
      <c r="A588" t="s">
        <v>10</v>
      </c>
      <c r="C588" t="s">
        <v>11</v>
      </c>
      <c r="D588" t="s">
        <v>103</v>
      </c>
      <c r="E588" t="s">
        <v>197</v>
      </c>
      <c r="F588" t="s">
        <v>198</v>
      </c>
      <c r="G588">
        <v>5150</v>
      </c>
      <c r="H588" t="s">
        <v>192</v>
      </c>
      <c r="I588">
        <v>63300130</v>
      </c>
      <c r="J588" t="s">
        <v>1896</v>
      </c>
      <c r="K588" s="3"/>
      <c r="L588" s="3">
        <v>0</v>
      </c>
      <c r="M588" s="3">
        <v>0</v>
      </c>
      <c r="N588" s="107"/>
      <c r="O588" s="100"/>
      <c r="P588" s="3">
        <f t="shared" si="9"/>
        <v>0</v>
      </c>
    </row>
    <row r="589" spans="1:16" x14ac:dyDescent="0.35">
      <c r="A589" t="s">
        <v>10</v>
      </c>
      <c r="C589" t="s">
        <v>11</v>
      </c>
      <c r="D589" t="s">
        <v>103</v>
      </c>
      <c r="E589" t="s">
        <v>197</v>
      </c>
      <c r="F589" t="s">
        <v>198</v>
      </c>
      <c r="G589">
        <v>5150</v>
      </c>
      <c r="H589" t="s">
        <v>192</v>
      </c>
      <c r="I589">
        <v>63300170</v>
      </c>
      <c r="J589" t="s">
        <v>1873</v>
      </c>
      <c r="K589" s="3"/>
      <c r="L589" s="3">
        <v>0</v>
      </c>
      <c r="M589" s="3">
        <v>0</v>
      </c>
      <c r="N589" s="107"/>
      <c r="O589" s="100"/>
      <c r="P589" s="3">
        <f t="shared" si="9"/>
        <v>0</v>
      </c>
    </row>
    <row r="590" spans="1:16" x14ac:dyDescent="0.35">
      <c r="A590" t="s">
        <v>10</v>
      </c>
      <c r="C590" t="s">
        <v>11</v>
      </c>
      <c r="D590" t="s">
        <v>103</v>
      </c>
      <c r="E590" t="s">
        <v>199</v>
      </c>
      <c r="F590" t="s">
        <v>200</v>
      </c>
      <c r="G590">
        <v>5150</v>
      </c>
      <c r="H590" t="s">
        <v>192</v>
      </c>
      <c r="I590">
        <v>63300040</v>
      </c>
      <c r="J590" t="s">
        <v>1515</v>
      </c>
      <c r="K590" s="3"/>
      <c r="L590" s="3">
        <v>0</v>
      </c>
      <c r="M590" s="3">
        <v>0</v>
      </c>
      <c r="N590" s="107"/>
      <c r="O590" s="100"/>
      <c r="P590" s="3">
        <f t="shared" si="9"/>
        <v>0</v>
      </c>
    </row>
    <row r="591" spans="1:16" x14ac:dyDescent="0.35">
      <c r="A591" t="s">
        <v>10</v>
      </c>
      <c r="C591" t="s">
        <v>11</v>
      </c>
      <c r="D591" t="s">
        <v>103</v>
      </c>
      <c r="E591" t="s">
        <v>199</v>
      </c>
      <c r="F591" t="s">
        <v>200</v>
      </c>
      <c r="G591">
        <v>5150</v>
      </c>
      <c r="H591" t="s">
        <v>192</v>
      </c>
      <c r="I591">
        <v>63300080</v>
      </c>
      <c r="J591" t="s">
        <v>91</v>
      </c>
      <c r="K591" s="3"/>
      <c r="L591" s="3">
        <v>0</v>
      </c>
      <c r="M591" s="3">
        <v>0</v>
      </c>
      <c r="N591" s="107"/>
      <c r="O591" s="100"/>
      <c r="P591" s="3">
        <f t="shared" si="9"/>
        <v>0</v>
      </c>
    </row>
    <row r="592" spans="1:16" x14ac:dyDescent="0.35">
      <c r="A592" t="s">
        <v>10</v>
      </c>
      <c r="C592" t="s">
        <v>11</v>
      </c>
      <c r="D592" t="s">
        <v>103</v>
      </c>
      <c r="E592" t="s">
        <v>199</v>
      </c>
      <c r="F592" t="s">
        <v>200</v>
      </c>
      <c r="G592">
        <v>5150</v>
      </c>
      <c r="H592" t="s">
        <v>192</v>
      </c>
      <c r="I592">
        <v>63300100</v>
      </c>
      <c r="J592" t="s">
        <v>1869</v>
      </c>
      <c r="K592" s="3"/>
      <c r="L592" s="3">
        <v>0</v>
      </c>
      <c r="M592" s="3">
        <v>0</v>
      </c>
      <c r="N592" s="107"/>
      <c r="O592" s="100"/>
      <c r="P592" s="3">
        <f t="shared" si="9"/>
        <v>0</v>
      </c>
    </row>
    <row r="593" spans="1:16" x14ac:dyDescent="0.35">
      <c r="A593" t="s">
        <v>10</v>
      </c>
      <c r="C593" t="s">
        <v>11</v>
      </c>
      <c r="D593" t="s">
        <v>103</v>
      </c>
      <c r="E593" t="s">
        <v>199</v>
      </c>
      <c r="F593" t="s">
        <v>200</v>
      </c>
      <c r="G593">
        <v>5150</v>
      </c>
      <c r="H593" t="s">
        <v>192</v>
      </c>
      <c r="I593">
        <v>63300130</v>
      </c>
      <c r="J593" t="s">
        <v>1896</v>
      </c>
      <c r="K593" s="3"/>
      <c r="L593" s="3">
        <v>0</v>
      </c>
      <c r="M593" s="3">
        <v>0</v>
      </c>
      <c r="N593" s="107"/>
      <c r="O593" s="100"/>
      <c r="P593" s="3">
        <f t="shared" si="9"/>
        <v>0</v>
      </c>
    </row>
    <row r="594" spans="1:16" x14ac:dyDescent="0.35">
      <c r="A594" t="s">
        <v>10</v>
      </c>
      <c r="C594" t="s">
        <v>11</v>
      </c>
      <c r="D594" t="s">
        <v>103</v>
      </c>
      <c r="E594" t="s">
        <v>199</v>
      </c>
      <c r="F594" t="s">
        <v>200</v>
      </c>
      <c r="G594">
        <v>5150</v>
      </c>
      <c r="H594" t="s">
        <v>192</v>
      </c>
      <c r="I594">
        <v>63300170</v>
      </c>
      <c r="J594" t="s">
        <v>1873</v>
      </c>
      <c r="K594" s="3"/>
      <c r="L594" s="3">
        <v>0</v>
      </c>
      <c r="M594" s="3">
        <v>0</v>
      </c>
      <c r="N594" s="107"/>
      <c r="O594" s="100"/>
      <c r="P594" s="3">
        <f t="shared" si="9"/>
        <v>0</v>
      </c>
    </row>
    <row r="595" spans="1:16" x14ac:dyDescent="0.35">
      <c r="A595" t="s">
        <v>10</v>
      </c>
      <c r="C595" t="s">
        <v>11</v>
      </c>
      <c r="D595" t="s">
        <v>103</v>
      </c>
      <c r="E595" t="s">
        <v>179</v>
      </c>
      <c r="F595" t="s">
        <v>180</v>
      </c>
      <c r="G595">
        <v>5240</v>
      </c>
      <c r="H595" t="s">
        <v>181</v>
      </c>
      <c r="I595">
        <v>63300040</v>
      </c>
      <c r="J595" t="s">
        <v>1515</v>
      </c>
      <c r="K595" s="3"/>
      <c r="L595" s="3">
        <v>0</v>
      </c>
      <c r="M595" s="3">
        <v>0</v>
      </c>
      <c r="N595" s="107"/>
      <c r="O595" s="100"/>
      <c r="P595" s="3">
        <f t="shared" si="9"/>
        <v>0</v>
      </c>
    </row>
    <row r="596" spans="1:16" x14ac:dyDescent="0.35">
      <c r="A596" t="s">
        <v>10</v>
      </c>
      <c r="C596" t="s">
        <v>11</v>
      </c>
      <c r="D596" t="s">
        <v>103</v>
      </c>
      <c r="E596" t="s">
        <v>179</v>
      </c>
      <c r="F596" t="s">
        <v>180</v>
      </c>
      <c r="G596">
        <v>5240</v>
      </c>
      <c r="H596" t="s">
        <v>181</v>
      </c>
      <c r="I596">
        <v>63300080</v>
      </c>
      <c r="J596" t="s">
        <v>91</v>
      </c>
      <c r="K596" s="3"/>
      <c r="L596" s="3">
        <v>0</v>
      </c>
      <c r="M596" s="3">
        <v>0</v>
      </c>
      <c r="N596" s="107"/>
      <c r="O596" s="100"/>
      <c r="P596" s="3">
        <f t="shared" si="9"/>
        <v>0</v>
      </c>
    </row>
    <row r="597" spans="1:16" x14ac:dyDescent="0.35">
      <c r="A597" t="s">
        <v>10</v>
      </c>
      <c r="C597" t="s">
        <v>11</v>
      </c>
      <c r="D597" t="s">
        <v>103</v>
      </c>
      <c r="E597" t="s">
        <v>179</v>
      </c>
      <c r="F597" t="s">
        <v>180</v>
      </c>
      <c r="G597">
        <v>5240</v>
      </c>
      <c r="H597" t="s">
        <v>181</v>
      </c>
      <c r="I597">
        <v>63300100</v>
      </c>
      <c r="J597" t="s">
        <v>1869</v>
      </c>
      <c r="K597" s="3"/>
      <c r="L597" s="3">
        <v>0</v>
      </c>
      <c r="M597" s="3">
        <v>0</v>
      </c>
      <c r="N597" s="107"/>
      <c r="O597" s="100"/>
      <c r="P597" s="3">
        <f t="shared" si="9"/>
        <v>0</v>
      </c>
    </row>
    <row r="598" spans="1:16" x14ac:dyDescent="0.35">
      <c r="A598" t="s">
        <v>10</v>
      </c>
      <c r="C598" t="s">
        <v>11</v>
      </c>
      <c r="D598" t="s">
        <v>103</v>
      </c>
      <c r="E598" t="s">
        <v>179</v>
      </c>
      <c r="F598" t="s">
        <v>180</v>
      </c>
      <c r="G598">
        <v>5240</v>
      </c>
      <c r="H598" t="s">
        <v>181</v>
      </c>
      <c r="I598">
        <v>63300130</v>
      </c>
      <c r="J598" t="s">
        <v>1896</v>
      </c>
      <c r="K598" s="3"/>
      <c r="L598" s="3">
        <v>0</v>
      </c>
      <c r="M598" s="3">
        <v>0</v>
      </c>
      <c r="N598" s="107"/>
      <c r="O598" s="100"/>
      <c r="P598" s="3">
        <f t="shared" si="9"/>
        <v>0</v>
      </c>
    </row>
    <row r="599" spans="1:16" x14ac:dyDescent="0.35">
      <c r="A599" t="s">
        <v>10</v>
      </c>
      <c r="C599" t="s">
        <v>11</v>
      </c>
      <c r="D599" t="s">
        <v>103</v>
      </c>
      <c r="E599" t="s">
        <v>179</v>
      </c>
      <c r="F599" t="s">
        <v>180</v>
      </c>
      <c r="G599">
        <v>5240</v>
      </c>
      <c r="H599" t="s">
        <v>181</v>
      </c>
      <c r="I599">
        <v>63300170</v>
      </c>
      <c r="J599" t="s">
        <v>1873</v>
      </c>
      <c r="K599" s="3"/>
      <c r="L599" s="3">
        <v>0</v>
      </c>
      <c r="M599" s="3">
        <v>0</v>
      </c>
      <c r="N599" s="107"/>
      <c r="O599" s="100"/>
      <c r="P599" s="3">
        <f t="shared" si="9"/>
        <v>0</v>
      </c>
    </row>
    <row r="600" spans="1:16" x14ac:dyDescent="0.35">
      <c r="A600" t="s">
        <v>10</v>
      </c>
      <c r="C600" t="s">
        <v>11</v>
      </c>
      <c r="D600" t="s">
        <v>103</v>
      </c>
      <c r="E600" t="s">
        <v>182</v>
      </c>
      <c r="F600" t="s">
        <v>183</v>
      </c>
      <c r="G600">
        <v>5240</v>
      </c>
      <c r="H600" t="s">
        <v>181</v>
      </c>
      <c r="I600">
        <v>63300040</v>
      </c>
      <c r="J600" t="s">
        <v>1515</v>
      </c>
      <c r="K600" s="3"/>
      <c r="L600" s="3">
        <v>0</v>
      </c>
      <c r="M600" s="3">
        <v>0</v>
      </c>
      <c r="N600" s="107"/>
      <c r="O600" s="100"/>
      <c r="P600" s="3">
        <f t="shared" si="9"/>
        <v>0</v>
      </c>
    </row>
    <row r="601" spans="1:16" x14ac:dyDescent="0.35">
      <c r="A601" t="s">
        <v>10</v>
      </c>
      <c r="C601" t="s">
        <v>11</v>
      </c>
      <c r="D601" t="s">
        <v>103</v>
      </c>
      <c r="E601" t="s">
        <v>182</v>
      </c>
      <c r="F601" t="s">
        <v>183</v>
      </c>
      <c r="G601">
        <v>5240</v>
      </c>
      <c r="H601" t="s">
        <v>181</v>
      </c>
      <c r="I601">
        <v>63300080</v>
      </c>
      <c r="J601" t="s">
        <v>91</v>
      </c>
      <c r="K601" s="3"/>
      <c r="L601" s="3">
        <v>0</v>
      </c>
      <c r="M601" s="3">
        <v>0</v>
      </c>
      <c r="N601" s="107"/>
      <c r="O601" s="100"/>
      <c r="P601" s="3">
        <f t="shared" si="9"/>
        <v>0</v>
      </c>
    </row>
    <row r="602" spans="1:16" x14ac:dyDescent="0.35">
      <c r="A602" t="s">
        <v>10</v>
      </c>
      <c r="C602" t="s">
        <v>11</v>
      </c>
      <c r="D602" t="s">
        <v>103</v>
      </c>
      <c r="E602" t="s">
        <v>182</v>
      </c>
      <c r="F602" t="s">
        <v>183</v>
      </c>
      <c r="G602">
        <v>5240</v>
      </c>
      <c r="H602" t="s">
        <v>181</v>
      </c>
      <c r="I602">
        <v>63300100</v>
      </c>
      <c r="J602" t="s">
        <v>1869</v>
      </c>
      <c r="K602" s="3"/>
      <c r="L602" s="3">
        <v>0</v>
      </c>
      <c r="M602" s="3">
        <v>0</v>
      </c>
      <c r="N602" s="107"/>
      <c r="O602" s="100"/>
      <c r="P602" s="3">
        <f t="shared" si="9"/>
        <v>0</v>
      </c>
    </row>
    <row r="603" spans="1:16" x14ac:dyDescent="0.35">
      <c r="A603" t="s">
        <v>10</v>
      </c>
      <c r="C603" t="s">
        <v>11</v>
      </c>
      <c r="D603" t="s">
        <v>103</v>
      </c>
      <c r="E603" t="s">
        <v>182</v>
      </c>
      <c r="F603" t="s">
        <v>183</v>
      </c>
      <c r="G603">
        <v>5240</v>
      </c>
      <c r="H603" t="s">
        <v>181</v>
      </c>
      <c r="I603">
        <v>63300130</v>
      </c>
      <c r="J603" t="s">
        <v>1896</v>
      </c>
      <c r="K603" s="3"/>
      <c r="L603" s="3">
        <v>0</v>
      </c>
      <c r="M603" s="3">
        <v>0</v>
      </c>
      <c r="N603" s="107"/>
      <c r="O603" s="100"/>
      <c r="P603" s="3">
        <f t="shared" si="9"/>
        <v>0</v>
      </c>
    </row>
    <row r="604" spans="1:16" x14ac:dyDescent="0.35">
      <c r="A604" t="s">
        <v>10</v>
      </c>
      <c r="C604" t="s">
        <v>11</v>
      </c>
      <c r="D604" t="s">
        <v>103</v>
      </c>
      <c r="E604" t="s">
        <v>182</v>
      </c>
      <c r="F604" t="s">
        <v>183</v>
      </c>
      <c r="G604">
        <v>5240</v>
      </c>
      <c r="H604" t="s">
        <v>181</v>
      </c>
      <c r="I604">
        <v>63300170</v>
      </c>
      <c r="J604" t="s">
        <v>1873</v>
      </c>
      <c r="K604" s="3"/>
      <c r="L604" s="3">
        <v>0</v>
      </c>
      <c r="M604" s="3">
        <v>0</v>
      </c>
      <c r="N604" s="107"/>
      <c r="O604" s="100"/>
      <c r="P604" s="3">
        <f t="shared" si="9"/>
        <v>0</v>
      </c>
    </row>
    <row r="605" spans="1:16" x14ac:dyDescent="0.35">
      <c r="A605" t="s">
        <v>10</v>
      </c>
      <c r="C605" t="s">
        <v>11</v>
      </c>
      <c r="D605" t="s">
        <v>103</v>
      </c>
      <c r="E605" t="s">
        <v>184</v>
      </c>
      <c r="F605" t="s">
        <v>185</v>
      </c>
      <c r="G605">
        <v>5240</v>
      </c>
      <c r="H605" t="s">
        <v>181</v>
      </c>
      <c r="I605">
        <v>63300040</v>
      </c>
      <c r="J605" t="s">
        <v>1515</v>
      </c>
      <c r="K605" s="3"/>
      <c r="L605" s="3">
        <v>0</v>
      </c>
      <c r="M605" s="3">
        <v>0</v>
      </c>
      <c r="N605" s="107"/>
      <c r="O605" s="100"/>
      <c r="P605" s="3">
        <f t="shared" si="9"/>
        <v>0</v>
      </c>
    </row>
    <row r="606" spans="1:16" x14ac:dyDescent="0.35">
      <c r="A606" t="s">
        <v>10</v>
      </c>
      <c r="C606" t="s">
        <v>11</v>
      </c>
      <c r="D606" t="s">
        <v>103</v>
      </c>
      <c r="E606" t="s">
        <v>184</v>
      </c>
      <c r="F606" t="s">
        <v>185</v>
      </c>
      <c r="G606">
        <v>5240</v>
      </c>
      <c r="H606" t="s">
        <v>181</v>
      </c>
      <c r="I606">
        <v>63300080</v>
      </c>
      <c r="J606" t="s">
        <v>91</v>
      </c>
      <c r="K606" s="3"/>
      <c r="L606" s="3">
        <v>0</v>
      </c>
      <c r="M606" s="3">
        <v>0</v>
      </c>
      <c r="N606" s="107"/>
      <c r="O606" s="100"/>
      <c r="P606" s="3">
        <f t="shared" si="9"/>
        <v>0</v>
      </c>
    </row>
    <row r="607" spans="1:16" x14ac:dyDescent="0.35">
      <c r="A607" t="s">
        <v>10</v>
      </c>
      <c r="C607" t="s">
        <v>11</v>
      </c>
      <c r="D607" t="s">
        <v>103</v>
      </c>
      <c r="E607" t="s">
        <v>184</v>
      </c>
      <c r="F607" t="s">
        <v>185</v>
      </c>
      <c r="G607">
        <v>5240</v>
      </c>
      <c r="H607" t="s">
        <v>181</v>
      </c>
      <c r="I607">
        <v>63300100</v>
      </c>
      <c r="J607" t="s">
        <v>1869</v>
      </c>
      <c r="K607" s="3"/>
      <c r="L607" s="3">
        <v>0</v>
      </c>
      <c r="M607" s="3">
        <v>0</v>
      </c>
      <c r="N607" s="107"/>
      <c r="O607" s="100"/>
      <c r="P607" s="3">
        <f t="shared" si="9"/>
        <v>0</v>
      </c>
    </row>
    <row r="608" spans="1:16" x14ac:dyDescent="0.35">
      <c r="A608" t="s">
        <v>10</v>
      </c>
      <c r="C608" t="s">
        <v>11</v>
      </c>
      <c r="D608" t="s">
        <v>103</v>
      </c>
      <c r="E608" t="s">
        <v>184</v>
      </c>
      <c r="F608" t="s">
        <v>185</v>
      </c>
      <c r="G608">
        <v>5240</v>
      </c>
      <c r="H608" t="s">
        <v>181</v>
      </c>
      <c r="I608">
        <v>63300130</v>
      </c>
      <c r="J608" t="s">
        <v>1896</v>
      </c>
      <c r="K608" s="3"/>
      <c r="L608" s="3">
        <v>0</v>
      </c>
      <c r="M608" s="3">
        <v>0</v>
      </c>
      <c r="N608" s="107"/>
      <c r="O608" s="100"/>
      <c r="P608" s="3">
        <f t="shared" si="9"/>
        <v>0</v>
      </c>
    </row>
    <row r="609" spans="1:16" x14ac:dyDescent="0.35">
      <c r="A609" t="s">
        <v>10</v>
      </c>
      <c r="C609" t="s">
        <v>11</v>
      </c>
      <c r="D609" t="s">
        <v>103</v>
      </c>
      <c r="E609" t="s">
        <v>184</v>
      </c>
      <c r="F609" t="s">
        <v>185</v>
      </c>
      <c r="G609">
        <v>5240</v>
      </c>
      <c r="H609" t="s">
        <v>181</v>
      </c>
      <c r="I609">
        <v>63300170</v>
      </c>
      <c r="J609" t="s">
        <v>1873</v>
      </c>
      <c r="K609" s="3"/>
      <c r="L609" s="3">
        <v>0</v>
      </c>
      <c r="M609" s="3">
        <v>0</v>
      </c>
      <c r="N609" s="107"/>
      <c r="O609" s="100"/>
      <c r="P609" s="3">
        <f t="shared" si="9"/>
        <v>0</v>
      </c>
    </row>
    <row r="610" spans="1:16" x14ac:dyDescent="0.35">
      <c r="A610" t="s">
        <v>10</v>
      </c>
      <c r="C610" t="s">
        <v>11</v>
      </c>
      <c r="D610" t="s">
        <v>103</v>
      </c>
      <c r="E610" t="s">
        <v>186</v>
      </c>
      <c r="F610" t="s">
        <v>187</v>
      </c>
      <c r="G610">
        <v>5240</v>
      </c>
      <c r="H610" t="s">
        <v>181</v>
      </c>
      <c r="I610">
        <v>63300040</v>
      </c>
      <c r="J610" t="s">
        <v>1515</v>
      </c>
      <c r="K610" s="3"/>
      <c r="L610" s="3">
        <v>0</v>
      </c>
      <c r="M610" s="3">
        <v>0</v>
      </c>
      <c r="N610" s="107"/>
      <c r="O610" s="100"/>
      <c r="P610" s="3">
        <f t="shared" si="9"/>
        <v>0</v>
      </c>
    </row>
    <row r="611" spans="1:16" x14ac:dyDescent="0.35">
      <c r="A611" t="s">
        <v>10</v>
      </c>
      <c r="C611" t="s">
        <v>11</v>
      </c>
      <c r="D611" t="s">
        <v>103</v>
      </c>
      <c r="E611" t="s">
        <v>186</v>
      </c>
      <c r="F611" t="s">
        <v>187</v>
      </c>
      <c r="G611">
        <v>5240</v>
      </c>
      <c r="H611" t="s">
        <v>181</v>
      </c>
      <c r="I611">
        <v>63300080</v>
      </c>
      <c r="J611" t="s">
        <v>91</v>
      </c>
      <c r="K611" s="3"/>
      <c r="L611" s="3">
        <v>0</v>
      </c>
      <c r="M611" s="3">
        <v>0</v>
      </c>
      <c r="N611" s="107"/>
      <c r="O611" s="100"/>
      <c r="P611" s="3">
        <f t="shared" si="9"/>
        <v>0</v>
      </c>
    </row>
    <row r="612" spans="1:16" x14ac:dyDescent="0.35">
      <c r="A612" t="s">
        <v>10</v>
      </c>
      <c r="C612" t="s">
        <v>11</v>
      </c>
      <c r="D612" t="s">
        <v>103</v>
      </c>
      <c r="E612" t="s">
        <v>186</v>
      </c>
      <c r="F612" t="s">
        <v>187</v>
      </c>
      <c r="G612">
        <v>5240</v>
      </c>
      <c r="H612" t="s">
        <v>181</v>
      </c>
      <c r="I612">
        <v>63300100</v>
      </c>
      <c r="J612" t="s">
        <v>1869</v>
      </c>
      <c r="K612" s="3"/>
      <c r="L612" s="3">
        <v>0</v>
      </c>
      <c r="M612" s="3">
        <v>0</v>
      </c>
      <c r="N612" s="107"/>
      <c r="O612" s="100"/>
      <c r="P612" s="3">
        <f t="shared" si="9"/>
        <v>0</v>
      </c>
    </row>
    <row r="613" spans="1:16" x14ac:dyDescent="0.35">
      <c r="A613" t="s">
        <v>10</v>
      </c>
      <c r="C613" t="s">
        <v>11</v>
      </c>
      <c r="D613" t="s">
        <v>103</v>
      </c>
      <c r="E613" t="s">
        <v>186</v>
      </c>
      <c r="F613" t="s">
        <v>187</v>
      </c>
      <c r="G613">
        <v>5240</v>
      </c>
      <c r="H613" t="s">
        <v>181</v>
      </c>
      <c r="I613">
        <v>63300130</v>
      </c>
      <c r="J613" t="s">
        <v>1896</v>
      </c>
      <c r="K613" s="3"/>
      <c r="L613" s="3">
        <v>0</v>
      </c>
      <c r="M613" s="3">
        <v>0</v>
      </c>
      <c r="N613" s="107"/>
      <c r="O613" s="100"/>
      <c r="P613" s="3">
        <f t="shared" si="9"/>
        <v>0</v>
      </c>
    </row>
    <row r="614" spans="1:16" x14ac:dyDescent="0.35">
      <c r="A614" t="s">
        <v>10</v>
      </c>
      <c r="C614" t="s">
        <v>11</v>
      </c>
      <c r="D614" t="s">
        <v>103</v>
      </c>
      <c r="E614" t="s">
        <v>186</v>
      </c>
      <c r="F614" t="s">
        <v>187</v>
      </c>
      <c r="G614">
        <v>5240</v>
      </c>
      <c r="H614" t="s">
        <v>181</v>
      </c>
      <c r="I614">
        <v>63300170</v>
      </c>
      <c r="J614" t="s">
        <v>1873</v>
      </c>
      <c r="K614" s="3"/>
      <c r="L614" s="3">
        <v>0</v>
      </c>
      <c r="M614" s="3">
        <v>0</v>
      </c>
      <c r="N614" s="107"/>
      <c r="O614" s="100"/>
      <c r="P614" s="3">
        <f t="shared" si="9"/>
        <v>0</v>
      </c>
    </row>
    <row r="615" spans="1:16" x14ac:dyDescent="0.35">
      <c r="A615" t="s">
        <v>10</v>
      </c>
      <c r="C615" t="s">
        <v>11</v>
      </c>
      <c r="D615" t="s">
        <v>103</v>
      </c>
      <c r="E615" t="s">
        <v>188</v>
      </c>
      <c r="F615" t="s">
        <v>189</v>
      </c>
      <c r="G615">
        <v>5240</v>
      </c>
      <c r="H615" t="s">
        <v>181</v>
      </c>
      <c r="I615">
        <v>63300040</v>
      </c>
      <c r="J615" t="s">
        <v>1515</v>
      </c>
      <c r="K615" s="3"/>
      <c r="L615" s="3">
        <v>0</v>
      </c>
      <c r="M615" s="3">
        <v>0</v>
      </c>
      <c r="N615" s="107"/>
      <c r="O615" s="100"/>
      <c r="P615" s="3">
        <f t="shared" si="9"/>
        <v>0</v>
      </c>
    </row>
    <row r="616" spans="1:16" x14ac:dyDescent="0.35">
      <c r="A616" t="s">
        <v>10</v>
      </c>
      <c r="C616" t="s">
        <v>11</v>
      </c>
      <c r="D616" t="s">
        <v>103</v>
      </c>
      <c r="E616" t="s">
        <v>188</v>
      </c>
      <c r="F616" t="s">
        <v>189</v>
      </c>
      <c r="G616">
        <v>5240</v>
      </c>
      <c r="H616" t="s">
        <v>181</v>
      </c>
      <c r="I616">
        <v>63300080</v>
      </c>
      <c r="J616" t="s">
        <v>91</v>
      </c>
      <c r="K616" s="3"/>
      <c r="L616" s="3">
        <v>0</v>
      </c>
      <c r="M616" s="3">
        <v>0</v>
      </c>
      <c r="N616" s="107"/>
      <c r="O616" s="100"/>
      <c r="P616" s="3">
        <f t="shared" si="9"/>
        <v>0</v>
      </c>
    </row>
    <row r="617" spans="1:16" x14ac:dyDescent="0.35">
      <c r="A617" t="s">
        <v>10</v>
      </c>
      <c r="C617" t="s">
        <v>11</v>
      </c>
      <c r="D617" t="s">
        <v>103</v>
      </c>
      <c r="E617" t="s">
        <v>188</v>
      </c>
      <c r="F617" t="s">
        <v>189</v>
      </c>
      <c r="G617">
        <v>5240</v>
      </c>
      <c r="H617" t="s">
        <v>181</v>
      </c>
      <c r="I617">
        <v>63300100</v>
      </c>
      <c r="J617" t="s">
        <v>1869</v>
      </c>
      <c r="K617" s="3"/>
      <c r="L617" s="3">
        <v>0</v>
      </c>
      <c r="M617" s="3">
        <v>0</v>
      </c>
      <c r="N617" s="107"/>
      <c r="O617" s="100"/>
      <c r="P617" s="3">
        <f t="shared" si="9"/>
        <v>0</v>
      </c>
    </row>
    <row r="618" spans="1:16" x14ac:dyDescent="0.35">
      <c r="A618" t="s">
        <v>10</v>
      </c>
      <c r="C618" t="s">
        <v>11</v>
      </c>
      <c r="D618" t="s">
        <v>103</v>
      </c>
      <c r="E618" t="s">
        <v>188</v>
      </c>
      <c r="F618" t="s">
        <v>189</v>
      </c>
      <c r="G618">
        <v>5240</v>
      </c>
      <c r="H618" t="s">
        <v>181</v>
      </c>
      <c r="I618">
        <v>63300130</v>
      </c>
      <c r="J618" t="s">
        <v>1896</v>
      </c>
      <c r="K618" s="3"/>
      <c r="L618" s="3">
        <v>0</v>
      </c>
      <c r="M618" s="3">
        <v>0</v>
      </c>
      <c r="N618" s="107"/>
      <c r="O618" s="100"/>
      <c r="P618" s="3">
        <f t="shared" si="9"/>
        <v>0</v>
      </c>
    </row>
    <row r="619" spans="1:16" x14ac:dyDescent="0.35">
      <c r="A619" t="s">
        <v>10</v>
      </c>
      <c r="C619" t="s">
        <v>11</v>
      </c>
      <c r="D619" t="s">
        <v>103</v>
      </c>
      <c r="E619" t="s">
        <v>188</v>
      </c>
      <c r="F619" t="s">
        <v>189</v>
      </c>
      <c r="G619">
        <v>5240</v>
      </c>
      <c r="H619" t="s">
        <v>181</v>
      </c>
      <c r="I619">
        <v>63300170</v>
      </c>
      <c r="J619" t="s">
        <v>1873</v>
      </c>
      <c r="K619" s="3"/>
      <c r="L619" s="3">
        <v>0</v>
      </c>
      <c r="M619" s="3">
        <v>0</v>
      </c>
      <c r="N619" s="107"/>
      <c r="O619" s="100"/>
      <c r="P619" s="3">
        <f t="shared" si="9"/>
        <v>0</v>
      </c>
    </row>
    <row r="620" spans="1:16" x14ac:dyDescent="0.35">
      <c r="A620" t="s">
        <v>10</v>
      </c>
      <c r="C620" t="s">
        <v>11</v>
      </c>
      <c r="D620" t="s">
        <v>103</v>
      </c>
      <c r="E620" t="s">
        <v>311</v>
      </c>
      <c r="F620" t="s">
        <v>312</v>
      </c>
      <c r="G620">
        <v>5012</v>
      </c>
      <c r="H620" t="s">
        <v>313</v>
      </c>
      <c r="I620">
        <v>63300040</v>
      </c>
      <c r="J620" t="s">
        <v>1515</v>
      </c>
      <c r="K620" s="3"/>
      <c r="L620" s="3">
        <v>0</v>
      </c>
      <c r="M620" s="3">
        <v>0</v>
      </c>
      <c r="N620" s="107"/>
      <c r="O620" s="100"/>
      <c r="P620" s="3">
        <f t="shared" si="9"/>
        <v>0</v>
      </c>
    </row>
    <row r="621" spans="1:16" x14ac:dyDescent="0.35">
      <c r="A621" t="s">
        <v>10</v>
      </c>
      <c r="C621" t="s">
        <v>11</v>
      </c>
      <c r="D621" t="s">
        <v>103</v>
      </c>
      <c r="E621" t="s">
        <v>311</v>
      </c>
      <c r="F621" t="s">
        <v>312</v>
      </c>
      <c r="G621">
        <v>5012</v>
      </c>
      <c r="H621" t="s">
        <v>313</v>
      </c>
      <c r="I621">
        <v>63300080</v>
      </c>
      <c r="J621" t="s">
        <v>91</v>
      </c>
      <c r="K621" s="3"/>
      <c r="L621" s="3">
        <v>0</v>
      </c>
      <c r="M621" s="3">
        <v>0</v>
      </c>
      <c r="N621" s="107"/>
      <c r="O621" s="100"/>
      <c r="P621" s="3">
        <f t="shared" si="9"/>
        <v>0</v>
      </c>
    </row>
    <row r="622" spans="1:16" x14ac:dyDescent="0.35">
      <c r="A622" t="s">
        <v>10</v>
      </c>
      <c r="C622" t="s">
        <v>11</v>
      </c>
      <c r="D622" t="s">
        <v>103</v>
      </c>
      <c r="E622" t="s">
        <v>311</v>
      </c>
      <c r="F622" t="s">
        <v>312</v>
      </c>
      <c r="G622">
        <v>5012</v>
      </c>
      <c r="H622" t="s">
        <v>313</v>
      </c>
      <c r="I622">
        <v>63300100</v>
      </c>
      <c r="J622" t="s">
        <v>1869</v>
      </c>
      <c r="K622" s="3"/>
      <c r="L622" s="3">
        <v>0</v>
      </c>
      <c r="M622" s="3">
        <v>0</v>
      </c>
      <c r="N622" s="107"/>
      <c r="O622" s="100"/>
      <c r="P622" s="3">
        <f t="shared" si="9"/>
        <v>0</v>
      </c>
    </row>
    <row r="623" spans="1:16" x14ac:dyDescent="0.35">
      <c r="A623" t="s">
        <v>10</v>
      </c>
      <c r="C623" t="s">
        <v>11</v>
      </c>
      <c r="D623" t="s">
        <v>103</v>
      </c>
      <c r="E623" t="s">
        <v>311</v>
      </c>
      <c r="F623" t="s">
        <v>312</v>
      </c>
      <c r="G623">
        <v>5012</v>
      </c>
      <c r="H623" t="s">
        <v>313</v>
      </c>
      <c r="I623">
        <v>63300170</v>
      </c>
      <c r="J623" t="s">
        <v>1873</v>
      </c>
      <c r="K623" s="3"/>
      <c r="L623" s="3">
        <v>0</v>
      </c>
      <c r="M623" s="3">
        <v>0</v>
      </c>
      <c r="N623" s="107"/>
      <c r="O623" s="100"/>
      <c r="P623" s="3">
        <f t="shared" si="9"/>
        <v>0</v>
      </c>
    </row>
    <row r="624" spans="1:16" x14ac:dyDescent="0.35">
      <c r="A624" t="s">
        <v>10</v>
      </c>
      <c r="C624" t="s">
        <v>11</v>
      </c>
      <c r="D624" t="s">
        <v>103</v>
      </c>
      <c r="E624" t="s">
        <v>144</v>
      </c>
      <c r="F624" t="s">
        <v>145</v>
      </c>
      <c r="G624">
        <v>5325</v>
      </c>
      <c r="H624" t="s">
        <v>146</v>
      </c>
      <c r="I624">
        <v>63300040</v>
      </c>
      <c r="J624" t="s">
        <v>1515</v>
      </c>
      <c r="K624" s="3"/>
      <c r="L624" s="3">
        <v>0</v>
      </c>
      <c r="M624" s="3">
        <v>0</v>
      </c>
      <c r="N624" s="107"/>
      <c r="O624" s="100"/>
      <c r="P624" s="3">
        <f t="shared" si="9"/>
        <v>0</v>
      </c>
    </row>
    <row r="625" spans="1:16" x14ac:dyDescent="0.35">
      <c r="A625" t="s">
        <v>10</v>
      </c>
      <c r="C625" t="s">
        <v>11</v>
      </c>
      <c r="D625" t="s">
        <v>103</v>
      </c>
      <c r="E625" t="s">
        <v>144</v>
      </c>
      <c r="F625" t="s">
        <v>145</v>
      </c>
      <c r="G625">
        <v>5325</v>
      </c>
      <c r="H625" t="s">
        <v>146</v>
      </c>
      <c r="I625">
        <v>63300080</v>
      </c>
      <c r="J625" t="s">
        <v>91</v>
      </c>
      <c r="K625" s="3"/>
      <c r="L625" s="3">
        <v>0</v>
      </c>
      <c r="M625" s="3">
        <v>0</v>
      </c>
      <c r="N625" s="107"/>
      <c r="O625" s="100"/>
      <c r="P625" s="3">
        <f t="shared" si="9"/>
        <v>0</v>
      </c>
    </row>
    <row r="626" spans="1:16" x14ac:dyDescent="0.35">
      <c r="A626" t="s">
        <v>10</v>
      </c>
      <c r="C626" t="s">
        <v>11</v>
      </c>
      <c r="D626" t="s">
        <v>103</v>
      </c>
      <c r="E626" t="s">
        <v>144</v>
      </c>
      <c r="F626" t="s">
        <v>145</v>
      </c>
      <c r="G626">
        <v>5325</v>
      </c>
      <c r="H626" t="s">
        <v>146</v>
      </c>
      <c r="I626">
        <v>63300100</v>
      </c>
      <c r="J626" t="s">
        <v>1869</v>
      </c>
      <c r="K626" s="3"/>
      <c r="L626" s="3">
        <v>0</v>
      </c>
      <c r="M626" s="3">
        <v>0</v>
      </c>
      <c r="N626" s="107"/>
      <c r="O626" s="100"/>
      <c r="P626" s="3">
        <f t="shared" si="9"/>
        <v>0</v>
      </c>
    </row>
    <row r="627" spans="1:16" x14ac:dyDescent="0.35">
      <c r="A627" t="s">
        <v>10</v>
      </c>
      <c r="C627" t="s">
        <v>11</v>
      </c>
      <c r="D627" t="s">
        <v>103</v>
      </c>
      <c r="E627" t="s">
        <v>144</v>
      </c>
      <c r="F627" t="s">
        <v>145</v>
      </c>
      <c r="G627">
        <v>5325</v>
      </c>
      <c r="H627" t="s">
        <v>146</v>
      </c>
      <c r="I627">
        <v>63300130</v>
      </c>
      <c r="J627" t="s">
        <v>1896</v>
      </c>
      <c r="K627" s="3"/>
      <c r="L627" s="3">
        <v>0</v>
      </c>
      <c r="M627" s="3">
        <v>0</v>
      </c>
      <c r="N627" s="107"/>
      <c r="O627" s="100"/>
      <c r="P627" s="3">
        <f t="shared" si="9"/>
        <v>0</v>
      </c>
    </row>
    <row r="628" spans="1:16" x14ac:dyDescent="0.35">
      <c r="A628" t="s">
        <v>10</v>
      </c>
      <c r="C628" t="s">
        <v>11</v>
      </c>
      <c r="D628" t="s">
        <v>103</v>
      </c>
      <c r="E628" t="s">
        <v>144</v>
      </c>
      <c r="F628" t="s">
        <v>145</v>
      </c>
      <c r="G628">
        <v>5325</v>
      </c>
      <c r="H628" t="s">
        <v>146</v>
      </c>
      <c r="I628">
        <v>63300170</v>
      </c>
      <c r="J628" t="s">
        <v>1873</v>
      </c>
      <c r="K628" s="3"/>
      <c r="L628" s="3">
        <v>0</v>
      </c>
      <c r="M628" s="3">
        <v>0</v>
      </c>
      <c r="N628" s="107"/>
      <c r="O628" s="100"/>
      <c r="P628" s="3">
        <f t="shared" si="9"/>
        <v>0</v>
      </c>
    </row>
    <row r="629" spans="1:16" x14ac:dyDescent="0.35">
      <c r="A629" t="s">
        <v>10</v>
      </c>
      <c r="C629" t="s">
        <v>11</v>
      </c>
      <c r="D629" t="s">
        <v>103</v>
      </c>
      <c r="E629" t="s">
        <v>147</v>
      </c>
      <c r="F629" t="s">
        <v>148</v>
      </c>
      <c r="G629">
        <v>5325</v>
      </c>
      <c r="H629" t="s">
        <v>146</v>
      </c>
      <c r="I629">
        <v>63300040</v>
      </c>
      <c r="J629" t="s">
        <v>1515</v>
      </c>
      <c r="K629" s="3"/>
      <c r="L629" s="3">
        <v>0</v>
      </c>
      <c r="M629" s="3">
        <v>0</v>
      </c>
      <c r="N629" s="107"/>
      <c r="O629" s="100"/>
      <c r="P629" s="3">
        <f t="shared" si="9"/>
        <v>0</v>
      </c>
    </row>
    <row r="630" spans="1:16" x14ac:dyDescent="0.35">
      <c r="A630" t="s">
        <v>10</v>
      </c>
      <c r="C630" t="s">
        <v>11</v>
      </c>
      <c r="D630" t="s">
        <v>103</v>
      </c>
      <c r="E630" t="s">
        <v>147</v>
      </c>
      <c r="F630" t="s">
        <v>148</v>
      </c>
      <c r="G630">
        <v>5325</v>
      </c>
      <c r="H630" t="s">
        <v>146</v>
      </c>
      <c r="I630">
        <v>63300080</v>
      </c>
      <c r="J630" t="s">
        <v>91</v>
      </c>
      <c r="K630" s="3"/>
      <c r="L630" s="3">
        <v>0</v>
      </c>
      <c r="M630" s="3">
        <v>0</v>
      </c>
      <c r="N630" s="107"/>
      <c r="O630" s="100"/>
      <c r="P630" s="3">
        <f t="shared" si="9"/>
        <v>0</v>
      </c>
    </row>
    <row r="631" spans="1:16" x14ac:dyDescent="0.35">
      <c r="A631" t="s">
        <v>10</v>
      </c>
      <c r="C631" t="s">
        <v>11</v>
      </c>
      <c r="D631" t="s">
        <v>103</v>
      </c>
      <c r="E631" t="s">
        <v>147</v>
      </c>
      <c r="F631" t="s">
        <v>148</v>
      </c>
      <c r="G631">
        <v>5325</v>
      </c>
      <c r="H631" t="s">
        <v>146</v>
      </c>
      <c r="I631">
        <v>63300100</v>
      </c>
      <c r="J631" t="s">
        <v>1869</v>
      </c>
      <c r="K631" s="3"/>
      <c r="L631" s="3">
        <v>0</v>
      </c>
      <c r="M631" s="3">
        <v>0</v>
      </c>
      <c r="N631" s="107"/>
      <c r="O631" s="100"/>
      <c r="P631" s="3">
        <f t="shared" si="9"/>
        <v>0</v>
      </c>
    </row>
    <row r="632" spans="1:16" x14ac:dyDescent="0.35">
      <c r="A632" t="s">
        <v>10</v>
      </c>
      <c r="C632" t="s">
        <v>11</v>
      </c>
      <c r="D632" t="s">
        <v>103</v>
      </c>
      <c r="E632" t="s">
        <v>147</v>
      </c>
      <c r="F632" t="s">
        <v>148</v>
      </c>
      <c r="G632">
        <v>5325</v>
      </c>
      <c r="H632" t="s">
        <v>146</v>
      </c>
      <c r="I632">
        <v>63300110</v>
      </c>
      <c r="J632" t="s">
        <v>1866</v>
      </c>
      <c r="K632" s="3"/>
      <c r="L632" s="3">
        <v>0</v>
      </c>
      <c r="M632" s="3">
        <v>0</v>
      </c>
      <c r="N632" s="107"/>
      <c r="O632" s="100"/>
      <c r="P632" s="3">
        <f t="shared" si="9"/>
        <v>0</v>
      </c>
    </row>
    <row r="633" spans="1:16" x14ac:dyDescent="0.35">
      <c r="A633" t="s">
        <v>10</v>
      </c>
      <c r="C633" t="s">
        <v>11</v>
      </c>
      <c r="D633" t="s">
        <v>103</v>
      </c>
      <c r="E633" t="s">
        <v>147</v>
      </c>
      <c r="F633" t="s">
        <v>148</v>
      </c>
      <c r="G633">
        <v>5325</v>
      </c>
      <c r="H633" t="s">
        <v>146</v>
      </c>
      <c r="I633">
        <v>63300130</v>
      </c>
      <c r="J633" t="s">
        <v>1896</v>
      </c>
      <c r="K633" s="3"/>
      <c r="L633" s="3">
        <v>0</v>
      </c>
      <c r="M633" s="3">
        <v>0</v>
      </c>
      <c r="N633" s="107"/>
      <c r="O633" s="100"/>
      <c r="P633" s="3">
        <f t="shared" si="9"/>
        <v>0</v>
      </c>
    </row>
    <row r="634" spans="1:16" x14ac:dyDescent="0.35">
      <c r="A634" t="s">
        <v>10</v>
      </c>
      <c r="C634" t="s">
        <v>11</v>
      </c>
      <c r="D634" t="s">
        <v>103</v>
      </c>
      <c r="E634" t="s">
        <v>147</v>
      </c>
      <c r="F634" t="s">
        <v>148</v>
      </c>
      <c r="G634">
        <v>5325</v>
      </c>
      <c r="H634" t="s">
        <v>146</v>
      </c>
      <c r="I634">
        <v>63300170</v>
      </c>
      <c r="J634" t="s">
        <v>1873</v>
      </c>
      <c r="K634" s="3"/>
      <c r="L634" s="3">
        <v>0</v>
      </c>
      <c r="M634" s="3">
        <v>0</v>
      </c>
      <c r="N634" s="107"/>
      <c r="O634" s="100"/>
      <c r="P634" s="3">
        <f t="shared" si="9"/>
        <v>0</v>
      </c>
    </row>
    <row r="635" spans="1:16" x14ac:dyDescent="0.35">
      <c r="A635" t="s">
        <v>10</v>
      </c>
      <c r="C635" t="s">
        <v>11</v>
      </c>
      <c r="D635" t="s">
        <v>103</v>
      </c>
      <c r="E635" t="s">
        <v>149</v>
      </c>
      <c r="F635" t="s">
        <v>150</v>
      </c>
      <c r="G635">
        <v>5325</v>
      </c>
      <c r="H635" t="s">
        <v>146</v>
      </c>
      <c r="I635">
        <v>63300040</v>
      </c>
      <c r="J635" t="s">
        <v>1515</v>
      </c>
      <c r="K635" s="3"/>
      <c r="L635" s="3">
        <v>0</v>
      </c>
      <c r="M635" s="3">
        <v>0</v>
      </c>
      <c r="N635" s="107"/>
      <c r="O635" s="100"/>
      <c r="P635" s="3">
        <f t="shared" si="9"/>
        <v>0</v>
      </c>
    </row>
    <row r="636" spans="1:16" x14ac:dyDescent="0.35">
      <c r="A636" t="s">
        <v>10</v>
      </c>
      <c r="C636" t="s">
        <v>11</v>
      </c>
      <c r="D636" t="s">
        <v>103</v>
      </c>
      <c r="E636" t="s">
        <v>149</v>
      </c>
      <c r="F636" t="s">
        <v>150</v>
      </c>
      <c r="G636">
        <v>5325</v>
      </c>
      <c r="H636" t="s">
        <v>146</v>
      </c>
      <c r="I636">
        <v>63300080</v>
      </c>
      <c r="J636" t="s">
        <v>91</v>
      </c>
      <c r="K636" s="3"/>
      <c r="L636" s="3">
        <v>0</v>
      </c>
      <c r="M636" s="3">
        <v>0</v>
      </c>
      <c r="N636" s="107"/>
      <c r="O636" s="100"/>
      <c r="P636" s="3">
        <f t="shared" si="9"/>
        <v>0</v>
      </c>
    </row>
    <row r="637" spans="1:16" x14ac:dyDescent="0.35">
      <c r="A637" t="s">
        <v>10</v>
      </c>
      <c r="C637" t="s">
        <v>11</v>
      </c>
      <c r="D637" t="s">
        <v>103</v>
      </c>
      <c r="E637" t="s">
        <v>149</v>
      </c>
      <c r="F637" t="s">
        <v>150</v>
      </c>
      <c r="G637">
        <v>5325</v>
      </c>
      <c r="H637" t="s">
        <v>146</v>
      </c>
      <c r="I637">
        <v>63300100</v>
      </c>
      <c r="J637" t="s">
        <v>1869</v>
      </c>
      <c r="K637" s="3"/>
      <c r="L637" s="3">
        <v>0</v>
      </c>
      <c r="M637" s="3">
        <v>0</v>
      </c>
      <c r="N637" s="107"/>
      <c r="O637" s="100"/>
      <c r="P637" s="3">
        <f t="shared" si="9"/>
        <v>0</v>
      </c>
    </row>
    <row r="638" spans="1:16" x14ac:dyDescent="0.35">
      <c r="A638" t="s">
        <v>10</v>
      </c>
      <c r="C638" t="s">
        <v>11</v>
      </c>
      <c r="D638" t="s">
        <v>103</v>
      </c>
      <c r="E638" t="s">
        <v>149</v>
      </c>
      <c r="F638" t="s">
        <v>150</v>
      </c>
      <c r="G638">
        <v>5325</v>
      </c>
      <c r="H638" t="s">
        <v>146</v>
      </c>
      <c r="I638">
        <v>63300130</v>
      </c>
      <c r="J638" t="s">
        <v>1896</v>
      </c>
      <c r="K638" s="3"/>
      <c r="L638" s="3">
        <v>0</v>
      </c>
      <c r="M638" s="3">
        <v>0</v>
      </c>
      <c r="N638" s="107"/>
      <c r="O638" s="100"/>
      <c r="P638" s="3">
        <f t="shared" si="9"/>
        <v>0</v>
      </c>
    </row>
    <row r="639" spans="1:16" x14ac:dyDescent="0.35">
      <c r="A639" t="s">
        <v>10</v>
      </c>
      <c r="C639" t="s">
        <v>11</v>
      </c>
      <c r="D639" t="s">
        <v>103</v>
      </c>
      <c r="E639" t="s">
        <v>149</v>
      </c>
      <c r="F639" t="s">
        <v>150</v>
      </c>
      <c r="G639">
        <v>5325</v>
      </c>
      <c r="H639" t="s">
        <v>146</v>
      </c>
      <c r="I639">
        <v>63300170</v>
      </c>
      <c r="J639" t="s">
        <v>1873</v>
      </c>
      <c r="K639" s="3"/>
      <c r="L639" s="3">
        <v>0</v>
      </c>
      <c r="M639" s="3">
        <v>0</v>
      </c>
      <c r="N639" s="107"/>
      <c r="O639" s="100"/>
      <c r="P639" s="3">
        <f t="shared" si="9"/>
        <v>0</v>
      </c>
    </row>
    <row r="640" spans="1:16" x14ac:dyDescent="0.35">
      <c r="A640" t="s">
        <v>10</v>
      </c>
      <c r="C640" t="s">
        <v>11</v>
      </c>
      <c r="D640" t="s">
        <v>103</v>
      </c>
      <c r="E640" t="s">
        <v>151</v>
      </c>
      <c r="F640" t="s">
        <v>152</v>
      </c>
      <c r="G640">
        <v>5325</v>
      </c>
      <c r="H640" t="s">
        <v>146</v>
      </c>
      <c r="I640">
        <v>63300040</v>
      </c>
      <c r="J640" t="s">
        <v>1515</v>
      </c>
      <c r="K640" s="3"/>
      <c r="L640" s="3">
        <v>0</v>
      </c>
      <c r="M640" s="3">
        <v>0</v>
      </c>
      <c r="N640" s="107"/>
      <c r="O640" s="100"/>
      <c r="P640" s="3">
        <f t="shared" si="9"/>
        <v>0</v>
      </c>
    </row>
    <row r="641" spans="1:16" x14ac:dyDescent="0.35">
      <c r="A641" t="s">
        <v>10</v>
      </c>
      <c r="C641" t="s">
        <v>11</v>
      </c>
      <c r="D641" t="s">
        <v>103</v>
      </c>
      <c r="E641" t="s">
        <v>151</v>
      </c>
      <c r="F641" t="s">
        <v>152</v>
      </c>
      <c r="G641">
        <v>5325</v>
      </c>
      <c r="H641" t="s">
        <v>146</v>
      </c>
      <c r="I641">
        <v>63300080</v>
      </c>
      <c r="J641" t="s">
        <v>91</v>
      </c>
      <c r="K641" s="3"/>
      <c r="L641" s="3">
        <v>0</v>
      </c>
      <c r="M641" s="3">
        <v>0</v>
      </c>
      <c r="N641" s="107"/>
      <c r="O641" s="100"/>
      <c r="P641" s="3">
        <f t="shared" si="9"/>
        <v>0</v>
      </c>
    </row>
    <row r="642" spans="1:16" x14ac:dyDescent="0.35">
      <c r="A642" t="s">
        <v>10</v>
      </c>
      <c r="C642" t="s">
        <v>11</v>
      </c>
      <c r="D642" t="s">
        <v>103</v>
      </c>
      <c r="E642" t="s">
        <v>151</v>
      </c>
      <c r="F642" t="s">
        <v>152</v>
      </c>
      <c r="G642">
        <v>5325</v>
      </c>
      <c r="H642" t="s">
        <v>146</v>
      </c>
      <c r="I642">
        <v>63300100</v>
      </c>
      <c r="J642" t="s">
        <v>1869</v>
      </c>
      <c r="K642" s="3"/>
      <c r="L642" s="3">
        <v>0</v>
      </c>
      <c r="M642" s="3">
        <v>0</v>
      </c>
      <c r="N642" s="107"/>
      <c r="O642" s="100"/>
      <c r="P642" s="3">
        <f t="shared" si="9"/>
        <v>0</v>
      </c>
    </row>
    <row r="643" spans="1:16" x14ac:dyDescent="0.35">
      <c r="A643" t="s">
        <v>10</v>
      </c>
      <c r="C643" t="s">
        <v>11</v>
      </c>
      <c r="D643" t="s">
        <v>103</v>
      </c>
      <c r="E643" t="s">
        <v>151</v>
      </c>
      <c r="F643" t="s">
        <v>152</v>
      </c>
      <c r="G643">
        <v>5325</v>
      </c>
      <c r="H643" t="s">
        <v>146</v>
      </c>
      <c r="I643">
        <v>63300110</v>
      </c>
      <c r="J643" t="s">
        <v>1866</v>
      </c>
      <c r="K643" s="3"/>
      <c r="L643" s="3">
        <v>0</v>
      </c>
      <c r="M643" s="3">
        <v>0</v>
      </c>
      <c r="N643" s="107"/>
      <c r="O643" s="100"/>
      <c r="P643" s="3">
        <f t="shared" si="9"/>
        <v>0</v>
      </c>
    </row>
    <row r="644" spans="1:16" x14ac:dyDescent="0.35">
      <c r="A644" t="s">
        <v>10</v>
      </c>
      <c r="C644" t="s">
        <v>11</v>
      </c>
      <c r="D644" t="s">
        <v>103</v>
      </c>
      <c r="E644" t="s">
        <v>151</v>
      </c>
      <c r="F644" t="s">
        <v>152</v>
      </c>
      <c r="G644">
        <v>5325</v>
      </c>
      <c r="H644" t="s">
        <v>146</v>
      </c>
      <c r="I644">
        <v>63300130</v>
      </c>
      <c r="J644" t="s">
        <v>1896</v>
      </c>
      <c r="K644" s="3"/>
      <c r="L644" s="3">
        <v>0</v>
      </c>
      <c r="M644" s="3">
        <v>0</v>
      </c>
      <c r="N644" s="107"/>
      <c r="O644" s="100"/>
      <c r="P644" s="3">
        <f t="shared" ref="P644:P707" si="10">SUM(L644:N644)</f>
        <v>0</v>
      </c>
    </row>
    <row r="645" spans="1:16" x14ac:dyDescent="0.35">
      <c r="A645" t="s">
        <v>10</v>
      </c>
      <c r="C645" t="s">
        <v>11</v>
      </c>
      <c r="D645" t="s">
        <v>103</v>
      </c>
      <c r="E645" t="s">
        <v>151</v>
      </c>
      <c r="F645" t="s">
        <v>152</v>
      </c>
      <c r="G645">
        <v>5325</v>
      </c>
      <c r="H645" t="s">
        <v>146</v>
      </c>
      <c r="I645">
        <v>63300170</v>
      </c>
      <c r="J645" t="s">
        <v>1873</v>
      </c>
      <c r="K645" s="3"/>
      <c r="L645" s="3">
        <v>0</v>
      </c>
      <c r="M645" s="3">
        <v>0</v>
      </c>
      <c r="N645" s="107"/>
      <c r="O645" s="100"/>
      <c r="P645" s="3">
        <f t="shared" si="10"/>
        <v>0</v>
      </c>
    </row>
    <row r="646" spans="1:16" x14ac:dyDescent="0.35">
      <c r="A646" t="s">
        <v>10</v>
      </c>
      <c r="C646" t="s">
        <v>11</v>
      </c>
      <c r="D646" t="s">
        <v>103</v>
      </c>
      <c r="E646" t="s">
        <v>153</v>
      </c>
      <c r="F646" t="s">
        <v>154</v>
      </c>
      <c r="G646">
        <v>5325</v>
      </c>
      <c r="H646" t="s">
        <v>146</v>
      </c>
      <c r="I646">
        <v>63300040</v>
      </c>
      <c r="J646" t="s">
        <v>1515</v>
      </c>
      <c r="K646" s="3"/>
      <c r="L646" s="3">
        <v>0</v>
      </c>
      <c r="M646" s="3">
        <v>0</v>
      </c>
      <c r="N646" s="107"/>
      <c r="O646" s="100"/>
      <c r="P646" s="3">
        <f t="shared" si="10"/>
        <v>0</v>
      </c>
    </row>
    <row r="647" spans="1:16" x14ac:dyDescent="0.35">
      <c r="A647" t="s">
        <v>10</v>
      </c>
      <c r="C647" t="s">
        <v>11</v>
      </c>
      <c r="D647" t="s">
        <v>103</v>
      </c>
      <c r="E647" t="s">
        <v>153</v>
      </c>
      <c r="F647" t="s">
        <v>154</v>
      </c>
      <c r="G647">
        <v>5325</v>
      </c>
      <c r="H647" t="s">
        <v>146</v>
      </c>
      <c r="I647">
        <v>63300080</v>
      </c>
      <c r="J647" t="s">
        <v>91</v>
      </c>
      <c r="K647" s="3"/>
      <c r="L647" s="3">
        <v>0</v>
      </c>
      <c r="M647" s="3">
        <v>0</v>
      </c>
      <c r="N647" s="107"/>
      <c r="O647" s="100"/>
      <c r="P647" s="3">
        <f t="shared" si="10"/>
        <v>0</v>
      </c>
    </row>
    <row r="648" spans="1:16" x14ac:dyDescent="0.35">
      <c r="A648" t="s">
        <v>10</v>
      </c>
      <c r="C648" t="s">
        <v>11</v>
      </c>
      <c r="D648" t="s">
        <v>103</v>
      </c>
      <c r="E648" t="s">
        <v>153</v>
      </c>
      <c r="F648" t="s">
        <v>154</v>
      </c>
      <c r="G648">
        <v>5325</v>
      </c>
      <c r="H648" t="s">
        <v>146</v>
      </c>
      <c r="I648">
        <v>63300100</v>
      </c>
      <c r="J648" t="s">
        <v>1869</v>
      </c>
      <c r="K648" s="3"/>
      <c r="L648" s="3">
        <v>0</v>
      </c>
      <c r="M648" s="3">
        <v>0</v>
      </c>
      <c r="N648" s="107"/>
      <c r="O648" s="100"/>
      <c r="P648" s="3">
        <f t="shared" si="10"/>
        <v>0</v>
      </c>
    </row>
    <row r="649" spans="1:16" x14ac:dyDescent="0.35">
      <c r="A649" t="s">
        <v>10</v>
      </c>
      <c r="C649" t="s">
        <v>11</v>
      </c>
      <c r="D649" t="s">
        <v>103</v>
      </c>
      <c r="E649" t="s">
        <v>153</v>
      </c>
      <c r="F649" t="s">
        <v>154</v>
      </c>
      <c r="G649">
        <v>5325</v>
      </c>
      <c r="H649" t="s">
        <v>146</v>
      </c>
      <c r="I649">
        <v>63300130</v>
      </c>
      <c r="J649" t="s">
        <v>1896</v>
      </c>
      <c r="K649" s="3"/>
      <c r="L649" s="3">
        <v>0</v>
      </c>
      <c r="M649" s="3">
        <v>0</v>
      </c>
      <c r="N649" s="107"/>
      <c r="O649" s="100"/>
      <c r="P649" s="3">
        <f t="shared" si="10"/>
        <v>0</v>
      </c>
    </row>
    <row r="650" spans="1:16" x14ac:dyDescent="0.35">
      <c r="A650" t="s">
        <v>10</v>
      </c>
      <c r="C650" t="s">
        <v>11</v>
      </c>
      <c r="D650" t="s">
        <v>103</v>
      </c>
      <c r="E650" t="s">
        <v>153</v>
      </c>
      <c r="F650" t="s">
        <v>154</v>
      </c>
      <c r="G650">
        <v>5325</v>
      </c>
      <c r="H650" t="s">
        <v>146</v>
      </c>
      <c r="I650">
        <v>63300170</v>
      </c>
      <c r="J650" t="s">
        <v>1873</v>
      </c>
      <c r="K650" s="3"/>
      <c r="L650" s="3">
        <v>0</v>
      </c>
      <c r="M650" s="3">
        <v>0</v>
      </c>
      <c r="N650" s="107"/>
      <c r="O650" s="100"/>
      <c r="P650" s="3">
        <f t="shared" si="10"/>
        <v>0</v>
      </c>
    </row>
    <row r="651" spans="1:16" x14ac:dyDescent="0.35">
      <c r="A651" t="s">
        <v>10</v>
      </c>
      <c r="C651" t="s">
        <v>11</v>
      </c>
      <c r="D651" t="s">
        <v>103</v>
      </c>
      <c r="E651" t="s">
        <v>155</v>
      </c>
      <c r="F651" t="s">
        <v>156</v>
      </c>
      <c r="G651">
        <v>5325</v>
      </c>
      <c r="H651" t="s">
        <v>146</v>
      </c>
      <c r="I651">
        <v>63300040</v>
      </c>
      <c r="J651" t="s">
        <v>1515</v>
      </c>
      <c r="K651" s="3"/>
      <c r="L651" s="3">
        <v>0</v>
      </c>
      <c r="M651" s="3">
        <v>0</v>
      </c>
      <c r="N651" s="107"/>
      <c r="O651" s="100"/>
      <c r="P651" s="3">
        <f t="shared" si="10"/>
        <v>0</v>
      </c>
    </row>
    <row r="652" spans="1:16" x14ac:dyDescent="0.35">
      <c r="A652" t="s">
        <v>10</v>
      </c>
      <c r="C652" t="s">
        <v>11</v>
      </c>
      <c r="D652" t="s">
        <v>103</v>
      </c>
      <c r="E652" t="s">
        <v>155</v>
      </c>
      <c r="F652" t="s">
        <v>156</v>
      </c>
      <c r="G652">
        <v>5325</v>
      </c>
      <c r="H652" t="s">
        <v>146</v>
      </c>
      <c r="I652">
        <v>63300080</v>
      </c>
      <c r="J652" t="s">
        <v>91</v>
      </c>
      <c r="K652" s="3"/>
      <c r="L652" s="3">
        <v>0</v>
      </c>
      <c r="M652" s="3">
        <v>0</v>
      </c>
      <c r="N652" s="107"/>
      <c r="O652" s="100"/>
      <c r="P652" s="3">
        <f t="shared" si="10"/>
        <v>0</v>
      </c>
    </row>
    <row r="653" spans="1:16" x14ac:dyDescent="0.35">
      <c r="A653" t="s">
        <v>10</v>
      </c>
      <c r="C653" t="s">
        <v>11</v>
      </c>
      <c r="D653" t="s">
        <v>103</v>
      </c>
      <c r="E653" t="s">
        <v>155</v>
      </c>
      <c r="F653" t="s">
        <v>156</v>
      </c>
      <c r="G653">
        <v>5325</v>
      </c>
      <c r="H653" t="s">
        <v>146</v>
      </c>
      <c r="I653">
        <v>63300100</v>
      </c>
      <c r="J653" t="s">
        <v>1869</v>
      </c>
      <c r="K653" s="3"/>
      <c r="L653" s="3">
        <v>0</v>
      </c>
      <c r="M653" s="3">
        <v>0</v>
      </c>
      <c r="N653" s="107"/>
      <c r="O653" s="100"/>
      <c r="P653" s="3">
        <f t="shared" si="10"/>
        <v>0</v>
      </c>
    </row>
    <row r="654" spans="1:16" x14ac:dyDescent="0.35">
      <c r="A654" t="s">
        <v>10</v>
      </c>
      <c r="C654" t="s">
        <v>11</v>
      </c>
      <c r="D654" t="s">
        <v>103</v>
      </c>
      <c r="E654" t="s">
        <v>155</v>
      </c>
      <c r="F654" t="s">
        <v>156</v>
      </c>
      <c r="G654">
        <v>5325</v>
      </c>
      <c r="H654" t="s">
        <v>146</v>
      </c>
      <c r="I654">
        <v>63300130</v>
      </c>
      <c r="J654" t="s">
        <v>1896</v>
      </c>
      <c r="K654" s="3"/>
      <c r="L654" s="3">
        <v>0</v>
      </c>
      <c r="M654" s="3">
        <v>0</v>
      </c>
      <c r="N654" s="107"/>
      <c r="O654" s="100"/>
      <c r="P654" s="3">
        <f t="shared" si="10"/>
        <v>0</v>
      </c>
    </row>
    <row r="655" spans="1:16" x14ac:dyDescent="0.35">
      <c r="A655" t="s">
        <v>10</v>
      </c>
      <c r="C655" t="s">
        <v>11</v>
      </c>
      <c r="D655" t="s">
        <v>103</v>
      </c>
      <c r="E655" t="s">
        <v>155</v>
      </c>
      <c r="F655" t="s">
        <v>156</v>
      </c>
      <c r="G655">
        <v>5325</v>
      </c>
      <c r="H655" t="s">
        <v>146</v>
      </c>
      <c r="I655">
        <v>63300170</v>
      </c>
      <c r="J655" t="s">
        <v>1873</v>
      </c>
      <c r="K655" s="3"/>
      <c r="L655" s="3">
        <v>0</v>
      </c>
      <c r="M655" s="3">
        <v>0</v>
      </c>
      <c r="N655" s="107"/>
      <c r="O655" s="100"/>
      <c r="P655" s="3">
        <f t="shared" si="10"/>
        <v>0</v>
      </c>
    </row>
    <row r="656" spans="1:16" x14ac:dyDescent="0.35">
      <c r="A656" t="s">
        <v>10</v>
      </c>
      <c r="C656" t="s">
        <v>11</v>
      </c>
      <c r="D656" t="s">
        <v>103</v>
      </c>
      <c r="E656" t="s">
        <v>157</v>
      </c>
      <c r="F656" t="s">
        <v>158</v>
      </c>
      <c r="G656">
        <v>5325</v>
      </c>
      <c r="H656" t="s">
        <v>146</v>
      </c>
      <c r="I656">
        <v>63300040</v>
      </c>
      <c r="J656" t="s">
        <v>1515</v>
      </c>
      <c r="K656" s="3"/>
      <c r="L656" s="3">
        <v>0</v>
      </c>
      <c r="M656" s="3">
        <v>0</v>
      </c>
      <c r="N656" s="107"/>
      <c r="O656" s="100"/>
      <c r="P656" s="3">
        <f t="shared" si="10"/>
        <v>0</v>
      </c>
    </row>
    <row r="657" spans="1:16" x14ac:dyDescent="0.35">
      <c r="A657" t="s">
        <v>10</v>
      </c>
      <c r="C657" t="s">
        <v>11</v>
      </c>
      <c r="D657" t="s">
        <v>103</v>
      </c>
      <c r="E657" t="s">
        <v>157</v>
      </c>
      <c r="F657" t="s">
        <v>158</v>
      </c>
      <c r="G657">
        <v>5325</v>
      </c>
      <c r="H657" t="s">
        <v>146</v>
      </c>
      <c r="I657">
        <v>63300080</v>
      </c>
      <c r="J657" t="s">
        <v>91</v>
      </c>
      <c r="K657" s="3"/>
      <c r="L657" s="3">
        <v>0</v>
      </c>
      <c r="M657" s="3">
        <v>0</v>
      </c>
      <c r="N657" s="107"/>
      <c r="O657" s="100"/>
      <c r="P657" s="3">
        <f t="shared" si="10"/>
        <v>0</v>
      </c>
    </row>
    <row r="658" spans="1:16" x14ac:dyDescent="0.35">
      <c r="A658" t="s">
        <v>10</v>
      </c>
      <c r="C658" t="s">
        <v>11</v>
      </c>
      <c r="D658" t="s">
        <v>103</v>
      </c>
      <c r="E658" t="s">
        <v>157</v>
      </c>
      <c r="F658" t="s">
        <v>158</v>
      </c>
      <c r="G658">
        <v>5325</v>
      </c>
      <c r="H658" t="s">
        <v>146</v>
      </c>
      <c r="I658">
        <v>63300100</v>
      </c>
      <c r="J658" t="s">
        <v>1869</v>
      </c>
      <c r="K658" s="3"/>
      <c r="L658" s="3">
        <v>0</v>
      </c>
      <c r="M658" s="3">
        <v>0</v>
      </c>
      <c r="N658" s="107"/>
      <c r="O658" s="100"/>
      <c r="P658" s="3">
        <f t="shared" si="10"/>
        <v>0</v>
      </c>
    </row>
    <row r="659" spans="1:16" x14ac:dyDescent="0.35">
      <c r="A659" t="s">
        <v>10</v>
      </c>
      <c r="C659" t="s">
        <v>11</v>
      </c>
      <c r="D659" t="s">
        <v>103</v>
      </c>
      <c r="E659" t="s">
        <v>157</v>
      </c>
      <c r="F659" t="s">
        <v>158</v>
      </c>
      <c r="G659">
        <v>5325</v>
      </c>
      <c r="H659" t="s">
        <v>146</v>
      </c>
      <c r="I659">
        <v>63300110</v>
      </c>
      <c r="J659" t="s">
        <v>1866</v>
      </c>
      <c r="K659" s="3"/>
      <c r="L659" s="3">
        <v>0</v>
      </c>
      <c r="M659" s="3">
        <v>0</v>
      </c>
      <c r="N659" s="107"/>
      <c r="O659" s="100"/>
      <c r="P659" s="3">
        <f t="shared" si="10"/>
        <v>0</v>
      </c>
    </row>
    <row r="660" spans="1:16" x14ac:dyDescent="0.35">
      <c r="A660" t="s">
        <v>10</v>
      </c>
      <c r="C660" t="s">
        <v>11</v>
      </c>
      <c r="D660" t="s">
        <v>103</v>
      </c>
      <c r="E660" t="s">
        <v>157</v>
      </c>
      <c r="F660" t="s">
        <v>158</v>
      </c>
      <c r="G660">
        <v>5325</v>
      </c>
      <c r="H660" t="s">
        <v>146</v>
      </c>
      <c r="I660">
        <v>63300130</v>
      </c>
      <c r="J660" t="s">
        <v>1896</v>
      </c>
      <c r="K660" s="3"/>
      <c r="L660" s="3">
        <v>0</v>
      </c>
      <c r="M660" s="3">
        <v>0</v>
      </c>
      <c r="N660" s="107"/>
      <c r="O660" s="100"/>
      <c r="P660" s="3">
        <f t="shared" si="10"/>
        <v>0</v>
      </c>
    </row>
    <row r="661" spans="1:16" x14ac:dyDescent="0.35">
      <c r="A661" t="s">
        <v>10</v>
      </c>
      <c r="C661" t="s">
        <v>11</v>
      </c>
      <c r="D661" t="s">
        <v>103</v>
      </c>
      <c r="E661" t="s">
        <v>157</v>
      </c>
      <c r="F661" t="s">
        <v>158</v>
      </c>
      <c r="G661">
        <v>5325</v>
      </c>
      <c r="H661" t="s">
        <v>146</v>
      </c>
      <c r="I661">
        <v>63300170</v>
      </c>
      <c r="J661" t="s">
        <v>1873</v>
      </c>
      <c r="K661" s="3"/>
      <c r="L661" s="3">
        <v>0</v>
      </c>
      <c r="M661" s="3">
        <v>0</v>
      </c>
      <c r="N661" s="107"/>
      <c r="O661" s="100"/>
      <c r="P661" s="3">
        <f t="shared" si="10"/>
        <v>0</v>
      </c>
    </row>
    <row r="662" spans="1:16" x14ac:dyDescent="0.35">
      <c r="A662" t="s">
        <v>10</v>
      </c>
      <c r="C662" t="s">
        <v>11</v>
      </c>
      <c r="D662" t="s">
        <v>103</v>
      </c>
      <c r="E662" t="s">
        <v>135</v>
      </c>
      <c r="F662" t="s">
        <v>136</v>
      </c>
      <c r="G662">
        <v>5327</v>
      </c>
      <c r="H662" t="s">
        <v>137</v>
      </c>
      <c r="I662">
        <v>63300040</v>
      </c>
      <c r="J662" t="s">
        <v>1515</v>
      </c>
      <c r="K662" s="3"/>
      <c r="L662" s="3">
        <v>0</v>
      </c>
      <c r="M662" s="3">
        <v>0</v>
      </c>
      <c r="N662" s="107"/>
      <c r="O662" s="100"/>
      <c r="P662" s="3">
        <f t="shared" si="10"/>
        <v>0</v>
      </c>
    </row>
    <row r="663" spans="1:16" x14ac:dyDescent="0.35">
      <c r="A663" t="s">
        <v>10</v>
      </c>
      <c r="C663" t="s">
        <v>11</v>
      </c>
      <c r="D663" t="s">
        <v>103</v>
      </c>
      <c r="E663" t="s">
        <v>135</v>
      </c>
      <c r="F663" t="s">
        <v>136</v>
      </c>
      <c r="G663">
        <v>5327</v>
      </c>
      <c r="H663" t="s">
        <v>137</v>
      </c>
      <c r="I663">
        <v>63300080</v>
      </c>
      <c r="J663" t="s">
        <v>91</v>
      </c>
      <c r="K663" s="3"/>
      <c r="L663" s="3">
        <v>0</v>
      </c>
      <c r="M663" s="3">
        <v>0</v>
      </c>
      <c r="N663" s="107"/>
      <c r="O663" s="100"/>
      <c r="P663" s="3">
        <f t="shared" si="10"/>
        <v>0</v>
      </c>
    </row>
    <row r="664" spans="1:16" x14ac:dyDescent="0.35">
      <c r="A664" t="s">
        <v>10</v>
      </c>
      <c r="C664" t="s">
        <v>11</v>
      </c>
      <c r="D664" t="s">
        <v>103</v>
      </c>
      <c r="E664" t="s">
        <v>135</v>
      </c>
      <c r="F664" t="s">
        <v>136</v>
      </c>
      <c r="G664">
        <v>5327</v>
      </c>
      <c r="H664" t="s">
        <v>137</v>
      </c>
      <c r="I664">
        <v>63300100</v>
      </c>
      <c r="J664" t="s">
        <v>1869</v>
      </c>
      <c r="K664" s="3"/>
      <c r="L664" s="3">
        <v>0</v>
      </c>
      <c r="M664" s="3">
        <v>0</v>
      </c>
      <c r="N664" s="107"/>
      <c r="O664" s="100"/>
      <c r="P664" s="3">
        <f t="shared" si="10"/>
        <v>0</v>
      </c>
    </row>
    <row r="665" spans="1:16" x14ac:dyDescent="0.35">
      <c r="A665" t="s">
        <v>10</v>
      </c>
      <c r="C665" t="s">
        <v>11</v>
      </c>
      <c r="D665" t="s">
        <v>103</v>
      </c>
      <c r="E665" t="s">
        <v>135</v>
      </c>
      <c r="F665" t="s">
        <v>136</v>
      </c>
      <c r="G665">
        <v>5327</v>
      </c>
      <c r="H665" t="s">
        <v>137</v>
      </c>
      <c r="I665">
        <v>63300130</v>
      </c>
      <c r="J665" t="s">
        <v>1896</v>
      </c>
      <c r="K665" s="3"/>
      <c r="L665" s="3">
        <v>0</v>
      </c>
      <c r="M665" s="3">
        <v>0</v>
      </c>
      <c r="N665" s="107"/>
      <c r="O665" s="100"/>
      <c r="P665" s="3">
        <f t="shared" si="10"/>
        <v>0</v>
      </c>
    </row>
    <row r="666" spans="1:16" x14ac:dyDescent="0.35">
      <c r="A666" t="s">
        <v>10</v>
      </c>
      <c r="C666" t="s">
        <v>11</v>
      </c>
      <c r="D666" t="s">
        <v>103</v>
      </c>
      <c r="E666" t="s">
        <v>135</v>
      </c>
      <c r="F666" t="s">
        <v>136</v>
      </c>
      <c r="G666">
        <v>5327</v>
      </c>
      <c r="H666" t="s">
        <v>137</v>
      </c>
      <c r="I666">
        <v>63300170</v>
      </c>
      <c r="J666" t="s">
        <v>1873</v>
      </c>
      <c r="K666" s="3"/>
      <c r="L666" s="3">
        <v>0</v>
      </c>
      <c r="M666" s="3">
        <v>0</v>
      </c>
      <c r="N666" s="107"/>
      <c r="O666" s="100"/>
      <c r="P666" s="3">
        <f t="shared" si="10"/>
        <v>0</v>
      </c>
    </row>
    <row r="667" spans="1:16" x14ac:dyDescent="0.35">
      <c r="A667" t="s">
        <v>10</v>
      </c>
      <c r="C667" t="s">
        <v>11</v>
      </c>
      <c r="D667" t="s">
        <v>103</v>
      </c>
      <c r="E667" t="s">
        <v>138</v>
      </c>
      <c r="F667" t="s">
        <v>139</v>
      </c>
      <c r="G667">
        <v>5327</v>
      </c>
      <c r="H667" t="s">
        <v>137</v>
      </c>
      <c r="I667">
        <v>63300040</v>
      </c>
      <c r="J667" t="s">
        <v>1515</v>
      </c>
      <c r="K667" s="3"/>
      <c r="L667" s="3">
        <v>0</v>
      </c>
      <c r="M667" s="3">
        <v>0</v>
      </c>
      <c r="N667" s="107"/>
      <c r="O667" s="100"/>
      <c r="P667" s="3">
        <f t="shared" si="10"/>
        <v>0</v>
      </c>
    </row>
    <row r="668" spans="1:16" x14ac:dyDescent="0.35">
      <c r="A668" t="s">
        <v>10</v>
      </c>
      <c r="C668" t="s">
        <v>11</v>
      </c>
      <c r="D668" t="s">
        <v>103</v>
      </c>
      <c r="E668" t="s">
        <v>138</v>
      </c>
      <c r="F668" t="s">
        <v>139</v>
      </c>
      <c r="G668">
        <v>5327</v>
      </c>
      <c r="H668" t="s">
        <v>137</v>
      </c>
      <c r="I668">
        <v>63300080</v>
      </c>
      <c r="J668" t="s">
        <v>91</v>
      </c>
      <c r="K668" s="3"/>
      <c r="L668" s="3">
        <v>0</v>
      </c>
      <c r="M668" s="3">
        <v>0</v>
      </c>
      <c r="N668" s="107"/>
      <c r="O668" s="100"/>
      <c r="P668" s="3">
        <f t="shared" si="10"/>
        <v>0</v>
      </c>
    </row>
    <row r="669" spans="1:16" x14ac:dyDescent="0.35">
      <c r="A669" t="s">
        <v>10</v>
      </c>
      <c r="C669" t="s">
        <v>11</v>
      </c>
      <c r="D669" t="s">
        <v>103</v>
      </c>
      <c r="E669" t="s">
        <v>138</v>
      </c>
      <c r="F669" t="s">
        <v>139</v>
      </c>
      <c r="G669">
        <v>5327</v>
      </c>
      <c r="H669" t="s">
        <v>137</v>
      </c>
      <c r="I669">
        <v>63300100</v>
      </c>
      <c r="J669" t="s">
        <v>1869</v>
      </c>
      <c r="K669" s="3"/>
      <c r="L669" s="3">
        <v>0</v>
      </c>
      <c r="M669" s="3">
        <v>0</v>
      </c>
      <c r="N669" s="107"/>
      <c r="O669" s="100"/>
      <c r="P669" s="3">
        <f t="shared" si="10"/>
        <v>0</v>
      </c>
    </row>
    <row r="670" spans="1:16" x14ac:dyDescent="0.35">
      <c r="A670" t="s">
        <v>10</v>
      </c>
      <c r="C670" t="s">
        <v>11</v>
      </c>
      <c r="D670" t="s">
        <v>103</v>
      </c>
      <c r="E670" t="s">
        <v>138</v>
      </c>
      <c r="F670" t="s">
        <v>139</v>
      </c>
      <c r="G670">
        <v>5327</v>
      </c>
      <c r="H670" t="s">
        <v>137</v>
      </c>
      <c r="I670">
        <v>63300130</v>
      </c>
      <c r="J670" t="s">
        <v>1896</v>
      </c>
      <c r="K670" s="3"/>
      <c r="L670" s="3">
        <v>0</v>
      </c>
      <c r="M670" s="3">
        <v>0</v>
      </c>
      <c r="N670" s="107"/>
      <c r="O670" s="100"/>
      <c r="P670" s="3">
        <f t="shared" si="10"/>
        <v>0</v>
      </c>
    </row>
    <row r="671" spans="1:16" x14ac:dyDescent="0.35">
      <c r="A671" t="s">
        <v>10</v>
      </c>
      <c r="C671" t="s">
        <v>11</v>
      </c>
      <c r="D671" t="s">
        <v>103</v>
      </c>
      <c r="E671" t="s">
        <v>138</v>
      </c>
      <c r="F671" t="s">
        <v>139</v>
      </c>
      <c r="G671">
        <v>5327</v>
      </c>
      <c r="H671" t="s">
        <v>137</v>
      </c>
      <c r="I671">
        <v>63300170</v>
      </c>
      <c r="J671" t="s">
        <v>1873</v>
      </c>
      <c r="K671" s="3"/>
      <c r="L671" s="3">
        <v>0</v>
      </c>
      <c r="M671" s="3">
        <v>0</v>
      </c>
      <c r="N671" s="107"/>
      <c r="O671" s="100"/>
      <c r="P671" s="3">
        <f t="shared" si="10"/>
        <v>0</v>
      </c>
    </row>
    <row r="672" spans="1:16" x14ac:dyDescent="0.35">
      <c r="A672" t="s">
        <v>10</v>
      </c>
      <c r="C672" t="s">
        <v>11</v>
      </c>
      <c r="D672" t="s">
        <v>103</v>
      </c>
      <c r="E672" t="s">
        <v>140</v>
      </c>
      <c r="F672" t="s">
        <v>141</v>
      </c>
      <c r="G672">
        <v>5327</v>
      </c>
      <c r="H672" t="s">
        <v>137</v>
      </c>
      <c r="I672">
        <v>63300040</v>
      </c>
      <c r="J672" t="s">
        <v>1515</v>
      </c>
      <c r="K672" s="3"/>
      <c r="L672" s="3">
        <v>0</v>
      </c>
      <c r="M672" s="3">
        <v>0</v>
      </c>
      <c r="N672" s="107"/>
      <c r="O672" s="100"/>
      <c r="P672" s="3">
        <f t="shared" si="10"/>
        <v>0</v>
      </c>
    </row>
    <row r="673" spans="1:16" x14ac:dyDescent="0.35">
      <c r="A673" t="s">
        <v>10</v>
      </c>
      <c r="C673" t="s">
        <v>11</v>
      </c>
      <c r="D673" t="s">
        <v>103</v>
      </c>
      <c r="E673" t="s">
        <v>140</v>
      </c>
      <c r="F673" t="s">
        <v>141</v>
      </c>
      <c r="G673">
        <v>5327</v>
      </c>
      <c r="H673" t="s">
        <v>137</v>
      </c>
      <c r="I673">
        <v>63300080</v>
      </c>
      <c r="J673" t="s">
        <v>91</v>
      </c>
      <c r="K673" s="3"/>
      <c r="L673" s="3">
        <v>0</v>
      </c>
      <c r="M673" s="3">
        <v>0</v>
      </c>
      <c r="N673" s="107"/>
      <c r="O673" s="100"/>
      <c r="P673" s="3">
        <f t="shared" si="10"/>
        <v>0</v>
      </c>
    </row>
    <row r="674" spans="1:16" x14ac:dyDescent="0.35">
      <c r="A674" t="s">
        <v>10</v>
      </c>
      <c r="C674" t="s">
        <v>11</v>
      </c>
      <c r="D674" t="s">
        <v>103</v>
      </c>
      <c r="E674" t="s">
        <v>140</v>
      </c>
      <c r="F674" t="s">
        <v>141</v>
      </c>
      <c r="G674">
        <v>5327</v>
      </c>
      <c r="H674" t="s">
        <v>137</v>
      </c>
      <c r="I674">
        <v>63300100</v>
      </c>
      <c r="J674" t="s">
        <v>1869</v>
      </c>
      <c r="K674" s="3"/>
      <c r="L674" s="3">
        <v>0</v>
      </c>
      <c r="M674" s="3">
        <v>0</v>
      </c>
      <c r="N674" s="107"/>
      <c r="O674" s="100"/>
      <c r="P674" s="3">
        <f t="shared" si="10"/>
        <v>0</v>
      </c>
    </row>
    <row r="675" spans="1:16" x14ac:dyDescent="0.35">
      <c r="A675" t="s">
        <v>10</v>
      </c>
      <c r="C675" t="s">
        <v>11</v>
      </c>
      <c r="D675" t="s">
        <v>103</v>
      </c>
      <c r="E675" t="s">
        <v>140</v>
      </c>
      <c r="F675" t="s">
        <v>141</v>
      </c>
      <c r="G675">
        <v>5327</v>
      </c>
      <c r="H675" t="s">
        <v>137</v>
      </c>
      <c r="I675">
        <v>63300130</v>
      </c>
      <c r="J675" t="s">
        <v>1896</v>
      </c>
      <c r="K675" s="3"/>
      <c r="L675" s="3">
        <v>0</v>
      </c>
      <c r="M675" s="3">
        <v>0</v>
      </c>
      <c r="N675" s="107"/>
      <c r="O675" s="100"/>
      <c r="P675" s="3">
        <f t="shared" si="10"/>
        <v>0</v>
      </c>
    </row>
    <row r="676" spans="1:16" x14ac:dyDescent="0.35">
      <c r="A676" t="s">
        <v>10</v>
      </c>
      <c r="C676" t="s">
        <v>11</v>
      </c>
      <c r="D676" t="s">
        <v>103</v>
      </c>
      <c r="E676" t="s">
        <v>140</v>
      </c>
      <c r="F676" t="s">
        <v>141</v>
      </c>
      <c r="G676">
        <v>5327</v>
      </c>
      <c r="H676" t="s">
        <v>137</v>
      </c>
      <c r="I676">
        <v>63300170</v>
      </c>
      <c r="J676" t="s">
        <v>1873</v>
      </c>
      <c r="K676" s="3"/>
      <c r="L676" s="3">
        <v>0</v>
      </c>
      <c r="M676" s="3">
        <v>0</v>
      </c>
      <c r="N676" s="107"/>
      <c r="O676" s="100"/>
      <c r="P676" s="3">
        <f t="shared" si="10"/>
        <v>0</v>
      </c>
    </row>
    <row r="677" spans="1:16" x14ac:dyDescent="0.35">
      <c r="A677" t="s">
        <v>10</v>
      </c>
      <c r="C677" t="s">
        <v>11</v>
      </c>
      <c r="D677" t="s">
        <v>103</v>
      </c>
      <c r="E677" t="s">
        <v>142</v>
      </c>
      <c r="F677" t="s">
        <v>143</v>
      </c>
      <c r="G677">
        <v>5327</v>
      </c>
      <c r="H677" t="s">
        <v>137</v>
      </c>
      <c r="I677">
        <v>63300040</v>
      </c>
      <c r="J677" t="s">
        <v>1515</v>
      </c>
      <c r="K677" s="3"/>
      <c r="L677" s="3">
        <v>0</v>
      </c>
      <c r="M677" s="3">
        <v>0</v>
      </c>
      <c r="N677" s="107"/>
      <c r="O677" s="100"/>
      <c r="P677" s="3">
        <f t="shared" si="10"/>
        <v>0</v>
      </c>
    </row>
    <row r="678" spans="1:16" x14ac:dyDescent="0.35">
      <c r="A678" t="s">
        <v>10</v>
      </c>
      <c r="C678" t="s">
        <v>11</v>
      </c>
      <c r="D678" t="s">
        <v>103</v>
      </c>
      <c r="E678" t="s">
        <v>142</v>
      </c>
      <c r="F678" t="s">
        <v>143</v>
      </c>
      <c r="G678">
        <v>5327</v>
      </c>
      <c r="H678" t="s">
        <v>137</v>
      </c>
      <c r="I678">
        <v>63300080</v>
      </c>
      <c r="J678" t="s">
        <v>91</v>
      </c>
      <c r="K678" s="3"/>
      <c r="L678" s="3">
        <v>0</v>
      </c>
      <c r="M678" s="3">
        <v>0</v>
      </c>
      <c r="N678" s="107"/>
      <c r="O678" s="100"/>
      <c r="P678" s="3">
        <f t="shared" si="10"/>
        <v>0</v>
      </c>
    </row>
    <row r="679" spans="1:16" x14ac:dyDescent="0.35">
      <c r="A679" t="s">
        <v>10</v>
      </c>
      <c r="C679" t="s">
        <v>11</v>
      </c>
      <c r="D679" t="s">
        <v>103</v>
      </c>
      <c r="E679" t="s">
        <v>142</v>
      </c>
      <c r="F679" t="s">
        <v>143</v>
      </c>
      <c r="G679">
        <v>5327</v>
      </c>
      <c r="H679" t="s">
        <v>137</v>
      </c>
      <c r="I679">
        <v>63300100</v>
      </c>
      <c r="J679" t="s">
        <v>1869</v>
      </c>
      <c r="K679" s="3"/>
      <c r="L679" s="3">
        <v>0</v>
      </c>
      <c r="M679" s="3">
        <v>0</v>
      </c>
      <c r="N679" s="107"/>
      <c r="O679" s="100"/>
      <c r="P679" s="3">
        <f t="shared" si="10"/>
        <v>0</v>
      </c>
    </row>
    <row r="680" spans="1:16" x14ac:dyDescent="0.35">
      <c r="A680" t="s">
        <v>10</v>
      </c>
      <c r="C680" t="s">
        <v>11</v>
      </c>
      <c r="D680" t="s">
        <v>103</v>
      </c>
      <c r="E680" t="s">
        <v>142</v>
      </c>
      <c r="F680" t="s">
        <v>143</v>
      </c>
      <c r="G680">
        <v>5327</v>
      </c>
      <c r="H680" t="s">
        <v>137</v>
      </c>
      <c r="I680">
        <v>63300110</v>
      </c>
      <c r="J680" t="s">
        <v>1866</v>
      </c>
      <c r="K680" s="3"/>
      <c r="L680" s="3">
        <v>0</v>
      </c>
      <c r="M680" s="3">
        <v>0</v>
      </c>
      <c r="N680" s="107"/>
      <c r="O680" s="100"/>
      <c r="P680" s="3">
        <f t="shared" si="10"/>
        <v>0</v>
      </c>
    </row>
    <row r="681" spans="1:16" x14ac:dyDescent="0.35">
      <c r="A681" t="s">
        <v>10</v>
      </c>
      <c r="C681" t="s">
        <v>11</v>
      </c>
      <c r="D681" t="s">
        <v>103</v>
      </c>
      <c r="E681" t="s">
        <v>142</v>
      </c>
      <c r="F681" t="s">
        <v>143</v>
      </c>
      <c r="G681">
        <v>5327</v>
      </c>
      <c r="H681" t="s">
        <v>137</v>
      </c>
      <c r="I681">
        <v>63300130</v>
      </c>
      <c r="J681" t="s">
        <v>1896</v>
      </c>
      <c r="K681" s="3"/>
      <c r="L681" s="3">
        <v>0</v>
      </c>
      <c r="M681" s="3">
        <v>0</v>
      </c>
      <c r="N681" s="107"/>
      <c r="O681" s="100"/>
      <c r="P681" s="3">
        <f t="shared" si="10"/>
        <v>0</v>
      </c>
    </row>
    <row r="682" spans="1:16" x14ac:dyDescent="0.35">
      <c r="A682" t="s">
        <v>10</v>
      </c>
      <c r="C682" t="s">
        <v>11</v>
      </c>
      <c r="D682" t="s">
        <v>103</v>
      </c>
      <c r="E682" t="s">
        <v>142</v>
      </c>
      <c r="F682" t="s">
        <v>143</v>
      </c>
      <c r="G682">
        <v>5327</v>
      </c>
      <c r="H682" t="s">
        <v>137</v>
      </c>
      <c r="I682">
        <v>63300170</v>
      </c>
      <c r="J682" t="s">
        <v>1873</v>
      </c>
      <c r="K682" s="3"/>
      <c r="L682" s="3">
        <v>0</v>
      </c>
      <c r="M682" s="3">
        <v>0</v>
      </c>
      <c r="N682" s="107"/>
      <c r="O682" s="100"/>
      <c r="P682" s="3">
        <f t="shared" si="10"/>
        <v>0</v>
      </c>
    </row>
    <row r="683" spans="1:16" x14ac:dyDescent="0.35">
      <c r="A683" t="s">
        <v>10</v>
      </c>
      <c r="C683" t="s">
        <v>11</v>
      </c>
      <c r="D683" t="s">
        <v>103</v>
      </c>
      <c r="E683" t="s">
        <v>130</v>
      </c>
      <c r="F683" t="s">
        <v>131</v>
      </c>
      <c r="G683">
        <v>5329</v>
      </c>
      <c r="H683" t="s">
        <v>132</v>
      </c>
      <c r="I683">
        <v>63300040</v>
      </c>
      <c r="J683" t="s">
        <v>1515</v>
      </c>
      <c r="K683" s="3"/>
      <c r="L683" s="3">
        <v>4183.593897288074</v>
      </c>
      <c r="M683" s="3">
        <v>4330.0196836931564</v>
      </c>
      <c r="N683" s="107"/>
      <c r="O683" s="100"/>
      <c r="P683" s="3">
        <f t="shared" si="10"/>
        <v>8513.6135809812295</v>
      </c>
    </row>
    <row r="684" spans="1:16" x14ac:dyDescent="0.35">
      <c r="A684" t="s">
        <v>10</v>
      </c>
      <c r="C684" t="s">
        <v>11</v>
      </c>
      <c r="D684" t="s">
        <v>103</v>
      </c>
      <c r="E684" t="s">
        <v>130</v>
      </c>
      <c r="F684" t="s">
        <v>131</v>
      </c>
      <c r="G684">
        <v>5329</v>
      </c>
      <c r="H684" t="s">
        <v>132</v>
      </c>
      <c r="I684">
        <v>63300080</v>
      </c>
      <c r="J684" t="s">
        <v>91</v>
      </c>
      <c r="K684" s="3"/>
      <c r="L684" s="3">
        <v>12112.500426434042</v>
      </c>
      <c r="M684" s="3">
        <v>12536.437941359232</v>
      </c>
      <c r="N684" s="107"/>
      <c r="O684" s="100"/>
      <c r="P684" s="3">
        <f t="shared" si="10"/>
        <v>24648.938367793275</v>
      </c>
    </row>
    <row r="685" spans="1:16" x14ac:dyDescent="0.35">
      <c r="A685" t="s">
        <v>10</v>
      </c>
      <c r="C685" t="s">
        <v>11</v>
      </c>
      <c r="D685" t="s">
        <v>103</v>
      </c>
      <c r="E685" t="s">
        <v>130</v>
      </c>
      <c r="F685" t="s">
        <v>131</v>
      </c>
      <c r="G685">
        <v>5329</v>
      </c>
      <c r="H685" t="s">
        <v>132</v>
      </c>
      <c r="I685">
        <v>63300100</v>
      </c>
      <c r="J685" t="s">
        <v>1869</v>
      </c>
      <c r="K685" s="3"/>
      <c r="L685" s="3">
        <v>3665.6251290524074</v>
      </c>
      <c r="M685" s="3">
        <v>3793.9220085692418</v>
      </c>
      <c r="N685" s="107"/>
      <c r="O685" s="100"/>
      <c r="P685" s="3">
        <f t="shared" si="10"/>
        <v>7459.5471376216492</v>
      </c>
    </row>
    <row r="686" spans="1:16" x14ac:dyDescent="0.35">
      <c r="A686" t="s">
        <v>10</v>
      </c>
      <c r="C686" t="s">
        <v>11</v>
      </c>
      <c r="D686" t="s">
        <v>103</v>
      </c>
      <c r="E686" t="s">
        <v>130</v>
      </c>
      <c r="F686" t="s">
        <v>131</v>
      </c>
      <c r="G686">
        <v>5329</v>
      </c>
      <c r="H686" t="s">
        <v>132</v>
      </c>
      <c r="I686">
        <v>63300170</v>
      </c>
      <c r="J686" t="s">
        <v>1873</v>
      </c>
      <c r="K686" s="3"/>
      <c r="L686" s="3">
        <v>6335.1564730362261</v>
      </c>
      <c r="M686" s="3">
        <v>6556.8869495924937</v>
      </c>
      <c r="N686" s="107"/>
      <c r="O686" s="100"/>
      <c r="P686" s="3">
        <f t="shared" si="10"/>
        <v>12892.04342262872</v>
      </c>
    </row>
    <row r="687" spans="1:16" x14ac:dyDescent="0.35">
      <c r="A687" t="s">
        <v>10</v>
      </c>
      <c r="C687" t="s">
        <v>11</v>
      </c>
      <c r="D687" t="s">
        <v>103</v>
      </c>
      <c r="E687" t="s">
        <v>133</v>
      </c>
      <c r="F687" t="s">
        <v>134</v>
      </c>
      <c r="G687">
        <v>5329</v>
      </c>
      <c r="H687" t="s">
        <v>132</v>
      </c>
      <c r="I687">
        <v>63300040</v>
      </c>
      <c r="J687" t="s">
        <v>1515</v>
      </c>
      <c r="K687" s="3"/>
      <c r="L687" s="3">
        <v>17075.264914991945</v>
      </c>
      <c r="M687" s="3">
        <v>17672.899187016661</v>
      </c>
      <c r="N687" s="107"/>
      <c r="O687" s="100"/>
      <c r="P687" s="3">
        <f t="shared" si="10"/>
        <v>34748.16410200861</v>
      </c>
    </row>
    <row r="688" spans="1:16" x14ac:dyDescent="0.35">
      <c r="A688" t="s">
        <v>10</v>
      </c>
      <c r="C688" t="s">
        <v>11</v>
      </c>
      <c r="D688" t="s">
        <v>103</v>
      </c>
      <c r="E688" t="s">
        <v>133</v>
      </c>
      <c r="F688" t="s">
        <v>134</v>
      </c>
      <c r="G688">
        <v>5329</v>
      </c>
      <c r="H688" t="s">
        <v>132</v>
      </c>
      <c r="I688">
        <v>63300080</v>
      </c>
      <c r="J688" t="s">
        <v>91</v>
      </c>
      <c r="K688" s="3"/>
      <c r="L688" s="3">
        <v>49436.957468167151</v>
      </c>
      <c r="M688" s="3">
        <v>51167.250979552999</v>
      </c>
      <c r="N688" s="107"/>
      <c r="O688" s="100"/>
      <c r="P688" s="3">
        <f t="shared" si="10"/>
        <v>100604.20844772016</v>
      </c>
    </row>
    <row r="689" spans="1:16" x14ac:dyDescent="0.35">
      <c r="A689" t="s">
        <v>10</v>
      </c>
      <c r="C689" t="s">
        <v>11</v>
      </c>
      <c r="D689" t="s">
        <v>103</v>
      </c>
      <c r="E689" t="s">
        <v>133</v>
      </c>
      <c r="F689" t="s">
        <v>134</v>
      </c>
      <c r="G689">
        <v>5329</v>
      </c>
      <c r="H689" t="s">
        <v>132</v>
      </c>
      <c r="I689">
        <v>63300100</v>
      </c>
      <c r="J689" t="s">
        <v>1869</v>
      </c>
      <c r="K689" s="3"/>
      <c r="L689" s="3">
        <v>14961.184496945323</v>
      </c>
      <c r="M689" s="3">
        <v>15484.825954338407</v>
      </c>
      <c r="N689" s="107"/>
      <c r="O689" s="100"/>
      <c r="P689" s="3">
        <f t="shared" si="10"/>
        <v>30446.010451283728</v>
      </c>
    </row>
    <row r="690" spans="1:16" x14ac:dyDescent="0.35">
      <c r="A690" t="s">
        <v>10</v>
      </c>
      <c r="C690" t="s">
        <v>11</v>
      </c>
      <c r="D690" t="s">
        <v>103</v>
      </c>
      <c r="E690" t="s">
        <v>133</v>
      </c>
      <c r="F690" t="s">
        <v>134</v>
      </c>
      <c r="G690">
        <v>5329</v>
      </c>
      <c r="H690" t="s">
        <v>132</v>
      </c>
      <c r="I690">
        <v>63300170</v>
      </c>
      <c r="J690" t="s">
        <v>1873</v>
      </c>
      <c r="K690" s="3"/>
      <c r="L690" s="3">
        <v>25856.829728416375</v>
      </c>
      <c r="M690" s="3">
        <v>26761.818768910944</v>
      </c>
      <c r="N690" s="107"/>
      <c r="O690" s="100"/>
      <c r="P690" s="3">
        <f t="shared" si="10"/>
        <v>52618.648497327318</v>
      </c>
    </row>
    <row r="691" spans="1:16" x14ac:dyDescent="0.35">
      <c r="A691" t="s">
        <v>10</v>
      </c>
      <c r="C691" t="s">
        <v>11</v>
      </c>
      <c r="D691" t="s">
        <v>103</v>
      </c>
      <c r="E691" t="s">
        <v>125</v>
      </c>
      <c r="F691" t="s">
        <v>126</v>
      </c>
      <c r="G691">
        <v>5360</v>
      </c>
      <c r="H691" t="s">
        <v>127</v>
      </c>
      <c r="I691">
        <v>63300040</v>
      </c>
      <c r="J691" t="s">
        <v>1515</v>
      </c>
      <c r="K691" s="3"/>
      <c r="L691" s="3">
        <v>19605.212248486376</v>
      </c>
      <c r="M691" s="3">
        <v>20291.394677183394</v>
      </c>
      <c r="N691" s="107"/>
      <c r="O691" s="100"/>
      <c r="P691" s="3">
        <f t="shared" si="10"/>
        <v>39896.606925669766</v>
      </c>
    </row>
    <row r="692" spans="1:16" x14ac:dyDescent="0.35">
      <c r="A692" t="s">
        <v>10</v>
      </c>
      <c r="C692" t="s">
        <v>11</v>
      </c>
      <c r="D692" t="s">
        <v>103</v>
      </c>
      <c r="E692" t="s">
        <v>125</v>
      </c>
      <c r="F692" t="s">
        <v>126</v>
      </c>
      <c r="G692">
        <v>5360</v>
      </c>
      <c r="H692" t="s">
        <v>127</v>
      </c>
      <c r="I692">
        <v>63300080</v>
      </c>
      <c r="J692" t="s">
        <v>91</v>
      </c>
      <c r="K692" s="3"/>
      <c r="L692" s="3">
        <v>56761.757367046266</v>
      </c>
      <c r="M692" s="3">
        <v>58748.418874892879</v>
      </c>
      <c r="N692" s="107"/>
      <c r="O692" s="100"/>
      <c r="P692" s="3">
        <f t="shared" si="10"/>
        <v>115510.17624193915</v>
      </c>
    </row>
    <row r="693" spans="1:16" x14ac:dyDescent="0.35">
      <c r="A693" t="s">
        <v>10</v>
      </c>
      <c r="C693" t="s">
        <v>11</v>
      </c>
      <c r="D693" t="s">
        <v>103</v>
      </c>
      <c r="E693" t="s">
        <v>125</v>
      </c>
      <c r="F693" t="s">
        <v>126</v>
      </c>
      <c r="G693">
        <v>5360</v>
      </c>
      <c r="H693" t="s">
        <v>127</v>
      </c>
      <c r="I693">
        <v>63300100</v>
      </c>
      <c r="J693" t="s">
        <v>1869</v>
      </c>
      <c r="K693" s="3"/>
      <c r="L693" s="3">
        <v>17177.900255816632</v>
      </c>
      <c r="M693" s="3">
        <v>17779.126764770215</v>
      </c>
      <c r="N693" s="107"/>
      <c r="O693" s="100"/>
      <c r="P693" s="3">
        <f t="shared" si="10"/>
        <v>34957.027020586844</v>
      </c>
    </row>
    <row r="694" spans="1:16" x14ac:dyDescent="0.35">
      <c r="A694" t="s">
        <v>10</v>
      </c>
      <c r="C694" t="s">
        <v>11</v>
      </c>
      <c r="D694" t="s">
        <v>103</v>
      </c>
      <c r="E694" t="s">
        <v>125</v>
      </c>
      <c r="F694" t="s">
        <v>126</v>
      </c>
      <c r="G694">
        <v>5360</v>
      </c>
      <c r="H694" t="s">
        <v>127</v>
      </c>
      <c r="I694">
        <v>63300170</v>
      </c>
      <c r="J694" t="s">
        <v>1873</v>
      </c>
      <c r="K694" s="3"/>
      <c r="L694" s="3">
        <v>29687.892833422226</v>
      </c>
      <c r="M694" s="3">
        <v>30726.969082592001</v>
      </c>
      <c r="N694" s="107"/>
      <c r="O694" s="100"/>
      <c r="P694" s="3">
        <f t="shared" si="10"/>
        <v>60414.861916014226</v>
      </c>
    </row>
    <row r="695" spans="1:16" x14ac:dyDescent="0.35">
      <c r="A695" t="s">
        <v>10</v>
      </c>
      <c r="C695" t="s">
        <v>11</v>
      </c>
      <c r="D695" t="s">
        <v>103</v>
      </c>
      <c r="E695" t="s">
        <v>128</v>
      </c>
      <c r="F695" t="s">
        <v>129</v>
      </c>
      <c r="G695">
        <v>5360</v>
      </c>
      <c r="H695" t="s">
        <v>127</v>
      </c>
      <c r="I695">
        <v>63300040</v>
      </c>
      <c r="J695" t="s">
        <v>1515</v>
      </c>
      <c r="K695" s="3"/>
      <c r="L695" s="3">
        <v>290.46336121489912</v>
      </c>
      <c r="M695" s="3">
        <v>300.6295788574206</v>
      </c>
      <c r="N695" s="107"/>
      <c r="O695" s="100"/>
      <c r="P695" s="3">
        <f t="shared" si="10"/>
        <v>591.09294007231972</v>
      </c>
    </row>
    <row r="696" spans="1:16" x14ac:dyDescent="0.35">
      <c r="A696" t="s">
        <v>10</v>
      </c>
      <c r="C696" t="s">
        <v>11</v>
      </c>
      <c r="D696" t="s">
        <v>103</v>
      </c>
      <c r="E696" t="s">
        <v>128</v>
      </c>
      <c r="F696" t="s">
        <v>129</v>
      </c>
      <c r="G696">
        <v>5360</v>
      </c>
      <c r="H696" t="s">
        <v>127</v>
      </c>
      <c r="I696">
        <v>63300080</v>
      </c>
      <c r="J696" t="s">
        <v>91</v>
      </c>
      <c r="K696" s="3"/>
      <c r="L696" s="3">
        <v>840.96058866027943</v>
      </c>
      <c r="M696" s="3">
        <v>870.39420926338914</v>
      </c>
      <c r="N696" s="107"/>
      <c r="O696" s="100"/>
      <c r="P696" s="3">
        <f t="shared" si="10"/>
        <v>1711.3547979236687</v>
      </c>
    </row>
    <row r="697" spans="1:16" x14ac:dyDescent="0.35">
      <c r="A697" t="s">
        <v>10</v>
      </c>
      <c r="C697" t="s">
        <v>11</v>
      </c>
      <c r="D697" t="s">
        <v>103</v>
      </c>
      <c r="E697" t="s">
        <v>128</v>
      </c>
      <c r="F697" t="s">
        <v>129</v>
      </c>
      <c r="G697">
        <v>5360</v>
      </c>
      <c r="H697" t="s">
        <v>127</v>
      </c>
      <c r="I697">
        <v>63300100</v>
      </c>
      <c r="J697" t="s">
        <v>1869</v>
      </c>
      <c r="K697" s="3"/>
      <c r="L697" s="3">
        <v>254.50123077876876</v>
      </c>
      <c r="M697" s="3">
        <v>263.40877385602568</v>
      </c>
      <c r="N697" s="107"/>
      <c r="O697" s="100"/>
      <c r="P697" s="3">
        <f t="shared" si="10"/>
        <v>517.9100046347944</v>
      </c>
    </row>
    <row r="698" spans="1:16" x14ac:dyDescent="0.35">
      <c r="A698" t="s">
        <v>10</v>
      </c>
      <c r="C698" t="s">
        <v>11</v>
      </c>
      <c r="D698" t="s">
        <v>103</v>
      </c>
      <c r="E698" t="s">
        <v>128</v>
      </c>
      <c r="F698" t="s">
        <v>129</v>
      </c>
      <c r="G698">
        <v>5360</v>
      </c>
      <c r="H698" t="s">
        <v>127</v>
      </c>
      <c r="I698">
        <v>63300170</v>
      </c>
      <c r="J698" t="s">
        <v>1873</v>
      </c>
      <c r="K698" s="3"/>
      <c r="L698" s="3">
        <v>439.84451841113298</v>
      </c>
      <c r="M698" s="3">
        <v>455.23907655552262</v>
      </c>
      <c r="N698" s="107"/>
      <c r="O698" s="100"/>
      <c r="P698" s="3">
        <f t="shared" si="10"/>
        <v>895.0835949666556</v>
      </c>
    </row>
    <row r="699" spans="1:16" x14ac:dyDescent="0.35">
      <c r="A699" t="s">
        <v>10</v>
      </c>
      <c r="C699" t="s">
        <v>11</v>
      </c>
      <c r="D699" t="s">
        <v>103</v>
      </c>
      <c r="E699" t="s">
        <v>122</v>
      </c>
      <c r="F699" t="s">
        <v>123</v>
      </c>
      <c r="G699">
        <v>5361</v>
      </c>
      <c r="H699" t="s">
        <v>124</v>
      </c>
      <c r="I699">
        <v>63300040</v>
      </c>
      <c r="J699" t="s">
        <v>1515</v>
      </c>
      <c r="K699" s="3"/>
      <c r="L699" s="3">
        <v>31209.595047785431</v>
      </c>
      <c r="M699" s="3">
        <v>32301.930874457918</v>
      </c>
      <c r="N699" s="107"/>
      <c r="O699" s="100"/>
      <c r="P699" s="3">
        <f t="shared" si="10"/>
        <v>63511.525922243352</v>
      </c>
    </row>
    <row r="700" spans="1:16" x14ac:dyDescent="0.35">
      <c r="A700" t="s">
        <v>10</v>
      </c>
      <c r="C700" t="s">
        <v>11</v>
      </c>
      <c r="D700" t="s">
        <v>103</v>
      </c>
      <c r="E700" t="s">
        <v>122</v>
      </c>
      <c r="F700" t="s">
        <v>123</v>
      </c>
      <c r="G700">
        <v>5361</v>
      </c>
      <c r="H700" t="s">
        <v>124</v>
      </c>
      <c r="I700">
        <v>63300080</v>
      </c>
      <c r="J700" t="s">
        <v>91</v>
      </c>
      <c r="K700" s="3"/>
      <c r="L700" s="3">
        <v>90359.208519302585</v>
      </c>
      <c r="M700" s="3">
        <v>93521.780817478153</v>
      </c>
      <c r="N700" s="107"/>
      <c r="O700" s="100"/>
      <c r="P700" s="3">
        <f t="shared" si="10"/>
        <v>183880.98933678074</v>
      </c>
    </row>
    <row r="701" spans="1:16" x14ac:dyDescent="0.35">
      <c r="A701" t="s">
        <v>10</v>
      </c>
      <c r="C701" t="s">
        <v>11</v>
      </c>
      <c r="D701" t="s">
        <v>103</v>
      </c>
      <c r="E701" t="s">
        <v>122</v>
      </c>
      <c r="F701" t="s">
        <v>123</v>
      </c>
      <c r="G701">
        <v>5361</v>
      </c>
      <c r="H701" t="s">
        <v>124</v>
      </c>
      <c r="I701">
        <v>63300100</v>
      </c>
      <c r="J701" t="s">
        <v>1869</v>
      </c>
      <c r="K701" s="3"/>
      <c r="L701" s="3">
        <v>27345.549946631043</v>
      </c>
      <c r="M701" s="3">
        <v>28302.644194763128</v>
      </c>
      <c r="N701" s="107"/>
      <c r="O701" s="100"/>
      <c r="P701" s="3">
        <f t="shared" si="10"/>
        <v>55648.194141394168</v>
      </c>
    </row>
    <row r="702" spans="1:16" x14ac:dyDescent="0.35">
      <c r="A702" t="s">
        <v>10</v>
      </c>
      <c r="C702" t="s">
        <v>11</v>
      </c>
      <c r="D702" t="s">
        <v>103</v>
      </c>
      <c r="E702" t="s">
        <v>122</v>
      </c>
      <c r="F702" t="s">
        <v>123</v>
      </c>
      <c r="G702">
        <v>5361</v>
      </c>
      <c r="H702" t="s">
        <v>124</v>
      </c>
      <c r="I702">
        <v>63300170</v>
      </c>
      <c r="J702" t="s">
        <v>1873</v>
      </c>
      <c r="K702" s="3"/>
      <c r="L702" s="3">
        <v>47260.243929503653</v>
      </c>
      <c r="M702" s="3">
        <v>48914.352467036275</v>
      </c>
      <c r="N702" s="107"/>
      <c r="O702" s="100"/>
      <c r="P702" s="3">
        <f t="shared" si="10"/>
        <v>96174.596396539928</v>
      </c>
    </row>
    <row r="703" spans="1:16" x14ac:dyDescent="0.35">
      <c r="A703" t="s">
        <v>10</v>
      </c>
      <c r="C703" t="s">
        <v>11</v>
      </c>
      <c r="D703" t="s">
        <v>103</v>
      </c>
      <c r="E703" t="s">
        <v>239</v>
      </c>
      <c r="F703" t="s">
        <v>240</v>
      </c>
      <c r="G703">
        <v>5023</v>
      </c>
      <c r="H703" t="s">
        <v>241</v>
      </c>
      <c r="I703">
        <v>63300040</v>
      </c>
      <c r="J703" t="s">
        <v>1515</v>
      </c>
      <c r="K703" s="3"/>
      <c r="L703" s="3">
        <v>0</v>
      </c>
      <c r="M703" s="3">
        <v>0</v>
      </c>
      <c r="N703" s="107"/>
      <c r="O703" s="100"/>
      <c r="P703" s="3">
        <f t="shared" si="10"/>
        <v>0</v>
      </c>
    </row>
    <row r="704" spans="1:16" x14ac:dyDescent="0.35">
      <c r="A704" t="s">
        <v>10</v>
      </c>
      <c r="C704" t="s">
        <v>11</v>
      </c>
      <c r="D704" t="s">
        <v>103</v>
      </c>
      <c r="E704" t="s">
        <v>239</v>
      </c>
      <c r="F704" t="s">
        <v>240</v>
      </c>
      <c r="G704">
        <v>5023</v>
      </c>
      <c r="H704" t="s">
        <v>241</v>
      </c>
      <c r="I704">
        <v>63300080</v>
      </c>
      <c r="J704" t="s">
        <v>91</v>
      </c>
      <c r="K704" s="3"/>
      <c r="L704" s="3">
        <v>0</v>
      </c>
      <c r="M704" s="3">
        <v>0</v>
      </c>
      <c r="N704" s="107"/>
      <c r="O704" s="100"/>
      <c r="P704" s="3">
        <f t="shared" si="10"/>
        <v>0</v>
      </c>
    </row>
    <row r="705" spans="1:16" x14ac:dyDescent="0.35">
      <c r="A705" t="s">
        <v>10</v>
      </c>
      <c r="C705" t="s">
        <v>11</v>
      </c>
      <c r="D705" t="s">
        <v>103</v>
      </c>
      <c r="E705" t="s">
        <v>239</v>
      </c>
      <c r="F705" t="s">
        <v>240</v>
      </c>
      <c r="G705">
        <v>5023</v>
      </c>
      <c r="H705" t="s">
        <v>241</v>
      </c>
      <c r="I705">
        <v>63300100</v>
      </c>
      <c r="J705" t="s">
        <v>1869</v>
      </c>
      <c r="K705" s="3"/>
      <c r="L705" s="3">
        <v>0</v>
      </c>
      <c r="M705" s="3">
        <v>0</v>
      </c>
      <c r="N705" s="107"/>
      <c r="O705" s="100"/>
      <c r="P705" s="3">
        <f t="shared" si="10"/>
        <v>0</v>
      </c>
    </row>
    <row r="706" spans="1:16" x14ac:dyDescent="0.35">
      <c r="A706" t="s">
        <v>10</v>
      </c>
      <c r="C706" t="s">
        <v>11</v>
      </c>
      <c r="D706" t="s">
        <v>103</v>
      </c>
      <c r="E706" t="s">
        <v>239</v>
      </c>
      <c r="F706" t="s">
        <v>240</v>
      </c>
      <c r="G706">
        <v>5023</v>
      </c>
      <c r="H706" t="s">
        <v>241</v>
      </c>
      <c r="I706">
        <v>63300170</v>
      </c>
      <c r="J706" t="s">
        <v>1873</v>
      </c>
      <c r="K706" s="3"/>
      <c r="L706" s="3">
        <v>0</v>
      </c>
      <c r="M706" s="3">
        <v>0</v>
      </c>
      <c r="N706" s="107"/>
      <c r="O706" s="100"/>
      <c r="P706" s="3">
        <f t="shared" si="10"/>
        <v>0</v>
      </c>
    </row>
    <row r="707" spans="1:16" x14ac:dyDescent="0.35">
      <c r="A707" t="s">
        <v>10</v>
      </c>
      <c r="C707" t="s">
        <v>11</v>
      </c>
      <c r="D707" t="s">
        <v>103</v>
      </c>
      <c r="E707" t="s">
        <v>112</v>
      </c>
      <c r="F707" t="s">
        <v>113</v>
      </c>
      <c r="G707">
        <v>6002</v>
      </c>
      <c r="H707" t="s">
        <v>114</v>
      </c>
      <c r="I707">
        <v>63300040</v>
      </c>
      <c r="J707" t="s">
        <v>1515</v>
      </c>
      <c r="K707" s="3"/>
      <c r="L707" s="3">
        <v>45709.532533115998</v>
      </c>
      <c r="M707" s="3">
        <v>47309.366171775058</v>
      </c>
      <c r="N707" s="107"/>
      <c r="O707" s="100"/>
      <c r="P707" s="3">
        <f t="shared" si="10"/>
        <v>93018.898704891064</v>
      </c>
    </row>
    <row r="708" spans="1:16" x14ac:dyDescent="0.35">
      <c r="A708" t="s">
        <v>10</v>
      </c>
      <c r="C708" t="s">
        <v>11</v>
      </c>
      <c r="D708" t="s">
        <v>103</v>
      </c>
      <c r="E708" t="s">
        <v>112</v>
      </c>
      <c r="F708" t="s">
        <v>113</v>
      </c>
      <c r="G708">
        <v>6002</v>
      </c>
      <c r="H708" t="s">
        <v>114</v>
      </c>
      <c r="I708">
        <v>63300080</v>
      </c>
      <c r="J708" t="s">
        <v>91</v>
      </c>
      <c r="K708" s="3"/>
      <c r="L708" s="3">
        <v>132339.97990540252</v>
      </c>
      <c r="M708" s="3">
        <v>136971.8792020916</v>
      </c>
      <c r="N708" s="107"/>
      <c r="O708" s="100"/>
      <c r="P708" s="3">
        <f t="shared" ref="P708:P771" si="11">SUM(L708:N708)</f>
        <v>269311.85910749412</v>
      </c>
    </row>
    <row r="709" spans="1:16" x14ac:dyDescent="0.35">
      <c r="A709" t="s">
        <v>10</v>
      </c>
      <c r="C709" t="s">
        <v>11</v>
      </c>
      <c r="D709" t="s">
        <v>103</v>
      </c>
      <c r="E709" t="s">
        <v>112</v>
      </c>
      <c r="F709" t="s">
        <v>113</v>
      </c>
      <c r="G709">
        <v>6002</v>
      </c>
      <c r="H709" t="s">
        <v>114</v>
      </c>
      <c r="I709">
        <v>63300100</v>
      </c>
      <c r="J709" t="s">
        <v>1869</v>
      </c>
      <c r="K709" s="3"/>
      <c r="L709" s="3">
        <v>40050.257076634967</v>
      </c>
      <c r="M709" s="3">
        <v>41452.016074317195</v>
      </c>
      <c r="N709" s="107"/>
      <c r="O709" s="100"/>
      <c r="P709" s="3">
        <f t="shared" si="11"/>
        <v>81502.273150952155</v>
      </c>
    </row>
    <row r="710" spans="1:16" x14ac:dyDescent="0.35">
      <c r="A710" t="s">
        <v>10</v>
      </c>
      <c r="C710" t="s">
        <v>11</v>
      </c>
      <c r="D710" t="s">
        <v>103</v>
      </c>
      <c r="E710" t="s">
        <v>112</v>
      </c>
      <c r="F710" t="s">
        <v>113</v>
      </c>
      <c r="G710">
        <v>6002</v>
      </c>
      <c r="H710" t="s">
        <v>114</v>
      </c>
      <c r="I710">
        <v>63300170</v>
      </c>
      <c r="J710" t="s">
        <v>1873</v>
      </c>
      <c r="K710" s="3"/>
      <c r="L710" s="3">
        <v>69217.292121575651</v>
      </c>
      <c r="M710" s="3">
        <v>71639.897345830803</v>
      </c>
      <c r="N710" s="107"/>
      <c r="O710" s="100"/>
      <c r="P710" s="3">
        <f t="shared" si="11"/>
        <v>140857.18946740645</v>
      </c>
    </row>
    <row r="711" spans="1:16" x14ac:dyDescent="0.35">
      <c r="A711" t="s">
        <v>10</v>
      </c>
      <c r="C711" t="s">
        <v>11</v>
      </c>
      <c r="D711" t="s">
        <v>103</v>
      </c>
      <c r="E711" t="s">
        <v>104</v>
      </c>
      <c r="F711" t="s">
        <v>105</v>
      </c>
      <c r="G711">
        <v>6005</v>
      </c>
      <c r="H711" t="s">
        <v>106</v>
      </c>
      <c r="I711">
        <v>63300040</v>
      </c>
      <c r="J711" t="s">
        <v>1515</v>
      </c>
      <c r="K711" s="3"/>
      <c r="L711" s="3">
        <v>13329.433699171905</v>
      </c>
      <c r="M711" s="3">
        <v>13795.96387864292</v>
      </c>
      <c r="N711" s="107"/>
      <c r="O711" s="100"/>
      <c r="P711" s="3">
        <f t="shared" si="11"/>
        <v>27125.397577814823</v>
      </c>
    </row>
    <row r="712" spans="1:16" x14ac:dyDescent="0.35">
      <c r="A712" t="s">
        <v>10</v>
      </c>
      <c r="C712" t="s">
        <v>11</v>
      </c>
      <c r="D712" t="s">
        <v>103</v>
      </c>
      <c r="E712" t="s">
        <v>104</v>
      </c>
      <c r="F712" t="s">
        <v>105</v>
      </c>
      <c r="G712">
        <v>6005</v>
      </c>
      <c r="H712" t="s">
        <v>106</v>
      </c>
      <c r="I712">
        <v>63300080</v>
      </c>
      <c r="J712" t="s">
        <v>91</v>
      </c>
      <c r="K712" s="3"/>
      <c r="L712" s="3">
        <v>38591.884233792945</v>
      </c>
      <c r="M712" s="3">
        <v>39942.600181975693</v>
      </c>
      <c r="N712" s="107"/>
      <c r="O712" s="100"/>
      <c r="P712" s="3">
        <f t="shared" si="11"/>
        <v>78534.484415768646</v>
      </c>
    </row>
    <row r="713" spans="1:16" x14ac:dyDescent="0.35">
      <c r="A713" t="s">
        <v>10</v>
      </c>
      <c r="C713" t="s">
        <v>11</v>
      </c>
      <c r="D713" t="s">
        <v>103</v>
      </c>
      <c r="E713" t="s">
        <v>104</v>
      </c>
      <c r="F713" t="s">
        <v>105</v>
      </c>
      <c r="G713">
        <v>6005</v>
      </c>
      <c r="H713" t="s">
        <v>106</v>
      </c>
      <c r="I713">
        <v>63300100</v>
      </c>
      <c r="J713" t="s">
        <v>1869</v>
      </c>
      <c r="K713" s="3"/>
      <c r="L713" s="3">
        <v>11679.122860226813</v>
      </c>
      <c r="M713" s="3">
        <v>12087.89216033475</v>
      </c>
      <c r="N713" s="107"/>
      <c r="O713" s="100"/>
      <c r="P713" s="3">
        <f t="shared" si="11"/>
        <v>23767.015020561565</v>
      </c>
    </row>
    <row r="714" spans="1:16" x14ac:dyDescent="0.35">
      <c r="A714" t="s">
        <v>10</v>
      </c>
      <c r="C714" t="s">
        <v>11</v>
      </c>
      <c r="D714" t="s">
        <v>103</v>
      </c>
      <c r="E714" t="s">
        <v>104</v>
      </c>
      <c r="F714" t="s">
        <v>105</v>
      </c>
      <c r="G714">
        <v>6005</v>
      </c>
      <c r="H714" t="s">
        <v>106</v>
      </c>
      <c r="I714">
        <v>63300170</v>
      </c>
      <c r="J714" t="s">
        <v>1873</v>
      </c>
      <c r="K714" s="3"/>
      <c r="L714" s="3">
        <v>20184.5710301746</v>
      </c>
      <c r="M714" s="3">
        <v>20891.031016230711</v>
      </c>
      <c r="N714" s="107"/>
      <c r="O714" s="100"/>
      <c r="P714" s="3">
        <f t="shared" si="11"/>
        <v>41075.602046405314</v>
      </c>
    </row>
    <row r="715" spans="1:16" x14ac:dyDescent="0.35">
      <c r="A715" t="s">
        <v>10</v>
      </c>
      <c r="C715" t="s">
        <v>11</v>
      </c>
      <c r="D715" t="s">
        <v>103</v>
      </c>
      <c r="E715" t="s">
        <v>107</v>
      </c>
      <c r="F715" t="s">
        <v>108</v>
      </c>
      <c r="G715">
        <v>6005</v>
      </c>
      <c r="H715" t="s">
        <v>106</v>
      </c>
      <c r="I715">
        <v>63300040</v>
      </c>
      <c r="J715" t="s">
        <v>1515</v>
      </c>
      <c r="K715" s="3"/>
      <c r="L715" s="3">
        <v>18453.191599461788</v>
      </c>
      <c r="M715" s="3">
        <v>19099.053305442947</v>
      </c>
      <c r="N715" s="107"/>
      <c r="O715" s="100"/>
      <c r="P715" s="3">
        <f t="shared" si="11"/>
        <v>37552.244904904735</v>
      </c>
    </row>
    <row r="716" spans="1:16" x14ac:dyDescent="0.35">
      <c r="A716" t="s">
        <v>10</v>
      </c>
      <c r="C716" t="s">
        <v>11</v>
      </c>
      <c r="D716" t="s">
        <v>103</v>
      </c>
      <c r="E716" t="s">
        <v>107</v>
      </c>
      <c r="F716" t="s">
        <v>108</v>
      </c>
      <c r="G716">
        <v>6005</v>
      </c>
      <c r="H716" t="s">
        <v>106</v>
      </c>
      <c r="I716">
        <v>63300080</v>
      </c>
      <c r="J716" t="s">
        <v>91</v>
      </c>
      <c r="K716" s="3"/>
      <c r="L716" s="3">
        <v>53426.383297489367</v>
      </c>
      <c r="M716" s="3">
        <v>55296.306712901489</v>
      </c>
      <c r="N716" s="107"/>
      <c r="O716" s="100"/>
      <c r="P716" s="3">
        <f t="shared" si="11"/>
        <v>108722.69001039086</v>
      </c>
    </row>
    <row r="717" spans="1:16" x14ac:dyDescent="0.35">
      <c r="A717" t="s">
        <v>10</v>
      </c>
      <c r="C717" t="s">
        <v>11</v>
      </c>
      <c r="D717" t="s">
        <v>103</v>
      </c>
      <c r="E717" t="s">
        <v>107</v>
      </c>
      <c r="F717" t="s">
        <v>108</v>
      </c>
      <c r="G717">
        <v>6005</v>
      </c>
      <c r="H717" t="s">
        <v>106</v>
      </c>
      <c r="I717">
        <v>63300100</v>
      </c>
      <c r="J717" t="s">
        <v>1869</v>
      </c>
      <c r="K717" s="3"/>
      <c r="L717" s="3">
        <v>16168.51073476652</v>
      </c>
      <c r="M717" s="3">
        <v>16734.408610483344</v>
      </c>
      <c r="N717" s="107"/>
      <c r="O717" s="100"/>
      <c r="P717" s="3">
        <f t="shared" si="11"/>
        <v>32902.919345249866</v>
      </c>
    </row>
    <row r="718" spans="1:16" x14ac:dyDescent="0.35">
      <c r="A718" t="s">
        <v>10</v>
      </c>
      <c r="C718" t="s">
        <v>11</v>
      </c>
      <c r="D718" t="s">
        <v>103</v>
      </c>
      <c r="E718" t="s">
        <v>107</v>
      </c>
      <c r="F718" t="s">
        <v>108</v>
      </c>
      <c r="G718">
        <v>6005</v>
      </c>
      <c r="H718" t="s">
        <v>106</v>
      </c>
      <c r="I718">
        <v>63300170</v>
      </c>
      <c r="J718" t="s">
        <v>1873</v>
      </c>
      <c r="K718" s="3"/>
      <c r="L718" s="3">
        <v>27943.404422042138</v>
      </c>
      <c r="M718" s="3">
        <v>28921.42357681361</v>
      </c>
      <c r="N718" s="107"/>
      <c r="O718" s="100"/>
      <c r="P718" s="3">
        <f t="shared" si="11"/>
        <v>56864.827998855748</v>
      </c>
    </row>
    <row r="719" spans="1:16" x14ac:dyDescent="0.35">
      <c r="A719" t="s">
        <v>10</v>
      </c>
      <c r="C719" t="s">
        <v>11</v>
      </c>
      <c r="D719" t="s">
        <v>103</v>
      </c>
      <c r="E719" t="s">
        <v>317</v>
      </c>
      <c r="F719" t="s">
        <v>318</v>
      </c>
      <c r="G719">
        <v>5009</v>
      </c>
      <c r="H719" t="s">
        <v>319</v>
      </c>
      <c r="I719">
        <v>63300040</v>
      </c>
      <c r="J719" t="s">
        <v>1515</v>
      </c>
      <c r="K719" s="3"/>
      <c r="L719" s="3">
        <v>0</v>
      </c>
      <c r="M719" s="3">
        <v>0</v>
      </c>
      <c r="N719" s="107"/>
      <c r="O719" s="100"/>
      <c r="P719" s="3">
        <f t="shared" si="11"/>
        <v>0</v>
      </c>
    </row>
    <row r="720" spans="1:16" x14ac:dyDescent="0.35">
      <c r="A720" t="s">
        <v>10</v>
      </c>
      <c r="C720" t="s">
        <v>11</v>
      </c>
      <c r="D720" t="s">
        <v>103</v>
      </c>
      <c r="E720" t="s">
        <v>317</v>
      </c>
      <c r="F720" t="s">
        <v>318</v>
      </c>
      <c r="G720">
        <v>5009</v>
      </c>
      <c r="H720" t="s">
        <v>319</v>
      </c>
      <c r="I720">
        <v>63300080</v>
      </c>
      <c r="J720" t="s">
        <v>91</v>
      </c>
      <c r="K720" s="3"/>
      <c r="L720" s="3">
        <v>0</v>
      </c>
      <c r="M720" s="3">
        <v>0</v>
      </c>
      <c r="N720" s="107"/>
      <c r="O720" s="100"/>
      <c r="P720" s="3">
        <f t="shared" si="11"/>
        <v>0</v>
      </c>
    </row>
    <row r="721" spans="1:16" x14ac:dyDescent="0.35">
      <c r="A721" t="s">
        <v>10</v>
      </c>
      <c r="C721" t="s">
        <v>11</v>
      </c>
      <c r="D721" t="s">
        <v>103</v>
      </c>
      <c r="E721" t="s">
        <v>317</v>
      </c>
      <c r="F721" t="s">
        <v>318</v>
      </c>
      <c r="G721">
        <v>5009</v>
      </c>
      <c r="H721" t="s">
        <v>319</v>
      </c>
      <c r="I721">
        <v>63300100</v>
      </c>
      <c r="J721" t="s">
        <v>1869</v>
      </c>
      <c r="K721" s="3"/>
      <c r="L721" s="3">
        <v>0</v>
      </c>
      <c r="M721" s="3">
        <v>0</v>
      </c>
      <c r="N721" s="107"/>
      <c r="O721" s="100"/>
      <c r="P721" s="3">
        <f t="shared" si="11"/>
        <v>0</v>
      </c>
    </row>
    <row r="722" spans="1:16" x14ac:dyDescent="0.35">
      <c r="A722" t="s">
        <v>10</v>
      </c>
      <c r="C722" t="s">
        <v>11</v>
      </c>
      <c r="D722" t="s">
        <v>103</v>
      </c>
      <c r="E722" t="s">
        <v>317</v>
      </c>
      <c r="F722" t="s">
        <v>318</v>
      </c>
      <c r="G722">
        <v>5009</v>
      </c>
      <c r="H722" t="s">
        <v>319</v>
      </c>
      <c r="I722">
        <v>63300170</v>
      </c>
      <c r="J722" t="s">
        <v>1873</v>
      </c>
      <c r="K722" s="3"/>
      <c r="L722" s="3">
        <v>0</v>
      </c>
      <c r="M722" s="3">
        <v>0</v>
      </c>
      <c r="N722" s="107"/>
      <c r="O722" s="100"/>
      <c r="P722" s="3">
        <f t="shared" si="11"/>
        <v>0</v>
      </c>
    </row>
    <row r="723" spans="1:16" x14ac:dyDescent="0.35">
      <c r="A723" t="s">
        <v>10</v>
      </c>
      <c r="C723" t="s">
        <v>11</v>
      </c>
      <c r="D723" t="s">
        <v>103</v>
      </c>
      <c r="E723" t="s">
        <v>320</v>
      </c>
      <c r="F723" t="s">
        <v>321</v>
      </c>
      <c r="G723">
        <v>5009</v>
      </c>
      <c r="H723" t="s">
        <v>319</v>
      </c>
      <c r="I723">
        <v>63300040</v>
      </c>
      <c r="J723" t="s">
        <v>1515</v>
      </c>
      <c r="K723" s="3"/>
      <c r="L723" s="3">
        <v>0</v>
      </c>
      <c r="M723" s="3">
        <v>0</v>
      </c>
      <c r="N723" s="107"/>
      <c r="O723" s="100"/>
      <c r="P723" s="3">
        <f t="shared" si="11"/>
        <v>0</v>
      </c>
    </row>
    <row r="724" spans="1:16" x14ac:dyDescent="0.35">
      <c r="A724" t="s">
        <v>10</v>
      </c>
      <c r="C724" t="s">
        <v>11</v>
      </c>
      <c r="D724" t="s">
        <v>103</v>
      </c>
      <c r="E724" t="s">
        <v>320</v>
      </c>
      <c r="F724" t="s">
        <v>321</v>
      </c>
      <c r="G724">
        <v>5009</v>
      </c>
      <c r="H724" t="s">
        <v>319</v>
      </c>
      <c r="I724">
        <v>63300080</v>
      </c>
      <c r="J724" t="s">
        <v>91</v>
      </c>
      <c r="K724" s="3"/>
      <c r="L724" s="3">
        <v>0</v>
      </c>
      <c r="M724" s="3">
        <v>0</v>
      </c>
      <c r="N724" s="107"/>
      <c r="O724" s="100"/>
      <c r="P724" s="3">
        <f t="shared" si="11"/>
        <v>0</v>
      </c>
    </row>
    <row r="725" spans="1:16" x14ac:dyDescent="0.35">
      <c r="A725" t="s">
        <v>10</v>
      </c>
      <c r="C725" t="s">
        <v>11</v>
      </c>
      <c r="D725" t="s">
        <v>103</v>
      </c>
      <c r="E725" t="s">
        <v>320</v>
      </c>
      <c r="F725" t="s">
        <v>321</v>
      </c>
      <c r="G725">
        <v>5009</v>
      </c>
      <c r="H725" t="s">
        <v>319</v>
      </c>
      <c r="I725">
        <v>63300100</v>
      </c>
      <c r="J725" t="s">
        <v>1869</v>
      </c>
      <c r="K725" s="3"/>
      <c r="L725" s="3">
        <v>0</v>
      </c>
      <c r="M725" s="3">
        <v>0</v>
      </c>
      <c r="N725" s="107"/>
      <c r="O725" s="100"/>
      <c r="P725" s="3">
        <f t="shared" si="11"/>
        <v>0</v>
      </c>
    </row>
    <row r="726" spans="1:16" x14ac:dyDescent="0.35">
      <c r="A726" t="s">
        <v>10</v>
      </c>
      <c r="C726" t="s">
        <v>11</v>
      </c>
      <c r="D726" t="s">
        <v>103</v>
      </c>
      <c r="E726" t="s">
        <v>320</v>
      </c>
      <c r="F726" t="s">
        <v>321</v>
      </c>
      <c r="G726">
        <v>5009</v>
      </c>
      <c r="H726" t="s">
        <v>319</v>
      </c>
      <c r="I726">
        <v>63300170</v>
      </c>
      <c r="J726" t="s">
        <v>1873</v>
      </c>
      <c r="K726" s="3"/>
      <c r="L726" s="3">
        <v>0</v>
      </c>
      <c r="M726" s="3">
        <v>0</v>
      </c>
      <c r="N726" s="107"/>
      <c r="O726" s="100"/>
      <c r="P726" s="3">
        <f t="shared" si="11"/>
        <v>0</v>
      </c>
    </row>
    <row r="727" spans="1:16" x14ac:dyDescent="0.35">
      <c r="A727" t="s">
        <v>10</v>
      </c>
      <c r="C727" t="s">
        <v>11</v>
      </c>
      <c r="D727" t="s">
        <v>103</v>
      </c>
      <c r="E727" t="s">
        <v>322</v>
      </c>
      <c r="F727" t="s">
        <v>323</v>
      </c>
      <c r="G727">
        <v>5009</v>
      </c>
      <c r="H727" t="s">
        <v>319</v>
      </c>
      <c r="I727">
        <v>63300040</v>
      </c>
      <c r="J727" t="s">
        <v>1515</v>
      </c>
      <c r="K727" s="3"/>
      <c r="L727" s="3">
        <v>0</v>
      </c>
      <c r="M727" s="3">
        <v>0</v>
      </c>
      <c r="N727" s="107"/>
      <c r="O727" s="100"/>
      <c r="P727" s="3">
        <f t="shared" si="11"/>
        <v>0</v>
      </c>
    </row>
    <row r="728" spans="1:16" x14ac:dyDescent="0.35">
      <c r="A728" t="s">
        <v>10</v>
      </c>
      <c r="C728" t="s">
        <v>11</v>
      </c>
      <c r="D728" t="s">
        <v>103</v>
      </c>
      <c r="E728" t="s">
        <v>322</v>
      </c>
      <c r="F728" t="s">
        <v>323</v>
      </c>
      <c r="G728">
        <v>5009</v>
      </c>
      <c r="H728" t="s">
        <v>319</v>
      </c>
      <c r="I728">
        <v>63300080</v>
      </c>
      <c r="J728" t="s">
        <v>91</v>
      </c>
      <c r="K728" s="3"/>
      <c r="L728" s="3">
        <v>0</v>
      </c>
      <c r="M728" s="3">
        <v>0</v>
      </c>
      <c r="N728" s="107"/>
      <c r="O728" s="100"/>
      <c r="P728" s="3">
        <f t="shared" si="11"/>
        <v>0</v>
      </c>
    </row>
    <row r="729" spans="1:16" x14ac:dyDescent="0.35">
      <c r="A729" t="s">
        <v>10</v>
      </c>
      <c r="C729" t="s">
        <v>11</v>
      </c>
      <c r="D729" t="s">
        <v>103</v>
      </c>
      <c r="E729" t="s">
        <v>322</v>
      </c>
      <c r="F729" t="s">
        <v>323</v>
      </c>
      <c r="G729">
        <v>5009</v>
      </c>
      <c r="H729" t="s">
        <v>319</v>
      </c>
      <c r="I729">
        <v>63300100</v>
      </c>
      <c r="J729" t="s">
        <v>1869</v>
      </c>
      <c r="K729" s="3"/>
      <c r="L729" s="3">
        <v>0</v>
      </c>
      <c r="M729" s="3">
        <v>0</v>
      </c>
      <c r="N729" s="107"/>
      <c r="O729" s="100"/>
      <c r="P729" s="3">
        <f t="shared" si="11"/>
        <v>0</v>
      </c>
    </row>
    <row r="730" spans="1:16" x14ac:dyDescent="0.35">
      <c r="A730" t="s">
        <v>10</v>
      </c>
      <c r="C730" t="s">
        <v>11</v>
      </c>
      <c r="D730" t="s">
        <v>103</v>
      </c>
      <c r="E730" t="s">
        <v>322</v>
      </c>
      <c r="F730" t="s">
        <v>323</v>
      </c>
      <c r="G730">
        <v>5009</v>
      </c>
      <c r="H730" t="s">
        <v>319</v>
      </c>
      <c r="I730">
        <v>63300110</v>
      </c>
      <c r="J730" t="s">
        <v>1866</v>
      </c>
      <c r="K730" s="3"/>
      <c r="L730" s="3">
        <v>0</v>
      </c>
      <c r="M730" s="3">
        <v>0</v>
      </c>
      <c r="N730" s="107"/>
      <c r="O730" s="100"/>
      <c r="P730" s="3">
        <f t="shared" si="11"/>
        <v>0</v>
      </c>
    </row>
    <row r="731" spans="1:16" x14ac:dyDescent="0.35">
      <c r="A731" t="s">
        <v>10</v>
      </c>
      <c r="C731" t="s">
        <v>11</v>
      </c>
      <c r="D731" t="s">
        <v>103</v>
      </c>
      <c r="E731" t="s">
        <v>322</v>
      </c>
      <c r="F731" t="s">
        <v>323</v>
      </c>
      <c r="G731">
        <v>5009</v>
      </c>
      <c r="H731" t="s">
        <v>319</v>
      </c>
      <c r="I731">
        <v>63300170</v>
      </c>
      <c r="J731" t="s">
        <v>1873</v>
      </c>
      <c r="K731" s="3"/>
      <c r="L731" s="3">
        <v>0</v>
      </c>
      <c r="M731" s="3">
        <v>0</v>
      </c>
      <c r="N731" s="107"/>
      <c r="O731" s="100"/>
      <c r="P731" s="3">
        <f t="shared" si="11"/>
        <v>0</v>
      </c>
    </row>
    <row r="732" spans="1:16" x14ac:dyDescent="0.35">
      <c r="A732" t="s">
        <v>10</v>
      </c>
      <c r="C732" t="s">
        <v>11</v>
      </c>
      <c r="D732" t="s">
        <v>103</v>
      </c>
      <c r="E732" t="s">
        <v>324</v>
      </c>
      <c r="F732" t="s">
        <v>325</v>
      </c>
      <c r="G732">
        <v>5009</v>
      </c>
      <c r="H732" t="s">
        <v>319</v>
      </c>
      <c r="I732">
        <v>63300040</v>
      </c>
      <c r="J732" t="s">
        <v>1515</v>
      </c>
      <c r="K732" s="3"/>
      <c r="L732" s="3">
        <v>0</v>
      </c>
      <c r="M732" s="3">
        <v>0</v>
      </c>
      <c r="N732" s="107"/>
      <c r="O732" s="100"/>
      <c r="P732" s="3">
        <f t="shared" si="11"/>
        <v>0</v>
      </c>
    </row>
    <row r="733" spans="1:16" x14ac:dyDescent="0.35">
      <c r="A733" t="s">
        <v>10</v>
      </c>
      <c r="C733" t="s">
        <v>11</v>
      </c>
      <c r="D733" t="s">
        <v>103</v>
      </c>
      <c r="E733" t="s">
        <v>324</v>
      </c>
      <c r="F733" t="s">
        <v>325</v>
      </c>
      <c r="G733">
        <v>5009</v>
      </c>
      <c r="H733" t="s">
        <v>319</v>
      </c>
      <c r="I733">
        <v>63300080</v>
      </c>
      <c r="J733" t="s">
        <v>91</v>
      </c>
      <c r="K733" s="3"/>
      <c r="L733" s="3">
        <v>0</v>
      </c>
      <c r="M733" s="3">
        <v>0</v>
      </c>
      <c r="N733" s="107"/>
      <c r="O733" s="100"/>
      <c r="P733" s="3">
        <f t="shared" si="11"/>
        <v>0</v>
      </c>
    </row>
    <row r="734" spans="1:16" x14ac:dyDescent="0.35">
      <c r="A734" t="s">
        <v>10</v>
      </c>
      <c r="C734" t="s">
        <v>11</v>
      </c>
      <c r="D734" t="s">
        <v>103</v>
      </c>
      <c r="E734" t="s">
        <v>324</v>
      </c>
      <c r="F734" t="s">
        <v>325</v>
      </c>
      <c r="G734">
        <v>5009</v>
      </c>
      <c r="H734" t="s">
        <v>319</v>
      </c>
      <c r="I734">
        <v>63300100</v>
      </c>
      <c r="J734" t="s">
        <v>1869</v>
      </c>
      <c r="K734" s="3"/>
      <c r="L734" s="3">
        <v>0</v>
      </c>
      <c r="M734" s="3">
        <v>0</v>
      </c>
      <c r="N734" s="107"/>
      <c r="O734" s="100"/>
      <c r="P734" s="3">
        <f t="shared" si="11"/>
        <v>0</v>
      </c>
    </row>
    <row r="735" spans="1:16" x14ac:dyDescent="0.35">
      <c r="A735" t="s">
        <v>10</v>
      </c>
      <c r="C735" t="s">
        <v>11</v>
      </c>
      <c r="D735" t="s">
        <v>103</v>
      </c>
      <c r="E735" t="s">
        <v>324</v>
      </c>
      <c r="F735" t="s">
        <v>325</v>
      </c>
      <c r="G735">
        <v>5009</v>
      </c>
      <c r="H735" t="s">
        <v>319</v>
      </c>
      <c r="I735">
        <v>63300170</v>
      </c>
      <c r="J735" t="s">
        <v>1873</v>
      </c>
      <c r="K735" s="3"/>
      <c r="L735" s="3">
        <v>0</v>
      </c>
      <c r="M735" s="3">
        <v>0</v>
      </c>
      <c r="N735" s="107"/>
      <c r="O735" s="100"/>
      <c r="P735" s="3">
        <f t="shared" si="11"/>
        <v>0</v>
      </c>
    </row>
    <row r="736" spans="1:16" x14ac:dyDescent="0.35">
      <c r="A736" t="s">
        <v>10</v>
      </c>
      <c r="C736" t="s">
        <v>11</v>
      </c>
      <c r="D736" t="s">
        <v>103</v>
      </c>
      <c r="E736" t="s">
        <v>326</v>
      </c>
      <c r="F736" t="s">
        <v>327</v>
      </c>
      <c r="G736">
        <v>5009</v>
      </c>
      <c r="H736" t="s">
        <v>319</v>
      </c>
      <c r="I736">
        <v>63300040</v>
      </c>
      <c r="J736" t="s">
        <v>1515</v>
      </c>
      <c r="K736" s="3"/>
      <c r="L736" s="3">
        <v>0</v>
      </c>
      <c r="M736" s="3">
        <v>0</v>
      </c>
      <c r="N736" s="107"/>
      <c r="O736" s="100"/>
      <c r="P736" s="3">
        <f t="shared" si="11"/>
        <v>0</v>
      </c>
    </row>
    <row r="737" spans="1:16" x14ac:dyDescent="0.35">
      <c r="A737" t="s">
        <v>10</v>
      </c>
      <c r="C737" t="s">
        <v>11</v>
      </c>
      <c r="D737" t="s">
        <v>103</v>
      </c>
      <c r="E737" t="s">
        <v>326</v>
      </c>
      <c r="F737" t="s">
        <v>327</v>
      </c>
      <c r="G737">
        <v>5009</v>
      </c>
      <c r="H737" t="s">
        <v>319</v>
      </c>
      <c r="I737">
        <v>63300080</v>
      </c>
      <c r="J737" t="s">
        <v>91</v>
      </c>
      <c r="K737" s="3"/>
      <c r="L737" s="3">
        <v>0</v>
      </c>
      <c r="M737" s="3">
        <v>0</v>
      </c>
      <c r="N737" s="107"/>
      <c r="O737" s="100"/>
      <c r="P737" s="3">
        <f t="shared" si="11"/>
        <v>0</v>
      </c>
    </row>
    <row r="738" spans="1:16" x14ac:dyDescent="0.35">
      <c r="A738" t="s">
        <v>10</v>
      </c>
      <c r="C738" t="s">
        <v>11</v>
      </c>
      <c r="D738" t="s">
        <v>103</v>
      </c>
      <c r="E738" t="s">
        <v>326</v>
      </c>
      <c r="F738" t="s">
        <v>327</v>
      </c>
      <c r="G738">
        <v>5009</v>
      </c>
      <c r="H738" t="s">
        <v>319</v>
      </c>
      <c r="I738">
        <v>63300100</v>
      </c>
      <c r="J738" t="s">
        <v>1869</v>
      </c>
      <c r="K738" s="3"/>
      <c r="L738" s="3">
        <v>0</v>
      </c>
      <c r="M738" s="3">
        <v>0</v>
      </c>
      <c r="N738" s="107"/>
      <c r="O738" s="100"/>
      <c r="P738" s="3">
        <f t="shared" si="11"/>
        <v>0</v>
      </c>
    </row>
    <row r="739" spans="1:16" x14ac:dyDescent="0.35">
      <c r="A739" t="s">
        <v>10</v>
      </c>
      <c r="C739" t="s">
        <v>11</v>
      </c>
      <c r="D739" t="s">
        <v>103</v>
      </c>
      <c r="E739" t="s">
        <v>326</v>
      </c>
      <c r="F739" t="s">
        <v>327</v>
      </c>
      <c r="G739">
        <v>5009</v>
      </c>
      <c r="H739" t="s">
        <v>319</v>
      </c>
      <c r="I739">
        <v>63300170</v>
      </c>
      <c r="J739" t="s">
        <v>1873</v>
      </c>
      <c r="K739" s="3"/>
      <c r="L739" s="3">
        <v>0</v>
      </c>
      <c r="M739" s="3">
        <v>0</v>
      </c>
      <c r="N739" s="107"/>
      <c r="O739" s="100"/>
      <c r="P739" s="3">
        <f t="shared" si="11"/>
        <v>0</v>
      </c>
    </row>
    <row r="740" spans="1:16" x14ac:dyDescent="0.35">
      <c r="A740" t="s">
        <v>10</v>
      </c>
      <c r="C740" t="s">
        <v>11</v>
      </c>
      <c r="D740" t="s">
        <v>103</v>
      </c>
      <c r="E740" t="s">
        <v>328</v>
      </c>
      <c r="F740" t="s">
        <v>329</v>
      </c>
      <c r="G740">
        <v>5009</v>
      </c>
      <c r="H740" t="s">
        <v>319</v>
      </c>
      <c r="I740">
        <v>63300040</v>
      </c>
      <c r="J740" t="s">
        <v>1515</v>
      </c>
      <c r="K740" s="3"/>
      <c r="L740" s="3">
        <v>0</v>
      </c>
      <c r="M740" s="3">
        <v>0</v>
      </c>
      <c r="N740" s="107"/>
      <c r="O740" s="100"/>
      <c r="P740" s="3">
        <f t="shared" si="11"/>
        <v>0</v>
      </c>
    </row>
    <row r="741" spans="1:16" x14ac:dyDescent="0.35">
      <c r="A741" t="s">
        <v>10</v>
      </c>
      <c r="C741" t="s">
        <v>11</v>
      </c>
      <c r="D741" t="s">
        <v>103</v>
      </c>
      <c r="E741" t="s">
        <v>328</v>
      </c>
      <c r="F741" t="s">
        <v>329</v>
      </c>
      <c r="G741">
        <v>5009</v>
      </c>
      <c r="H741" t="s">
        <v>319</v>
      </c>
      <c r="I741">
        <v>63300080</v>
      </c>
      <c r="J741" t="s">
        <v>91</v>
      </c>
      <c r="K741" s="3"/>
      <c r="L741" s="3">
        <v>0</v>
      </c>
      <c r="M741" s="3">
        <v>0</v>
      </c>
      <c r="N741" s="107"/>
      <c r="O741" s="100"/>
      <c r="P741" s="3">
        <f t="shared" si="11"/>
        <v>0</v>
      </c>
    </row>
    <row r="742" spans="1:16" x14ac:dyDescent="0.35">
      <c r="A742" t="s">
        <v>10</v>
      </c>
      <c r="C742" t="s">
        <v>11</v>
      </c>
      <c r="D742" t="s">
        <v>103</v>
      </c>
      <c r="E742" t="s">
        <v>328</v>
      </c>
      <c r="F742" t="s">
        <v>329</v>
      </c>
      <c r="G742">
        <v>5009</v>
      </c>
      <c r="H742" t="s">
        <v>319</v>
      </c>
      <c r="I742">
        <v>63300100</v>
      </c>
      <c r="J742" t="s">
        <v>1869</v>
      </c>
      <c r="K742" s="3"/>
      <c r="L742" s="3">
        <v>0</v>
      </c>
      <c r="M742" s="3">
        <v>0</v>
      </c>
      <c r="N742" s="107"/>
      <c r="O742" s="100"/>
      <c r="P742" s="3">
        <f t="shared" si="11"/>
        <v>0</v>
      </c>
    </row>
    <row r="743" spans="1:16" x14ac:dyDescent="0.35">
      <c r="A743" t="s">
        <v>10</v>
      </c>
      <c r="C743" t="s">
        <v>11</v>
      </c>
      <c r="D743" t="s">
        <v>103</v>
      </c>
      <c r="E743" t="s">
        <v>328</v>
      </c>
      <c r="F743" t="s">
        <v>329</v>
      </c>
      <c r="G743">
        <v>5009</v>
      </c>
      <c r="H743" t="s">
        <v>319</v>
      </c>
      <c r="I743">
        <v>63300170</v>
      </c>
      <c r="J743" t="s">
        <v>1873</v>
      </c>
      <c r="K743" s="3"/>
      <c r="L743" s="3">
        <v>0</v>
      </c>
      <c r="M743" s="3">
        <v>0</v>
      </c>
      <c r="N743" s="107"/>
      <c r="O743" s="100"/>
      <c r="P743" s="3">
        <f t="shared" si="11"/>
        <v>0</v>
      </c>
    </row>
    <row r="744" spans="1:16" x14ac:dyDescent="0.35">
      <c r="A744" t="s">
        <v>10</v>
      </c>
      <c r="C744" t="s">
        <v>11</v>
      </c>
      <c r="D744" t="s">
        <v>103</v>
      </c>
      <c r="E744" t="s">
        <v>330</v>
      </c>
      <c r="F744" t="s">
        <v>331</v>
      </c>
      <c r="G744">
        <v>5009</v>
      </c>
      <c r="H744" t="s">
        <v>319</v>
      </c>
      <c r="I744">
        <v>63300040</v>
      </c>
      <c r="J744" t="s">
        <v>1515</v>
      </c>
      <c r="K744" s="3"/>
      <c r="L744" s="3">
        <v>0</v>
      </c>
      <c r="M744" s="3">
        <v>0</v>
      </c>
      <c r="N744" s="107"/>
      <c r="O744" s="100"/>
      <c r="P744" s="3">
        <f t="shared" si="11"/>
        <v>0</v>
      </c>
    </row>
    <row r="745" spans="1:16" x14ac:dyDescent="0.35">
      <c r="A745" t="s">
        <v>10</v>
      </c>
      <c r="C745" t="s">
        <v>11</v>
      </c>
      <c r="D745" t="s">
        <v>103</v>
      </c>
      <c r="E745" t="s">
        <v>330</v>
      </c>
      <c r="F745" t="s">
        <v>331</v>
      </c>
      <c r="G745">
        <v>5009</v>
      </c>
      <c r="H745" t="s">
        <v>319</v>
      </c>
      <c r="I745">
        <v>63300080</v>
      </c>
      <c r="J745" t="s">
        <v>91</v>
      </c>
      <c r="K745" s="3"/>
      <c r="L745" s="3">
        <v>0</v>
      </c>
      <c r="M745" s="3">
        <v>0</v>
      </c>
      <c r="N745" s="107"/>
      <c r="O745" s="100"/>
      <c r="P745" s="3">
        <f t="shared" si="11"/>
        <v>0</v>
      </c>
    </row>
    <row r="746" spans="1:16" x14ac:dyDescent="0.35">
      <c r="A746" t="s">
        <v>10</v>
      </c>
      <c r="C746" t="s">
        <v>11</v>
      </c>
      <c r="D746" t="s">
        <v>103</v>
      </c>
      <c r="E746" t="s">
        <v>330</v>
      </c>
      <c r="F746" t="s">
        <v>331</v>
      </c>
      <c r="G746">
        <v>5009</v>
      </c>
      <c r="H746" t="s">
        <v>319</v>
      </c>
      <c r="I746">
        <v>63300100</v>
      </c>
      <c r="J746" t="s">
        <v>1869</v>
      </c>
      <c r="K746" s="3"/>
      <c r="L746" s="3">
        <v>0</v>
      </c>
      <c r="M746" s="3">
        <v>0</v>
      </c>
      <c r="N746" s="107"/>
      <c r="O746" s="100"/>
      <c r="P746" s="3">
        <f t="shared" si="11"/>
        <v>0</v>
      </c>
    </row>
    <row r="747" spans="1:16" x14ac:dyDescent="0.35">
      <c r="A747" t="s">
        <v>10</v>
      </c>
      <c r="C747" t="s">
        <v>11</v>
      </c>
      <c r="D747" t="s">
        <v>103</v>
      </c>
      <c r="E747" t="s">
        <v>330</v>
      </c>
      <c r="F747" t="s">
        <v>331</v>
      </c>
      <c r="G747">
        <v>5009</v>
      </c>
      <c r="H747" t="s">
        <v>319</v>
      </c>
      <c r="I747">
        <v>63300170</v>
      </c>
      <c r="J747" t="s">
        <v>1873</v>
      </c>
      <c r="K747" s="3"/>
      <c r="L747" s="3">
        <v>0</v>
      </c>
      <c r="M747" s="3">
        <v>0</v>
      </c>
      <c r="N747" s="107"/>
      <c r="O747" s="100"/>
      <c r="P747" s="3">
        <f t="shared" si="11"/>
        <v>0</v>
      </c>
    </row>
    <row r="748" spans="1:16" x14ac:dyDescent="0.35">
      <c r="A748" t="s">
        <v>10</v>
      </c>
      <c r="C748" t="s">
        <v>11</v>
      </c>
      <c r="D748" t="s">
        <v>103</v>
      </c>
      <c r="E748" t="s">
        <v>332</v>
      </c>
      <c r="F748" t="s">
        <v>333</v>
      </c>
      <c r="G748">
        <v>5009</v>
      </c>
      <c r="H748" t="s">
        <v>319</v>
      </c>
      <c r="I748">
        <v>63300040</v>
      </c>
      <c r="J748" t="s">
        <v>1515</v>
      </c>
      <c r="K748" s="3"/>
      <c r="L748" s="3">
        <v>0</v>
      </c>
      <c r="M748" s="3">
        <v>0</v>
      </c>
      <c r="N748" s="107"/>
      <c r="O748" s="100"/>
      <c r="P748" s="3">
        <f t="shared" si="11"/>
        <v>0</v>
      </c>
    </row>
    <row r="749" spans="1:16" x14ac:dyDescent="0.35">
      <c r="A749" t="s">
        <v>10</v>
      </c>
      <c r="C749" t="s">
        <v>11</v>
      </c>
      <c r="D749" t="s">
        <v>103</v>
      </c>
      <c r="E749" t="s">
        <v>332</v>
      </c>
      <c r="F749" t="s">
        <v>333</v>
      </c>
      <c r="G749">
        <v>5009</v>
      </c>
      <c r="H749" t="s">
        <v>319</v>
      </c>
      <c r="I749">
        <v>63300080</v>
      </c>
      <c r="J749" t="s">
        <v>91</v>
      </c>
      <c r="K749" s="3"/>
      <c r="L749" s="3">
        <v>0</v>
      </c>
      <c r="M749" s="3">
        <v>0</v>
      </c>
      <c r="N749" s="107"/>
      <c r="O749" s="100"/>
      <c r="P749" s="3">
        <f t="shared" si="11"/>
        <v>0</v>
      </c>
    </row>
    <row r="750" spans="1:16" x14ac:dyDescent="0.35">
      <c r="A750" t="s">
        <v>10</v>
      </c>
      <c r="C750" t="s">
        <v>11</v>
      </c>
      <c r="D750" t="s">
        <v>103</v>
      </c>
      <c r="E750" t="s">
        <v>332</v>
      </c>
      <c r="F750" t="s">
        <v>333</v>
      </c>
      <c r="G750">
        <v>5009</v>
      </c>
      <c r="H750" t="s">
        <v>319</v>
      </c>
      <c r="I750">
        <v>63300100</v>
      </c>
      <c r="J750" t="s">
        <v>1869</v>
      </c>
      <c r="K750" s="3"/>
      <c r="L750" s="3">
        <v>0</v>
      </c>
      <c r="M750" s="3">
        <v>0</v>
      </c>
      <c r="N750" s="107"/>
      <c r="O750" s="100"/>
      <c r="P750" s="3">
        <f t="shared" si="11"/>
        <v>0</v>
      </c>
    </row>
    <row r="751" spans="1:16" x14ac:dyDescent="0.35">
      <c r="A751" t="s">
        <v>10</v>
      </c>
      <c r="C751" t="s">
        <v>11</v>
      </c>
      <c r="D751" t="s">
        <v>103</v>
      </c>
      <c r="E751" t="s">
        <v>332</v>
      </c>
      <c r="F751" t="s">
        <v>333</v>
      </c>
      <c r="G751">
        <v>5009</v>
      </c>
      <c r="H751" t="s">
        <v>319</v>
      </c>
      <c r="I751">
        <v>63300170</v>
      </c>
      <c r="J751" t="s">
        <v>1873</v>
      </c>
      <c r="K751" s="3"/>
      <c r="L751" s="3">
        <v>0</v>
      </c>
      <c r="M751" s="3">
        <v>0</v>
      </c>
      <c r="N751" s="107"/>
      <c r="O751" s="100"/>
      <c r="P751" s="3">
        <f t="shared" si="11"/>
        <v>0</v>
      </c>
    </row>
    <row r="752" spans="1:16" x14ac:dyDescent="0.35">
      <c r="A752" t="s">
        <v>10</v>
      </c>
      <c r="C752" t="s">
        <v>11</v>
      </c>
      <c r="D752" t="s">
        <v>103</v>
      </c>
      <c r="E752" t="s">
        <v>334</v>
      </c>
      <c r="F752" t="s">
        <v>335</v>
      </c>
      <c r="G752">
        <v>5009</v>
      </c>
      <c r="H752" t="s">
        <v>319</v>
      </c>
      <c r="I752">
        <v>63300040</v>
      </c>
      <c r="J752" t="s">
        <v>1515</v>
      </c>
      <c r="K752" s="3"/>
      <c r="L752" s="3">
        <v>0</v>
      </c>
      <c r="M752" s="3">
        <v>0</v>
      </c>
      <c r="N752" s="107"/>
      <c r="O752" s="100"/>
      <c r="P752" s="3">
        <f t="shared" si="11"/>
        <v>0</v>
      </c>
    </row>
    <row r="753" spans="1:16" x14ac:dyDescent="0.35">
      <c r="A753" t="s">
        <v>10</v>
      </c>
      <c r="C753" t="s">
        <v>11</v>
      </c>
      <c r="D753" t="s">
        <v>103</v>
      </c>
      <c r="E753" t="s">
        <v>334</v>
      </c>
      <c r="F753" t="s">
        <v>335</v>
      </c>
      <c r="G753">
        <v>5009</v>
      </c>
      <c r="H753" t="s">
        <v>319</v>
      </c>
      <c r="I753">
        <v>63300080</v>
      </c>
      <c r="J753" t="s">
        <v>91</v>
      </c>
      <c r="K753" s="3"/>
      <c r="L753" s="3">
        <v>0</v>
      </c>
      <c r="M753" s="3">
        <v>0</v>
      </c>
      <c r="N753" s="107"/>
      <c r="O753" s="100"/>
      <c r="P753" s="3">
        <f t="shared" si="11"/>
        <v>0</v>
      </c>
    </row>
    <row r="754" spans="1:16" x14ac:dyDescent="0.35">
      <c r="A754" t="s">
        <v>10</v>
      </c>
      <c r="C754" t="s">
        <v>11</v>
      </c>
      <c r="D754" t="s">
        <v>103</v>
      </c>
      <c r="E754" t="s">
        <v>334</v>
      </c>
      <c r="F754" t="s">
        <v>335</v>
      </c>
      <c r="G754">
        <v>5009</v>
      </c>
      <c r="H754" t="s">
        <v>319</v>
      </c>
      <c r="I754">
        <v>63300100</v>
      </c>
      <c r="J754" t="s">
        <v>1869</v>
      </c>
      <c r="K754" s="3"/>
      <c r="L754" s="3">
        <v>0</v>
      </c>
      <c r="M754" s="3">
        <v>0</v>
      </c>
      <c r="N754" s="107"/>
      <c r="O754" s="100"/>
      <c r="P754" s="3">
        <f t="shared" si="11"/>
        <v>0</v>
      </c>
    </row>
    <row r="755" spans="1:16" x14ac:dyDescent="0.35">
      <c r="A755" t="s">
        <v>10</v>
      </c>
      <c r="C755" t="s">
        <v>11</v>
      </c>
      <c r="D755" t="s">
        <v>103</v>
      </c>
      <c r="E755" t="s">
        <v>334</v>
      </c>
      <c r="F755" t="s">
        <v>335</v>
      </c>
      <c r="G755">
        <v>5009</v>
      </c>
      <c r="H755" t="s">
        <v>319</v>
      </c>
      <c r="I755">
        <v>63300170</v>
      </c>
      <c r="J755" t="s">
        <v>1873</v>
      </c>
      <c r="K755" s="3"/>
      <c r="L755" s="3">
        <v>0</v>
      </c>
      <c r="M755" s="3">
        <v>0</v>
      </c>
      <c r="N755" s="107"/>
      <c r="O755" s="100"/>
      <c r="P755" s="3">
        <f t="shared" si="11"/>
        <v>0</v>
      </c>
    </row>
    <row r="756" spans="1:16" x14ac:dyDescent="0.35">
      <c r="A756" t="s">
        <v>10</v>
      </c>
      <c r="C756" t="s">
        <v>11</v>
      </c>
      <c r="D756" t="s">
        <v>103</v>
      </c>
      <c r="E756" t="s">
        <v>336</v>
      </c>
      <c r="F756" t="s">
        <v>337</v>
      </c>
      <c r="G756">
        <v>5009</v>
      </c>
      <c r="H756" t="s">
        <v>319</v>
      </c>
      <c r="I756">
        <v>63300040</v>
      </c>
      <c r="J756" t="s">
        <v>1515</v>
      </c>
      <c r="K756" s="3"/>
      <c r="L756" s="3">
        <v>0</v>
      </c>
      <c r="M756" s="3">
        <v>0</v>
      </c>
      <c r="N756" s="107"/>
      <c r="O756" s="100"/>
      <c r="P756" s="3">
        <f t="shared" si="11"/>
        <v>0</v>
      </c>
    </row>
    <row r="757" spans="1:16" x14ac:dyDescent="0.35">
      <c r="A757" t="s">
        <v>10</v>
      </c>
      <c r="C757" t="s">
        <v>11</v>
      </c>
      <c r="D757" t="s">
        <v>103</v>
      </c>
      <c r="E757" t="s">
        <v>336</v>
      </c>
      <c r="F757" t="s">
        <v>337</v>
      </c>
      <c r="G757">
        <v>5009</v>
      </c>
      <c r="H757" t="s">
        <v>319</v>
      </c>
      <c r="I757">
        <v>63300080</v>
      </c>
      <c r="J757" t="s">
        <v>91</v>
      </c>
      <c r="K757" s="3"/>
      <c r="L757" s="3">
        <v>0</v>
      </c>
      <c r="M757" s="3">
        <v>0</v>
      </c>
      <c r="N757" s="107"/>
      <c r="O757" s="100"/>
      <c r="P757" s="3">
        <f t="shared" si="11"/>
        <v>0</v>
      </c>
    </row>
    <row r="758" spans="1:16" x14ac:dyDescent="0.35">
      <c r="A758" t="s">
        <v>10</v>
      </c>
      <c r="C758" t="s">
        <v>11</v>
      </c>
      <c r="D758" t="s">
        <v>103</v>
      </c>
      <c r="E758" t="s">
        <v>336</v>
      </c>
      <c r="F758" t="s">
        <v>337</v>
      </c>
      <c r="G758">
        <v>5009</v>
      </c>
      <c r="H758" t="s">
        <v>319</v>
      </c>
      <c r="I758">
        <v>63300100</v>
      </c>
      <c r="J758" t="s">
        <v>1869</v>
      </c>
      <c r="K758" s="3"/>
      <c r="L758" s="3">
        <v>0</v>
      </c>
      <c r="M758" s="3">
        <v>0</v>
      </c>
      <c r="N758" s="107"/>
      <c r="O758" s="100"/>
      <c r="P758" s="3">
        <f t="shared" si="11"/>
        <v>0</v>
      </c>
    </row>
    <row r="759" spans="1:16" x14ac:dyDescent="0.35">
      <c r="A759" t="s">
        <v>10</v>
      </c>
      <c r="C759" t="s">
        <v>11</v>
      </c>
      <c r="D759" t="s">
        <v>103</v>
      </c>
      <c r="E759" t="s">
        <v>336</v>
      </c>
      <c r="F759" t="s">
        <v>337</v>
      </c>
      <c r="G759">
        <v>5009</v>
      </c>
      <c r="H759" t="s">
        <v>319</v>
      </c>
      <c r="I759">
        <v>63300170</v>
      </c>
      <c r="J759" t="s">
        <v>1873</v>
      </c>
      <c r="K759" s="3"/>
      <c r="L759" s="3">
        <v>0</v>
      </c>
      <c r="M759" s="3">
        <v>0</v>
      </c>
      <c r="N759" s="107"/>
      <c r="O759" s="100"/>
      <c r="P759" s="3">
        <f t="shared" si="11"/>
        <v>0</v>
      </c>
    </row>
    <row r="760" spans="1:16" x14ac:dyDescent="0.35">
      <c r="A760" t="s">
        <v>10</v>
      </c>
      <c r="C760" t="s">
        <v>11</v>
      </c>
      <c r="D760" t="s">
        <v>103</v>
      </c>
      <c r="E760" t="s">
        <v>338</v>
      </c>
      <c r="F760" t="s">
        <v>339</v>
      </c>
      <c r="G760">
        <v>5009</v>
      </c>
      <c r="H760" t="s">
        <v>319</v>
      </c>
      <c r="I760">
        <v>63300040</v>
      </c>
      <c r="J760" t="s">
        <v>1515</v>
      </c>
      <c r="K760" s="3"/>
      <c r="L760" s="3">
        <v>0</v>
      </c>
      <c r="M760" s="3">
        <v>0</v>
      </c>
      <c r="N760" s="107"/>
      <c r="O760" s="100"/>
      <c r="P760" s="3">
        <f t="shared" si="11"/>
        <v>0</v>
      </c>
    </row>
    <row r="761" spans="1:16" x14ac:dyDescent="0.35">
      <c r="A761" t="s">
        <v>10</v>
      </c>
      <c r="C761" t="s">
        <v>11</v>
      </c>
      <c r="D761" t="s">
        <v>103</v>
      </c>
      <c r="E761" t="s">
        <v>338</v>
      </c>
      <c r="F761" t="s">
        <v>339</v>
      </c>
      <c r="G761">
        <v>5009</v>
      </c>
      <c r="H761" t="s">
        <v>319</v>
      </c>
      <c r="I761">
        <v>63300080</v>
      </c>
      <c r="J761" t="s">
        <v>91</v>
      </c>
      <c r="K761" s="3"/>
      <c r="L761" s="3">
        <v>0</v>
      </c>
      <c r="M761" s="3">
        <v>0</v>
      </c>
      <c r="N761" s="107"/>
      <c r="O761" s="100"/>
      <c r="P761" s="3">
        <f t="shared" si="11"/>
        <v>0</v>
      </c>
    </row>
    <row r="762" spans="1:16" x14ac:dyDescent="0.35">
      <c r="A762" t="s">
        <v>10</v>
      </c>
      <c r="C762" t="s">
        <v>11</v>
      </c>
      <c r="D762" t="s">
        <v>103</v>
      </c>
      <c r="E762" t="s">
        <v>338</v>
      </c>
      <c r="F762" t="s">
        <v>339</v>
      </c>
      <c r="G762">
        <v>5009</v>
      </c>
      <c r="H762" t="s">
        <v>319</v>
      </c>
      <c r="I762">
        <v>63300100</v>
      </c>
      <c r="J762" t="s">
        <v>1869</v>
      </c>
      <c r="K762" s="3"/>
      <c r="L762" s="3">
        <v>0</v>
      </c>
      <c r="M762" s="3">
        <v>0</v>
      </c>
      <c r="N762" s="107"/>
      <c r="O762" s="100"/>
      <c r="P762" s="3">
        <f t="shared" si="11"/>
        <v>0</v>
      </c>
    </row>
    <row r="763" spans="1:16" x14ac:dyDescent="0.35">
      <c r="A763" t="s">
        <v>10</v>
      </c>
      <c r="C763" t="s">
        <v>11</v>
      </c>
      <c r="D763" t="s">
        <v>103</v>
      </c>
      <c r="E763" t="s">
        <v>338</v>
      </c>
      <c r="F763" t="s">
        <v>339</v>
      </c>
      <c r="G763">
        <v>5009</v>
      </c>
      <c r="H763" t="s">
        <v>319</v>
      </c>
      <c r="I763">
        <v>63300170</v>
      </c>
      <c r="J763" t="s">
        <v>1873</v>
      </c>
      <c r="K763" s="3"/>
      <c r="L763" s="3">
        <v>0</v>
      </c>
      <c r="M763" s="3">
        <v>0</v>
      </c>
      <c r="N763" s="107"/>
      <c r="O763" s="100"/>
      <c r="P763" s="3">
        <f t="shared" si="11"/>
        <v>0</v>
      </c>
    </row>
    <row r="764" spans="1:16" x14ac:dyDescent="0.35">
      <c r="A764" t="s">
        <v>10</v>
      </c>
      <c r="C764" t="s">
        <v>11</v>
      </c>
      <c r="D764" t="s">
        <v>103</v>
      </c>
      <c r="E764" t="s">
        <v>340</v>
      </c>
      <c r="F764" t="s">
        <v>341</v>
      </c>
      <c r="G764">
        <v>5009</v>
      </c>
      <c r="H764" t="s">
        <v>319</v>
      </c>
      <c r="I764">
        <v>63300040</v>
      </c>
      <c r="J764" t="s">
        <v>1515</v>
      </c>
      <c r="K764" s="3"/>
      <c r="L764" s="3">
        <v>0</v>
      </c>
      <c r="M764" s="3">
        <v>0</v>
      </c>
      <c r="N764" s="107"/>
      <c r="O764" s="100"/>
      <c r="P764" s="3">
        <f t="shared" si="11"/>
        <v>0</v>
      </c>
    </row>
    <row r="765" spans="1:16" x14ac:dyDescent="0.35">
      <c r="A765" t="s">
        <v>10</v>
      </c>
      <c r="C765" t="s">
        <v>11</v>
      </c>
      <c r="D765" t="s">
        <v>103</v>
      </c>
      <c r="E765" t="s">
        <v>340</v>
      </c>
      <c r="F765" t="s">
        <v>341</v>
      </c>
      <c r="G765">
        <v>5009</v>
      </c>
      <c r="H765" t="s">
        <v>319</v>
      </c>
      <c r="I765">
        <v>63300080</v>
      </c>
      <c r="J765" t="s">
        <v>91</v>
      </c>
      <c r="K765" s="3"/>
      <c r="L765" s="3">
        <v>0</v>
      </c>
      <c r="M765" s="3">
        <v>0</v>
      </c>
      <c r="N765" s="107"/>
      <c r="O765" s="100"/>
      <c r="P765" s="3">
        <f t="shared" si="11"/>
        <v>0</v>
      </c>
    </row>
    <row r="766" spans="1:16" x14ac:dyDescent="0.35">
      <c r="A766" t="s">
        <v>10</v>
      </c>
      <c r="C766" t="s">
        <v>11</v>
      </c>
      <c r="D766" t="s">
        <v>103</v>
      </c>
      <c r="E766" t="s">
        <v>340</v>
      </c>
      <c r="F766" t="s">
        <v>341</v>
      </c>
      <c r="G766">
        <v>5009</v>
      </c>
      <c r="H766" t="s">
        <v>319</v>
      </c>
      <c r="I766">
        <v>63300100</v>
      </c>
      <c r="J766" t="s">
        <v>1869</v>
      </c>
      <c r="K766" s="3"/>
      <c r="L766" s="3">
        <v>0</v>
      </c>
      <c r="M766" s="3">
        <v>0</v>
      </c>
      <c r="N766" s="107"/>
      <c r="O766" s="100"/>
      <c r="P766" s="3">
        <f t="shared" si="11"/>
        <v>0</v>
      </c>
    </row>
    <row r="767" spans="1:16" x14ac:dyDescent="0.35">
      <c r="A767" t="s">
        <v>10</v>
      </c>
      <c r="C767" t="s">
        <v>11</v>
      </c>
      <c r="D767" t="s">
        <v>103</v>
      </c>
      <c r="E767" t="s">
        <v>340</v>
      </c>
      <c r="F767" t="s">
        <v>341</v>
      </c>
      <c r="G767">
        <v>5009</v>
      </c>
      <c r="H767" t="s">
        <v>319</v>
      </c>
      <c r="I767">
        <v>63300170</v>
      </c>
      <c r="J767" t="s">
        <v>1873</v>
      </c>
      <c r="K767" s="3"/>
      <c r="L767" s="3">
        <v>0</v>
      </c>
      <c r="M767" s="3">
        <v>0</v>
      </c>
      <c r="N767" s="107"/>
      <c r="O767" s="100"/>
      <c r="P767" s="3">
        <f t="shared" si="11"/>
        <v>0</v>
      </c>
    </row>
    <row r="768" spans="1:16" x14ac:dyDescent="0.35">
      <c r="A768" t="s">
        <v>10</v>
      </c>
      <c r="C768" t="s">
        <v>11</v>
      </c>
      <c r="D768" t="s">
        <v>103</v>
      </c>
      <c r="E768" t="s">
        <v>342</v>
      </c>
      <c r="F768" t="s">
        <v>343</v>
      </c>
      <c r="G768">
        <v>5009</v>
      </c>
      <c r="H768" t="s">
        <v>319</v>
      </c>
      <c r="I768">
        <v>63300040</v>
      </c>
      <c r="J768" t="s">
        <v>1515</v>
      </c>
      <c r="K768" s="3"/>
      <c r="L768" s="3">
        <v>0</v>
      </c>
      <c r="M768" s="3">
        <v>0</v>
      </c>
      <c r="N768" s="107"/>
      <c r="O768" s="100"/>
      <c r="P768" s="3">
        <f t="shared" si="11"/>
        <v>0</v>
      </c>
    </row>
    <row r="769" spans="1:16" x14ac:dyDescent="0.35">
      <c r="A769" t="s">
        <v>10</v>
      </c>
      <c r="C769" t="s">
        <v>11</v>
      </c>
      <c r="D769" t="s">
        <v>103</v>
      </c>
      <c r="E769" t="s">
        <v>342</v>
      </c>
      <c r="F769" t="s">
        <v>343</v>
      </c>
      <c r="G769">
        <v>5009</v>
      </c>
      <c r="H769" t="s">
        <v>319</v>
      </c>
      <c r="I769">
        <v>63300080</v>
      </c>
      <c r="J769" t="s">
        <v>91</v>
      </c>
      <c r="K769" s="3"/>
      <c r="L769" s="3">
        <v>0</v>
      </c>
      <c r="M769" s="3">
        <v>0</v>
      </c>
      <c r="N769" s="107"/>
      <c r="O769" s="100"/>
      <c r="P769" s="3">
        <f t="shared" si="11"/>
        <v>0</v>
      </c>
    </row>
    <row r="770" spans="1:16" x14ac:dyDescent="0.35">
      <c r="A770" t="s">
        <v>10</v>
      </c>
      <c r="C770" t="s">
        <v>11</v>
      </c>
      <c r="D770" t="s">
        <v>103</v>
      </c>
      <c r="E770" t="s">
        <v>342</v>
      </c>
      <c r="F770" t="s">
        <v>343</v>
      </c>
      <c r="G770">
        <v>5009</v>
      </c>
      <c r="H770" t="s">
        <v>319</v>
      </c>
      <c r="I770">
        <v>63300100</v>
      </c>
      <c r="J770" t="s">
        <v>1869</v>
      </c>
      <c r="K770" s="3"/>
      <c r="L770" s="3">
        <v>0</v>
      </c>
      <c r="M770" s="3">
        <v>0</v>
      </c>
      <c r="N770" s="107"/>
      <c r="O770" s="100"/>
      <c r="P770" s="3">
        <f t="shared" si="11"/>
        <v>0</v>
      </c>
    </row>
    <row r="771" spans="1:16" x14ac:dyDescent="0.35">
      <c r="A771" t="s">
        <v>10</v>
      </c>
      <c r="C771" t="s">
        <v>11</v>
      </c>
      <c r="D771" t="s">
        <v>103</v>
      </c>
      <c r="E771" t="s">
        <v>342</v>
      </c>
      <c r="F771" t="s">
        <v>343</v>
      </c>
      <c r="G771">
        <v>5009</v>
      </c>
      <c r="H771" t="s">
        <v>319</v>
      </c>
      <c r="I771">
        <v>63300170</v>
      </c>
      <c r="J771" t="s">
        <v>1873</v>
      </c>
      <c r="K771" s="3"/>
      <c r="L771" s="3">
        <v>0</v>
      </c>
      <c r="M771" s="3">
        <v>0</v>
      </c>
      <c r="N771" s="107"/>
      <c r="O771" s="100"/>
      <c r="P771" s="3">
        <f t="shared" si="11"/>
        <v>0</v>
      </c>
    </row>
    <row r="772" spans="1:16" x14ac:dyDescent="0.35">
      <c r="A772" t="s">
        <v>10</v>
      </c>
      <c r="C772" t="s">
        <v>11</v>
      </c>
      <c r="D772" t="s">
        <v>103</v>
      </c>
      <c r="E772" t="s">
        <v>344</v>
      </c>
      <c r="F772" t="s">
        <v>345</v>
      </c>
      <c r="G772">
        <v>5009</v>
      </c>
      <c r="H772" t="s">
        <v>319</v>
      </c>
      <c r="I772">
        <v>63300040</v>
      </c>
      <c r="J772" t="s">
        <v>1515</v>
      </c>
      <c r="K772" s="3"/>
      <c r="L772" s="3">
        <v>0</v>
      </c>
      <c r="M772" s="3">
        <v>0</v>
      </c>
      <c r="N772" s="107"/>
      <c r="O772" s="100"/>
      <c r="P772" s="3">
        <f t="shared" ref="P772:P835" si="12">SUM(L772:N772)</f>
        <v>0</v>
      </c>
    </row>
    <row r="773" spans="1:16" x14ac:dyDescent="0.35">
      <c r="A773" t="s">
        <v>10</v>
      </c>
      <c r="C773" t="s">
        <v>11</v>
      </c>
      <c r="D773" t="s">
        <v>103</v>
      </c>
      <c r="E773" t="s">
        <v>344</v>
      </c>
      <c r="F773" t="s">
        <v>345</v>
      </c>
      <c r="G773">
        <v>5009</v>
      </c>
      <c r="H773" t="s">
        <v>319</v>
      </c>
      <c r="I773">
        <v>63300080</v>
      </c>
      <c r="J773" t="s">
        <v>91</v>
      </c>
      <c r="K773" s="3"/>
      <c r="L773" s="3">
        <v>0</v>
      </c>
      <c r="M773" s="3">
        <v>0</v>
      </c>
      <c r="N773" s="107"/>
      <c r="O773" s="100"/>
      <c r="P773" s="3">
        <f t="shared" si="12"/>
        <v>0</v>
      </c>
    </row>
    <row r="774" spans="1:16" x14ac:dyDescent="0.35">
      <c r="A774" t="s">
        <v>10</v>
      </c>
      <c r="C774" t="s">
        <v>11</v>
      </c>
      <c r="D774" t="s">
        <v>103</v>
      </c>
      <c r="E774" t="s">
        <v>344</v>
      </c>
      <c r="F774" t="s">
        <v>345</v>
      </c>
      <c r="G774">
        <v>5009</v>
      </c>
      <c r="H774" t="s">
        <v>319</v>
      </c>
      <c r="I774">
        <v>63300100</v>
      </c>
      <c r="J774" t="s">
        <v>1869</v>
      </c>
      <c r="K774" s="3"/>
      <c r="L774" s="3">
        <v>0</v>
      </c>
      <c r="M774" s="3">
        <v>0</v>
      </c>
      <c r="N774" s="107"/>
      <c r="O774" s="100"/>
      <c r="P774" s="3">
        <f t="shared" si="12"/>
        <v>0</v>
      </c>
    </row>
    <row r="775" spans="1:16" x14ac:dyDescent="0.35">
      <c r="A775" t="s">
        <v>10</v>
      </c>
      <c r="C775" t="s">
        <v>11</v>
      </c>
      <c r="D775" t="s">
        <v>103</v>
      </c>
      <c r="E775" t="s">
        <v>344</v>
      </c>
      <c r="F775" t="s">
        <v>345</v>
      </c>
      <c r="G775">
        <v>5009</v>
      </c>
      <c r="H775" t="s">
        <v>319</v>
      </c>
      <c r="I775">
        <v>63300170</v>
      </c>
      <c r="J775" t="s">
        <v>1873</v>
      </c>
      <c r="K775" s="3"/>
      <c r="L775" s="3">
        <v>0</v>
      </c>
      <c r="M775" s="3">
        <v>0</v>
      </c>
      <c r="N775" s="107"/>
      <c r="O775" s="100"/>
      <c r="P775" s="3">
        <f t="shared" si="12"/>
        <v>0</v>
      </c>
    </row>
    <row r="776" spans="1:16" x14ac:dyDescent="0.35">
      <c r="A776" t="s">
        <v>10</v>
      </c>
      <c r="C776" t="s">
        <v>11</v>
      </c>
      <c r="D776" t="s">
        <v>103</v>
      </c>
      <c r="E776" t="s">
        <v>346</v>
      </c>
      <c r="F776" t="s">
        <v>347</v>
      </c>
      <c r="G776">
        <v>5009</v>
      </c>
      <c r="H776" t="s">
        <v>319</v>
      </c>
      <c r="I776">
        <v>63300040</v>
      </c>
      <c r="J776" t="s">
        <v>1515</v>
      </c>
      <c r="K776" s="3"/>
      <c r="L776" s="3">
        <v>0</v>
      </c>
      <c r="M776" s="3">
        <v>0</v>
      </c>
      <c r="N776" s="107"/>
      <c r="O776" s="100"/>
      <c r="P776" s="3">
        <f t="shared" si="12"/>
        <v>0</v>
      </c>
    </row>
    <row r="777" spans="1:16" x14ac:dyDescent="0.35">
      <c r="A777" t="s">
        <v>10</v>
      </c>
      <c r="C777" t="s">
        <v>11</v>
      </c>
      <c r="D777" t="s">
        <v>103</v>
      </c>
      <c r="E777" t="s">
        <v>346</v>
      </c>
      <c r="F777" t="s">
        <v>347</v>
      </c>
      <c r="G777">
        <v>5009</v>
      </c>
      <c r="H777" t="s">
        <v>319</v>
      </c>
      <c r="I777">
        <v>63300080</v>
      </c>
      <c r="J777" t="s">
        <v>91</v>
      </c>
      <c r="K777" s="3"/>
      <c r="L777" s="3">
        <v>0</v>
      </c>
      <c r="M777" s="3">
        <v>0</v>
      </c>
      <c r="N777" s="107"/>
      <c r="O777" s="100"/>
      <c r="P777" s="3">
        <f t="shared" si="12"/>
        <v>0</v>
      </c>
    </row>
    <row r="778" spans="1:16" x14ac:dyDescent="0.35">
      <c r="A778" t="s">
        <v>10</v>
      </c>
      <c r="C778" t="s">
        <v>11</v>
      </c>
      <c r="D778" t="s">
        <v>103</v>
      </c>
      <c r="E778" t="s">
        <v>346</v>
      </c>
      <c r="F778" t="s">
        <v>347</v>
      </c>
      <c r="G778">
        <v>5009</v>
      </c>
      <c r="H778" t="s">
        <v>319</v>
      </c>
      <c r="I778">
        <v>63300100</v>
      </c>
      <c r="J778" t="s">
        <v>1869</v>
      </c>
      <c r="K778" s="3"/>
      <c r="L778" s="3">
        <v>0</v>
      </c>
      <c r="M778" s="3">
        <v>0</v>
      </c>
      <c r="N778" s="107"/>
      <c r="O778" s="100"/>
      <c r="P778" s="3">
        <f t="shared" si="12"/>
        <v>0</v>
      </c>
    </row>
    <row r="779" spans="1:16" x14ac:dyDescent="0.35">
      <c r="A779" t="s">
        <v>10</v>
      </c>
      <c r="C779" t="s">
        <v>11</v>
      </c>
      <c r="D779" t="s">
        <v>103</v>
      </c>
      <c r="E779" t="s">
        <v>346</v>
      </c>
      <c r="F779" t="s">
        <v>347</v>
      </c>
      <c r="G779">
        <v>5009</v>
      </c>
      <c r="H779" t="s">
        <v>319</v>
      </c>
      <c r="I779">
        <v>63300170</v>
      </c>
      <c r="J779" t="s">
        <v>1873</v>
      </c>
      <c r="K779" s="3"/>
      <c r="L779" s="3">
        <v>0</v>
      </c>
      <c r="M779" s="3">
        <v>0</v>
      </c>
      <c r="N779" s="107"/>
      <c r="O779" s="100"/>
      <c r="P779" s="3">
        <f t="shared" si="12"/>
        <v>0</v>
      </c>
    </row>
    <row r="780" spans="1:16" x14ac:dyDescent="0.35">
      <c r="A780" t="s">
        <v>10</v>
      </c>
      <c r="C780" t="s">
        <v>11</v>
      </c>
      <c r="D780" t="s">
        <v>103</v>
      </c>
      <c r="E780" t="s">
        <v>348</v>
      </c>
      <c r="F780" t="s">
        <v>349</v>
      </c>
      <c r="G780">
        <v>5009</v>
      </c>
      <c r="H780" t="s">
        <v>319</v>
      </c>
      <c r="I780">
        <v>63300040</v>
      </c>
      <c r="J780" t="s">
        <v>1515</v>
      </c>
      <c r="K780" s="3"/>
      <c r="L780" s="3">
        <v>0</v>
      </c>
      <c r="M780" s="3">
        <v>0</v>
      </c>
      <c r="N780" s="107"/>
      <c r="O780" s="100"/>
      <c r="P780" s="3">
        <f t="shared" si="12"/>
        <v>0</v>
      </c>
    </row>
    <row r="781" spans="1:16" x14ac:dyDescent="0.35">
      <c r="A781" t="s">
        <v>10</v>
      </c>
      <c r="C781" t="s">
        <v>11</v>
      </c>
      <c r="D781" t="s">
        <v>103</v>
      </c>
      <c r="E781" t="s">
        <v>348</v>
      </c>
      <c r="F781" t="s">
        <v>349</v>
      </c>
      <c r="G781">
        <v>5009</v>
      </c>
      <c r="H781" t="s">
        <v>319</v>
      </c>
      <c r="I781">
        <v>63300080</v>
      </c>
      <c r="J781" t="s">
        <v>91</v>
      </c>
      <c r="K781" s="3"/>
      <c r="L781" s="3">
        <v>0</v>
      </c>
      <c r="M781" s="3">
        <v>0</v>
      </c>
      <c r="N781" s="107"/>
      <c r="O781" s="100"/>
      <c r="P781" s="3">
        <f t="shared" si="12"/>
        <v>0</v>
      </c>
    </row>
    <row r="782" spans="1:16" x14ac:dyDescent="0.35">
      <c r="A782" t="s">
        <v>10</v>
      </c>
      <c r="C782" t="s">
        <v>11</v>
      </c>
      <c r="D782" t="s">
        <v>103</v>
      </c>
      <c r="E782" t="s">
        <v>348</v>
      </c>
      <c r="F782" t="s">
        <v>349</v>
      </c>
      <c r="G782">
        <v>5009</v>
      </c>
      <c r="H782" t="s">
        <v>319</v>
      </c>
      <c r="I782">
        <v>63300100</v>
      </c>
      <c r="J782" t="s">
        <v>1869</v>
      </c>
      <c r="K782" s="3"/>
      <c r="L782" s="3">
        <v>0</v>
      </c>
      <c r="M782" s="3">
        <v>0</v>
      </c>
      <c r="N782" s="107"/>
      <c r="O782" s="100"/>
      <c r="P782" s="3">
        <f t="shared" si="12"/>
        <v>0</v>
      </c>
    </row>
    <row r="783" spans="1:16" x14ac:dyDescent="0.35">
      <c r="A783" t="s">
        <v>10</v>
      </c>
      <c r="C783" t="s">
        <v>11</v>
      </c>
      <c r="D783" t="s">
        <v>103</v>
      </c>
      <c r="E783" t="s">
        <v>348</v>
      </c>
      <c r="F783" t="s">
        <v>349</v>
      </c>
      <c r="G783">
        <v>5009</v>
      </c>
      <c r="H783" t="s">
        <v>319</v>
      </c>
      <c r="I783">
        <v>63300170</v>
      </c>
      <c r="J783" t="s">
        <v>1873</v>
      </c>
      <c r="K783" s="3"/>
      <c r="L783" s="3">
        <v>0</v>
      </c>
      <c r="M783" s="3">
        <v>0</v>
      </c>
      <c r="N783" s="107"/>
      <c r="O783" s="100"/>
      <c r="P783" s="3">
        <f t="shared" si="12"/>
        <v>0</v>
      </c>
    </row>
    <row r="784" spans="1:16" x14ac:dyDescent="0.35">
      <c r="A784" t="s">
        <v>10</v>
      </c>
      <c r="C784" t="s">
        <v>11</v>
      </c>
      <c r="D784" t="s">
        <v>103</v>
      </c>
      <c r="E784" t="s">
        <v>350</v>
      </c>
      <c r="F784" t="s">
        <v>351</v>
      </c>
      <c r="G784">
        <v>5009</v>
      </c>
      <c r="H784" t="s">
        <v>319</v>
      </c>
      <c r="I784">
        <v>63300040</v>
      </c>
      <c r="J784" t="s">
        <v>1515</v>
      </c>
      <c r="K784" s="3"/>
      <c r="L784" s="3">
        <v>0</v>
      </c>
      <c r="M784" s="3">
        <v>0</v>
      </c>
      <c r="N784" s="107"/>
      <c r="O784" s="100"/>
      <c r="P784" s="3">
        <f t="shared" si="12"/>
        <v>0</v>
      </c>
    </row>
    <row r="785" spans="1:16" x14ac:dyDescent="0.35">
      <c r="A785" t="s">
        <v>10</v>
      </c>
      <c r="C785" t="s">
        <v>11</v>
      </c>
      <c r="D785" t="s">
        <v>103</v>
      </c>
      <c r="E785" t="s">
        <v>350</v>
      </c>
      <c r="F785" t="s">
        <v>351</v>
      </c>
      <c r="G785">
        <v>5009</v>
      </c>
      <c r="H785" t="s">
        <v>319</v>
      </c>
      <c r="I785">
        <v>63300080</v>
      </c>
      <c r="J785" t="s">
        <v>91</v>
      </c>
      <c r="K785" s="3"/>
      <c r="L785" s="3">
        <v>0</v>
      </c>
      <c r="M785" s="3">
        <v>0</v>
      </c>
      <c r="N785" s="107"/>
      <c r="O785" s="100"/>
      <c r="P785" s="3">
        <f t="shared" si="12"/>
        <v>0</v>
      </c>
    </row>
    <row r="786" spans="1:16" x14ac:dyDescent="0.35">
      <c r="A786" t="s">
        <v>10</v>
      </c>
      <c r="C786" t="s">
        <v>11</v>
      </c>
      <c r="D786" t="s">
        <v>103</v>
      </c>
      <c r="E786" t="s">
        <v>350</v>
      </c>
      <c r="F786" t="s">
        <v>351</v>
      </c>
      <c r="G786">
        <v>5009</v>
      </c>
      <c r="H786" t="s">
        <v>319</v>
      </c>
      <c r="I786">
        <v>63300100</v>
      </c>
      <c r="J786" t="s">
        <v>1869</v>
      </c>
      <c r="K786" s="3"/>
      <c r="L786" s="3">
        <v>0</v>
      </c>
      <c r="M786" s="3">
        <v>0</v>
      </c>
      <c r="N786" s="107"/>
      <c r="O786" s="100"/>
      <c r="P786" s="3">
        <f t="shared" si="12"/>
        <v>0</v>
      </c>
    </row>
    <row r="787" spans="1:16" x14ac:dyDescent="0.35">
      <c r="A787" t="s">
        <v>10</v>
      </c>
      <c r="C787" t="s">
        <v>11</v>
      </c>
      <c r="D787" t="s">
        <v>103</v>
      </c>
      <c r="E787" t="s">
        <v>350</v>
      </c>
      <c r="F787" t="s">
        <v>351</v>
      </c>
      <c r="G787">
        <v>5009</v>
      </c>
      <c r="H787" t="s">
        <v>319</v>
      </c>
      <c r="I787">
        <v>63300170</v>
      </c>
      <c r="J787" t="s">
        <v>1873</v>
      </c>
      <c r="K787" s="3"/>
      <c r="L787" s="3">
        <v>0</v>
      </c>
      <c r="M787" s="3">
        <v>0</v>
      </c>
      <c r="N787" s="107"/>
      <c r="O787" s="100"/>
      <c r="P787" s="3">
        <f t="shared" si="12"/>
        <v>0</v>
      </c>
    </row>
    <row r="788" spans="1:16" x14ac:dyDescent="0.35">
      <c r="A788" t="s">
        <v>10</v>
      </c>
      <c r="C788" t="s">
        <v>11</v>
      </c>
      <c r="D788" t="s">
        <v>103</v>
      </c>
      <c r="E788" t="s">
        <v>352</v>
      </c>
      <c r="F788" t="s">
        <v>353</v>
      </c>
      <c r="G788">
        <v>5009</v>
      </c>
      <c r="H788" t="s">
        <v>319</v>
      </c>
      <c r="I788">
        <v>63300040</v>
      </c>
      <c r="J788" t="s">
        <v>1515</v>
      </c>
      <c r="K788" s="3"/>
      <c r="L788" s="3">
        <v>0</v>
      </c>
      <c r="M788" s="3">
        <v>0</v>
      </c>
      <c r="N788" s="107"/>
      <c r="O788" s="100"/>
      <c r="P788" s="3">
        <f t="shared" si="12"/>
        <v>0</v>
      </c>
    </row>
    <row r="789" spans="1:16" x14ac:dyDescent="0.35">
      <c r="A789" t="s">
        <v>10</v>
      </c>
      <c r="C789" t="s">
        <v>11</v>
      </c>
      <c r="D789" t="s">
        <v>103</v>
      </c>
      <c r="E789" t="s">
        <v>352</v>
      </c>
      <c r="F789" t="s">
        <v>353</v>
      </c>
      <c r="G789">
        <v>5009</v>
      </c>
      <c r="H789" t="s">
        <v>319</v>
      </c>
      <c r="I789">
        <v>63300080</v>
      </c>
      <c r="J789" t="s">
        <v>91</v>
      </c>
      <c r="K789" s="3"/>
      <c r="L789" s="3">
        <v>0</v>
      </c>
      <c r="M789" s="3">
        <v>0</v>
      </c>
      <c r="N789" s="107"/>
      <c r="O789" s="100"/>
      <c r="P789" s="3">
        <f t="shared" si="12"/>
        <v>0</v>
      </c>
    </row>
    <row r="790" spans="1:16" x14ac:dyDescent="0.35">
      <c r="A790" t="s">
        <v>10</v>
      </c>
      <c r="C790" t="s">
        <v>11</v>
      </c>
      <c r="D790" t="s">
        <v>103</v>
      </c>
      <c r="E790" t="s">
        <v>352</v>
      </c>
      <c r="F790" t="s">
        <v>353</v>
      </c>
      <c r="G790">
        <v>5009</v>
      </c>
      <c r="H790" t="s">
        <v>319</v>
      </c>
      <c r="I790">
        <v>63300100</v>
      </c>
      <c r="J790" t="s">
        <v>1869</v>
      </c>
      <c r="K790" s="3"/>
      <c r="L790" s="3">
        <v>0</v>
      </c>
      <c r="M790" s="3">
        <v>0</v>
      </c>
      <c r="N790" s="107"/>
      <c r="O790" s="100"/>
      <c r="P790" s="3">
        <f t="shared" si="12"/>
        <v>0</v>
      </c>
    </row>
    <row r="791" spans="1:16" x14ac:dyDescent="0.35">
      <c r="A791" t="s">
        <v>10</v>
      </c>
      <c r="C791" t="s">
        <v>11</v>
      </c>
      <c r="D791" t="s">
        <v>103</v>
      </c>
      <c r="E791" t="s">
        <v>352</v>
      </c>
      <c r="F791" t="s">
        <v>353</v>
      </c>
      <c r="G791">
        <v>5009</v>
      </c>
      <c r="H791" t="s">
        <v>319</v>
      </c>
      <c r="I791">
        <v>63300170</v>
      </c>
      <c r="J791" t="s">
        <v>1873</v>
      </c>
      <c r="K791" s="3"/>
      <c r="L791" s="3">
        <v>0</v>
      </c>
      <c r="M791" s="3">
        <v>0</v>
      </c>
      <c r="N791" s="107"/>
      <c r="O791" s="100"/>
      <c r="P791" s="3">
        <f t="shared" si="12"/>
        <v>0</v>
      </c>
    </row>
    <row r="792" spans="1:16" x14ac:dyDescent="0.35">
      <c r="A792" t="s">
        <v>10</v>
      </c>
      <c r="C792" t="s">
        <v>11</v>
      </c>
      <c r="D792" t="s">
        <v>103</v>
      </c>
      <c r="E792" t="s">
        <v>354</v>
      </c>
      <c r="F792" t="s">
        <v>355</v>
      </c>
      <c r="G792">
        <v>5009</v>
      </c>
      <c r="H792" t="s">
        <v>319</v>
      </c>
      <c r="I792">
        <v>63300040</v>
      </c>
      <c r="J792" t="s">
        <v>1515</v>
      </c>
      <c r="K792" s="3"/>
      <c r="L792" s="3">
        <v>0</v>
      </c>
      <c r="M792" s="3">
        <v>0</v>
      </c>
      <c r="N792" s="107"/>
      <c r="O792" s="100"/>
      <c r="P792" s="3">
        <f t="shared" si="12"/>
        <v>0</v>
      </c>
    </row>
    <row r="793" spans="1:16" x14ac:dyDescent="0.35">
      <c r="A793" t="s">
        <v>10</v>
      </c>
      <c r="C793" t="s">
        <v>11</v>
      </c>
      <c r="D793" t="s">
        <v>103</v>
      </c>
      <c r="E793" t="s">
        <v>354</v>
      </c>
      <c r="F793" t="s">
        <v>355</v>
      </c>
      <c r="G793">
        <v>5009</v>
      </c>
      <c r="H793" t="s">
        <v>319</v>
      </c>
      <c r="I793">
        <v>63300080</v>
      </c>
      <c r="J793" t="s">
        <v>91</v>
      </c>
      <c r="K793" s="3"/>
      <c r="L793" s="3">
        <v>0</v>
      </c>
      <c r="M793" s="3">
        <v>0</v>
      </c>
      <c r="N793" s="107"/>
      <c r="O793" s="100"/>
      <c r="P793" s="3">
        <f t="shared" si="12"/>
        <v>0</v>
      </c>
    </row>
    <row r="794" spans="1:16" x14ac:dyDescent="0.35">
      <c r="A794" t="s">
        <v>10</v>
      </c>
      <c r="C794" t="s">
        <v>11</v>
      </c>
      <c r="D794" t="s">
        <v>103</v>
      </c>
      <c r="E794" t="s">
        <v>354</v>
      </c>
      <c r="F794" t="s">
        <v>355</v>
      </c>
      <c r="G794">
        <v>5009</v>
      </c>
      <c r="H794" t="s">
        <v>319</v>
      </c>
      <c r="I794">
        <v>63300100</v>
      </c>
      <c r="J794" t="s">
        <v>1869</v>
      </c>
      <c r="K794" s="3"/>
      <c r="L794" s="3">
        <v>0</v>
      </c>
      <c r="M794" s="3">
        <v>0</v>
      </c>
      <c r="N794" s="107"/>
      <c r="O794" s="100"/>
      <c r="P794" s="3">
        <f t="shared" si="12"/>
        <v>0</v>
      </c>
    </row>
    <row r="795" spans="1:16" x14ac:dyDescent="0.35">
      <c r="A795" t="s">
        <v>10</v>
      </c>
      <c r="C795" t="s">
        <v>11</v>
      </c>
      <c r="D795" t="s">
        <v>103</v>
      </c>
      <c r="E795" t="s">
        <v>354</v>
      </c>
      <c r="F795" t="s">
        <v>355</v>
      </c>
      <c r="G795">
        <v>5009</v>
      </c>
      <c r="H795" t="s">
        <v>319</v>
      </c>
      <c r="I795">
        <v>63300170</v>
      </c>
      <c r="J795" t="s">
        <v>1873</v>
      </c>
      <c r="K795" s="3"/>
      <c r="L795" s="3">
        <v>0</v>
      </c>
      <c r="M795" s="3">
        <v>0</v>
      </c>
      <c r="N795" s="107"/>
      <c r="O795" s="100"/>
      <c r="P795" s="3">
        <f t="shared" si="12"/>
        <v>0</v>
      </c>
    </row>
    <row r="796" spans="1:16" x14ac:dyDescent="0.35">
      <c r="A796" t="s">
        <v>10</v>
      </c>
      <c r="C796" t="s">
        <v>11</v>
      </c>
      <c r="D796" t="s">
        <v>103</v>
      </c>
      <c r="E796" t="s">
        <v>356</v>
      </c>
      <c r="F796" t="s">
        <v>357</v>
      </c>
      <c r="G796">
        <v>5009</v>
      </c>
      <c r="H796" t="s">
        <v>319</v>
      </c>
      <c r="I796">
        <v>63300040</v>
      </c>
      <c r="J796" t="s">
        <v>1515</v>
      </c>
      <c r="K796" s="3"/>
      <c r="L796" s="3">
        <v>0</v>
      </c>
      <c r="M796" s="3">
        <v>0</v>
      </c>
      <c r="N796" s="107"/>
      <c r="O796" s="100"/>
      <c r="P796" s="3">
        <f t="shared" si="12"/>
        <v>0</v>
      </c>
    </row>
    <row r="797" spans="1:16" x14ac:dyDescent="0.35">
      <c r="A797" t="s">
        <v>10</v>
      </c>
      <c r="C797" t="s">
        <v>11</v>
      </c>
      <c r="D797" t="s">
        <v>103</v>
      </c>
      <c r="E797" t="s">
        <v>356</v>
      </c>
      <c r="F797" t="s">
        <v>357</v>
      </c>
      <c r="G797">
        <v>5009</v>
      </c>
      <c r="H797" t="s">
        <v>319</v>
      </c>
      <c r="I797">
        <v>63300080</v>
      </c>
      <c r="J797" t="s">
        <v>91</v>
      </c>
      <c r="K797" s="3"/>
      <c r="L797" s="3">
        <v>0</v>
      </c>
      <c r="M797" s="3">
        <v>0</v>
      </c>
      <c r="N797" s="107"/>
      <c r="O797" s="100"/>
      <c r="P797" s="3">
        <f t="shared" si="12"/>
        <v>0</v>
      </c>
    </row>
    <row r="798" spans="1:16" x14ac:dyDescent="0.35">
      <c r="A798" t="s">
        <v>10</v>
      </c>
      <c r="C798" t="s">
        <v>11</v>
      </c>
      <c r="D798" t="s">
        <v>103</v>
      </c>
      <c r="E798" t="s">
        <v>356</v>
      </c>
      <c r="F798" t="s">
        <v>357</v>
      </c>
      <c r="G798">
        <v>5009</v>
      </c>
      <c r="H798" t="s">
        <v>319</v>
      </c>
      <c r="I798">
        <v>63300100</v>
      </c>
      <c r="J798" t="s">
        <v>1869</v>
      </c>
      <c r="K798" s="3"/>
      <c r="L798" s="3">
        <v>0</v>
      </c>
      <c r="M798" s="3">
        <v>0</v>
      </c>
      <c r="N798" s="107"/>
      <c r="O798" s="100"/>
      <c r="P798" s="3">
        <f t="shared" si="12"/>
        <v>0</v>
      </c>
    </row>
    <row r="799" spans="1:16" x14ac:dyDescent="0.35">
      <c r="A799" t="s">
        <v>10</v>
      </c>
      <c r="C799" t="s">
        <v>11</v>
      </c>
      <c r="D799" t="s">
        <v>103</v>
      </c>
      <c r="E799" t="s">
        <v>356</v>
      </c>
      <c r="F799" t="s">
        <v>357</v>
      </c>
      <c r="G799">
        <v>5009</v>
      </c>
      <c r="H799" t="s">
        <v>319</v>
      </c>
      <c r="I799">
        <v>63300170</v>
      </c>
      <c r="J799" t="s">
        <v>1873</v>
      </c>
      <c r="K799" s="3"/>
      <c r="L799" s="3">
        <v>0</v>
      </c>
      <c r="M799" s="3">
        <v>0</v>
      </c>
      <c r="N799" s="107"/>
      <c r="O799" s="100"/>
      <c r="P799" s="3">
        <f t="shared" si="12"/>
        <v>0</v>
      </c>
    </row>
    <row r="800" spans="1:16" x14ac:dyDescent="0.35">
      <c r="A800" t="s">
        <v>10</v>
      </c>
      <c r="C800" t="s">
        <v>11</v>
      </c>
      <c r="D800" t="s">
        <v>103</v>
      </c>
      <c r="E800" t="s">
        <v>358</v>
      </c>
      <c r="F800" t="s">
        <v>359</v>
      </c>
      <c r="G800">
        <v>5009</v>
      </c>
      <c r="H800" t="s">
        <v>319</v>
      </c>
      <c r="I800">
        <v>63300040</v>
      </c>
      <c r="J800" t="s">
        <v>1515</v>
      </c>
      <c r="K800" s="3"/>
      <c r="L800" s="3">
        <v>0</v>
      </c>
      <c r="M800" s="3">
        <v>0</v>
      </c>
      <c r="N800" s="107"/>
      <c r="O800" s="100"/>
      <c r="P800" s="3">
        <f t="shared" si="12"/>
        <v>0</v>
      </c>
    </row>
    <row r="801" spans="1:16" x14ac:dyDescent="0.35">
      <c r="A801" t="s">
        <v>10</v>
      </c>
      <c r="C801" t="s">
        <v>11</v>
      </c>
      <c r="D801" t="s">
        <v>103</v>
      </c>
      <c r="E801" t="s">
        <v>358</v>
      </c>
      <c r="F801" t="s">
        <v>359</v>
      </c>
      <c r="G801">
        <v>5009</v>
      </c>
      <c r="H801" t="s">
        <v>319</v>
      </c>
      <c r="I801">
        <v>63300080</v>
      </c>
      <c r="J801" t="s">
        <v>91</v>
      </c>
      <c r="K801" s="3"/>
      <c r="L801" s="3">
        <v>0</v>
      </c>
      <c r="M801" s="3">
        <v>0</v>
      </c>
      <c r="N801" s="107"/>
      <c r="O801" s="100"/>
      <c r="P801" s="3">
        <f t="shared" si="12"/>
        <v>0</v>
      </c>
    </row>
    <row r="802" spans="1:16" x14ac:dyDescent="0.35">
      <c r="A802" t="s">
        <v>10</v>
      </c>
      <c r="C802" t="s">
        <v>11</v>
      </c>
      <c r="D802" t="s">
        <v>103</v>
      </c>
      <c r="E802" t="s">
        <v>358</v>
      </c>
      <c r="F802" t="s">
        <v>359</v>
      </c>
      <c r="G802">
        <v>5009</v>
      </c>
      <c r="H802" t="s">
        <v>319</v>
      </c>
      <c r="I802">
        <v>63300100</v>
      </c>
      <c r="J802" t="s">
        <v>1869</v>
      </c>
      <c r="K802" s="3"/>
      <c r="L802" s="3">
        <v>0</v>
      </c>
      <c r="M802" s="3">
        <v>0</v>
      </c>
      <c r="N802" s="107"/>
      <c r="O802" s="100"/>
      <c r="P802" s="3">
        <f t="shared" si="12"/>
        <v>0</v>
      </c>
    </row>
    <row r="803" spans="1:16" x14ac:dyDescent="0.35">
      <c r="A803" t="s">
        <v>10</v>
      </c>
      <c r="C803" t="s">
        <v>11</v>
      </c>
      <c r="D803" t="s">
        <v>103</v>
      </c>
      <c r="E803" t="s">
        <v>358</v>
      </c>
      <c r="F803" t="s">
        <v>359</v>
      </c>
      <c r="G803">
        <v>5009</v>
      </c>
      <c r="H803" t="s">
        <v>319</v>
      </c>
      <c r="I803">
        <v>63300170</v>
      </c>
      <c r="J803" t="s">
        <v>1873</v>
      </c>
      <c r="K803" s="3"/>
      <c r="L803" s="3">
        <v>0</v>
      </c>
      <c r="M803" s="3">
        <v>0</v>
      </c>
      <c r="N803" s="107"/>
      <c r="O803" s="100"/>
      <c r="P803" s="3">
        <f t="shared" si="12"/>
        <v>0</v>
      </c>
    </row>
    <row r="804" spans="1:16" x14ac:dyDescent="0.35">
      <c r="A804" t="s">
        <v>10</v>
      </c>
      <c r="C804" t="s">
        <v>11</v>
      </c>
      <c r="D804" t="s">
        <v>103</v>
      </c>
      <c r="E804" t="s">
        <v>109</v>
      </c>
      <c r="F804" t="s">
        <v>110</v>
      </c>
      <c r="G804">
        <v>6003</v>
      </c>
      <c r="H804" t="s">
        <v>111</v>
      </c>
      <c r="I804">
        <v>63300040</v>
      </c>
      <c r="J804" t="s">
        <v>1515</v>
      </c>
      <c r="K804" s="3"/>
      <c r="L804" s="3">
        <v>17456.610144036746</v>
      </c>
      <c r="M804" s="3">
        <v>18067.591499078029</v>
      </c>
      <c r="N804" s="107"/>
      <c r="O804" s="100"/>
      <c r="P804" s="3">
        <f t="shared" si="12"/>
        <v>35524.201643114779</v>
      </c>
    </row>
    <row r="805" spans="1:16" x14ac:dyDescent="0.35">
      <c r="A805" t="s">
        <v>10</v>
      </c>
      <c r="C805" t="s">
        <v>11</v>
      </c>
      <c r="D805" t="s">
        <v>103</v>
      </c>
      <c r="E805" t="s">
        <v>109</v>
      </c>
      <c r="F805" t="s">
        <v>110</v>
      </c>
      <c r="G805">
        <v>6003</v>
      </c>
      <c r="H805" t="s">
        <v>111</v>
      </c>
      <c r="I805">
        <v>63300080</v>
      </c>
      <c r="J805" t="s">
        <v>91</v>
      </c>
      <c r="K805" s="3"/>
      <c r="L805" s="3">
        <v>50541.042702734958</v>
      </c>
      <c r="M805" s="3">
        <v>52309.979197330678</v>
      </c>
      <c r="N805" s="107"/>
      <c r="O805" s="100"/>
      <c r="P805" s="3">
        <f t="shared" si="12"/>
        <v>102851.02190006564</v>
      </c>
    </row>
    <row r="806" spans="1:16" x14ac:dyDescent="0.35">
      <c r="A806" t="s">
        <v>10</v>
      </c>
      <c r="C806" t="s">
        <v>11</v>
      </c>
      <c r="D806" t="s">
        <v>103</v>
      </c>
      <c r="E806" t="s">
        <v>109</v>
      </c>
      <c r="F806" t="s">
        <v>110</v>
      </c>
      <c r="G806">
        <v>6003</v>
      </c>
      <c r="H806" t="s">
        <v>111</v>
      </c>
      <c r="I806">
        <v>63300100</v>
      </c>
      <c r="J806" t="s">
        <v>1869</v>
      </c>
      <c r="K806" s="3"/>
      <c r="L806" s="3">
        <v>15295.315554775052</v>
      </c>
      <c r="M806" s="3">
        <v>15830.651599192179</v>
      </c>
      <c r="N806" s="107"/>
      <c r="O806" s="100"/>
      <c r="P806" s="3">
        <f t="shared" si="12"/>
        <v>31125.967153967231</v>
      </c>
    </row>
    <row r="807" spans="1:16" x14ac:dyDescent="0.35">
      <c r="A807" t="s">
        <v>10</v>
      </c>
      <c r="C807" t="s">
        <v>11</v>
      </c>
      <c r="D807" t="s">
        <v>103</v>
      </c>
      <c r="E807" t="s">
        <v>109</v>
      </c>
      <c r="F807" t="s">
        <v>110</v>
      </c>
      <c r="G807">
        <v>6003</v>
      </c>
      <c r="H807" t="s">
        <v>111</v>
      </c>
      <c r="I807">
        <v>63300170</v>
      </c>
      <c r="J807" t="s">
        <v>1873</v>
      </c>
      <c r="K807" s="3"/>
      <c r="L807" s="3">
        <v>26434.295360969929</v>
      </c>
      <c r="M807" s="3">
        <v>27359.495698603874</v>
      </c>
      <c r="N807" s="107"/>
      <c r="O807" s="100"/>
      <c r="P807" s="3">
        <f t="shared" si="12"/>
        <v>53793.791059573807</v>
      </c>
    </row>
    <row r="808" spans="1:16" x14ac:dyDescent="0.35">
      <c r="A808" t="s">
        <v>10</v>
      </c>
      <c r="C808" t="s">
        <v>11</v>
      </c>
      <c r="D808" t="s">
        <v>103</v>
      </c>
      <c r="E808" t="s">
        <v>236</v>
      </c>
      <c r="F808" t="s">
        <v>237</v>
      </c>
      <c r="G808">
        <v>5024</v>
      </c>
      <c r="H808" t="s">
        <v>238</v>
      </c>
      <c r="I808">
        <v>63300040</v>
      </c>
      <c r="J808" t="s">
        <v>1515</v>
      </c>
      <c r="K808" s="3"/>
      <c r="L808" s="3">
        <v>0</v>
      </c>
      <c r="M808" s="3">
        <v>0</v>
      </c>
      <c r="N808" s="107"/>
      <c r="O808" s="100"/>
      <c r="P808" s="3">
        <f t="shared" si="12"/>
        <v>0</v>
      </c>
    </row>
    <row r="809" spans="1:16" x14ac:dyDescent="0.35">
      <c r="A809" t="s">
        <v>10</v>
      </c>
      <c r="C809" t="s">
        <v>11</v>
      </c>
      <c r="D809" t="s">
        <v>103</v>
      </c>
      <c r="E809" t="s">
        <v>236</v>
      </c>
      <c r="F809" t="s">
        <v>237</v>
      </c>
      <c r="G809">
        <v>5024</v>
      </c>
      <c r="H809" t="s">
        <v>238</v>
      </c>
      <c r="I809">
        <v>63300080</v>
      </c>
      <c r="J809" t="s">
        <v>91</v>
      </c>
      <c r="K809" s="3"/>
      <c r="L809" s="3">
        <v>0</v>
      </c>
      <c r="M809" s="3">
        <v>0</v>
      </c>
      <c r="N809" s="107"/>
      <c r="O809" s="100"/>
      <c r="P809" s="3">
        <f t="shared" si="12"/>
        <v>0</v>
      </c>
    </row>
    <row r="810" spans="1:16" x14ac:dyDescent="0.35">
      <c r="A810" t="s">
        <v>10</v>
      </c>
      <c r="C810" t="s">
        <v>11</v>
      </c>
      <c r="D810" t="s">
        <v>103</v>
      </c>
      <c r="E810" t="s">
        <v>236</v>
      </c>
      <c r="F810" t="s">
        <v>237</v>
      </c>
      <c r="G810">
        <v>5024</v>
      </c>
      <c r="H810" t="s">
        <v>238</v>
      </c>
      <c r="I810">
        <v>63300100</v>
      </c>
      <c r="J810" t="s">
        <v>1869</v>
      </c>
      <c r="K810" s="3"/>
      <c r="L810" s="3">
        <v>0</v>
      </c>
      <c r="M810" s="3">
        <v>0</v>
      </c>
      <c r="N810" s="107"/>
      <c r="O810" s="100"/>
      <c r="P810" s="3">
        <f t="shared" si="12"/>
        <v>0</v>
      </c>
    </row>
    <row r="811" spans="1:16" x14ac:dyDescent="0.35">
      <c r="A811" t="s">
        <v>10</v>
      </c>
      <c r="C811" t="s">
        <v>11</v>
      </c>
      <c r="D811" t="s">
        <v>103</v>
      </c>
      <c r="E811" t="s">
        <v>236</v>
      </c>
      <c r="F811" t="s">
        <v>237</v>
      </c>
      <c r="G811">
        <v>5024</v>
      </c>
      <c r="H811" t="s">
        <v>238</v>
      </c>
      <c r="I811">
        <v>63300170</v>
      </c>
      <c r="J811" t="s">
        <v>1873</v>
      </c>
      <c r="K811" s="3"/>
      <c r="L811" s="3">
        <v>0</v>
      </c>
      <c r="M811" s="3">
        <v>0</v>
      </c>
      <c r="N811" s="107"/>
      <c r="O811" s="100"/>
      <c r="P811" s="3">
        <f t="shared" si="12"/>
        <v>0</v>
      </c>
    </row>
    <row r="812" spans="1:16" x14ac:dyDescent="0.35">
      <c r="A812" t="s">
        <v>10</v>
      </c>
      <c r="C812" t="s">
        <v>11</v>
      </c>
      <c r="D812" t="s">
        <v>103</v>
      </c>
      <c r="E812" t="s">
        <v>360</v>
      </c>
      <c r="F812" t="s">
        <v>361</v>
      </c>
      <c r="G812">
        <v>5008</v>
      </c>
      <c r="H812" t="s">
        <v>362</v>
      </c>
      <c r="I812">
        <v>63300040</v>
      </c>
      <c r="J812" t="s">
        <v>1515</v>
      </c>
      <c r="K812" s="3"/>
      <c r="L812" s="3">
        <v>0</v>
      </c>
      <c r="M812" s="3">
        <v>0</v>
      </c>
      <c r="N812" s="107"/>
      <c r="O812" s="100"/>
      <c r="P812" s="3">
        <f t="shared" si="12"/>
        <v>0</v>
      </c>
    </row>
    <row r="813" spans="1:16" x14ac:dyDescent="0.35">
      <c r="A813" t="s">
        <v>10</v>
      </c>
      <c r="C813" t="s">
        <v>11</v>
      </c>
      <c r="D813" t="s">
        <v>103</v>
      </c>
      <c r="E813" t="s">
        <v>360</v>
      </c>
      <c r="F813" t="s">
        <v>361</v>
      </c>
      <c r="G813">
        <v>5008</v>
      </c>
      <c r="H813" t="s">
        <v>362</v>
      </c>
      <c r="I813">
        <v>63300080</v>
      </c>
      <c r="J813" t="s">
        <v>91</v>
      </c>
      <c r="K813" s="3"/>
      <c r="L813" s="3">
        <v>0</v>
      </c>
      <c r="M813" s="3">
        <v>0</v>
      </c>
      <c r="N813" s="107"/>
      <c r="O813" s="100"/>
      <c r="P813" s="3">
        <f t="shared" si="12"/>
        <v>0</v>
      </c>
    </row>
    <row r="814" spans="1:16" x14ac:dyDescent="0.35">
      <c r="A814" t="s">
        <v>10</v>
      </c>
      <c r="C814" t="s">
        <v>11</v>
      </c>
      <c r="D814" t="s">
        <v>103</v>
      </c>
      <c r="E814" t="s">
        <v>360</v>
      </c>
      <c r="F814" t="s">
        <v>361</v>
      </c>
      <c r="G814">
        <v>5008</v>
      </c>
      <c r="H814" t="s">
        <v>362</v>
      </c>
      <c r="I814">
        <v>63300100</v>
      </c>
      <c r="J814" t="s">
        <v>1869</v>
      </c>
      <c r="K814" s="3"/>
      <c r="L814" s="3">
        <v>0</v>
      </c>
      <c r="M814" s="3">
        <v>0</v>
      </c>
      <c r="N814" s="107"/>
      <c r="O814" s="100"/>
      <c r="P814" s="3">
        <f t="shared" si="12"/>
        <v>0</v>
      </c>
    </row>
    <row r="815" spans="1:16" x14ac:dyDescent="0.35">
      <c r="A815" t="s">
        <v>10</v>
      </c>
      <c r="C815" t="s">
        <v>11</v>
      </c>
      <c r="D815" t="s">
        <v>103</v>
      </c>
      <c r="E815" t="s">
        <v>360</v>
      </c>
      <c r="F815" t="s">
        <v>361</v>
      </c>
      <c r="G815">
        <v>5008</v>
      </c>
      <c r="H815" t="s">
        <v>362</v>
      </c>
      <c r="I815">
        <v>63300170</v>
      </c>
      <c r="J815" t="s">
        <v>1873</v>
      </c>
      <c r="K815" s="3"/>
      <c r="L815" s="3">
        <v>0</v>
      </c>
      <c r="M815" s="3">
        <v>0</v>
      </c>
      <c r="N815" s="107"/>
      <c r="O815" s="100"/>
      <c r="P815" s="3">
        <f t="shared" si="12"/>
        <v>0</v>
      </c>
    </row>
    <row r="816" spans="1:16" x14ac:dyDescent="0.35">
      <c r="A816" t="s">
        <v>10</v>
      </c>
      <c r="C816" t="s">
        <v>11</v>
      </c>
      <c r="D816" t="s">
        <v>103</v>
      </c>
      <c r="E816" t="s">
        <v>201</v>
      </c>
      <c r="F816" t="s">
        <v>202</v>
      </c>
      <c r="G816">
        <v>5050</v>
      </c>
      <c r="H816" t="s">
        <v>203</v>
      </c>
      <c r="I816">
        <v>63300040</v>
      </c>
      <c r="J816" t="s">
        <v>1515</v>
      </c>
      <c r="K816" s="3"/>
      <c r="L816" s="3">
        <v>0</v>
      </c>
      <c r="M816" s="3">
        <v>0</v>
      </c>
      <c r="N816" s="107"/>
      <c r="O816" s="100"/>
      <c r="P816" s="3">
        <f t="shared" si="12"/>
        <v>0</v>
      </c>
    </row>
    <row r="817" spans="1:16" x14ac:dyDescent="0.35">
      <c r="A817" t="s">
        <v>10</v>
      </c>
      <c r="C817" t="s">
        <v>11</v>
      </c>
      <c r="D817" t="s">
        <v>103</v>
      </c>
      <c r="E817" t="s">
        <v>201</v>
      </c>
      <c r="F817" t="s">
        <v>202</v>
      </c>
      <c r="G817">
        <v>5050</v>
      </c>
      <c r="H817" t="s">
        <v>203</v>
      </c>
      <c r="I817">
        <v>63300080</v>
      </c>
      <c r="J817" t="s">
        <v>91</v>
      </c>
      <c r="K817" s="3"/>
      <c r="L817" s="3">
        <v>0</v>
      </c>
      <c r="M817" s="3">
        <v>0</v>
      </c>
      <c r="N817" s="107"/>
      <c r="O817" s="100"/>
      <c r="P817" s="3">
        <f t="shared" si="12"/>
        <v>0</v>
      </c>
    </row>
    <row r="818" spans="1:16" x14ac:dyDescent="0.35">
      <c r="A818" t="s">
        <v>10</v>
      </c>
      <c r="C818" t="s">
        <v>11</v>
      </c>
      <c r="D818" t="s">
        <v>103</v>
      </c>
      <c r="E818" t="s">
        <v>201</v>
      </c>
      <c r="F818" t="s">
        <v>202</v>
      </c>
      <c r="G818">
        <v>5050</v>
      </c>
      <c r="H818" t="s">
        <v>203</v>
      </c>
      <c r="I818">
        <v>63300100</v>
      </c>
      <c r="J818" t="s">
        <v>1869</v>
      </c>
      <c r="K818" s="3"/>
      <c r="L818" s="3">
        <v>0</v>
      </c>
      <c r="M818" s="3">
        <v>0</v>
      </c>
      <c r="N818" s="107"/>
      <c r="O818" s="100"/>
      <c r="P818" s="3">
        <f t="shared" si="12"/>
        <v>0</v>
      </c>
    </row>
    <row r="819" spans="1:16" x14ac:dyDescent="0.35">
      <c r="A819" t="s">
        <v>10</v>
      </c>
      <c r="C819" t="s">
        <v>11</v>
      </c>
      <c r="D819" t="s">
        <v>103</v>
      </c>
      <c r="E819" t="s">
        <v>201</v>
      </c>
      <c r="F819" t="s">
        <v>202</v>
      </c>
      <c r="G819">
        <v>5050</v>
      </c>
      <c r="H819" t="s">
        <v>203</v>
      </c>
      <c r="I819">
        <v>63300110</v>
      </c>
      <c r="J819" t="s">
        <v>1866</v>
      </c>
      <c r="K819" s="3"/>
      <c r="L819" s="3">
        <v>0</v>
      </c>
      <c r="M819" s="3">
        <v>0</v>
      </c>
      <c r="N819" s="107"/>
      <c r="O819" s="100"/>
      <c r="P819" s="3">
        <f t="shared" si="12"/>
        <v>0</v>
      </c>
    </row>
    <row r="820" spans="1:16" x14ac:dyDescent="0.35">
      <c r="A820" t="s">
        <v>10</v>
      </c>
      <c r="C820" t="s">
        <v>11</v>
      </c>
      <c r="D820" t="s">
        <v>103</v>
      </c>
      <c r="E820" t="s">
        <v>201</v>
      </c>
      <c r="F820" t="s">
        <v>202</v>
      </c>
      <c r="G820">
        <v>5050</v>
      </c>
      <c r="H820" t="s">
        <v>203</v>
      </c>
      <c r="I820">
        <v>63300170</v>
      </c>
      <c r="J820" t="s">
        <v>1873</v>
      </c>
      <c r="K820" s="3"/>
      <c r="L820" s="3">
        <v>0</v>
      </c>
      <c r="M820" s="3">
        <v>0</v>
      </c>
      <c r="N820" s="107"/>
      <c r="O820" s="100"/>
      <c r="P820" s="3">
        <f t="shared" si="12"/>
        <v>0</v>
      </c>
    </row>
    <row r="821" spans="1:16" x14ac:dyDescent="0.35">
      <c r="A821" t="s">
        <v>10</v>
      </c>
      <c r="C821" t="s">
        <v>11</v>
      </c>
      <c r="D821" t="s">
        <v>103</v>
      </c>
      <c r="E821" t="s">
        <v>119</v>
      </c>
      <c r="F821" t="s">
        <v>120</v>
      </c>
      <c r="G821">
        <v>5363</v>
      </c>
      <c r="H821" t="s">
        <v>121</v>
      </c>
      <c r="I821">
        <v>63300040</v>
      </c>
      <c r="J821" t="s">
        <v>1515</v>
      </c>
      <c r="K821" s="3"/>
      <c r="L821" s="3">
        <v>116178.74185642198</v>
      </c>
      <c r="M821" s="3">
        <v>119103.77211719699</v>
      </c>
      <c r="N821" s="107"/>
      <c r="O821" s="100"/>
      <c r="P821" s="3">
        <f t="shared" si="12"/>
        <v>235282.51397361897</v>
      </c>
    </row>
    <row r="822" spans="1:16" x14ac:dyDescent="0.35">
      <c r="A822" t="s">
        <v>10</v>
      </c>
      <c r="C822" t="s">
        <v>11</v>
      </c>
      <c r="D822" t="s">
        <v>103</v>
      </c>
      <c r="E822" t="s">
        <v>119</v>
      </c>
      <c r="F822" t="s">
        <v>120</v>
      </c>
      <c r="G822">
        <v>5363</v>
      </c>
      <c r="H822" t="s">
        <v>121</v>
      </c>
      <c r="I822">
        <v>63300080</v>
      </c>
      <c r="J822" t="s">
        <v>91</v>
      </c>
      <c r="K822" s="3"/>
      <c r="L822" s="3">
        <v>336365.11927954556</v>
      </c>
      <c r="M822" s="3">
        <v>344833.77832026558</v>
      </c>
      <c r="N822" s="107"/>
      <c r="O822" s="100"/>
      <c r="P822" s="3">
        <f t="shared" si="12"/>
        <v>681198.8975998112</v>
      </c>
    </row>
    <row r="823" spans="1:16" x14ac:dyDescent="0.35">
      <c r="A823" t="s">
        <v>10</v>
      </c>
      <c r="C823" t="s">
        <v>11</v>
      </c>
      <c r="D823" t="s">
        <v>103</v>
      </c>
      <c r="E823" t="s">
        <v>119</v>
      </c>
      <c r="F823" t="s">
        <v>120</v>
      </c>
      <c r="G823">
        <v>5363</v>
      </c>
      <c r="H823" t="s">
        <v>121</v>
      </c>
      <c r="I823">
        <v>63300100</v>
      </c>
      <c r="J823" t="s">
        <v>1869</v>
      </c>
      <c r="K823" s="3"/>
      <c r="L823" s="3">
        <v>101794.70715038879</v>
      </c>
      <c r="M823" s="3">
        <v>104357.5908074488</v>
      </c>
      <c r="N823" s="107"/>
      <c r="O823" s="100"/>
      <c r="P823" s="3">
        <f t="shared" si="12"/>
        <v>206152.29795783758</v>
      </c>
    </row>
    <row r="824" spans="1:16" x14ac:dyDescent="0.35">
      <c r="A824" t="s">
        <v>10</v>
      </c>
      <c r="C824" t="s">
        <v>11</v>
      </c>
      <c r="D824" t="s">
        <v>103</v>
      </c>
      <c r="E824" t="s">
        <v>119</v>
      </c>
      <c r="F824" t="s">
        <v>120</v>
      </c>
      <c r="G824">
        <v>5363</v>
      </c>
      <c r="H824" t="s">
        <v>121</v>
      </c>
      <c r="I824">
        <v>63300130</v>
      </c>
      <c r="J824" t="s">
        <v>1896</v>
      </c>
      <c r="K824" s="3"/>
      <c r="L824" s="3">
        <v>38755.402614581595</v>
      </c>
      <c r="M824" s="3">
        <v>40111.841706091953</v>
      </c>
      <c r="N824" s="107"/>
      <c r="O824" s="100"/>
      <c r="P824" s="3">
        <f t="shared" si="12"/>
        <v>78867.244320673548</v>
      </c>
    </row>
    <row r="825" spans="1:16" x14ac:dyDescent="0.35">
      <c r="A825" t="s">
        <v>10</v>
      </c>
      <c r="C825" t="s">
        <v>11</v>
      </c>
      <c r="D825" t="s">
        <v>103</v>
      </c>
      <c r="E825" t="s">
        <v>119</v>
      </c>
      <c r="F825" t="s">
        <v>120</v>
      </c>
      <c r="G825">
        <v>5363</v>
      </c>
      <c r="H825" t="s">
        <v>121</v>
      </c>
      <c r="I825">
        <v>63300170</v>
      </c>
      <c r="J825" t="s">
        <v>1873</v>
      </c>
      <c r="K825" s="3"/>
      <c r="L825" s="3">
        <v>175927.8090968676</v>
      </c>
      <c r="M825" s="3">
        <v>180357.14063461259</v>
      </c>
      <c r="N825" s="107"/>
      <c r="O825" s="100"/>
      <c r="P825" s="3">
        <f t="shared" si="12"/>
        <v>356284.94973148021</v>
      </c>
    </row>
    <row r="826" spans="1:16" x14ac:dyDescent="0.35">
      <c r="A826" t="s">
        <v>10</v>
      </c>
      <c r="C826" t="s">
        <v>11</v>
      </c>
      <c r="D826" t="s">
        <v>20</v>
      </c>
      <c r="E826" t="s">
        <v>98</v>
      </c>
      <c r="F826" t="s">
        <v>99</v>
      </c>
      <c r="G826">
        <v>6006</v>
      </c>
      <c r="H826" t="s">
        <v>100</v>
      </c>
      <c r="I826">
        <v>63300040</v>
      </c>
      <c r="J826" t="s">
        <v>1515</v>
      </c>
      <c r="K826" s="3"/>
      <c r="L826" s="3">
        <v>26653.140504003015</v>
      </c>
      <c r="M826" s="3">
        <v>27586.000421643115</v>
      </c>
      <c r="N826" s="107"/>
      <c r="O826" s="100"/>
      <c r="P826" s="3">
        <f t="shared" si="12"/>
        <v>54239.140925646134</v>
      </c>
    </row>
    <row r="827" spans="1:16" x14ac:dyDescent="0.35">
      <c r="A827" t="s">
        <v>10</v>
      </c>
      <c r="C827" t="s">
        <v>11</v>
      </c>
      <c r="D827" t="s">
        <v>20</v>
      </c>
      <c r="E827" t="s">
        <v>98</v>
      </c>
      <c r="F827" t="s">
        <v>99</v>
      </c>
      <c r="G827">
        <v>6006</v>
      </c>
      <c r="H827" t="s">
        <v>100</v>
      </c>
      <c r="I827">
        <v>63300080</v>
      </c>
      <c r="J827" t="s">
        <v>91</v>
      </c>
      <c r="K827" s="3"/>
      <c r="L827" s="3">
        <v>77167.187744923023</v>
      </c>
      <c r="M827" s="3">
        <v>79868.039315995309</v>
      </c>
      <c r="N827" s="107"/>
      <c r="O827" s="100"/>
      <c r="P827" s="3">
        <f t="shared" si="12"/>
        <v>157035.22706091835</v>
      </c>
    </row>
    <row r="828" spans="1:16" x14ac:dyDescent="0.35">
      <c r="A828" t="s">
        <v>10</v>
      </c>
      <c r="C828" t="s">
        <v>11</v>
      </c>
      <c r="D828" t="s">
        <v>20</v>
      </c>
      <c r="E828" t="s">
        <v>98</v>
      </c>
      <c r="F828" t="s">
        <v>99</v>
      </c>
      <c r="G828">
        <v>6006</v>
      </c>
      <c r="H828" t="s">
        <v>100</v>
      </c>
      <c r="I828">
        <v>63300100</v>
      </c>
      <c r="J828" t="s">
        <v>1869</v>
      </c>
      <c r="K828" s="3"/>
      <c r="L828" s="3">
        <v>23353.227870174072</v>
      </c>
      <c r="M828" s="3">
        <v>24170.590845630159</v>
      </c>
      <c r="N828" s="107"/>
      <c r="O828" s="100"/>
      <c r="P828" s="3">
        <f t="shared" si="12"/>
        <v>47523.818715804227</v>
      </c>
    </row>
    <row r="829" spans="1:16" x14ac:dyDescent="0.35">
      <c r="A829" t="s">
        <v>10</v>
      </c>
      <c r="C829" t="s">
        <v>11</v>
      </c>
      <c r="D829" t="s">
        <v>20</v>
      </c>
      <c r="E829" t="s">
        <v>98</v>
      </c>
      <c r="F829" t="s">
        <v>99</v>
      </c>
      <c r="G829">
        <v>6006</v>
      </c>
      <c r="H829" t="s">
        <v>100</v>
      </c>
      <c r="I829">
        <v>63300170</v>
      </c>
      <c r="J829" t="s">
        <v>1873</v>
      </c>
      <c r="K829" s="3"/>
      <c r="L829" s="3">
        <v>40360.469906061713</v>
      </c>
      <c r="M829" s="3">
        <v>41773.086352773862</v>
      </c>
      <c r="N829" s="107"/>
      <c r="O829" s="100"/>
      <c r="P829" s="3">
        <f t="shared" si="12"/>
        <v>82133.556258835568</v>
      </c>
    </row>
    <row r="830" spans="1:16" x14ac:dyDescent="0.35">
      <c r="A830" t="s">
        <v>10</v>
      </c>
      <c r="C830" t="s">
        <v>11</v>
      </c>
      <c r="D830" t="s">
        <v>20</v>
      </c>
      <c r="E830" t="s">
        <v>101</v>
      </c>
      <c r="F830" t="s">
        <v>102</v>
      </c>
      <c r="G830">
        <v>6006</v>
      </c>
      <c r="H830" t="s">
        <v>100</v>
      </c>
      <c r="I830">
        <v>63300040</v>
      </c>
      <c r="J830" t="s">
        <v>1515</v>
      </c>
      <c r="K830" s="3"/>
      <c r="L830" s="3">
        <v>23093.906532690326</v>
      </c>
      <c r="M830" s="3">
        <v>23902.193261334487</v>
      </c>
      <c r="N830" s="107"/>
      <c r="O830" s="100"/>
      <c r="P830" s="3">
        <f t="shared" si="12"/>
        <v>46996.099794024813</v>
      </c>
    </row>
    <row r="831" spans="1:16" x14ac:dyDescent="0.35">
      <c r="A831" t="s">
        <v>10</v>
      </c>
      <c r="C831" t="s">
        <v>11</v>
      </c>
      <c r="D831" t="s">
        <v>20</v>
      </c>
      <c r="E831" t="s">
        <v>101</v>
      </c>
      <c r="F831" t="s">
        <v>102</v>
      </c>
      <c r="G831">
        <v>6006</v>
      </c>
      <c r="H831" t="s">
        <v>100</v>
      </c>
      <c r="I831">
        <v>63300080</v>
      </c>
      <c r="J831" t="s">
        <v>91</v>
      </c>
      <c r="K831" s="3"/>
      <c r="L831" s="3">
        <v>66862.357961312955</v>
      </c>
      <c r="M831" s="3">
        <v>69202.54048995889</v>
      </c>
      <c r="N831" s="107"/>
      <c r="O831" s="100"/>
      <c r="P831" s="3">
        <f t="shared" si="12"/>
        <v>136064.89845127185</v>
      </c>
    </row>
    <row r="832" spans="1:16" x14ac:dyDescent="0.35">
      <c r="A832" t="s">
        <v>10</v>
      </c>
      <c r="C832" t="s">
        <v>11</v>
      </c>
      <c r="D832" t="s">
        <v>20</v>
      </c>
      <c r="E832" t="s">
        <v>101</v>
      </c>
      <c r="F832" t="s">
        <v>102</v>
      </c>
      <c r="G832">
        <v>6006</v>
      </c>
      <c r="H832" t="s">
        <v>100</v>
      </c>
      <c r="I832">
        <v>63300100</v>
      </c>
      <c r="J832" t="s">
        <v>1869</v>
      </c>
      <c r="K832" s="3"/>
      <c r="L832" s="3">
        <v>20234.660961976286</v>
      </c>
      <c r="M832" s="3">
        <v>20942.874095645453</v>
      </c>
      <c r="N832" s="107"/>
      <c r="O832" s="100"/>
      <c r="P832" s="3">
        <f t="shared" si="12"/>
        <v>41177.535057621739</v>
      </c>
    </row>
    <row r="833" spans="1:16" x14ac:dyDescent="0.35">
      <c r="A833" t="s">
        <v>10</v>
      </c>
      <c r="C833" t="s">
        <v>11</v>
      </c>
      <c r="D833" t="s">
        <v>20</v>
      </c>
      <c r="E833" t="s">
        <v>101</v>
      </c>
      <c r="F833" t="s">
        <v>102</v>
      </c>
      <c r="G833">
        <v>6006</v>
      </c>
      <c r="H833" t="s">
        <v>100</v>
      </c>
      <c r="I833">
        <v>63300170</v>
      </c>
      <c r="J833" t="s">
        <v>1873</v>
      </c>
      <c r="K833" s="3"/>
      <c r="L833" s="3">
        <v>34970.772749502496</v>
      </c>
      <c r="M833" s="3">
        <v>36194.749795735079</v>
      </c>
      <c r="N833" s="107"/>
      <c r="O833" s="100"/>
      <c r="P833" s="3">
        <f t="shared" si="12"/>
        <v>71165.522545237574</v>
      </c>
    </row>
    <row r="834" spans="1:16" x14ac:dyDescent="0.35">
      <c r="A834" t="s">
        <v>10</v>
      </c>
      <c r="C834" t="s">
        <v>11</v>
      </c>
      <c r="D834" t="s">
        <v>20</v>
      </c>
      <c r="E834" t="s">
        <v>1473</v>
      </c>
      <c r="F834" t="s">
        <v>1474</v>
      </c>
      <c r="G834">
        <v>1040</v>
      </c>
      <c r="H834" t="s">
        <v>1475</v>
      </c>
      <c r="I834">
        <v>63300040</v>
      </c>
      <c r="J834" t="s">
        <v>1515</v>
      </c>
      <c r="K834" s="3"/>
      <c r="L834" s="3">
        <v>40588.262946415438</v>
      </c>
      <c r="M834" s="3">
        <v>42008.852149539976</v>
      </c>
      <c r="N834" s="107"/>
      <c r="O834" s="100"/>
      <c r="P834" s="3">
        <f t="shared" si="12"/>
        <v>82597.115095955407</v>
      </c>
    </row>
    <row r="835" spans="1:16" x14ac:dyDescent="0.35">
      <c r="A835" t="s">
        <v>10</v>
      </c>
      <c r="C835" t="s">
        <v>11</v>
      </c>
      <c r="D835" t="s">
        <v>20</v>
      </c>
      <c r="E835" t="s">
        <v>1473</v>
      </c>
      <c r="F835" t="s">
        <v>1474</v>
      </c>
      <c r="G835">
        <v>1040</v>
      </c>
      <c r="H835" t="s">
        <v>1475</v>
      </c>
      <c r="I835">
        <v>63300080</v>
      </c>
      <c r="J835" t="s">
        <v>91</v>
      </c>
      <c r="K835" s="3"/>
      <c r="L835" s="3">
        <v>117512.6851020028</v>
      </c>
      <c r="M835" s="3">
        <v>121625.62908057288</v>
      </c>
      <c r="N835" s="107"/>
      <c r="O835" s="100"/>
      <c r="P835" s="3">
        <f t="shared" si="12"/>
        <v>239138.31418257568</v>
      </c>
    </row>
    <row r="836" spans="1:16" x14ac:dyDescent="0.35">
      <c r="A836" t="s">
        <v>10</v>
      </c>
      <c r="C836" t="s">
        <v>11</v>
      </c>
      <c r="D836" t="s">
        <v>20</v>
      </c>
      <c r="E836" t="s">
        <v>1473</v>
      </c>
      <c r="F836" t="s">
        <v>1474</v>
      </c>
      <c r="G836">
        <v>1040</v>
      </c>
      <c r="H836" t="s">
        <v>1475</v>
      </c>
      <c r="I836">
        <v>63300100</v>
      </c>
      <c r="J836" t="s">
        <v>1869</v>
      </c>
      <c r="K836" s="3"/>
      <c r="L836" s="3">
        <v>35563.049438764006</v>
      </c>
      <c r="M836" s="3">
        <v>36807.756169120737</v>
      </c>
      <c r="N836" s="107"/>
      <c r="O836" s="100"/>
      <c r="P836" s="3">
        <f t="shared" ref="P836:P899" si="13">SUM(L836:N836)</f>
        <v>72370.805607884744</v>
      </c>
    </row>
    <row r="837" spans="1:16" x14ac:dyDescent="0.35">
      <c r="A837" t="s">
        <v>10</v>
      </c>
      <c r="C837" t="s">
        <v>11</v>
      </c>
      <c r="D837" t="s">
        <v>20</v>
      </c>
      <c r="E837" t="s">
        <v>1473</v>
      </c>
      <c r="F837" t="s">
        <v>1474</v>
      </c>
      <c r="G837">
        <v>1040</v>
      </c>
      <c r="H837" t="s">
        <v>1475</v>
      </c>
      <c r="I837">
        <v>63300170</v>
      </c>
      <c r="J837" t="s">
        <v>1873</v>
      </c>
      <c r="K837" s="3"/>
      <c r="L837" s="3">
        <v>61462.226747429093</v>
      </c>
      <c r="M837" s="3">
        <v>63613.404683589106</v>
      </c>
      <c r="N837" s="107"/>
      <c r="O837" s="100"/>
      <c r="P837" s="3">
        <f t="shared" si="13"/>
        <v>125075.63143101821</v>
      </c>
    </row>
    <row r="838" spans="1:16" x14ac:dyDescent="0.35">
      <c r="A838" t="s">
        <v>10</v>
      </c>
      <c r="C838" t="s">
        <v>11</v>
      </c>
      <c r="D838" t="s">
        <v>20</v>
      </c>
      <c r="E838" t="s">
        <v>51</v>
      </c>
      <c r="F838" t="s">
        <v>52</v>
      </c>
      <c r="G838">
        <v>1105</v>
      </c>
      <c r="H838" t="s">
        <v>53</v>
      </c>
      <c r="I838">
        <v>63300040</v>
      </c>
      <c r="J838" t="s">
        <v>1515</v>
      </c>
      <c r="K838" s="3"/>
      <c r="L838" s="3">
        <v>32546.033719878131</v>
      </c>
      <c r="M838" s="3">
        <v>33685.144900073865</v>
      </c>
      <c r="N838" s="107"/>
      <c r="O838" s="100"/>
      <c r="P838" s="3">
        <f t="shared" si="13"/>
        <v>66231.178619951999</v>
      </c>
    </row>
    <row r="839" spans="1:16" x14ac:dyDescent="0.35">
      <c r="A839" t="s">
        <v>10</v>
      </c>
      <c r="C839" t="s">
        <v>11</v>
      </c>
      <c r="D839" t="s">
        <v>20</v>
      </c>
      <c r="E839" t="s">
        <v>51</v>
      </c>
      <c r="F839" t="s">
        <v>52</v>
      </c>
      <c r="G839">
        <v>1105</v>
      </c>
      <c r="H839" t="s">
        <v>53</v>
      </c>
      <c r="I839">
        <v>63300080</v>
      </c>
      <c r="J839" t="s">
        <v>91</v>
      </c>
      <c r="K839" s="3"/>
      <c r="L839" s="3">
        <v>94228.51667469478</v>
      </c>
      <c r="M839" s="3">
        <v>97526.514758309087</v>
      </c>
      <c r="N839" s="107"/>
      <c r="O839" s="100"/>
      <c r="P839" s="3">
        <f t="shared" si="13"/>
        <v>191755.03143300387</v>
      </c>
    </row>
    <row r="840" spans="1:16" x14ac:dyDescent="0.35">
      <c r="A840" t="s">
        <v>10</v>
      </c>
      <c r="C840" t="s">
        <v>11</v>
      </c>
      <c r="D840" t="s">
        <v>20</v>
      </c>
      <c r="E840" t="s">
        <v>51</v>
      </c>
      <c r="F840" t="s">
        <v>52</v>
      </c>
      <c r="G840">
        <v>1105</v>
      </c>
      <c r="H840" t="s">
        <v>53</v>
      </c>
      <c r="I840">
        <v>63300100</v>
      </c>
      <c r="J840" t="s">
        <v>1869</v>
      </c>
      <c r="K840" s="3"/>
      <c r="L840" s="3">
        <v>28516.524783131317</v>
      </c>
      <c r="M840" s="3">
        <v>29514.603150540912</v>
      </c>
      <c r="N840" s="107"/>
      <c r="O840" s="100"/>
      <c r="P840" s="3">
        <f t="shared" si="13"/>
        <v>58031.127933672229</v>
      </c>
    </row>
    <row r="841" spans="1:16" x14ac:dyDescent="0.35">
      <c r="A841" t="s">
        <v>10</v>
      </c>
      <c r="C841" t="s">
        <v>11</v>
      </c>
      <c r="D841" t="s">
        <v>20</v>
      </c>
      <c r="E841" t="s">
        <v>51</v>
      </c>
      <c r="F841" t="s">
        <v>52</v>
      </c>
      <c r="G841">
        <v>1105</v>
      </c>
      <c r="H841" t="s">
        <v>53</v>
      </c>
      <c r="I841">
        <v>63300170</v>
      </c>
      <c r="J841" t="s">
        <v>1873</v>
      </c>
      <c r="K841" s="3"/>
      <c r="L841" s="3">
        <v>49283.993918672604</v>
      </c>
      <c r="M841" s="3">
        <v>51008.933705826137</v>
      </c>
      <c r="N841" s="107"/>
      <c r="O841" s="100"/>
      <c r="P841" s="3">
        <f t="shared" si="13"/>
        <v>100292.92762449874</v>
      </c>
    </row>
    <row r="842" spans="1:16" x14ac:dyDescent="0.35">
      <c r="A842" t="s">
        <v>10</v>
      </c>
      <c r="C842" t="s">
        <v>11</v>
      </c>
      <c r="D842" t="s">
        <v>20</v>
      </c>
      <c r="E842" t="s">
        <v>1460</v>
      </c>
      <c r="F842" t="s">
        <v>1461</v>
      </c>
      <c r="G842">
        <v>1110</v>
      </c>
      <c r="H842" t="s">
        <v>1462</v>
      </c>
      <c r="I842">
        <v>63300040</v>
      </c>
      <c r="J842" t="s">
        <v>1515</v>
      </c>
      <c r="K842" s="3"/>
      <c r="L842" s="3">
        <v>87465.698730376942</v>
      </c>
      <c r="M842" s="3">
        <v>90526.99818594013</v>
      </c>
      <c r="N842" s="107"/>
      <c r="O842" s="100"/>
      <c r="P842" s="3">
        <f t="shared" si="13"/>
        <v>177992.69691631707</v>
      </c>
    </row>
    <row r="843" spans="1:16" x14ac:dyDescent="0.35">
      <c r="A843" t="s">
        <v>10</v>
      </c>
      <c r="C843" t="s">
        <v>11</v>
      </c>
      <c r="D843" t="s">
        <v>20</v>
      </c>
      <c r="E843" t="s">
        <v>1460</v>
      </c>
      <c r="F843" t="s">
        <v>1461</v>
      </c>
      <c r="G843">
        <v>1110</v>
      </c>
      <c r="H843" t="s">
        <v>1462</v>
      </c>
      <c r="I843">
        <v>63300080</v>
      </c>
      <c r="J843" t="s">
        <v>91</v>
      </c>
      <c r="K843" s="3"/>
      <c r="L843" s="3">
        <v>253234.02299080565</v>
      </c>
      <c r="M843" s="3">
        <v>262097.21379548384</v>
      </c>
      <c r="N843" s="107"/>
      <c r="O843" s="100"/>
      <c r="P843" s="3">
        <f t="shared" si="13"/>
        <v>515331.23678628949</v>
      </c>
    </row>
    <row r="844" spans="1:16" x14ac:dyDescent="0.35">
      <c r="A844" t="s">
        <v>10</v>
      </c>
      <c r="C844" t="s">
        <v>11</v>
      </c>
      <c r="D844" t="s">
        <v>20</v>
      </c>
      <c r="E844" t="s">
        <v>1460</v>
      </c>
      <c r="F844" t="s">
        <v>1461</v>
      </c>
      <c r="G844">
        <v>1110</v>
      </c>
      <c r="H844" t="s">
        <v>1462</v>
      </c>
      <c r="I844">
        <v>63300100</v>
      </c>
      <c r="J844" t="s">
        <v>1869</v>
      </c>
      <c r="K844" s="3"/>
      <c r="L844" s="3">
        <v>76636.612220901705</v>
      </c>
      <c r="M844" s="3">
        <v>79318.893648633268</v>
      </c>
      <c r="N844" s="107"/>
      <c r="O844" s="100"/>
      <c r="P844" s="3">
        <f t="shared" si="13"/>
        <v>155955.50586953497</v>
      </c>
    </row>
    <row r="845" spans="1:16" x14ac:dyDescent="0.35">
      <c r="A845" t="s">
        <v>10</v>
      </c>
      <c r="C845" t="s">
        <v>11</v>
      </c>
      <c r="D845" t="s">
        <v>20</v>
      </c>
      <c r="E845" t="s">
        <v>1460</v>
      </c>
      <c r="F845" t="s">
        <v>1461</v>
      </c>
      <c r="G845">
        <v>1110</v>
      </c>
      <c r="H845" t="s">
        <v>1462</v>
      </c>
      <c r="I845">
        <v>63300170</v>
      </c>
      <c r="J845" t="s">
        <v>1873</v>
      </c>
      <c r="K845" s="3"/>
      <c r="L845" s="3">
        <v>132448.05807742797</v>
      </c>
      <c r="M845" s="3">
        <v>137083.74011013794</v>
      </c>
      <c r="N845" s="107"/>
      <c r="O845" s="100"/>
      <c r="P845" s="3">
        <f t="shared" si="13"/>
        <v>269531.79818756587</v>
      </c>
    </row>
    <row r="846" spans="1:16" x14ac:dyDescent="0.35">
      <c r="A846" t="s">
        <v>10</v>
      </c>
      <c r="C846" t="s">
        <v>11</v>
      </c>
      <c r="D846" t="s">
        <v>20</v>
      </c>
      <c r="E846" t="s">
        <v>1463</v>
      </c>
      <c r="F846" t="s">
        <v>1464</v>
      </c>
      <c r="G846">
        <v>1110</v>
      </c>
      <c r="H846" t="s">
        <v>1462</v>
      </c>
      <c r="I846">
        <v>63300040</v>
      </c>
      <c r="J846" t="s">
        <v>1515</v>
      </c>
      <c r="K846" s="3"/>
      <c r="L846" s="3">
        <v>8319.8447603745535</v>
      </c>
      <c r="M846" s="3">
        <v>8611.0393269876622</v>
      </c>
      <c r="N846" s="107"/>
      <c r="O846" s="100"/>
      <c r="P846" s="3">
        <f t="shared" si="13"/>
        <v>16930.884087362218</v>
      </c>
    </row>
    <row r="847" spans="1:16" x14ac:dyDescent="0.35">
      <c r="A847" t="s">
        <v>10</v>
      </c>
      <c r="C847" t="s">
        <v>11</v>
      </c>
      <c r="D847" t="s">
        <v>20</v>
      </c>
      <c r="E847" t="s">
        <v>1463</v>
      </c>
      <c r="F847" t="s">
        <v>1464</v>
      </c>
      <c r="G847">
        <v>1110</v>
      </c>
      <c r="H847" t="s">
        <v>1462</v>
      </c>
      <c r="I847">
        <v>63300080</v>
      </c>
      <c r="J847" t="s">
        <v>91</v>
      </c>
      <c r="K847" s="3"/>
      <c r="L847" s="3">
        <v>24818.726670587428</v>
      </c>
      <c r="M847" s="3">
        <v>25687.382104057986</v>
      </c>
      <c r="N847" s="107"/>
      <c r="O847" s="100"/>
      <c r="P847" s="3">
        <f t="shared" si="13"/>
        <v>50506.108774645414</v>
      </c>
    </row>
    <row r="848" spans="1:16" x14ac:dyDescent="0.35">
      <c r="A848" t="s">
        <v>10</v>
      </c>
      <c r="C848" t="s">
        <v>11</v>
      </c>
      <c r="D848" t="s">
        <v>20</v>
      </c>
      <c r="E848" t="s">
        <v>1463</v>
      </c>
      <c r="F848" t="s">
        <v>1464</v>
      </c>
      <c r="G848">
        <v>1110</v>
      </c>
      <c r="H848" t="s">
        <v>1462</v>
      </c>
      <c r="I848">
        <v>63300100</v>
      </c>
      <c r="J848" t="s">
        <v>1869</v>
      </c>
      <c r="K848" s="3"/>
      <c r="L848" s="3">
        <v>7510.9304397830374</v>
      </c>
      <c r="M848" s="3">
        <v>7773.8130051754424</v>
      </c>
      <c r="N848" s="107"/>
      <c r="O848" s="100"/>
      <c r="P848" s="3">
        <f t="shared" si="13"/>
        <v>15284.74344495848</v>
      </c>
    </row>
    <row r="849" spans="1:16" x14ac:dyDescent="0.35">
      <c r="A849" t="s">
        <v>10</v>
      </c>
      <c r="C849" t="s">
        <v>11</v>
      </c>
      <c r="D849" t="s">
        <v>20</v>
      </c>
      <c r="E849" t="s">
        <v>1463</v>
      </c>
      <c r="F849" t="s">
        <v>1464</v>
      </c>
      <c r="G849">
        <v>1110</v>
      </c>
      <c r="H849" t="s">
        <v>1462</v>
      </c>
      <c r="I849">
        <v>63300170</v>
      </c>
      <c r="J849" t="s">
        <v>1873</v>
      </c>
      <c r="K849" s="3"/>
      <c r="L849" s="3">
        <v>12598.62206571004</v>
      </c>
      <c r="M849" s="3">
        <v>13039.573838009888</v>
      </c>
      <c r="N849" s="107"/>
      <c r="O849" s="100"/>
      <c r="P849" s="3">
        <f t="shared" si="13"/>
        <v>25638.195903719927</v>
      </c>
    </row>
    <row r="850" spans="1:16" x14ac:dyDescent="0.35">
      <c r="A850" t="s">
        <v>10</v>
      </c>
      <c r="C850" t="s">
        <v>11</v>
      </c>
      <c r="D850" t="s">
        <v>20</v>
      </c>
      <c r="E850" t="s">
        <v>1465</v>
      </c>
      <c r="F850" t="s">
        <v>1466</v>
      </c>
      <c r="G850">
        <v>1110</v>
      </c>
      <c r="H850" t="s">
        <v>1462</v>
      </c>
      <c r="I850">
        <v>63300040</v>
      </c>
      <c r="J850" t="s">
        <v>1515</v>
      </c>
      <c r="K850" s="3"/>
      <c r="L850" s="3">
        <v>37910.539547685374</v>
      </c>
      <c r="M850" s="3">
        <v>39237.408431854361</v>
      </c>
      <c r="N850" s="107"/>
      <c r="O850" s="100"/>
      <c r="P850" s="3">
        <f t="shared" si="13"/>
        <v>77147.947979539735</v>
      </c>
    </row>
    <row r="851" spans="1:16" x14ac:dyDescent="0.35">
      <c r="A851" t="s">
        <v>10</v>
      </c>
      <c r="C851" t="s">
        <v>11</v>
      </c>
      <c r="D851" t="s">
        <v>20</v>
      </c>
      <c r="E851" t="s">
        <v>1465</v>
      </c>
      <c r="F851" t="s">
        <v>1466</v>
      </c>
      <c r="G851">
        <v>1110</v>
      </c>
      <c r="H851" t="s">
        <v>1462</v>
      </c>
      <c r="I851">
        <v>63300080</v>
      </c>
      <c r="J851" t="s">
        <v>91</v>
      </c>
      <c r="K851" s="3"/>
      <c r="L851" s="3">
        <v>109760.03830948909</v>
      </c>
      <c r="M851" s="3">
        <v>113601.6396503212</v>
      </c>
      <c r="N851" s="107"/>
      <c r="O851" s="100"/>
      <c r="P851" s="3">
        <f t="shared" si="13"/>
        <v>223361.6779598103</v>
      </c>
    </row>
    <row r="852" spans="1:16" x14ac:dyDescent="0.35">
      <c r="A852" t="s">
        <v>10</v>
      </c>
      <c r="C852" t="s">
        <v>11</v>
      </c>
      <c r="D852" t="s">
        <v>20</v>
      </c>
      <c r="E852" t="s">
        <v>1465</v>
      </c>
      <c r="F852" t="s">
        <v>1466</v>
      </c>
      <c r="G852">
        <v>1110</v>
      </c>
      <c r="H852" t="s">
        <v>1462</v>
      </c>
      <c r="I852">
        <v>63300100</v>
      </c>
      <c r="J852" t="s">
        <v>1869</v>
      </c>
      <c r="K852" s="3"/>
      <c r="L852" s="3">
        <v>33216.853698924329</v>
      </c>
      <c r="M852" s="3">
        <v>34379.443578386679</v>
      </c>
      <c r="N852" s="107"/>
      <c r="O852" s="100"/>
      <c r="P852" s="3">
        <f t="shared" si="13"/>
        <v>67596.297277311009</v>
      </c>
    </row>
    <row r="853" spans="1:16" x14ac:dyDescent="0.35">
      <c r="A853" t="s">
        <v>10</v>
      </c>
      <c r="C853" t="s">
        <v>11</v>
      </c>
      <c r="D853" t="s">
        <v>20</v>
      </c>
      <c r="E853" t="s">
        <v>1465</v>
      </c>
      <c r="F853" t="s">
        <v>1466</v>
      </c>
      <c r="G853">
        <v>1110</v>
      </c>
      <c r="H853" t="s">
        <v>1462</v>
      </c>
      <c r="I853">
        <v>63300170</v>
      </c>
      <c r="J853" t="s">
        <v>1873</v>
      </c>
      <c r="K853" s="3"/>
      <c r="L853" s="3">
        <v>57407.388457923575</v>
      </c>
      <c r="M853" s="3">
        <v>59416.647053950895</v>
      </c>
      <c r="N853" s="107"/>
      <c r="O853" s="100"/>
      <c r="P853" s="3">
        <f t="shared" si="13"/>
        <v>116824.03551187448</v>
      </c>
    </row>
    <row r="854" spans="1:16" x14ac:dyDescent="0.35">
      <c r="A854" t="s">
        <v>10</v>
      </c>
      <c r="C854" t="s">
        <v>11</v>
      </c>
      <c r="D854" t="s">
        <v>20</v>
      </c>
      <c r="E854" t="s">
        <v>1445</v>
      </c>
      <c r="F854" t="s">
        <v>1446</v>
      </c>
      <c r="G854">
        <v>1120</v>
      </c>
      <c r="H854" t="s">
        <v>1447</v>
      </c>
      <c r="I854">
        <v>63300040</v>
      </c>
      <c r="J854" t="s">
        <v>1515</v>
      </c>
      <c r="K854" s="3"/>
      <c r="L854" s="3">
        <v>26349.781359113887</v>
      </c>
      <c r="M854" s="3">
        <v>27272.023706682874</v>
      </c>
      <c r="N854" s="107"/>
      <c r="O854" s="100"/>
      <c r="P854" s="3">
        <f t="shared" si="13"/>
        <v>53621.805065796761</v>
      </c>
    </row>
    <row r="855" spans="1:16" x14ac:dyDescent="0.35">
      <c r="A855" t="s">
        <v>10</v>
      </c>
      <c r="C855" t="s">
        <v>11</v>
      </c>
      <c r="D855" t="s">
        <v>20</v>
      </c>
      <c r="E855" t="s">
        <v>1445</v>
      </c>
      <c r="F855" t="s">
        <v>1446</v>
      </c>
      <c r="G855">
        <v>1120</v>
      </c>
      <c r="H855" t="s">
        <v>1447</v>
      </c>
      <c r="I855">
        <v>63300080</v>
      </c>
      <c r="J855" t="s">
        <v>91</v>
      </c>
      <c r="K855" s="3"/>
      <c r="L855" s="3">
        <v>76288.890792101171</v>
      </c>
      <c r="M855" s="3">
        <v>78959.001969824705</v>
      </c>
      <c r="N855" s="107"/>
      <c r="O855" s="100"/>
      <c r="P855" s="3">
        <f t="shared" si="13"/>
        <v>155247.89276192588</v>
      </c>
    </row>
    <row r="856" spans="1:16" x14ac:dyDescent="0.35">
      <c r="A856" t="s">
        <v>10</v>
      </c>
      <c r="C856" t="s">
        <v>11</v>
      </c>
      <c r="D856" t="s">
        <v>20</v>
      </c>
      <c r="E856" t="s">
        <v>1445</v>
      </c>
      <c r="F856" t="s">
        <v>1446</v>
      </c>
      <c r="G856">
        <v>1120</v>
      </c>
      <c r="H856" t="s">
        <v>1447</v>
      </c>
      <c r="I856">
        <v>63300100</v>
      </c>
      <c r="J856" t="s">
        <v>1869</v>
      </c>
      <c r="K856" s="3"/>
      <c r="L856" s="3">
        <v>23087.427476556932</v>
      </c>
      <c r="M856" s="3">
        <v>23895.487438236421</v>
      </c>
      <c r="N856" s="107"/>
      <c r="O856" s="100"/>
      <c r="P856" s="3">
        <f t="shared" si="13"/>
        <v>46982.914914793349</v>
      </c>
    </row>
    <row r="857" spans="1:16" x14ac:dyDescent="0.35">
      <c r="A857" t="s">
        <v>10</v>
      </c>
      <c r="C857" t="s">
        <v>11</v>
      </c>
      <c r="D857" t="s">
        <v>20</v>
      </c>
      <c r="E857" t="s">
        <v>1445</v>
      </c>
      <c r="F857" t="s">
        <v>1446</v>
      </c>
      <c r="G857">
        <v>1120</v>
      </c>
      <c r="H857" t="s">
        <v>1447</v>
      </c>
      <c r="I857">
        <v>63300170</v>
      </c>
      <c r="J857" t="s">
        <v>1873</v>
      </c>
      <c r="K857" s="3"/>
      <c r="L857" s="3">
        <v>39901.097486658175</v>
      </c>
      <c r="M857" s="3">
        <v>41297.635898691209</v>
      </c>
      <c r="N857" s="107"/>
      <c r="O857" s="100"/>
      <c r="P857" s="3">
        <f t="shared" si="13"/>
        <v>81198.733385349391</v>
      </c>
    </row>
    <row r="858" spans="1:16" x14ac:dyDescent="0.35">
      <c r="A858" t="s">
        <v>10</v>
      </c>
      <c r="C858" t="s">
        <v>11</v>
      </c>
      <c r="D858" t="s">
        <v>20</v>
      </c>
      <c r="E858" t="s">
        <v>1435</v>
      </c>
      <c r="F858" t="s">
        <v>1436</v>
      </c>
      <c r="G858">
        <v>1143</v>
      </c>
      <c r="H858" t="s">
        <v>1437</v>
      </c>
      <c r="I858">
        <v>63300040</v>
      </c>
      <c r="J858" t="s">
        <v>1515</v>
      </c>
      <c r="K858" s="3"/>
      <c r="L858" s="3">
        <v>19624.873216790002</v>
      </c>
      <c r="M858" s="3">
        <v>20311.743779377648</v>
      </c>
      <c r="N858" s="107"/>
      <c r="O858" s="100"/>
      <c r="P858" s="3">
        <f t="shared" si="13"/>
        <v>39936.61699616765</v>
      </c>
    </row>
    <row r="859" spans="1:16" x14ac:dyDescent="0.35">
      <c r="A859" t="s">
        <v>10</v>
      </c>
      <c r="C859" t="s">
        <v>11</v>
      </c>
      <c r="D859" t="s">
        <v>20</v>
      </c>
      <c r="E859" t="s">
        <v>1435</v>
      </c>
      <c r="F859" t="s">
        <v>1436</v>
      </c>
      <c r="G859">
        <v>1143</v>
      </c>
      <c r="H859" t="s">
        <v>1437</v>
      </c>
      <c r="I859">
        <v>63300080</v>
      </c>
      <c r="J859" t="s">
        <v>91</v>
      </c>
      <c r="K859" s="3"/>
      <c r="L859" s="3">
        <v>56818.680551468191</v>
      </c>
      <c r="M859" s="3">
        <v>58807.334370769568</v>
      </c>
      <c r="N859" s="107"/>
      <c r="O859" s="100"/>
      <c r="P859" s="3">
        <f t="shared" si="13"/>
        <v>115626.01492223775</v>
      </c>
    </row>
    <row r="860" spans="1:16" x14ac:dyDescent="0.35">
      <c r="A860" t="s">
        <v>10</v>
      </c>
      <c r="C860" t="s">
        <v>11</v>
      </c>
      <c r="D860" t="s">
        <v>20</v>
      </c>
      <c r="E860" t="s">
        <v>1435</v>
      </c>
      <c r="F860" t="s">
        <v>1436</v>
      </c>
      <c r="G860">
        <v>1143</v>
      </c>
      <c r="H860" t="s">
        <v>1437</v>
      </c>
      <c r="I860">
        <v>63300100</v>
      </c>
      <c r="J860" t="s">
        <v>1869</v>
      </c>
      <c r="K860" s="3"/>
      <c r="L860" s="3">
        <v>17195.127008996951</v>
      </c>
      <c r="M860" s="3">
        <v>17796.956454311843</v>
      </c>
      <c r="N860" s="107"/>
      <c r="O860" s="100"/>
      <c r="P860" s="3">
        <f t="shared" si="13"/>
        <v>34992.083463308794</v>
      </c>
    </row>
    <row r="861" spans="1:16" x14ac:dyDescent="0.35">
      <c r="A861" t="s">
        <v>10</v>
      </c>
      <c r="C861" t="s">
        <v>11</v>
      </c>
      <c r="D861" t="s">
        <v>20</v>
      </c>
      <c r="E861" t="s">
        <v>1435</v>
      </c>
      <c r="F861" t="s">
        <v>1436</v>
      </c>
      <c r="G861">
        <v>1143</v>
      </c>
      <c r="H861" t="s">
        <v>1437</v>
      </c>
      <c r="I861">
        <v>63300170</v>
      </c>
      <c r="J861" t="s">
        <v>1873</v>
      </c>
      <c r="K861" s="3"/>
      <c r="L861" s="3">
        <v>29717.665156853429</v>
      </c>
      <c r="M861" s="3">
        <v>30757.783437343296</v>
      </c>
      <c r="N861" s="107"/>
      <c r="O861" s="100"/>
      <c r="P861" s="3">
        <f t="shared" si="13"/>
        <v>60475.448594196729</v>
      </c>
    </row>
    <row r="862" spans="1:16" x14ac:dyDescent="0.35">
      <c r="A862" t="s">
        <v>10</v>
      </c>
      <c r="C862" t="s">
        <v>11</v>
      </c>
      <c r="D862" t="s">
        <v>20</v>
      </c>
      <c r="E862" t="s">
        <v>1430</v>
      </c>
      <c r="F862" t="s">
        <v>1431</v>
      </c>
      <c r="G862">
        <v>1145</v>
      </c>
      <c r="H862" t="s">
        <v>1432</v>
      </c>
      <c r="I862">
        <v>63300040</v>
      </c>
      <c r="J862" t="s">
        <v>1515</v>
      </c>
      <c r="K862" s="3"/>
      <c r="L862" s="3">
        <v>61961.468191414548</v>
      </c>
      <c r="M862" s="3">
        <v>64130.119578114056</v>
      </c>
      <c r="N862" s="107"/>
      <c r="O862" s="100"/>
      <c r="P862" s="3">
        <f t="shared" si="13"/>
        <v>126091.5877695286</v>
      </c>
    </row>
    <row r="863" spans="1:16" x14ac:dyDescent="0.35">
      <c r="A863" t="s">
        <v>10</v>
      </c>
      <c r="C863" t="s">
        <v>11</v>
      </c>
      <c r="D863" t="s">
        <v>20</v>
      </c>
      <c r="E863" t="s">
        <v>1430</v>
      </c>
      <c r="F863" t="s">
        <v>1431</v>
      </c>
      <c r="G863">
        <v>1145</v>
      </c>
      <c r="H863" t="s">
        <v>1432</v>
      </c>
      <c r="I863">
        <v>63300080</v>
      </c>
      <c r="J863" t="s">
        <v>91</v>
      </c>
      <c r="K863" s="3"/>
      <c r="L863" s="3">
        <v>179393.20314466688</v>
      </c>
      <c r="M863" s="3">
        <v>185671.96525473022</v>
      </c>
      <c r="N863" s="107"/>
      <c r="O863" s="100"/>
      <c r="P863" s="3">
        <f t="shared" si="13"/>
        <v>365065.16839939711</v>
      </c>
    </row>
    <row r="864" spans="1:16" x14ac:dyDescent="0.35">
      <c r="A864" t="s">
        <v>10</v>
      </c>
      <c r="C864" t="s">
        <v>11</v>
      </c>
      <c r="D864" t="s">
        <v>20</v>
      </c>
      <c r="E864" t="s">
        <v>1430</v>
      </c>
      <c r="F864" t="s">
        <v>1431</v>
      </c>
      <c r="G864">
        <v>1145</v>
      </c>
      <c r="H864" t="s">
        <v>1432</v>
      </c>
      <c r="I864">
        <v>63300100</v>
      </c>
      <c r="J864" t="s">
        <v>1869</v>
      </c>
      <c r="K864" s="3"/>
      <c r="L864" s="3">
        <v>54290.048320096554</v>
      </c>
      <c r="M864" s="3">
        <v>56190.20001129993</v>
      </c>
      <c r="N864" s="107"/>
      <c r="O864" s="100"/>
      <c r="P864" s="3">
        <f t="shared" si="13"/>
        <v>110480.24833139649</v>
      </c>
    </row>
    <row r="865" spans="1:16" x14ac:dyDescent="0.35">
      <c r="A865" t="s">
        <v>10</v>
      </c>
      <c r="C865" t="s">
        <v>11</v>
      </c>
      <c r="D865" t="s">
        <v>20</v>
      </c>
      <c r="E865" t="s">
        <v>1430</v>
      </c>
      <c r="F865" t="s">
        <v>1431</v>
      </c>
      <c r="G865">
        <v>1145</v>
      </c>
      <c r="H865" t="s">
        <v>1432</v>
      </c>
      <c r="I865">
        <v>63300170</v>
      </c>
      <c r="J865" t="s">
        <v>1873</v>
      </c>
      <c r="K865" s="3"/>
      <c r="L865" s="3">
        <v>93827.366118427744</v>
      </c>
      <c r="M865" s="3">
        <v>97111.323932572719</v>
      </c>
      <c r="N865" s="107"/>
      <c r="O865" s="100"/>
      <c r="P865" s="3">
        <f t="shared" si="13"/>
        <v>190938.69005100045</v>
      </c>
    </row>
    <row r="866" spans="1:16" x14ac:dyDescent="0.35">
      <c r="A866" t="s">
        <v>10</v>
      </c>
      <c r="C866" t="s">
        <v>11</v>
      </c>
      <c r="D866" t="s">
        <v>20</v>
      </c>
      <c r="E866" t="s">
        <v>1433</v>
      </c>
      <c r="F866" t="s">
        <v>1434</v>
      </c>
      <c r="G866">
        <v>1145</v>
      </c>
      <c r="H866" t="s">
        <v>1432</v>
      </c>
      <c r="I866">
        <v>63300040</v>
      </c>
      <c r="J866" t="s">
        <v>1515</v>
      </c>
      <c r="K866" s="3"/>
      <c r="L866" s="3">
        <v>3637.280793318479</v>
      </c>
      <c r="M866" s="3">
        <v>3764.5856210846259</v>
      </c>
      <c r="N866" s="107"/>
      <c r="O866" s="100"/>
      <c r="P866" s="3">
        <f t="shared" si="13"/>
        <v>7401.8664144031045</v>
      </c>
    </row>
    <row r="867" spans="1:16" x14ac:dyDescent="0.35">
      <c r="A867" t="s">
        <v>10</v>
      </c>
      <c r="C867" t="s">
        <v>11</v>
      </c>
      <c r="D867" t="s">
        <v>20</v>
      </c>
      <c r="E867" t="s">
        <v>1433</v>
      </c>
      <c r="F867" t="s">
        <v>1434</v>
      </c>
      <c r="G867">
        <v>1145</v>
      </c>
      <c r="H867" t="s">
        <v>1432</v>
      </c>
      <c r="I867">
        <v>63300080</v>
      </c>
      <c r="J867" t="s">
        <v>91</v>
      </c>
      <c r="K867" s="3"/>
      <c r="L867" s="3">
        <v>10530.793915893502</v>
      </c>
      <c r="M867" s="3">
        <v>10899.371702949775</v>
      </c>
      <c r="N867" s="107"/>
      <c r="O867" s="100"/>
      <c r="P867" s="3">
        <f t="shared" si="13"/>
        <v>21430.165618843275</v>
      </c>
    </row>
    <row r="868" spans="1:16" x14ac:dyDescent="0.35">
      <c r="A868" t="s">
        <v>10</v>
      </c>
      <c r="C868" t="s">
        <v>11</v>
      </c>
      <c r="D868" t="s">
        <v>20</v>
      </c>
      <c r="E868" t="s">
        <v>1433</v>
      </c>
      <c r="F868" t="s">
        <v>1434</v>
      </c>
      <c r="G868">
        <v>1145</v>
      </c>
      <c r="H868" t="s">
        <v>1432</v>
      </c>
      <c r="I868">
        <v>63300100</v>
      </c>
      <c r="J868" t="s">
        <v>1869</v>
      </c>
      <c r="K868" s="3"/>
      <c r="L868" s="3">
        <v>3186.9507903361914</v>
      </c>
      <c r="M868" s="3">
        <v>3298.4940679979582</v>
      </c>
      <c r="N868" s="107"/>
      <c r="O868" s="100"/>
      <c r="P868" s="3">
        <f t="shared" si="13"/>
        <v>6485.4448583341491</v>
      </c>
    </row>
    <row r="869" spans="1:16" x14ac:dyDescent="0.35">
      <c r="A869" t="s">
        <v>10</v>
      </c>
      <c r="C869" t="s">
        <v>11</v>
      </c>
      <c r="D869" t="s">
        <v>20</v>
      </c>
      <c r="E869" t="s">
        <v>1433</v>
      </c>
      <c r="F869" t="s">
        <v>1434</v>
      </c>
      <c r="G869">
        <v>1145</v>
      </c>
      <c r="H869" t="s">
        <v>1432</v>
      </c>
      <c r="I869">
        <v>63300170</v>
      </c>
      <c r="J869" t="s">
        <v>1873</v>
      </c>
      <c r="K869" s="3"/>
      <c r="L869" s="3">
        <v>5507.8823441679833</v>
      </c>
      <c r="M869" s="3">
        <v>5700.6582262138627</v>
      </c>
      <c r="N869" s="107"/>
      <c r="O869" s="100"/>
      <c r="P869" s="3">
        <f t="shared" si="13"/>
        <v>11208.540570381847</v>
      </c>
    </row>
    <row r="870" spans="1:16" x14ac:dyDescent="0.35">
      <c r="A870" t="s">
        <v>10</v>
      </c>
      <c r="C870" t="s">
        <v>11</v>
      </c>
      <c r="D870" t="s">
        <v>20</v>
      </c>
      <c r="E870" t="s">
        <v>1425</v>
      </c>
      <c r="F870" t="s">
        <v>1426</v>
      </c>
      <c r="G870">
        <v>1146</v>
      </c>
      <c r="H870" t="s">
        <v>1427</v>
      </c>
      <c r="I870">
        <v>63300040</v>
      </c>
      <c r="J870" t="s">
        <v>1515</v>
      </c>
      <c r="K870" s="3"/>
      <c r="L870" s="3">
        <v>33963.432543786257</v>
      </c>
      <c r="M870" s="3">
        <v>35152.152682818778</v>
      </c>
      <c r="N870" s="107"/>
      <c r="O870" s="100"/>
      <c r="P870" s="3">
        <f t="shared" si="13"/>
        <v>69115.585226605035</v>
      </c>
    </row>
    <row r="871" spans="1:16" x14ac:dyDescent="0.35">
      <c r="A871" t="s">
        <v>10</v>
      </c>
      <c r="C871" t="s">
        <v>11</v>
      </c>
      <c r="D871" t="s">
        <v>20</v>
      </c>
      <c r="E871" t="s">
        <v>1425</v>
      </c>
      <c r="F871" t="s">
        <v>1426</v>
      </c>
      <c r="G871">
        <v>1146</v>
      </c>
      <c r="H871" t="s">
        <v>1427</v>
      </c>
      <c r="I871">
        <v>63300080</v>
      </c>
      <c r="J871" t="s">
        <v>91</v>
      </c>
      <c r="K871" s="3"/>
      <c r="L871" s="3">
        <v>98332.223745819269</v>
      </c>
      <c r="M871" s="3">
        <v>101773.85157692294</v>
      </c>
      <c r="N871" s="107"/>
      <c r="O871" s="100"/>
      <c r="P871" s="3">
        <f t="shared" si="13"/>
        <v>200106.07532274222</v>
      </c>
    </row>
    <row r="872" spans="1:16" x14ac:dyDescent="0.35">
      <c r="A872" t="s">
        <v>10</v>
      </c>
      <c r="C872" t="s">
        <v>11</v>
      </c>
      <c r="D872" t="s">
        <v>20</v>
      </c>
      <c r="E872" t="s">
        <v>1425</v>
      </c>
      <c r="F872" t="s">
        <v>1426</v>
      </c>
      <c r="G872">
        <v>1146</v>
      </c>
      <c r="H872" t="s">
        <v>1427</v>
      </c>
      <c r="I872">
        <v>63300100</v>
      </c>
      <c r="J872" t="s">
        <v>1869</v>
      </c>
      <c r="K872" s="3"/>
      <c r="L872" s="3">
        <v>29758.436133603202</v>
      </c>
      <c r="M872" s="3">
        <v>30799.981398279309</v>
      </c>
      <c r="N872" s="107"/>
      <c r="O872" s="100"/>
      <c r="P872" s="3">
        <f t="shared" si="13"/>
        <v>60558.417531882515</v>
      </c>
    </row>
    <row r="873" spans="1:16" x14ac:dyDescent="0.35">
      <c r="A873" t="s">
        <v>10</v>
      </c>
      <c r="C873" t="s">
        <v>11</v>
      </c>
      <c r="D873" t="s">
        <v>20</v>
      </c>
      <c r="E873" t="s">
        <v>1425</v>
      </c>
      <c r="F873" t="s">
        <v>1426</v>
      </c>
      <c r="G873">
        <v>1146</v>
      </c>
      <c r="H873" t="s">
        <v>1427</v>
      </c>
      <c r="I873">
        <v>63300170</v>
      </c>
      <c r="J873" t="s">
        <v>1873</v>
      </c>
      <c r="K873" s="3"/>
      <c r="L873" s="3">
        <v>51430.340709162054</v>
      </c>
      <c r="M873" s="3">
        <v>53230.402633982718</v>
      </c>
      <c r="N873" s="107"/>
      <c r="O873" s="100"/>
      <c r="P873" s="3">
        <f t="shared" si="13"/>
        <v>104660.74334314477</v>
      </c>
    </row>
    <row r="874" spans="1:16" x14ac:dyDescent="0.35">
      <c r="A874" t="s">
        <v>10</v>
      </c>
      <c r="C874" t="s">
        <v>11</v>
      </c>
      <c r="D874" t="s">
        <v>20</v>
      </c>
      <c r="E874" t="s">
        <v>1428</v>
      </c>
      <c r="F874" t="s">
        <v>1429</v>
      </c>
      <c r="G874">
        <v>1146</v>
      </c>
      <c r="H874" t="s">
        <v>1427</v>
      </c>
      <c r="I874">
        <v>63300040</v>
      </c>
      <c r="J874" t="s">
        <v>1515</v>
      </c>
      <c r="K874" s="3"/>
      <c r="L874" s="3">
        <v>1744.7114259105251</v>
      </c>
      <c r="M874" s="3">
        <v>1805.7763258173932</v>
      </c>
      <c r="N874" s="107"/>
      <c r="O874" s="100"/>
      <c r="P874" s="3">
        <f t="shared" si="13"/>
        <v>3550.4877517279183</v>
      </c>
    </row>
    <row r="875" spans="1:16" x14ac:dyDescent="0.35">
      <c r="A875" t="s">
        <v>10</v>
      </c>
      <c r="C875" t="s">
        <v>11</v>
      </c>
      <c r="D875" t="s">
        <v>20</v>
      </c>
      <c r="E875" t="s">
        <v>1428</v>
      </c>
      <c r="F875" t="s">
        <v>1429</v>
      </c>
      <c r="G875">
        <v>1146</v>
      </c>
      <c r="H875" t="s">
        <v>1427</v>
      </c>
      <c r="I875">
        <v>63300080</v>
      </c>
      <c r="J875" t="s">
        <v>91</v>
      </c>
      <c r="K875" s="3"/>
      <c r="L875" s="3">
        <v>5051.3549854933299</v>
      </c>
      <c r="M875" s="3">
        <v>5228.152409985596</v>
      </c>
      <c r="N875" s="107"/>
      <c r="O875" s="100"/>
      <c r="P875" s="3">
        <f t="shared" si="13"/>
        <v>10279.507395478926</v>
      </c>
    </row>
    <row r="876" spans="1:16" x14ac:dyDescent="0.35">
      <c r="A876" t="s">
        <v>10</v>
      </c>
      <c r="C876" t="s">
        <v>11</v>
      </c>
      <c r="D876" t="s">
        <v>20</v>
      </c>
      <c r="E876" t="s">
        <v>1428</v>
      </c>
      <c r="F876" t="s">
        <v>1429</v>
      </c>
      <c r="G876">
        <v>1146</v>
      </c>
      <c r="H876" t="s">
        <v>1427</v>
      </c>
      <c r="I876">
        <v>63300100</v>
      </c>
      <c r="J876" t="s">
        <v>1869</v>
      </c>
      <c r="K876" s="3"/>
      <c r="L876" s="3">
        <v>1528.6995350835077</v>
      </c>
      <c r="M876" s="3">
        <v>1582.2040188114302</v>
      </c>
      <c r="N876" s="107"/>
      <c r="O876" s="100"/>
      <c r="P876" s="3">
        <f t="shared" si="13"/>
        <v>3110.9035538949379</v>
      </c>
    </row>
    <row r="877" spans="1:16" x14ac:dyDescent="0.35">
      <c r="A877" t="s">
        <v>10</v>
      </c>
      <c r="C877" t="s">
        <v>11</v>
      </c>
      <c r="D877" t="s">
        <v>20</v>
      </c>
      <c r="E877" t="s">
        <v>1428</v>
      </c>
      <c r="F877" t="s">
        <v>1429</v>
      </c>
      <c r="G877">
        <v>1146</v>
      </c>
      <c r="H877" t="s">
        <v>1427</v>
      </c>
      <c r="I877">
        <v>63300170</v>
      </c>
      <c r="J877" t="s">
        <v>1873</v>
      </c>
      <c r="K877" s="3"/>
      <c r="L877" s="3">
        <v>2641.9915878073666</v>
      </c>
      <c r="M877" s="3">
        <v>2734.4612933806243</v>
      </c>
      <c r="N877" s="107"/>
      <c r="O877" s="100"/>
      <c r="P877" s="3">
        <f t="shared" si="13"/>
        <v>5376.4528811879909</v>
      </c>
    </row>
    <row r="878" spans="1:16" x14ac:dyDescent="0.35">
      <c r="A878" t="s">
        <v>10</v>
      </c>
      <c r="C878" t="s">
        <v>11</v>
      </c>
      <c r="D878" t="s">
        <v>20</v>
      </c>
      <c r="E878" t="s">
        <v>1422</v>
      </c>
      <c r="F878" t="s">
        <v>1423</v>
      </c>
      <c r="G878">
        <v>1147</v>
      </c>
      <c r="H878" t="s">
        <v>1424</v>
      </c>
      <c r="I878">
        <v>63300040</v>
      </c>
      <c r="J878" t="s">
        <v>1515</v>
      </c>
      <c r="K878" s="3"/>
      <c r="L878" s="3">
        <v>11346.900208799385</v>
      </c>
      <c r="M878" s="3">
        <v>11744.041716107364</v>
      </c>
      <c r="N878" s="107"/>
      <c r="O878" s="100"/>
      <c r="P878" s="3">
        <f t="shared" si="13"/>
        <v>23090.941924906751</v>
      </c>
    </row>
    <row r="879" spans="1:16" x14ac:dyDescent="0.35">
      <c r="A879" t="s">
        <v>10</v>
      </c>
      <c r="C879" t="s">
        <v>11</v>
      </c>
      <c r="D879" t="s">
        <v>20</v>
      </c>
      <c r="E879" t="s">
        <v>1422</v>
      </c>
      <c r="F879" t="s">
        <v>1423</v>
      </c>
      <c r="G879">
        <v>1147</v>
      </c>
      <c r="H879" t="s">
        <v>1424</v>
      </c>
      <c r="I879">
        <v>63300080</v>
      </c>
      <c r="J879" t="s">
        <v>91</v>
      </c>
      <c r="K879" s="3"/>
      <c r="L879" s="3">
        <v>32851.977747381083</v>
      </c>
      <c r="M879" s="3">
        <v>34001.796968539413</v>
      </c>
      <c r="N879" s="107"/>
      <c r="O879" s="100"/>
      <c r="P879" s="3">
        <f t="shared" si="13"/>
        <v>66853.774715920503</v>
      </c>
    </row>
    <row r="880" spans="1:16" x14ac:dyDescent="0.35">
      <c r="A880" t="s">
        <v>10</v>
      </c>
      <c r="C880" t="s">
        <v>11</v>
      </c>
      <c r="D880" t="s">
        <v>20</v>
      </c>
      <c r="E880" t="s">
        <v>1422</v>
      </c>
      <c r="F880" t="s">
        <v>1423</v>
      </c>
      <c r="G880">
        <v>1147</v>
      </c>
      <c r="H880" t="s">
        <v>1424</v>
      </c>
      <c r="I880">
        <v>63300100</v>
      </c>
      <c r="J880" t="s">
        <v>1869</v>
      </c>
      <c r="K880" s="3"/>
      <c r="L880" s="3">
        <v>9942.0458972337474</v>
      </c>
      <c r="M880" s="3">
        <v>10290.017503636929</v>
      </c>
      <c r="N880" s="107"/>
      <c r="O880" s="100"/>
      <c r="P880" s="3">
        <f t="shared" si="13"/>
        <v>20232.063400870677</v>
      </c>
    </row>
    <row r="881" spans="1:16" x14ac:dyDescent="0.35">
      <c r="A881" t="s">
        <v>10</v>
      </c>
      <c r="C881" t="s">
        <v>11</v>
      </c>
      <c r="D881" t="s">
        <v>20</v>
      </c>
      <c r="E881" t="s">
        <v>1422</v>
      </c>
      <c r="F881" t="s">
        <v>1423</v>
      </c>
      <c r="G881">
        <v>1147</v>
      </c>
      <c r="H881" t="s">
        <v>1424</v>
      </c>
      <c r="I881">
        <v>63300170</v>
      </c>
      <c r="J881" t="s">
        <v>1873</v>
      </c>
      <c r="K881" s="3"/>
      <c r="L881" s="3">
        <v>17182.448887610499</v>
      </c>
      <c r="M881" s="3">
        <v>17783.834598676865</v>
      </c>
      <c r="N881" s="107"/>
      <c r="O881" s="100"/>
      <c r="P881" s="3">
        <f t="shared" si="13"/>
        <v>34966.283486287364</v>
      </c>
    </row>
    <row r="882" spans="1:16" x14ac:dyDescent="0.35">
      <c r="A882" t="s">
        <v>10</v>
      </c>
      <c r="C882" t="s">
        <v>11</v>
      </c>
      <c r="D882" t="s">
        <v>20</v>
      </c>
      <c r="E882" t="s">
        <v>1417</v>
      </c>
      <c r="F882" t="s">
        <v>1418</v>
      </c>
      <c r="G882">
        <v>1148</v>
      </c>
      <c r="H882" t="s">
        <v>1419</v>
      </c>
      <c r="I882">
        <v>63300040</v>
      </c>
      <c r="J882" t="s">
        <v>1515</v>
      </c>
      <c r="K882" s="3"/>
      <c r="L882" s="3">
        <v>55804.866036956962</v>
      </c>
      <c r="M882" s="3">
        <v>57758.036348250454</v>
      </c>
      <c r="N882" s="107"/>
      <c r="O882" s="100"/>
      <c r="P882" s="3">
        <f t="shared" si="13"/>
        <v>113562.90238520742</v>
      </c>
    </row>
    <row r="883" spans="1:16" x14ac:dyDescent="0.35">
      <c r="A883" t="s">
        <v>10</v>
      </c>
      <c r="C883" t="s">
        <v>11</v>
      </c>
      <c r="D883" t="s">
        <v>20</v>
      </c>
      <c r="E883" t="s">
        <v>1417</v>
      </c>
      <c r="F883" t="s">
        <v>1418</v>
      </c>
      <c r="G883">
        <v>1148</v>
      </c>
      <c r="H883" t="s">
        <v>1419</v>
      </c>
      <c r="I883">
        <v>63300080</v>
      </c>
      <c r="J883" t="s">
        <v>91</v>
      </c>
      <c r="K883" s="3"/>
      <c r="L883" s="3">
        <v>161568.37404985636</v>
      </c>
      <c r="M883" s="3">
        <v>167223.2671416013</v>
      </c>
      <c r="N883" s="107"/>
      <c r="O883" s="100"/>
      <c r="P883" s="3">
        <f t="shared" si="13"/>
        <v>328791.64119145763</v>
      </c>
    </row>
    <row r="884" spans="1:16" x14ac:dyDescent="0.35">
      <c r="A884" t="s">
        <v>10</v>
      </c>
      <c r="C884" t="s">
        <v>11</v>
      </c>
      <c r="D884" t="s">
        <v>20</v>
      </c>
      <c r="E884" t="s">
        <v>1417</v>
      </c>
      <c r="F884" t="s">
        <v>1418</v>
      </c>
      <c r="G884">
        <v>1148</v>
      </c>
      <c r="H884" t="s">
        <v>1419</v>
      </c>
      <c r="I884">
        <v>63300100</v>
      </c>
      <c r="J884" t="s">
        <v>1869</v>
      </c>
      <c r="K884" s="3"/>
      <c r="L884" s="3">
        <v>48895.692146667054</v>
      </c>
      <c r="M884" s="3">
        <v>50607.041371800398</v>
      </c>
      <c r="N884" s="107"/>
      <c r="O884" s="100"/>
      <c r="P884" s="3">
        <f t="shared" si="13"/>
        <v>99502.733518467459</v>
      </c>
    </row>
    <row r="885" spans="1:16" x14ac:dyDescent="0.35">
      <c r="A885" t="s">
        <v>10</v>
      </c>
      <c r="C885" t="s">
        <v>11</v>
      </c>
      <c r="D885" t="s">
        <v>20</v>
      </c>
      <c r="E885" t="s">
        <v>1417</v>
      </c>
      <c r="F885" t="s">
        <v>1418</v>
      </c>
      <c r="G885">
        <v>1148</v>
      </c>
      <c r="H885" t="s">
        <v>1419</v>
      </c>
      <c r="I885">
        <v>63300170</v>
      </c>
      <c r="J885" t="s">
        <v>1873</v>
      </c>
      <c r="K885" s="3"/>
      <c r="L885" s="3">
        <v>84504.511427391975</v>
      </c>
      <c r="M885" s="3">
        <v>87462.169327350697</v>
      </c>
      <c r="N885" s="107"/>
      <c r="O885" s="100"/>
      <c r="P885" s="3">
        <f t="shared" si="13"/>
        <v>171966.68075474267</v>
      </c>
    </row>
    <row r="886" spans="1:16" x14ac:dyDescent="0.35">
      <c r="A886" t="s">
        <v>10</v>
      </c>
      <c r="C886" t="s">
        <v>11</v>
      </c>
      <c r="D886" t="s">
        <v>20</v>
      </c>
      <c r="E886" t="s">
        <v>1420</v>
      </c>
      <c r="F886" t="s">
        <v>1421</v>
      </c>
      <c r="G886">
        <v>1148</v>
      </c>
      <c r="H886" t="s">
        <v>1419</v>
      </c>
      <c r="I886">
        <v>63300040</v>
      </c>
      <c r="J886" t="s">
        <v>1515</v>
      </c>
      <c r="K886" s="3"/>
      <c r="L886" s="3">
        <v>8059.5993677795404</v>
      </c>
      <c r="M886" s="3">
        <v>8341.6853456518238</v>
      </c>
      <c r="N886" s="107"/>
      <c r="O886" s="100"/>
      <c r="P886" s="3">
        <f t="shared" si="13"/>
        <v>16401.284713431363</v>
      </c>
    </row>
    <row r="887" spans="1:16" x14ac:dyDescent="0.35">
      <c r="A887" t="s">
        <v>10</v>
      </c>
      <c r="C887" t="s">
        <v>11</v>
      </c>
      <c r="D887" t="s">
        <v>20</v>
      </c>
      <c r="E887" t="s">
        <v>1420</v>
      </c>
      <c r="F887" t="s">
        <v>1421</v>
      </c>
      <c r="G887">
        <v>1148</v>
      </c>
      <c r="H887" t="s">
        <v>1419</v>
      </c>
      <c r="I887">
        <v>63300080</v>
      </c>
      <c r="J887" t="s">
        <v>91</v>
      </c>
      <c r="K887" s="3"/>
      <c r="L887" s="3">
        <v>23334.459121952194</v>
      </c>
      <c r="M887" s="3">
        <v>24151.16519122052</v>
      </c>
      <c r="N887" s="107"/>
      <c r="O887" s="100"/>
      <c r="P887" s="3">
        <f t="shared" si="13"/>
        <v>47485.62431317271</v>
      </c>
    </row>
    <row r="888" spans="1:16" x14ac:dyDescent="0.35">
      <c r="A888" t="s">
        <v>10</v>
      </c>
      <c r="C888" t="s">
        <v>11</v>
      </c>
      <c r="D888" t="s">
        <v>20</v>
      </c>
      <c r="E888" t="s">
        <v>1420</v>
      </c>
      <c r="F888" t="s">
        <v>1421</v>
      </c>
      <c r="G888">
        <v>1148</v>
      </c>
      <c r="H888" t="s">
        <v>1419</v>
      </c>
      <c r="I888">
        <v>63300100</v>
      </c>
      <c r="J888" t="s">
        <v>1869</v>
      </c>
      <c r="K888" s="3"/>
      <c r="L888" s="3">
        <v>7061.7442079592165</v>
      </c>
      <c r="M888" s="3">
        <v>7308.905255237788</v>
      </c>
      <c r="N888" s="107"/>
      <c r="O888" s="100"/>
      <c r="P888" s="3">
        <f t="shared" si="13"/>
        <v>14370.649463197005</v>
      </c>
    </row>
    <row r="889" spans="1:16" x14ac:dyDescent="0.35">
      <c r="A889" t="s">
        <v>10</v>
      </c>
      <c r="C889" t="s">
        <v>11</v>
      </c>
      <c r="D889" t="s">
        <v>20</v>
      </c>
      <c r="E889" t="s">
        <v>1420</v>
      </c>
      <c r="F889" t="s">
        <v>1421</v>
      </c>
      <c r="G889">
        <v>1148</v>
      </c>
      <c r="H889" t="s">
        <v>1419</v>
      </c>
      <c r="I889">
        <v>63300170</v>
      </c>
      <c r="J889" t="s">
        <v>1873</v>
      </c>
      <c r="K889" s="3"/>
      <c r="L889" s="3">
        <v>12204.536185494733</v>
      </c>
      <c r="M889" s="3">
        <v>12631.694951987049</v>
      </c>
      <c r="N889" s="107"/>
      <c r="O889" s="100"/>
      <c r="P889" s="3">
        <f t="shared" si="13"/>
        <v>24836.23113748178</v>
      </c>
    </row>
    <row r="890" spans="1:16" x14ac:dyDescent="0.35">
      <c r="A890" t="s">
        <v>10</v>
      </c>
      <c r="C890" t="s">
        <v>11</v>
      </c>
      <c r="D890" t="s">
        <v>20</v>
      </c>
      <c r="E890" t="s">
        <v>1414</v>
      </c>
      <c r="F890" t="s">
        <v>1415</v>
      </c>
      <c r="G890">
        <v>1149</v>
      </c>
      <c r="H890" t="s">
        <v>1416</v>
      </c>
      <c r="I890">
        <v>63300040</v>
      </c>
      <c r="J890" t="s">
        <v>1515</v>
      </c>
      <c r="K890" s="3"/>
      <c r="L890" s="3">
        <v>11346.900208799385</v>
      </c>
      <c r="M890" s="3">
        <v>11744.041716107364</v>
      </c>
      <c r="N890" s="107"/>
      <c r="O890" s="100"/>
      <c r="P890" s="3">
        <f t="shared" si="13"/>
        <v>23090.941924906751</v>
      </c>
    </row>
    <row r="891" spans="1:16" x14ac:dyDescent="0.35">
      <c r="A891" t="s">
        <v>10</v>
      </c>
      <c r="C891" t="s">
        <v>11</v>
      </c>
      <c r="D891" t="s">
        <v>20</v>
      </c>
      <c r="E891" t="s">
        <v>1414</v>
      </c>
      <c r="F891" t="s">
        <v>1415</v>
      </c>
      <c r="G891">
        <v>1149</v>
      </c>
      <c r="H891" t="s">
        <v>1416</v>
      </c>
      <c r="I891">
        <v>63300080</v>
      </c>
      <c r="J891" t="s">
        <v>91</v>
      </c>
      <c r="K891" s="3"/>
      <c r="L891" s="3">
        <v>32851.977747381083</v>
      </c>
      <c r="M891" s="3">
        <v>34001.796968539413</v>
      </c>
      <c r="N891" s="107"/>
      <c r="O891" s="100"/>
      <c r="P891" s="3">
        <f t="shared" si="13"/>
        <v>66853.774715920503</v>
      </c>
    </row>
    <row r="892" spans="1:16" x14ac:dyDescent="0.35">
      <c r="A892" t="s">
        <v>10</v>
      </c>
      <c r="C892" t="s">
        <v>11</v>
      </c>
      <c r="D892" t="s">
        <v>20</v>
      </c>
      <c r="E892" t="s">
        <v>1414</v>
      </c>
      <c r="F892" t="s">
        <v>1415</v>
      </c>
      <c r="G892">
        <v>1149</v>
      </c>
      <c r="H892" t="s">
        <v>1416</v>
      </c>
      <c r="I892">
        <v>63300100</v>
      </c>
      <c r="J892" t="s">
        <v>1869</v>
      </c>
      <c r="K892" s="3"/>
      <c r="L892" s="3">
        <v>9942.0458972337474</v>
      </c>
      <c r="M892" s="3">
        <v>10290.017503636929</v>
      </c>
      <c r="N892" s="107"/>
      <c r="O892" s="100"/>
      <c r="P892" s="3">
        <f t="shared" si="13"/>
        <v>20232.063400870677</v>
      </c>
    </row>
    <row r="893" spans="1:16" x14ac:dyDescent="0.35">
      <c r="A893" t="s">
        <v>10</v>
      </c>
      <c r="C893" t="s">
        <v>11</v>
      </c>
      <c r="D893" t="s">
        <v>20</v>
      </c>
      <c r="E893" t="s">
        <v>1414</v>
      </c>
      <c r="F893" t="s">
        <v>1415</v>
      </c>
      <c r="G893">
        <v>1149</v>
      </c>
      <c r="H893" t="s">
        <v>1416</v>
      </c>
      <c r="I893">
        <v>63300170</v>
      </c>
      <c r="J893" t="s">
        <v>1873</v>
      </c>
      <c r="K893" s="3"/>
      <c r="L893" s="3">
        <v>17182.448887610499</v>
      </c>
      <c r="M893" s="3">
        <v>17783.834598676865</v>
      </c>
      <c r="N893" s="107"/>
      <c r="O893" s="100"/>
      <c r="P893" s="3">
        <f t="shared" si="13"/>
        <v>34966.283486287364</v>
      </c>
    </row>
    <row r="894" spans="1:16" x14ac:dyDescent="0.35">
      <c r="A894" t="s">
        <v>10</v>
      </c>
      <c r="C894" t="s">
        <v>11</v>
      </c>
      <c r="D894" t="s">
        <v>20</v>
      </c>
      <c r="E894" t="s">
        <v>1409</v>
      </c>
      <c r="F894" t="s">
        <v>1410</v>
      </c>
      <c r="G894">
        <v>1150</v>
      </c>
      <c r="H894" t="s">
        <v>1411</v>
      </c>
      <c r="I894">
        <v>63300040</v>
      </c>
      <c r="J894" t="s">
        <v>1515</v>
      </c>
      <c r="K894" s="3"/>
      <c r="L894" s="3">
        <v>92989.433095640343</v>
      </c>
      <c r="M894" s="3">
        <v>96244.063253987741</v>
      </c>
      <c r="N894" s="107"/>
      <c r="O894" s="100"/>
      <c r="P894" s="3">
        <f t="shared" si="13"/>
        <v>189233.49634962808</v>
      </c>
    </row>
    <row r="895" spans="1:16" x14ac:dyDescent="0.35">
      <c r="A895" t="s">
        <v>10</v>
      </c>
      <c r="C895" t="s">
        <v>11</v>
      </c>
      <c r="D895" t="s">
        <v>20</v>
      </c>
      <c r="E895" t="s">
        <v>1409</v>
      </c>
      <c r="F895" t="s">
        <v>1410</v>
      </c>
      <c r="G895">
        <v>1150</v>
      </c>
      <c r="H895" t="s">
        <v>1411</v>
      </c>
      <c r="I895">
        <v>63300080</v>
      </c>
      <c r="J895" t="s">
        <v>91</v>
      </c>
      <c r="K895" s="3"/>
      <c r="L895" s="3">
        <v>269226.54915309203</v>
      </c>
      <c r="M895" s="3">
        <v>278649.47837345023</v>
      </c>
      <c r="N895" s="107"/>
      <c r="O895" s="100"/>
      <c r="P895" s="3">
        <f t="shared" si="13"/>
        <v>547876.02752654231</v>
      </c>
    </row>
    <row r="896" spans="1:16" x14ac:dyDescent="0.35">
      <c r="A896" t="s">
        <v>10</v>
      </c>
      <c r="C896" t="s">
        <v>11</v>
      </c>
      <c r="D896" t="s">
        <v>20</v>
      </c>
      <c r="E896" t="s">
        <v>1409</v>
      </c>
      <c r="F896" t="s">
        <v>1410</v>
      </c>
      <c r="G896">
        <v>1150</v>
      </c>
      <c r="H896" t="s">
        <v>1411</v>
      </c>
      <c r="I896">
        <v>63300100</v>
      </c>
      <c r="J896" t="s">
        <v>1869</v>
      </c>
      <c r="K896" s="3"/>
      <c r="L896" s="3">
        <v>81476.455664751542</v>
      </c>
      <c r="M896" s="3">
        <v>84328.131613017831</v>
      </c>
      <c r="N896" s="107"/>
      <c r="O896" s="100"/>
      <c r="P896" s="3">
        <f t="shared" si="13"/>
        <v>165804.58727776937</v>
      </c>
    </row>
    <row r="897" spans="1:16" x14ac:dyDescent="0.35">
      <c r="A897" t="s">
        <v>10</v>
      </c>
      <c r="C897" t="s">
        <v>11</v>
      </c>
      <c r="D897" t="s">
        <v>20</v>
      </c>
      <c r="E897" t="s">
        <v>1409</v>
      </c>
      <c r="F897" t="s">
        <v>1410</v>
      </c>
      <c r="G897">
        <v>1150</v>
      </c>
      <c r="H897" t="s">
        <v>1411</v>
      </c>
      <c r="I897">
        <v>63300170</v>
      </c>
      <c r="J897" t="s">
        <v>1873</v>
      </c>
      <c r="K897" s="3"/>
      <c r="L897" s="3">
        <v>140812.57011625537</v>
      </c>
      <c r="M897" s="3">
        <v>145741.01007032432</v>
      </c>
      <c r="N897" s="107"/>
      <c r="O897" s="100"/>
      <c r="P897" s="3">
        <f t="shared" si="13"/>
        <v>286553.58018657973</v>
      </c>
    </row>
    <row r="898" spans="1:16" x14ac:dyDescent="0.35">
      <c r="A898" t="s">
        <v>10</v>
      </c>
      <c r="C898" t="s">
        <v>11</v>
      </c>
      <c r="D898" t="s">
        <v>20</v>
      </c>
      <c r="E898" t="s">
        <v>1412</v>
      </c>
      <c r="F898" t="s">
        <v>1413</v>
      </c>
      <c r="G898">
        <v>1150</v>
      </c>
      <c r="H898" t="s">
        <v>1411</v>
      </c>
      <c r="I898">
        <v>63300040</v>
      </c>
      <c r="J898" t="s">
        <v>1515</v>
      </c>
      <c r="K898" s="3"/>
      <c r="L898" s="3">
        <v>1882.7821142919331</v>
      </c>
      <c r="M898" s="3">
        <v>1948.6794882921504</v>
      </c>
      <c r="N898" s="107"/>
      <c r="O898" s="100"/>
      <c r="P898" s="3">
        <f t="shared" si="13"/>
        <v>3831.4616025840833</v>
      </c>
    </row>
    <row r="899" spans="1:16" x14ac:dyDescent="0.35">
      <c r="A899" t="s">
        <v>10</v>
      </c>
      <c r="C899" t="s">
        <v>11</v>
      </c>
      <c r="D899" t="s">
        <v>20</v>
      </c>
      <c r="E899" t="s">
        <v>1412</v>
      </c>
      <c r="F899" t="s">
        <v>1413</v>
      </c>
      <c r="G899">
        <v>1150</v>
      </c>
      <c r="H899" t="s">
        <v>1411</v>
      </c>
      <c r="I899">
        <v>63300080</v>
      </c>
      <c r="J899" t="s">
        <v>91</v>
      </c>
      <c r="K899" s="3"/>
      <c r="L899" s="3">
        <v>5451.1025023309303</v>
      </c>
      <c r="M899" s="3">
        <v>5641.8910899125121</v>
      </c>
      <c r="N899" s="107"/>
      <c r="O899" s="100"/>
      <c r="P899" s="3">
        <f t="shared" si="13"/>
        <v>11092.993592243442</v>
      </c>
    </row>
    <row r="900" spans="1:16" x14ac:dyDescent="0.35">
      <c r="A900" t="s">
        <v>10</v>
      </c>
      <c r="C900" t="s">
        <v>11</v>
      </c>
      <c r="D900" t="s">
        <v>20</v>
      </c>
      <c r="E900" t="s">
        <v>1412</v>
      </c>
      <c r="F900" t="s">
        <v>1413</v>
      </c>
      <c r="G900">
        <v>1150</v>
      </c>
      <c r="H900" t="s">
        <v>1411</v>
      </c>
      <c r="I900">
        <v>63300100</v>
      </c>
      <c r="J900" t="s">
        <v>1869</v>
      </c>
      <c r="K900" s="3"/>
      <c r="L900" s="3">
        <v>1649.6757572843605</v>
      </c>
      <c r="M900" s="3">
        <v>1707.4144087893128</v>
      </c>
      <c r="N900" s="107"/>
      <c r="O900" s="100"/>
      <c r="P900" s="3">
        <f t="shared" ref="P900:P963" si="14">SUM(L900:N900)</f>
        <v>3357.0901660736736</v>
      </c>
    </row>
    <row r="901" spans="1:16" x14ac:dyDescent="0.35">
      <c r="A901" t="s">
        <v>10</v>
      </c>
      <c r="C901" t="s">
        <v>11</v>
      </c>
      <c r="D901" t="s">
        <v>20</v>
      </c>
      <c r="E901" t="s">
        <v>1412</v>
      </c>
      <c r="F901" t="s">
        <v>1413</v>
      </c>
      <c r="G901">
        <v>1150</v>
      </c>
      <c r="H901" t="s">
        <v>1411</v>
      </c>
      <c r="I901">
        <v>63300170</v>
      </c>
      <c r="J901" t="s">
        <v>1873</v>
      </c>
      <c r="K901" s="3"/>
      <c r="L901" s="3">
        <v>2851.0700587849274</v>
      </c>
      <c r="M901" s="3">
        <v>2950.8575108423993</v>
      </c>
      <c r="N901" s="107"/>
      <c r="O901" s="100"/>
      <c r="P901" s="3">
        <f t="shared" si="14"/>
        <v>5801.9275696273271</v>
      </c>
    </row>
    <row r="902" spans="1:16" x14ac:dyDescent="0.35">
      <c r="A902" t="s">
        <v>10</v>
      </c>
      <c r="C902" t="s">
        <v>11</v>
      </c>
      <c r="D902" t="s">
        <v>20</v>
      </c>
      <c r="E902" t="s">
        <v>1404</v>
      </c>
      <c r="F902" t="s">
        <v>1405</v>
      </c>
      <c r="G902">
        <v>1155</v>
      </c>
      <c r="H902" t="s">
        <v>1406</v>
      </c>
      <c r="I902">
        <v>63300040</v>
      </c>
      <c r="J902" t="s">
        <v>1515</v>
      </c>
      <c r="K902" s="3"/>
      <c r="L902" s="3">
        <v>38268.011014389536</v>
      </c>
      <c r="M902" s="3">
        <v>39607.391399893168</v>
      </c>
      <c r="N902" s="107"/>
      <c r="O902" s="100"/>
      <c r="P902" s="3">
        <f t="shared" si="14"/>
        <v>77875.402414282697</v>
      </c>
    </row>
    <row r="903" spans="1:16" x14ac:dyDescent="0.35">
      <c r="A903" t="s">
        <v>10</v>
      </c>
      <c r="C903" t="s">
        <v>11</v>
      </c>
      <c r="D903" t="s">
        <v>20</v>
      </c>
      <c r="E903" t="s">
        <v>1404</v>
      </c>
      <c r="F903" t="s">
        <v>1405</v>
      </c>
      <c r="G903">
        <v>1155</v>
      </c>
      <c r="H903" t="s">
        <v>1406</v>
      </c>
      <c r="I903">
        <v>63300080</v>
      </c>
      <c r="J903" t="s">
        <v>91</v>
      </c>
      <c r="K903" s="3"/>
      <c r="L903" s="3">
        <v>110795.0033178516</v>
      </c>
      <c r="M903" s="3">
        <v>114672.82843397641</v>
      </c>
      <c r="N903" s="107"/>
      <c r="O903" s="100"/>
      <c r="P903" s="3">
        <f t="shared" si="14"/>
        <v>225467.83175182802</v>
      </c>
    </row>
    <row r="904" spans="1:16" x14ac:dyDescent="0.35">
      <c r="A904" t="s">
        <v>10</v>
      </c>
      <c r="C904" t="s">
        <v>11</v>
      </c>
      <c r="D904" t="s">
        <v>20</v>
      </c>
      <c r="E904" t="s">
        <v>1404</v>
      </c>
      <c r="F904" t="s">
        <v>1405</v>
      </c>
      <c r="G904">
        <v>1155</v>
      </c>
      <c r="H904" t="s">
        <v>1406</v>
      </c>
      <c r="I904">
        <v>63300100</v>
      </c>
      <c r="J904" t="s">
        <v>1869</v>
      </c>
      <c r="K904" s="3"/>
      <c r="L904" s="3">
        <v>33530.066793560356</v>
      </c>
      <c r="M904" s="3">
        <v>34703.61913133497</v>
      </c>
      <c r="N904" s="107"/>
      <c r="O904" s="100"/>
      <c r="P904" s="3">
        <f t="shared" si="14"/>
        <v>68233.685924895326</v>
      </c>
    </row>
    <row r="905" spans="1:16" x14ac:dyDescent="0.35">
      <c r="A905" t="s">
        <v>10</v>
      </c>
      <c r="C905" t="s">
        <v>11</v>
      </c>
      <c r="D905" t="s">
        <v>20</v>
      </c>
      <c r="E905" t="s">
        <v>1404</v>
      </c>
      <c r="F905" t="s">
        <v>1405</v>
      </c>
      <c r="G905">
        <v>1155</v>
      </c>
      <c r="H905" t="s">
        <v>1406</v>
      </c>
      <c r="I905">
        <v>63300170</v>
      </c>
      <c r="J905" t="s">
        <v>1873</v>
      </c>
      <c r="K905" s="3"/>
      <c r="L905" s="3">
        <v>57948.702393218446</v>
      </c>
      <c r="M905" s="3">
        <v>59976.906976981089</v>
      </c>
      <c r="N905" s="107"/>
      <c r="O905" s="100"/>
      <c r="P905" s="3">
        <f t="shared" si="14"/>
        <v>117925.60937019953</v>
      </c>
    </row>
    <row r="906" spans="1:16" x14ac:dyDescent="0.35">
      <c r="A906" t="s">
        <v>10</v>
      </c>
      <c r="C906" t="s">
        <v>11</v>
      </c>
      <c r="D906" t="s">
        <v>20</v>
      </c>
      <c r="E906" t="s">
        <v>1407</v>
      </c>
      <c r="F906" t="s">
        <v>1408</v>
      </c>
      <c r="G906">
        <v>1155</v>
      </c>
      <c r="H906" t="s">
        <v>1406</v>
      </c>
      <c r="I906">
        <v>63300040</v>
      </c>
      <c r="J906" t="s">
        <v>1515</v>
      </c>
      <c r="K906" s="3"/>
      <c r="L906" s="3">
        <v>9614.6963654178217</v>
      </c>
      <c r="M906" s="3">
        <v>9951.2107382074428</v>
      </c>
      <c r="N906" s="107"/>
      <c r="O906" s="100"/>
      <c r="P906" s="3">
        <f t="shared" si="14"/>
        <v>19565.907103625264</v>
      </c>
    </row>
    <row r="907" spans="1:16" x14ac:dyDescent="0.35">
      <c r="A907" t="s">
        <v>10</v>
      </c>
      <c r="C907" t="s">
        <v>11</v>
      </c>
      <c r="D907" t="s">
        <v>20</v>
      </c>
      <c r="E907" t="s">
        <v>1407</v>
      </c>
      <c r="F907" t="s">
        <v>1408</v>
      </c>
      <c r="G907">
        <v>1155</v>
      </c>
      <c r="H907" t="s">
        <v>1406</v>
      </c>
      <c r="I907">
        <v>63300080</v>
      </c>
      <c r="J907" t="s">
        <v>91</v>
      </c>
      <c r="K907" s="3"/>
      <c r="L907" s="3">
        <v>28694.57600572272</v>
      </c>
      <c r="M907" s="3">
        <v>29698.88616592301</v>
      </c>
      <c r="N907" s="107"/>
      <c r="O907" s="100"/>
      <c r="P907" s="3">
        <f t="shared" si="14"/>
        <v>58393.462171645733</v>
      </c>
    </row>
    <row r="908" spans="1:16" x14ac:dyDescent="0.35">
      <c r="A908" t="s">
        <v>10</v>
      </c>
      <c r="C908" t="s">
        <v>11</v>
      </c>
      <c r="D908" t="s">
        <v>20</v>
      </c>
      <c r="E908" t="s">
        <v>1407</v>
      </c>
      <c r="F908" t="s">
        <v>1408</v>
      </c>
      <c r="G908">
        <v>1155</v>
      </c>
      <c r="H908" t="s">
        <v>1406</v>
      </c>
      <c r="I908">
        <v>63300100</v>
      </c>
      <c r="J908" t="s">
        <v>1869</v>
      </c>
      <c r="K908" s="3"/>
      <c r="L908" s="3">
        <v>8683.8848438371388</v>
      </c>
      <c r="M908" s="3">
        <v>8987.8208133714361</v>
      </c>
      <c r="N908" s="107"/>
      <c r="O908" s="100"/>
      <c r="P908" s="3">
        <f t="shared" si="14"/>
        <v>17671.705657208575</v>
      </c>
    </row>
    <row r="909" spans="1:16" x14ac:dyDescent="0.35">
      <c r="A909" t="s">
        <v>10</v>
      </c>
      <c r="C909" t="s">
        <v>11</v>
      </c>
      <c r="D909" t="s">
        <v>20</v>
      </c>
      <c r="E909" t="s">
        <v>1407</v>
      </c>
      <c r="F909" t="s">
        <v>1408</v>
      </c>
      <c r="G909">
        <v>1155</v>
      </c>
      <c r="H909" t="s">
        <v>1406</v>
      </c>
      <c r="I909">
        <v>63300170</v>
      </c>
      <c r="J909" t="s">
        <v>1873</v>
      </c>
      <c r="K909" s="3"/>
      <c r="L909" s="3">
        <v>14559.397353346987</v>
      </c>
      <c r="M909" s="3">
        <v>15068.976260714129</v>
      </c>
      <c r="N909" s="107"/>
      <c r="O909" s="100"/>
      <c r="P909" s="3">
        <f t="shared" si="14"/>
        <v>29628.373614061114</v>
      </c>
    </row>
    <row r="910" spans="1:16" x14ac:dyDescent="0.35">
      <c r="A910" t="s">
        <v>10</v>
      </c>
      <c r="C910" t="s">
        <v>11</v>
      </c>
      <c r="D910" t="s">
        <v>20</v>
      </c>
      <c r="E910" t="s">
        <v>1397</v>
      </c>
      <c r="F910" t="s">
        <v>1398</v>
      </c>
      <c r="G910">
        <v>1165</v>
      </c>
      <c r="H910" t="s">
        <v>1399</v>
      </c>
      <c r="I910">
        <v>63300040</v>
      </c>
      <c r="J910" t="s">
        <v>1515</v>
      </c>
      <c r="K910" s="3"/>
      <c r="L910" s="3">
        <v>54052.09036123009</v>
      </c>
      <c r="M910" s="3">
        <v>55943.913523873132</v>
      </c>
      <c r="N910" s="107"/>
      <c r="O910" s="100"/>
      <c r="P910" s="3">
        <f t="shared" si="14"/>
        <v>109996.00388510321</v>
      </c>
    </row>
    <row r="911" spans="1:16" x14ac:dyDescent="0.35">
      <c r="A911" t="s">
        <v>10</v>
      </c>
      <c r="C911" t="s">
        <v>11</v>
      </c>
      <c r="D911" t="s">
        <v>20</v>
      </c>
      <c r="E911" t="s">
        <v>1397</v>
      </c>
      <c r="F911" t="s">
        <v>1398</v>
      </c>
      <c r="G911">
        <v>1165</v>
      </c>
      <c r="H911" t="s">
        <v>1399</v>
      </c>
      <c r="I911">
        <v>63300080</v>
      </c>
      <c r="J911" t="s">
        <v>91</v>
      </c>
      <c r="K911" s="3"/>
      <c r="L911" s="3">
        <v>156493.67114108521</v>
      </c>
      <c r="M911" s="3">
        <v>161970.94963102316</v>
      </c>
      <c r="N911" s="107"/>
      <c r="O911" s="100"/>
      <c r="P911" s="3">
        <f t="shared" si="14"/>
        <v>318464.62077210838</v>
      </c>
    </row>
    <row r="912" spans="1:16" x14ac:dyDescent="0.35">
      <c r="A912" t="s">
        <v>10</v>
      </c>
      <c r="C912" t="s">
        <v>11</v>
      </c>
      <c r="D912" t="s">
        <v>20</v>
      </c>
      <c r="E912" t="s">
        <v>1397</v>
      </c>
      <c r="F912" t="s">
        <v>1398</v>
      </c>
      <c r="G912">
        <v>1165</v>
      </c>
      <c r="H912" t="s">
        <v>1399</v>
      </c>
      <c r="I912">
        <v>63300100</v>
      </c>
      <c r="J912" t="s">
        <v>1869</v>
      </c>
      <c r="K912" s="3"/>
      <c r="L912" s="3">
        <v>47359.926792696839</v>
      </c>
      <c r="M912" s="3">
        <v>49017.524230441224</v>
      </c>
      <c r="N912" s="107"/>
      <c r="O912" s="100"/>
      <c r="P912" s="3">
        <f t="shared" si="14"/>
        <v>96377.45102313807</v>
      </c>
    </row>
    <row r="913" spans="1:16" x14ac:dyDescent="0.35">
      <c r="A913" t="s">
        <v>10</v>
      </c>
      <c r="C913" t="s">
        <v>11</v>
      </c>
      <c r="D913" t="s">
        <v>20</v>
      </c>
      <c r="E913" t="s">
        <v>1397</v>
      </c>
      <c r="F913" t="s">
        <v>1398</v>
      </c>
      <c r="G913">
        <v>1165</v>
      </c>
      <c r="H913" t="s">
        <v>1399</v>
      </c>
      <c r="I913">
        <v>63300170</v>
      </c>
      <c r="J913" t="s">
        <v>1873</v>
      </c>
      <c r="K913" s="3"/>
      <c r="L913" s="3">
        <v>81850.308261291284</v>
      </c>
      <c r="M913" s="3">
        <v>84715.069050436461</v>
      </c>
      <c r="N913" s="107"/>
      <c r="O913" s="100"/>
      <c r="P913" s="3">
        <f t="shared" si="14"/>
        <v>166565.37731172773</v>
      </c>
    </row>
    <row r="914" spans="1:16" x14ac:dyDescent="0.35">
      <c r="A914" t="s">
        <v>10</v>
      </c>
      <c r="C914" t="s">
        <v>11</v>
      </c>
      <c r="D914" t="s">
        <v>20</v>
      </c>
      <c r="E914" t="s">
        <v>1400</v>
      </c>
      <c r="F914" t="s">
        <v>1401</v>
      </c>
      <c r="G914">
        <v>1165</v>
      </c>
      <c r="H914" t="s">
        <v>1399</v>
      </c>
      <c r="I914">
        <v>63300040</v>
      </c>
      <c r="J914" t="s">
        <v>1515</v>
      </c>
      <c r="K914" s="3"/>
      <c r="L914" s="3">
        <v>18906.364888201762</v>
      </c>
      <c r="M914" s="3">
        <v>19568.087659288823</v>
      </c>
      <c r="N914" s="107"/>
      <c r="O914" s="100"/>
      <c r="P914" s="3">
        <f t="shared" si="14"/>
        <v>38474.452547490582</v>
      </c>
    </row>
    <row r="915" spans="1:16" x14ac:dyDescent="0.35">
      <c r="A915" t="s">
        <v>10</v>
      </c>
      <c r="C915" t="s">
        <v>11</v>
      </c>
      <c r="D915" t="s">
        <v>20</v>
      </c>
      <c r="E915" t="s">
        <v>1400</v>
      </c>
      <c r="F915" t="s">
        <v>1401</v>
      </c>
      <c r="G915">
        <v>1165</v>
      </c>
      <c r="H915" t="s">
        <v>1399</v>
      </c>
      <c r="I915">
        <v>63300080</v>
      </c>
      <c r="J915" t="s">
        <v>91</v>
      </c>
      <c r="K915" s="3"/>
      <c r="L915" s="3">
        <v>54738.427866793674</v>
      </c>
      <c r="M915" s="3">
        <v>56654.272842131453</v>
      </c>
      <c r="N915" s="107"/>
      <c r="O915" s="100"/>
      <c r="P915" s="3">
        <f t="shared" si="14"/>
        <v>111392.70070892513</v>
      </c>
    </row>
    <row r="916" spans="1:16" x14ac:dyDescent="0.35">
      <c r="A916" t="s">
        <v>10</v>
      </c>
      <c r="C916" t="s">
        <v>11</v>
      </c>
      <c r="D916" t="s">
        <v>20</v>
      </c>
      <c r="E916" t="s">
        <v>1400</v>
      </c>
      <c r="F916" t="s">
        <v>1401</v>
      </c>
      <c r="G916">
        <v>1165</v>
      </c>
      <c r="H916" t="s">
        <v>1399</v>
      </c>
      <c r="I916">
        <v>63300100</v>
      </c>
      <c r="J916" t="s">
        <v>1869</v>
      </c>
      <c r="K916" s="3"/>
      <c r="L916" s="3">
        <v>16565.576854424402</v>
      </c>
      <c r="M916" s="3">
        <v>17145.372044329255</v>
      </c>
      <c r="N916" s="107"/>
      <c r="O916" s="100"/>
      <c r="P916" s="3">
        <f t="shared" si="14"/>
        <v>33710.948898753661</v>
      </c>
    </row>
    <row r="917" spans="1:16" x14ac:dyDescent="0.35">
      <c r="A917" t="s">
        <v>10</v>
      </c>
      <c r="C917" t="s">
        <v>11</v>
      </c>
      <c r="D917" t="s">
        <v>20</v>
      </c>
      <c r="E917" t="s">
        <v>1400</v>
      </c>
      <c r="F917" t="s">
        <v>1401</v>
      </c>
      <c r="G917">
        <v>1165</v>
      </c>
      <c r="H917" t="s">
        <v>1399</v>
      </c>
      <c r="I917">
        <v>63300170</v>
      </c>
      <c r="J917" t="s">
        <v>1873</v>
      </c>
      <c r="K917" s="3"/>
      <c r="L917" s="3">
        <v>28629.638259276955</v>
      </c>
      <c r="M917" s="3">
        <v>29631.675598351649</v>
      </c>
      <c r="N917" s="107"/>
      <c r="O917" s="100"/>
      <c r="P917" s="3">
        <f t="shared" si="14"/>
        <v>58261.3138576286</v>
      </c>
    </row>
    <row r="918" spans="1:16" x14ac:dyDescent="0.35">
      <c r="A918" t="s">
        <v>10</v>
      </c>
      <c r="C918" t="s">
        <v>11</v>
      </c>
      <c r="D918" t="s">
        <v>20</v>
      </c>
      <c r="E918" t="s">
        <v>1402</v>
      </c>
      <c r="F918" t="s">
        <v>1403</v>
      </c>
      <c r="G918">
        <v>1165</v>
      </c>
      <c r="H918" t="s">
        <v>1399</v>
      </c>
      <c r="I918">
        <v>63300040</v>
      </c>
      <c r="J918" t="s">
        <v>1515</v>
      </c>
      <c r="K918" s="3"/>
      <c r="L918" s="3">
        <v>1949.1489159383239</v>
      </c>
      <c r="M918" s="3">
        <v>2017.3691279961652</v>
      </c>
      <c r="N918" s="107"/>
      <c r="O918" s="100"/>
      <c r="P918" s="3">
        <f t="shared" si="14"/>
        <v>3966.518043934489</v>
      </c>
    </row>
    <row r="919" spans="1:16" x14ac:dyDescent="0.35">
      <c r="A919" t="s">
        <v>10</v>
      </c>
      <c r="C919" t="s">
        <v>11</v>
      </c>
      <c r="D919" t="s">
        <v>20</v>
      </c>
      <c r="E919" t="s">
        <v>1402</v>
      </c>
      <c r="F919" t="s">
        <v>1403</v>
      </c>
      <c r="G919">
        <v>1165</v>
      </c>
      <c r="H919" t="s">
        <v>1399</v>
      </c>
      <c r="I919">
        <v>63300080</v>
      </c>
      <c r="J919" t="s">
        <v>91</v>
      </c>
      <c r="K919" s="3"/>
      <c r="L919" s="3">
        <v>5643.2501947166711</v>
      </c>
      <c r="M919" s="3">
        <v>5840.7639515317542</v>
      </c>
      <c r="N919" s="107"/>
      <c r="O919" s="100"/>
      <c r="P919" s="3">
        <f t="shared" si="14"/>
        <v>11484.014146248424</v>
      </c>
    </row>
    <row r="920" spans="1:16" x14ac:dyDescent="0.35">
      <c r="A920" t="s">
        <v>10</v>
      </c>
      <c r="C920" t="s">
        <v>11</v>
      </c>
      <c r="D920" t="s">
        <v>20</v>
      </c>
      <c r="E920" t="s">
        <v>1402</v>
      </c>
      <c r="F920" t="s">
        <v>1403</v>
      </c>
      <c r="G920">
        <v>1165</v>
      </c>
      <c r="H920" t="s">
        <v>1399</v>
      </c>
      <c r="I920">
        <v>63300100</v>
      </c>
      <c r="J920" t="s">
        <v>1869</v>
      </c>
      <c r="K920" s="3"/>
      <c r="L920" s="3">
        <v>1707.8257168221505</v>
      </c>
      <c r="M920" s="3">
        <v>1767.5996169109255</v>
      </c>
      <c r="N920" s="107"/>
      <c r="O920" s="100"/>
      <c r="P920" s="3">
        <f t="shared" si="14"/>
        <v>3475.4253337330761</v>
      </c>
    </row>
    <row r="921" spans="1:16" x14ac:dyDescent="0.35">
      <c r="A921" t="s">
        <v>10</v>
      </c>
      <c r="C921" t="s">
        <v>11</v>
      </c>
      <c r="D921" t="s">
        <v>20</v>
      </c>
      <c r="E921" t="s">
        <v>1402</v>
      </c>
      <c r="F921" t="s">
        <v>1403</v>
      </c>
      <c r="G921">
        <v>1165</v>
      </c>
      <c r="H921" t="s">
        <v>1399</v>
      </c>
      <c r="I921">
        <v>63300170</v>
      </c>
      <c r="J921" t="s">
        <v>1873</v>
      </c>
      <c r="K921" s="3"/>
      <c r="L921" s="3">
        <v>2951.5683584208905</v>
      </c>
      <c r="M921" s="3">
        <v>3054.8732509656215</v>
      </c>
      <c r="N921" s="107"/>
      <c r="O921" s="100"/>
      <c r="P921" s="3">
        <f t="shared" si="14"/>
        <v>6006.441609386512</v>
      </c>
    </row>
    <row r="922" spans="1:16" x14ac:dyDescent="0.35">
      <c r="A922" t="s">
        <v>10</v>
      </c>
      <c r="C922" t="s">
        <v>11</v>
      </c>
      <c r="D922" t="s">
        <v>20</v>
      </c>
      <c r="E922" t="s">
        <v>1385</v>
      </c>
      <c r="F922" t="s">
        <v>1386</v>
      </c>
      <c r="G922">
        <v>1182</v>
      </c>
      <c r="H922" t="s">
        <v>1387</v>
      </c>
      <c r="I922">
        <v>63300040</v>
      </c>
      <c r="J922" t="s">
        <v>1515</v>
      </c>
      <c r="K922" s="3"/>
      <c r="L922" s="3">
        <v>30993.011906777356</v>
      </c>
      <c r="M922" s="3">
        <v>32077.767323514559</v>
      </c>
      <c r="N922" s="107"/>
      <c r="O922" s="100"/>
      <c r="P922" s="3">
        <f t="shared" si="14"/>
        <v>63070.779230291912</v>
      </c>
    </row>
    <row r="923" spans="1:16" x14ac:dyDescent="0.35">
      <c r="A923" t="s">
        <v>10</v>
      </c>
      <c r="C923" t="s">
        <v>11</v>
      </c>
      <c r="D923" t="s">
        <v>20</v>
      </c>
      <c r="E923" t="s">
        <v>1385</v>
      </c>
      <c r="F923" t="s">
        <v>1386</v>
      </c>
      <c r="G923">
        <v>1182</v>
      </c>
      <c r="H923" t="s">
        <v>1387</v>
      </c>
      <c r="I923">
        <v>63300080</v>
      </c>
      <c r="J923" t="s">
        <v>91</v>
      </c>
      <c r="K923" s="3"/>
      <c r="L923" s="3">
        <v>89732.148758669675</v>
      </c>
      <c r="M923" s="3">
        <v>92872.77396522311</v>
      </c>
      <c r="N923" s="107"/>
      <c r="O923" s="100"/>
      <c r="P923" s="3">
        <f t="shared" si="14"/>
        <v>182604.92272389279</v>
      </c>
    </row>
    <row r="924" spans="1:16" x14ac:dyDescent="0.35">
      <c r="A924" t="s">
        <v>10</v>
      </c>
      <c r="C924" t="s">
        <v>11</v>
      </c>
      <c r="D924" t="s">
        <v>20</v>
      </c>
      <c r="E924" t="s">
        <v>1385</v>
      </c>
      <c r="F924" t="s">
        <v>1386</v>
      </c>
      <c r="G924">
        <v>1182</v>
      </c>
      <c r="H924" t="s">
        <v>1387</v>
      </c>
      <c r="I924">
        <v>63300100</v>
      </c>
      <c r="J924" t="s">
        <v>1869</v>
      </c>
      <c r="K924" s="3"/>
      <c r="L924" s="3">
        <v>27155.781861176351</v>
      </c>
      <c r="M924" s="3">
        <v>28106.23422631752</v>
      </c>
      <c r="N924" s="107"/>
      <c r="O924" s="100"/>
      <c r="P924" s="3">
        <f t="shared" si="14"/>
        <v>55262.016087493874</v>
      </c>
    </row>
    <row r="925" spans="1:16" x14ac:dyDescent="0.35">
      <c r="A925" t="s">
        <v>10</v>
      </c>
      <c r="C925" t="s">
        <v>11</v>
      </c>
      <c r="D925" t="s">
        <v>20</v>
      </c>
      <c r="E925" t="s">
        <v>1385</v>
      </c>
      <c r="F925" t="s">
        <v>1386</v>
      </c>
      <c r="G925">
        <v>1182</v>
      </c>
      <c r="H925" t="s">
        <v>1387</v>
      </c>
      <c r="I925">
        <v>63300170</v>
      </c>
      <c r="J925" t="s">
        <v>1873</v>
      </c>
      <c r="K925" s="3"/>
      <c r="L925" s="3">
        <v>46932.275173119997</v>
      </c>
      <c r="M925" s="3">
        <v>48574.90480417919</v>
      </c>
      <c r="N925" s="107"/>
      <c r="O925" s="100"/>
      <c r="P925" s="3">
        <f t="shared" si="14"/>
        <v>95507.17997729918</v>
      </c>
    </row>
    <row r="926" spans="1:16" x14ac:dyDescent="0.35">
      <c r="A926" t="s">
        <v>10</v>
      </c>
      <c r="C926" t="s">
        <v>11</v>
      </c>
      <c r="D926" t="s">
        <v>20</v>
      </c>
      <c r="E926" t="s">
        <v>916</v>
      </c>
      <c r="F926" t="s">
        <v>917</v>
      </c>
      <c r="G926">
        <v>3075</v>
      </c>
      <c r="H926" t="s">
        <v>918</v>
      </c>
      <c r="I926">
        <v>63300040</v>
      </c>
      <c r="J926" t="s">
        <v>1515</v>
      </c>
      <c r="K926" s="3"/>
      <c r="L926" s="3">
        <v>79705.201918198436</v>
      </c>
      <c r="M926" s="3">
        <v>82494.883985335371</v>
      </c>
      <c r="N926" s="107"/>
      <c r="O926" s="100"/>
      <c r="P926" s="3">
        <f t="shared" si="14"/>
        <v>162200.08590353379</v>
      </c>
    </row>
    <row r="927" spans="1:16" x14ac:dyDescent="0.35">
      <c r="A927" t="s">
        <v>10</v>
      </c>
      <c r="C927" t="s">
        <v>11</v>
      </c>
      <c r="D927" t="s">
        <v>20</v>
      </c>
      <c r="E927" t="s">
        <v>916</v>
      </c>
      <c r="F927" t="s">
        <v>917</v>
      </c>
      <c r="G927">
        <v>3075</v>
      </c>
      <c r="H927" t="s">
        <v>918</v>
      </c>
      <c r="I927">
        <v>63300080</v>
      </c>
      <c r="J927" t="s">
        <v>91</v>
      </c>
      <c r="K927" s="3"/>
      <c r="L927" s="3">
        <v>230765.53698221262</v>
      </c>
      <c r="M927" s="3">
        <v>238842.33077659004</v>
      </c>
      <c r="N927" s="107"/>
      <c r="O927" s="100"/>
      <c r="P927" s="3">
        <f t="shared" si="14"/>
        <v>469607.86775880266</v>
      </c>
    </row>
    <row r="928" spans="1:16" x14ac:dyDescent="0.35">
      <c r="A928" t="s">
        <v>10</v>
      </c>
      <c r="C928" t="s">
        <v>11</v>
      </c>
      <c r="D928" t="s">
        <v>20</v>
      </c>
      <c r="E928" t="s">
        <v>916</v>
      </c>
      <c r="F928" t="s">
        <v>917</v>
      </c>
      <c r="G928">
        <v>3075</v>
      </c>
      <c r="H928" t="s">
        <v>918</v>
      </c>
      <c r="I928">
        <v>63300100</v>
      </c>
      <c r="J928" t="s">
        <v>1869</v>
      </c>
      <c r="K928" s="3"/>
      <c r="L928" s="3">
        <v>69836.938823564342</v>
      </c>
      <c r="M928" s="3">
        <v>72281.231682389087</v>
      </c>
      <c r="N928" s="107"/>
      <c r="O928" s="100"/>
      <c r="P928" s="3">
        <f t="shared" si="14"/>
        <v>142118.17050595343</v>
      </c>
    </row>
    <row r="929" spans="1:16" x14ac:dyDescent="0.35">
      <c r="A929" t="s">
        <v>10</v>
      </c>
      <c r="C929" t="s">
        <v>11</v>
      </c>
      <c r="D929" t="s">
        <v>20</v>
      </c>
      <c r="E929" t="s">
        <v>916</v>
      </c>
      <c r="F929" t="s">
        <v>917</v>
      </c>
      <c r="G929">
        <v>3075</v>
      </c>
      <c r="H929" t="s">
        <v>918</v>
      </c>
      <c r="I929">
        <v>63300170</v>
      </c>
      <c r="J929" t="s">
        <v>1873</v>
      </c>
      <c r="K929" s="3"/>
      <c r="L929" s="3">
        <v>120696.44861898621</v>
      </c>
      <c r="M929" s="3">
        <v>124920.82432065072</v>
      </c>
      <c r="N929" s="107"/>
      <c r="O929" s="100"/>
      <c r="P929" s="3">
        <f t="shared" si="14"/>
        <v>245617.27293963693</v>
      </c>
    </row>
    <row r="930" spans="1:16" x14ac:dyDescent="0.35">
      <c r="A930" t="s">
        <v>10</v>
      </c>
      <c r="C930" t="s">
        <v>11</v>
      </c>
      <c r="D930" t="s">
        <v>20</v>
      </c>
      <c r="E930" t="s">
        <v>919</v>
      </c>
      <c r="F930" t="s">
        <v>920</v>
      </c>
      <c r="G930">
        <v>3075</v>
      </c>
      <c r="H930" t="s">
        <v>918</v>
      </c>
      <c r="I930">
        <v>63300040</v>
      </c>
      <c r="J930" t="s">
        <v>1515</v>
      </c>
      <c r="K930" s="3"/>
      <c r="L930" s="3">
        <v>108870.73299212364</v>
      </c>
      <c r="M930" s="3">
        <v>112681.20864684795</v>
      </c>
      <c r="N930" s="107"/>
      <c r="O930" s="100"/>
      <c r="P930" s="3">
        <f t="shared" si="14"/>
        <v>221551.94163897159</v>
      </c>
    </row>
    <row r="931" spans="1:16" x14ac:dyDescent="0.35">
      <c r="A931" t="s">
        <v>10</v>
      </c>
      <c r="C931" t="s">
        <v>11</v>
      </c>
      <c r="D931" t="s">
        <v>20</v>
      </c>
      <c r="E931" t="s">
        <v>919</v>
      </c>
      <c r="F931" t="s">
        <v>920</v>
      </c>
      <c r="G931">
        <v>3075</v>
      </c>
      <c r="H931" t="s">
        <v>918</v>
      </c>
      <c r="I931">
        <v>63300080</v>
      </c>
      <c r="J931" t="s">
        <v>91</v>
      </c>
      <c r="K931" s="3"/>
      <c r="L931" s="3">
        <v>315206.69361529127</v>
      </c>
      <c r="M931" s="3">
        <v>326238.92789182649</v>
      </c>
      <c r="N931" s="107"/>
      <c r="O931" s="100"/>
      <c r="P931" s="3">
        <f t="shared" si="14"/>
        <v>641445.62150711776</v>
      </c>
    </row>
    <row r="932" spans="1:16" x14ac:dyDescent="0.35">
      <c r="A932" t="s">
        <v>10</v>
      </c>
      <c r="C932" t="s">
        <v>11</v>
      </c>
      <c r="D932" t="s">
        <v>20</v>
      </c>
      <c r="E932" t="s">
        <v>919</v>
      </c>
      <c r="F932" t="s">
        <v>920</v>
      </c>
      <c r="G932">
        <v>3075</v>
      </c>
      <c r="H932" t="s">
        <v>918</v>
      </c>
      <c r="I932">
        <v>63300100</v>
      </c>
      <c r="J932" t="s">
        <v>1869</v>
      </c>
      <c r="K932" s="3"/>
      <c r="L932" s="3">
        <v>95391.499383574992</v>
      </c>
      <c r="M932" s="3">
        <v>98730.201862000118</v>
      </c>
      <c r="N932" s="107"/>
      <c r="O932" s="100"/>
      <c r="P932" s="3">
        <f t="shared" si="14"/>
        <v>194121.7012455751</v>
      </c>
    </row>
    <row r="933" spans="1:16" x14ac:dyDescent="0.35">
      <c r="A933" t="s">
        <v>10</v>
      </c>
      <c r="C933" t="s">
        <v>11</v>
      </c>
      <c r="D933" t="s">
        <v>20</v>
      </c>
      <c r="E933" t="s">
        <v>919</v>
      </c>
      <c r="F933" t="s">
        <v>920</v>
      </c>
      <c r="G933">
        <v>3075</v>
      </c>
      <c r="H933" t="s">
        <v>918</v>
      </c>
      <c r="I933">
        <v>63300170</v>
      </c>
      <c r="J933" t="s">
        <v>1873</v>
      </c>
      <c r="K933" s="3"/>
      <c r="L933" s="3">
        <v>164861.39567378722</v>
      </c>
      <c r="M933" s="3">
        <v>170631.54452236978</v>
      </c>
      <c r="N933" s="107"/>
      <c r="O933" s="100"/>
      <c r="P933" s="3">
        <f t="shared" si="14"/>
        <v>335492.94019615697</v>
      </c>
    </row>
    <row r="934" spans="1:16" x14ac:dyDescent="0.35">
      <c r="A934" t="s">
        <v>10</v>
      </c>
      <c r="C934" t="s">
        <v>11</v>
      </c>
      <c r="D934" t="s">
        <v>20</v>
      </c>
      <c r="E934" t="s">
        <v>921</v>
      </c>
      <c r="F934" t="s">
        <v>922</v>
      </c>
      <c r="G934">
        <v>3075</v>
      </c>
      <c r="H934" t="s">
        <v>918</v>
      </c>
      <c r="I934">
        <v>63300040</v>
      </c>
      <c r="J934" t="s">
        <v>1515</v>
      </c>
      <c r="K934" s="3"/>
      <c r="L934" s="3">
        <v>20304.348372243003</v>
      </c>
      <c r="M934" s="3">
        <v>21015.000565271504</v>
      </c>
      <c r="N934" s="107"/>
      <c r="O934" s="100"/>
      <c r="P934" s="3">
        <f t="shared" si="14"/>
        <v>41319.348937514507</v>
      </c>
    </row>
    <row r="935" spans="1:16" x14ac:dyDescent="0.35">
      <c r="A935" t="s">
        <v>10</v>
      </c>
      <c r="C935" t="s">
        <v>11</v>
      </c>
      <c r="D935" t="s">
        <v>20</v>
      </c>
      <c r="E935" t="s">
        <v>921</v>
      </c>
      <c r="F935" t="s">
        <v>922</v>
      </c>
      <c r="G935">
        <v>3075</v>
      </c>
      <c r="H935" t="s">
        <v>918</v>
      </c>
      <c r="I935">
        <v>63300080</v>
      </c>
      <c r="J935" t="s">
        <v>91</v>
      </c>
      <c r="K935" s="3"/>
      <c r="L935" s="3">
        <v>58785.922906303553</v>
      </c>
      <c r="M935" s="3">
        <v>60843.430208024169</v>
      </c>
      <c r="N935" s="107"/>
      <c r="O935" s="100"/>
      <c r="P935" s="3">
        <f t="shared" si="14"/>
        <v>119629.35311432772</v>
      </c>
    </row>
    <row r="936" spans="1:16" x14ac:dyDescent="0.35">
      <c r="A936" t="s">
        <v>10</v>
      </c>
      <c r="C936" t="s">
        <v>11</v>
      </c>
      <c r="D936" t="s">
        <v>20</v>
      </c>
      <c r="E936" t="s">
        <v>921</v>
      </c>
      <c r="F936" t="s">
        <v>922</v>
      </c>
      <c r="G936">
        <v>3075</v>
      </c>
      <c r="H936" t="s">
        <v>918</v>
      </c>
      <c r="I936">
        <v>63300100</v>
      </c>
      <c r="J936" t="s">
        <v>1869</v>
      </c>
      <c r="K936" s="3"/>
      <c r="L936" s="3">
        <v>17790.476669012918</v>
      </c>
      <c r="M936" s="3">
        <v>18413.143352428368</v>
      </c>
      <c r="N936" s="107"/>
      <c r="O936" s="100"/>
      <c r="P936" s="3">
        <f t="shared" si="14"/>
        <v>36203.620021441282</v>
      </c>
    </row>
    <row r="937" spans="1:16" x14ac:dyDescent="0.35">
      <c r="A937" t="s">
        <v>10</v>
      </c>
      <c r="C937" t="s">
        <v>11</v>
      </c>
      <c r="D937" t="s">
        <v>20</v>
      </c>
      <c r="E937" t="s">
        <v>921</v>
      </c>
      <c r="F937" t="s">
        <v>922</v>
      </c>
      <c r="G937">
        <v>3075</v>
      </c>
      <c r="H937" t="s">
        <v>918</v>
      </c>
      <c r="I937">
        <v>63300170</v>
      </c>
      <c r="J937" t="s">
        <v>1873</v>
      </c>
      <c r="K937" s="3"/>
      <c r="L937" s="3">
        <v>30746.584677967974</v>
      </c>
      <c r="M937" s="3">
        <v>31822.715141696852</v>
      </c>
      <c r="N937" s="107"/>
      <c r="O937" s="100"/>
      <c r="P937" s="3">
        <f t="shared" si="14"/>
        <v>62569.299819664826</v>
      </c>
    </row>
    <row r="938" spans="1:16" x14ac:dyDescent="0.35">
      <c r="A938" t="s">
        <v>10</v>
      </c>
      <c r="C938" t="s">
        <v>11</v>
      </c>
      <c r="D938" t="s">
        <v>20</v>
      </c>
      <c r="E938" t="s">
        <v>174</v>
      </c>
      <c r="F938" t="s">
        <v>175</v>
      </c>
      <c r="G938">
        <v>5301</v>
      </c>
      <c r="H938" t="s">
        <v>176</v>
      </c>
      <c r="I938">
        <v>63300040</v>
      </c>
      <c r="J938" t="s">
        <v>1515</v>
      </c>
      <c r="K938" s="3"/>
      <c r="L938" s="3">
        <v>25080.512707032089</v>
      </c>
      <c r="M938" s="3">
        <v>25958.330651778208</v>
      </c>
      <c r="N938" s="107"/>
      <c r="O938" s="100"/>
      <c r="P938" s="3">
        <f t="shared" si="14"/>
        <v>51038.843358810293</v>
      </c>
    </row>
    <row r="939" spans="1:16" x14ac:dyDescent="0.35">
      <c r="A939" t="s">
        <v>10</v>
      </c>
      <c r="C939" t="s">
        <v>11</v>
      </c>
      <c r="D939" t="s">
        <v>20</v>
      </c>
      <c r="E939" t="s">
        <v>174</v>
      </c>
      <c r="F939" t="s">
        <v>175</v>
      </c>
      <c r="G939">
        <v>5301</v>
      </c>
      <c r="H939" t="s">
        <v>176</v>
      </c>
      <c r="I939">
        <v>63300080</v>
      </c>
      <c r="J939" t="s">
        <v>91</v>
      </c>
      <c r="K939" s="3"/>
      <c r="L939" s="3">
        <v>72614.055837502427</v>
      </c>
      <c r="M939" s="3">
        <v>75155.547791814999</v>
      </c>
      <c r="N939" s="107"/>
      <c r="O939" s="100"/>
      <c r="P939" s="3">
        <f t="shared" si="14"/>
        <v>147769.60362931743</v>
      </c>
    </row>
    <row r="940" spans="1:16" x14ac:dyDescent="0.35">
      <c r="A940" t="s">
        <v>10</v>
      </c>
      <c r="C940" t="s">
        <v>11</v>
      </c>
      <c r="D940" t="s">
        <v>20</v>
      </c>
      <c r="E940" t="s">
        <v>174</v>
      </c>
      <c r="F940" t="s">
        <v>175</v>
      </c>
      <c r="G940">
        <v>5301</v>
      </c>
      <c r="H940" t="s">
        <v>176</v>
      </c>
      <c r="I940">
        <v>63300100</v>
      </c>
      <c r="J940" t="s">
        <v>1869</v>
      </c>
      <c r="K940" s="3"/>
      <c r="L940" s="3">
        <v>21975.306371875733</v>
      </c>
      <c r="M940" s="3">
        <v>22744.442094891383</v>
      </c>
      <c r="N940" s="107"/>
      <c r="O940" s="100"/>
      <c r="P940" s="3">
        <f t="shared" si="14"/>
        <v>44719.748466767116</v>
      </c>
    </row>
    <row r="941" spans="1:16" x14ac:dyDescent="0.35">
      <c r="A941" t="s">
        <v>10</v>
      </c>
      <c r="C941" t="s">
        <v>11</v>
      </c>
      <c r="D941" t="s">
        <v>20</v>
      </c>
      <c r="E941" t="s">
        <v>174</v>
      </c>
      <c r="F941" t="s">
        <v>175</v>
      </c>
      <c r="G941">
        <v>5301</v>
      </c>
      <c r="H941" t="s">
        <v>176</v>
      </c>
      <c r="I941">
        <v>63300170</v>
      </c>
      <c r="J941" t="s">
        <v>1873</v>
      </c>
      <c r="K941" s="3"/>
      <c r="L941" s="3">
        <v>37979.06209922002</v>
      </c>
      <c r="M941" s="3">
        <v>39308.329272692717</v>
      </c>
      <c r="N941" s="107"/>
      <c r="O941" s="100"/>
      <c r="P941" s="3">
        <f t="shared" si="14"/>
        <v>77287.39137191273</v>
      </c>
    </row>
    <row r="942" spans="1:16" x14ac:dyDescent="0.35">
      <c r="A942" t="s">
        <v>10</v>
      </c>
      <c r="C942" t="s">
        <v>11</v>
      </c>
      <c r="D942" t="s">
        <v>20</v>
      </c>
      <c r="E942" t="s">
        <v>177</v>
      </c>
      <c r="F942" t="s">
        <v>178</v>
      </c>
      <c r="G942">
        <v>5301</v>
      </c>
      <c r="H942" t="s">
        <v>176</v>
      </c>
      <c r="I942">
        <v>63300040</v>
      </c>
      <c r="J942" t="s">
        <v>1515</v>
      </c>
      <c r="K942" s="3"/>
      <c r="L942" s="3">
        <v>3213.7253897684095</v>
      </c>
      <c r="M942" s="3">
        <v>3326.2057784103035</v>
      </c>
      <c r="N942" s="107"/>
      <c r="O942" s="100"/>
      <c r="P942" s="3">
        <f t="shared" si="14"/>
        <v>6539.9311681787131</v>
      </c>
    </row>
    <row r="943" spans="1:16" x14ac:dyDescent="0.35">
      <c r="A943" t="s">
        <v>10</v>
      </c>
      <c r="C943" t="s">
        <v>11</v>
      </c>
      <c r="D943" t="s">
        <v>20</v>
      </c>
      <c r="E943" t="s">
        <v>177</v>
      </c>
      <c r="F943" t="s">
        <v>178</v>
      </c>
      <c r="G943">
        <v>5301</v>
      </c>
      <c r="H943" t="s">
        <v>176</v>
      </c>
      <c r="I943">
        <v>63300080</v>
      </c>
      <c r="J943" t="s">
        <v>91</v>
      </c>
      <c r="K943" s="3"/>
      <c r="L943" s="3">
        <v>9304.5001760913965</v>
      </c>
      <c r="M943" s="3">
        <v>9630.157682254594</v>
      </c>
      <c r="N943" s="107"/>
      <c r="O943" s="100"/>
      <c r="P943" s="3">
        <f t="shared" si="14"/>
        <v>18934.657858345992</v>
      </c>
    </row>
    <row r="944" spans="1:16" x14ac:dyDescent="0.35">
      <c r="A944" t="s">
        <v>10</v>
      </c>
      <c r="C944" t="s">
        <v>11</v>
      </c>
      <c r="D944" t="s">
        <v>20</v>
      </c>
      <c r="E944" t="s">
        <v>177</v>
      </c>
      <c r="F944" t="s">
        <v>178</v>
      </c>
      <c r="G944">
        <v>5301</v>
      </c>
      <c r="H944" t="s">
        <v>176</v>
      </c>
      <c r="I944">
        <v>63300100</v>
      </c>
      <c r="J944" t="s">
        <v>1869</v>
      </c>
      <c r="K944" s="3"/>
      <c r="L944" s="3">
        <v>2815.8355796066066</v>
      </c>
      <c r="M944" s="3">
        <v>2914.3898248928376</v>
      </c>
      <c r="N944" s="107"/>
      <c r="O944" s="100"/>
      <c r="P944" s="3">
        <f t="shared" si="14"/>
        <v>5730.2254044994443</v>
      </c>
    </row>
    <row r="945" spans="1:16" x14ac:dyDescent="0.35">
      <c r="A945" t="s">
        <v>10</v>
      </c>
      <c r="C945" t="s">
        <v>11</v>
      </c>
      <c r="D945" t="s">
        <v>20</v>
      </c>
      <c r="E945" t="s">
        <v>177</v>
      </c>
      <c r="F945" t="s">
        <v>178</v>
      </c>
      <c r="G945">
        <v>5301</v>
      </c>
      <c r="H945" t="s">
        <v>176</v>
      </c>
      <c r="I945">
        <v>63300170</v>
      </c>
      <c r="J945" t="s">
        <v>1873</v>
      </c>
      <c r="K945" s="3"/>
      <c r="L945" s="3">
        <v>4866.4984473635923</v>
      </c>
      <c r="M945" s="3">
        <v>5036.8258930213169</v>
      </c>
      <c r="N945" s="107"/>
      <c r="O945" s="100"/>
      <c r="P945" s="3">
        <f t="shared" si="14"/>
        <v>9903.3243403849083</v>
      </c>
    </row>
    <row r="946" spans="1:16" x14ac:dyDescent="0.35">
      <c r="A946" t="s">
        <v>10</v>
      </c>
      <c r="C946" t="s">
        <v>11</v>
      </c>
      <c r="D946" t="s">
        <v>20</v>
      </c>
      <c r="E946" t="s">
        <v>164</v>
      </c>
      <c r="F946" t="s">
        <v>165</v>
      </c>
      <c r="G946">
        <v>5319</v>
      </c>
      <c r="H946" t="s">
        <v>23</v>
      </c>
      <c r="I946">
        <v>63300040</v>
      </c>
      <c r="J946" t="s">
        <v>1515</v>
      </c>
      <c r="K946" s="3"/>
      <c r="L946" s="3">
        <v>38733.81507282221</v>
      </c>
      <c r="M946" s="3">
        <v>40089.498600370986</v>
      </c>
      <c r="N946" s="107"/>
      <c r="O946" s="100"/>
      <c r="P946" s="3">
        <f t="shared" si="14"/>
        <v>78823.313673193188</v>
      </c>
    </row>
    <row r="947" spans="1:16" x14ac:dyDescent="0.35">
      <c r="A947" t="s">
        <v>10</v>
      </c>
      <c r="C947" t="s">
        <v>11</v>
      </c>
      <c r="D947" t="s">
        <v>20</v>
      </c>
      <c r="E947" t="s">
        <v>164</v>
      </c>
      <c r="F947" t="s">
        <v>165</v>
      </c>
      <c r="G947">
        <v>5319</v>
      </c>
      <c r="H947" t="s">
        <v>23</v>
      </c>
      <c r="I947">
        <v>63300080</v>
      </c>
      <c r="J947" t="s">
        <v>91</v>
      </c>
      <c r="K947" s="3"/>
      <c r="L947" s="3">
        <v>112143.6169727424</v>
      </c>
      <c r="M947" s="3">
        <v>116068.64356678838</v>
      </c>
      <c r="N947" s="107"/>
      <c r="O947" s="100"/>
      <c r="P947" s="3">
        <f t="shared" si="14"/>
        <v>228212.26053953078</v>
      </c>
    </row>
    <row r="948" spans="1:16" x14ac:dyDescent="0.35">
      <c r="A948" t="s">
        <v>10</v>
      </c>
      <c r="C948" t="s">
        <v>11</v>
      </c>
      <c r="D948" t="s">
        <v>20</v>
      </c>
      <c r="E948" t="s">
        <v>164</v>
      </c>
      <c r="F948" t="s">
        <v>165</v>
      </c>
      <c r="G948">
        <v>5319</v>
      </c>
      <c r="H948" t="s">
        <v>23</v>
      </c>
      <c r="I948">
        <v>63300100</v>
      </c>
      <c r="J948" t="s">
        <v>1869</v>
      </c>
      <c r="K948" s="3"/>
      <c r="L948" s="3">
        <v>33938.199873329941</v>
      </c>
      <c r="M948" s="3">
        <v>35126.036868896481</v>
      </c>
      <c r="N948" s="107"/>
      <c r="O948" s="100"/>
      <c r="P948" s="3">
        <f t="shared" si="14"/>
        <v>69064.236742226421</v>
      </c>
    </row>
    <row r="949" spans="1:16" x14ac:dyDescent="0.35">
      <c r="A949" t="s">
        <v>10</v>
      </c>
      <c r="C949" t="s">
        <v>11</v>
      </c>
      <c r="D949" t="s">
        <v>20</v>
      </c>
      <c r="E949" t="s">
        <v>164</v>
      </c>
      <c r="F949" t="s">
        <v>165</v>
      </c>
      <c r="G949">
        <v>5319</v>
      </c>
      <c r="H949" t="s">
        <v>23</v>
      </c>
      <c r="I949">
        <v>63300170</v>
      </c>
      <c r="J949" t="s">
        <v>1873</v>
      </c>
      <c r="K949" s="3"/>
      <c r="L949" s="3">
        <v>58654.062824559354</v>
      </c>
      <c r="M949" s="3">
        <v>60706.955023418923</v>
      </c>
      <c r="N949" s="107"/>
      <c r="O949" s="100"/>
      <c r="P949" s="3">
        <f t="shared" si="14"/>
        <v>119361.01784797828</v>
      </c>
    </row>
    <row r="950" spans="1:16" x14ac:dyDescent="0.35">
      <c r="A950" t="s">
        <v>10</v>
      </c>
      <c r="C950" t="s">
        <v>11</v>
      </c>
      <c r="D950" t="s">
        <v>20</v>
      </c>
      <c r="E950" t="s">
        <v>21</v>
      </c>
      <c r="F950" t="s">
        <v>22</v>
      </c>
      <c r="G950">
        <v>5319</v>
      </c>
      <c r="H950" t="s">
        <v>23</v>
      </c>
      <c r="I950">
        <v>63300040</v>
      </c>
      <c r="J950" t="s">
        <v>1515</v>
      </c>
      <c r="K950" s="3"/>
      <c r="L950" s="3">
        <v>11714.727772888611</v>
      </c>
      <c r="M950" s="3">
        <v>12124.743244939711</v>
      </c>
      <c r="N950" s="107"/>
      <c r="O950" s="100"/>
      <c r="P950" s="3">
        <f t="shared" si="14"/>
        <v>23839.47101782832</v>
      </c>
    </row>
    <row r="951" spans="1:16" x14ac:dyDescent="0.35">
      <c r="A951" t="s">
        <v>10</v>
      </c>
      <c r="C951" t="s">
        <v>11</v>
      </c>
      <c r="D951" t="s">
        <v>20</v>
      </c>
      <c r="E951" t="s">
        <v>21</v>
      </c>
      <c r="F951" t="s">
        <v>22</v>
      </c>
      <c r="G951">
        <v>5319</v>
      </c>
      <c r="H951" t="s">
        <v>23</v>
      </c>
      <c r="I951">
        <v>63300080</v>
      </c>
      <c r="J951" t="s">
        <v>91</v>
      </c>
      <c r="K951" s="3"/>
      <c r="L951" s="3">
        <v>33916.926123410834</v>
      </c>
      <c r="M951" s="3">
        <v>35104.018537730211</v>
      </c>
      <c r="N951" s="107"/>
      <c r="O951" s="100"/>
      <c r="P951" s="3">
        <f t="shared" si="14"/>
        <v>69020.944661141053</v>
      </c>
    </row>
    <row r="952" spans="1:16" x14ac:dyDescent="0.35">
      <c r="A952" t="s">
        <v>10</v>
      </c>
      <c r="C952" t="s">
        <v>11</v>
      </c>
      <c r="D952" t="s">
        <v>20</v>
      </c>
      <c r="E952" t="s">
        <v>21</v>
      </c>
      <c r="F952" t="s">
        <v>22</v>
      </c>
      <c r="G952">
        <v>5319</v>
      </c>
      <c r="H952" t="s">
        <v>23</v>
      </c>
      <c r="I952">
        <v>63300100</v>
      </c>
      <c r="J952" t="s">
        <v>1869</v>
      </c>
      <c r="K952" s="3"/>
      <c r="L952" s="3">
        <v>10264.332905769068</v>
      </c>
      <c r="M952" s="3">
        <v>10623.584557470984</v>
      </c>
      <c r="N952" s="107"/>
      <c r="O952" s="100"/>
      <c r="P952" s="3">
        <f t="shared" si="14"/>
        <v>20887.917463240054</v>
      </c>
    </row>
    <row r="953" spans="1:16" x14ac:dyDescent="0.35">
      <c r="A953" t="s">
        <v>10</v>
      </c>
      <c r="C953" t="s">
        <v>11</v>
      </c>
      <c r="D953" t="s">
        <v>20</v>
      </c>
      <c r="E953" t="s">
        <v>21</v>
      </c>
      <c r="F953" t="s">
        <v>22</v>
      </c>
      <c r="G953">
        <v>5319</v>
      </c>
      <c r="H953" t="s">
        <v>23</v>
      </c>
      <c r="I953">
        <v>63300170</v>
      </c>
      <c r="J953" t="s">
        <v>1873</v>
      </c>
      <c r="K953" s="3"/>
      <c r="L953" s="3">
        <v>17739.444913231324</v>
      </c>
      <c r="M953" s="3">
        <v>18360.325485194418</v>
      </c>
      <c r="N953" s="107"/>
      <c r="O953" s="100"/>
      <c r="P953" s="3">
        <f t="shared" si="14"/>
        <v>36099.770398425739</v>
      </c>
    </row>
    <row r="954" spans="1:16" x14ac:dyDescent="0.35">
      <c r="A954" t="s">
        <v>10</v>
      </c>
      <c r="C954" t="s">
        <v>11</v>
      </c>
      <c r="D954" t="s">
        <v>20</v>
      </c>
      <c r="E954" t="s">
        <v>1388</v>
      </c>
      <c r="F954" t="s">
        <v>1389</v>
      </c>
      <c r="G954">
        <v>1180</v>
      </c>
      <c r="H954" t="s">
        <v>1390</v>
      </c>
      <c r="I954">
        <v>63300040</v>
      </c>
      <c r="J954" t="s">
        <v>1515</v>
      </c>
      <c r="K954" s="3"/>
      <c r="L954" s="3">
        <v>5393.4103444704351</v>
      </c>
      <c r="M954" s="3">
        <v>5582.1797065269002</v>
      </c>
      <c r="N954" s="107"/>
      <c r="O954" s="100"/>
      <c r="P954" s="3">
        <f t="shared" si="14"/>
        <v>10975.590050997336</v>
      </c>
    </row>
    <row r="955" spans="1:16" x14ac:dyDescent="0.35">
      <c r="A955" t="s">
        <v>10</v>
      </c>
      <c r="C955" t="s">
        <v>11</v>
      </c>
      <c r="D955" t="s">
        <v>20</v>
      </c>
      <c r="E955" t="s">
        <v>1388</v>
      </c>
      <c r="F955" t="s">
        <v>1389</v>
      </c>
      <c r="G955">
        <v>1180</v>
      </c>
      <c r="H955" t="s">
        <v>1390</v>
      </c>
      <c r="I955">
        <v>63300080</v>
      </c>
      <c r="J955" t="s">
        <v>91</v>
      </c>
      <c r="K955" s="3"/>
      <c r="L955" s="3">
        <v>15615.207092562023</v>
      </c>
      <c r="M955" s="3">
        <v>16161.739340801692</v>
      </c>
      <c r="N955" s="107"/>
      <c r="O955" s="100"/>
      <c r="P955" s="3">
        <f t="shared" si="14"/>
        <v>31776.946433363715</v>
      </c>
    </row>
    <row r="956" spans="1:16" x14ac:dyDescent="0.35">
      <c r="A956" t="s">
        <v>10</v>
      </c>
      <c r="C956" t="s">
        <v>11</v>
      </c>
      <c r="D956" t="s">
        <v>20</v>
      </c>
      <c r="E956" t="s">
        <v>1388</v>
      </c>
      <c r="F956" t="s">
        <v>1389</v>
      </c>
      <c r="G956">
        <v>1180</v>
      </c>
      <c r="H956" t="s">
        <v>1390</v>
      </c>
      <c r="I956">
        <v>63300100</v>
      </c>
      <c r="J956" t="s">
        <v>1869</v>
      </c>
      <c r="K956" s="3"/>
      <c r="L956" s="3">
        <v>4725.6547780121909</v>
      </c>
      <c r="M956" s="3">
        <v>4891.0526952426171</v>
      </c>
      <c r="N956" s="107"/>
      <c r="O956" s="100"/>
      <c r="P956" s="3">
        <f t="shared" si="14"/>
        <v>9616.7074732548081</v>
      </c>
    </row>
    <row r="957" spans="1:16" x14ac:dyDescent="0.35">
      <c r="A957" t="s">
        <v>10</v>
      </c>
      <c r="C957" t="s">
        <v>11</v>
      </c>
      <c r="D957" t="s">
        <v>20</v>
      </c>
      <c r="E957" t="s">
        <v>1388</v>
      </c>
      <c r="F957" t="s">
        <v>1389</v>
      </c>
      <c r="G957">
        <v>1180</v>
      </c>
      <c r="H957" t="s">
        <v>1390</v>
      </c>
      <c r="I957">
        <v>63300170</v>
      </c>
      <c r="J957" t="s">
        <v>1873</v>
      </c>
      <c r="K957" s="3"/>
      <c r="L957" s="3">
        <v>8167.1642359123734</v>
      </c>
      <c r="M957" s="3">
        <v>8453.0149841693074</v>
      </c>
      <c r="N957" s="107"/>
      <c r="O957" s="100"/>
      <c r="P957" s="3">
        <f t="shared" si="14"/>
        <v>16620.179220081682</v>
      </c>
    </row>
    <row r="958" spans="1:16" x14ac:dyDescent="0.35">
      <c r="A958" t="s">
        <v>10</v>
      </c>
      <c r="C958" t="s">
        <v>11</v>
      </c>
      <c r="D958" t="s">
        <v>20</v>
      </c>
      <c r="E958" t="s">
        <v>1391</v>
      </c>
      <c r="F958" t="s">
        <v>1392</v>
      </c>
      <c r="G958">
        <v>1180</v>
      </c>
      <c r="H958" t="s">
        <v>1390</v>
      </c>
      <c r="I958">
        <v>63300040</v>
      </c>
      <c r="J958" t="s">
        <v>1515</v>
      </c>
      <c r="K958" s="3"/>
      <c r="L958" s="3">
        <v>23590.572003187899</v>
      </c>
      <c r="M958" s="3">
        <v>24416.242023299474</v>
      </c>
      <c r="N958" s="107"/>
      <c r="O958" s="100"/>
      <c r="P958" s="3">
        <f t="shared" si="14"/>
        <v>48006.814026487373</v>
      </c>
    </row>
    <row r="959" spans="1:16" x14ac:dyDescent="0.35">
      <c r="A959" t="s">
        <v>10</v>
      </c>
      <c r="C959" t="s">
        <v>11</v>
      </c>
      <c r="D959" t="s">
        <v>20</v>
      </c>
      <c r="E959" t="s">
        <v>1391</v>
      </c>
      <c r="F959" t="s">
        <v>1392</v>
      </c>
      <c r="G959">
        <v>1180</v>
      </c>
      <c r="H959" t="s">
        <v>1390</v>
      </c>
      <c r="I959">
        <v>63300080</v>
      </c>
      <c r="J959" t="s">
        <v>91</v>
      </c>
      <c r="K959" s="3"/>
      <c r="L959" s="3">
        <v>68300.322752086882</v>
      </c>
      <c r="M959" s="3">
        <v>70690.834048409917</v>
      </c>
      <c r="N959" s="107"/>
      <c r="O959" s="100"/>
      <c r="P959" s="3">
        <f t="shared" si="14"/>
        <v>138991.1568004968</v>
      </c>
    </row>
    <row r="960" spans="1:16" x14ac:dyDescent="0.35">
      <c r="A960" t="s">
        <v>10</v>
      </c>
      <c r="C960" t="s">
        <v>11</v>
      </c>
      <c r="D960" t="s">
        <v>20</v>
      </c>
      <c r="E960" t="s">
        <v>1391</v>
      </c>
      <c r="F960" t="s">
        <v>1392</v>
      </c>
      <c r="G960">
        <v>1180</v>
      </c>
      <c r="H960" t="s">
        <v>1390</v>
      </c>
      <c r="I960">
        <v>63300100</v>
      </c>
      <c r="J960" t="s">
        <v>1869</v>
      </c>
      <c r="K960" s="3"/>
      <c r="L960" s="3">
        <v>20669.834517078922</v>
      </c>
      <c r="M960" s="3">
        <v>21393.278725176682</v>
      </c>
      <c r="N960" s="107"/>
      <c r="O960" s="100"/>
      <c r="P960" s="3">
        <f t="shared" si="14"/>
        <v>42063.113242255604</v>
      </c>
    </row>
    <row r="961" spans="1:16" x14ac:dyDescent="0.35">
      <c r="A961" t="s">
        <v>10</v>
      </c>
      <c r="C961" t="s">
        <v>11</v>
      </c>
      <c r="D961" t="s">
        <v>20</v>
      </c>
      <c r="E961" t="s">
        <v>1391</v>
      </c>
      <c r="F961" t="s">
        <v>1392</v>
      </c>
      <c r="G961">
        <v>1180</v>
      </c>
      <c r="H961" t="s">
        <v>1390</v>
      </c>
      <c r="I961">
        <v>63300170</v>
      </c>
      <c r="J961" t="s">
        <v>1873</v>
      </c>
      <c r="K961" s="3"/>
      <c r="L961" s="3">
        <v>35722.866176255964</v>
      </c>
      <c r="M961" s="3">
        <v>36973.16649242492</v>
      </c>
      <c r="N961" s="107"/>
      <c r="O961" s="100"/>
      <c r="P961" s="3">
        <f t="shared" si="14"/>
        <v>72696.032668680884</v>
      </c>
    </row>
    <row r="962" spans="1:16" x14ac:dyDescent="0.35">
      <c r="A962" t="s">
        <v>10</v>
      </c>
      <c r="C962" t="s">
        <v>11</v>
      </c>
      <c r="D962" t="s">
        <v>20</v>
      </c>
      <c r="E962" t="s">
        <v>1393</v>
      </c>
      <c r="F962" t="s">
        <v>1394</v>
      </c>
      <c r="G962">
        <v>1180</v>
      </c>
      <c r="H962" t="s">
        <v>1390</v>
      </c>
      <c r="I962">
        <v>63300040</v>
      </c>
      <c r="J962" t="s">
        <v>1515</v>
      </c>
      <c r="K962" s="3"/>
      <c r="L962" s="3">
        <v>30462.843819386671</v>
      </c>
      <c r="M962" s="3">
        <v>31529.043353065204</v>
      </c>
      <c r="N962" s="107"/>
      <c r="O962" s="100"/>
      <c r="P962" s="3">
        <f t="shared" si="14"/>
        <v>61991.887172451876</v>
      </c>
    </row>
    <row r="963" spans="1:16" x14ac:dyDescent="0.35">
      <c r="A963" t="s">
        <v>10</v>
      </c>
      <c r="C963" t="s">
        <v>11</v>
      </c>
      <c r="D963" t="s">
        <v>20</v>
      </c>
      <c r="E963" t="s">
        <v>1393</v>
      </c>
      <c r="F963" t="s">
        <v>1394</v>
      </c>
      <c r="G963">
        <v>1180</v>
      </c>
      <c r="H963" t="s">
        <v>1390</v>
      </c>
      <c r="I963">
        <v>63300080</v>
      </c>
      <c r="J963" t="s">
        <v>91</v>
      </c>
      <c r="K963" s="3"/>
      <c r="L963" s="3">
        <v>88197.185915176655</v>
      </c>
      <c r="M963" s="3">
        <v>91284.087422207827</v>
      </c>
      <c r="N963" s="107"/>
      <c r="O963" s="100"/>
      <c r="P963" s="3">
        <f t="shared" si="14"/>
        <v>179481.27333738448</v>
      </c>
    </row>
    <row r="964" spans="1:16" x14ac:dyDescent="0.35">
      <c r="A964" t="s">
        <v>10</v>
      </c>
      <c r="C964" t="s">
        <v>11</v>
      </c>
      <c r="D964" t="s">
        <v>20</v>
      </c>
      <c r="E964" t="s">
        <v>1393</v>
      </c>
      <c r="F964" t="s">
        <v>1394</v>
      </c>
      <c r="G964">
        <v>1180</v>
      </c>
      <c r="H964" t="s">
        <v>1390</v>
      </c>
      <c r="I964">
        <v>63300100</v>
      </c>
      <c r="J964" t="s">
        <v>1869</v>
      </c>
      <c r="K964" s="3"/>
      <c r="L964" s="3">
        <v>26691.253632224514</v>
      </c>
      <c r="M964" s="3">
        <v>27625.447509352369</v>
      </c>
      <c r="N964" s="107"/>
      <c r="O964" s="100"/>
      <c r="P964" s="3">
        <f t="shared" ref="P964:P1027" si="15">SUM(L964:N964)</f>
        <v>54316.701141576879</v>
      </c>
    </row>
    <row r="965" spans="1:16" x14ac:dyDescent="0.35">
      <c r="A965" t="s">
        <v>10</v>
      </c>
      <c r="C965" t="s">
        <v>11</v>
      </c>
      <c r="D965" t="s">
        <v>20</v>
      </c>
      <c r="E965" t="s">
        <v>1393</v>
      </c>
      <c r="F965" t="s">
        <v>1394</v>
      </c>
      <c r="G965">
        <v>1180</v>
      </c>
      <c r="H965" t="s">
        <v>1390</v>
      </c>
      <c r="I965">
        <v>63300170</v>
      </c>
      <c r="J965" t="s">
        <v>1873</v>
      </c>
      <c r="K965" s="3"/>
      <c r="L965" s="3">
        <v>46129.449212214102</v>
      </c>
      <c r="M965" s="3">
        <v>47743.979934641597</v>
      </c>
      <c r="N965" s="107"/>
      <c r="O965" s="100"/>
      <c r="P965" s="3">
        <f t="shared" si="15"/>
        <v>93873.429146855691</v>
      </c>
    </row>
    <row r="966" spans="1:16" x14ac:dyDescent="0.35">
      <c r="A966" t="s">
        <v>10</v>
      </c>
      <c r="C966" t="s">
        <v>11</v>
      </c>
      <c r="D966" t="s">
        <v>20</v>
      </c>
      <c r="E966" t="s">
        <v>1395</v>
      </c>
      <c r="F966" t="s">
        <v>1396</v>
      </c>
      <c r="G966">
        <v>1180</v>
      </c>
      <c r="H966" t="s">
        <v>1390</v>
      </c>
      <c r="I966">
        <v>63300040</v>
      </c>
      <c r="J966" t="s">
        <v>1515</v>
      </c>
      <c r="K966" s="3"/>
      <c r="L966" s="3">
        <v>28516.960876445544</v>
      </c>
      <c r="M966" s="3">
        <v>29515.054507121135</v>
      </c>
      <c r="N966" s="107"/>
      <c r="O966" s="100"/>
      <c r="P966" s="3">
        <f t="shared" si="15"/>
        <v>58032.015383566679</v>
      </c>
    </row>
    <row r="967" spans="1:16" x14ac:dyDescent="0.35">
      <c r="A967" t="s">
        <v>10</v>
      </c>
      <c r="C967" t="s">
        <v>11</v>
      </c>
      <c r="D967" t="s">
        <v>20</v>
      </c>
      <c r="E967" t="s">
        <v>1395</v>
      </c>
      <c r="F967" t="s">
        <v>1396</v>
      </c>
      <c r="G967">
        <v>1180</v>
      </c>
      <c r="H967" t="s">
        <v>1390</v>
      </c>
      <c r="I967">
        <v>63300080</v>
      </c>
      <c r="J967" t="s">
        <v>91</v>
      </c>
      <c r="K967" s="3"/>
      <c r="L967" s="3">
        <v>82563.391489899484</v>
      </c>
      <c r="M967" s="3">
        <v>85453.110192045948</v>
      </c>
      <c r="N967" s="107"/>
      <c r="O967" s="100"/>
      <c r="P967" s="3">
        <f t="shared" si="15"/>
        <v>168016.50168194543</v>
      </c>
    </row>
    <row r="968" spans="1:16" x14ac:dyDescent="0.35">
      <c r="A968" t="s">
        <v>10</v>
      </c>
      <c r="C968" t="s">
        <v>11</v>
      </c>
      <c r="D968" t="s">
        <v>20</v>
      </c>
      <c r="E968" t="s">
        <v>1395</v>
      </c>
      <c r="F968" t="s">
        <v>1396</v>
      </c>
      <c r="G968">
        <v>1180</v>
      </c>
      <c r="H968" t="s">
        <v>1390</v>
      </c>
      <c r="I968">
        <v>63300100</v>
      </c>
      <c r="J968" t="s">
        <v>1869</v>
      </c>
      <c r="K968" s="3"/>
      <c r="L968" s="3">
        <v>24986.289529838003</v>
      </c>
      <c r="M968" s="3">
        <v>25860.80966338233</v>
      </c>
      <c r="N968" s="107"/>
      <c r="O968" s="100"/>
      <c r="P968" s="3">
        <f t="shared" si="15"/>
        <v>50847.099193220332</v>
      </c>
    </row>
    <row r="969" spans="1:16" x14ac:dyDescent="0.35">
      <c r="A969" t="s">
        <v>10</v>
      </c>
      <c r="C969" t="s">
        <v>11</v>
      </c>
      <c r="D969" t="s">
        <v>20</v>
      </c>
      <c r="E969" t="s">
        <v>1395</v>
      </c>
      <c r="F969" t="s">
        <v>1396</v>
      </c>
      <c r="G969">
        <v>1180</v>
      </c>
      <c r="H969" t="s">
        <v>1390</v>
      </c>
      <c r="I969">
        <v>63300170</v>
      </c>
      <c r="J969" t="s">
        <v>1873</v>
      </c>
      <c r="K969" s="3"/>
      <c r="L969" s="3">
        <v>43182.826470046115</v>
      </c>
      <c r="M969" s="3">
        <v>44694.225396497721</v>
      </c>
      <c r="N969" s="107"/>
      <c r="O969" s="100"/>
      <c r="P969" s="3">
        <f t="shared" si="15"/>
        <v>87877.051866543829</v>
      </c>
    </row>
    <row r="970" spans="1:16" x14ac:dyDescent="0.35">
      <c r="A970" t="s">
        <v>10</v>
      </c>
      <c r="C970" t="s">
        <v>11</v>
      </c>
      <c r="D970" t="s">
        <v>20</v>
      </c>
      <c r="E970" t="s">
        <v>1382</v>
      </c>
      <c r="F970" t="s">
        <v>1383</v>
      </c>
      <c r="G970">
        <v>1183</v>
      </c>
      <c r="H970" t="s">
        <v>1384</v>
      </c>
      <c r="I970">
        <v>63300040</v>
      </c>
      <c r="J970" t="s">
        <v>1515</v>
      </c>
      <c r="K970" s="3"/>
      <c r="L970" s="3">
        <v>50522.413791593848</v>
      </c>
      <c r="M970" s="3">
        <v>52290.698274299633</v>
      </c>
      <c r="N970" s="107"/>
      <c r="O970" s="100"/>
      <c r="P970" s="3">
        <f t="shared" si="15"/>
        <v>102813.11206589348</v>
      </c>
    </row>
    <row r="971" spans="1:16" x14ac:dyDescent="0.35">
      <c r="A971" t="s">
        <v>10</v>
      </c>
      <c r="C971" t="s">
        <v>11</v>
      </c>
      <c r="D971" t="s">
        <v>20</v>
      </c>
      <c r="E971" t="s">
        <v>1382</v>
      </c>
      <c r="F971" t="s">
        <v>1383</v>
      </c>
      <c r="G971">
        <v>1183</v>
      </c>
      <c r="H971" t="s">
        <v>1384</v>
      </c>
      <c r="I971">
        <v>63300080</v>
      </c>
      <c r="J971" t="s">
        <v>91</v>
      </c>
      <c r="K971" s="3"/>
      <c r="L971" s="3">
        <v>146274.41707280505</v>
      </c>
      <c r="M971" s="3">
        <v>151394.02167035322</v>
      </c>
      <c r="N971" s="107"/>
      <c r="O971" s="100"/>
      <c r="P971" s="3">
        <f t="shared" si="15"/>
        <v>297668.43874315824</v>
      </c>
    </row>
    <row r="972" spans="1:16" x14ac:dyDescent="0.35">
      <c r="A972" t="s">
        <v>10</v>
      </c>
      <c r="C972" t="s">
        <v>11</v>
      </c>
      <c r="D972" t="s">
        <v>20</v>
      </c>
      <c r="E972" t="s">
        <v>1382</v>
      </c>
      <c r="F972" t="s">
        <v>1383</v>
      </c>
      <c r="G972">
        <v>1183</v>
      </c>
      <c r="H972" t="s">
        <v>1384</v>
      </c>
      <c r="I972">
        <v>63300100</v>
      </c>
      <c r="J972" t="s">
        <v>1869</v>
      </c>
      <c r="K972" s="3"/>
      <c r="L972" s="3">
        <v>44267.257798348895</v>
      </c>
      <c r="M972" s="3">
        <v>45816.611821291102</v>
      </c>
      <c r="N972" s="107"/>
      <c r="O972" s="100"/>
      <c r="P972" s="3">
        <f t="shared" si="15"/>
        <v>90083.869619639998</v>
      </c>
    </row>
    <row r="973" spans="1:16" x14ac:dyDescent="0.35">
      <c r="A973" t="s">
        <v>10</v>
      </c>
      <c r="C973" t="s">
        <v>11</v>
      </c>
      <c r="D973" t="s">
        <v>20</v>
      </c>
      <c r="E973" t="s">
        <v>1382</v>
      </c>
      <c r="F973" t="s">
        <v>1383</v>
      </c>
      <c r="G973">
        <v>1183</v>
      </c>
      <c r="H973" t="s">
        <v>1384</v>
      </c>
      <c r="I973">
        <v>63300170</v>
      </c>
      <c r="J973" t="s">
        <v>1873</v>
      </c>
      <c r="K973" s="3"/>
      <c r="L973" s="3">
        <v>76505.369455842112</v>
      </c>
      <c r="M973" s="3">
        <v>79183.057386796587</v>
      </c>
      <c r="N973" s="107"/>
      <c r="O973" s="100"/>
      <c r="P973" s="3">
        <f t="shared" si="15"/>
        <v>155688.4268426387</v>
      </c>
    </row>
    <row r="974" spans="1:16" x14ac:dyDescent="0.35">
      <c r="A974" t="s">
        <v>10</v>
      </c>
      <c r="C974" t="s">
        <v>11</v>
      </c>
      <c r="D974" t="s">
        <v>54</v>
      </c>
      <c r="E974" t="s">
        <v>55</v>
      </c>
      <c r="F974" t="s">
        <v>56</v>
      </c>
      <c r="G974">
        <v>9801</v>
      </c>
      <c r="H974" t="s">
        <v>54</v>
      </c>
      <c r="I974">
        <v>63300191</v>
      </c>
      <c r="J974" t="s">
        <v>57</v>
      </c>
      <c r="K974" s="3"/>
      <c r="L974" s="3">
        <v>0</v>
      </c>
      <c r="M974" s="3">
        <v>0</v>
      </c>
      <c r="N974" s="107"/>
      <c r="O974" s="100"/>
      <c r="P974" s="3">
        <f t="shared" si="15"/>
        <v>0</v>
      </c>
    </row>
    <row r="975" spans="1:16" x14ac:dyDescent="0.35">
      <c r="A975" t="s">
        <v>10</v>
      </c>
      <c r="C975" t="s">
        <v>11</v>
      </c>
      <c r="D975" t="s">
        <v>54</v>
      </c>
      <c r="E975" t="s">
        <v>58</v>
      </c>
      <c r="F975" t="s">
        <v>59</v>
      </c>
      <c r="G975">
        <v>9801</v>
      </c>
      <c r="H975" t="s">
        <v>54</v>
      </c>
      <c r="I975">
        <v>63300191</v>
      </c>
      <c r="J975" t="s">
        <v>57</v>
      </c>
      <c r="K975" s="3"/>
      <c r="L975" s="3">
        <v>0</v>
      </c>
      <c r="M975" s="3">
        <v>0</v>
      </c>
      <c r="N975" s="107"/>
      <c r="O975" s="100"/>
      <c r="P975" s="3">
        <f t="shared" si="15"/>
        <v>0</v>
      </c>
    </row>
    <row r="976" spans="1:16" x14ac:dyDescent="0.35">
      <c r="A976" t="s">
        <v>10</v>
      </c>
      <c r="C976" t="s">
        <v>11</v>
      </c>
      <c r="D976" t="s">
        <v>54</v>
      </c>
      <c r="E976" t="s">
        <v>60</v>
      </c>
      <c r="F976" t="s">
        <v>61</v>
      </c>
      <c r="G976">
        <v>9801</v>
      </c>
      <c r="H976" t="s">
        <v>54</v>
      </c>
      <c r="I976">
        <v>63300191</v>
      </c>
      <c r="J976" t="s">
        <v>57</v>
      </c>
      <c r="K976" s="3"/>
      <c r="L976" s="3">
        <v>0</v>
      </c>
      <c r="M976" s="3">
        <v>0</v>
      </c>
      <c r="N976" s="107"/>
      <c r="O976" s="100"/>
      <c r="P976" s="3">
        <f t="shared" si="15"/>
        <v>0</v>
      </c>
    </row>
    <row r="977" spans="1:16" x14ac:dyDescent="0.35">
      <c r="A977" t="s">
        <v>10</v>
      </c>
      <c r="C977" t="s">
        <v>11</v>
      </c>
      <c r="D977" t="s">
        <v>54</v>
      </c>
      <c r="E977" t="s">
        <v>62</v>
      </c>
      <c r="F977" t="s">
        <v>63</v>
      </c>
      <c r="G977">
        <v>9801</v>
      </c>
      <c r="H977" t="s">
        <v>54</v>
      </c>
      <c r="I977">
        <v>63300191</v>
      </c>
      <c r="J977" t="s">
        <v>57</v>
      </c>
      <c r="K977" s="3"/>
      <c r="L977" s="3">
        <v>0</v>
      </c>
      <c r="M977" s="3">
        <v>0</v>
      </c>
      <c r="N977" s="107"/>
      <c r="O977" s="100"/>
      <c r="P977" s="3">
        <f t="shared" si="15"/>
        <v>0</v>
      </c>
    </row>
    <row r="978" spans="1:16" x14ac:dyDescent="0.35">
      <c r="A978" t="s">
        <v>10</v>
      </c>
      <c r="C978" t="s">
        <v>11</v>
      </c>
      <c r="D978" t="s">
        <v>54</v>
      </c>
      <c r="E978" t="s">
        <v>64</v>
      </c>
      <c r="F978" t="s">
        <v>65</v>
      </c>
      <c r="G978">
        <v>9801</v>
      </c>
      <c r="H978" t="s">
        <v>54</v>
      </c>
      <c r="I978">
        <v>63300191</v>
      </c>
      <c r="J978" t="s">
        <v>57</v>
      </c>
      <c r="K978" s="3"/>
      <c r="L978" s="3">
        <v>0</v>
      </c>
      <c r="M978" s="3">
        <v>0</v>
      </c>
      <c r="N978" s="107"/>
      <c r="O978" s="100"/>
      <c r="P978" s="3">
        <f t="shared" si="15"/>
        <v>0</v>
      </c>
    </row>
    <row r="979" spans="1:16" x14ac:dyDescent="0.35">
      <c r="A979" t="s">
        <v>10</v>
      </c>
      <c r="C979" t="s">
        <v>11</v>
      </c>
      <c r="D979" t="s">
        <v>54</v>
      </c>
      <c r="E979" t="s">
        <v>66</v>
      </c>
      <c r="F979" t="s">
        <v>67</v>
      </c>
      <c r="G979">
        <v>9801</v>
      </c>
      <c r="H979" t="s">
        <v>54</v>
      </c>
      <c r="I979">
        <v>63300191</v>
      </c>
      <c r="J979" t="s">
        <v>57</v>
      </c>
      <c r="K979" s="3"/>
      <c r="L979" s="3">
        <v>0</v>
      </c>
      <c r="M979" s="3">
        <v>0</v>
      </c>
      <c r="N979" s="107"/>
      <c r="O979" s="100"/>
      <c r="P979" s="3">
        <f t="shared" si="15"/>
        <v>0</v>
      </c>
    </row>
    <row r="980" spans="1:16" x14ac:dyDescent="0.35">
      <c r="A980" t="s">
        <v>10</v>
      </c>
      <c r="C980" t="s">
        <v>11</v>
      </c>
      <c r="D980" t="s">
        <v>54</v>
      </c>
      <c r="E980" t="s">
        <v>68</v>
      </c>
      <c r="F980" t="s">
        <v>69</v>
      </c>
      <c r="G980">
        <v>9801</v>
      </c>
      <c r="H980" t="s">
        <v>54</v>
      </c>
      <c r="I980">
        <v>63300191</v>
      </c>
      <c r="J980" t="s">
        <v>57</v>
      </c>
      <c r="K980" s="3"/>
      <c r="L980" s="3">
        <v>0</v>
      </c>
      <c r="M980" s="3">
        <v>0</v>
      </c>
      <c r="N980" s="107"/>
      <c r="O980" s="100"/>
      <c r="P980" s="3">
        <f t="shared" si="15"/>
        <v>0</v>
      </c>
    </row>
    <row r="981" spans="1:16" x14ac:dyDescent="0.35">
      <c r="A981" t="s">
        <v>10</v>
      </c>
      <c r="C981" t="s">
        <v>11</v>
      </c>
      <c r="D981" t="s">
        <v>54</v>
      </c>
      <c r="E981" t="s">
        <v>70</v>
      </c>
      <c r="F981" t="s">
        <v>71</v>
      </c>
      <c r="G981">
        <v>9801</v>
      </c>
      <c r="H981" t="s">
        <v>54</v>
      </c>
      <c r="I981">
        <v>63300191</v>
      </c>
      <c r="J981" t="s">
        <v>57</v>
      </c>
      <c r="K981" s="3"/>
      <c r="L981" s="3">
        <v>0</v>
      </c>
      <c r="M981" s="3">
        <v>0</v>
      </c>
      <c r="N981" s="107"/>
      <c r="O981" s="100"/>
      <c r="P981" s="3">
        <f t="shared" si="15"/>
        <v>0</v>
      </c>
    </row>
    <row r="982" spans="1:16" x14ac:dyDescent="0.35">
      <c r="A982" t="s">
        <v>10</v>
      </c>
      <c r="C982" t="s">
        <v>11</v>
      </c>
      <c r="D982" t="s">
        <v>54</v>
      </c>
      <c r="E982" t="s">
        <v>72</v>
      </c>
      <c r="F982" t="s">
        <v>73</v>
      </c>
      <c r="G982">
        <v>9801</v>
      </c>
      <c r="H982" t="s">
        <v>54</v>
      </c>
      <c r="I982">
        <v>63300191</v>
      </c>
      <c r="J982" t="s">
        <v>57</v>
      </c>
      <c r="K982" s="3"/>
      <c r="L982" s="3">
        <v>0</v>
      </c>
      <c r="M982" s="3">
        <v>0</v>
      </c>
      <c r="N982" s="107"/>
      <c r="O982" s="100"/>
      <c r="P982" s="3">
        <f t="shared" si="15"/>
        <v>0</v>
      </c>
    </row>
    <row r="983" spans="1:16" x14ac:dyDescent="0.35">
      <c r="A983" t="s">
        <v>10</v>
      </c>
      <c r="C983" t="s">
        <v>11</v>
      </c>
      <c r="D983" t="s">
        <v>54</v>
      </c>
      <c r="E983" t="s">
        <v>74</v>
      </c>
      <c r="F983" t="s">
        <v>75</v>
      </c>
      <c r="G983">
        <v>9801</v>
      </c>
      <c r="H983" t="s">
        <v>54</v>
      </c>
      <c r="I983">
        <v>63300191</v>
      </c>
      <c r="J983" t="s">
        <v>57</v>
      </c>
      <c r="K983" s="3"/>
      <c r="L983" s="3">
        <v>0</v>
      </c>
      <c r="M983" s="3">
        <v>0</v>
      </c>
      <c r="N983" s="107"/>
      <c r="O983" s="100"/>
      <c r="P983" s="3">
        <f t="shared" si="15"/>
        <v>0</v>
      </c>
    </row>
    <row r="984" spans="1:16" x14ac:dyDescent="0.35">
      <c r="A984" t="s">
        <v>10</v>
      </c>
      <c r="C984" t="s">
        <v>11</v>
      </c>
      <c r="D984" t="s">
        <v>1089</v>
      </c>
      <c r="E984" t="s">
        <v>1117</v>
      </c>
      <c r="F984" t="s">
        <v>1118</v>
      </c>
      <c r="G984">
        <v>1405</v>
      </c>
      <c r="H984" t="s">
        <v>1119</v>
      </c>
      <c r="I984">
        <v>63300040</v>
      </c>
      <c r="J984" t="s">
        <v>1515</v>
      </c>
      <c r="K984" s="3"/>
      <c r="L984" s="3">
        <v>44270.775283577248</v>
      </c>
      <c r="M984" s="3">
        <v>45820.252418502445</v>
      </c>
      <c r="N984" s="107"/>
      <c r="O984" s="100"/>
      <c r="P984" s="3">
        <f t="shared" si="15"/>
        <v>90091.027702079693</v>
      </c>
    </row>
    <row r="985" spans="1:16" x14ac:dyDescent="0.35">
      <c r="A985" t="s">
        <v>10</v>
      </c>
      <c r="C985" t="s">
        <v>11</v>
      </c>
      <c r="D985" t="s">
        <v>1089</v>
      </c>
      <c r="E985" t="s">
        <v>1117</v>
      </c>
      <c r="F985" t="s">
        <v>1118</v>
      </c>
      <c r="G985">
        <v>1405</v>
      </c>
      <c r="H985" t="s">
        <v>1119</v>
      </c>
      <c r="I985">
        <v>63300080</v>
      </c>
      <c r="J985" t="s">
        <v>91</v>
      </c>
      <c r="K985" s="3"/>
      <c r="L985" s="3">
        <v>128174.43510673795</v>
      </c>
      <c r="M985" s="3">
        <v>132660.54033547375</v>
      </c>
      <c r="N985" s="107"/>
      <c r="O985" s="100"/>
      <c r="P985" s="3">
        <f t="shared" si="15"/>
        <v>260834.9754422117</v>
      </c>
    </row>
    <row r="986" spans="1:16" x14ac:dyDescent="0.35">
      <c r="A986" t="s">
        <v>10</v>
      </c>
      <c r="C986" t="s">
        <v>11</v>
      </c>
      <c r="D986" t="s">
        <v>1089</v>
      </c>
      <c r="E986" t="s">
        <v>1117</v>
      </c>
      <c r="F986" t="s">
        <v>1118</v>
      </c>
      <c r="G986">
        <v>1405</v>
      </c>
      <c r="H986" t="s">
        <v>1119</v>
      </c>
      <c r="I986">
        <v>63300100</v>
      </c>
      <c r="J986" t="s">
        <v>1869</v>
      </c>
      <c r="K986" s="3"/>
      <c r="L986" s="3">
        <v>38789.631677039113</v>
      </c>
      <c r="M986" s="3">
        <v>40147.268785735476</v>
      </c>
      <c r="N986" s="107"/>
      <c r="O986" s="100"/>
      <c r="P986" s="3">
        <f t="shared" si="15"/>
        <v>78936.900462774589</v>
      </c>
    </row>
    <row r="987" spans="1:16" x14ac:dyDescent="0.35">
      <c r="A987" t="s">
        <v>10</v>
      </c>
      <c r="C987" t="s">
        <v>11</v>
      </c>
      <c r="D987" t="s">
        <v>1089</v>
      </c>
      <c r="E987" t="s">
        <v>1117</v>
      </c>
      <c r="F987" t="s">
        <v>1118</v>
      </c>
      <c r="G987">
        <v>1405</v>
      </c>
      <c r="H987" t="s">
        <v>1119</v>
      </c>
      <c r="I987">
        <v>63300170</v>
      </c>
      <c r="J987" t="s">
        <v>1873</v>
      </c>
      <c r="K987" s="3"/>
      <c r="L987" s="3">
        <v>67038.602572274118</v>
      </c>
      <c r="M987" s="3">
        <v>69384.953662303713</v>
      </c>
      <c r="N987" s="107"/>
      <c r="O987" s="100"/>
      <c r="P987" s="3">
        <f t="shared" si="15"/>
        <v>136423.55623457785</v>
      </c>
    </row>
    <row r="988" spans="1:16" x14ac:dyDescent="0.35">
      <c r="A988" t="s">
        <v>10</v>
      </c>
      <c r="C988" t="s">
        <v>11</v>
      </c>
      <c r="D988" t="s">
        <v>1089</v>
      </c>
      <c r="E988" t="s">
        <v>1110</v>
      </c>
      <c r="F988" t="s">
        <v>1111</v>
      </c>
      <c r="G988">
        <v>1407</v>
      </c>
      <c r="H988" t="s">
        <v>1112</v>
      </c>
      <c r="I988">
        <v>63300040</v>
      </c>
      <c r="J988" t="s">
        <v>1515</v>
      </c>
      <c r="K988" s="3"/>
      <c r="L988" s="3">
        <v>12897.887131367828</v>
      </c>
      <c r="M988" s="3">
        <v>13349.313180965702</v>
      </c>
      <c r="N988" s="107"/>
      <c r="O988" s="100"/>
      <c r="P988" s="3">
        <f t="shared" si="15"/>
        <v>26247.200312333531</v>
      </c>
    </row>
    <row r="989" spans="1:16" x14ac:dyDescent="0.35">
      <c r="A989" t="s">
        <v>10</v>
      </c>
      <c r="C989" t="s">
        <v>11</v>
      </c>
      <c r="D989" t="s">
        <v>1089</v>
      </c>
      <c r="E989" t="s">
        <v>1110</v>
      </c>
      <c r="F989" t="s">
        <v>1111</v>
      </c>
      <c r="G989">
        <v>1407</v>
      </c>
      <c r="H989" t="s">
        <v>1112</v>
      </c>
      <c r="I989">
        <v>63300080</v>
      </c>
      <c r="J989" t="s">
        <v>91</v>
      </c>
      <c r="K989" s="3"/>
      <c r="L989" s="3">
        <v>37342.454170817335</v>
      </c>
      <c r="M989" s="3">
        <v>38649.440066795934</v>
      </c>
      <c r="N989" s="107"/>
      <c r="O989" s="100"/>
      <c r="P989" s="3">
        <f t="shared" si="15"/>
        <v>75991.894237613276</v>
      </c>
    </row>
    <row r="990" spans="1:16" x14ac:dyDescent="0.35">
      <c r="A990" t="s">
        <v>10</v>
      </c>
      <c r="C990" t="s">
        <v>11</v>
      </c>
      <c r="D990" t="s">
        <v>1089</v>
      </c>
      <c r="E990" t="s">
        <v>1110</v>
      </c>
      <c r="F990" t="s">
        <v>1111</v>
      </c>
      <c r="G990">
        <v>1407</v>
      </c>
      <c r="H990" t="s">
        <v>1112</v>
      </c>
      <c r="I990">
        <v>63300100</v>
      </c>
      <c r="J990" t="s">
        <v>1869</v>
      </c>
      <c r="K990" s="3"/>
      <c r="L990" s="3">
        <v>11301.005867484193</v>
      </c>
      <c r="M990" s="3">
        <v>11696.541072846139</v>
      </c>
      <c r="N990" s="107"/>
      <c r="O990" s="100"/>
      <c r="P990" s="3">
        <f t="shared" si="15"/>
        <v>22997.546940330332</v>
      </c>
    </row>
    <row r="991" spans="1:16" x14ac:dyDescent="0.35">
      <c r="A991" t="s">
        <v>10</v>
      </c>
      <c r="C991" t="s">
        <v>11</v>
      </c>
      <c r="D991" t="s">
        <v>1089</v>
      </c>
      <c r="E991" t="s">
        <v>1110</v>
      </c>
      <c r="F991" t="s">
        <v>1111</v>
      </c>
      <c r="G991">
        <v>1407</v>
      </c>
      <c r="H991" t="s">
        <v>1112</v>
      </c>
      <c r="I991">
        <v>63300170</v>
      </c>
      <c r="J991" t="s">
        <v>1873</v>
      </c>
      <c r="K991" s="3"/>
      <c r="L991" s="3">
        <v>19531.086227499858</v>
      </c>
      <c r="M991" s="3">
        <v>20214.674245462349</v>
      </c>
      <c r="N991" s="107"/>
      <c r="O991" s="100"/>
      <c r="P991" s="3">
        <f t="shared" si="15"/>
        <v>39745.760472962211</v>
      </c>
    </row>
    <row r="992" spans="1:16" x14ac:dyDescent="0.35">
      <c r="A992" t="s">
        <v>10</v>
      </c>
      <c r="C992" t="s">
        <v>11</v>
      </c>
      <c r="D992" t="s">
        <v>1089</v>
      </c>
      <c r="E992" t="s">
        <v>1113</v>
      </c>
      <c r="F992" t="s">
        <v>1114</v>
      </c>
      <c r="G992">
        <v>1407</v>
      </c>
      <c r="H992" t="s">
        <v>1112</v>
      </c>
      <c r="I992">
        <v>63300040</v>
      </c>
      <c r="J992" t="s">
        <v>1515</v>
      </c>
      <c r="K992" s="3"/>
      <c r="L992" s="3">
        <v>25366.004825105178</v>
      </c>
      <c r="M992" s="3">
        <v>26253.814993983859</v>
      </c>
      <c r="N992" s="107"/>
      <c r="O992" s="100"/>
      <c r="P992" s="3">
        <f t="shared" si="15"/>
        <v>51619.81981908904</v>
      </c>
    </row>
    <row r="993" spans="1:16" x14ac:dyDescent="0.35">
      <c r="A993" t="s">
        <v>10</v>
      </c>
      <c r="C993" t="s">
        <v>11</v>
      </c>
      <c r="D993" t="s">
        <v>1089</v>
      </c>
      <c r="E993" t="s">
        <v>1113</v>
      </c>
      <c r="F993" t="s">
        <v>1114</v>
      </c>
      <c r="G993">
        <v>1407</v>
      </c>
      <c r="H993" t="s">
        <v>1112</v>
      </c>
      <c r="I993">
        <v>63300080</v>
      </c>
      <c r="J993" t="s">
        <v>91</v>
      </c>
      <c r="K993" s="3"/>
      <c r="L993" s="3">
        <v>73440.623493637846</v>
      </c>
      <c r="M993" s="3">
        <v>76011.045315915166</v>
      </c>
      <c r="N993" s="107"/>
      <c r="O993" s="100"/>
      <c r="P993" s="3">
        <f t="shared" si="15"/>
        <v>149451.66880955303</v>
      </c>
    </row>
    <row r="994" spans="1:16" x14ac:dyDescent="0.35">
      <c r="A994" t="s">
        <v>10</v>
      </c>
      <c r="C994" t="s">
        <v>11</v>
      </c>
      <c r="D994" t="s">
        <v>1089</v>
      </c>
      <c r="E994" t="s">
        <v>1113</v>
      </c>
      <c r="F994" t="s">
        <v>1114</v>
      </c>
      <c r="G994">
        <v>1407</v>
      </c>
      <c r="H994" t="s">
        <v>1112</v>
      </c>
      <c r="I994">
        <v>63300100</v>
      </c>
      <c r="J994" t="s">
        <v>1869</v>
      </c>
      <c r="K994" s="3"/>
      <c r="L994" s="3">
        <v>22225.451846758824</v>
      </c>
      <c r="M994" s="3">
        <v>23003.342661395382</v>
      </c>
      <c r="N994" s="107"/>
      <c r="O994" s="100"/>
      <c r="P994" s="3">
        <f t="shared" si="15"/>
        <v>45228.794508154206</v>
      </c>
    </row>
    <row r="995" spans="1:16" x14ac:dyDescent="0.35">
      <c r="A995" t="s">
        <v>10</v>
      </c>
      <c r="C995" t="s">
        <v>11</v>
      </c>
      <c r="D995" t="s">
        <v>1089</v>
      </c>
      <c r="E995" t="s">
        <v>1113</v>
      </c>
      <c r="F995" t="s">
        <v>1114</v>
      </c>
      <c r="G995">
        <v>1407</v>
      </c>
      <c r="H995" t="s">
        <v>1112</v>
      </c>
      <c r="I995">
        <v>63300170</v>
      </c>
      <c r="J995" t="s">
        <v>1873</v>
      </c>
      <c r="K995" s="3"/>
      <c r="L995" s="3">
        <v>38411.378735159276</v>
      </c>
      <c r="M995" s="3">
        <v>39755.776990889841</v>
      </c>
      <c r="N995" s="107"/>
      <c r="O995" s="100"/>
      <c r="P995" s="3">
        <f t="shared" si="15"/>
        <v>78167.155726049124</v>
      </c>
    </row>
    <row r="996" spans="1:16" x14ac:dyDescent="0.35">
      <c r="A996" t="s">
        <v>10</v>
      </c>
      <c r="C996" t="s">
        <v>11</v>
      </c>
      <c r="D996" t="s">
        <v>1089</v>
      </c>
      <c r="E996" t="s">
        <v>1115</v>
      </c>
      <c r="F996" t="s">
        <v>1116</v>
      </c>
      <c r="G996">
        <v>1407</v>
      </c>
      <c r="H996" t="s">
        <v>1112</v>
      </c>
      <c r="I996">
        <v>63300040</v>
      </c>
      <c r="J996" t="s">
        <v>1515</v>
      </c>
      <c r="K996" s="3"/>
      <c r="L996" s="3">
        <v>30114.983722252757</v>
      </c>
      <c r="M996" s="3">
        <v>31169.008152531598</v>
      </c>
      <c r="N996" s="107"/>
      <c r="O996" s="100"/>
      <c r="P996" s="3">
        <f t="shared" si="15"/>
        <v>61283.991874784355</v>
      </c>
    </row>
    <row r="997" spans="1:16" x14ac:dyDescent="0.35">
      <c r="A997" t="s">
        <v>10</v>
      </c>
      <c r="C997" t="s">
        <v>11</v>
      </c>
      <c r="D997" t="s">
        <v>1089</v>
      </c>
      <c r="E997" t="s">
        <v>1115</v>
      </c>
      <c r="F997" t="s">
        <v>1116</v>
      </c>
      <c r="G997">
        <v>1407</v>
      </c>
      <c r="H997" t="s">
        <v>1112</v>
      </c>
      <c r="I997">
        <v>63300080</v>
      </c>
      <c r="J997" t="s">
        <v>91</v>
      </c>
      <c r="K997" s="3"/>
      <c r="L997" s="3">
        <v>87190.048110141317</v>
      </c>
      <c r="M997" s="3">
        <v>90241.699793996246</v>
      </c>
      <c r="N997" s="107"/>
      <c r="O997" s="100"/>
      <c r="P997" s="3">
        <f t="shared" si="15"/>
        <v>177431.74790413756</v>
      </c>
    </row>
    <row r="998" spans="1:16" x14ac:dyDescent="0.35">
      <c r="A998" t="s">
        <v>10</v>
      </c>
      <c r="C998" t="s">
        <v>11</v>
      </c>
      <c r="D998" t="s">
        <v>1089</v>
      </c>
      <c r="E998" t="s">
        <v>1115</v>
      </c>
      <c r="F998" t="s">
        <v>1116</v>
      </c>
      <c r="G998">
        <v>1407</v>
      </c>
      <c r="H998" t="s">
        <v>1112</v>
      </c>
      <c r="I998">
        <v>63300100</v>
      </c>
      <c r="J998" t="s">
        <v>1869</v>
      </c>
      <c r="K998" s="3"/>
      <c r="L998" s="3">
        <v>26386.461928069082</v>
      </c>
      <c r="M998" s="3">
        <v>27309.988095551496</v>
      </c>
      <c r="N998" s="107"/>
      <c r="O998" s="100"/>
      <c r="P998" s="3">
        <f t="shared" si="15"/>
        <v>53696.450023620579</v>
      </c>
    </row>
    <row r="999" spans="1:16" x14ac:dyDescent="0.35">
      <c r="A999" t="s">
        <v>10</v>
      </c>
      <c r="C999" t="s">
        <v>11</v>
      </c>
      <c r="D999" t="s">
        <v>1089</v>
      </c>
      <c r="E999" t="s">
        <v>1115</v>
      </c>
      <c r="F999" t="s">
        <v>1116</v>
      </c>
      <c r="G999">
        <v>1407</v>
      </c>
      <c r="H999" t="s">
        <v>1112</v>
      </c>
      <c r="I999">
        <v>63300170</v>
      </c>
      <c r="J999" t="s">
        <v>1873</v>
      </c>
      <c r="K999" s="3"/>
      <c r="L999" s="3">
        <v>45602.689636554176</v>
      </c>
      <c r="M999" s="3">
        <v>47198.783773833566</v>
      </c>
      <c r="N999" s="107"/>
      <c r="O999" s="100"/>
      <c r="P999" s="3">
        <f t="shared" si="15"/>
        <v>92801.473410387742</v>
      </c>
    </row>
    <row r="1000" spans="1:16" x14ac:dyDescent="0.35">
      <c r="A1000" t="s">
        <v>10</v>
      </c>
      <c r="C1000" t="s">
        <v>11</v>
      </c>
      <c r="D1000" t="s">
        <v>1089</v>
      </c>
      <c r="E1000" t="s">
        <v>1107</v>
      </c>
      <c r="F1000" t="s">
        <v>1108</v>
      </c>
      <c r="G1000">
        <v>1410</v>
      </c>
      <c r="H1000" t="s">
        <v>1109</v>
      </c>
      <c r="I1000">
        <v>63300040</v>
      </c>
      <c r="J1000" t="s">
        <v>1515</v>
      </c>
      <c r="K1000" s="3"/>
      <c r="L1000" s="3">
        <v>8082.9156184212943</v>
      </c>
      <c r="M1000" s="3">
        <v>8365.8176650660389</v>
      </c>
      <c r="N1000" s="107"/>
      <c r="O1000" s="100"/>
      <c r="P1000" s="3">
        <f t="shared" si="15"/>
        <v>16448.733283487334</v>
      </c>
    </row>
    <row r="1001" spans="1:16" x14ac:dyDescent="0.35">
      <c r="A1001" t="s">
        <v>10</v>
      </c>
      <c r="C1001" t="s">
        <v>11</v>
      </c>
      <c r="D1001" t="s">
        <v>1089</v>
      </c>
      <c r="E1001" t="s">
        <v>1107</v>
      </c>
      <c r="F1001" t="s">
        <v>1108</v>
      </c>
      <c r="G1001">
        <v>1410</v>
      </c>
      <c r="H1001" t="s">
        <v>1109</v>
      </c>
      <c r="I1001">
        <v>63300080</v>
      </c>
      <c r="J1001" t="s">
        <v>91</v>
      </c>
      <c r="K1001" s="3"/>
      <c r="L1001" s="3">
        <v>23401.965219048318</v>
      </c>
      <c r="M1001" s="3">
        <v>24221.034001715008</v>
      </c>
      <c r="N1001" s="107"/>
      <c r="O1001" s="100"/>
      <c r="P1001" s="3">
        <f t="shared" si="15"/>
        <v>47622.999220763326</v>
      </c>
    </row>
    <row r="1002" spans="1:16" x14ac:dyDescent="0.35">
      <c r="A1002" t="s">
        <v>10</v>
      </c>
      <c r="C1002" t="s">
        <v>11</v>
      </c>
      <c r="D1002" t="s">
        <v>1089</v>
      </c>
      <c r="E1002" t="s">
        <v>1107</v>
      </c>
      <c r="F1002" t="s">
        <v>1108</v>
      </c>
      <c r="G1002">
        <v>1410</v>
      </c>
      <c r="H1002" t="s">
        <v>1109</v>
      </c>
      <c r="I1002">
        <v>63300100</v>
      </c>
      <c r="J1002" t="s">
        <v>1869</v>
      </c>
      <c r="K1002" s="3"/>
      <c r="L1002" s="3">
        <v>7082.173684711991</v>
      </c>
      <c r="M1002" s="3">
        <v>7330.0497636769105</v>
      </c>
      <c r="N1002" s="107"/>
      <c r="O1002" s="100"/>
      <c r="P1002" s="3">
        <f t="shared" si="15"/>
        <v>14412.223448388901</v>
      </c>
    </row>
    <row r="1003" spans="1:16" x14ac:dyDescent="0.35">
      <c r="A1003" t="s">
        <v>10</v>
      </c>
      <c r="C1003" t="s">
        <v>11</v>
      </c>
      <c r="D1003" t="s">
        <v>1089</v>
      </c>
      <c r="E1003" t="s">
        <v>1107</v>
      </c>
      <c r="F1003" t="s">
        <v>1108</v>
      </c>
      <c r="G1003">
        <v>1410</v>
      </c>
      <c r="H1003" t="s">
        <v>1109</v>
      </c>
      <c r="I1003">
        <v>63300170</v>
      </c>
      <c r="J1003" t="s">
        <v>1873</v>
      </c>
      <c r="K1003" s="3"/>
      <c r="L1003" s="3">
        <v>12239.843650752246</v>
      </c>
      <c r="M1003" s="3">
        <v>12668.238178528574</v>
      </c>
      <c r="N1003" s="107"/>
      <c r="O1003" s="100"/>
      <c r="P1003" s="3">
        <f t="shared" si="15"/>
        <v>24908.081829280818</v>
      </c>
    </row>
    <row r="1004" spans="1:16" x14ac:dyDescent="0.35">
      <c r="A1004" t="s">
        <v>10</v>
      </c>
      <c r="C1004" t="s">
        <v>11</v>
      </c>
      <c r="D1004" t="s">
        <v>1089</v>
      </c>
      <c r="E1004" t="s">
        <v>1100</v>
      </c>
      <c r="F1004" t="s">
        <v>1101</v>
      </c>
      <c r="G1004">
        <v>1412</v>
      </c>
      <c r="H1004" t="s">
        <v>1102</v>
      </c>
      <c r="I1004">
        <v>63300040</v>
      </c>
      <c r="J1004" t="s">
        <v>1515</v>
      </c>
      <c r="K1004" s="3"/>
      <c r="L1004" s="3">
        <v>31938.28985787063</v>
      </c>
      <c r="M1004" s="3">
        <v>33056.130002896098</v>
      </c>
      <c r="N1004" s="107"/>
      <c r="O1004" s="100"/>
      <c r="P1004" s="3">
        <f t="shared" si="15"/>
        <v>64994.419860766728</v>
      </c>
    </row>
    <row r="1005" spans="1:16" x14ac:dyDescent="0.35">
      <c r="A1005" t="s">
        <v>10</v>
      </c>
      <c r="C1005" t="s">
        <v>11</v>
      </c>
      <c r="D1005" t="s">
        <v>1089</v>
      </c>
      <c r="E1005" t="s">
        <v>1100</v>
      </c>
      <c r="F1005" t="s">
        <v>1101</v>
      </c>
      <c r="G1005">
        <v>1412</v>
      </c>
      <c r="H1005" t="s">
        <v>1102</v>
      </c>
      <c r="I1005">
        <v>63300080</v>
      </c>
      <c r="J1005" t="s">
        <v>91</v>
      </c>
      <c r="K1005" s="3"/>
      <c r="L1005" s="3">
        <v>92468.953493263543</v>
      </c>
      <c r="M1005" s="3">
        <v>95705.366865527758</v>
      </c>
      <c r="N1005" s="107"/>
      <c r="O1005" s="100"/>
      <c r="P1005" s="3">
        <f t="shared" si="15"/>
        <v>188174.3203587913</v>
      </c>
    </row>
    <row r="1006" spans="1:16" x14ac:dyDescent="0.35">
      <c r="A1006" t="s">
        <v>10</v>
      </c>
      <c r="C1006" t="s">
        <v>11</v>
      </c>
      <c r="D1006" t="s">
        <v>1089</v>
      </c>
      <c r="E1006" t="s">
        <v>1100</v>
      </c>
      <c r="F1006" t="s">
        <v>1101</v>
      </c>
      <c r="G1006">
        <v>1412</v>
      </c>
      <c r="H1006" t="s">
        <v>1102</v>
      </c>
      <c r="I1006">
        <v>63300100</v>
      </c>
      <c r="J1006" t="s">
        <v>1869</v>
      </c>
      <c r="K1006" s="3"/>
      <c r="L1006" s="3">
        <v>27984.025399277125</v>
      </c>
      <c r="M1006" s="3">
        <v>28963.466288251821</v>
      </c>
      <c r="N1006" s="107"/>
      <c r="O1006" s="100"/>
      <c r="P1006" s="3">
        <f t="shared" si="15"/>
        <v>56947.491687528949</v>
      </c>
    </row>
    <row r="1007" spans="1:16" x14ac:dyDescent="0.35">
      <c r="A1007" t="s">
        <v>10</v>
      </c>
      <c r="C1007" t="s">
        <v>11</v>
      </c>
      <c r="D1007" t="s">
        <v>1089</v>
      </c>
      <c r="E1007" t="s">
        <v>1100</v>
      </c>
      <c r="F1007" t="s">
        <v>1101</v>
      </c>
      <c r="G1007">
        <v>1412</v>
      </c>
      <c r="H1007" t="s">
        <v>1102</v>
      </c>
      <c r="I1007">
        <v>63300170</v>
      </c>
      <c r="J1007" t="s">
        <v>1873</v>
      </c>
      <c r="K1007" s="3"/>
      <c r="L1007" s="3">
        <v>48363.696070489816</v>
      </c>
      <c r="M1007" s="3">
        <v>50056.425432956952</v>
      </c>
      <c r="N1007" s="107"/>
      <c r="O1007" s="100"/>
      <c r="P1007" s="3">
        <f t="shared" si="15"/>
        <v>98420.121503446775</v>
      </c>
    </row>
    <row r="1008" spans="1:16" x14ac:dyDescent="0.35">
      <c r="A1008" t="s">
        <v>10</v>
      </c>
      <c r="C1008" t="s">
        <v>11</v>
      </c>
      <c r="D1008" t="s">
        <v>1089</v>
      </c>
      <c r="E1008" t="s">
        <v>1103</v>
      </c>
      <c r="F1008" t="s">
        <v>1104</v>
      </c>
      <c r="G1008">
        <v>1412</v>
      </c>
      <c r="H1008" t="s">
        <v>1102</v>
      </c>
      <c r="I1008">
        <v>63300040</v>
      </c>
      <c r="J1008" t="s">
        <v>1515</v>
      </c>
      <c r="K1008" s="3"/>
      <c r="L1008" s="3">
        <v>8790.382543311156</v>
      </c>
      <c r="M1008" s="3">
        <v>9098.0459323270461</v>
      </c>
      <c r="N1008" s="107"/>
      <c r="O1008" s="100"/>
      <c r="P1008" s="3">
        <f t="shared" si="15"/>
        <v>17888.428475638204</v>
      </c>
    </row>
    <row r="1009" spans="1:16" x14ac:dyDescent="0.35">
      <c r="A1009" t="s">
        <v>10</v>
      </c>
      <c r="C1009" t="s">
        <v>11</v>
      </c>
      <c r="D1009" t="s">
        <v>1089</v>
      </c>
      <c r="E1009" t="s">
        <v>1103</v>
      </c>
      <c r="F1009" t="s">
        <v>1104</v>
      </c>
      <c r="G1009">
        <v>1412</v>
      </c>
      <c r="H1009" t="s">
        <v>1102</v>
      </c>
      <c r="I1009">
        <v>63300080</v>
      </c>
      <c r="J1009" t="s">
        <v>91</v>
      </c>
      <c r="K1009" s="3"/>
      <c r="L1009" s="3">
        <v>25450.250411110395</v>
      </c>
      <c r="M1009" s="3">
        <v>26341.009175499257</v>
      </c>
      <c r="N1009" s="107"/>
      <c r="O1009" s="100"/>
      <c r="P1009" s="3">
        <f t="shared" si="15"/>
        <v>51791.259586609653</v>
      </c>
    </row>
    <row r="1010" spans="1:16" x14ac:dyDescent="0.35">
      <c r="A1010" t="s">
        <v>10</v>
      </c>
      <c r="C1010" t="s">
        <v>11</v>
      </c>
      <c r="D1010" t="s">
        <v>1089</v>
      </c>
      <c r="E1010" t="s">
        <v>1103</v>
      </c>
      <c r="F1010" t="s">
        <v>1104</v>
      </c>
      <c r="G1010">
        <v>1412</v>
      </c>
      <c r="H1010" t="s">
        <v>1102</v>
      </c>
      <c r="I1010">
        <v>63300100</v>
      </c>
      <c r="J1010" t="s">
        <v>1869</v>
      </c>
      <c r="K1010" s="3"/>
      <c r="L1010" s="3">
        <v>7702.0494665202505</v>
      </c>
      <c r="M1010" s="3">
        <v>7971.6211978484589</v>
      </c>
      <c r="N1010" s="107"/>
      <c r="O1010" s="100"/>
      <c r="P1010" s="3">
        <f t="shared" si="15"/>
        <v>15673.67066436871</v>
      </c>
    </row>
    <row r="1011" spans="1:16" x14ac:dyDescent="0.35">
      <c r="A1011" t="s">
        <v>10</v>
      </c>
      <c r="C1011" t="s">
        <v>11</v>
      </c>
      <c r="D1011" t="s">
        <v>1089</v>
      </c>
      <c r="E1011" t="s">
        <v>1103</v>
      </c>
      <c r="F1011" t="s">
        <v>1104</v>
      </c>
      <c r="G1011">
        <v>1412</v>
      </c>
      <c r="H1011" t="s">
        <v>1102</v>
      </c>
      <c r="I1011">
        <v>63300170</v>
      </c>
      <c r="J1011" t="s">
        <v>1873</v>
      </c>
      <c r="K1011" s="3"/>
      <c r="L1011" s="3">
        <v>13311.150708442608</v>
      </c>
      <c r="M1011" s="3">
        <v>13777.040983238097</v>
      </c>
      <c r="N1011" s="107"/>
      <c r="O1011" s="100"/>
      <c r="P1011" s="3">
        <f t="shared" si="15"/>
        <v>27088.191691680706</v>
      </c>
    </row>
    <row r="1012" spans="1:16" x14ac:dyDescent="0.35">
      <c r="A1012" t="s">
        <v>10</v>
      </c>
      <c r="C1012" t="s">
        <v>11</v>
      </c>
      <c r="D1012" t="s">
        <v>1089</v>
      </c>
      <c r="E1012" t="s">
        <v>1105</v>
      </c>
      <c r="F1012" t="s">
        <v>1106</v>
      </c>
      <c r="G1012">
        <v>1412</v>
      </c>
      <c r="H1012" t="s">
        <v>1102</v>
      </c>
      <c r="I1012">
        <v>63300040</v>
      </c>
      <c r="J1012" t="s">
        <v>1515</v>
      </c>
      <c r="K1012" s="3"/>
      <c r="L1012" s="3">
        <v>20071.636472608927</v>
      </c>
      <c r="M1012" s="3">
        <v>20774.14374915024</v>
      </c>
      <c r="N1012" s="107"/>
      <c r="O1012" s="100"/>
      <c r="P1012" s="3">
        <f t="shared" si="15"/>
        <v>40845.780221759167</v>
      </c>
    </row>
    <row r="1013" spans="1:16" x14ac:dyDescent="0.35">
      <c r="A1013" t="s">
        <v>10</v>
      </c>
      <c r="C1013" t="s">
        <v>11</v>
      </c>
      <c r="D1013" t="s">
        <v>1089</v>
      </c>
      <c r="E1013" t="s">
        <v>1105</v>
      </c>
      <c r="F1013" t="s">
        <v>1106</v>
      </c>
      <c r="G1013">
        <v>1412</v>
      </c>
      <c r="H1013" t="s">
        <v>1102</v>
      </c>
      <c r="I1013">
        <v>63300080</v>
      </c>
      <c r="J1013" t="s">
        <v>91</v>
      </c>
      <c r="K1013" s="3"/>
      <c r="L1013" s="3">
        <v>58112.166549267749</v>
      </c>
      <c r="M1013" s="3">
        <v>60146.092378492125</v>
      </c>
      <c r="N1013" s="107"/>
      <c r="O1013" s="100"/>
      <c r="P1013" s="3">
        <f t="shared" si="15"/>
        <v>118258.25892775987</v>
      </c>
    </row>
    <row r="1014" spans="1:16" x14ac:dyDescent="0.35">
      <c r="A1014" t="s">
        <v>10</v>
      </c>
      <c r="C1014" t="s">
        <v>11</v>
      </c>
      <c r="D1014" t="s">
        <v>1089</v>
      </c>
      <c r="E1014" t="s">
        <v>1105</v>
      </c>
      <c r="F1014" t="s">
        <v>1106</v>
      </c>
      <c r="G1014">
        <v>1412</v>
      </c>
      <c r="H1014" t="s">
        <v>1102</v>
      </c>
      <c r="I1014">
        <v>63300100</v>
      </c>
      <c r="J1014" t="s">
        <v>1869</v>
      </c>
      <c r="K1014" s="3"/>
      <c r="L1014" s="3">
        <v>17586.576718857345</v>
      </c>
      <c r="M1014" s="3">
        <v>18202.106904017353</v>
      </c>
      <c r="N1014" s="107"/>
      <c r="O1014" s="100"/>
      <c r="P1014" s="3">
        <f t="shared" si="15"/>
        <v>35788.683622874698</v>
      </c>
    </row>
    <row r="1015" spans="1:16" x14ac:dyDescent="0.35">
      <c r="A1015" t="s">
        <v>10</v>
      </c>
      <c r="C1015" t="s">
        <v>11</v>
      </c>
      <c r="D1015" t="s">
        <v>1089</v>
      </c>
      <c r="E1015" t="s">
        <v>1105</v>
      </c>
      <c r="F1015" t="s">
        <v>1106</v>
      </c>
      <c r="G1015">
        <v>1412</v>
      </c>
      <c r="H1015" t="s">
        <v>1102</v>
      </c>
      <c r="I1015">
        <v>63300170</v>
      </c>
      <c r="J1015" t="s">
        <v>1873</v>
      </c>
      <c r="K1015" s="3"/>
      <c r="L1015" s="3">
        <v>30394.192372807807</v>
      </c>
      <c r="M1015" s="3">
        <v>31457.989105856079</v>
      </c>
      <c r="N1015" s="107"/>
      <c r="O1015" s="100"/>
      <c r="P1015" s="3">
        <f t="shared" si="15"/>
        <v>61852.181478663886</v>
      </c>
    </row>
    <row r="1016" spans="1:16" x14ac:dyDescent="0.35">
      <c r="A1016" t="s">
        <v>10</v>
      </c>
      <c r="C1016" t="s">
        <v>11</v>
      </c>
      <c r="D1016" t="s">
        <v>1089</v>
      </c>
      <c r="E1016" t="s">
        <v>1095</v>
      </c>
      <c r="F1016" t="s">
        <v>1096</v>
      </c>
      <c r="G1016">
        <v>1416</v>
      </c>
      <c r="H1016" t="s">
        <v>1097</v>
      </c>
      <c r="I1016">
        <v>63300040</v>
      </c>
      <c r="J1016" t="s">
        <v>1515</v>
      </c>
      <c r="K1016" s="3"/>
      <c r="L1016" s="3">
        <v>10218.536335786934</v>
      </c>
      <c r="M1016" s="3">
        <v>10576.185107539477</v>
      </c>
      <c r="N1016" s="107"/>
      <c r="O1016" s="100"/>
      <c r="P1016" s="3">
        <f t="shared" si="15"/>
        <v>20794.721443326409</v>
      </c>
    </row>
    <row r="1017" spans="1:16" x14ac:dyDescent="0.35">
      <c r="A1017" t="s">
        <v>10</v>
      </c>
      <c r="C1017" t="s">
        <v>11</v>
      </c>
      <c r="D1017" t="s">
        <v>1089</v>
      </c>
      <c r="E1017" t="s">
        <v>1095</v>
      </c>
      <c r="F1017" t="s">
        <v>1096</v>
      </c>
      <c r="G1017">
        <v>1416</v>
      </c>
      <c r="H1017" t="s">
        <v>1097</v>
      </c>
      <c r="I1017">
        <v>63300080</v>
      </c>
      <c r="J1017" t="s">
        <v>91</v>
      </c>
      <c r="K1017" s="3"/>
      <c r="L1017" s="3">
        <v>29585.095676945031</v>
      </c>
      <c r="M1017" s="3">
        <v>30620.574025638103</v>
      </c>
      <c r="N1017" s="107"/>
      <c r="O1017" s="100"/>
      <c r="P1017" s="3">
        <f t="shared" si="15"/>
        <v>60205.669702583138</v>
      </c>
    </row>
    <row r="1018" spans="1:16" x14ac:dyDescent="0.35">
      <c r="A1018" t="s">
        <v>10</v>
      </c>
      <c r="C1018" t="s">
        <v>11</v>
      </c>
      <c r="D1018" t="s">
        <v>1089</v>
      </c>
      <c r="E1018" t="s">
        <v>1095</v>
      </c>
      <c r="F1018" t="s">
        <v>1096</v>
      </c>
      <c r="G1018">
        <v>1416</v>
      </c>
      <c r="H1018" t="s">
        <v>1097</v>
      </c>
      <c r="I1018">
        <v>63300100</v>
      </c>
      <c r="J1018" t="s">
        <v>1869</v>
      </c>
      <c r="K1018" s="3"/>
      <c r="L1018" s="3">
        <v>8953.3842180228385</v>
      </c>
      <c r="M1018" s="3">
        <v>9266.7526656536375</v>
      </c>
      <c r="N1018" s="107"/>
      <c r="O1018" s="100"/>
      <c r="P1018" s="3">
        <f t="shared" si="15"/>
        <v>18220.136883676474</v>
      </c>
    </row>
    <row r="1019" spans="1:16" x14ac:dyDescent="0.35">
      <c r="A1019" t="s">
        <v>10</v>
      </c>
      <c r="C1019" t="s">
        <v>11</v>
      </c>
      <c r="D1019" t="s">
        <v>1089</v>
      </c>
      <c r="E1019" t="s">
        <v>1095</v>
      </c>
      <c r="F1019" t="s">
        <v>1096</v>
      </c>
      <c r="G1019">
        <v>1416</v>
      </c>
      <c r="H1019" t="s">
        <v>1097</v>
      </c>
      <c r="I1019">
        <v>63300170</v>
      </c>
      <c r="J1019" t="s">
        <v>1873</v>
      </c>
      <c r="K1019" s="3"/>
      <c r="L1019" s="3">
        <v>15473.783594191644</v>
      </c>
      <c r="M1019" s="3">
        <v>16015.366019988351</v>
      </c>
      <c r="N1019" s="107"/>
      <c r="O1019" s="100"/>
      <c r="P1019" s="3">
        <f t="shared" si="15"/>
        <v>31489.149614179994</v>
      </c>
    </row>
    <row r="1020" spans="1:16" x14ac:dyDescent="0.35">
      <c r="A1020" t="s">
        <v>10</v>
      </c>
      <c r="C1020" t="s">
        <v>11</v>
      </c>
      <c r="D1020" t="s">
        <v>1089</v>
      </c>
      <c r="E1020" t="s">
        <v>1098</v>
      </c>
      <c r="F1020" t="s">
        <v>1099</v>
      </c>
      <c r="G1020">
        <v>1416</v>
      </c>
      <c r="H1020" t="s">
        <v>1097</v>
      </c>
      <c r="I1020">
        <v>63300040</v>
      </c>
      <c r="J1020" t="s">
        <v>1515</v>
      </c>
      <c r="K1020" s="3"/>
      <c r="L1020" s="3">
        <v>32834.554309193576</v>
      </c>
      <c r="M1020" s="3">
        <v>33983.763710015352</v>
      </c>
      <c r="N1020" s="107"/>
      <c r="O1020" s="100"/>
      <c r="P1020" s="3">
        <f t="shared" si="15"/>
        <v>66818.318019208935</v>
      </c>
    </row>
    <row r="1021" spans="1:16" x14ac:dyDescent="0.35">
      <c r="A1021" t="s">
        <v>10</v>
      </c>
      <c r="C1021" t="s">
        <v>11</v>
      </c>
      <c r="D1021" t="s">
        <v>1089</v>
      </c>
      <c r="E1021" t="s">
        <v>1098</v>
      </c>
      <c r="F1021" t="s">
        <v>1099</v>
      </c>
      <c r="G1021">
        <v>1416</v>
      </c>
      <c r="H1021" t="s">
        <v>1097</v>
      </c>
      <c r="I1021">
        <v>63300080</v>
      </c>
      <c r="J1021" t="s">
        <v>91</v>
      </c>
      <c r="K1021" s="3"/>
      <c r="L1021" s="3">
        <v>95063.852476141416</v>
      </c>
      <c r="M1021" s="3">
        <v>98391.087312806354</v>
      </c>
      <c r="N1021" s="107"/>
      <c r="O1021" s="100"/>
      <c r="P1021" s="3">
        <f t="shared" si="15"/>
        <v>193454.93978894776</v>
      </c>
    </row>
    <row r="1022" spans="1:16" x14ac:dyDescent="0.35">
      <c r="A1022" t="s">
        <v>10</v>
      </c>
      <c r="C1022" t="s">
        <v>11</v>
      </c>
      <c r="D1022" t="s">
        <v>1089</v>
      </c>
      <c r="E1022" t="s">
        <v>1098</v>
      </c>
      <c r="F1022" t="s">
        <v>1099</v>
      </c>
      <c r="G1022">
        <v>1416</v>
      </c>
      <c r="H1022" t="s">
        <v>1097</v>
      </c>
      <c r="I1022">
        <v>63300100</v>
      </c>
      <c r="J1022" t="s">
        <v>1869</v>
      </c>
      <c r="K1022" s="3"/>
      <c r="L1022" s="3">
        <v>28769.323775674377</v>
      </c>
      <c r="M1022" s="3">
        <v>29776.250107822972</v>
      </c>
      <c r="N1022" s="107"/>
      <c r="O1022" s="100"/>
      <c r="P1022" s="3">
        <f t="shared" si="15"/>
        <v>58545.573883497345</v>
      </c>
    </row>
    <row r="1023" spans="1:16" x14ac:dyDescent="0.35">
      <c r="A1023" t="s">
        <v>10</v>
      </c>
      <c r="C1023" t="s">
        <v>11</v>
      </c>
      <c r="D1023" t="s">
        <v>1089</v>
      </c>
      <c r="E1023" t="s">
        <v>1098</v>
      </c>
      <c r="F1023" t="s">
        <v>1099</v>
      </c>
      <c r="G1023">
        <v>1416</v>
      </c>
      <c r="H1023" t="s">
        <v>1097</v>
      </c>
      <c r="I1023">
        <v>63300170</v>
      </c>
      <c r="J1023" t="s">
        <v>1873</v>
      </c>
      <c r="K1023" s="3"/>
      <c r="L1023" s="3">
        <v>49720.896525350283</v>
      </c>
      <c r="M1023" s="3">
        <v>51461.127903737535</v>
      </c>
      <c r="N1023" s="107"/>
      <c r="O1023" s="100"/>
      <c r="P1023" s="3">
        <f t="shared" si="15"/>
        <v>101182.02442908782</v>
      </c>
    </row>
    <row r="1024" spans="1:16" x14ac:dyDescent="0.35">
      <c r="A1024" t="s">
        <v>10</v>
      </c>
      <c r="C1024" t="s">
        <v>11</v>
      </c>
      <c r="D1024" t="s">
        <v>1089</v>
      </c>
      <c r="E1024" t="s">
        <v>1090</v>
      </c>
      <c r="F1024" t="s">
        <v>1091</v>
      </c>
      <c r="G1024">
        <v>1418</v>
      </c>
      <c r="H1024" t="s">
        <v>1092</v>
      </c>
      <c r="I1024">
        <v>63300040</v>
      </c>
      <c r="J1024" t="s">
        <v>1515</v>
      </c>
      <c r="K1024" s="3"/>
      <c r="L1024" s="3">
        <v>10218.536335786934</v>
      </c>
      <c r="M1024" s="3">
        <v>10576.185107539477</v>
      </c>
      <c r="N1024" s="107"/>
      <c r="O1024" s="100"/>
      <c r="P1024" s="3">
        <f t="shared" si="15"/>
        <v>20794.721443326409</v>
      </c>
    </row>
    <row r="1025" spans="1:16" x14ac:dyDescent="0.35">
      <c r="A1025" t="s">
        <v>10</v>
      </c>
      <c r="C1025" t="s">
        <v>11</v>
      </c>
      <c r="D1025" t="s">
        <v>1089</v>
      </c>
      <c r="E1025" t="s">
        <v>1090</v>
      </c>
      <c r="F1025" t="s">
        <v>1091</v>
      </c>
      <c r="G1025">
        <v>1418</v>
      </c>
      <c r="H1025" t="s">
        <v>1092</v>
      </c>
      <c r="I1025">
        <v>63300080</v>
      </c>
      <c r="J1025" t="s">
        <v>91</v>
      </c>
      <c r="K1025" s="3"/>
      <c r="L1025" s="3">
        <v>29585.095676945031</v>
      </c>
      <c r="M1025" s="3">
        <v>30620.574025638103</v>
      </c>
      <c r="N1025" s="107"/>
      <c r="O1025" s="100"/>
      <c r="P1025" s="3">
        <f t="shared" si="15"/>
        <v>60205.669702583138</v>
      </c>
    </row>
    <row r="1026" spans="1:16" x14ac:dyDescent="0.35">
      <c r="A1026" t="s">
        <v>10</v>
      </c>
      <c r="C1026" t="s">
        <v>11</v>
      </c>
      <c r="D1026" t="s">
        <v>1089</v>
      </c>
      <c r="E1026" t="s">
        <v>1090</v>
      </c>
      <c r="F1026" t="s">
        <v>1091</v>
      </c>
      <c r="G1026">
        <v>1418</v>
      </c>
      <c r="H1026" t="s">
        <v>1092</v>
      </c>
      <c r="I1026">
        <v>63300100</v>
      </c>
      <c r="J1026" t="s">
        <v>1869</v>
      </c>
      <c r="K1026" s="3"/>
      <c r="L1026" s="3">
        <v>8953.3842180228385</v>
      </c>
      <c r="M1026" s="3">
        <v>9266.7526656536375</v>
      </c>
      <c r="N1026" s="107"/>
      <c r="O1026" s="100"/>
      <c r="P1026" s="3">
        <f t="shared" si="15"/>
        <v>18220.136883676474</v>
      </c>
    </row>
    <row r="1027" spans="1:16" x14ac:dyDescent="0.35">
      <c r="A1027" t="s">
        <v>10</v>
      </c>
      <c r="C1027" t="s">
        <v>11</v>
      </c>
      <c r="D1027" t="s">
        <v>1089</v>
      </c>
      <c r="E1027" t="s">
        <v>1090</v>
      </c>
      <c r="F1027" t="s">
        <v>1091</v>
      </c>
      <c r="G1027">
        <v>1418</v>
      </c>
      <c r="H1027" t="s">
        <v>1092</v>
      </c>
      <c r="I1027">
        <v>63300170</v>
      </c>
      <c r="J1027" t="s">
        <v>1873</v>
      </c>
      <c r="K1027" s="3"/>
      <c r="L1027" s="3">
        <v>15473.783594191644</v>
      </c>
      <c r="M1027" s="3">
        <v>16015.366019988351</v>
      </c>
      <c r="N1027" s="107"/>
      <c r="O1027" s="100"/>
      <c r="P1027" s="3">
        <f t="shared" si="15"/>
        <v>31489.149614179994</v>
      </c>
    </row>
    <row r="1028" spans="1:16" x14ac:dyDescent="0.35">
      <c r="A1028" t="s">
        <v>10</v>
      </c>
      <c r="C1028" t="s">
        <v>11</v>
      </c>
      <c r="D1028" t="s">
        <v>1089</v>
      </c>
      <c r="E1028" t="s">
        <v>1093</v>
      </c>
      <c r="F1028" t="s">
        <v>1094</v>
      </c>
      <c r="G1028">
        <v>1418</v>
      </c>
      <c r="H1028" t="s">
        <v>1092</v>
      </c>
      <c r="I1028">
        <v>63300040</v>
      </c>
      <c r="J1028" t="s">
        <v>1515</v>
      </c>
      <c r="K1028" s="3"/>
      <c r="L1028" s="3">
        <v>36921.943655697447</v>
      </c>
      <c r="M1028" s="3">
        <v>38214.211683646856</v>
      </c>
      <c r="N1028" s="107"/>
      <c r="O1028" s="100"/>
      <c r="P1028" s="3">
        <f t="shared" ref="P1028:P1091" si="16">SUM(L1028:N1028)</f>
        <v>75136.155339344303</v>
      </c>
    </row>
    <row r="1029" spans="1:16" x14ac:dyDescent="0.35">
      <c r="A1029" t="s">
        <v>10</v>
      </c>
      <c r="C1029" t="s">
        <v>11</v>
      </c>
      <c r="D1029" t="s">
        <v>1089</v>
      </c>
      <c r="E1029" t="s">
        <v>1093</v>
      </c>
      <c r="F1029" t="s">
        <v>1094</v>
      </c>
      <c r="G1029">
        <v>1418</v>
      </c>
      <c r="H1029" t="s">
        <v>1092</v>
      </c>
      <c r="I1029">
        <v>63300080</v>
      </c>
      <c r="J1029" t="s">
        <v>91</v>
      </c>
      <c r="K1029" s="3"/>
      <c r="L1029" s="3">
        <v>106897.81782220976</v>
      </c>
      <c r="M1029" s="3">
        <v>110639.24144598708</v>
      </c>
      <c r="N1029" s="107"/>
      <c r="O1029" s="100"/>
      <c r="P1029" s="3">
        <f t="shared" si="16"/>
        <v>217537.05926819684</v>
      </c>
    </row>
    <row r="1030" spans="1:16" x14ac:dyDescent="0.35">
      <c r="A1030" t="s">
        <v>10</v>
      </c>
      <c r="C1030" t="s">
        <v>11</v>
      </c>
      <c r="D1030" t="s">
        <v>1089</v>
      </c>
      <c r="E1030" t="s">
        <v>1093</v>
      </c>
      <c r="F1030" t="s">
        <v>1094</v>
      </c>
      <c r="G1030">
        <v>1418</v>
      </c>
      <c r="H1030" t="s">
        <v>1092</v>
      </c>
      <c r="I1030">
        <v>63300100</v>
      </c>
      <c r="J1030" t="s">
        <v>1869</v>
      </c>
      <c r="K1030" s="3"/>
      <c r="L1030" s="3">
        <v>32350.65539356348</v>
      </c>
      <c r="M1030" s="3">
        <v>33482.928332338197</v>
      </c>
      <c r="N1030" s="107"/>
      <c r="O1030" s="100"/>
      <c r="P1030" s="3">
        <f t="shared" si="16"/>
        <v>65833.58372590167</v>
      </c>
    </row>
    <row r="1031" spans="1:16" x14ac:dyDescent="0.35">
      <c r="A1031" t="s">
        <v>10</v>
      </c>
      <c r="C1031" t="s">
        <v>11</v>
      </c>
      <c r="D1031" t="s">
        <v>1089</v>
      </c>
      <c r="E1031" t="s">
        <v>1093</v>
      </c>
      <c r="F1031" t="s">
        <v>1094</v>
      </c>
      <c r="G1031">
        <v>1418</v>
      </c>
      <c r="H1031" t="s">
        <v>1092</v>
      </c>
      <c r="I1031">
        <v>63300170</v>
      </c>
      <c r="J1031" t="s">
        <v>1873</v>
      </c>
      <c r="K1031" s="3"/>
      <c r="L1031" s="3">
        <v>55910.37182148471</v>
      </c>
      <c r="M1031" s="3">
        <v>57867.234835236668</v>
      </c>
      <c r="N1031" s="107"/>
      <c r="O1031" s="100"/>
      <c r="P1031" s="3">
        <f t="shared" si="16"/>
        <v>113777.60665672139</v>
      </c>
    </row>
    <row r="1032" spans="1:16" x14ac:dyDescent="0.35">
      <c r="A1032" t="s">
        <v>10</v>
      </c>
      <c r="C1032" t="s">
        <v>11</v>
      </c>
      <c r="D1032" t="s">
        <v>1527</v>
      </c>
      <c r="E1032" t="s">
        <v>1528</v>
      </c>
      <c r="F1032" t="s">
        <v>1529</v>
      </c>
      <c r="G1032">
        <v>9803</v>
      </c>
      <c r="H1032" t="s">
        <v>1527</v>
      </c>
      <c r="I1032">
        <v>63300150</v>
      </c>
      <c r="J1032" t="s">
        <v>1680</v>
      </c>
      <c r="K1032" s="3"/>
      <c r="L1032" s="3">
        <v>251666.69</v>
      </c>
      <c r="M1032" s="3">
        <v>251666.69</v>
      </c>
      <c r="N1032" s="107"/>
      <c r="O1032" s="100"/>
      <c r="P1032" s="3">
        <f t="shared" si="16"/>
        <v>503333.38</v>
      </c>
    </row>
    <row r="1033" spans="1:16" x14ac:dyDescent="0.35">
      <c r="A1033" t="s">
        <v>10</v>
      </c>
      <c r="C1033" t="s">
        <v>11</v>
      </c>
      <c r="D1033" t="s">
        <v>1527</v>
      </c>
      <c r="E1033" t="s">
        <v>1528</v>
      </c>
      <c r="F1033" t="s">
        <v>1529</v>
      </c>
      <c r="G1033">
        <v>9803</v>
      </c>
      <c r="H1033" t="s">
        <v>1527</v>
      </c>
      <c r="I1033">
        <v>63300202</v>
      </c>
      <c r="J1033" t="s">
        <v>1527</v>
      </c>
      <c r="K1033" s="3"/>
      <c r="L1033" s="3">
        <v>7673965.5099999998</v>
      </c>
      <c r="M1033" s="3">
        <v>7673965.5099999998</v>
      </c>
      <c r="N1033" s="107"/>
      <c r="O1033" s="100"/>
      <c r="P1033" s="3">
        <f t="shared" si="16"/>
        <v>15347931.02</v>
      </c>
    </row>
    <row r="1034" spans="1:16" x14ac:dyDescent="0.35">
      <c r="A1034" t="s">
        <v>10</v>
      </c>
      <c r="C1034" t="s">
        <v>11</v>
      </c>
      <c r="D1034" t="s">
        <v>1527</v>
      </c>
      <c r="E1034" t="s">
        <v>1530</v>
      </c>
      <c r="F1034" t="s">
        <v>1531</v>
      </c>
      <c r="G1034">
        <v>9803</v>
      </c>
      <c r="H1034" t="s">
        <v>1527</v>
      </c>
      <c r="I1034">
        <v>63300202</v>
      </c>
      <c r="J1034" t="s">
        <v>1527</v>
      </c>
      <c r="K1034" s="3"/>
      <c r="L1034" s="3">
        <v>4696103.32</v>
      </c>
      <c r="M1034" s="3">
        <v>4696103.32</v>
      </c>
      <c r="N1034" s="107"/>
      <c r="O1034" s="100"/>
      <c r="P1034" s="3">
        <f t="shared" si="16"/>
        <v>9392206.6400000006</v>
      </c>
    </row>
    <row r="1035" spans="1:16" x14ac:dyDescent="0.35">
      <c r="A1035" t="s">
        <v>10</v>
      </c>
      <c r="C1035" t="s">
        <v>11</v>
      </c>
      <c r="D1035" t="s">
        <v>1527</v>
      </c>
      <c r="E1035" t="s">
        <v>1532</v>
      </c>
      <c r="F1035" t="s">
        <v>1533</v>
      </c>
      <c r="G1035">
        <v>9803</v>
      </c>
      <c r="H1035" t="s">
        <v>1527</v>
      </c>
      <c r="I1035">
        <v>63300202</v>
      </c>
      <c r="J1035" t="s">
        <v>1527</v>
      </c>
      <c r="K1035" s="3"/>
      <c r="L1035" s="3">
        <v>211400.38</v>
      </c>
      <c r="M1035" s="3">
        <v>211400.38</v>
      </c>
      <c r="N1035" s="107"/>
      <c r="O1035" s="100"/>
      <c r="P1035" s="3">
        <f t="shared" si="16"/>
        <v>422800.76</v>
      </c>
    </row>
    <row r="1036" spans="1:16" x14ac:dyDescent="0.35">
      <c r="A1036" t="s">
        <v>10</v>
      </c>
      <c r="C1036" t="s">
        <v>11</v>
      </c>
      <c r="D1036" t="s">
        <v>32</v>
      </c>
      <c r="E1036" t="s">
        <v>1182</v>
      </c>
      <c r="F1036" t="s">
        <v>1183</v>
      </c>
      <c r="G1036">
        <v>1260</v>
      </c>
      <c r="H1036" t="s">
        <v>1184</v>
      </c>
      <c r="I1036">
        <v>63300040</v>
      </c>
      <c r="J1036" t="s">
        <v>1515</v>
      </c>
      <c r="K1036" s="3"/>
      <c r="L1036" s="3">
        <v>14695.805728662146</v>
      </c>
      <c r="M1036" s="3">
        <v>15210.15892916532</v>
      </c>
      <c r="N1036" s="107"/>
      <c r="O1036" s="100"/>
      <c r="P1036" s="3">
        <f t="shared" si="16"/>
        <v>29905.964657827466</v>
      </c>
    </row>
    <row r="1037" spans="1:16" x14ac:dyDescent="0.35">
      <c r="A1037" t="s">
        <v>10</v>
      </c>
      <c r="C1037" t="s">
        <v>11</v>
      </c>
      <c r="D1037" t="s">
        <v>32</v>
      </c>
      <c r="E1037" t="s">
        <v>1182</v>
      </c>
      <c r="F1037" t="s">
        <v>1183</v>
      </c>
      <c r="G1037">
        <v>1260</v>
      </c>
      <c r="H1037" t="s">
        <v>1184</v>
      </c>
      <c r="I1037">
        <v>63300080</v>
      </c>
      <c r="J1037" t="s">
        <v>91</v>
      </c>
      <c r="K1037" s="3"/>
      <c r="L1037" s="3">
        <v>42547.856585840884</v>
      </c>
      <c r="M1037" s="3">
        <v>44037.031566345308</v>
      </c>
      <c r="N1037" s="107"/>
      <c r="O1037" s="100"/>
      <c r="P1037" s="3">
        <f t="shared" si="16"/>
        <v>86584.888152186191</v>
      </c>
    </row>
    <row r="1038" spans="1:16" x14ac:dyDescent="0.35">
      <c r="A1038" t="s">
        <v>10</v>
      </c>
      <c r="C1038" t="s">
        <v>11</v>
      </c>
      <c r="D1038" t="s">
        <v>32</v>
      </c>
      <c r="E1038" t="s">
        <v>1182</v>
      </c>
      <c r="F1038" t="s">
        <v>1183</v>
      </c>
      <c r="G1038">
        <v>1260</v>
      </c>
      <c r="H1038" t="s">
        <v>1184</v>
      </c>
      <c r="I1038">
        <v>63300100</v>
      </c>
      <c r="J1038" t="s">
        <v>1869</v>
      </c>
      <c r="K1038" s="3"/>
      <c r="L1038" s="3">
        <v>12876.325019399215</v>
      </c>
      <c r="M1038" s="3">
        <v>13326.996395078186</v>
      </c>
      <c r="N1038" s="107"/>
      <c r="O1038" s="100"/>
      <c r="P1038" s="3">
        <f t="shared" si="16"/>
        <v>26203.321414477403</v>
      </c>
    </row>
    <row r="1039" spans="1:16" x14ac:dyDescent="0.35">
      <c r="A1039" t="s">
        <v>10</v>
      </c>
      <c r="C1039" t="s">
        <v>11</v>
      </c>
      <c r="D1039" t="s">
        <v>32</v>
      </c>
      <c r="E1039" t="s">
        <v>1182</v>
      </c>
      <c r="F1039" t="s">
        <v>1183</v>
      </c>
      <c r="G1039">
        <v>1260</v>
      </c>
      <c r="H1039" t="s">
        <v>1184</v>
      </c>
      <c r="I1039">
        <v>63300130</v>
      </c>
      <c r="J1039" t="s">
        <v>1896</v>
      </c>
      <c r="K1039" s="3"/>
      <c r="L1039" s="3">
        <v>6998.0027279343558</v>
      </c>
      <c r="M1039" s="3">
        <v>7242.9328234120585</v>
      </c>
      <c r="N1039" s="107"/>
      <c r="O1039" s="100"/>
      <c r="P1039" s="3">
        <f t="shared" si="16"/>
        <v>14240.935551346414</v>
      </c>
    </row>
    <row r="1040" spans="1:16" x14ac:dyDescent="0.35">
      <c r="A1040" t="s">
        <v>10</v>
      </c>
      <c r="C1040" t="s">
        <v>11</v>
      </c>
      <c r="D1040" t="s">
        <v>32</v>
      </c>
      <c r="E1040" t="s">
        <v>1182</v>
      </c>
      <c r="F1040" t="s">
        <v>1183</v>
      </c>
      <c r="G1040">
        <v>1260</v>
      </c>
      <c r="H1040" t="s">
        <v>1184</v>
      </c>
      <c r="I1040">
        <v>63300170</v>
      </c>
      <c r="J1040" t="s">
        <v>1873</v>
      </c>
      <c r="K1040" s="3"/>
      <c r="L1040" s="3">
        <v>22253.648674831253</v>
      </c>
      <c r="M1040" s="3">
        <v>23032.526378450344</v>
      </c>
      <c r="N1040" s="107"/>
      <c r="O1040" s="100"/>
      <c r="P1040" s="3">
        <f t="shared" si="16"/>
        <v>45286.175053281593</v>
      </c>
    </row>
    <row r="1041" spans="1:16" x14ac:dyDescent="0.35">
      <c r="A1041" t="s">
        <v>10</v>
      </c>
      <c r="C1041" t="s">
        <v>11</v>
      </c>
      <c r="D1041" t="s">
        <v>32</v>
      </c>
      <c r="E1041" t="s">
        <v>1185</v>
      </c>
      <c r="F1041" t="s">
        <v>1186</v>
      </c>
      <c r="G1041">
        <v>1260</v>
      </c>
      <c r="H1041" t="s">
        <v>1184</v>
      </c>
      <c r="I1041">
        <v>63300040</v>
      </c>
      <c r="J1041" t="s">
        <v>1515</v>
      </c>
      <c r="K1041" s="3"/>
      <c r="L1041" s="3">
        <v>18399.371244150083</v>
      </c>
      <c r="M1041" s="3">
        <v>19043.349237695333</v>
      </c>
      <c r="N1041" s="107"/>
      <c r="O1041" s="100"/>
      <c r="P1041" s="3">
        <f t="shared" si="16"/>
        <v>37442.720481845419</v>
      </c>
    </row>
    <row r="1042" spans="1:16" x14ac:dyDescent="0.35">
      <c r="A1042" t="s">
        <v>10</v>
      </c>
      <c r="C1042" t="s">
        <v>11</v>
      </c>
      <c r="D1042" t="s">
        <v>32</v>
      </c>
      <c r="E1042" t="s">
        <v>1185</v>
      </c>
      <c r="F1042" t="s">
        <v>1186</v>
      </c>
      <c r="G1042">
        <v>1260</v>
      </c>
      <c r="H1042" t="s">
        <v>1184</v>
      </c>
      <c r="I1042">
        <v>63300080</v>
      </c>
      <c r="J1042" t="s">
        <v>91</v>
      </c>
      <c r="K1042" s="3"/>
      <c r="L1042" s="3">
        <v>53270.560554491662</v>
      </c>
      <c r="M1042" s="3">
        <v>55135.030173898871</v>
      </c>
      <c r="N1042" s="107"/>
      <c r="O1042" s="100"/>
      <c r="P1042" s="3">
        <f t="shared" si="16"/>
        <v>108405.59072839053</v>
      </c>
    </row>
    <row r="1043" spans="1:16" x14ac:dyDescent="0.35">
      <c r="A1043" t="s">
        <v>10</v>
      </c>
      <c r="C1043" t="s">
        <v>11</v>
      </c>
      <c r="D1043" t="s">
        <v>32</v>
      </c>
      <c r="E1043" t="s">
        <v>1185</v>
      </c>
      <c r="F1043" t="s">
        <v>1186</v>
      </c>
      <c r="G1043">
        <v>1260</v>
      </c>
      <c r="H1043" t="s">
        <v>1184</v>
      </c>
      <c r="I1043">
        <v>63300100</v>
      </c>
      <c r="J1043" t="s">
        <v>1869</v>
      </c>
      <c r="K1043" s="3"/>
      <c r="L1043" s="3">
        <v>16121.353852017215</v>
      </c>
      <c r="M1043" s="3">
        <v>16685.601236837814</v>
      </c>
      <c r="N1043" s="107"/>
      <c r="O1043" s="100"/>
      <c r="P1043" s="3">
        <f t="shared" si="16"/>
        <v>32806.955088855029</v>
      </c>
    </row>
    <row r="1044" spans="1:16" x14ac:dyDescent="0.35">
      <c r="A1044" t="s">
        <v>10</v>
      </c>
      <c r="C1044" t="s">
        <v>11</v>
      </c>
      <c r="D1044" t="s">
        <v>32</v>
      </c>
      <c r="E1044" t="s">
        <v>1185</v>
      </c>
      <c r="F1044" t="s">
        <v>1186</v>
      </c>
      <c r="G1044">
        <v>1260</v>
      </c>
      <c r="H1044" t="s">
        <v>1184</v>
      </c>
      <c r="I1044">
        <v>63300130</v>
      </c>
      <c r="J1044" t="s">
        <v>1896</v>
      </c>
      <c r="K1044" s="3"/>
      <c r="L1044" s="3">
        <v>8761.6053543571816</v>
      </c>
      <c r="M1044" s="3">
        <v>9068.2615417596826</v>
      </c>
      <c r="N1044" s="107"/>
      <c r="O1044" s="100"/>
      <c r="P1044" s="3">
        <f t="shared" si="16"/>
        <v>17829.866896116866</v>
      </c>
    </row>
    <row r="1045" spans="1:16" x14ac:dyDescent="0.35">
      <c r="A1045" t="s">
        <v>10</v>
      </c>
      <c r="C1045" t="s">
        <v>11</v>
      </c>
      <c r="D1045" t="s">
        <v>32</v>
      </c>
      <c r="E1045" t="s">
        <v>1185</v>
      </c>
      <c r="F1045" t="s">
        <v>1186</v>
      </c>
      <c r="G1045">
        <v>1260</v>
      </c>
      <c r="H1045" t="s">
        <v>1184</v>
      </c>
      <c r="I1045">
        <v>63300170</v>
      </c>
      <c r="J1045" t="s">
        <v>1873</v>
      </c>
      <c r="K1045" s="3"/>
      <c r="L1045" s="3">
        <v>27861.905026855839</v>
      </c>
      <c r="M1045" s="3">
        <v>28837.071702795791</v>
      </c>
      <c r="N1045" s="107"/>
      <c r="O1045" s="100"/>
      <c r="P1045" s="3">
        <f t="shared" si="16"/>
        <v>56698.976729651629</v>
      </c>
    </row>
    <row r="1046" spans="1:16" x14ac:dyDescent="0.35">
      <c r="A1046" t="s">
        <v>10</v>
      </c>
      <c r="C1046" t="s">
        <v>11</v>
      </c>
      <c r="D1046" t="s">
        <v>32</v>
      </c>
      <c r="E1046" t="s">
        <v>1187</v>
      </c>
      <c r="F1046" t="s">
        <v>1188</v>
      </c>
      <c r="G1046">
        <v>1260</v>
      </c>
      <c r="H1046" t="s">
        <v>1184</v>
      </c>
      <c r="I1046">
        <v>63300040</v>
      </c>
      <c r="J1046" t="s">
        <v>1515</v>
      </c>
      <c r="K1046" s="3"/>
      <c r="L1046" s="3">
        <v>39328.681405277785</v>
      </c>
      <c r="M1046" s="3">
        <v>40705.185254462507</v>
      </c>
      <c r="N1046" s="107"/>
      <c r="O1046" s="100"/>
      <c r="P1046" s="3">
        <f t="shared" si="16"/>
        <v>80033.866659740292</v>
      </c>
    </row>
    <row r="1047" spans="1:16" x14ac:dyDescent="0.35">
      <c r="A1047" t="s">
        <v>10</v>
      </c>
      <c r="C1047" t="s">
        <v>11</v>
      </c>
      <c r="D1047" t="s">
        <v>32</v>
      </c>
      <c r="E1047" t="s">
        <v>1187</v>
      </c>
      <c r="F1047" t="s">
        <v>1188</v>
      </c>
      <c r="G1047">
        <v>1260</v>
      </c>
      <c r="H1047" t="s">
        <v>1184</v>
      </c>
      <c r="I1047">
        <v>63300080</v>
      </c>
      <c r="J1047" t="s">
        <v>91</v>
      </c>
      <c r="K1047" s="3"/>
      <c r="L1047" s="3">
        <v>113865.89664004235</v>
      </c>
      <c r="M1047" s="3">
        <v>117851.20302244383</v>
      </c>
      <c r="N1047" s="107"/>
      <c r="O1047" s="100"/>
      <c r="P1047" s="3">
        <f t="shared" si="16"/>
        <v>231717.09966248617</v>
      </c>
    </row>
    <row r="1048" spans="1:16" x14ac:dyDescent="0.35">
      <c r="A1048" t="s">
        <v>10</v>
      </c>
      <c r="C1048" t="s">
        <v>11</v>
      </c>
      <c r="D1048" t="s">
        <v>32</v>
      </c>
      <c r="E1048" t="s">
        <v>1187</v>
      </c>
      <c r="F1048" t="s">
        <v>1188</v>
      </c>
      <c r="G1048">
        <v>1260</v>
      </c>
      <c r="H1048" t="s">
        <v>1184</v>
      </c>
      <c r="I1048">
        <v>63300100</v>
      </c>
      <c r="J1048" t="s">
        <v>1869</v>
      </c>
      <c r="K1048" s="3"/>
      <c r="L1048" s="3">
        <v>34459.416088433871</v>
      </c>
      <c r="M1048" s="3">
        <v>35665.495651529054</v>
      </c>
      <c r="N1048" s="107"/>
      <c r="O1048" s="100"/>
      <c r="P1048" s="3">
        <f t="shared" si="16"/>
        <v>70124.911739962932</v>
      </c>
    </row>
    <row r="1049" spans="1:16" x14ac:dyDescent="0.35">
      <c r="A1049" t="s">
        <v>10</v>
      </c>
      <c r="C1049" t="s">
        <v>11</v>
      </c>
      <c r="D1049" t="s">
        <v>32</v>
      </c>
      <c r="E1049" t="s">
        <v>1187</v>
      </c>
      <c r="F1049" t="s">
        <v>1188</v>
      </c>
      <c r="G1049">
        <v>1260</v>
      </c>
      <c r="H1049" t="s">
        <v>1184</v>
      </c>
      <c r="I1049">
        <v>63300110</v>
      </c>
      <c r="J1049" t="s">
        <v>1866</v>
      </c>
      <c r="K1049" s="3"/>
      <c r="L1049" s="3">
        <v>26.799999984000003</v>
      </c>
      <c r="M1049" s="3">
        <v>26.799999984000003</v>
      </c>
      <c r="N1049" s="107"/>
      <c r="O1049" s="100"/>
      <c r="P1049" s="3">
        <f t="shared" si="16"/>
        <v>53.599999968000006</v>
      </c>
    </row>
    <row r="1050" spans="1:16" x14ac:dyDescent="0.35">
      <c r="A1050" t="s">
        <v>10</v>
      </c>
      <c r="C1050" t="s">
        <v>11</v>
      </c>
      <c r="D1050" t="s">
        <v>32</v>
      </c>
      <c r="E1050" t="s">
        <v>1187</v>
      </c>
      <c r="F1050" t="s">
        <v>1188</v>
      </c>
      <c r="G1050">
        <v>1260</v>
      </c>
      <c r="H1050" t="s">
        <v>1184</v>
      </c>
      <c r="I1050">
        <v>63300130</v>
      </c>
      <c r="J1050" t="s">
        <v>1896</v>
      </c>
      <c r="K1050" s="3"/>
      <c r="L1050" s="3">
        <v>18727.943526322757</v>
      </c>
      <c r="M1050" s="3">
        <v>19383.421549744053</v>
      </c>
      <c r="N1050" s="107"/>
      <c r="O1050" s="100"/>
      <c r="P1050" s="3">
        <f t="shared" si="16"/>
        <v>38111.36507606681</v>
      </c>
    </row>
    <row r="1051" spans="1:16" x14ac:dyDescent="0.35">
      <c r="A1051" t="s">
        <v>10</v>
      </c>
      <c r="C1051" t="s">
        <v>11</v>
      </c>
      <c r="D1051" t="s">
        <v>32</v>
      </c>
      <c r="E1051" t="s">
        <v>1187</v>
      </c>
      <c r="F1051" t="s">
        <v>1188</v>
      </c>
      <c r="G1051">
        <v>1260</v>
      </c>
      <c r="H1051" t="s">
        <v>1184</v>
      </c>
      <c r="I1051">
        <v>63300170</v>
      </c>
      <c r="J1051" t="s">
        <v>1873</v>
      </c>
      <c r="K1051" s="3"/>
      <c r="L1051" s="3">
        <v>59554.860413706367</v>
      </c>
      <c r="M1051" s="3">
        <v>61639.280528186086</v>
      </c>
      <c r="N1051" s="107"/>
      <c r="O1051" s="100"/>
      <c r="P1051" s="3">
        <f t="shared" si="16"/>
        <v>121194.14094189246</v>
      </c>
    </row>
    <row r="1052" spans="1:16" x14ac:dyDescent="0.35">
      <c r="A1052" t="s">
        <v>10</v>
      </c>
      <c r="C1052" t="s">
        <v>11</v>
      </c>
      <c r="D1052" t="s">
        <v>32</v>
      </c>
      <c r="E1052" t="s">
        <v>1174</v>
      </c>
      <c r="F1052" t="s">
        <v>1175</v>
      </c>
      <c r="G1052">
        <v>1266</v>
      </c>
      <c r="H1052" t="s">
        <v>50</v>
      </c>
      <c r="I1052">
        <v>63300040</v>
      </c>
      <c r="J1052" t="s">
        <v>1515</v>
      </c>
      <c r="K1052" s="3"/>
      <c r="L1052" s="3">
        <v>20168.745219938141</v>
      </c>
      <c r="M1052" s="3">
        <v>20874.651302635975</v>
      </c>
      <c r="N1052" s="107"/>
      <c r="O1052" s="100"/>
      <c r="P1052" s="3">
        <f t="shared" si="16"/>
        <v>41043.396522574112</v>
      </c>
    </row>
    <row r="1053" spans="1:16" x14ac:dyDescent="0.35">
      <c r="A1053" t="s">
        <v>10</v>
      </c>
      <c r="C1053" t="s">
        <v>11</v>
      </c>
      <c r="D1053" t="s">
        <v>32</v>
      </c>
      <c r="E1053" t="s">
        <v>1174</v>
      </c>
      <c r="F1053" t="s">
        <v>1175</v>
      </c>
      <c r="G1053">
        <v>1266</v>
      </c>
      <c r="H1053" t="s">
        <v>50</v>
      </c>
      <c r="I1053">
        <v>63300080</v>
      </c>
      <c r="J1053" t="s">
        <v>91</v>
      </c>
      <c r="K1053" s="3"/>
      <c r="L1053" s="3">
        <v>58393.319493916148</v>
      </c>
      <c r="M1053" s="3">
        <v>60437.085676203205</v>
      </c>
      <c r="N1053" s="107"/>
      <c r="O1053" s="100"/>
      <c r="P1053" s="3">
        <f t="shared" si="16"/>
        <v>118830.40517011935</v>
      </c>
    </row>
    <row r="1054" spans="1:16" x14ac:dyDescent="0.35">
      <c r="A1054" t="s">
        <v>10</v>
      </c>
      <c r="C1054" t="s">
        <v>11</v>
      </c>
      <c r="D1054" t="s">
        <v>32</v>
      </c>
      <c r="E1054" t="s">
        <v>1174</v>
      </c>
      <c r="F1054" t="s">
        <v>1175</v>
      </c>
      <c r="G1054">
        <v>1266</v>
      </c>
      <c r="H1054" t="s">
        <v>50</v>
      </c>
      <c r="I1054">
        <v>63300100</v>
      </c>
      <c r="J1054" t="s">
        <v>1869</v>
      </c>
      <c r="K1054" s="3"/>
      <c r="L1054" s="3">
        <v>17671.662478421993</v>
      </c>
      <c r="M1054" s="3">
        <v>18290.170665166759</v>
      </c>
      <c r="N1054" s="107"/>
      <c r="O1054" s="100"/>
      <c r="P1054" s="3">
        <f t="shared" si="16"/>
        <v>35961.833143588752</v>
      </c>
    </row>
    <row r="1055" spans="1:16" x14ac:dyDescent="0.35">
      <c r="A1055" t="s">
        <v>10</v>
      </c>
      <c r="C1055" t="s">
        <v>11</v>
      </c>
      <c r="D1055" t="s">
        <v>32</v>
      </c>
      <c r="E1055" t="s">
        <v>1174</v>
      </c>
      <c r="F1055" t="s">
        <v>1175</v>
      </c>
      <c r="G1055">
        <v>1266</v>
      </c>
      <c r="H1055" t="s">
        <v>50</v>
      </c>
      <c r="I1055">
        <v>63300170</v>
      </c>
      <c r="J1055" t="s">
        <v>1873</v>
      </c>
      <c r="K1055" s="3"/>
      <c r="L1055" s="3">
        <v>30541.242761620615</v>
      </c>
      <c r="M1055" s="3">
        <v>31610.186258277336</v>
      </c>
      <c r="N1055" s="107"/>
      <c r="O1055" s="100"/>
      <c r="P1055" s="3">
        <f t="shared" si="16"/>
        <v>62151.429019897951</v>
      </c>
    </row>
    <row r="1056" spans="1:16" x14ac:dyDescent="0.35">
      <c r="A1056" t="s">
        <v>10</v>
      </c>
      <c r="C1056" t="s">
        <v>11</v>
      </c>
      <c r="D1056" t="s">
        <v>32</v>
      </c>
      <c r="E1056" t="s">
        <v>48</v>
      </c>
      <c r="F1056" t="s">
        <v>49</v>
      </c>
      <c r="G1056">
        <v>1266</v>
      </c>
      <c r="H1056" t="s">
        <v>50</v>
      </c>
      <c r="I1056">
        <v>63300040</v>
      </c>
      <c r="J1056" t="s">
        <v>1515</v>
      </c>
      <c r="K1056" s="3"/>
      <c r="L1056" s="3">
        <v>80489.491233107881</v>
      </c>
      <c r="M1056" s="3">
        <v>83306.623426266655</v>
      </c>
      <c r="N1056" s="107"/>
      <c r="O1056" s="100"/>
      <c r="P1056" s="3">
        <f t="shared" si="16"/>
        <v>163796.11465937452</v>
      </c>
    </row>
    <row r="1057" spans="1:16" x14ac:dyDescent="0.35">
      <c r="A1057" t="s">
        <v>10</v>
      </c>
      <c r="C1057" t="s">
        <v>11</v>
      </c>
      <c r="D1057" t="s">
        <v>32</v>
      </c>
      <c r="E1057" t="s">
        <v>48</v>
      </c>
      <c r="F1057" t="s">
        <v>49</v>
      </c>
      <c r="G1057">
        <v>1266</v>
      </c>
      <c r="H1057" t="s">
        <v>50</v>
      </c>
      <c r="I1057">
        <v>63300080</v>
      </c>
      <c r="J1057" t="s">
        <v>91</v>
      </c>
      <c r="K1057" s="3"/>
      <c r="L1057" s="3">
        <v>233036.24128442662</v>
      </c>
      <c r="M1057" s="3">
        <v>241192.50972938153</v>
      </c>
      <c r="N1057" s="107"/>
      <c r="O1057" s="100"/>
      <c r="P1057" s="3">
        <f t="shared" si="16"/>
        <v>474228.75101380819</v>
      </c>
    </row>
    <row r="1058" spans="1:16" x14ac:dyDescent="0.35">
      <c r="A1058" t="s">
        <v>10</v>
      </c>
      <c r="C1058" t="s">
        <v>11</v>
      </c>
      <c r="D1058" t="s">
        <v>32</v>
      </c>
      <c r="E1058" t="s">
        <v>48</v>
      </c>
      <c r="F1058" t="s">
        <v>49</v>
      </c>
      <c r="G1058">
        <v>1266</v>
      </c>
      <c r="H1058" t="s">
        <v>50</v>
      </c>
      <c r="I1058">
        <v>63300100</v>
      </c>
      <c r="J1058" t="s">
        <v>1869</v>
      </c>
      <c r="K1058" s="3"/>
      <c r="L1058" s="3">
        <v>70524.12565186595</v>
      </c>
      <c r="M1058" s="3">
        <v>72992.470049681258</v>
      </c>
      <c r="N1058" s="107"/>
      <c r="O1058" s="100"/>
      <c r="P1058" s="3">
        <f t="shared" si="16"/>
        <v>143516.59570154722</v>
      </c>
    </row>
    <row r="1059" spans="1:16" x14ac:dyDescent="0.35">
      <c r="A1059" t="s">
        <v>10</v>
      </c>
      <c r="C1059" t="s">
        <v>11</v>
      </c>
      <c r="D1059" t="s">
        <v>32</v>
      </c>
      <c r="E1059" t="s">
        <v>48</v>
      </c>
      <c r="F1059" t="s">
        <v>49</v>
      </c>
      <c r="G1059">
        <v>1266</v>
      </c>
      <c r="H1059" t="s">
        <v>50</v>
      </c>
      <c r="I1059">
        <v>63300170</v>
      </c>
      <c r="J1059" t="s">
        <v>1873</v>
      </c>
      <c r="K1059" s="3"/>
      <c r="L1059" s="3">
        <v>121884.08672442051</v>
      </c>
      <c r="M1059" s="3">
        <v>126150.02975977522</v>
      </c>
      <c r="N1059" s="107"/>
      <c r="O1059" s="100"/>
      <c r="P1059" s="3">
        <f t="shared" si="16"/>
        <v>248034.11648419575</v>
      </c>
    </row>
    <row r="1060" spans="1:16" x14ac:dyDescent="0.35">
      <c r="A1060" t="s">
        <v>10</v>
      </c>
      <c r="C1060" t="s">
        <v>11</v>
      </c>
      <c r="D1060" t="s">
        <v>32</v>
      </c>
      <c r="E1060" t="s">
        <v>1176</v>
      </c>
      <c r="F1060" t="s">
        <v>1177</v>
      </c>
      <c r="G1060">
        <v>1266</v>
      </c>
      <c r="H1060" t="s">
        <v>50</v>
      </c>
      <c r="I1060">
        <v>63300040</v>
      </c>
      <c r="J1060" t="s">
        <v>1515</v>
      </c>
      <c r="K1060" s="3"/>
      <c r="L1060" s="3">
        <v>10897.238279641804</v>
      </c>
      <c r="M1060" s="3">
        <v>11278.641619429267</v>
      </c>
      <c r="N1060" s="107"/>
      <c r="O1060" s="100"/>
      <c r="P1060" s="3">
        <f t="shared" si="16"/>
        <v>22175.879899071071</v>
      </c>
    </row>
    <row r="1061" spans="1:16" x14ac:dyDescent="0.35">
      <c r="A1061" t="s">
        <v>10</v>
      </c>
      <c r="C1061" t="s">
        <v>11</v>
      </c>
      <c r="D1061" t="s">
        <v>32</v>
      </c>
      <c r="E1061" t="s">
        <v>1176</v>
      </c>
      <c r="F1061" t="s">
        <v>1177</v>
      </c>
      <c r="G1061">
        <v>1266</v>
      </c>
      <c r="H1061" t="s">
        <v>50</v>
      </c>
      <c r="I1061">
        <v>63300080</v>
      </c>
      <c r="J1061" t="s">
        <v>91</v>
      </c>
      <c r="K1061" s="3"/>
      <c r="L1061" s="3">
        <v>31550.099400105799</v>
      </c>
      <c r="M1061" s="3">
        <v>32654.352879109498</v>
      </c>
      <c r="N1061" s="107"/>
      <c r="O1061" s="100"/>
      <c r="P1061" s="3">
        <f t="shared" si="16"/>
        <v>64204.4522792153</v>
      </c>
    </row>
    <row r="1062" spans="1:16" x14ac:dyDescent="0.35">
      <c r="A1062" t="s">
        <v>10</v>
      </c>
      <c r="C1062" t="s">
        <v>11</v>
      </c>
      <c r="D1062" t="s">
        <v>32</v>
      </c>
      <c r="E1062" t="s">
        <v>1176</v>
      </c>
      <c r="F1062" t="s">
        <v>1177</v>
      </c>
      <c r="G1062">
        <v>1266</v>
      </c>
      <c r="H1062" t="s">
        <v>50</v>
      </c>
      <c r="I1062">
        <v>63300100</v>
      </c>
      <c r="J1062" t="s">
        <v>1869</v>
      </c>
      <c r="K1062" s="3"/>
      <c r="L1062" s="3">
        <v>9548.0563974004381</v>
      </c>
      <c r="M1062" s="3">
        <v>9882.2383713094532</v>
      </c>
      <c r="N1062" s="107"/>
      <c r="O1062" s="100"/>
      <c r="P1062" s="3">
        <f t="shared" si="16"/>
        <v>19430.294768709893</v>
      </c>
    </row>
    <row r="1063" spans="1:16" x14ac:dyDescent="0.35">
      <c r="A1063" t="s">
        <v>10</v>
      </c>
      <c r="C1063" t="s">
        <v>11</v>
      </c>
      <c r="D1063" t="s">
        <v>32</v>
      </c>
      <c r="E1063" t="s">
        <v>1176</v>
      </c>
      <c r="F1063" t="s">
        <v>1177</v>
      </c>
      <c r="G1063">
        <v>1266</v>
      </c>
      <c r="H1063" t="s">
        <v>50</v>
      </c>
      <c r="I1063">
        <v>63300170</v>
      </c>
      <c r="J1063" t="s">
        <v>1873</v>
      </c>
      <c r="K1063" s="3"/>
      <c r="L1063" s="3">
        <v>16501.532252029021</v>
      </c>
      <c r="M1063" s="3">
        <v>17079.085880850034</v>
      </c>
      <c r="N1063" s="107"/>
      <c r="O1063" s="100"/>
      <c r="P1063" s="3">
        <f t="shared" si="16"/>
        <v>33580.618132879055</v>
      </c>
    </row>
    <row r="1064" spans="1:16" x14ac:dyDescent="0.35">
      <c r="A1064" t="s">
        <v>10</v>
      </c>
      <c r="C1064" t="s">
        <v>11</v>
      </c>
      <c r="D1064" t="s">
        <v>32</v>
      </c>
      <c r="E1064" t="s">
        <v>1178</v>
      </c>
      <c r="F1064" t="s">
        <v>1179</v>
      </c>
      <c r="G1064">
        <v>1266</v>
      </c>
      <c r="H1064" t="s">
        <v>50</v>
      </c>
      <c r="I1064">
        <v>63300040</v>
      </c>
      <c r="J1064" t="s">
        <v>1515</v>
      </c>
      <c r="K1064" s="3"/>
      <c r="L1064" s="3">
        <v>11351.071059017246</v>
      </c>
      <c r="M1064" s="3">
        <v>11748.358546082849</v>
      </c>
      <c r="N1064" s="107"/>
      <c r="O1064" s="100"/>
      <c r="P1064" s="3">
        <f t="shared" si="16"/>
        <v>23099.429605100093</v>
      </c>
    </row>
    <row r="1065" spans="1:16" x14ac:dyDescent="0.35">
      <c r="A1065" t="s">
        <v>10</v>
      </c>
      <c r="C1065" t="s">
        <v>11</v>
      </c>
      <c r="D1065" t="s">
        <v>32</v>
      </c>
      <c r="E1065" t="s">
        <v>1178</v>
      </c>
      <c r="F1065" t="s">
        <v>1179</v>
      </c>
      <c r="G1065">
        <v>1266</v>
      </c>
      <c r="H1065" t="s">
        <v>50</v>
      </c>
      <c r="I1065">
        <v>63300080</v>
      </c>
      <c r="J1065" t="s">
        <v>91</v>
      </c>
      <c r="K1065" s="3"/>
      <c r="L1065" s="3">
        <v>32864.053351821363</v>
      </c>
      <c r="M1065" s="3">
        <v>34014.295219135107</v>
      </c>
      <c r="N1065" s="107"/>
      <c r="O1065" s="100"/>
      <c r="P1065" s="3">
        <f t="shared" si="16"/>
        <v>66878.34857095647</v>
      </c>
    </row>
    <row r="1066" spans="1:16" x14ac:dyDescent="0.35">
      <c r="A1066" t="s">
        <v>10</v>
      </c>
      <c r="C1066" t="s">
        <v>11</v>
      </c>
      <c r="D1066" t="s">
        <v>32</v>
      </c>
      <c r="E1066" t="s">
        <v>1178</v>
      </c>
      <c r="F1066" t="s">
        <v>1179</v>
      </c>
      <c r="G1066">
        <v>1266</v>
      </c>
      <c r="H1066" t="s">
        <v>50</v>
      </c>
      <c r="I1066">
        <v>63300100</v>
      </c>
      <c r="J1066" t="s">
        <v>1869</v>
      </c>
      <c r="K1066" s="3"/>
      <c r="L1066" s="3">
        <v>9945.7003564722545</v>
      </c>
      <c r="M1066" s="3">
        <v>10293.799868948783</v>
      </c>
      <c r="N1066" s="107"/>
      <c r="O1066" s="100"/>
      <c r="P1066" s="3">
        <f t="shared" si="16"/>
        <v>20239.500225421038</v>
      </c>
    </row>
    <row r="1067" spans="1:16" x14ac:dyDescent="0.35">
      <c r="A1067" t="s">
        <v>10</v>
      </c>
      <c r="C1067" t="s">
        <v>11</v>
      </c>
      <c r="D1067" t="s">
        <v>32</v>
      </c>
      <c r="E1067" t="s">
        <v>1178</v>
      </c>
      <c r="F1067" t="s">
        <v>1179</v>
      </c>
      <c r="G1067">
        <v>1266</v>
      </c>
      <c r="H1067" t="s">
        <v>50</v>
      </c>
      <c r="I1067">
        <v>63300170</v>
      </c>
      <c r="J1067" t="s">
        <v>1873</v>
      </c>
      <c r="K1067" s="3"/>
      <c r="L1067" s="3">
        <v>17188.764746511832</v>
      </c>
      <c r="M1067" s="3">
        <v>17790.371512639744</v>
      </c>
      <c r="N1067" s="107"/>
      <c r="O1067" s="100"/>
      <c r="P1067" s="3">
        <f t="shared" si="16"/>
        <v>34979.136259151579</v>
      </c>
    </row>
    <row r="1068" spans="1:16" x14ac:dyDescent="0.35">
      <c r="A1068" t="s">
        <v>10</v>
      </c>
      <c r="C1068" t="s">
        <v>11</v>
      </c>
      <c r="D1068" t="s">
        <v>32</v>
      </c>
      <c r="E1068" t="s">
        <v>1180</v>
      </c>
      <c r="F1068" t="s">
        <v>1181</v>
      </c>
      <c r="G1068">
        <v>1266</v>
      </c>
      <c r="H1068" t="s">
        <v>50</v>
      </c>
      <c r="I1068">
        <v>63300040</v>
      </c>
      <c r="J1068" t="s">
        <v>1515</v>
      </c>
      <c r="K1068" s="3"/>
      <c r="L1068" s="3">
        <v>18159.555542862319</v>
      </c>
      <c r="M1068" s="3">
        <v>18795.139986862498</v>
      </c>
      <c r="N1068" s="107"/>
      <c r="O1068" s="100"/>
      <c r="P1068" s="3">
        <f t="shared" si="16"/>
        <v>36954.695529724821</v>
      </c>
    </row>
    <row r="1069" spans="1:16" x14ac:dyDescent="0.35">
      <c r="A1069" t="s">
        <v>10</v>
      </c>
      <c r="C1069" t="s">
        <v>11</v>
      </c>
      <c r="D1069" t="s">
        <v>32</v>
      </c>
      <c r="E1069" t="s">
        <v>1180</v>
      </c>
      <c r="F1069" t="s">
        <v>1181</v>
      </c>
      <c r="G1069">
        <v>1266</v>
      </c>
      <c r="H1069" t="s">
        <v>50</v>
      </c>
      <c r="I1069">
        <v>63300080</v>
      </c>
      <c r="J1069" t="s">
        <v>91</v>
      </c>
      <c r="K1069" s="3"/>
      <c r="L1069" s="3">
        <v>52576.237000287096</v>
      </c>
      <c r="M1069" s="3">
        <v>54416.405295297132</v>
      </c>
      <c r="N1069" s="107"/>
      <c r="O1069" s="100"/>
      <c r="P1069" s="3">
        <f t="shared" si="16"/>
        <v>106992.64229558423</v>
      </c>
    </row>
    <row r="1070" spans="1:16" x14ac:dyDescent="0.35">
      <c r="A1070" t="s">
        <v>10</v>
      </c>
      <c r="C1070" t="s">
        <v>11</v>
      </c>
      <c r="D1070" t="s">
        <v>32</v>
      </c>
      <c r="E1070" t="s">
        <v>1180</v>
      </c>
      <c r="F1070" t="s">
        <v>1181</v>
      </c>
      <c r="G1070">
        <v>1266</v>
      </c>
      <c r="H1070" t="s">
        <v>50</v>
      </c>
      <c r="I1070">
        <v>63300100</v>
      </c>
      <c r="J1070" t="s">
        <v>1869</v>
      </c>
      <c r="K1070" s="3"/>
      <c r="L1070" s="3">
        <v>15911.229618507936</v>
      </c>
      <c r="M1070" s="3">
        <v>16468.122655155712</v>
      </c>
      <c r="N1070" s="107"/>
      <c r="O1070" s="100"/>
      <c r="P1070" s="3">
        <f t="shared" si="16"/>
        <v>32379.352273663648</v>
      </c>
    </row>
    <row r="1071" spans="1:16" x14ac:dyDescent="0.35">
      <c r="A1071" t="s">
        <v>10</v>
      </c>
      <c r="C1071" t="s">
        <v>11</v>
      </c>
      <c r="D1071" t="s">
        <v>32</v>
      </c>
      <c r="E1071" t="s">
        <v>1180</v>
      </c>
      <c r="F1071" t="s">
        <v>1181</v>
      </c>
      <c r="G1071">
        <v>1266</v>
      </c>
      <c r="H1071" t="s">
        <v>50</v>
      </c>
      <c r="I1071">
        <v>63300170</v>
      </c>
      <c r="J1071" t="s">
        <v>1873</v>
      </c>
      <c r="K1071" s="3"/>
      <c r="L1071" s="3">
        <v>27498.755536334367</v>
      </c>
      <c r="M1071" s="3">
        <v>28461.211980106069</v>
      </c>
      <c r="N1071" s="107"/>
      <c r="O1071" s="100"/>
      <c r="P1071" s="3">
        <f t="shared" si="16"/>
        <v>55959.967516440433</v>
      </c>
    </row>
    <row r="1072" spans="1:16" x14ac:dyDescent="0.35">
      <c r="A1072" t="s">
        <v>10</v>
      </c>
      <c r="C1072" t="s">
        <v>11</v>
      </c>
      <c r="D1072" t="s">
        <v>32</v>
      </c>
      <c r="E1072" t="s">
        <v>1027</v>
      </c>
      <c r="F1072" t="s">
        <v>1028</v>
      </c>
      <c r="G1072">
        <v>1505</v>
      </c>
      <c r="H1072" t="s">
        <v>1029</v>
      </c>
      <c r="I1072">
        <v>63300040</v>
      </c>
      <c r="J1072" t="s">
        <v>1515</v>
      </c>
      <c r="K1072" s="3"/>
      <c r="L1072" s="3">
        <v>21199.13351107874</v>
      </c>
      <c r="M1072" s="3">
        <v>21941.103183966494</v>
      </c>
      <c r="N1072" s="107"/>
      <c r="O1072" s="100"/>
      <c r="P1072" s="3">
        <f t="shared" si="16"/>
        <v>43140.236695045234</v>
      </c>
    </row>
    <row r="1073" spans="1:16" x14ac:dyDescent="0.35">
      <c r="A1073" t="s">
        <v>10</v>
      </c>
      <c r="C1073" t="s">
        <v>11</v>
      </c>
      <c r="D1073" t="s">
        <v>32</v>
      </c>
      <c r="E1073" t="s">
        <v>1027</v>
      </c>
      <c r="F1073" t="s">
        <v>1028</v>
      </c>
      <c r="G1073">
        <v>1505</v>
      </c>
      <c r="H1073" t="s">
        <v>1029</v>
      </c>
      <c r="I1073">
        <v>63300080</v>
      </c>
      <c r="J1073" t="s">
        <v>91</v>
      </c>
      <c r="K1073" s="3"/>
      <c r="L1073" s="3">
        <v>61376.53892731369</v>
      </c>
      <c r="M1073" s="3">
        <v>63524.71778976966</v>
      </c>
      <c r="N1073" s="107"/>
      <c r="O1073" s="100"/>
      <c r="P1073" s="3">
        <f t="shared" si="16"/>
        <v>124901.25671708335</v>
      </c>
    </row>
    <row r="1074" spans="1:16" x14ac:dyDescent="0.35">
      <c r="A1074" t="s">
        <v>10</v>
      </c>
      <c r="C1074" t="s">
        <v>11</v>
      </c>
      <c r="D1074" t="s">
        <v>32</v>
      </c>
      <c r="E1074" t="s">
        <v>1027</v>
      </c>
      <c r="F1074" t="s">
        <v>1028</v>
      </c>
      <c r="G1074">
        <v>1505</v>
      </c>
      <c r="H1074" t="s">
        <v>1029</v>
      </c>
      <c r="I1074">
        <v>63300100</v>
      </c>
      <c r="J1074" t="s">
        <v>1869</v>
      </c>
      <c r="K1074" s="3"/>
      <c r="L1074" s="3">
        <v>18574.478885897563</v>
      </c>
      <c r="M1074" s="3">
        <v>19224.585646903975</v>
      </c>
      <c r="N1074" s="107"/>
      <c r="O1074" s="100"/>
      <c r="P1074" s="3">
        <f t="shared" si="16"/>
        <v>37799.064532801538</v>
      </c>
    </row>
    <row r="1075" spans="1:16" x14ac:dyDescent="0.35">
      <c r="A1075" t="s">
        <v>10</v>
      </c>
      <c r="C1075" t="s">
        <v>11</v>
      </c>
      <c r="D1075" t="s">
        <v>32</v>
      </c>
      <c r="E1075" t="s">
        <v>1027</v>
      </c>
      <c r="F1075" t="s">
        <v>1028</v>
      </c>
      <c r="G1075">
        <v>1505</v>
      </c>
      <c r="H1075" t="s">
        <v>1029</v>
      </c>
      <c r="I1075">
        <v>63300170</v>
      </c>
      <c r="J1075" t="s">
        <v>1873</v>
      </c>
      <c r="K1075" s="3"/>
      <c r="L1075" s="3">
        <v>32101.545031062094</v>
      </c>
      <c r="M1075" s="3">
        <v>33225.099107149268</v>
      </c>
      <c r="N1075" s="107"/>
      <c r="O1075" s="100"/>
      <c r="P1075" s="3">
        <f t="shared" si="16"/>
        <v>65326.644138211363</v>
      </c>
    </row>
    <row r="1076" spans="1:16" x14ac:dyDescent="0.35">
      <c r="A1076" t="s">
        <v>10</v>
      </c>
      <c r="C1076" t="s">
        <v>11</v>
      </c>
      <c r="D1076" t="s">
        <v>32</v>
      </c>
      <c r="E1076" t="s">
        <v>984</v>
      </c>
      <c r="F1076" t="s">
        <v>985</v>
      </c>
      <c r="G1076">
        <v>3030</v>
      </c>
      <c r="H1076" t="s">
        <v>986</v>
      </c>
      <c r="I1076">
        <v>63300040</v>
      </c>
      <c r="J1076" t="s">
        <v>1515</v>
      </c>
      <c r="K1076" s="3"/>
      <c r="L1076" s="3">
        <v>34201.531908022531</v>
      </c>
      <c r="M1076" s="3">
        <v>35398.585524803311</v>
      </c>
      <c r="N1076" s="107"/>
      <c r="O1076" s="100"/>
      <c r="P1076" s="3">
        <f t="shared" si="16"/>
        <v>69600.117432825849</v>
      </c>
    </row>
    <row r="1077" spans="1:16" x14ac:dyDescent="0.35">
      <c r="A1077" t="s">
        <v>10</v>
      </c>
      <c r="C1077" t="s">
        <v>11</v>
      </c>
      <c r="D1077" t="s">
        <v>32</v>
      </c>
      <c r="E1077" t="s">
        <v>984</v>
      </c>
      <c r="F1077" t="s">
        <v>985</v>
      </c>
      <c r="G1077">
        <v>3030</v>
      </c>
      <c r="H1077" t="s">
        <v>986</v>
      </c>
      <c r="I1077">
        <v>63300080</v>
      </c>
      <c r="J1077" t="s">
        <v>91</v>
      </c>
      <c r="K1077" s="3"/>
      <c r="L1077" s="3">
        <v>99021.578095608085</v>
      </c>
      <c r="M1077" s="3">
        <v>102487.33332895437</v>
      </c>
      <c r="N1077" s="107"/>
      <c r="O1077" s="100"/>
      <c r="P1077" s="3">
        <f t="shared" si="16"/>
        <v>201508.91142456245</v>
      </c>
    </row>
    <row r="1078" spans="1:16" x14ac:dyDescent="0.35">
      <c r="A1078" t="s">
        <v>10</v>
      </c>
      <c r="C1078" t="s">
        <v>11</v>
      </c>
      <c r="D1078" t="s">
        <v>32</v>
      </c>
      <c r="E1078" t="s">
        <v>984</v>
      </c>
      <c r="F1078" t="s">
        <v>985</v>
      </c>
      <c r="G1078">
        <v>3030</v>
      </c>
      <c r="H1078" t="s">
        <v>986</v>
      </c>
      <c r="I1078">
        <v>63300100</v>
      </c>
      <c r="J1078" t="s">
        <v>1869</v>
      </c>
      <c r="K1078" s="3"/>
      <c r="L1078" s="3">
        <v>29967.056528934027</v>
      </c>
      <c r="M1078" s="3">
        <v>31015.903507446714</v>
      </c>
      <c r="N1078" s="107"/>
      <c r="O1078" s="100"/>
      <c r="P1078" s="3">
        <f t="shared" si="16"/>
        <v>60982.96003638074</v>
      </c>
    </row>
    <row r="1079" spans="1:16" x14ac:dyDescent="0.35">
      <c r="A1079" t="s">
        <v>10</v>
      </c>
      <c r="C1079" t="s">
        <v>11</v>
      </c>
      <c r="D1079" t="s">
        <v>32</v>
      </c>
      <c r="E1079" t="s">
        <v>984</v>
      </c>
      <c r="F1079" t="s">
        <v>985</v>
      </c>
      <c r="G1079">
        <v>3030</v>
      </c>
      <c r="H1079" t="s">
        <v>986</v>
      </c>
      <c r="I1079">
        <v>63300170</v>
      </c>
      <c r="J1079" t="s">
        <v>1873</v>
      </c>
      <c r="K1079" s="3"/>
      <c r="L1079" s="3">
        <v>51790.891175005549</v>
      </c>
      <c r="M1079" s="3">
        <v>53603.572366130735</v>
      </c>
      <c r="N1079" s="107"/>
      <c r="O1079" s="100"/>
      <c r="P1079" s="3">
        <f t="shared" si="16"/>
        <v>105394.46354113628</v>
      </c>
    </row>
    <row r="1080" spans="1:16" x14ac:dyDescent="0.35">
      <c r="A1080" t="s">
        <v>10</v>
      </c>
      <c r="C1080" t="s">
        <v>11</v>
      </c>
      <c r="D1080" t="s">
        <v>32</v>
      </c>
      <c r="E1080" t="s">
        <v>987</v>
      </c>
      <c r="F1080" t="s">
        <v>988</v>
      </c>
      <c r="G1080">
        <v>3030</v>
      </c>
      <c r="H1080" t="s">
        <v>986</v>
      </c>
      <c r="I1080">
        <v>63300040</v>
      </c>
      <c r="J1080" t="s">
        <v>1515</v>
      </c>
      <c r="K1080" s="3"/>
      <c r="L1080" s="3">
        <v>9328.398361752088</v>
      </c>
      <c r="M1080" s="3">
        <v>9654.8923044134117</v>
      </c>
      <c r="N1080" s="107"/>
      <c r="O1080" s="100"/>
      <c r="P1080" s="3">
        <f t="shared" si="16"/>
        <v>18983.2906661655</v>
      </c>
    </row>
    <row r="1081" spans="1:16" x14ac:dyDescent="0.35">
      <c r="A1081" t="s">
        <v>10</v>
      </c>
      <c r="C1081" t="s">
        <v>11</v>
      </c>
      <c r="D1081" t="s">
        <v>32</v>
      </c>
      <c r="E1081" t="s">
        <v>987</v>
      </c>
      <c r="F1081" t="s">
        <v>988</v>
      </c>
      <c r="G1081">
        <v>3030</v>
      </c>
      <c r="H1081" t="s">
        <v>986</v>
      </c>
      <c r="I1081">
        <v>63300080</v>
      </c>
      <c r="J1081" t="s">
        <v>91</v>
      </c>
      <c r="K1081" s="3"/>
      <c r="L1081" s="3">
        <v>27007.934304501283</v>
      </c>
      <c r="M1081" s="3">
        <v>27953.212005158828</v>
      </c>
      <c r="N1081" s="107"/>
      <c r="O1081" s="100"/>
      <c r="P1081" s="3">
        <f t="shared" si="16"/>
        <v>54961.146309660107</v>
      </c>
    </row>
    <row r="1082" spans="1:16" x14ac:dyDescent="0.35">
      <c r="A1082" t="s">
        <v>10</v>
      </c>
      <c r="C1082" t="s">
        <v>11</v>
      </c>
      <c r="D1082" t="s">
        <v>32</v>
      </c>
      <c r="E1082" t="s">
        <v>987</v>
      </c>
      <c r="F1082" t="s">
        <v>988</v>
      </c>
      <c r="G1082">
        <v>3030</v>
      </c>
      <c r="H1082" t="s">
        <v>986</v>
      </c>
      <c r="I1082">
        <v>63300100</v>
      </c>
      <c r="J1082" t="s">
        <v>1869</v>
      </c>
      <c r="K1082" s="3"/>
      <c r="L1082" s="3">
        <v>8173.4538026780201</v>
      </c>
      <c r="M1082" s="3">
        <v>8459.5246857717502</v>
      </c>
      <c r="N1082" s="107"/>
      <c r="O1082" s="100"/>
      <c r="P1082" s="3">
        <f t="shared" si="16"/>
        <v>16632.978488449771</v>
      </c>
    </row>
    <row r="1083" spans="1:16" x14ac:dyDescent="0.35">
      <c r="A1083" t="s">
        <v>10</v>
      </c>
      <c r="C1083" t="s">
        <v>11</v>
      </c>
      <c r="D1083" t="s">
        <v>32</v>
      </c>
      <c r="E1083" t="s">
        <v>987</v>
      </c>
      <c r="F1083" t="s">
        <v>988</v>
      </c>
      <c r="G1083">
        <v>3030</v>
      </c>
      <c r="H1083" t="s">
        <v>986</v>
      </c>
      <c r="I1083">
        <v>63300170</v>
      </c>
      <c r="J1083" t="s">
        <v>1873</v>
      </c>
      <c r="K1083" s="3"/>
      <c r="L1083" s="3">
        <v>14125.860376367449</v>
      </c>
      <c r="M1083" s="3">
        <v>14620.265489540308</v>
      </c>
      <c r="N1083" s="107"/>
      <c r="O1083" s="100"/>
      <c r="P1083" s="3">
        <f t="shared" si="16"/>
        <v>28746.125865907758</v>
      </c>
    </row>
    <row r="1084" spans="1:16" x14ac:dyDescent="0.35">
      <c r="A1084" t="s">
        <v>10</v>
      </c>
      <c r="C1084" t="s">
        <v>11</v>
      </c>
      <c r="D1084" t="s">
        <v>32</v>
      </c>
      <c r="E1084" t="s">
        <v>748</v>
      </c>
      <c r="F1084" t="s">
        <v>749</v>
      </c>
      <c r="G1084">
        <v>4014</v>
      </c>
      <c r="H1084" t="s">
        <v>750</v>
      </c>
      <c r="I1084">
        <v>63300040</v>
      </c>
      <c r="J1084" t="s">
        <v>1515</v>
      </c>
      <c r="K1084" s="3"/>
      <c r="L1084" s="3">
        <v>92603.676211451821</v>
      </c>
      <c r="M1084" s="3">
        <v>95844.804878852621</v>
      </c>
      <c r="N1084" s="107"/>
      <c r="O1084" s="100"/>
      <c r="P1084" s="3">
        <f t="shared" si="16"/>
        <v>188448.48109030444</v>
      </c>
    </row>
    <row r="1085" spans="1:16" x14ac:dyDescent="0.35">
      <c r="A1085" t="s">
        <v>10</v>
      </c>
      <c r="C1085" t="s">
        <v>11</v>
      </c>
      <c r="D1085" t="s">
        <v>32</v>
      </c>
      <c r="E1085" t="s">
        <v>748</v>
      </c>
      <c r="F1085" t="s">
        <v>749</v>
      </c>
      <c r="G1085">
        <v>4014</v>
      </c>
      <c r="H1085" t="s">
        <v>750</v>
      </c>
      <c r="I1085">
        <v>63300080</v>
      </c>
      <c r="J1085" t="s">
        <v>91</v>
      </c>
      <c r="K1085" s="3"/>
      <c r="L1085" s="3">
        <v>268109.69112648908</v>
      </c>
      <c r="M1085" s="3">
        <v>277493.53031591617</v>
      </c>
      <c r="N1085" s="107"/>
      <c r="O1085" s="100"/>
      <c r="P1085" s="3">
        <f t="shared" si="16"/>
        <v>545603.22144240525</v>
      </c>
    </row>
    <row r="1086" spans="1:16" x14ac:dyDescent="0.35">
      <c r="A1086" t="s">
        <v>10</v>
      </c>
      <c r="C1086" t="s">
        <v>11</v>
      </c>
      <c r="D1086" t="s">
        <v>32</v>
      </c>
      <c r="E1086" t="s">
        <v>748</v>
      </c>
      <c r="F1086" t="s">
        <v>749</v>
      </c>
      <c r="G1086">
        <v>4014</v>
      </c>
      <c r="H1086" t="s">
        <v>750</v>
      </c>
      <c r="I1086">
        <v>63300100</v>
      </c>
      <c r="J1086" t="s">
        <v>1869</v>
      </c>
      <c r="K1086" s="3"/>
      <c r="L1086" s="3">
        <v>81138.459156700643</v>
      </c>
      <c r="M1086" s="3">
        <v>83978.305227185163</v>
      </c>
      <c r="N1086" s="107"/>
      <c r="O1086" s="100"/>
      <c r="P1086" s="3">
        <f t="shared" si="16"/>
        <v>165116.76438388581</v>
      </c>
    </row>
    <row r="1087" spans="1:16" x14ac:dyDescent="0.35">
      <c r="A1087" t="s">
        <v>10</v>
      </c>
      <c r="C1087" t="s">
        <v>11</v>
      </c>
      <c r="D1087" t="s">
        <v>32</v>
      </c>
      <c r="E1087" t="s">
        <v>748</v>
      </c>
      <c r="F1087" t="s">
        <v>749</v>
      </c>
      <c r="G1087">
        <v>4014</v>
      </c>
      <c r="H1087" t="s">
        <v>750</v>
      </c>
      <c r="I1087">
        <v>63300170</v>
      </c>
      <c r="J1087" t="s">
        <v>1873</v>
      </c>
      <c r="K1087" s="3"/>
      <c r="L1087" s="3">
        <v>140228.42397734133</v>
      </c>
      <c r="M1087" s="3">
        <v>145136.41881654828</v>
      </c>
      <c r="N1087" s="107"/>
      <c r="O1087" s="100"/>
      <c r="P1087" s="3">
        <f t="shared" si="16"/>
        <v>285364.84279388958</v>
      </c>
    </row>
    <row r="1088" spans="1:16" x14ac:dyDescent="0.35">
      <c r="A1088" t="s">
        <v>10</v>
      </c>
      <c r="C1088" t="s">
        <v>11</v>
      </c>
      <c r="D1088" t="s">
        <v>32</v>
      </c>
      <c r="E1088" t="s">
        <v>751</v>
      </c>
      <c r="F1088" t="s">
        <v>752</v>
      </c>
      <c r="G1088">
        <v>4014</v>
      </c>
      <c r="H1088" t="s">
        <v>750</v>
      </c>
      <c r="I1088">
        <v>63300040</v>
      </c>
      <c r="J1088" t="s">
        <v>1515</v>
      </c>
      <c r="K1088" s="3"/>
      <c r="L1088" s="3">
        <v>93088.216295635604</v>
      </c>
      <c r="M1088" s="3">
        <v>96346.303865982845</v>
      </c>
      <c r="N1088" s="107"/>
      <c r="O1088" s="100"/>
      <c r="P1088" s="3">
        <f t="shared" si="16"/>
        <v>189434.52016161845</v>
      </c>
    </row>
    <row r="1089" spans="1:16" x14ac:dyDescent="0.35">
      <c r="A1089" t="s">
        <v>10</v>
      </c>
      <c r="C1089" t="s">
        <v>11</v>
      </c>
      <c r="D1089" t="s">
        <v>32</v>
      </c>
      <c r="E1089" t="s">
        <v>751</v>
      </c>
      <c r="F1089" t="s">
        <v>752</v>
      </c>
      <c r="G1089">
        <v>4014</v>
      </c>
      <c r="H1089" t="s">
        <v>750</v>
      </c>
      <c r="I1089">
        <v>63300080</v>
      </c>
      <c r="J1089" t="s">
        <v>91</v>
      </c>
      <c r="K1089" s="3"/>
      <c r="L1089" s="3">
        <v>269512.55003688781</v>
      </c>
      <c r="M1089" s="3">
        <v>278945.48928817891</v>
      </c>
      <c r="N1089" s="107"/>
      <c r="O1089" s="100"/>
      <c r="P1089" s="3">
        <f t="shared" si="16"/>
        <v>548458.03932506673</v>
      </c>
    </row>
    <row r="1090" spans="1:16" x14ac:dyDescent="0.35">
      <c r="A1090" t="s">
        <v>10</v>
      </c>
      <c r="C1090" t="s">
        <v>11</v>
      </c>
      <c r="D1090" t="s">
        <v>32</v>
      </c>
      <c r="E1090" t="s">
        <v>751</v>
      </c>
      <c r="F1090" t="s">
        <v>752</v>
      </c>
      <c r="G1090">
        <v>4014</v>
      </c>
      <c r="H1090" t="s">
        <v>750</v>
      </c>
      <c r="I1090">
        <v>63300100</v>
      </c>
      <c r="J1090" t="s">
        <v>1869</v>
      </c>
      <c r="K1090" s="3"/>
      <c r="L1090" s="3">
        <v>81563.008563794996</v>
      </c>
      <c r="M1090" s="3">
        <v>84417.713863527824</v>
      </c>
      <c r="N1090" s="107"/>
      <c r="O1090" s="100"/>
      <c r="P1090" s="3">
        <f t="shared" si="16"/>
        <v>165980.72242732282</v>
      </c>
    </row>
    <row r="1091" spans="1:16" x14ac:dyDescent="0.35">
      <c r="A1091" t="s">
        <v>10</v>
      </c>
      <c r="C1091" t="s">
        <v>11</v>
      </c>
      <c r="D1091" t="s">
        <v>32</v>
      </c>
      <c r="E1091" t="s">
        <v>751</v>
      </c>
      <c r="F1091" t="s">
        <v>752</v>
      </c>
      <c r="G1091">
        <v>4014</v>
      </c>
      <c r="H1091" t="s">
        <v>750</v>
      </c>
      <c r="I1091">
        <v>63300170</v>
      </c>
      <c r="J1091" t="s">
        <v>1873</v>
      </c>
      <c r="K1091" s="3"/>
      <c r="L1091" s="3">
        <v>140962.15610481962</v>
      </c>
      <c r="M1091" s="3">
        <v>145895.83156848833</v>
      </c>
      <c r="N1091" s="107"/>
      <c r="O1091" s="100"/>
      <c r="P1091" s="3">
        <f t="shared" si="16"/>
        <v>286857.98767330794</v>
      </c>
    </row>
    <row r="1092" spans="1:16" x14ac:dyDescent="0.35">
      <c r="A1092" t="s">
        <v>10</v>
      </c>
      <c r="C1092" t="s">
        <v>11</v>
      </c>
      <c r="D1092" t="s">
        <v>32</v>
      </c>
      <c r="E1092" t="s">
        <v>753</v>
      </c>
      <c r="F1092" t="s">
        <v>754</v>
      </c>
      <c r="G1092">
        <v>4014</v>
      </c>
      <c r="H1092" t="s">
        <v>750</v>
      </c>
      <c r="I1092">
        <v>63300040</v>
      </c>
      <c r="J1092" t="s">
        <v>1515</v>
      </c>
      <c r="K1092" s="3"/>
      <c r="L1092" s="3">
        <v>37751.806449136704</v>
      </c>
      <c r="M1092" s="3">
        <v>39073.119674856483</v>
      </c>
      <c r="N1092" s="107"/>
      <c r="O1092" s="100"/>
      <c r="P1092" s="3">
        <f t="shared" ref="P1092:P1155" si="17">SUM(L1092:N1092)</f>
        <v>76824.92612399318</v>
      </c>
    </row>
    <row r="1093" spans="1:16" x14ac:dyDescent="0.35">
      <c r="A1093" t="s">
        <v>10</v>
      </c>
      <c r="C1093" t="s">
        <v>11</v>
      </c>
      <c r="D1093" t="s">
        <v>32</v>
      </c>
      <c r="E1093" t="s">
        <v>753</v>
      </c>
      <c r="F1093" t="s">
        <v>754</v>
      </c>
      <c r="G1093">
        <v>4014</v>
      </c>
      <c r="H1093" t="s">
        <v>750</v>
      </c>
      <c r="I1093">
        <v>63300080</v>
      </c>
      <c r="J1093" t="s">
        <v>91</v>
      </c>
      <c r="K1093" s="3"/>
      <c r="L1093" s="3">
        <v>109300.46819559579</v>
      </c>
      <c r="M1093" s="3">
        <v>113125.98458244163</v>
      </c>
      <c r="N1093" s="107"/>
      <c r="O1093" s="100"/>
      <c r="P1093" s="3">
        <f t="shared" si="17"/>
        <v>222426.4527780374</v>
      </c>
    </row>
    <row r="1094" spans="1:16" x14ac:dyDescent="0.35">
      <c r="A1094" t="s">
        <v>10</v>
      </c>
      <c r="C1094" t="s">
        <v>11</v>
      </c>
      <c r="D1094" t="s">
        <v>32</v>
      </c>
      <c r="E1094" t="s">
        <v>753</v>
      </c>
      <c r="F1094" t="s">
        <v>754</v>
      </c>
      <c r="G1094">
        <v>4014</v>
      </c>
      <c r="H1094" t="s">
        <v>750</v>
      </c>
      <c r="I1094">
        <v>63300100</v>
      </c>
      <c r="J1094" t="s">
        <v>1869</v>
      </c>
      <c r="K1094" s="3"/>
      <c r="L1094" s="3">
        <v>33077.773269719779</v>
      </c>
      <c r="M1094" s="3">
        <v>34235.495334159968</v>
      </c>
      <c r="N1094" s="107"/>
      <c r="O1094" s="100"/>
      <c r="P1094" s="3">
        <f t="shared" si="17"/>
        <v>67313.268603879755</v>
      </c>
    </row>
    <row r="1095" spans="1:16" x14ac:dyDescent="0.35">
      <c r="A1095" t="s">
        <v>10</v>
      </c>
      <c r="C1095" t="s">
        <v>11</v>
      </c>
      <c r="D1095" t="s">
        <v>32</v>
      </c>
      <c r="E1095" t="s">
        <v>753</v>
      </c>
      <c r="F1095" t="s">
        <v>754</v>
      </c>
      <c r="G1095">
        <v>4014</v>
      </c>
      <c r="H1095" t="s">
        <v>750</v>
      </c>
      <c r="I1095">
        <v>63300170</v>
      </c>
      <c r="J1095" t="s">
        <v>1873</v>
      </c>
      <c r="K1095" s="3"/>
      <c r="L1095" s="3">
        <v>57167.021194407011</v>
      </c>
      <c r="M1095" s="3">
        <v>59167.866936211249</v>
      </c>
      <c r="N1095" s="107"/>
      <c r="O1095" s="100"/>
      <c r="P1095" s="3">
        <f t="shared" si="17"/>
        <v>116334.88813061826</v>
      </c>
    </row>
    <row r="1096" spans="1:16" x14ac:dyDescent="0.35">
      <c r="A1096" t="s">
        <v>10</v>
      </c>
      <c r="C1096" t="s">
        <v>11</v>
      </c>
      <c r="D1096" t="s">
        <v>32</v>
      </c>
      <c r="E1096" t="s">
        <v>1055</v>
      </c>
      <c r="F1096" t="s">
        <v>1056</v>
      </c>
      <c r="G1096">
        <v>1439</v>
      </c>
      <c r="H1096" t="s">
        <v>1057</v>
      </c>
      <c r="I1096">
        <v>63300040</v>
      </c>
      <c r="J1096" t="s">
        <v>1515</v>
      </c>
      <c r="K1096" s="3"/>
      <c r="L1096" s="3">
        <v>1559.0075182719113</v>
      </c>
      <c r="M1096" s="3">
        <v>1613.5727814114282</v>
      </c>
      <c r="N1096" s="107"/>
      <c r="O1096" s="100"/>
      <c r="P1096" s="3">
        <f t="shared" si="17"/>
        <v>3172.5802996833395</v>
      </c>
    </row>
    <row r="1097" spans="1:16" x14ac:dyDescent="0.35">
      <c r="A1097" t="s">
        <v>10</v>
      </c>
      <c r="C1097" t="s">
        <v>11</v>
      </c>
      <c r="D1097" t="s">
        <v>32</v>
      </c>
      <c r="E1097" t="s">
        <v>1055</v>
      </c>
      <c r="F1097" t="s">
        <v>1056</v>
      </c>
      <c r="G1097">
        <v>1439</v>
      </c>
      <c r="H1097" t="s">
        <v>1057</v>
      </c>
      <c r="I1097">
        <v>63300080</v>
      </c>
      <c r="J1097" t="s">
        <v>91</v>
      </c>
      <c r="K1097" s="3"/>
      <c r="L1097" s="3">
        <v>4513.6979576634385</v>
      </c>
      <c r="M1097" s="3">
        <v>4671.6773861816591</v>
      </c>
      <c r="N1097" s="107"/>
      <c r="O1097" s="100"/>
      <c r="P1097" s="3">
        <f t="shared" si="17"/>
        <v>9185.3753438450985</v>
      </c>
    </row>
    <row r="1098" spans="1:16" x14ac:dyDescent="0.35">
      <c r="A1098" t="s">
        <v>10</v>
      </c>
      <c r="C1098" t="s">
        <v>11</v>
      </c>
      <c r="D1098" t="s">
        <v>32</v>
      </c>
      <c r="E1098" t="s">
        <v>1055</v>
      </c>
      <c r="F1098" t="s">
        <v>1056</v>
      </c>
      <c r="G1098">
        <v>1439</v>
      </c>
      <c r="H1098" t="s">
        <v>1057</v>
      </c>
      <c r="I1098">
        <v>63300100</v>
      </c>
      <c r="J1098" t="s">
        <v>1869</v>
      </c>
      <c r="K1098" s="3"/>
      <c r="L1098" s="3">
        <v>1365.9875398191987</v>
      </c>
      <c r="M1098" s="3">
        <v>1413.7971037128705</v>
      </c>
      <c r="N1098" s="107"/>
      <c r="O1098" s="100"/>
      <c r="P1098" s="3">
        <f t="shared" si="17"/>
        <v>2779.7846435320689</v>
      </c>
    </row>
    <row r="1099" spans="1:16" x14ac:dyDescent="0.35">
      <c r="A1099" t="s">
        <v>10</v>
      </c>
      <c r="C1099" t="s">
        <v>11</v>
      </c>
      <c r="D1099" t="s">
        <v>32</v>
      </c>
      <c r="E1099" t="s">
        <v>1055</v>
      </c>
      <c r="F1099" t="s">
        <v>1056</v>
      </c>
      <c r="G1099">
        <v>1439</v>
      </c>
      <c r="H1099" t="s">
        <v>1057</v>
      </c>
      <c r="I1099">
        <v>63300170</v>
      </c>
      <c r="J1099" t="s">
        <v>1873</v>
      </c>
      <c r="K1099" s="3"/>
      <c r="L1099" s="3">
        <v>2360.7828133831804</v>
      </c>
      <c r="M1099" s="3">
        <v>2443.4102118515916</v>
      </c>
      <c r="N1099" s="107"/>
      <c r="O1099" s="100"/>
      <c r="P1099" s="3">
        <f t="shared" si="17"/>
        <v>4804.193025234772</v>
      </c>
    </row>
    <row r="1100" spans="1:16" x14ac:dyDescent="0.35">
      <c r="A1100" t="s">
        <v>10</v>
      </c>
      <c r="C1100" t="s">
        <v>11</v>
      </c>
      <c r="D1100" t="s">
        <v>32</v>
      </c>
      <c r="E1100" t="s">
        <v>1058</v>
      </c>
      <c r="F1100" t="s">
        <v>1059</v>
      </c>
      <c r="G1100">
        <v>1439</v>
      </c>
      <c r="H1100" t="s">
        <v>1057</v>
      </c>
      <c r="I1100">
        <v>63300040</v>
      </c>
      <c r="J1100" t="s">
        <v>1515</v>
      </c>
      <c r="K1100" s="3"/>
      <c r="L1100" s="3">
        <v>42183.462547522329</v>
      </c>
      <c r="M1100" s="3">
        <v>43659.883736685602</v>
      </c>
      <c r="N1100" s="107"/>
      <c r="O1100" s="100"/>
      <c r="P1100" s="3">
        <f t="shared" si="17"/>
        <v>85843.346284207932</v>
      </c>
    </row>
    <row r="1101" spans="1:16" x14ac:dyDescent="0.35">
      <c r="A1101" t="s">
        <v>10</v>
      </c>
      <c r="C1101" t="s">
        <v>11</v>
      </c>
      <c r="D1101" t="s">
        <v>32</v>
      </c>
      <c r="E1101" t="s">
        <v>1058</v>
      </c>
      <c r="F1101" t="s">
        <v>1059</v>
      </c>
      <c r="G1101">
        <v>1439</v>
      </c>
      <c r="H1101" t="s">
        <v>1057</v>
      </c>
      <c r="I1101">
        <v>63300080</v>
      </c>
      <c r="J1101" t="s">
        <v>91</v>
      </c>
      <c r="K1101" s="3"/>
      <c r="L1101" s="3">
        <v>122131.16775663607</v>
      </c>
      <c r="M1101" s="3">
        <v>126405.75862811833</v>
      </c>
      <c r="N1101" s="107"/>
      <c r="O1101" s="100"/>
      <c r="P1101" s="3">
        <f t="shared" si="17"/>
        <v>248536.92638475442</v>
      </c>
    </row>
    <row r="1102" spans="1:16" x14ac:dyDescent="0.35">
      <c r="A1102" t="s">
        <v>10</v>
      </c>
      <c r="C1102" t="s">
        <v>11</v>
      </c>
      <c r="D1102" t="s">
        <v>32</v>
      </c>
      <c r="E1102" t="s">
        <v>1058</v>
      </c>
      <c r="F1102" t="s">
        <v>1059</v>
      </c>
      <c r="G1102">
        <v>1439</v>
      </c>
      <c r="H1102" t="s">
        <v>1057</v>
      </c>
      <c r="I1102">
        <v>63300100</v>
      </c>
      <c r="J1102" t="s">
        <v>1869</v>
      </c>
      <c r="K1102" s="3"/>
      <c r="L1102" s="3">
        <v>36960.748136876704</v>
      </c>
      <c r="M1102" s="3">
        <v>38254.37432166739</v>
      </c>
      <c r="N1102" s="107"/>
      <c r="O1102" s="100"/>
      <c r="P1102" s="3">
        <f t="shared" si="17"/>
        <v>75215.122458544094</v>
      </c>
    </row>
    <row r="1103" spans="1:16" x14ac:dyDescent="0.35">
      <c r="A1103" t="s">
        <v>10</v>
      </c>
      <c r="C1103" t="s">
        <v>11</v>
      </c>
      <c r="D1103" t="s">
        <v>32</v>
      </c>
      <c r="E1103" t="s">
        <v>1058</v>
      </c>
      <c r="F1103" t="s">
        <v>1059</v>
      </c>
      <c r="G1103">
        <v>1439</v>
      </c>
      <c r="H1103" t="s">
        <v>1057</v>
      </c>
      <c r="I1103">
        <v>63300170</v>
      </c>
      <c r="J1103" t="s">
        <v>1873</v>
      </c>
      <c r="K1103" s="3"/>
      <c r="L1103" s="3">
        <v>63877.814714819528</v>
      </c>
      <c r="M1103" s="3">
        <v>66113.538229838203</v>
      </c>
      <c r="N1103" s="107"/>
      <c r="O1103" s="100"/>
      <c r="P1103" s="3">
        <f t="shared" si="17"/>
        <v>129991.35294465773</v>
      </c>
    </row>
    <row r="1104" spans="1:16" x14ac:dyDescent="0.35">
      <c r="A1104" t="s">
        <v>10</v>
      </c>
      <c r="C1104" t="s">
        <v>11</v>
      </c>
      <c r="D1104" t="s">
        <v>32</v>
      </c>
      <c r="E1104" t="s">
        <v>401</v>
      </c>
      <c r="F1104" t="s">
        <v>402</v>
      </c>
      <c r="G1104">
        <v>4560</v>
      </c>
      <c r="H1104" t="s">
        <v>403</v>
      </c>
      <c r="I1104">
        <v>63300040</v>
      </c>
      <c r="J1104" t="s">
        <v>1515</v>
      </c>
      <c r="K1104" s="3"/>
      <c r="L1104" s="3">
        <v>12812.229656010968</v>
      </c>
      <c r="M1104" s="3">
        <v>13260.65769397135</v>
      </c>
      <c r="N1104" s="107"/>
      <c r="O1104" s="100"/>
      <c r="P1104" s="3">
        <f t="shared" si="17"/>
        <v>26072.887349982317</v>
      </c>
    </row>
    <row r="1105" spans="1:16" x14ac:dyDescent="0.35">
      <c r="A1105" t="s">
        <v>10</v>
      </c>
      <c r="C1105" t="s">
        <v>11</v>
      </c>
      <c r="D1105" t="s">
        <v>32</v>
      </c>
      <c r="E1105" t="s">
        <v>401</v>
      </c>
      <c r="F1105" t="s">
        <v>402</v>
      </c>
      <c r="G1105">
        <v>4560</v>
      </c>
      <c r="H1105" t="s">
        <v>403</v>
      </c>
      <c r="I1105">
        <v>63300080</v>
      </c>
      <c r="J1105" t="s">
        <v>91</v>
      </c>
      <c r="K1105" s="3"/>
      <c r="L1105" s="3">
        <v>37094.455385022236</v>
      </c>
      <c r="M1105" s="3">
        <v>38392.761323498009</v>
      </c>
      <c r="N1105" s="107"/>
      <c r="O1105" s="100"/>
      <c r="P1105" s="3">
        <f t="shared" si="17"/>
        <v>75487.216708520253</v>
      </c>
    </row>
    <row r="1106" spans="1:16" x14ac:dyDescent="0.35">
      <c r="A1106" t="s">
        <v>10</v>
      </c>
      <c r="C1106" t="s">
        <v>11</v>
      </c>
      <c r="D1106" t="s">
        <v>32</v>
      </c>
      <c r="E1106" t="s">
        <v>401</v>
      </c>
      <c r="F1106" t="s">
        <v>402</v>
      </c>
      <c r="G1106">
        <v>4560</v>
      </c>
      <c r="H1106" t="s">
        <v>403</v>
      </c>
      <c r="I1106">
        <v>63300100</v>
      </c>
      <c r="J1106" t="s">
        <v>1869</v>
      </c>
      <c r="K1106" s="3"/>
      <c r="L1106" s="3">
        <v>11225.953603361992</v>
      </c>
      <c r="M1106" s="3">
        <v>11618.86197947966</v>
      </c>
      <c r="N1106" s="107"/>
      <c r="O1106" s="100"/>
      <c r="P1106" s="3">
        <f t="shared" si="17"/>
        <v>22844.815582841649</v>
      </c>
    </row>
    <row r="1107" spans="1:16" x14ac:dyDescent="0.35">
      <c r="A1107" t="s">
        <v>10</v>
      </c>
      <c r="C1107" t="s">
        <v>11</v>
      </c>
      <c r="D1107" t="s">
        <v>32</v>
      </c>
      <c r="E1107" t="s">
        <v>401</v>
      </c>
      <c r="F1107" t="s">
        <v>402</v>
      </c>
      <c r="G1107">
        <v>4560</v>
      </c>
      <c r="H1107" t="s">
        <v>403</v>
      </c>
      <c r="I1107">
        <v>63300130</v>
      </c>
      <c r="J1107" t="s">
        <v>1896</v>
      </c>
      <c r="K1107" s="3"/>
      <c r="L1107" s="3">
        <v>6101.0617409576043</v>
      </c>
      <c r="M1107" s="3">
        <v>6314.5989018911205</v>
      </c>
      <c r="N1107" s="107"/>
      <c r="O1107" s="100"/>
      <c r="P1107" s="3">
        <f t="shared" si="17"/>
        <v>12415.660642848725</v>
      </c>
    </row>
    <row r="1108" spans="1:16" x14ac:dyDescent="0.35">
      <c r="A1108" t="s">
        <v>10</v>
      </c>
      <c r="C1108" t="s">
        <v>11</v>
      </c>
      <c r="D1108" t="s">
        <v>32</v>
      </c>
      <c r="E1108" t="s">
        <v>401</v>
      </c>
      <c r="F1108" t="s">
        <v>402</v>
      </c>
      <c r="G1108">
        <v>4560</v>
      </c>
      <c r="H1108" t="s">
        <v>403</v>
      </c>
      <c r="I1108">
        <v>63300170</v>
      </c>
      <c r="J1108" t="s">
        <v>1873</v>
      </c>
      <c r="K1108" s="3"/>
      <c r="L1108" s="3">
        <v>19401.376336245183</v>
      </c>
      <c r="M1108" s="3">
        <v>20080.424508013763</v>
      </c>
      <c r="N1108" s="107"/>
      <c r="O1108" s="100"/>
      <c r="P1108" s="3">
        <f t="shared" si="17"/>
        <v>39481.800844258949</v>
      </c>
    </row>
    <row r="1109" spans="1:16" x14ac:dyDescent="0.35">
      <c r="A1109" t="s">
        <v>10</v>
      </c>
      <c r="C1109" t="s">
        <v>11</v>
      </c>
      <c r="D1109" t="s">
        <v>32</v>
      </c>
      <c r="E1109" t="s">
        <v>404</v>
      </c>
      <c r="F1109" t="s">
        <v>405</v>
      </c>
      <c r="G1109">
        <v>4560</v>
      </c>
      <c r="H1109" t="s">
        <v>403</v>
      </c>
      <c r="I1109">
        <v>63300040</v>
      </c>
      <c r="J1109" t="s">
        <v>1515</v>
      </c>
      <c r="K1109" s="3"/>
      <c r="L1109" s="3">
        <v>7416.5723881371096</v>
      </c>
      <c r="M1109" s="3">
        <v>7676.1524217219085</v>
      </c>
      <c r="N1109" s="107"/>
      <c r="O1109" s="100"/>
      <c r="P1109" s="3">
        <f t="shared" si="17"/>
        <v>15092.724809859017</v>
      </c>
    </row>
    <row r="1110" spans="1:16" x14ac:dyDescent="0.35">
      <c r="A1110" t="s">
        <v>10</v>
      </c>
      <c r="C1110" t="s">
        <v>11</v>
      </c>
      <c r="D1110" t="s">
        <v>32</v>
      </c>
      <c r="E1110" t="s">
        <v>404</v>
      </c>
      <c r="F1110" t="s">
        <v>405</v>
      </c>
      <c r="G1110">
        <v>4560</v>
      </c>
      <c r="H1110" t="s">
        <v>403</v>
      </c>
      <c r="I1110">
        <v>63300080</v>
      </c>
      <c r="J1110" t="s">
        <v>91</v>
      </c>
      <c r="K1110" s="3"/>
      <c r="L1110" s="3">
        <v>21472.742914225539</v>
      </c>
      <c r="M1110" s="3">
        <v>22224.288916223431</v>
      </c>
      <c r="N1110" s="107"/>
      <c r="O1110" s="100"/>
      <c r="P1110" s="3">
        <f t="shared" si="17"/>
        <v>43697.03183044897</v>
      </c>
    </row>
    <row r="1111" spans="1:16" x14ac:dyDescent="0.35">
      <c r="A1111" t="s">
        <v>10</v>
      </c>
      <c r="C1111" t="s">
        <v>11</v>
      </c>
      <c r="D1111" t="s">
        <v>32</v>
      </c>
      <c r="E1111" t="s">
        <v>404</v>
      </c>
      <c r="F1111" t="s">
        <v>405</v>
      </c>
      <c r="G1111">
        <v>4560</v>
      </c>
      <c r="H1111" t="s">
        <v>403</v>
      </c>
      <c r="I1111">
        <v>63300100</v>
      </c>
      <c r="J1111" t="s">
        <v>1869</v>
      </c>
      <c r="K1111" s="3"/>
      <c r="L1111" s="3">
        <v>6498.3300924629921</v>
      </c>
      <c r="M1111" s="3">
        <v>6725.7716456991966</v>
      </c>
      <c r="N1111" s="107"/>
      <c r="O1111" s="100"/>
      <c r="P1111" s="3">
        <f t="shared" si="17"/>
        <v>13224.10173816219</v>
      </c>
    </row>
    <row r="1112" spans="1:16" x14ac:dyDescent="0.35">
      <c r="A1112" t="s">
        <v>10</v>
      </c>
      <c r="C1112" t="s">
        <v>11</v>
      </c>
      <c r="D1112" t="s">
        <v>32</v>
      </c>
      <c r="E1112" t="s">
        <v>404</v>
      </c>
      <c r="F1112" t="s">
        <v>405</v>
      </c>
      <c r="G1112">
        <v>4560</v>
      </c>
      <c r="H1112" t="s">
        <v>403</v>
      </c>
      <c r="I1112">
        <v>63300130</v>
      </c>
      <c r="J1112" t="s">
        <v>1896</v>
      </c>
      <c r="K1112" s="3"/>
      <c r="L1112" s="3">
        <v>3531.7011372081479</v>
      </c>
      <c r="M1112" s="3">
        <v>3655.3106770104332</v>
      </c>
      <c r="N1112" s="107"/>
      <c r="O1112" s="100"/>
      <c r="P1112" s="3">
        <f t="shared" si="17"/>
        <v>7187.0118142185811</v>
      </c>
    </row>
    <row r="1113" spans="1:16" x14ac:dyDescent="0.35">
      <c r="A1113" t="s">
        <v>10</v>
      </c>
      <c r="C1113" t="s">
        <v>11</v>
      </c>
      <c r="D1113" t="s">
        <v>32</v>
      </c>
      <c r="E1113" t="s">
        <v>404</v>
      </c>
      <c r="F1113" t="s">
        <v>405</v>
      </c>
      <c r="G1113">
        <v>4560</v>
      </c>
      <c r="H1113" t="s">
        <v>403</v>
      </c>
      <c r="I1113">
        <v>63300170</v>
      </c>
      <c r="J1113" t="s">
        <v>1873</v>
      </c>
      <c r="K1113" s="3"/>
      <c r="L1113" s="3">
        <v>11230.809616321911</v>
      </c>
      <c r="M1113" s="3">
        <v>11623.887952893177</v>
      </c>
      <c r="N1113" s="107"/>
      <c r="O1113" s="100"/>
      <c r="P1113" s="3">
        <f t="shared" si="17"/>
        <v>22854.697569215088</v>
      </c>
    </row>
    <row r="1114" spans="1:16" x14ac:dyDescent="0.35">
      <c r="A1114" t="s">
        <v>10</v>
      </c>
      <c r="C1114" t="s">
        <v>11</v>
      </c>
      <c r="D1114" t="s">
        <v>32</v>
      </c>
      <c r="E1114" t="s">
        <v>1636</v>
      </c>
      <c r="F1114" t="s">
        <v>1637</v>
      </c>
      <c r="G1114">
        <v>4560</v>
      </c>
      <c r="H1114" t="s">
        <v>403</v>
      </c>
      <c r="I1114">
        <v>63300110</v>
      </c>
      <c r="J1114" t="s">
        <v>1866</v>
      </c>
      <c r="K1114" s="3"/>
      <c r="L1114" s="3">
        <v>6000</v>
      </c>
      <c r="M1114" s="3">
        <v>6000</v>
      </c>
      <c r="N1114" s="107"/>
      <c r="O1114" s="100"/>
      <c r="P1114" s="3">
        <f t="shared" si="17"/>
        <v>12000</v>
      </c>
    </row>
    <row r="1115" spans="1:16" x14ac:dyDescent="0.35">
      <c r="A1115" t="s">
        <v>10</v>
      </c>
      <c r="C1115" t="s">
        <v>11</v>
      </c>
      <c r="D1115" t="s">
        <v>32</v>
      </c>
      <c r="E1115" t="s">
        <v>1060</v>
      </c>
      <c r="F1115" t="s">
        <v>1061</v>
      </c>
      <c r="G1115">
        <v>1438</v>
      </c>
      <c r="H1115" t="s">
        <v>1062</v>
      </c>
      <c r="I1115">
        <v>63300040</v>
      </c>
      <c r="J1115" t="s">
        <v>1515</v>
      </c>
      <c r="K1115" s="3"/>
      <c r="L1115" s="3">
        <v>23149.799257874431</v>
      </c>
      <c r="M1115" s="3">
        <v>23960.042231900032</v>
      </c>
      <c r="N1115" s="107"/>
      <c r="O1115" s="100"/>
      <c r="P1115" s="3">
        <f t="shared" si="17"/>
        <v>47109.841489774466</v>
      </c>
    </row>
    <row r="1116" spans="1:16" x14ac:dyDescent="0.35">
      <c r="A1116" t="s">
        <v>10</v>
      </c>
      <c r="C1116" t="s">
        <v>11</v>
      </c>
      <c r="D1116" t="s">
        <v>32</v>
      </c>
      <c r="E1116" t="s">
        <v>1060</v>
      </c>
      <c r="F1116" t="s">
        <v>1061</v>
      </c>
      <c r="G1116">
        <v>1438</v>
      </c>
      <c r="H1116" t="s">
        <v>1062</v>
      </c>
      <c r="I1116">
        <v>63300080</v>
      </c>
      <c r="J1116" t="s">
        <v>91</v>
      </c>
      <c r="K1116" s="3"/>
      <c r="L1116" s="3">
        <v>67024.180708512635</v>
      </c>
      <c r="M1116" s="3">
        <v>69370.027033310573</v>
      </c>
      <c r="N1116" s="107"/>
      <c r="O1116" s="100"/>
      <c r="P1116" s="3">
        <f t="shared" si="17"/>
        <v>136394.20774182322</v>
      </c>
    </row>
    <row r="1117" spans="1:16" x14ac:dyDescent="0.35">
      <c r="A1117" t="s">
        <v>10</v>
      </c>
      <c r="C1117" t="s">
        <v>11</v>
      </c>
      <c r="D1117" t="s">
        <v>32</v>
      </c>
      <c r="E1117" t="s">
        <v>1060</v>
      </c>
      <c r="F1117" t="s">
        <v>1061</v>
      </c>
      <c r="G1117">
        <v>1438</v>
      </c>
      <c r="H1117" t="s">
        <v>1062</v>
      </c>
      <c r="I1117">
        <v>63300100</v>
      </c>
      <c r="J1117" t="s">
        <v>1869</v>
      </c>
      <c r="K1117" s="3"/>
      <c r="L1117" s="3">
        <v>20283.633635470931</v>
      </c>
      <c r="M1117" s="3">
        <v>20993.560812712411</v>
      </c>
      <c r="N1117" s="107"/>
      <c r="O1117" s="100"/>
      <c r="P1117" s="3">
        <f t="shared" si="17"/>
        <v>41277.194448183342</v>
      </c>
    </row>
    <row r="1118" spans="1:16" x14ac:dyDescent="0.35">
      <c r="A1118" t="s">
        <v>10</v>
      </c>
      <c r="C1118" t="s">
        <v>11</v>
      </c>
      <c r="D1118" t="s">
        <v>32</v>
      </c>
      <c r="E1118" t="s">
        <v>1060</v>
      </c>
      <c r="F1118" t="s">
        <v>1061</v>
      </c>
      <c r="G1118">
        <v>1438</v>
      </c>
      <c r="H1118" t="s">
        <v>1062</v>
      </c>
      <c r="I1118">
        <v>63300170</v>
      </c>
      <c r="J1118" t="s">
        <v>1873</v>
      </c>
      <c r="K1118" s="3"/>
      <c r="L1118" s="3">
        <v>35055.410304781282</v>
      </c>
      <c r="M1118" s="3">
        <v>36282.349665448623</v>
      </c>
      <c r="N1118" s="107"/>
      <c r="O1118" s="100"/>
      <c r="P1118" s="3">
        <f t="shared" si="17"/>
        <v>71337.759970229905</v>
      </c>
    </row>
    <row r="1119" spans="1:16" x14ac:dyDescent="0.35">
      <c r="A1119" t="s">
        <v>10</v>
      </c>
      <c r="C1119" t="s">
        <v>11</v>
      </c>
      <c r="D1119" t="s">
        <v>32</v>
      </c>
      <c r="E1119" t="s">
        <v>1063</v>
      </c>
      <c r="F1119" t="s">
        <v>1064</v>
      </c>
      <c r="G1119">
        <v>1438</v>
      </c>
      <c r="H1119" t="s">
        <v>1062</v>
      </c>
      <c r="I1119">
        <v>63300040</v>
      </c>
      <c r="J1119" t="s">
        <v>1515</v>
      </c>
      <c r="K1119" s="3"/>
      <c r="L1119" s="3">
        <v>26834.157984185807</v>
      </c>
      <c r="M1119" s="3">
        <v>27773.353513632308</v>
      </c>
      <c r="N1119" s="107"/>
      <c r="O1119" s="100"/>
      <c r="P1119" s="3">
        <f t="shared" si="17"/>
        <v>54607.511497818115</v>
      </c>
    </row>
    <row r="1120" spans="1:16" x14ac:dyDescent="0.35">
      <c r="A1120" t="s">
        <v>10</v>
      </c>
      <c r="C1120" t="s">
        <v>11</v>
      </c>
      <c r="D1120" t="s">
        <v>32</v>
      </c>
      <c r="E1120" t="s">
        <v>1063</v>
      </c>
      <c r="F1120" t="s">
        <v>1064</v>
      </c>
      <c r="G1120">
        <v>1438</v>
      </c>
      <c r="H1120" t="s">
        <v>1062</v>
      </c>
      <c r="I1120">
        <v>63300080</v>
      </c>
      <c r="J1120" t="s">
        <v>91</v>
      </c>
      <c r="K1120" s="3"/>
      <c r="L1120" s="3">
        <v>77691.276449452242</v>
      </c>
      <c r="M1120" s="3">
        <v>80410.471125183059</v>
      </c>
      <c r="N1120" s="107"/>
      <c r="O1120" s="100"/>
      <c r="P1120" s="3">
        <f t="shared" si="17"/>
        <v>158101.74757463532</v>
      </c>
    </row>
    <row r="1121" spans="1:16" x14ac:dyDescent="0.35">
      <c r="A1121" t="s">
        <v>10</v>
      </c>
      <c r="C1121" t="s">
        <v>11</v>
      </c>
      <c r="D1121" t="s">
        <v>32</v>
      </c>
      <c r="E1121" t="s">
        <v>1063</v>
      </c>
      <c r="F1121" t="s">
        <v>1064</v>
      </c>
      <c r="G1121">
        <v>1438</v>
      </c>
      <c r="H1121" t="s">
        <v>1062</v>
      </c>
      <c r="I1121">
        <v>63300100</v>
      </c>
      <c r="J1121" t="s">
        <v>1869</v>
      </c>
      <c r="K1121" s="3"/>
      <c r="L1121" s="3">
        <v>23511.833662334233</v>
      </c>
      <c r="M1121" s="3">
        <v>24334.747840515927</v>
      </c>
      <c r="N1121" s="107"/>
      <c r="O1121" s="100"/>
      <c r="P1121" s="3">
        <f t="shared" si="17"/>
        <v>47846.58150285016</v>
      </c>
    </row>
    <row r="1122" spans="1:16" x14ac:dyDescent="0.35">
      <c r="A1122" t="s">
        <v>10</v>
      </c>
      <c r="C1122" t="s">
        <v>11</v>
      </c>
      <c r="D1122" t="s">
        <v>32</v>
      </c>
      <c r="E1122" t="s">
        <v>1063</v>
      </c>
      <c r="F1122" t="s">
        <v>1064</v>
      </c>
      <c r="G1122">
        <v>1438</v>
      </c>
      <c r="H1122" t="s">
        <v>1062</v>
      </c>
      <c r="I1122">
        <v>63300170</v>
      </c>
      <c r="J1122" t="s">
        <v>1873</v>
      </c>
      <c r="K1122" s="3"/>
      <c r="L1122" s="3">
        <v>40634.58209033851</v>
      </c>
      <c r="M1122" s="3">
        <v>42056.792463500351</v>
      </c>
      <c r="N1122" s="107"/>
      <c r="O1122" s="100"/>
      <c r="P1122" s="3">
        <f t="shared" si="17"/>
        <v>82691.374553838861</v>
      </c>
    </row>
    <row r="1123" spans="1:16" x14ac:dyDescent="0.35">
      <c r="A1123" t="s">
        <v>10</v>
      </c>
      <c r="C1123" t="s">
        <v>11</v>
      </c>
      <c r="D1123" t="s">
        <v>32</v>
      </c>
      <c r="E1123" t="s">
        <v>597</v>
      </c>
      <c r="F1123" t="s">
        <v>598</v>
      </c>
      <c r="G1123">
        <v>4206</v>
      </c>
      <c r="H1123" t="s">
        <v>35</v>
      </c>
      <c r="I1123">
        <v>63300040</v>
      </c>
      <c r="J1123" t="s">
        <v>1515</v>
      </c>
      <c r="K1123" s="3"/>
      <c r="L1123" s="3">
        <v>125302.93067061964</v>
      </c>
      <c r="M1123" s="3">
        <v>129688.53324409132</v>
      </c>
      <c r="N1123" s="107"/>
      <c r="O1123" s="100"/>
      <c r="P1123" s="3">
        <f t="shared" si="17"/>
        <v>254991.46391471097</v>
      </c>
    </row>
    <row r="1124" spans="1:16" x14ac:dyDescent="0.35">
      <c r="A1124" t="s">
        <v>10</v>
      </c>
      <c r="C1124" t="s">
        <v>11</v>
      </c>
      <c r="D1124" t="s">
        <v>32</v>
      </c>
      <c r="E1124" t="s">
        <v>597</v>
      </c>
      <c r="F1124" t="s">
        <v>598</v>
      </c>
      <c r="G1124">
        <v>4206</v>
      </c>
      <c r="H1124" t="s">
        <v>35</v>
      </c>
      <c r="I1124">
        <v>63300080</v>
      </c>
      <c r="J1124" t="s">
        <v>91</v>
      </c>
      <c r="K1124" s="3"/>
      <c r="L1124" s="3">
        <v>362781.81832255592</v>
      </c>
      <c r="M1124" s="3">
        <v>375479.18196384533</v>
      </c>
      <c r="N1124" s="107"/>
      <c r="O1124" s="100"/>
      <c r="P1124" s="3">
        <f t="shared" si="17"/>
        <v>738261.00028640125</v>
      </c>
    </row>
    <row r="1125" spans="1:16" x14ac:dyDescent="0.35">
      <c r="A1125" t="s">
        <v>10</v>
      </c>
      <c r="C1125" t="s">
        <v>11</v>
      </c>
      <c r="D1125" t="s">
        <v>32</v>
      </c>
      <c r="E1125" t="s">
        <v>597</v>
      </c>
      <c r="F1125" t="s">
        <v>598</v>
      </c>
      <c r="G1125">
        <v>4206</v>
      </c>
      <c r="H1125" t="s">
        <v>35</v>
      </c>
      <c r="I1125">
        <v>63300100</v>
      </c>
      <c r="J1125" t="s">
        <v>1869</v>
      </c>
      <c r="K1125" s="3"/>
      <c r="L1125" s="3">
        <v>109789.23449235245</v>
      </c>
      <c r="M1125" s="3">
        <v>113631.85769958477</v>
      </c>
      <c r="N1125" s="107"/>
      <c r="O1125" s="100"/>
      <c r="P1125" s="3">
        <f t="shared" si="17"/>
        <v>223421.0921919372</v>
      </c>
    </row>
    <row r="1126" spans="1:16" x14ac:dyDescent="0.35">
      <c r="A1126" t="s">
        <v>10</v>
      </c>
      <c r="C1126" t="s">
        <v>11</v>
      </c>
      <c r="D1126" t="s">
        <v>32</v>
      </c>
      <c r="E1126" t="s">
        <v>597</v>
      </c>
      <c r="F1126" t="s">
        <v>598</v>
      </c>
      <c r="G1126">
        <v>4206</v>
      </c>
      <c r="H1126" t="s">
        <v>35</v>
      </c>
      <c r="I1126">
        <v>63300170</v>
      </c>
      <c r="J1126" t="s">
        <v>1873</v>
      </c>
      <c r="K1126" s="3"/>
      <c r="L1126" s="3">
        <v>189744.4378726526</v>
      </c>
      <c r="M1126" s="3">
        <v>196385.49319819544</v>
      </c>
      <c r="N1126" s="107"/>
      <c r="O1126" s="100"/>
      <c r="P1126" s="3">
        <f t="shared" si="17"/>
        <v>386129.93107084802</v>
      </c>
    </row>
    <row r="1127" spans="1:16" x14ac:dyDescent="0.35">
      <c r="A1127" t="s">
        <v>10</v>
      </c>
      <c r="C1127" t="s">
        <v>11</v>
      </c>
      <c r="D1127" t="s">
        <v>32</v>
      </c>
      <c r="E1127" t="s">
        <v>33</v>
      </c>
      <c r="F1127" t="s">
        <v>34</v>
      </c>
      <c r="G1127">
        <v>4206</v>
      </c>
      <c r="H1127" t="s">
        <v>35</v>
      </c>
      <c r="I1127">
        <v>63300040</v>
      </c>
      <c r="J1127" t="s">
        <v>1515</v>
      </c>
      <c r="K1127" s="3"/>
      <c r="L1127" s="3">
        <v>25422.615205488888</v>
      </c>
      <c r="M1127" s="3">
        <v>26312.406737680998</v>
      </c>
      <c r="N1127" s="107"/>
      <c r="O1127" s="100"/>
      <c r="P1127" s="3">
        <f t="shared" si="17"/>
        <v>51735.021943169886</v>
      </c>
    </row>
    <row r="1128" spans="1:16" x14ac:dyDescent="0.35">
      <c r="A1128" t="s">
        <v>10</v>
      </c>
      <c r="C1128" t="s">
        <v>11</v>
      </c>
      <c r="D1128" t="s">
        <v>32</v>
      </c>
      <c r="E1128" t="s">
        <v>33</v>
      </c>
      <c r="F1128" t="s">
        <v>34</v>
      </c>
      <c r="G1128">
        <v>4206</v>
      </c>
      <c r="H1128" t="s">
        <v>35</v>
      </c>
      <c r="I1128">
        <v>63300080</v>
      </c>
      <c r="J1128" t="s">
        <v>91</v>
      </c>
      <c r="K1128" s="3"/>
      <c r="L1128" s="3">
        <v>73604.52402351069</v>
      </c>
      <c r="M1128" s="3">
        <v>76180.682364333552</v>
      </c>
      <c r="N1128" s="107"/>
      <c r="O1128" s="100"/>
      <c r="P1128" s="3">
        <f t="shared" si="17"/>
        <v>149785.20638784423</v>
      </c>
    </row>
    <row r="1129" spans="1:16" x14ac:dyDescent="0.35">
      <c r="A1129" t="s">
        <v>10</v>
      </c>
      <c r="C1129" t="s">
        <v>11</v>
      </c>
      <c r="D1129" t="s">
        <v>32</v>
      </c>
      <c r="E1129" t="s">
        <v>33</v>
      </c>
      <c r="F1129" t="s">
        <v>34</v>
      </c>
      <c r="G1129">
        <v>4206</v>
      </c>
      <c r="H1129" t="s">
        <v>35</v>
      </c>
      <c r="I1129">
        <v>63300100</v>
      </c>
      <c r="J1129" t="s">
        <v>1869</v>
      </c>
      <c r="K1129" s="3"/>
      <c r="L1129" s="3">
        <v>22275.05332290455</v>
      </c>
      <c r="M1129" s="3">
        <v>23054.680189206207</v>
      </c>
      <c r="N1129" s="107"/>
      <c r="O1129" s="100"/>
      <c r="P1129" s="3">
        <f t="shared" si="17"/>
        <v>45329.733512110761</v>
      </c>
    </row>
    <row r="1130" spans="1:16" x14ac:dyDescent="0.35">
      <c r="A1130" t="s">
        <v>10</v>
      </c>
      <c r="C1130" t="s">
        <v>11</v>
      </c>
      <c r="D1130" t="s">
        <v>32</v>
      </c>
      <c r="E1130" t="s">
        <v>33</v>
      </c>
      <c r="F1130" t="s">
        <v>34</v>
      </c>
      <c r="G1130">
        <v>4206</v>
      </c>
      <c r="H1130" t="s">
        <v>35</v>
      </c>
      <c r="I1130">
        <v>63300170</v>
      </c>
      <c r="J1130" t="s">
        <v>1873</v>
      </c>
      <c r="K1130" s="3"/>
      <c r="L1130" s="3">
        <v>38497.103025454606</v>
      </c>
      <c r="M1130" s="3">
        <v>39844.501631345513</v>
      </c>
      <c r="N1130" s="107"/>
      <c r="O1130" s="100"/>
      <c r="P1130" s="3">
        <f t="shared" si="17"/>
        <v>78341.604656800118</v>
      </c>
    </row>
    <row r="1131" spans="1:16" x14ac:dyDescent="0.35">
      <c r="A1131" t="s">
        <v>10</v>
      </c>
      <c r="C1131" t="s">
        <v>11</v>
      </c>
      <c r="D1131" t="s">
        <v>32</v>
      </c>
      <c r="E1131" t="s">
        <v>1467</v>
      </c>
      <c r="F1131" t="s">
        <v>1468</v>
      </c>
      <c r="G1131">
        <v>1080</v>
      </c>
      <c r="H1131" t="s">
        <v>1469</v>
      </c>
      <c r="I1131">
        <v>63300040</v>
      </c>
      <c r="J1131" t="s">
        <v>1515</v>
      </c>
      <c r="K1131" s="3"/>
      <c r="L1131" s="3">
        <v>-122793.9502520294</v>
      </c>
      <c r="M1131" s="3">
        <v>-121211.73851085044</v>
      </c>
      <c r="N1131" s="107"/>
      <c r="O1131" s="100"/>
      <c r="P1131" s="3">
        <f t="shared" si="17"/>
        <v>-244005.68876287984</v>
      </c>
    </row>
    <row r="1132" spans="1:16" x14ac:dyDescent="0.35">
      <c r="A1132" t="s">
        <v>10</v>
      </c>
      <c r="C1132" t="s">
        <v>11</v>
      </c>
      <c r="D1132" t="s">
        <v>32</v>
      </c>
      <c r="E1132" t="s">
        <v>1467</v>
      </c>
      <c r="F1132" t="s">
        <v>1468</v>
      </c>
      <c r="G1132">
        <v>1080</v>
      </c>
      <c r="H1132" t="s">
        <v>1469</v>
      </c>
      <c r="I1132">
        <v>63300080</v>
      </c>
      <c r="J1132" t="s">
        <v>91</v>
      </c>
      <c r="K1132" s="3"/>
      <c r="L1132" s="3">
        <v>-355517.72263444704</v>
      </c>
      <c r="M1132" s="3">
        <v>-350936.84292665264</v>
      </c>
      <c r="N1132" s="107"/>
      <c r="O1132" s="100"/>
      <c r="P1132" s="3">
        <f t="shared" si="17"/>
        <v>-706454.56556109968</v>
      </c>
    </row>
    <row r="1133" spans="1:16" x14ac:dyDescent="0.35">
      <c r="A1133" t="s">
        <v>10</v>
      </c>
      <c r="C1133" t="s">
        <v>11</v>
      </c>
      <c r="D1133" t="s">
        <v>32</v>
      </c>
      <c r="E1133" t="s">
        <v>1467</v>
      </c>
      <c r="F1133" t="s">
        <v>1468</v>
      </c>
      <c r="G1133">
        <v>1080</v>
      </c>
      <c r="H1133" t="s">
        <v>1469</v>
      </c>
      <c r="I1133">
        <v>63300100</v>
      </c>
      <c r="J1133" t="s">
        <v>1869</v>
      </c>
      <c r="K1133" s="3"/>
      <c r="L1133" s="3">
        <v>-107590.88974463528</v>
      </c>
      <c r="M1133" s="3">
        <v>-106204.57088569753</v>
      </c>
      <c r="N1133" s="107"/>
      <c r="O1133" s="100"/>
      <c r="P1133" s="3">
        <f t="shared" si="17"/>
        <v>-213795.46063033282</v>
      </c>
    </row>
    <row r="1134" spans="1:16" x14ac:dyDescent="0.35">
      <c r="A1134" t="s">
        <v>10</v>
      </c>
      <c r="C1134" t="s">
        <v>11</v>
      </c>
      <c r="D1134" t="s">
        <v>32</v>
      </c>
      <c r="E1134" t="s">
        <v>1467</v>
      </c>
      <c r="F1134" t="s">
        <v>1468</v>
      </c>
      <c r="G1134">
        <v>1080</v>
      </c>
      <c r="H1134" t="s">
        <v>1469</v>
      </c>
      <c r="I1134">
        <v>63300170</v>
      </c>
      <c r="J1134" t="s">
        <v>1873</v>
      </c>
      <c r="K1134" s="3"/>
      <c r="L1134" s="3">
        <v>-185945.12466735882</v>
      </c>
      <c r="M1134" s="3">
        <v>-183549.20403071636</v>
      </c>
      <c r="N1134" s="107"/>
      <c r="O1134" s="100"/>
      <c r="P1134" s="3">
        <f t="shared" si="17"/>
        <v>-369494.32869807514</v>
      </c>
    </row>
    <row r="1135" spans="1:16" x14ac:dyDescent="0.35">
      <c r="A1135" t="s">
        <v>10</v>
      </c>
      <c r="C1135" t="s">
        <v>11</v>
      </c>
      <c r="D1135" t="s">
        <v>32</v>
      </c>
      <c r="E1135" t="s">
        <v>1362</v>
      </c>
      <c r="F1135" t="s">
        <v>1363</v>
      </c>
      <c r="G1135">
        <v>1203</v>
      </c>
      <c r="H1135" t="s">
        <v>1364</v>
      </c>
      <c r="I1135">
        <v>63300040</v>
      </c>
      <c r="J1135" t="s">
        <v>1515</v>
      </c>
      <c r="K1135" s="3"/>
      <c r="L1135" s="3">
        <v>4929.7524643838833</v>
      </c>
      <c r="M1135" s="3">
        <v>5102.2938006373188</v>
      </c>
      <c r="N1135" s="107"/>
      <c r="O1135" s="100"/>
      <c r="P1135" s="3">
        <f t="shared" si="17"/>
        <v>10032.046265021203</v>
      </c>
    </row>
    <row r="1136" spans="1:16" x14ac:dyDescent="0.35">
      <c r="A1136" t="s">
        <v>10</v>
      </c>
      <c r="C1136" t="s">
        <v>11</v>
      </c>
      <c r="D1136" t="s">
        <v>32</v>
      </c>
      <c r="E1136" t="s">
        <v>1362</v>
      </c>
      <c r="F1136" t="s">
        <v>1363</v>
      </c>
      <c r="G1136">
        <v>1203</v>
      </c>
      <c r="H1136" t="s">
        <v>1364</v>
      </c>
      <c r="I1136">
        <v>63300080</v>
      </c>
      <c r="J1136" t="s">
        <v>91</v>
      </c>
      <c r="K1136" s="3"/>
      <c r="L1136" s="3">
        <v>14272.807134978098</v>
      </c>
      <c r="M1136" s="3">
        <v>14772.355384702332</v>
      </c>
      <c r="N1136" s="107"/>
      <c r="O1136" s="100"/>
      <c r="P1136" s="3">
        <f t="shared" si="17"/>
        <v>29045.162519680431</v>
      </c>
    </row>
    <row r="1137" spans="1:16" x14ac:dyDescent="0.35">
      <c r="A1137" t="s">
        <v>10</v>
      </c>
      <c r="C1137" t="s">
        <v>11</v>
      </c>
      <c r="D1137" t="s">
        <v>32</v>
      </c>
      <c r="E1137" t="s">
        <v>1362</v>
      </c>
      <c r="F1137" t="s">
        <v>1363</v>
      </c>
      <c r="G1137">
        <v>1203</v>
      </c>
      <c r="H1137" t="s">
        <v>1364</v>
      </c>
      <c r="I1137">
        <v>63300100</v>
      </c>
      <c r="J1137" t="s">
        <v>1869</v>
      </c>
      <c r="K1137" s="3"/>
      <c r="L1137" s="3">
        <v>4319.4021592696881</v>
      </c>
      <c r="M1137" s="3">
        <v>4470.5812348441268</v>
      </c>
      <c r="N1137" s="107"/>
      <c r="O1137" s="100"/>
      <c r="P1137" s="3">
        <f t="shared" si="17"/>
        <v>8789.9833941138149</v>
      </c>
    </row>
    <row r="1138" spans="1:16" x14ac:dyDescent="0.35">
      <c r="A1138" t="s">
        <v>10</v>
      </c>
      <c r="C1138" t="s">
        <v>11</v>
      </c>
      <c r="D1138" t="s">
        <v>32</v>
      </c>
      <c r="E1138" t="s">
        <v>1362</v>
      </c>
      <c r="F1138" t="s">
        <v>1363</v>
      </c>
      <c r="G1138">
        <v>1203</v>
      </c>
      <c r="H1138" t="s">
        <v>1364</v>
      </c>
      <c r="I1138">
        <v>63300170</v>
      </c>
      <c r="J1138" t="s">
        <v>1873</v>
      </c>
      <c r="K1138" s="3"/>
      <c r="L1138" s="3">
        <v>7465.0537317813087</v>
      </c>
      <c r="M1138" s="3">
        <v>7726.3306123936536</v>
      </c>
      <c r="N1138" s="107"/>
      <c r="O1138" s="100"/>
      <c r="P1138" s="3">
        <f t="shared" si="17"/>
        <v>15191.384344174963</v>
      </c>
    </row>
    <row r="1139" spans="1:16" x14ac:dyDescent="0.35">
      <c r="A1139" t="s">
        <v>10</v>
      </c>
      <c r="C1139" t="s">
        <v>11</v>
      </c>
      <c r="D1139" t="s">
        <v>32</v>
      </c>
      <c r="E1139" t="s">
        <v>1365</v>
      </c>
      <c r="F1139" t="s">
        <v>1366</v>
      </c>
      <c r="G1139">
        <v>1203</v>
      </c>
      <c r="H1139" t="s">
        <v>1364</v>
      </c>
      <c r="I1139">
        <v>63300040</v>
      </c>
      <c r="J1139" t="s">
        <v>1515</v>
      </c>
      <c r="K1139" s="3"/>
      <c r="L1139" s="3">
        <v>139099.27560881368</v>
      </c>
      <c r="M1139" s="3">
        <v>143967.75025512214</v>
      </c>
      <c r="N1139" s="107"/>
      <c r="O1139" s="100"/>
      <c r="P1139" s="3">
        <f t="shared" si="17"/>
        <v>283067.02586393582</v>
      </c>
    </row>
    <row r="1140" spans="1:16" x14ac:dyDescent="0.35">
      <c r="A1140" t="s">
        <v>10</v>
      </c>
      <c r="C1140" t="s">
        <v>11</v>
      </c>
      <c r="D1140" t="s">
        <v>32</v>
      </c>
      <c r="E1140" t="s">
        <v>1365</v>
      </c>
      <c r="F1140" t="s">
        <v>1366</v>
      </c>
      <c r="G1140">
        <v>1203</v>
      </c>
      <c r="H1140" t="s">
        <v>1364</v>
      </c>
      <c r="I1140">
        <v>63300080</v>
      </c>
      <c r="J1140" t="s">
        <v>91</v>
      </c>
      <c r="K1140" s="3"/>
      <c r="L1140" s="3">
        <v>402725.52176266053</v>
      </c>
      <c r="M1140" s="3">
        <v>416820.91502435366</v>
      </c>
      <c r="N1140" s="107"/>
      <c r="O1140" s="100"/>
      <c r="P1140" s="3">
        <f t="shared" si="17"/>
        <v>819546.43678701413</v>
      </c>
    </row>
    <row r="1141" spans="1:16" x14ac:dyDescent="0.35">
      <c r="A1141" t="s">
        <v>10</v>
      </c>
      <c r="C1141" t="s">
        <v>11</v>
      </c>
      <c r="D1141" t="s">
        <v>32</v>
      </c>
      <c r="E1141" t="s">
        <v>1365</v>
      </c>
      <c r="F1141" t="s">
        <v>1366</v>
      </c>
      <c r="G1141">
        <v>1203</v>
      </c>
      <c r="H1141" t="s">
        <v>1364</v>
      </c>
      <c r="I1141">
        <v>63300100</v>
      </c>
      <c r="J1141" t="s">
        <v>1869</v>
      </c>
      <c r="K1141" s="3"/>
      <c r="L1141" s="3">
        <v>121877.46053343675</v>
      </c>
      <c r="M1141" s="3">
        <v>126143.17165210702</v>
      </c>
      <c r="N1141" s="107"/>
      <c r="O1141" s="100"/>
      <c r="P1141" s="3">
        <f t="shared" si="17"/>
        <v>248020.63218554377</v>
      </c>
    </row>
    <row r="1142" spans="1:16" x14ac:dyDescent="0.35">
      <c r="A1142" t="s">
        <v>10</v>
      </c>
      <c r="C1142" t="s">
        <v>11</v>
      </c>
      <c r="D1142" t="s">
        <v>32</v>
      </c>
      <c r="E1142" t="s">
        <v>1365</v>
      </c>
      <c r="F1142" t="s">
        <v>1366</v>
      </c>
      <c r="G1142">
        <v>1203</v>
      </c>
      <c r="H1142" t="s">
        <v>1364</v>
      </c>
      <c r="I1142">
        <v>63300170</v>
      </c>
      <c r="J1142" t="s">
        <v>1873</v>
      </c>
      <c r="K1142" s="3"/>
      <c r="L1142" s="3">
        <v>210636.04592191786</v>
      </c>
      <c r="M1142" s="3">
        <v>218008.30752918497</v>
      </c>
      <c r="N1142" s="107"/>
      <c r="O1142" s="100"/>
      <c r="P1142" s="3">
        <f t="shared" si="17"/>
        <v>428644.35345110286</v>
      </c>
    </row>
    <row r="1143" spans="1:16" x14ac:dyDescent="0.35">
      <c r="A1143" t="s">
        <v>10</v>
      </c>
      <c r="C1143" t="s">
        <v>11</v>
      </c>
      <c r="D1143" t="s">
        <v>32</v>
      </c>
      <c r="E1143" t="s">
        <v>1357</v>
      </c>
      <c r="F1143" t="s">
        <v>1358</v>
      </c>
      <c r="G1143">
        <v>1205</v>
      </c>
      <c r="H1143" t="s">
        <v>1359</v>
      </c>
      <c r="I1143">
        <v>63300040</v>
      </c>
      <c r="J1143" t="s">
        <v>1515</v>
      </c>
      <c r="K1143" s="3"/>
      <c r="L1143" s="3">
        <v>9783.0444594201872</v>
      </c>
      <c r="M1143" s="3">
        <v>10125.451015499893</v>
      </c>
      <c r="N1143" s="107"/>
      <c r="O1143" s="100"/>
      <c r="P1143" s="3">
        <f t="shared" si="17"/>
        <v>19908.495474920081</v>
      </c>
    </row>
    <row r="1144" spans="1:16" x14ac:dyDescent="0.35">
      <c r="A1144" t="s">
        <v>10</v>
      </c>
      <c r="C1144" t="s">
        <v>11</v>
      </c>
      <c r="D1144" t="s">
        <v>32</v>
      </c>
      <c r="E1144" t="s">
        <v>1357</v>
      </c>
      <c r="F1144" t="s">
        <v>1358</v>
      </c>
      <c r="G1144">
        <v>1205</v>
      </c>
      <c r="H1144" t="s">
        <v>1359</v>
      </c>
      <c r="I1144">
        <v>63300080</v>
      </c>
      <c r="J1144" t="s">
        <v>91</v>
      </c>
      <c r="K1144" s="3"/>
      <c r="L1144" s="3">
        <v>28324.243006321307</v>
      </c>
      <c r="M1144" s="3">
        <v>29315.591511542549</v>
      </c>
      <c r="N1144" s="107"/>
      <c r="O1144" s="100"/>
      <c r="P1144" s="3">
        <f t="shared" si="17"/>
        <v>57639.834517863856</v>
      </c>
    </row>
    <row r="1145" spans="1:16" x14ac:dyDescent="0.35">
      <c r="A1145" t="s">
        <v>10</v>
      </c>
      <c r="C1145" t="s">
        <v>11</v>
      </c>
      <c r="D1145" t="s">
        <v>32</v>
      </c>
      <c r="E1145" t="s">
        <v>1357</v>
      </c>
      <c r="F1145" t="s">
        <v>1358</v>
      </c>
      <c r="G1145">
        <v>1205</v>
      </c>
      <c r="H1145" t="s">
        <v>1359</v>
      </c>
      <c r="I1145">
        <v>63300100</v>
      </c>
      <c r="J1145" t="s">
        <v>1869</v>
      </c>
      <c r="K1145" s="3"/>
      <c r="L1145" s="3">
        <v>8571.8103834919748</v>
      </c>
      <c r="M1145" s="3">
        <v>8871.8237469141932</v>
      </c>
      <c r="N1145" s="107"/>
      <c r="O1145" s="100"/>
      <c r="P1145" s="3">
        <f t="shared" si="17"/>
        <v>17443.634130406168</v>
      </c>
    </row>
    <row r="1146" spans="1:16" x14ac:dyDescent="0.35">
      <c r="A1146" t="s">
        <v>10</v>
      </c>
      <c r="C1146" t="s">
        <v>11</v>
      </c>
      <c r="D1146" t="s">
        <v>32</v>
      </c>
      <c r="E1146" t="s">
        <v>1357</v>
      </c>
      <c r="F1146" t="s">
        <v>1358</v>
      </c>
      <c r="G1146">
        <v>1205</v>
      </c>
      <c r="H1146" t="s">
        <v>1359</v>
      </c>
      <c r="I1146">
        <v>63300170</v>
      </c>
      <c r="J1146" t="s">
        <v>1873</v>
      </c>
      <c r="K1146" s="3"/>
      <c r="L1146" s="3">
        <v>14814.324467122</v>
      </c>
      <c r="M1146" s="3">
        <v>15332.825823471268</v>
      </c>
      <c r="N1146" s="107"/>
      <c r="O1146" s="100"/>
      <c r="P1146" s="3">
        <f t="shared" si="17"/>
        <v>30147.150290593268</v>
      </c>
    </row>
    <row r="1147" spans="1:16" x14ac:dyDescent="0.35">
      <c r="A1147" t="s">
        <v>10</v>
      </c>
      <c r="C1147" t="s">
        <v>11</v>
      </c>
      <c r="D1147" t="s">
        <v>32</v>
      </c>
      <c r="E1147" t="s">
        <v>1360</v>
      </c>
      <c r="F1147" t="s">
        <v>1361</v>
      </c>
      <c r="G1147">
        <v>1205</v>
      </c>
      <c r="H1147" t="s">
        <v>1359</v>
      </c>
      <c r="I1147">
        <v>63300040</v>
      </c>
      <c r="J1147" t="s">
        <v>1515</v>
      </c>
      <c r="K1147" s="3"/>
      <c r="L1147" s="3">
        <v>16592.662170608644</v>
      </c>
      <c r="M1147" s="3">
        <v>17173.405346579948</v>
      </c>
      <c r="N1147" s="107"/>
      <c r="O1147" s="100"/>
      <c r="P1147" s="3">
        <f t="shared" si="17"/>
        <v>33766.067517188596</v>
      </c>
    </row>
    <row r="1148" spans="1:16" x14ac:dyDescent="0.35">
      <c r="A1148" t="s">
        <v>10</v>
      </c>
      <c r="C1148" t="s">
        <v>11</v>
      </c>
      <c r="D1148" t="s">
        <v>32</v>
      </c>
      <c r="E1148" t="s">
        <v>1360</v>
      </c>
      <c r="F1148" t="s">
        <v>1361</v>
      </c>
      <c r="G1148">
        <v>1205</v>
      </c>
      <c r="H1148" t="s">
        <v>1359</v>
      </c>
      <c r="I1148">
        <v>63300080</v>
      </c>
      <c r="J1148" t="s">
        <v>91</v>
      </c>
      <c r="K1148" s="3"/>
      <c r="L1148" s="3">
        <v>48039.707617762171</v>
      </c>
      <c r="M1148" s="3">
        <v>49721.097384383851</v>
      </c>
      <c r="N1148" s="107"/>
      <c r="O1148" s="100"/>
      <c r="P1148" s="3">
        <f t="shared" si="17"/>
        <v>97760.805002146022</v>
      </c>
    </row>
    <row r="1149" spans="1:16" x14ac:dyDescent="0.35">
      <c r="A1149" t="s">
        <v>10</v>
      </c>
      <c r="C1149" t="s">
        <v>11</v>
      </c>
      <c r="D1149" t="s">
        <v>32</v>
      </c>
      <c r="E1149" t="s">
        <v>1360</v>
      </c>
      <c r="F1149" t="s">
        <v>1361</v>
      </c>
      <c r="G1149">
        <v>1205</v>
      </c>
      <c r="H1149" t="s">
        <v>1359</v>
      </c>
      <c r="I1149">
        <v>63300100</v>
      </c>
      <c r="J1149" t="s">
        <v>1869</v>
      </c>
      <c r="K1149" s="3"/>
      <c r="L1149" s="3">
        <v>14538.332568533289</v>
      </c>
      <c r="M1149" s="3">
        <v>15047.174208431954</v>
      </c>
      <c r="N1149" s="107"/>
      <c r="O1149" s="100"/>
      <c r="P1149" s="3">
        <f t="shared" si="17"/>
        <v>29585.506776965245</v>
      </c>
    </row>
    <row r="1150" spans="1:16" x14ac:dyDescent="0.35">
      <c r="A1150" t="s">
        <v>10</v>
      </c>
      <c r="C1150" t="s">
        <v>11</v>
      </c>
      <c r="D1150" t="s">
        <v>32</v>
      </c>
      <c r="E1150" t="s">
        <v>1360</v>
      </c>
      <c r="F1150" t="s">
        <v>1361</v>
      </c>
      <c r="G1150">
        <v>1205</v>
      </c>
      <c r="H1150" t="s">
        <v>1359</v>
      </c>
      <c r="I1150">
        <v>63300170</v>
      </c>
      <c r="J1150" t="s">
        <v>1873</v>
      </c>
      <c r="K1150" s="3"/>
      <c r="L1150" s="3">
        <v>25126.031286921665</v>
      </c>
      <c r="M1150" s="3">
        <v>26005.44238196392</v>
      </c>
      <c r="N1150" s="107"/>
      <c r="O1150" s="100"/>
      <c r="P1150" s="3">
        <f t="shared" si="17"/>
        <v>51131.473668885585</v>
      </c>
    </row>
    <row r="1151" spans="1:16" x14ac:dyDescent="0.35">
      <c r="A1151" t="s">
        <v>10</v>
      </c>
      <c r="C1151" t="s">
        <v>11</v>
      </c>
      <c r="D1151" t="s">
        <v>32</v>
      </c>
      <c r="E1151" t="s">
        <v>1348</v>
      </c>
      <c r="F1151" t="s">
        <v>1349</v>
      </c>
      <c r="G1151">
        <v>1206</v>
      </c>
      <c r="H1151" t="s">
        <v>1350</v>
      </c>
      <c r="I1151">
        <v>63300040</v>
      </c>
      <c r="J1151" t="s">
        <v>1515</v>
      </c>
      <c r="K1151" s="3"/>
      <c r="L1151" s="3">
        <v>1830.566273472039</v>
      </c>
      <c r="M1151" s="3">
        <v>1894.6360930435603</v>
      </c>
      <c r="N1151" s="107"/>
      <c r="O1151" s="100"/>
      <c r="P1151" s="3">
        <f t="shared" si="17"/>
        <v>3725.2023665155994</v>
      </c>
    </row>
    <row r="1152" spans="1:16" x14ac:dyDescent="0.35">
      <c r="A1152" t="s">
        <v>10</v>
      </c>
      <c r="C1152" t="s">
        <v>11</v>
      </c>
      <c r="D1152" t="s">
        <v>32</v>
      </c>
      <c r="E1152" t="s">
        <v>1348</v>
      </c>
      <c r="F1152" t="s">
        <v>1349</v>
      </c>
      <c r="G1152">
        <v>1206</v>
      </c>
      <c r="H1152" t="s">
        <v>1350</v>
      </c>
      <c r="I1152">
        <v>63300080</v>
      </c>
      <c r="J1152" t="s">
        <v>91</v>
      </c>
      <c r="K1152" s="3"/>
      <c r="L1152" s="3">
        <v>5299.9252108142846</v>
      </c>
      <c r="M1152" s="3">
        <v>5485.4225931927849</v>
      </c>
      <c r="N1152" s="107"/>
      <c r="O1152" s="100"/>
      <c r="P1152" s="3">
        <f t="shared" si="17"/>
        <v>10785.347804007069</v>
      </c>
    </row>
    <row r="1153" spans="1:16" x14ac:dyDescent="0.35">
      <c r="A1153" t="s">
        <v>10</v>
      </c>
      <c r="C1153" t="s">
        <v>11</v>
      </c>
      <c r="D1153" t="s">
        <v>32</v>
      </c>
      <c r="E1153" t="s">
        <v>1348</v>
      </c>
      <c r="F1153" t="s">
        <v>1349</v>
      </c>
      <c r="G1153">
        <v>1206</v>
      </c>
      <c r="H1153" t="s">
        <v>1350</v>
      </c>
      <c r="I1153">
        <v>63300100</v>
      </c>
      <c r="J1153" t="s">
        <v>1869</v>
      </c>
      <c r="K1153" s="3"/>
      <c r="L1153" s="3">
        <v>1603.9247348516915</v>
      </c>
      <c r="M1153" s="3">
        <v>1660.0621005715007</v>
      </c>
      <c r="N1153" s="107"/>
      <c r="O1153" s="100"/>
      <c r="P1153" s="3">
        <f t="shared" si="17"/>
        <v>3263.9868354231921</v>
      </c>
    </row>
    <row r="1154" spans="1:16" x14ac:dyDescent="0.35">
      <c r="A1154" t="s">
        <v>10</v>
      </c>
      <c r="C1154" t="s">
        <v>11</v>
      </c>
      <c r="D1154" t="s">
        <v>32</v>
      </c>
      <c r="E1154" t="s">
        <v>1348</v>
      </c>
      <c r="F1154" t="s">
        <v>1349</v>
      </c>
      <c r="G1154">
        <v>1206</v>
      </c>
      <c r="H1154" t="s">
        <v>1350</v>
      </c>
      <c r="I1154">
        <v>63300170</v>
      </c>
      <c r="J1154" t="s">
        <v>1873</v>
      </c>
      <c r="K1154" s="3"/>
      <c r="L1154" s="3">
        <v>2772.0003569719452</v>
      </c>
      <c r="M1154" s="3">
        <v>2869.0203694659631</v>
      </c>
      <c r="N1154" s="107"/>
      <c r="O1154" s="100"/>
      <c r="P1154" s="3">
        <f t="shared" si="17"/>
        <v>5641.0207264379078</v>
      </c>
    </row>
    <row r="1155" spans="1:16" x14ac:dyDescent="0.35">
      <c r="A1155" t="s">
        <v>10</v>
      </c>
      <c r="C1155" t="s">
        <v>11</v>
      </c>
      <c r="D1155" t="s">
        <v>32</v>
      </c>
      <c r="E1155" t="s">
        <v>1351</v>
      </c>
      <c r="F1155" t="s">
        <v>1352</v>
      </c>
      <c r="G1155">
        <v>1206</v>
      </c>
      <c r="H1155" t="s">
        <v>1350</v>
      </c>
      <c r="I1155">
        <v>63300040</v>
      </c>
      <c r="J1155" t="s">
        <v>1515</v>
      </c>
      <c r="K1155" s="3"/>
      <c r="L1155" s="3">
        <v>12958.518621650463</v>
      </c>
      <c r="M1155" s="3">
        <v>13412.066773408227</v>
      </c>
      <c r="N1155" s="107"/>
      <c r="O1155" s="100"/>
      <c r="P1155" s="3">
        <f t="shared" si="17"/>
        <v>26370.58539505869</v>
      </c>
    </row>
    <row r="1156" spans="1:16" x14ac:dyDescent="0.35">
      <c r="A1156" t="s">
        <v>10</v>
      </c>
      <c r="C1156" t="s">
        <v>11</v>
      </c>
      <c r="D1156" t="s">
        <v>32</v>
      </c>
      <c r="E1156" t="s">
        <v>1351</v>
      </c>
      <c r="F1156" t="s">
        <v>1352</v>
      </c>
      <c r="G1156">
        <v>1206</v>
      </c>
      <c r="H1156" t="s">
        <v>1350</v>
      </c>
      <c r="I1156">
        <v>63300080</v>
      </c>
      <c r="J1156" t="s">
        <v>91</v>
      </c>
      <c r="K1156" s="3"/>
      <c r="L1156" s="3">
        <v>37517.996771254671</v>
      </c>
      <c r="M1156" s="3">
        <v>38831.126658248584</v>
      </c>
      <c r="N1156" s="107"/>
      <c r="O1156" s="100"/>
      <c r="P1156" s="3">
        <f t="shared" ref="P1156:P1219" si="18">SUM(L1156:N1156)</f>
        <v>76349.123429503263</v>
      </c>
    </row>
    <row r="1157" spans="1:16" x14ac:dyDescent="0.35">
      <c r="A1157" t="s">
        <v>10</v>
      </c>
      <c r="C1157" t="s">
        <v>11</v>
      </c>
      <c r="D1157" t="s">
        <v>32</v>
      </c>
      <c r="E1157" t="s">
        <v>1351</v>
      </c>
      <c r="F1157" t="s">
        <v>1352</v>
      </c>
      <c r="G1157">
        <v>1206</v>
      </c>
      <c r="H1157" t="s">
        <v>1350</v>
      </c>
      <c r="I1157">
        <v>63300100</v>
      </c>
      <c r="J1157" t="s">
        <v>1869</v>
      </c>
      <c r="K1157" s="3"/>
      <c r="L1157" s="3">
        <v>11354.130601827072</v>
      </c>
      <c r="M1157" s="3">
        <v>11751.525172891019</v>
      </c>
      <c r="N1157" s="107"/>
      <c r="O1157" s="100"/>
      <c r="P1157" s="3">
        <f t="shared" si="18"/>
        <v>23105.655774718092</v>
      </c>
    </row>
    <row r="1158" spans="1:16" x14ac:dyDescent="0.35">
      <c r="A1158" t="s">
        <v>10</v>
      </c>
      <c r="C1158" t="s">
        <v>11</v>
      </c>
      <c r="D1158" t="s">
        <v>32</v>
      </c>
      <c r="E1158" t="s">
        <v>1351</v>
      </c>
      <c r="F1158" t="s">
        <v>1352</v>
      </c>
      <c r="G1158">
        <v>1206</v>
      </c>
      <c r="H1158" t="s">
        <v>1350</v>
      </c>
      <c r="I1158">
        <v>63300170</v>
      </c>
      <c r="J1158" t="s">
        <v>1873</v>
      </c>
      <c r="K1158" s="3"/>
      <c r="L1158" s="3">
        <v>19622.899627070699</v>
      </c>
      <c r="M1158" s="3">
        <v>20309.701114018175</v>
      </c>
      <c r="N1158" s="107"/>
      <c r="O1158" s="100"/>
      <c r="P1158" s="3">
        <f t="shared" si="18"/>
        <v>39932.600741088871</v>
      </c>
    </row>
    <row r="1159" spans="1:16" x14ac:dyDescent="0.35">
      <c r="A1159" t="s">
        <v>10</v>
      </c>
      <c r="C1159" t="s">
        <v>11</v>
      </c>
      <c r="D1159" t="s">
        <v>32</v>
      </c>
      <c r="E1159" t="s">
        <v>1353</v>
      </c>
      <c r="F1159" t="s">
        <v>1354</v>
      </c>
      <c r="G1159">
        <v>1206</v>
      </c>
      <c r="H1159" t="s">
        <v>1350</v>
      </c>
      <c r="I1159">
        <v>63300040</v>
      </c>
      <c r="J1159" t="s">
        <v>1515</v>
      </c>
      <c r="K1159" s="3"/>
      <c r="L1159" s="3">
        <v>25391.003171594239</v>
      </c>
      <c r="M1159" s="3">
        <v>26279.688282600033</v>
      </c>
      <c r="N1159" s="107"/>
      <c r="O1159" s="100"/>
      <c r="P1159" s="3">
        <f t="shared" si="18"/>
        <v>51670.691454194268</v>
      </c>
    </row>
    <row r="1160" spans="1:16" x14ac:dyDescent="0.35">
      <c r="A1160" t="s">
        <v>10</v>
      </c>
      <c r="C1160" t="s">
        <v>11</v>
      </c>
      <c r="D1160" t="s">
        <v>32</v>
      </c>
      <c r="E1160" t="s">
        <v>1353</v>
      </c>
      <c r="F1160" t="s">
        <v>1354</v>
      </c>
      <c r="G1160">
        <v>1206</v>
      </c>
      <c r="H1160" t="s">
        <v>1350</v>
      </c>
      <c r="I1160">
        <v>63300080</v>
      </c>
      <c r="J1160" t="s">
        <v>91</v>
      </c>
      <c r="K1160" s="3"/>
      <c r="L1160" s="3">
        <v>73512.999658710934</v>
      </c>
      <c r="M1160" s="3">
        <v>76085.954646765807</v>
      </c>
      <c r="N1160" s="107"/>
      <c r="O1160" s="100"/>
      <c r="P1160" s="3">
        <f t="shared" si="18"/>
        <v>149598.95430547674</v>
      </c>
    </row>
    <row r="1161" spans="1:16" x14ac:dyDescent="0.35">
      <c r="A1161" t="s">
        <v>10</v>
      </c>
      <c r="C1161" t="s">
        <v>11</v>
      </c>
      <c r="D1161" t="s">
        <v>32</v>
      </c>
      <c r="E1161" t="s">
        <v>1353</v>
      </c>
      <c r="F1161" t="s">
        <v>1354</v>
      </c>
      <c r="G1161">
        <v>1206</v>
      </c>
      <c r="H1161" t="s">
        <v>1350</v>
      </c>
      <c r="I1161">
        <v>63300100</v>
      </c>
      <c r="J1161" t="s">
        <v>1869</v>
      </c>
      <c r="K1161" s="3"/>
      <c r="L1161" s="3">
        <v>22247.355159873045</v>
      </c>
      <c r="M1161" s="3">
        <v>23026.012590468599</v>
      </c>
      <c r="N1161" s="107"/>
      <c r="O1161" s="100"/>
      <c r="P1161" s="3">
        <f t="shared" si="18"/>
        <v>45273.36775034164</v>
      </c>
    </row>
    <row r="1162" spans="1:16" x14ac:dyDescent="0.35">
      <c r="A1162" t="s">
        <v>10</v>
      </c>
      <c r="C1162" t="s">
        <v>11</v>
      </c>
      <c r="D1162" t="s">
        <v>32</v>
      </c>
      <c r="E1162" t="s">
        <v>1353</v>
      </c>
      <c r="F1162" t="s">
        <v>1354</v>
      </c>
      <c r="G1162">
        <v>1206</v>
      </c>
      <c r="H1162" t="s">
        <v>1350</v>
      </c>
      <c r="I1162">
        <v>63300170</v>
      </c>
      <c r="J1162" t="s">
        <v>1873</v>
      </c>
      <c r="K1162" s="3"/>
      <c r="L1162" s="3">
        <v>38449.233374128416</v>
      </c>
      <c r="M1162" s="3">
        <v>39794.956542222906</v>
      </c>
      <c r="N1162" s="107"/>
      <c r="O1162" s="100"/>
      <c r="P1162" s="3">
        <f t="shared" si="18"/>
        <v>78244.189916351315</v>
      </c>
    </row>
    <row r="1163" spans="1:16" x14ac:dyDescent="0.35">
      <c r="A1163" t="s">
        <v>10</v>
      </c>
      <c r="C1163" t="s">
        <v>11</v>
      </c>
      <c r="D1163" t="s">
        <v>32</v>
      </c>
      <c r="E1163" t="s">
        <v>1355</v>
      </c>
      <c r="F1163" t="s">
        <v>1356</v>
      </c>
      <c r="G1163">
        <v>1206</v>
      </c>
      <c r="H1163" t="s">
        <v>1350</v>
      </c>
      <c r="I1163">
        <v>63300040</v>
      </c>
      <c r="J1163" t="s">
        <v>1515</v>
      </c>
      <c r="K1163" s="3"/>
      <c r="L1163" s="3">
        <v>25528.273781474451</v>
      </c>
      <c r="M1163" s="3">
        <v>26421.763363826052</v>
      </c>
      <c r="N1163" s="107"/>
      <c r="O1163" s="100"/>
      <c r="P1163" s="3">
        <f t="shared" si="18"/>
        <v>51950.037145300506</v>
      </c>
    </row>
    <row r="1164" spans="1:16" x14ac:dyDescent="0.35">
      <c r="A1164" t="s">
        <v>10</v>
      </c>
      <c r="C1164" t="s">
        <v>11</v>
      </c>
      <c r="D1164" t="s">
        <v>32</v>
      </c>
      <c r="E1164" t="s">
        <v>1355</v>
      </c>
      <c r="F1164" t="s">
        <v>1356</v>
      </c>
      <c r="G1164">
        <v>1206</v>
      </c>
      <c r="H1164" t="s">
        <v>1350</v>
      </c>
      <c r="I1164">
        <v>63300080</v>
      </c>
      <c r="J1164" t="s">
        <v>91</v>
      </c>
      <c r="K1164" s="3"/>
      <c r="L1164" s="3">
        <v>73910.430757792696</v>
      </c>
      <c r="M1164" s="3">
        <v>76497.295834315431</v>
      </c>
      <c r="N1164" s="107"/>
      <c r="O1164" s="100"/>
      <c r="P1164" s="3">
        <f t="shared" si="18"/>
        <v>150407.72659210814</v>
      </c>
    </row>
    <row r="1165" spans="1:16" x14ac:dyDescent="0.35">
      <c r="A1165" t="s">
        <v>10</v>
      </c>
      <c r="C1165" t="s">
        <v>11</v>
      </c>
      <c r="D1165" t="s">
        <v>32</v>
      </c>
      <c r="E1165" t="s">
        <v>1355</v>
      </c>
      <c r="F1165" t="s">
        <v>1356</v>
      </c>
      <c r="G1165">
        <v>1206</v>
      </c>
      <c r="H1165" t="s">
        <v>1350</v>
      </c>
      <c r="I1165">
        <v>63300100</v>
      </c>
      <c r="J1165" t="s">
        <v>1869</v>
      </c>
      <c r="K1165" s="3"/>
      <c r="L1165" s="3">
        <v>22367.630360910945</v>
      </c>
      <c r="M1165" s="3">
        <v>23150.497423542827</v>
      </c>
      <c r="N1165" s="107"/>
      <c r="O1165" s="100"/>
      <c r="P1165" s="3">
        <f t="shared" si="18"/>
        <v>45518.127784453769</v>
      </c>
    </row>
    <row r="1166" spans="1:16" x14ac:dyDescent="0.35">
      <c r="A1166" t="s">
        <v>10</v>
      </c>
      <c r="C1166" t="s">
        <v>11</v>
      </c>
      <c r="D1166" t="s">
        <v>32</v>
      </c>
      <c r="E1166" t="s">
        <v>1355</v>
      </c>
      <c r="F1166" t="s">
        <v>1356</v>
      </c>
      <c r="G1166">
        <v>1206</v>
      </c>
      <c r="H1166" t="s">
        <v>1350</v>
      </c>
      <c r="I1166">
        <v>63300170</v>
      </c>
      <c r="J1166" t="s">
        <v>1873</v>
      </c>
      <c r="K1166" s="3"/>
      <c r="L1166" s="3">
        <v>38657.100297661309</v>
      </c>
      <c r="M1166" s="3">
        <v>40010.098808079456</v>
      </c>
      <c r="N1166" s="107"/>
      <c r="O1166" s="100"/>
      <c r="P1166" s="3">
        <f t="shared" si="18"/>
        <v>78667.199105740758</v>
      </c>
    </row>
    <row r="1167" spans="1:16" x14ac:dyDescent="0.35">
      <c r="A1167" t="s">
        <v>10</v>
      </c>
      <c r="C1167" t="s">
        <v>11</v>
      </c>
      <c r="D1167" t="s">
        <v>32</v>
      </c>
      <c r="E1167" t="s">
        <v>1345</v>
      </c>
      <c r="F1167" t="s">
        <v>1346</v>
      </c>
      <c r="G1167">
        <v>1207</v>
      </c>
      <c r="H1167" t="s">
        <v>1347</v>
      </c>
      <c r="I1167">
        <v>63300040</v>
      </c>
      <c r="J1167" t="s">
        <v>1515</v>
      </c>
      <c r="K1167" s="3"/>
      <c r="L1167" s="3">
        <v>12296.774037792413</v>
      </c>
      <c r="M1167" s="3">
        <v>12727.161129115148</v>
      </c>
      <c r="N1167" s="107"/>
      <c r="O1167" s="100"/>
      <c r="P1167" s="3">
        <f t="shared" si="18"/>
        <v>25023.935166907562</v>
      </c>
    </row>
    <row r="1168" spans="1:16" x14ac:dyDescent="0.35">
      <c r="A1168" t="s">
        <v>10</v>
      </c>
      <c r="C1168" t="s">
        <v>11</v>
      </c>
      <c r="D1168" t="s">
        <v>32</v>
      </c>
      <c r="E1168" t="s">
        <v>1345</v>
      </c>
      <c r="F1168" t="s">
        <v>1346</v>
      </c>
      <c r="G1168">
        <v>1207</v>
      </c>
      <c r="H1168" t="s">
        <v>1347</v>
      </c>
      <c r="I1168">
        <v>63300080</v>
      </c>
      <c r="J1168" t="s">
        <v>91</v>
      </c>
      <c r="K1168" s="3"/>
      <c r="L1168" s="3">
        <v>35602.088642751369</v>
      </c>
      <c r="M1168" s="3">
        <v>36848.161745247664</v>
      </c>
      <c r="N1168" s="107"/>
      <c r="O1168" s="100"/>
      <c r="P1168" s="3">
        <f t="shared" si="18"/>
        <v>72450.250387999025</v>
      </c>
    </row>
    <row r="1169" spans="1:16" x14ac:dyDescent="0.35">
      <c r="A1169" t="s">
        <v>10</v>
      </c>
      <c r="C1169" t="s">
        <v>11</v>
      </c>
      <c r="D1169" t="s">
        <v>32</v>
      </c>
      <c r="E1169" t="s">
        <v>1345</v>
      </c>
      <c r="F1169" t="s">
        <v>1346</v>
      </c>
      <c r="G1169">
        <v>1207</v>
      </c>
      <c r="H1169" t="s">
        <v>1347</v>
      </c>
      <c r="I1169">
        <v>63300100</v>
      </c>
      <c r="J1169" t="s">
        <v>1869</v>
      </c>
      <c r="K1169" s="3"/>
      <c r="L1169" s="3">
        <v>10774.316299780019</v>
      </c>
      <c r="M1169" s="3">
        <v>11151.41737027232</v>
      </c>
      <c r="N1169" s="107"/>
      <c r="O1169" s="100"/>
      <c r="P1169" s="3">
        <f t="shared" si="18"/>
        <v>21925.733670052337</v>
      </c>
    </row>
    <row r="1170" spans="1:16" x14ac:dyDescent="0.35">
      <c r="A1170" t="s">
        <v>10</v>
      </c>
      <c r="C1170" t="s">
        <v>11</v>
      </c>
      <c r="D1170" t="s">
        <v>32</v>
      </c>
      <c r="E1170" t="s">
        <v>1345</v>
      </c>
      <c r="F1170" t="s">
        <v>1346</v>
      </c>
      <c r="G1170">
        <v>1207</v>
      </c>
      <c r="H1170" t="s">
        <v>1347</v>
      </c>
      <c r="I1170">
        <v>63300170</v>
      </c>
      <c r="J1170" t="s">
        <v>1873</v>
      </c>
      <c r="K1170" s="3"/>
      <c r="L1170" s="3">
        <v>18620.829257228514</v>
      </c>
      <c r="M1170" s="3">
        <v>19272.558281231512</v>
      </c>
      <c r="N1170" s="107"/>
      <c r="O1170" s="100"/>
      <c r="P1170" s="3">
        <f t="shared" si="18"/>
        <v>37893.387538460025</v>
      </c>
    </row>
    <row r="1171" spans="1:16" x14ac:dyDescent="0.35">
      <c r="A1171" t="s">
        <v>10</v>
      </c>
      <c r="C1171" t="s">
        <v>11</v>
      </c>
      <c r="D1171" t="s">
        <v>32</v>
      </c>
      <c r="E1171" t="s">
        <v>1340</v>
      </c>
      <c r="F1171" t="s">
        <v>1341</v>
      </c>
      <c r="G1171">
        <v>1208</v>
      </c>
      <c r="H1171" t="s">
        <v>1342</v>
      </c>
      <c r="I1171">
        <v>63300040</v>
      </c>
      <c r="J1171" t="s">
        <v>1515</v>
      </c>
      <c r="K1171" s="3"/>
      <c r="L1171" s="3">
        <v>13524.156851803313</v>
      </c>
      <c r="M1171" s="3">
        <v>13997.502341616428</v>
      </c>
      <c r="N1171" s="107"/>
      <c r="O1171" s="100"/>
      <c r="P1171" s="3">
        <f t="shared" si="18"/>
        <v>27521.659193419742</v>
      </c>
    </row>
    <row r="1172" spans="1:16" x14ac:dyDescent="0.35">
      <c r="A1172" t="s">
        <v>10</v>
      </c>
      <c r="C1172" t="s">
        <v>11</v>
      </c>
      <c r="D1172" t="s">
        <v>32</v>
      </c>
      <c r="E1172" t="s">
        <v>1340</v>
      </c>
      <c r="F1172" t="s">
        <v>1341</v>
      </c>
      <c r="G1172">
        <v>1208</v>
      </c>
      <c r="H1172" t="s">
        <v>1342</v>
      </c>
      <c r="I1172">
        <v>63300080</v>
      </c>
      <c r="J1172" t="s">
        <v>91</v>
      </c>
      <c r="K1172" s="3"/>
      <c r="L1172" s="3">
        <v>39155.654123316257</v>
      </c>
      <c r="M1172" s="3">
        <v>40526.102017632322</v>
      </c>
      <c r="N1172" s="107"/>
      <c r="O1172" s="100"/>
      <c r="P1172" s="3">
        <f t="shared" si="18"/>
        <v>79681.756140948579</v>
      </c>
    </row>
    <row r="1173" spans="1:16" x14ac:dyDescent="0.35">
      <c r="A1173" t="s">
        <v>10</v>
      </c>
      <c r="C1173" t="s">
        <v>11</v>
      </c>
      <c r="D1173" t="s">
        <v>32</v>
      </c>
      <c r="E1173" t="s">
        <v>1340</v>
      </c>
      <c r="F1173" t="s">
        <v>1341</v>
      </c>
      <c r="G1173">
        <v>1208</v>
      </c>
      <c r="H1173" t="s">
        <v>1342</v>
      </c>
      <c r="I1173">
        <v>63300100</v>
      </c>
      <c r="J1173" t="s">
        <v>1869</v>
      </c>
      <c r="K1173" s="3"/>
      <c r="L1173" s="3">
        <v>11849.737432056236</v>
      </c>
      <c r="M1173" s="3">
        <v>12264.478242178204</v>
      </c>
      <c r="N1173" s="107"/>
      <c r="O1173" s="100"/>
      <c r="P1173" s="3">
        <f t="shared" si="18"/>
        <v>24114.215674234438</v>
      </c>
    </row>
    <row r="1174" spans="1:16" x14ac:dyDescent="0.35">
      <c r="A1174" t="s">
        <v>10</v>
      </c>
      <c r="C1174" t="s">
        <v>11</v>
      </c>
      <c r="D1174" t="s">
        <v>32</v>
      </c>
      <c r="E1174" t="s">
        <v>1340</v>
      </c>
      <c r="F1174" t="s">
        <v>1341</v>
      </c>
      <c r="G1174">
        <v>1208</v>
      </c>
      <c r="H1174" t="s">
        <v>1342</v>
      </c>
      <c r="I1174">
        <v>63300170</v>
      </c>
      <c r="J1174" t="s">
        <v>1873</v>
      </c>
      <c r="K1174" s="3"/>
      <c r="L1174" s="3">
        <v>20479.437518445015</v>
      </c>
      <c r="M1174" s="3">
        <v>21196.217831590591</v>
      </c>
      <c r="N1174" s="107"/>
      <c r="O1174" s="100"/>
      <c r="P1174" s="3">
        <f t="shared" si="18"/>
        <v>41675.655350035609</v>
      </c>
    </row>
    <row r="1175" spans="1:16" x14ac:dyDescent="0.35">
      <c r="A1175" t="s">
        <v>10</v>
      </c>
      <c r="C1175" t="s">
        <v>11</v>
      </c>
      <c r="D1175" t="s">
        <v>32</v>
      </c>
      <c r="E1175" t="s">
        <v>1343</v>
      </c>
      <c r="F1175" t="s">
        <v>1344</v>
      </c>
      <c r="G1175">
        <v>1208</v>
      </c>
      <c r="H1175" t="s">
        <v>1342</v>
      </c>
      <c r="I1175">
        <v>63300040</v>
      </c>
      <c r="J1175" t="s">
        <v>1515</v>
      </c>
      <c r="K1175" s="3"/>
      <c r="L1175" s="3">
        <v>26545.824257589684</v>
      </c>
      <c r="M1175" s="3">
        <v>27474.928106605323</v>
      </c>
      <c r="N1175" s="107"/>
      <c r="O1175" s="100"/>
      <c r="P1175" s="3">
        <f t="shared" si="18"/>
        <v>54020.75236419501</v>
      </c>
    </row>
    <row r="1176" spans="1:16" x14ac:dyDescent="0.35">
      <c r="A1176" t="s">
        <v>10</v>
      </c>
      <c r="C1176" t="s">
        <v>11</v>
      </c>
      <c r="D1176" t="s">
        <v>32</v>
      </c>
      <c r="E1176" t="s">
        <v>1343</v>
      </c>
      <c r="F1176" t="s">
        <v>1344</v>
      </c>
      <c r="G1176">
        <v>1208</v>
      </c>
      <c r="H1176" t="s">
        <v>1342</v>
      </c>
      <c r="I1176">
        <v>63300080</v>
      </c>
      <c r="J1176" t="s">
        <v>91</v>
      </c>
      <c r="K1176" s="3"/>
      <c r="L1176" s="3">
        <v>76856.481660069185</v>
      </c>
      <c r="M1176" s="3">
        <v>79546.458518171596</v>
      </c>
      <c r="N1176" s="107"/>
      <c r="O1176" s="100"/>
      <c r="P1176" s="3">
        <f t="shared" si="18"/>
        <v>156402.94017824077</v>
      </c>
    </row>
    <row r="1177" spans="1:16" x14ac:dyDescent="0.35">
      <c r="A1177" t="s">
        <v>10</v>
      </c>
      <c r="C1177" t="s">
        <v>11</v>
      </c>
      <c r="D1177" t="s">
        <v>32</v>
      </c>
      <c r="E1177" t="s">
        <v>1343</v>
      </c>
      <c r="F1177" t="s">
        <v>1344</v>
      </c>
      <c r="G1177">
        <v>1208</v>
      </c>
      <c r="H1177" t="s">
        <v>1342</v>
      </c>
      <c r="I1177">
        <v>63300100</v>
      </c>
      <c r="J1177" t="s">
        <v>1869</v>
      </c>
      <c r="K1177" s="3"/>
      <c r="L1177" s="3">
        <v>23259.198397126202</v>
      </c>
      <c r="M1177" s="3">
        <v>24073.270341025614</v>
      </c>
      <c r="N1177" s="107"/>
      <c r="O1177" s="100"/>
      <c r="P1177" s="3">
        <f t="shared" si="18"/>
        <v>47332.468738151816</v>
      </c>
    </row>
    <row r="1178" spans="1:16" x14ac:dyDescent="0.35">
      <c r="A1178" t="s">
        <v>10</v>
      </c>
      <c r="C1178" t="s">
        <v>11</v>
      </c>
      <c r="D1178" t="s">
        <v>32</v>
      </c>
      <c r="E1178" t="s">
        <v>1343</v>
      </c>
      <c r="F1178" t="s">
        <v>1344</v>
      </c>
      <c r="G1178">
        <v>1208</v>
      </c>
      <c r="H1178" t="s">
        <v>1342</v>
      </c>
      <c r="I1178">
        <v>63300170</v>
      </c>
      <c r="J1178" t="s">
        <v>1873</v>
      </c>
      <c r="K1178" s="3"/>
      <c r="L1178" s="3">
        <v>40197.962447207239</v>
      </c>
      <c r="M1178" s="3">
        <v>41604.891132859491</v>
      </c>
      <c r="N1178" s="107"/>
      <c r="O1178" s="100"/>
      <c r="P1178" s="3">
        <f t="shared" si="18"/>
        <v>81802.853580066731</v>
      </c>
    </row>
    <row r="1179" spans="1:16" x14ac:dyDescent="0.35">
      <c r="A1179" t="s">
        <v>10</v>
      </c>
      <c r="C1179" t="s">
        <v>11</v>
      </c>
      <c r="D1179" t="s">
        <v>32</v>
      </c>
      <c r="E1179" t="s">
        <v>1337</v>
      </c>
      <c r="F1179" t="s">
        <v>1338</v>
      </c>
      <c r="G1179">
        <v>1209</v>
      </c>
      <c r="H1179" t="s">
        <v>1339</v>
      </c>
      <c r="I1179">
        <v>63300040</v>
      </c>
      <c r="J1179" t="s">
        <v>1515</v>
      </c>
      <c r="K1179" s="3"/>
      <c r="L1179" s="3">
        <v>19892.407952134199</v>
      </c>
      <c r="M1179" s="3">
        <v>20588.642230458892</v>
      </c>
      <c r="N1179" s="107"/>
      <c r="O1179" s="100"/>
      <c r="P1179" s="3">
        <f t="shared" si="18"/>
        <v>40481.050182593091</v>
      </c>
    </row>
    <row r="1180" spans="1:16" x14ac:dyDescent="0.35">
      <c r="A1180" t="s">
        <v>10</v>
      </c>
      <c r="C1180" t="s">
        <v>11</v>
      </c>
      <c r="D1180" t="s">
        <v>32</v>
      </c>
      <c r="E1180" t="s">
        <v>1337</v>
      </c>
      <c r="F1180" t="s">
        <v>1338</v>
      </c>
      <c r="G1180">
        <v>1209</v>
      </c>
      <c r="H1180" t="s">
        <v>1339</v>
      </c>
      <c r="I1180">
        <v>63300080</v>
      </c>
      <c r="J1180" t="s">
        <v>91</v>
      </c>
      <c r="K1180" s="3"/>
      <c r="L1180" s="3">
        <v>57593.257309036155</v>
      </c>
      <c r="M1180" s="3">
        <v>59609.02131485242</v>
      </c>
      <c r="N1180" s="107"/>
      <c r="O1180" s="100"/>
      <c r="P1180" s="3">
        <f t="shared" si="18"/>
        <v>117202.27862388857</v>
      </c>
    </row>
    <row r="1181" spans="1:16" x14ac:dyDescent="0.35">
      <c r="A1181" t="s">
        <v>10</v>
      </c>
      <c r="C1181" t="s">
        <v>11</v>
      </c>
      <c r="D1181" t="s">
        <v>32</v>
      </c>
      <c r="E1181" t="s">
        <v>1337</v>
      </c>
      <c r="F1181" t="s">
        <v>1338</v>
      </c>
      <c r="G1181">
        <v>1209</v>
      </c>
      <c r="H1181" t="s">
        <v>1339</v>
      </c>
      <c r="I1181">
        <v>63300100</v>
      </c>
      <c r="J1181" t="s">
        <v>1869</v>
      </c>
      <c r="K1181" s="3"/>
      <c r="L1181" s="3">
        <v>17429.53839615568</v>
      </c>
      <c r="M1181" s="3">
        <v>18039.572240021123</v>
      </c>
      <c r="N1181" s="107"/>
      <c r="O1181" s="100"/>
      <c r="P1181" s="3">
        <f t="shared" si="18"/>
        <v>35469.110636176803</v>
      </c>
    </row>
    <row r="1182" spans="1:16" x14ac:dyDescent="0.35">
      <c r="A1182" t="s">
        <v>10</v>
      </c>
      <c r="C1182" t="s">
        <v>11</v>
      </c>
      <c r="D1182" t="s">
        <v>32</v>
      </c>
      <c r="E1182" t="s">
        <v>1337</v>
      </c>
      <c r="F1182" t="s">
        <v>1338</v>
      </c>
      <c r="G1182">
        <v>1209</v>
      </c>
      <c r="H1182" t="s">
        <v>1339</v>
      </c>
      <c r="I1182">
        <v>63300170</v>
      </c>
      <c r="J1182" t="s">
        <v>1873</v>
      </c>
      <c r="K1182" s="3"/>
      <c r="L1182" s="3">
        <v>30122.789184660352</v>
      </c>
      <c r="M1182" s="3">
        <v>31177.086806123465</v>
      </c>
      <c r="N1182" s="107"/>
      <c r="O1182" s="100"/>
      <c r="P1182" s="3">
        <f t="shared" si="18"/>
        <v>61299.875990783818</v>
      </c>
    </row>
    <row r="1183" spans="1:16" x14ac:dyDescent="0.35">
      <c r="A1183" t="s">
        <v>10</v>
      </c>
      <c r="C1183" t="s">
        <v>11</v>
      </c>
      <c r="D1183" t="s">
        <v>32</v>
      </c>
      <c r="E1183" t="s">
        <v>1332</v>
      </c>
      <c r="F1183" t="s">
        <v>1333</v>
      </c>
      <c r="G1183">
        <v>1210</v>
      </c>
      <c r="H1183" t="s">
        <v>1334</v>
      </c>
      <c r="I1183">
        <v>63300040</v>
      </c>
      <c r="J1183" t="s">
        <v>1515</v>
      </c>
      <c r="K1183" s="3"/>
      <c r="L1183" s="3">
        <v>239294.29001525405</v>
      </c>
      <c r="M1183" s="3">
        <v>247669.59016578793</v>
      </c>
      <c r="N1183" s="107"/>
      <c r="O1183" s="100"/>
      <c r="P1183" s="3">
        <f t="shared" si="18"/>
        <v>486963.88018104201</v>
      </c>
    </row>
    <row r="1184" spans="1:16" x14ac:dyDescent="0.35">
      <c r="A1184" t="s">
        <v>10</v>
      </c>
      <c r="C1184" t="s">
        <v>11</v>
      </c>
      <c r="D1184" t="s">
        <v>32</v>
      </c>
      <c r="E1184" t="s">
        <v>1332</v>
      </c>
      <c r="F1184" t="s">
        <v>1333</v>
      </c>
      <c r="G1184">
        <v>1210</v>
      </c>
      <c r="H1184" t="s">
        <v>1334</v>
      </c>
      <c r="I1184">
        <v>63300080</v>
      </c>
      <c r="J1184" t="s">
        <v>91</v>
      </c>
      <c r="K1184" s="3"/>
      <c r="L1184" s="3">
        <v>692813.94442511653</v>
      </c>
      <c r="M1184" s="3">
        <v>717062.43247999554</v>
      </c>
      <c r="N1184" s="107"/>
      <c r="O1184" s="100"/>
      <c r="P1184" s="3">
        <f t="shared" si="18"/>
        <v>1409876.3769051121</v>
      </c>
    </row>
    <row r="1185" spans="1:16" x14ac:dyDescent="0.35">
      <c r="A1185" t="s">
        <v>10</v>
      </c>
      <c r="C1185" t="s">
        <v>11</v>
      </c>
      <c r="D1185" t="s">
        <v>32</v>
      </c>
      <c r="E1185" t="s">
        <v>1332</v>
      </c>
      <c r="F1185" t="s">
        <v>1333</v>
      </c>
      <c r="G1185">
        <v>1210</v>
      </c>
      <c r="H1185" t="s">
        <v>1334</v>
      </c>
      <c r="I1185">
        <v>63300100</v>
      </c>
      <c r="J1185" t="s">
        <v>1869</v>
      </c>
      <c r="K1185" s="3"/>
      <c r="L1185" s="3">
        <v>209667.37791812737</v>
      </c>
      <c r="M1185" s="3">
        <v>217005.73614526179</v>
      </c>
      <c r="N1185" s="107"/>
      <c r="O1185" s="100"/>
      <c r="P1185" s="3">
        <f t="shared" si="18"/>
        <v>426673.11406338913</v>
      </c>
    </row>
    <row r="1186" spans="1:16" x14ac:dyDescent="0.35">
      <c r="A1186" t="s">
        <v>10</v>
      </c>
      <c r="C1186" t="s">
        <v>11</v>
      </c>
      <c r="D1186" t="s">
        <v>32</v>
      </c>
      <c r="E1186" t="s">
        <v>1332</v>
      </c>
      <c r="F1186" t="s">
        <v>1333</v>
      </c>
      <c r="G1186">
        <v>1210</v>
      </c>
      <c r="H1186" t="s">
        <v>1334</v>
      </c>
      <c r="I1186">
        <v>63300130</v>
      </c>
      <c r="J1186" t="s">
        <v>1896</v>
      </c>
      <c r="K1186" s="3"/>
      <c r="L1186" s="3">
        <v>113949.66191202575</v>
      </c>
      <c r="M1186" s="3">
        <v>117937.90007894664</v>
      </c>
      <c r="N1186" s="107"/>
      <c r="O1186" s="100"/>
      <c r="P1186" s="3">
        <f t="shared" si="18"/>
        <v>231887.56199097238</v>
      </c>
    </row>
    <row r="1187" spans="1:16" x14ac:dyDescent="0.35">
      <c r="A1187" t="s">
        <v>10</v>
      </c>
      <c r="C1187" t="s">
        <v>11</v>
      </c>
      <c r="D1187" t="s">
        <v>32</v>
      </c>
      <c r="E1187" t="s">
        <v>1332</v>
      </c>
      <c r="F1187" t="s">
        <v>1333</v>
      </c>
      <c r="G1187">
        <v>1210</v>
      </c>
      <c r="H1187" t="s">
        <v>1334</v>
      </c>
      <c r="I1187">
        <v>63300170</v>
      </c>
      <c r="J1187" t="s">
        <v>1873</v>
      </c>
      <c r="K1187" s="3"/>
      <c r="L1187" s="3">
        <v>362359.92488024186</v>
      </c>
      <c r="M1187" s="3">
        <v>375042.52225105028</v>
      </c>
      <c r="N1187" s="107"/>
      <c r="O1187" s="100"/>
      <c r="P1187" s="3">
        <f t="shared" si="18"/>
        <v>737402.4471312922</v>
      </c>
    </row>
    <row r="1188" spans="1:16" x14ac:dyDescent="0.35">
      <c r="A1188" t="s">
        <v>10</v>
      </c>
      <c r="C1188" t="s">
        <v>11</v>
      </c>
      <c r="D1188" t="s">
        <v>32</v>
      </c>
      <c r="E1188" t="s">
        <v>1335</v>
      </c>
      <c r="F1188" t="s">
        <v>1336</v>
      </c>
      <c r="G1188">
        <v>1210</v>
      </c>
      <c r="H1188" t="s">
        <v>1334</v>
      </c>
      <c r="I1188">
        <v>63300040</v>
      </c>
      <c r="J1188" t="s">
        <v>1515</v>
      </c>
      <c r="K1188" s="3"/>
      <c r="L1188" s="3">
        <v>26077.39689829389</v>
      </c>
      <c r="M1188" s="3">
        <v>26990.105789734178</v>
      </c>
      <c r="N1188" s="107"/>
      <c r="O1188" s="100"/>
      <c r="P1188" s="3">
        <f t="shared" si="18"/>
        <v>53067.502688028064</v>
      </c>
    </row>
    <row r="1189" spans="1:16" x14ac:dyDescent="0.35">
      <c r="A1189" t="s">
        <v>10</v>
      </c>
      <c r="C1189" t="s">
        <v>11</v>
      </c>
      <c r="D1189" t="s">
        <v>32</v>
      </c>
      <c r="E1189" t="s">
        <v>1335</v>
      </c>
      <c r="F1189" t="s">
        <v>1336</v>
      </c>
      <c r="G1189">
        <v>1210</v>
      </c>
      <c r="H1189" t="s">
        <v>1334</v>
      </c>
      <c r="I1189">
        <v>63300080</v>
      </c>
      <c r="J1189" t="s">
        <v>91</v>
      </c>
      <c r="K1189" s="3"/>
      <c r="L1189" s="3">
        <v>75500.27292458422</v>
      </c>
      <c r="M1189" s="3">
        <v>78142.78247694466</v>
      </c>
      <c r="N1189" s="107"/>
      <c r="O1189" s="100"/>
      <c r="P1189" s="3">
        <f t="shared" si="18"/>
        <v>153643.05540152889</v>
      </c>
    </row>
    <row r="1190" spans="1:16" x14ac:dyDescent="0.35">
      <c r="A1190" t="s">
        <v>10</v>
      </c>
      <c r="C1190" t="s">
        <v>11</v>
      </c>
      <c r="D1190" t="s">
        <v>32</v>
      </c>
      <c r="E1190" t="s">
        <v>1335</v>
      </c>
      <c r="F1190" t="s">
        <v>1336</v>
      </c>
      <c r="G1190">
        <v>1210</v>
      </c>
      <c r="H1190" t="s">
        <v>1334</v>
      </c>
      <c r="I1190">
        <v>63300100</v>
      </c>
      <c r="J1190" t="s">
        <v>1869</v>
      </c>
      <c r="K1190" s="3"/>
      <c r="L1190" s="3">
        <v>22848.766806124171</v>
      </c>
      <c r="M1190" s="3">
        <v>23648.473644338515</v>
      </c>
      <c r="N1190" s="107"/>
      <c r="O1190" s="100"/>
      <c r="P1190" s="3">
        <f t="shared" si="18"/>
        <v>46497.24045046269</v>
      </c>
    </row>
    <row r="1191" spans="1:16" x14ac:dyDescent="0.35">
      <c r="A1191" t="s">
        <v>10</v>
      </c>
      <c r="C1191" t="s">
        <v>11</v>
      </c>
      <c r="D1191" t="s">
        <v>32</v>
      </c>
      <c r="E1191" t="s">
        <v>1335</v>
      </c>
      <c r="F1191" t="s">
        <v>1336</v>
      </c>
      <c r="G1191">
        <v>1210</v>
      </c>
      <c r="H1191" t="s">
        <v>1334</v>
      </c>
      <c r="I1191">
        <v>63300130</v>
      </c>
      <c r="J1191" t="s">
        <v>1896</v>
      </c>
      <c r="K1191" s="3"/>
      <c r="L1191" s="3">
        <v>12417.808046806616</v>
      </c>
      <c r="M1191" s="3">
        <v>12852.431328444847</v>
      </c>
      <c r="N1191" s="107"/>
      <c r="O1191" s="100"/>
      <c r="P1191" s="3">
        <f t="shared" si="18"/>
        <v>25270.239375251462</v>
      </c>
    </row>
    <row r="1192" spans="1:16" x14ac:dyDescent="0.35">
      <c r="A1192" t="s">
        <v>10</v>
      </c>
      <c r="C1192" t="s">
        <v>11</v>
      </c>
      <c r="D1192" t="s">
        <v>32</v>
      </c>
      <c r="E1192" t="s">
        <v>1335</v>
      </c>
      <c r="F1192" t="s">
        <v>1336</v>
      </c>
      <c r="G1192">
        <v>1210</v>
      </c>
      <c r="H1192" t="s">
        <v>1334</v>
      </c>
      <c r="I1192">
        <v>63300170</v>
      </c>
      <c r="J1192" t="s">
        <v>1873</v>
      </c>
      <c r="K1192" s="3"/>
      <c r="L1192" s="3">
        <v>39488.62958884504</v>
      </c>
      <c r="M1192" s="3">
        <v>40870.731624454609</v>
      </c>
      <c r="N1192" s="107"/>
      <c r="O1192" s="100"/>
      <c r="P1192" s="3">
        <f t="shared" si="18"/>
        <v>80359.36121329965</v>
      </c>
    </row>
    <row r="1193" spans="1:16" x14ac:dyDescent="0.35">
      <c r="A1193" t="s">
        <v>10</v>
      </c>
      <c r="C1193" t="s">
        <v>11</v>
      </c>
      <c r="D1193" t="s">
        <v>32</v>
      </c>
      <c r="E1193" t="s">
        <v>1329</v>
      </c>
      <c r="F1193" t="s">
        <v>1330</v>
      </c>
      <c r="G1193">
        <v>1211</v>
      </c>
      <c r="H1193" t="s">
        <v>1331</v>
      </c>
      <c r="I1193">
        <v>63300040</v>
      </c>
      <c r="J1193" t="s">
        <v>1515</v>
      </c>
      <c r="K1193" s="3"/>
      <c r="L1193" s="3">
        <v>31947.440448900437</v>
      </c>
      <c r="M1193" s="3">
        <v>33065.600864611952</v>
      </c>
      <c r="N1193" s="107"/>
      <c r="O1193" s="100"/>
      <c r="P1193" s="3">
        <f t="shared" si="18"/>
        <v>65013.041313512389</v>
      </c>
    </row>
    <row r="1194" spans="1:16" x14ac:dyDescent="0.35">
      <c r="A1194" t="s">
        <v>10</v>
      </c>
      <c r="C1194" t="s">
        <v>11</v>
      </c>
      <c r="D1194" t="s">
        <v>32</v>
      </c>
      <c r="E1194" t="s">
        <v>1329</v>
      </c>
      <c r="F1194" t="s">
        <v>1330</v>
      </c>
      <c r="G1194">
        <v>1211</v>
      </c>
      <c r="H1194" t="s">
        <v>1331</v>
      </c>
      <c r="I1194">
        <v>63300080</v>
      </c>
      <c r="J1194" t="s">
        <v>91</v>
      </c>
      <c r="K1194" s="3"/>
      <c r="L1194" s="3">
        <v>92495.446633006984</v>
      </c>
      <c r="M1194" s="3">
        <v>95732.787265162216</v>
      </c>
      <c r="N1194" s="107"/>
      <c r="O1194" s="100"/>
      <c r="P1194" s="3">
        <f t="shared" si="18"/>
        <v>188228.23389816919</v>
      </c>
    </row>
    <row r="1195" spans="1:16" x14ac:dyDescent="0.35">
      <c r="A1195" t="s">
        <v>10</v>
      </c>
      <c r="C1195" t="s">
        <v>11</v>
      </c>
      <c r="D1195" t="s">
        <v>32</v>
      </c>
      <c r="E1195" t="s">
        <v>1329</v>
      </c>
      <c r="F1195" t="s">
        <v>1330</v>
      </c>
      <c r="G1195">
        <v>1211</v>
      </c>
      <c r="H1195" t="s">
        <v>1331</v>
      </c>
      <c r="I1195">
        <v>63300100</v>
      </c>
      <c r="J1195" t="s">
        <v>1869</v>
      </c>
      <c r="K1195" s="3"/>
      <c r="L1195" s="3">
        <v>27992.043059988951</v>
      </c>
      <c r="M1195" s="3">
        <v>28971.764567088565</v>
      </c>
      <c r="N1195" s="107"/>
      <c r="O1195" s="100"/>
      <c r="P1195" s="3">
        <f t="shared" si="18"/>
        <v>56963.80762707752</v>
      </c>
    </row>
    <row r="1196" spans="1:16" x14ac:dyDescent="0.35">
      <c r="A1196" t="s">
        <v>10</v>
      </c>
      <c r="C1196" t="s">
        <v>11</v>
      </c>
      <c r="D1196" t="s">
        <v>32</v>
      </c>
      <c r="E1196" t="s">
        <v>1329</v>
      </c>
      <c r="F1196" t="s">
        <v>1330</v>
      </c>
      <c r="G1196">
        <v>1211</v>
      </c>
      <c r="H1196" t="s">
        <v>1331</v>
      </c>
      <c r="I1196">
        <v>63300170</v>
      </c>
      <c r="J1196" t="s">
        <v>1873</v>
      </c>
      <c r="K1196" s="3"/>
      <c r="L1196" s="3">
        <v>48377.552679763525</v>
      </c>
      <c r="M1196" s="3">
        <v>50070.767023555243</v>
      </c>
      <c r="N1196" s="107"/>
      <c r="O1196" s="100"/>
      <c r="P1196" s="3">
        <f t="shared" si="18"/>
        <v>98448.319703318761</v>
      </c>
    </row>
    <row r="1197" spans="1:16" x14ac:dyDescent="0.35">
      <c r="A1197" t="s">
        <v>10</v>
      </c>
      <c r="C1197" t="s">
        <v>11</v>
      </c>
      <c r="D1197" t="s">
        <v>32</v>
      </c>
      <c r="E1197" t="s">
        <v>1322</v>
      </c>
      <c r="F1197" t="s">
        <v>1323</v>
      </c>
      <c r="G1197">
        <v>1213</v>
      </c>
      <c r="H1197" t="s">
        <v>1324</v>
      </c>
      <c r="I1197">
        <v>63300040</v>
      </c>
      <c r="J1197" t="s">
        <v>1515</v>
      </c>
      <c r="K1197" s="3"/>
      <c r="L1197" s="3">
        <v>125403.62229299323</v>
      </c>
      <c r="M1197" s="3">
        <v>129792.74907324798</v>
      </c>
      <c r="N1197" s="107"/>
      <c r="O1197" s="100"/>
      <c r="P1197" s="3">
        <f t="shared" si="18"/>
        <v>255196.37136624119</v>
      </c>
    </row>
    <row r="1198" spans="1:16" x14ac:dyDescent="0.35">
      <c r="A1198" t="s">
        <v>10</v>
      </c>
      <c r="C1198" t="s">
        <v>11</v>
      </c>
      <c r="D1198" t="s">
        <v>32</v>
      </c>
      <c r="E1198" t="s">
        <v>1322</v>
      </c>
      <c r="F1198" t="s">
        <v>1323</v>
      </c>
      <c r="G1198">
        <v>1213</v>
      </c>
      <c r="H1198" t="s">
        <v>1324</v>
      </c>
      <c r="I1198">
        <v>63300080</v>
      </c>
      <c r="J1198" t="s">
        <v>91</v>
      </c>
      <c r="K1198" s="3"/>
      <c r="L1198" s="3">
        <v>363073.34454352327</v>
      </c>
      <c r="M1198" s="3">
        <v>375780.91160254658</v>
      </c>
      <c r="N1198" s="107"/>
      <c r="O1198" s="100"/>
      <c r="P1198" s="3">
        <f t="shared" si="18"/>
        <v>738854.25614606985</v>
      </c>
    </row>
    <row r="1199" spans="1:16" x14ac:dyDescent="0.35">
      <c r="A1199" t="s">
        <v>10</v>
      </c>
      <c r="C1199" t="s">
        <v>11</v>
      </c>
      <c r="D1199" t="s">
        <v>32</v>
      </c>
      <c r="E1199" t="s">
        <v>1322</v>
      </c>
      <c r="F1199" t="s">
        <v>1323</v>
      </c>
      <c r="G1199">
        <v>1213</v>
      </c>
      <c r="H1199" t="s">
        <v>1324</v>
      </c>
      <c r="I1199">
        <v>63300100</v>
      </c>
      <c r="J1199" t="s">
        <v>1869</v>
      </c>
      <c r="K1199" s="3"/>
      <c r="L1199" s="3">
        <v>109877.45953290835</v>
      </c>
      <c r="M1199" s="3">
        <v>113723.17061656014</v>
      </c>
      <c r="N1199" s="107"/>
      <c r="O1199" s="100"/>
      <c r="P1199" s="3">
        <f t="shared" si="18"/>
        <v>223600.63014946849</v>
      </c>
    </row>
    <row r="1200" spans="1:16" x14ac:dyDescent="0.35">
      <c r="A1200" t="s">
        <v>10</v>
      </c>
      <c r="C1200" t="s">
        <v>11</v>
      </c>
      <c r="D1200" t="s">
        <v>32</v>
      </c>
      <c r="E1200" t="s">
        <v>1322</v>
      </c>
      <c r="F1200" t="s">
        <v>1323</v>
      </c>
      <c r="G1200">
        <v>1213</v>
      </c>
      <c r="H1200" t="s">
        <v>1324</v>
      </c>
      <c r="I1200">
        <v>63300130</v>
      </c>
      <c r="J1200" t="s">
        <v>1896</v>
      </c>
      <c r="K1200" s="3"/>
      <c r="L1200" s="3">
        <v>59716.010615711071</v>
      </c>
      <c r="M1200" s="3">
        <v>61806.070987260951</v>
      </c>
      <c r="N1200" s="107"/>
      <c r="O1200" s="100"/>
      <c r="P1200" s="3">
        <f t="shared" si="18"/>
        <v>121522.08160297203</v>
      </c>
    </row>
    <row r="1201" spans="1:16" x14ac:dyDescent="0.35">
      <c r="A1201" t="s">
        <v>10</v>
      </c>
      <c r="C1201" t="s">
        <v>11</v>
      </c>
      <c r="D1201" t="s">
        <v>32</v>
      </c>
      <c r="E1201" t="s">
        <v>1322</v>
      </c>
      <c r="F1201" t="s">
        <v>1323</v>
      </c>
      <c r="G1201">
        <v>1213</v>
      </c>
      <c r="H1201" t="s">
        <v>1324</v>
      </c>
      <c r="I1201">
        <v>63300170</v>
      </c>
      <c r="J1201" t="s">
        <v>1873</v>
      </c>
      <c r="K1201" s="3"/>
      <c r="L1201" s="3">
        <v>189896.91375796119</v>
      </c>
      <c r="M1201" s="3">
        <v>196543.30573948982</v>
      </c>
      <c r="N1201" s="107"/>
      <c r="O1201" s="100"/>
      <c r="P1201" s="3">
        <f t="shared" si="18"/>
        <v>386440.21949745098</v>
      </c>
    </row>
    <row r="1202" spans="1:16" x14ac:dyDescent="0.35">
      <c r="A1202" t="s">
        <v>10</v>
      </c>
      <c r="C1202" t="s">
        <v>11</v>
      </c>
      <c r="D1202" t="s">
        <v>32</v>
      </c>
      <c r="E1202" t="s">
        <v>1325</v>
      </c>
      <c r="F1202" t="s">
        <v>1326</v>
      </c>
      <c r="G1202">
        <v>1213</v>
      </c>
      <c r="H1202" t="s">
        <v>1324</v>
      </c>
      <c r="I1202">
        <v>63300040</v>
      </c>
      <c r="J1202" t="s">
        <v>1515</v>
      </c>
      <c r="K1202" s="3"/>
      <c r="L1202" s="3">
        <v>76278.850307771703</v>
      </c>
      <c r="M1202" s="3">
        <v>78948.610068543712</v>
      </c>
      <c r="N1202" s="107"/>
      <c r="O1202" s="100"/>
      <c r="P1202" s="3">
        <f t="shared" si="18"/>
        <v>155227.4603763154</v>
      </c>
    </row>
    <row r="1203" spans="1:16" x14ac:dyDescent="0.35">
      <c r="A1203" t="s">
        <v>10</v>
      </c>
      <c r="C1203" t="s">
        <v>11</v>
      </c>
      <c r="D1203" t="s">
        <v>32</v>
      </c>
      <c r="E1203" t="s">
        <v>1325</v>
      </c>
      <c r="F1203" t="s">
        <v>1326</v>
      </c>
      <c r="G1203">
        <v>1213</v>
      </c>
      <c r="H1203" t="s">
        <v>1324</v>
      </c>
      <c r="I1203">
        <v>63300080</v>
      </c>
      <c r="J1203" t="s">
        <v>91</v>
      </c>
      <c r="K1203" s="3"/>
      <c r="L1203" s="3">
        <v>220845.43327202473</v>
      </c>
      <c r="M1203" s="3">
        <v>228575.02343654563</v>
      </c>
      <c r="N1203" s="107"/>
      <c r="O1203" s="100"/>
      <c r="P1203" s="3">
        <f t="shared" si="18"/>
        <v>449420.45670857036</v>
      </c>
    </row>
    <row r="1204" spans="1:16" x14ac:dyDescent="0.35">
      <c r="A1204" t="s">
        <v>10</v>
      </c>
      <c r="C1204" t="s">
        <v>11</v>
      </c>
      <c r="D1204" t="s">
        <v>32</v>
      </c>
      <c r="E1204" t="s">
        <v>1325</v>
      </c>
      <c r="F1204" t="s">
        <v>1326</v>
      </c>
      <c r="G1204">
        <v>1213</v>
      </c>
      <c r="H1204" t="s">
        <v>1324</v>
      </c>
      <c r="I1204">
        <v>63300100</v>
      </c>
      <c r="J1204" t="s">
        <v>1869</v>
      </c>
      <c r="K1204" s="3"/>
      <c r="L1204" s="3">
        <v>66834.802174428536</v>
      </c>
      <c r="M1204" s="3">
        <v>69174.020250533547</v>
      </c>
      <c r="N1204" s="107"/>
      <c r="O1204" s="100"/>
      <c r="P1204" s="3">
        <f t="shared" si="18"/>
        <v>136008.82242496207</v>
      </c>
    </row>
    <row r="1205" spans="1:16" x14ac:dyDescent="0.35">
      <c r="A1205" t="s">
        <v>10</v>
      </c>
      <c r="C1205" t="s">
        <v>11</v>
      </c>
      <c r="D1205" t="s">
        <v>32</v>
      </c>
      <c r="E1205" t="s">
        <v>1325</v>
      </c>
      <c r="F1205" t="s">
        <v>1326</v>
      </c>
      <c r="G1205">
        <v>1213</v>
      </c>
      <c r="H1205" t="s">
        <v>1324</v>
      </c>
      <c r="I1205">
        <v>63300130</v>
      </c>
      <c r="J1205" t="s">
        <v>1896</v>
      </c>
      <c r="K1205" s="3"/>
      <c r="L1205" s="3">
        <v>36323.262051319864</v>
      </c>
      <c r="M1205" s="3">
        <v>37594.576223116055</v>
      </c>
      <c r="N1205" s="107"/>
      <c r="O1205" s="100"/>
      <c r="P1205" s="3">
        <f t="shared" si="18"/>
        <v>73917.838274435926</v>
      </c>
    </row>
    <row r="1206" spans="1:16" x14ac:dyDescent="0.35">
      <c r="A1206" t="s">
        <v>10</v>
      </c>
      <c r="C1206" t="s">
        <v>11</v>
      </c>
      <c r="D1206" t="s">
        <v>32</v>
      </c>
      <c r="E1206" t="s">
        <v>1325</v>
      </c>
      <c r="F1206" t="s">
        <v>1326</v>
      </c>
      <c r="G1206">
        <v>1213</v>
      </c>
      <c r="H1206" t="s">
        <v>1324</v>
      </c>
      <c r="I1206">
        <v>63300170</v>
      </c>
      <c r="J1206" t="s">
        <v>1873</v>
      </c>
      <c r="K1206" s="3"/>
      <c r="L1206" s="3">
        <v>115507.97332319716</v>
      </c>
      <c r="M1206" s="3">
        <v>119550.75238950906</v>
      </c>
      <c r="N1206" s="107"/>
      <c r="O1206" s="100"/>
      <c r="P1206" s="3">
        <f t="shared" si="18"/>
        <v>235058.72571270622</v>
      </c>
    </row>
    <row r="1207" spans="1:16" x14ac:dyDescent="0.35">
      <c r="A1207" t="s">
        <v>10</v>
      </c>
      <c r="C1207" t="s">
        <v>11</v>
      </c>
      <c r="D1207" t="s">
        <v>32</v>
      </c>
      <c r="E1207" t="s">
        <v>1327</v>
      </c>
      <c r="F1207" t="s">
        <v>1328</v>
      </c>
      <c r="G1207">
        <v>1213</v>
      </c>
      <c r="H1207" t="s">
        <v>1324</v>
      </c>
      <c r="I1207">
        <v>63300040</v>
      </c>
      <c r="J1207" t="s">
        <v>1515</v>
      </c>
      <c r="K1207" s="3"/>
      <c r="L1207" s="3">
        <v>65211.77519133118</v>
      </c>
      <c r="M1207" s="3">
        <v>67494.187323027771</v>
      </c>
      <c r="N1207" s="107"/>
      <c r="O1207" s="100"/>
      <c r="P1207" s="3">
        <f t="shared" si="18"/>
        <v>132705.96251435895</v>
      </c>
    </row>
    <row r="1208" spans="1:16" x14ac:dyDescent="0.35">
      <c r="A1208" t="s">
        <v>10</v>
      </c>
      <c r="C1208" t="s">
        <v>11</v>
      </c>
      <c r="D1208" t="s">
        <v>32</v>
      </c>
      <c r="E1208" t="s">
        <v>1327</v>
      </c>
      <c r="F1208" t="s">
        <v>1328</v>
      </c>
      <c r="G1208">
        <v>1213</v>
      </c>
      <c r="H1208" t="s">
        <v>1324</v>
      </c>
      <c r="I1208">
        <v>63300080</v>
      </c>
      <c r="J1208" t="s">
        <v>91</v>
      </c>
      <c r="K1208" s="3"/>
      <c r="L1208" s="3">
        <v>188803.61579204455</v>
      </c>
      <c r="M1208" s="3">
        <v>195411.74234476613</v>
      </c>
      <c r="N1208" s="107"/>
      <c r="O1208" s="100"/>
      <c r="P1208" s="3">
        <f t="shared" si="18"/>
        <v>384215.35813681071</v>
      </c>
    </row>
    <row r="1209" spans="1:16" x14ac:dyDescent="0.35">
      <c r="A1209" t="s">
        <v>10</v>
      </c>
      <c r="C1209" t="s">
        <v>11</v>
      </c>
      <c r="D1209" t="s">
        <v>32</v>
      </c>
      <c r="E1209" t="s">
        <v>1327</v>
      </c>
      <c r="F1209" t="s">
        <v>1328</v>
      </c>
      <c r="G1209">
        <v>1213</v>
      </c>
      <c r="H1209" t="s">
        <v>1324</v>
      </c>
      <c r="I1209">
        <v>63300100</v>
      </c>
      <c r="J1209" t="s">
        <v>1869</v>
      </c>
      <c r="K1209" s="3"/>
      <c r="L1209" s="3">
        <v>57137.93635811875</v>
      </c>
      <c r="M1209" s="3">
        <v>59137.764130652904</v>
      </c>
      <c r="N1209" s="107"/>
      <c r="O1209" s="100"/>
      <c r="P1209" s="3">
        <f t="shared" si="18"/>
        <v>116275.70048877166</v>
      </c>
    </row>
    <row r="1210" spans="1:16" x14ac:dyDescent="0.35">
      <c r="A1210" t="s">
        <v>10</v>
      </c>
      <c r="C1210" t="s">
        <v>11</v>
      </c>
      <c r="D1210" t="s">
        <v>32</v>
      </c>
      <c r="E1210" t="s">
        <v>1327</v>
      </c>
      <c r="F1210" t="s">
        <v>1328</v>
      </c>
      <c r="G1210">
        <v>1213</v>
      </c>
      <c r="H1210" t="s">
        <v>1324</v>
      </c>
      <c r="I1210">
        <v>63300130</v>
      </c>
      <c r="J1210" t="s">
        <v>1896</v>
      </c>
      <c r="K1210" s="3"/>
      <c r="L1210" s="3">
        <v>31053.226281586278</v>
      </c>
      <c r="M1210" s="3">
        <v>32140.089201441799</v>
      </c>
      <c r="N1210" s="107"/>
      <c r="O1210" s="100"/>
      <c r="P1210" s="3">
        <f t="shared" si="18"/>
        <v>63193.315483028076</v>
      </c>
    </row>
    <row r="1211" spans="1:16" x14ac:dyDescent="0.35">
      <c r="A1211" t="s">
        <v>10</v>
      </c>
      <c r="C1211" t="s">
        <v>11</v>
      </c>
      <c r="D1211" t="s">
        <v>32</v>
      </c>
      <c r="E1211" t="s">
        <v>1327</v>
      </c>
      <c r="F1211" t="s">
        <v>1328</v>
      </c>
      <c r="G1211">
        <v>1213</v>
      </c>
      <c r="H1211" t="s">
        <v>1324</v>
      </c>
      <c r="I1211">
        <v>63300170</v>
      </c>
      <c r="J1211" t="s">
        <v>1873</v>
      </c>
      <c r="K1211" s="3"/>
      <c r="L1211" s="3">
        <v>98749.259575444361</v>
      </c>
      <c r="M1211" s="3">
        <v>102205.48366058491</v>
      </c>
      <c r="N1211" s="107"/>
      <c r="O1211" s="100"/>
      <c r="P1211" s="3">
        <f t="shared" si="18"/>
        <v>200954.74323602929</v>
      </c>
    </row>
    <row r="1212" spans="1:16" x14ac:dyDescent="0.35">
      <c r="A1212" t="s">
        <v>10</v>
      </c>
      <c r="C1212" t="s">
        <v>11</v>
      </c>
      <c r="D1212" t="s">
        <v>32</v>
      </c>
      <c r="E1212" t="s">
        <v>1317</v>
      </c>
      <c r="F1212" t="s">
        <v>1318</v>
      </c>
      <c r="G1212">
        <v>1214</v>
      </c>
      <c r="H1212" t="s">
        <v>1319</v>
      </c>
      <c r="I1212">
        <v>63300040</v>
      </c>
      <c r="J1212" t="s">
        <v>1515</v>
      </c>
      <c r="K1212" s="3"/>
      <c r="L1212" s="3">
        <v>208859.37897637303</v>
      </c>
      <c r="M1212" s="3">
        <v>216169.45724054603</v>
      </c>
      <c r="N1212" s="107"/>
      <c r="O1212" s="100"/>
      <c r="P1212" s="3">
        <f t="shared" si="18"/>
        <v>425028.83621691907</v>
      </c>
    </row>
    <row r="1213" spans="1:16" x14ac:dyDescent="0.35">
      <c r="A1213" t="s">
        <v>10</v>
      </c>
      <c r="C1213" t="s">
        <v>11</v>
      </c>
      <c r="D1213" t="s">
        <v>32</v>
      </c>
      <c r="E1213" t="s">
        <v>1317</v>
      </c>
      <c r="F1213" t="s">
        <v>1318</v>
      </c>
      <c r="G1213">
        <v>1214</v>
      </c>
      <c r="H1213" t="s">
        <v>1319</v>
      </c>
      <c r="I1213">
        <v>63300080</v>
      </c>
      <c r="J1213" t="s">
        <v>91</v>
      </c>
      <c r="K1213" s="3"/>
      <c r="L1213" s="3">
        <v>604697.63056016574</v>
      </c>
      <c r="M1213" s="3">
        <v>625862.0476297714</v>
      </c>
      <c r="N1213" s="107"/>
      <c r="O1213" s="100"/>
      <c r="P1213" s="3">
        <f t="shared" si="18"/>
        <v>1230559.678189937</v>
      </c>
    </row>
    <row r="1214" spans="1:16" x14ac:dyDescent="0.35">
      <c r="A1214" t="s">
        <v>10</v>
      </c>
      <c r="C1214" t="s">
        <v>11</v>
      </c>
      <c r="D1214" t="s">
        <v>32</v>
      </c>
      <c r="E1214" t="s">
        <v>1317</v>
      </c>
      <c r="F1214" t="s">
        <v>1318</v>
      </c>
      <c r="G1214">
        <v>1214</v>
      </c>
      <c r="H1214" t="s">
        <v>1319</v>
      </c>
      <c r="I1214">
        <v>63300100</v>
      </c>
      <c r="J1214" t="s">
        <v>1869</v>
      </c>
      <c r="K1214" s="3"/>
      <c r="L1214" s="3">
        <v>183000.59872215541</v>
      </c>
      <c r="M1214" s="3">
        <v>189405.61967743083</v>
      </c>
      <c r="N1214" s="107"/>
      <c r="O1214" s="100"/>
      <c r="P1214" s="3">
        <f t="shared" si="18"/>
        <v>372406.21839958627</v>
      </c>
    </row>
    <row r="1215" spans="1:16" x14ac:dyDescent="0.35">
      <c r="A1215" t="s">
        <v>10</v>
      </c>
      <c r="C1215" t="s">
        <v>11</v>
      </c>
      <c r="D1215" t="s">
        <v>32</v>
      </c>
      <c r="E1215" t="s">
        <v>1317</v>
      </c>
      <c r="F1215" t="s">
        <v>1318</v>
      </c>
      <c r="G1215">
        <v>1214</v>
      </c>
      <c r="H1215" t="s">
        <v>1319</v>
      </c>
      <c r="I1215">
        <v>63300130</v>
      </c>
      <c r="J1215" t="s">
        <v>1896</v>
      </c>
      <c r="K1215" s="3"/>
      <c r="L1215" s="3">
        <v>99456.847131606206</v>
      </c>
      <c r="M1215" s="3">
        <v>102937.83678121242</v>
      </c>
      <c r="N1215" s="107"/>
      <c r="O1215" s="100"/>
      <c r="P1215" s="3">
        <f t="shared" si="18"/>
        <v>202394.68391281861</v>
      </c>
    </row>
    <row r="1216" spans="1:16" x14ac:dyDescent="0.35">
      <c r="A1216" t="s">
        <v>10</v>
      </c>
      <c r="C1216" t="s">
        <v>11</v>
      </c>
      <c r="D1216" t="s">
        <v>32</v>
      </c>
      <c r="E1216" t="s">
        <v>1317</v>
      </c>
      <c r="F1216" t="s">
        <v>1318</v>
      </c>
      <c r="G1216">
        <v>1214</v>
      </c>
      <c r="H1216" t="s">
        <v>1319</v>
      </c>
      <c r="I1216">
        <v>63300170</v>
      </c>
      <c r="J1216" t="s">
        <v>1873</v>
      </c>
      <c r="K1216" s="3"/>
      <c r="L1216" s="3">
        <v>316272.77387850772</v>
      </c>
      <c r="M1216" s="3">
        <v>327342.32096425549</v>
      </c>
      <c r="N1216" s="107"/>
      <c r="O1216" s="100"/>
      <c r="P1216" s="3">
        <f t="shared" si="18"/>
        <v>643615.09484276315</v>
      </c>
    </row>
    <row r="1217" spans="1:16" x14ac:dyDescent="0.35">
      <c r="A1217" t="s">
        <v>10</v>
      </c>
      <c r="C1217" t="s">
        <v>11</v>
      </c>
      <c r="D1217" t="s">
        <v>32</v>
      </c>
      <c r="E1217" t="s">
        <v>1320</v>
      </c>
      <c r="F1217" t="s">
        <v>1321</v>
      </c>
      <c r="G1217">
        <v>1214</v>
      </c>
      <c r="H1217" t="s">
        <v>1319</v>
      </c>
      <c r="I1217">
        <v>63300040</v>
      </c>
      <c r="J1217" t="s">
        <v>1515</v>
      </c>
      <c r="K1217" s="3"/>
      <c r="L1217" s="3">
        <v>48745.894967619919</v>
      </c>
      <c r="M1217" s="3">
        <v>50452.001291486617</v>
      </c>
      <c r="N1217" s="107"/>
      <c r="O1217" s="100"/>
      <c r="P1217" s="3">
        <f t="shared" si="18"/>
        <v>99197.896259106536</v>
      </c>
    </row>
    <row r="1218" spans="1:16" x14ac:dyDescent="0.35">
      <c r="A1218" t="s">
        <v>10</v>
      </c>
      <c r="C1218" t="s">
        <v>11</v>
      </c>
      <c r="D1218" t="s">
        <v>32</v>
      </c>
      <c r="E1218" t="s">
        <v>1320</v>
      </c>
      <c r="F1218" t="s">
        <v>1321</v>
      </c>
      <c r="G1218">
        <v>1214</v>
      </c>
      <c r="H1218" t="s">
        <v>1319</v>
      </c>
      <c r="I1218">
        <v>63300080</v>
      </c>
      <c r="J1218" t="s">
        <v>91</v>
      </c>
      <c r="K1218" s="3"/>
      <c r="L1218" s="3">
        <v>141130.97209672816</v>
      </c>
      <c r="M1218" s="3">
        <v>146070.55612011362</v>
      </c>
      <c r="N1218" s="107"/>
      <c r="O1218" s="100"/>
      <c r="P1218" s="3">
        <f t="shared" si="18"/>
        <v>287201.52821684175</v>
      </c>
    </row>
    <row r="1219" spans="1:16" x14ac:dyDescent="0.35">
      <c r="A1219" t="s">
        <v>10</v>
      </c>
      <c r="C1219" t="s">
        <v>11</v>
      </c>
      <c r="D1219" t="s">
        <v>32</v>
      </c>
      <c r="E1219" t="s">
        <v>1320</v>
      </c>
      <c r="F1219" t="s">
        <v>1321</v>
      </c>
      <c r="G1219">
        <v>1214</v>
      </c>
      <c r="H1219" t="s">
        <v>1319</v>
      </c>
      <c r="I1219">
        <v>63300100</v>
      </c>
      <c r="J1219" t="s">
        <v>1869</v>
      </c>
      <c r="K1219" s="3"/>
      <c r="L1219" s="3">
        <v>42710.688924009839</v>
      </c>
      <c r="M1219" s="3">
        <v>44205.563036350177</v>
      </c>
      <c r="N1219" s="107"/>
      <c r="O1219" s="100"/>
      <c r="P1219" s="3">
        <f t="shared" si="18"/>
        <v>86916.251960360009</v>
      </c>
    </row>
    <row r="1220" spans="1:16" x14ac:dyDescent="0.35">
      <c r="A1220" t="s">
        <v>10</v>
      </c>
      <c r="C1220" t="s">
        <v>11</v>
      </c>
      <c r="D1220" t="s">
        <v>32</v>
      </c>
      <c r="E1220" t="s">
        <v>1320</v>
      </c>
      <c r="F1220" t="s">
        <v>1321</v>
      </c>
      <c r="G1220">
        <v>1214</v>
      </c>
      <c r="H1220" t="s">
        <v>1319</v>
      </c>
      <c r="I1220">
        <v>63300130</v>
      </c>
      <c r="J1220" t="s">
        <v>1896</v>
      </c>
      <c r="K1220" s="3"/>
      <c r="L1220" s="3">
        <v>23212.330936961869</v>
      </c>
      <c r="M1220" s="3">
        <v>24024.762519755532</v>
      </c>
      <c r="N1220" s="107"/>
      <c r="O1220" s="100"/>
      <c r="P1220" s="3">
        <f t="shared" ref="P1220:P1283" si="19">SUM(L1220:N1220)</f>
        <v>47237.093456717397</v>
      </c>
    </row>
    <row r="1221" spans="1:16" x14ac:dyDescent="0.35">
      <c r="A1221" t="s">
        <v>10</v>
      </c>
      <c r="C1221" t="s">
        <v>11</v>
      </c>
      <c r="D1221" t="s">
        <v>32</v>
      </c>
      <c r="E1221" t="s">
        <v>1320</v>
      </c>
      <c r="F1221" t="s">
        <v>1321</v>
      </c>
      <c r="G1221">
        <v>1214</v>
      </c>
      <c r="H1221" t="s">
        <v>1319</v>
      </c>
      <c r="I1221">
        <v>63300170</v>
      </c>
      <c r="J1221" t="s">
        <v>1873</v>
      </c>
      <c r="K1221" s="3"/>
      <c r="L1221" s="3">
        <v>73815.212379538745</v>
      </c>
      <c r="M1221" s="3">
        <v>76398.744812822595</v>
      </c>
      <c r="N1221" s="107"/>
      <c r="O1221" s="100"/>
      <c r="P1221" s="3">
        <f t="shared" si="19"/>
        <v>150213.95719236135</v>
      </c>
    </row>
    <row r="1222" spans="1:16" x14ac:dyDescent="0.35">
      <c r="A1222" t="s">
        <v>10</v>
      </c>
      <c r="C1222" t="s">
        <v>11</v>
      </c>
      <c r="D1222" t="s">
        <v>32</v>
      </c>
      <c r="E1222" t="s">
        <v>1310</v>
      </c>
      <c r="F1222" t="s">
        <v>1311</v>
      </c>
      <c r="G1222">
        <v>1215</v>
      </c>
      <c r="H1222" t="s">
        <v>1312</v>
      </c>
      <c r="I1222">
        <v>63300040</v>
      </c>
      <c r="J1222" t="s">
        <v>1515</v>
      </c>
      <c r="K1222" s="3"/>
      <c r="L1222" s="3">
        <v>199681.47022510998</v>
      </c>
      <c r="M1222" s="3">
        <v>206670.32168298881</v>
      </c>
      <c r="N1222" s="107"/>
      <c r="O1222" s="100"/>
      <c r="P1222" s="3">
        <f t="shared" si="19"/>
        <v>406351.79190809879</v>
      </c>
    </row>
    <row r="1223" spans="1:16" x14ac:dyDescent="0.35">
      <c r="A1223" t="s">
        <v>10</v>
      </c>
      <c r="C1223" t="s">
        <v>11</v>
      </c>
      <c r="D1223" t="s">
        <v>32</v>
      </c>
      <c r="E1223" t="s">
        <v>1310</v>
      </c>
      <c r="F1223" t="s">
        <v>1311</v>
      </c>
      <c r="G1223">
        <v>1215</v>
      </c>
      <c r="H1223" t="s">
        <v>1312</v>
      </c>
      <c r="I1223">
        <v>63300080</v>
      </c>
      <c r="J1223" t="s">
        <v>91</v>
      </c>
      <c r="K1223" s="3"/>
      <c r="L1223" s="3">
        <v>578334.80243515188</v>
      </c>
      <c r="M1223" s="3">
        <v>598576.52052038221</v>
      </c>
      <c r="N1223" s="107"/>
      <c r="O1223" s="100"/>
      <c r="P1223" s="3">
        <f t="shared" si="19"/>
        <v>1176911.3229555341</v>
      </c>
    </row>
    <row r="1224" spans="1:16" x14ac:dyDescent="0.35">
      <c r="A1224" t="s">
        <v>10</v>
      </c>
      <c r="C1224" t="s">
        <v>11</v>
      </c>
      <c r="D1224" t="s">
        <v>32</v>
      </c>
      <c r="E1224" t="s">
        <v>1310</v>
      </c>
      <c r="F1224" t="s">
        <v>1311</v>
      </c>
      <c r="G1224">
        <v>1215</v>
      </c>
      <c r="H1224" t="s">
        <v>1312</v>
      </c>
      <c r="I1224">
        <v>63300100</v>
      </c>
      <c r="J1224" t="s">
        <v>1869</v>
      </c>
      <c r="K1224" s="3"/>
      <c r="L1224" s="3">
        <v>175022.37442116436</v>
      </c>
      <c r="M1224" s="3">
        <v>181148.15752590512</v>
      </c>
      <c r="N1224" s="107"/>
      <c r="O1224" s="100"/>
      <c r="P1224" s="3">
        <f t="shared" si="19"/>
        <v>356170.53194706945</v>
      </c>
    </row>
    <row r="1225" spans="1:16" x14ac:dyDescent="0.35">
      <c r="A1225" t="s">
        <v>10</v>
      </c>
      <c r="C1225" t="s">
        <v>11</v>
      </c>
      <c r="D1225" t="s">
        <v>32</v>
      </c>
      <c r="E1225" t="s">
        <v>1310</v>
      </c>
      <c r="F1225" t="s">
        <v>1311</v>
      </c>
      <c r="G1225">
        <v>1215</v>
      </c>
      <c r="H1225" t="s">
        <v>1312</v>
      </c>
      <c r="I1225">
        <v>63300130</v>
      </c>
      <c r="J1225" t="s">
        <v>1896</v>
      </c>
      <c r="K1225" s="3"/>
      <c r="L1225" s="3">
        <v>95120.85566367631</v>
      </c>
      <c r="M1225" s="3">
        <v>98450.085611904957</v>
      </c>
      <c r="N1225" s="107"/>
      <c r="O1225" s="100"/>
      <c r="P1225" s="3">
        <f t="shared" si="19"/>
        <v>193570.94127558125</v>
      </c>
    </row>
    <row r="1226" spans="1:16" x14ac:dyDescent="0.35">
      <c r="A1226" t="s">
        <v>10</v>
      </c>
      <c r="C1226" t="s">
        <v>11</v>
      </c>
      <c r="D1226" t="s">
        <v>32</v>
      </c>
      <c r="E1226" t="s">
        <v>1310</v>
      </c>
      <c r="F1226" t="s">
        <v>1311</v>
      </c>
      <c r="G1226">
        <v>1215</v>
      </c>
      <c r="H1226" t="s">
        <v>1312</v>
      </c>
      <c r="I1226">
        <v>63300170</v>
      </c>
      <c r="J1226" t="s">
        <v>1873</v>
      </c>
      <c r="K1226" s="3"/>
      <c r="L1226" s="3">
        <v>302374.79776945227</v>
      </c>
      <c r="M1226" s="3">
        <v>312957.91569138307</v>
      </c>
      <c r="N1226" s="107"/>
      <c r="O1226" s="100"/>
      <c r="P1226" s="3">
        <f t="shared" si="19"/>
        <v>615332.7134608354</v>
      </c>
    </row>
    <row r="1227" spans="1:16" x14ac:dyDescent="0.35">
      <c r="A1227" t="s">
        <v>10</v>
      </c>
      <c r="C1227" t="s">
        <v>11</v>
      </c>
      <c r="D1227" t="s">
        <v>32</v>
      </c>
      <c r="E1227" t="s">
        <v>1313</v>
      </c>
      <c r="F1227" t="s">
        <v>1314</v>
      </c>
      <c r="G1227">
        <v>1215</v>
      </c>
      <c r="H1227" t="s">
        <v>1312</v>
      </c>
      <c r="I1227">
        <v>63300040</v>
      </c>
      <c r="J1227" t="s">
        <v>1515</v>
      </c>
      <c r="K1227" s="3"/>
      <c r="L1227" s="3">
        <v>57651.014713492281</v>
      </c>
      <c r="M1227" s="3">
        <v>59668.800228464512</v>
      </c>
      <c r="N1227" s="107"/>
      <c r="O1227" s="100"/>
      <c r="P1227" s="3">
        <f t="shared" si="19"/>
        <v>117319.81494195679</v>
      </c>
    </row>
    <row r="1228" spans="1:16" x14ac:dyDescent="0.35">
      <c r="A1228" t="s">
        <v>10</v>
      </c>
      <c r="C1228" t="s">
        <v>11</v>
      </c>
      <c r="D1228" t="s">
        <v>32</v>
      </c>
      <c r="E1228" t="s">
        <v>1313</v>
      </c>
      <c r="F1228" t="s">
        <v>1314</v>
      </c>
      <c r="G1228">
        <v>1215</v>
      </c>
      <c r="H1228" t="s">
        <v>1312</v>
      </c>
      <c r="I1228">
        <v>63300080</v>
      </c>
      <c r="J1228" t="s">
        <v>91</v>
      </c>
      <c r="K1228" s="3"/>
      <c r="L1228" s="3">
        <v>166913.4140276348</v>
      </c>
      <c r="M1228" s="3">
        <v>172755.383518602</v>
      </c>
      <c r="N1228" s="107"/>
      <c r="O1228" s="100"/>
      <c r="P1228" s="3">
        <f t="shared" si="19"/>
        <v>339668.79754623678</v>
      </c>
    </row>
    <row r="1229" spans="1:16" x14ac:dyDescent="0.35">
      <c r="A1229" t="s">
        <v>10</v>
      </c>
      <c r="C1229" t="s">
        <v>11</v>
      </c>
      <c r="D1229" t="s">
        <v>32</v>
      </c>
      <c r="E1229" t="s">
        <v>1313</v>
      </c>
      <c r="F1229" t="s">
        <v>1314</v>
      </c>
      <c r="G1229">
        <v>1215</v>
      </c>
      <c r="H1229" t="s">
        <v>1312</v>
      </c>
      <c r="I1229">
        <v>63300100</v>
      </c>
      <c r="J1229" t="s">
        <v>1869</v>
      </c>
      <c r="K1229" s="3"/>
      <c r="L1229" s="3">
        <v>50513.27003467895</v>
      </c>
      <c r="M1229" s="3">
        <v>52281.234485892717</v>
      </c>
      <c r="N1229" s="107"/>
      <c r="O1229" s="100"/>
      <c r="P1229" s="3">
        <f t="shared" si="19"/>
        <v>102794.50452057167</v>
      </c>
    </row>
    <row r="1230" spans="1:16" x14ac:dyDescent="0.35">
      <c r="A1230" t="s">
        <v>10</v>
      </c>
      <c r="C1230" t="s">
        <v>11</v>
      </c>
      <c r="D1230" t="s">
        <v>32</v>
      </c>
      <c r="E1230" t="s">
        <v>1313</v>
      </c>
      <c r="F1230" t="s">
        <v>1314</v>
      </c>
      <c r="G1230">
        <v>1215</v>
      </c>
      <c r="H1230" t="s">
        <v>1312</v>
      </c>
      <c r="I1230">
        <v>63300130</v>
      </c>
      <c r="J1230" t="s">
        <v>1896</v>
      </c>
      <c r="K1230" s="3"/>
      <c r="L1230" s="3">
        <v>27452.864149282042</v>
      </c>
      <c r="M1230" s="3">
        <v>28413.714394506911</v>
      </c>
      <c r="N1230" s="107"/>
      <c r="O1230" s="100"/>
      <c r="P1230" s="3">
        <f t="shared" si="19"/>
        <v>55866.578543788957</v>
      </c>
    </row>
    <row r="1231" spans="1:16" x14ac:dyDescent="0.35">
      <c r="A1231" t="s">
        <v>10</v>
      </c>
      <c r="C1231" t="s">
        <v>11</v>
      </c>
      <c r="D1231" t="s">
        <v>32</v>
      </c>
      <c r="E1231" t="s">
        <v>1313</v>
      </c>
      <c r="F1231" t="s">
        <v>1314</v>
      </c>
      <c r="G1231">
        <v>1215</v>
      </c>
      <c r="H1231" t="s">
        <v>1312</v>
      </c>
      <c r="I1231">
        <v>63300170</v>
      </c>
      <c r="J1231" t="s">
        <v>1873</v>
      </c>
      <c r="K1231" s="3"/>
      <c r="L1231" s="3">
        <v>87300.107994716891</v>
      </c>
      <c r="M1231" s="3">
        <v>90355.611774531979</v>
      </c>
      <c r="N1231" s="107"/>
      <c r="O1231" s="100"/>
      <c r="P1231" s="3">
        <f t="shared" si="19"/>
        <v>177655.71976924886</v>
      </c>
    </row>
    <row r="1232" spans="1:16" x14ac:dyDescent="0.35">
      <c r="A1232" t="s">
        <v>10</v>
      </c>
      <c r="C1232" t="s">
        <v>11</v>
      </c>
      <c r="D1232" t="s">
        <v>32</v>
      </c>
      <c r="E1232" t="s">
        <v>1315</v>
      </c>
      <c r="F1232" t="s">
        <v>1316</v>
      </c>
      <c r="G1232">
        <v>1215</v>
      </c>
      <c r="H1232" t="s">
        <v>1312</v>
      </c>
      <c r="I1232">
        <v>63300040</v>
      </c>
      <c r="J1232" t="s">
        <v>1515</v>
      </c>
      <c r="K1232" s="3"/>
      <c r="L1232" s="3">
        <v>63145.030359357916</v>
      </c>
      <c r="M1232" s="3">
        <v>65355.106421935438</v>
      </c>
      <c r="N1232" s="107"/>
      <c r="O1232" s="100"/>
      <c r="P1232" s="3">
        <f t="shared" si="19"/>
        <v>128500.13678129335</v>
      </c>
    </row>
    <row r="1233" spans="1:16" x14ac:dyDescent="0.35">
      <c r="A1233" t="s">
        <v>10</v>
      </c>
      <c r="C1233" t="s">
        <v>11</v>
      </c>
      <c r="D1233" t="s">
        <v>32</v>
      </c>
      <c r="E1233" t="s">
        <v>1315</v>
      </c>
      <c r="F1233" t="s">
        <v>1316</v>
      </c>
      <c r="G1233">
        <v>1215</v>
      </c>
      <c r="H1233" t="s">
        <v>1312</v>
      </c>
      <c r="I1233">
        <v>63300080</v>
      </c>
      <c r="J1233" t="s">
        <v>91</v>
      </c>
      <c r="K1233" s="3"/>
      <c r="L1233" s="3">
        <v>251059.14309670444</v>
      </c>
      <c r="M1233" s="3">
        <v>259846.21310508909</v>
      </c>
      <c r="N1233" s="107"/>
      <c r="O1233" s="100"/>
      <c r="P1233" s="3">
        <f t="shared" si="19"/>
        <v>510905.35620179353</v>
      </c>
    </row>
    <row r="1234" spans="1:16" x14ac:dyDescent="0.35">
      <c r="A1234" t="s">
        <v>10</v>
      </c>
      <c r="C1234" t="s">
        <v>11</v>
      </c>
      <c r="D1234" t="s">
        <v>32</v>
      </c>
      <c r="E1234" t="s">
        <v>1315</v>
      </c>
      <c r="F1234" t="s">
        <v>1316</v>
      </c>
      <c r="G1234">
        <v>1215</v>
      </c>
      <c r="H1234" t="s">
        <v>1312</v>
      </c>
      <c r="I1234">
        <v>63300100</v>
      </c>
      <c r="J1234" t="s">
        <v>1869</v>
      </c>
      <c r="K1234" s="3"/>
      <c r="L1234" s="3">
        <v>75978.424884528969</v>
      </c>
      <c r="M1234" s="3">
        <v>78637.669755487485</v>
      </c>
      <c r="N1234" s="107"/>
      <c r="O1234" s="100"/>
      <c r="P1234" s="3">
        <f t="shared" si="19"/>
        <v>154616.09464001644</v>
      </c>
    </row>
    <row r="1235" spans="1:16" x14ac:dyDescent="0.35">
      <c r="A1235" t="s">
        <v>10</v>
      </c>
      <c r="C1235" t="s">
        <v>11</v>
      </c>
      <c r="D1235" t="s">
        <v>32</v>
      </c>
      <c r="E1235" t="s">
        <v>1315</v>
      </c>
      <c r="F1235" t="s">
        <v>1316</v>
      </c>
      <c r="G1235">
        <v>1215</v>
      </c>
      <c r="H1235" t="s">
        <v>1312</v>
      </c>
      <c r="I1235">
        <v>63300110</v>
      </c>
      <c r="J1235" t="s">
        <v>1866</v>
      </c>
      <c r="K1235" s="3"/>
      <c r="L1235" s="3">
        <v>7680</v>
      </c>
      <c r="M1235" s="3">
        <v>7680</v>
      </c>
      <c r="N1235" s="107"/>
      <c r="O1235" s="100"/>
      <c r="P1235" s="3">
        <f t="shared" si="19"/>
        <v>15360</v>
      </c>
    </row>
    <row r="1236" spans="1:16" x14ac:dyDescent="0.35">
      <c r="A1236" t="s">
        <v>10</v>
      </c>
      <c r="C1236" t="s">
        <v>11</v>
      </c>
      <c r="D1236" t="s">
        <v>32</v>
      </c>
      <c r="E1236" t="s">
        <v>1315</v>
      </c>
      <c r="F1236" t="s">
        <v>1316</v>
      </c>
      <c r="G1236">
        <v>1215</v>
      </c>
      <c r="H1236" t="s">
        <v>1312</v>
      </c>
      <c r="I1236">
        <v>63300130</v>
      </c>
      <c r="J1236" t="s">
        <v>1896</v>
      </c>
      <c r="K1236" s="3"/>
      <c r="L1236" s="3">
        <v>41292.622219852703</v>
      </c>
      <c r="M1236" s="3">
        <v>42737.863997547553</v>
      </c>
      <c r="N1236" s="107"/>
      <c r="O1236" s="100"/>
      <c r="P1236" s="3">
        <f t="shared" si="19"/>
        <v>84030.486217400263</v>
      </c>
    </row>
    <row r="1237" spans="1:16" x14ac:dyDescent="0.35">
      <c r="A1237" t="s">
        <v>10</v>
      </c>
      <c r="C1237" t="s">
        <v>11</v>
      </c>
      <c r="D1237" t="s">
        <v>32</v>
      </c>
      <c r="E1237" t="s">
        <v>1315</v>
      </c>
      <c r="F1237" t="s">
        <v>1316</v>
      </c>
      <c r="G1237">
        <v>1215</v>
      </c>
      <c r="H1237" t="s">
        <v>1312</v>
      </c>
      <c r="I1237">
        <v>63300170</v>
      </c>
      <c r="J1237" t="s">
        <v>1873</v>
      </c>
      <c r="K1237" s="3"/>
      <c r="L1237" s="3">
        <v>95619.617401313415</v>
      </c>
      <c r="M1237" s="3">
        <v>98966.304010359381</v>
      </c>
      <c r="N1237" s="107"/>
      <c r="O1237" s="100"/>
      <c r="P1237" s="3">
        <f t="shared" si="19"/>
        <v>194585.92141167278</v>
      </c>
    </row>
    <row r="1238" spans="1:16" x14ac:dyDescent="0.35">
      <c r="A1238" t="s">
        <v>10</v>
      </c>
      <c r="C1238" t="s">
        <v>11</v>
      </c>
      <c r="D1238" t="s">
        <v>32</v>
      </c>
      <c r="E1238" t="s">
        <v>1303</v>
      </c>
      <c r="F1238" t="s">
        <v>1304</v>
      </c>
      <c r="G1238">
        <v>1216</v>
      </c>
      <c r="H1238" t="s">
        <v>1305</v>
      </c>
      <c r="I1238">
        <v>63300040</v>
      </c>
      <c r="J1238" t="s">
        <v>1515</v>
      </c>
      <c r="K1238" s="3"/>
      <c r="L1238" s="3">
        <v>1069.8571979432061</v>
      </c>
      <c r="M1238" s="3">
        <v>1107.3021998712181</v>
      </c>
      <c r="N1238" s="107"/>
      <c r="O1238" s="100"/>
      <c r="P1238" s="3">
        <f t="shared" si="19"/>
        <v>2177.1593978144242</v>
      </c>
    </row>
    <row r="1239" spans="1:16" x14ac:dyDescent="0.35">
      <c r="A1239" t="s">
        <v>10</v>
      </c>
      <c r="C1239" t="s">
        <v>11</v>
      </c>
      <c r="D1239" t="s">
        <v>32</v>
      </c>
      <c r="E1239" t="s">
        <v>1303</v>
      </c>
      <c r="F1239" t="s">
        <v>1304</v>
      </c>
      <c r="G1239">
        <v>1216</v>
      </c>
      <c r="H1239" t="s">
        <v>1305</v>
      </c>
      <c r="I1239">
        <v>63300080</v>
      </c>
      <c r="J1239" t="s">
        <v>91</v>
      </c>
      <c r="K1239" s="3"/>
      <c r="L1239" s="3">
        <v>3097.4913159498537</v>
      </c>
      <c r="M1239" s="3">
        <v>3205.903512008098</v>
      </c>
      <c r="N1239" s="107"/>
      <c r="O1239" s="100"/>
      <c r="P1239" s="3">
        <f t="shared" si="19"/>
        <v>6303.3948279579517</v>
      </c>
    </row>
    <row r="1240" spans="1:16" x14ac:dyDescent="0.35">
      <c r="A1240" t="s">
        <v>10</v>
      </c>
      <c r="C1240" t="s">
        <v>11</v>
      </c>
      <c r="D1240" t="s">
        <v>32</v>
      </c>
      <c r="E1240" t="s">
        <v>1303</v>
      </c>
      <c r="F1240" t="s">
        <v>1304</v>
      </c>
      <c r="G1240">
        <v>1216</v>
      </c>
      <c r="H1240" t="s">
        <v>1305</v>
      </c>
      <c r="I1240">
        <v>63300100</v>
      </c>
      <c r="J1240" t="s">
        <v>1869</v>
      </c>
      <c r="K1240" s="3"/>
      <c r="L1240" s="3">
        <v>937.39868772166631</v>
      </c>
      <c r="M1240" s="3">
        <v>970.20764179192452</v>
      </c>
      <c r="N1240" s="107"/>
      <c r="O1240" s="100"/>
      <c r="P1240" s="3">
        <f t="shared" si="19"/>
        <v>1907.6063295135909</v>
      </c>
    </row>
    <row r="1241" spans="1:16" x14ac:dyDescent="0.35">
      <c r="A1241" t="s">
        <v>10</v>
      </c>
      <c r="C1241" t="s">
        <v>11</v>
      </c>
      <c r="D1241" t="s">
        <v>32</v>
      </c>
      <c r="E1241" t="s">
        <v>1303</v>
      </c>
      <c r="F1241" t="s">
        <v>1304</v>
      </c>
      <c r="G1241">
        <v>1216</v>
      </c>
      <c r="H1241" t="s">
        <v>1305</v>
      </c>
      <c r="I1241">
        <v>63300170</v>
      </c>
      <c r="J1241" t="s">
        <v>1873</v>
      </c>
      <c r="K1241" s="3"/>
      <c r="L1241" s="3">
        <v>1620.0694711711408</v>
      </c>
      <c r="M1241" s="3">
        <v>1676.7719026621303</v>
      </c>
      <c r="N1241" s="107"/>
      <c r="O1241" s="100"/>
      <c r="P1241" s="3">
        <f t="shared" si="19"/>
        <v>3296.8413738332711</v>
      </c>
    </row>
    <row r="1242" spans="1:16" x14ac:dyDescent="0.35">
      <c r="A1242" t="s">
        <v>10</v>
      </c>
      <c r="C1242" t="s">
        <v>11</v>
      </c>
      <c r="D1242" t="s">
        <v>32</v>
      </c>
      <c r="E1242" t="s">
        <v>1306</v>
      </c>
      <c r="F1242" t="s">
        <v>1307</v>
      </c>
      <c r="G1242">
        <v>1216</v>
      </c>
      <c r="H1242" t="s">
        <v>1305</v>
      </c>
      <c r="I1242">
        <v>63300040</v>
      </c>
      <c r="J1242" t="s">
        <v>1515</v>
      </c>
      <c r="K1242" s="3"/>
      <c r="L1242" s="3">
        <v>26998.069284600402</v>
      </c>
      <c r="M1242" s="3">
        <v>27943.001709561417</v>
      </c>
      <c r="N1242" s="107"/>
      <c r="O1242" s="100"/>
      <c r="P1242" s="3">
        <f t="shared" si="19"/>
        <v>54941.070994161819</v>
      </c>
    </row>
    <row r="1243" spans="1:16" x14ac:dyDescent="0.35">
      <c r="A1243" t="s">
        <v>10</v>
      </c>
      <c r="C1243" t="s">
        <v>11</v>
      </c>
      <c r="D1243" t="s">
        <v>32</v>
      </c>
      <c r="E1243" t="s">
        <v>1306</v>
      </c>
      <c r="F1243" t="s">
        <v>1307</v>
      </c>
      <c r="G1243">
        <v>1216</v>
      </c>
      <c r="H1243" t="s">
        <v>1305</v>
      </c>
      <c r="I1243">
        <v>63300080</v>
      </c>
      <c r="J1243" t="s">
        <v>91</v>
      </c>
      <c r="K1243" s="3"/>
      <c r="L1243" s="3">
        <v>78165.838690652599</v>
      </c>
      <c r="M1243" s="3">
        <v>80901.64304482544</v>
      </c>
      <c r="N1243" s="107"/>
      <c r="O1243" s="100"/>
      <c r="P1243" s="3">
        <f t="shared" si="19"/>
        <v>159067.48173547804</v>
      </c>
    </row>
    <row r="1244" spans="1:16" x14ac:dyDescent="0.35">
      <c r="A1244" t="s">
        <v>10</v>
      </c>
      <c r="C1244" t="s">
        <v>11</v>
      </c>
      <c r="D1244" t="s">
        <v>32</v>
      </c>
      <c r="E1244" t="s">
        <v>1306</v>
      </c>
      <c r="F1244" t="s">
        <v>1307</v>
      </c>
      <c r="G1244">
        <v>1216</v>
      </c>
      <c r="H1244" t="s">
        <v>1305</v>
      </c>
      <c r="I1244">
        <v>63300100</v>
      </c>
      <c r="J1244" t="s">
        <v>1869</v>
      </c>
      <c r="K1244" s="3"/>
      <c r="L1244" s="3">
        <v>23655.451182697496</v>
      </c>
      <c r="M1244" s="3">
        <v>24483.391974091908</v>
      </c>
      <c r="N1244" s="107"/>
      <c r="O1244" s="100"/>
      <c r="P1244" s="3">
        <f t="shared" si="19"/>
        <v>48138.8431567894</v>
      </c>
    </row>
    <row r="1245" spans="1:16" x14ac:dyDescent="0.35">
      <c r="A1245" t="s">
        <v>10</v>
      </c>
      <c r="C1245" t="s">
        <v>11</v>
      </c>
      <c r="D1245" t="s">
        <v>32</v>
      </c>
      <c r="E1245" t="s">
        <v>1306</v>
      </c>
      <c r="F1245" t="s">
        <v>1307</v>
      </c>
      <c r="G1245">
        <v>1216</v>
      </c>
      <c r="H1245" t="s">
        <v>1305</v>
      </c>
      <c r="I1245">
        <v>63300170</v>
      </c>
      <c r="J1245" t="s">
        <v>1873</v>
      </c>
      <c r="K1245" s="3"/>
      <c r="L1245" s="3">
        <v>40882.79063096633</v>
      </c>
      <c r="M1245" s="3">
        <v>42313.688303050149</v>
      </c>
      <c r="N1245" s="107"/>
      <c r="O1245" s="100"/>
      <c r="P1245" s="3">
        <f t="shared" si="19"/>
        <v>83196.478934016486</v>
      </c>
    </row>
    <row r="1246" spans="1:16" x14ac:dyDescent="0.35">
      <c r="A1246" t="s">
        <v>10</v>
      </c>
      <c r="C1246" t="s">
        <v>11</v>
      </c>
      <c r="D1246" t="s">
        <v>32</v>
      </c>
      <c r="E1246" t="s">
        <v>1308</v>
      </c>
      <c r="F1246" t="s">
        <v>1309</v>
      </c>
      <c r="G1246">
        <v>1216</v>
      </c>
      <c r="H1246" t="s">
        <v>1305</v>
      </c>
      <c r="I1246">
        <v>63300040</v>
      </c>
      <c r="J1246" t="s">
        <v>1515</v>
      </c>
      <c r="K1246" s="3"/>
      <c r="L1246" s="3">
        <v>35531.786754655346</v>
      </c>
      <c r="M1246" s="3">
        <v>36775.399291068279</v>
      </c>
      <c r="N1246" s="107"/>
      <c r="O1246" s="100"/>
      <c r="P1246" s="3">
        <f t="shared" si="19"/>
        <v>72307.186045723618</v>
      </c>
    </row>
    <row r="1247" spans="1:16" x14ac:dyDescent="0.35">
      <c r="A1247" t="s">
        <v>10</v>
      </c>
      <c r="C1247" t="s">
        <v>11</v>
      </c>
      <c r="D1247" t="s">
        <v>32</v>
      </c>
      <c r="E1247" t="s">
        <v>1308</v>
      </c>
      <c r="F1247" t="s">
        <v>1309</v>
      </c>
      <c r="G1247">
        <v>1216</v>
      </c>
      <c r="H1247" t="s">
        <v>1305</v>
      </c>
      <c r="I1247">
        <v>63300080</v>
      </c>
      <c r="J1247" t="s">
        <v>91</v>
      </c>
      <c r="K1247" s="3"/>
      <c r="L1247" s="3">
        <v>102872.98260395453</v>
      </c>
      <c r="M1247" s="3">
        <v>106473.53699509293</v>
      </c>
      <c r="N1247" s="107"/>
      <c r="O1247" s="100"/>
      <c r="P1247" s="3">
        <f t="shared" si="19"/>
        <v>209346.51959904746</v>
      </c>
    </row>
    <row r="1248" spans="1:16" x14ac:dyDescent="0.35">
      <c r="A1248" t="s">
        <v>10</v>
      </c>
      <c r="C1248" t="s">
        <v>11</v>
      </c>
      <c r="D1248" t="s">
        <v>32</v>
      </c>
      <c r="E1248" t="s">
        <v>1308</v>
      </c>
      <c r="F1248" t="s">
        <v>1309</v>
      </c>
      <c r="G1248">
        <v>1216</v>
      </c>
      <c r="H1248" t="s">
        <v>1305</v>
      </c>
      <c r="I1248">
        <v>63300100</v>
      </c>
      <c r="J1248" t="s">
        <v>1869</v>
      </c>
      <c r="K1248" s="3"/>
      <c r="L1248" s="3">
        <v>31132.613156459924</v>
      </c>
      <c r="M1248" s="3">
        <v>32222.254616936018</v>
      </c>
      <c r="N1248" s="107"/>
      <c r="O1248" s="100"/>
      <c r="P1248" s="3">
        <f t="shared" si="19"/>
        <v>63354.867773395941</v>
      </c>
    </row>
    <row r="1249" spans="1:16" x14ac:dyDescent="0.35">
      <c r="A1249" t="s">
        <v>10</v>
      </c>
      <c r="C1249" t="s">
        <v>11</v>
      </c>
      <c r="D1249" t="s">
        <v>32</v>
      </c>
      <c r="E1249" t="s">
        <v>1308</v>
      </c>
      <c r="F1249" t="s">
        <v>1309</v>
      </c>
      <c r="G1249">
        <v>1216</v>
      </c>
      <c r="H1249" t="s">
        <v>1305</v>
      </c>
      <c r="I1249">
        <v>63300170</v>
      </c>
      <c r="J1249" t="s">
        <v>1873</v>
      </c>
      <c r="K1249" s="3"/>
      <c r="L1249" s="3">
        <v>53805.277085620954</v>
      </c>
      <c r="M1249" s="3">
        <v>55688.461783617684</v>
      </c>
      <c r="N1249" s="107"/>
      <c r="O1249" s="100"/>
      <c r="P1249" s="3">
        <f t="shared" si="19"/>
        <v>109493.73886923864</v>
      </c>
    </row>
    <row r="1250" spans="1:16" x14ac:dyDescent="0.35">
      <c r="A1250" t="s">
        <v>10</v>
      </c>
      <c r="C1250" t="s">
        <v>11</v>
      </c>
      <c r="D1250" t="s">
        <v>32</v>
      </c>
      <c r="E1250" t="s">
        <v>1294</v>
      </c>
      <c r="F1250" t="s">
        <v>1295</v>
      </c>
      <c r="G1250">
        <v>1218</v>
      </c>
      <c r="H1250" t="s">
        <v>1296</v>
      </c>
      <c r="I1250">
        <v>63300040</v>
      </c>
      <c r="J1250" t="s">
        <v>1515</v>
      </c>
      <c r="K1250" s="3"/>
      <c r="L1250" s="3">
        <v>4439.2533095961771</v>
      </c>
      <c r="M1250" s="3">
        <v>4594.6271754320433</v>
      </c>
      <c r="N1250" s="107"/>
      <c r="O1250" s="100"/>
      <c r="P1250" s="3">
        <f t="shared" si="19"/>
        <v>9033.8804850282213</v>
      </c>
    </row>
    <row r="1251" spans="1:16" x14ac:dyDescent="0.35">
      <c r="A1251" t="s">
        <v>10</v>
      </c>
      <c r="C1251" t="s">
        <v>11</v>
      </c>
      <c r="D1251" t="s">
        <v>32</v>
      </c>
      <c r="E1251" t="s">
        <v>1294</v>
      </c>
      <c r="F1251" t="s">
        <v>1295</v>
      </c>
      <c r="G1251">
        <v>1218</v>
      </c>
      <c r="H1251" t="s">
        <v>1296</v>
      </c>
      <c r="I1251">
        <v>63300080</v>
      </c>
      <c r="J1251" t="s">
        <v>91</v>
      </c>
      <c r="K1251" s="3"/>
      <c r="L1251" s="3">
        <v>12852.695296354646</v>
      </c>
      <c r="M1251" s="3">
        <v>13302.539631727059</v>
      </c>
      <c r="N1251" s="107"/>
      <c r="O1251" s="100"/>
      <c r="P1251" s="3">
        <f t="shared" si="19"/>
        <v>26155.234928081707</v>
      </c>
    </row>
    <row r="1252" spans="1:16" x14ac:dyDescent="0.35">
      <c r="A1252" t="s">
        <v>10</v>
      </c>
      <c r="C1252" t="s">
        <v>11</v>
      </c>
      <c r="D1252" t="s">
        <v>32</v>
      </c>
      <c r="E1252" t="s">
        <v>1294</v>
      </c>
      <c r="F1252" t="s">
        <v>1295</v>
      </c>
      <c r="G1252">
        <v>1218</v>
      </c>
      <c r="H1252" t="s">
        <v>1296</v>
      </c>
      <c r="I1252">
        <v>63300100</v>
      </c>
      <c r="J1252" t="s">
        <v>1869</v>
      </c>
      <c r="K1252" s="3"/>
      <c r="L1252" s="3">
        <v>3889.631471265222</v>
      </c>
      <c r="M1252" s="3">
        <v>4025.7685727595044</v>
      </c>
      <c r="N1252" s="107"/>
      <c r="O1252" s="100"/>
      <c r="P1252" s="3">
        <f t="shared" si="19"/>
        <v>7915.4000440247264</v>
      </c>
    </row>
    <row r="1253" spans="1:16" x14ac:dyDescent="0.35">
      <c r="A1253" t="s">
        <v>10</v>
      </c>
      <c r="C1253" t="s">
        <v>11</v>
      </c>
      <c r="D1253" t="s">
        <v>32</v>
      </c>
      <c r="E1253" t="s">
        <v>1294</v>
      </c>
      <c r="F1253" t="s">
        <v>1295</v>
      </c>
      <c r="G1253">
        <v>1218</v>
      </c>
      <c r="H1253" t="s">
        <v>1296</v>
      </c>
      <c r="I1253">
        <v>63300170</v>
      </c>
      <c r="J1253" t="s">
        <v>1873</v>
      </c>
      <c r="K1253" s="3"/>
      <c r="L1253" s="3">
        <v>6722.2978688170688</v>
      </c>
      <c r="M1253" s="3">
        <v>6957.5782942256656</v>
      </c>
      <c r="N1253" s="107"/>
      <c r="O1253" s="100"/>
      <c r="P1253" s="3">
        <f t="shared" si="19"/>
        <v>13679.876163042734</v>
      </c>
    </row>
    <row r="1254" spans="1:16" x14ac:dyDescent="0.35">
      <c r="A1254" t="s">
        <v>10</v>
      </c>
      <c r="C1254" t="s">
        <v>11</v>
      </c>
      <c r="D1254" t="s">
        <v>32</v>
      </c>
      <c r="E1254" t="s">
        <v>1297</v>
      </c>
      <c r="F1254" t="s">
        <v>1298</v>
      </c>
      <c r="G1254">
        <v>1218</v>
      </c>
      <c r="H1254" t="s">
        <v>1296</v>
      </c>
      <c r="I1254">
        <v>63300040</v>
      </c>
      <c r="J1254" t="s">
        <v>1515</v>
      </c>
      <c r="K1254" s="3"/>
      <c r="L1254" s="3">
        <v>42882.411575953818</v>
      </c>
      <c r="M1254" s="3">
        <v>44383.295981112198</v>
      </c>
      <c r="N1254" s="107"/>
      <c r="O1254" s="100"/>
      <c r="P1254" s="3">
        <f t="shared" si="19"/>
        <v>87265.707557066024</v>
      </c>
    </row>
    <row r="1255" spans="1:16" x14ac:dyDescent="0.35">
      <c r="A1255" t="s">
        <v>10</v>
      </c>
      <c r="C1255" t="s">
        <v>11</v>
      </c>
      <c r="D1255" t="s">
        <v>32</v>
      </c>
      <c r="E1255" t="s">
        <v>1297</v>
      </c>
      <c r="F1255" t="s">
        <v>1298</v>
      </c>
      <c r="G1255">
        <v>1218</v>
      </c>
      <c r="H1255" t="s">
        <v>1296</v>
      </c>
      <c r="I1255">
        <v>63300080</v>
      </c>
      <c r="J1255" t="s">
        <v>91</v>
      </c>
      <c r="K1255" s="3"/>
      <c r="L1255" s="3">
        <v>124154.79161038058</v>
      </c>
      <c r="M1255" s="3">
        <v>128500.20931674389</v>
      </c>
      <c r="N1255" s="107"/>
      <c r="O1255" s="100"/>
      <c r="P1255" s="3">
        <f t="shared" si="19"/>
        <v>252655.00092712446</v>
      </c>
    </row>
    <row r="1256" spans="1:16" x14ac:dyDescent="0.35">
      <c r="A1256" t="s">
        <v>10</v>
      </c>
      <c r="C1256" t="s">
        <v>11</v>
      </c>
      <c r="D1256" t="s">
        <v>32</v>
      </c>
      <c r="E1256" t="s">
        <v>1297</v>
      </c>
      <c r="F1256" t="s">
        <v>1298</v>
      </c>
      <c r="G1256">
        <v>1218</v>
      </c>
      <c r="H1256" t="s">
        <v>1296</v>
      </c>
      <c r="I1256">
        <v>63300100</v>
      </c>
      <c r="J1256" t="s">
        <v>1869</v>
      </c>
      <c r="K1256" s="3"/>
      <c r="L1256" s="3">
        <v>37573.160618930968</v>
      </c>
      <c r="M1256" s="3">
        <v>38888.221240593542</v>
      </c>
      <c r="N1256" s="107"/>
      <c r="O1256" s="100"/>
      <c r="P1256" s="3">
        <f t="shared" si="19"/>
        <v>76461.38185952451</v>
      </c>
    </row>
    <row r="1257" spans="1:16" x14ac:dyDescent="0.35">
      <c r="A1257" t="s">
        <v>10</v>
      </c>
      <c r="C1257" t="s">
        <v>11</v>
      </c>
      <c r="D1257" t="s">
        <v>32</v>
      </c>
      <c r="E1257" t="s">
        <v>1297</v>
      </c>
      <c r="F1257" t="s">
        <v>1298</v>
      </c>
      <c r="G1257">
        <v>1218</v>
      </c>
      <c r="H1257" t="s">
        <v>1296</v>
      </c>
      <c r="I1257">
        <v>63300170</v>
      </c>
      <c r="J1257" t="s">
        <v>1873</v>
      </c>
      <c r="K1257" s="3"/>
      <c r="L1257" s="3">
        <v>64936.223243587214</v>
      </c>
      <c r="M1257" s="3">
        <v>67208.991057112755</v>
      </c>
      <c r="N1257" s="107"/>
      <c r="O1257" s="100"/>
      <c r="P1257" s="3">
        <f t="shared" si="19"/>
        <v>132145.21430069997</v>
      </c>
    </row>
    <row r="1258" spans="1:16" x14ac:dyDescent="0.35">
      <c r="A1258" t="s">
        <v>10</v>
      </c>
      <c r="C1258" t="s">
        <v>11</v>
      </c>
      <c r="D1258" t="s">
        <v>32</v>
      </c>
      <c r="E1258" t="s">
        <v>1299</v>
      </c>
      <c r="F1258" t="s">
        <v>1300</v>
      </c>
      <c r="G1258">
        <v>1218</v>
      </c>
      <c r="H1258" t="s">
        <v>1296</v>
      </c>
      <c r="I1258">
        <v>63300040</v>
      </c>
      <c r="J1258" t="s">
        <v>1515</v>
      </c>
      <c r="K1258" s="3"/>
      <c r="L1258" s="3">
        <v>12449.740498476745</v>
      </c>
      <c r="M1258" s="3">
        <v>12885.48141592343</v>
      </c>
      <c r="N1258" s="107"/>
      <c r="O1258" s="100"/>
      <c r="P1258" s="3">
        <f t="shared" si="19"/>
        <v>25335.221914400176</v>
      </c>
    </row>
    <row r="1259" spans="1:16" x14ac:dyDescent="0.35">
      <c r="A1259" t="s">
        <v>10</v>
      </c>
      <c r="C1259" t="s">
        <v>11</v>
      </c>
      <c r="D1259" t="s">
        <v>32</v>
      </c>
      <c r="E1259" t="s">
        <v>1299</v>
      </c>
      <c r="F1259" t="s">
        <v>1300</v>
      </c>
      <c r="G1259">
        <v>1218</v>
      </c>
      <c r="H1259" t="s">
        <v>1296</v>
      </c>
      <c r="I1259">
        <v>63300080</v>
      </c>
      <c r="J1259" t="s">
        <v>91</v>
      </c>
      <c r="K1259" s="3"/>
      <c r="L1259" s="3">
        <v>36044.962967018386</v>
      </c>
      <c r="M1259" s="3">
        <v>37306.536670864029</v>
      </c>
      <c r="N1259" s="107"/>
      <c r="O1259" s="100"/>
      <c r="P1259" s="3">
        <f t="shared" si="19"/>
        <v>73351.499637882414</v>
      </c>
    </row>
    <row r="1260" spans="1:16" x14ac:dyDescent="0.35">
      <c r="A1260" t="s">
        <v>10</v>
      </c>
      <c r="C1260" t="s">
        <v>11</v>
      </c>
      <c r="D1260" t="s">
        <v>32</v>
      </c>
      <c r="E1260" t="s">
        <v>1299</v>
      </c>
      <c r="F1260" t="s">
        <v>1300</v>
      </c>
      <c r="G1260">
        <v>1218</v>
      </c>
      <c r="H1260" t="s">
        <v>1296</v>
      </c>
      <c r="I1260">
        <v>63300100</v>
      </c>
      <c r="J1260" t="s">
        <v>1869</v>
      </c>
      <c r="K1260" s="3"/>
      <c r="L1260" s="3">
        <v>10908.344055808197</v>
      </c>
      <c r="M1260" s="3">
        <v>11290.136097761482</v>
      </c>
      <c r="N1260" s="107"/>
      <c r="O1260" s="100"/>
      <c r="P1260" s="3">
        <f t="shared" si="19"/>
        <v>22198.480153569679</v>
      </c>
    </row>
    <row r="1261" spans="1:16" x14ac:dyDescent="0.35">
      <c r="A1261" t="s">
        <v>10</v>
      </c>
      <c r="C1261" t="s">
        <v>11</v>
      </c>
      <c r="D1261" t="s">
        <v>32</v>
      </c>
      <c r="E1261" t="s">
        <v>1299</v>
      </c>
      <c r="F1261" t="s">
        <v>1300</v>
      </c>
      <c r="G1261">
        <v>1218</v>
      </c>
      <c r="H1261" t="s">
        <v>1296</v>
      </c>
      <c r="I1261">
        <v>63300170</v>
      </c>
      <c r="J1261" t="s">
        <v>1873</v>
      </c>
      <c r="K1261" s="3"/>
      <c r="L1261" s="3">
        <v>18852.464183407646</v>
      </c>
      <c r="M1261" s="3">
        <v>19512.300429826912</v>
      </c>
      <c r="N1261" s="107"/>
      <c r="O1261" s="100"/>
      <c r="P1261" s="3">
        <f t="shared" si="19"/>
        <v>38364.764613234554</v>
      </c>
    </row>
    <row r="1262" spans="1:16" x14ac:dyDescent="0.35">
      <c r="A1262" t="s">
        <v>10</v>
      </c>
      <c r="C1262" t="s">
        <v>11</v>
      </c>
      <c r="D1262" t="s">
        <v>32</v>
      </c>
      <c r="E1262" t="s">
        <v>1301</v>
      </c>
      <c r="F1262" t="s">
        <v>1302</v>
      </c>
      <c r="G1262">
        <v>1218</v>
      </c>
      <c r="H1262" t="s">
        <v>1296</v>
      </c>
      <c r="I1262">
        <v>63300040</v>
      </c>
      <c r="J1262" t="s">
        <v>1515</v>
      </c>
      <c r="K1262" s="3"/>
      <c r="L1262" s="3">
        <v>17080.044356343016</v>
      </c>
      <c r="M1262" s="3">
        <v>17677.845908815023</v>
      </c>
      <c r="N1262" s="107"/>
      <c r="O1262" s="100"/>
      <c r="P1262" s="3">
        <f t="shared" si="19"/>
        <v>34757.890265158043</v>
      </c>
    </row>
    <row r="1263" spans="1:16" x14ac:dyDescent="0.35">
      <c r="A1263" t="s">
        <v>10</v>
      </c>
      <c r="C1263" t="s">
        <v>11</v>
      </c>
      <c r="D1263" t="s">
        <v>32</v>
      </c>
      <c r="E1263" t="s">
        <v>1301</v>
      </c>
      <c r="F1263" t="s">
        <v>1302</v>
      </c>
      <c r="G1263">
        <v>1218</v>
      </c>
      <c r="H1263" t="s">
        <v>1296</v>
      </c>
      <c r="I1263">
        <v>63300080</v>
      </c>
      <c r="J1263" t="s">
        <v>91</v>
      </c>
      <c r="K1263" s="3"/>
      <c r="L1263" s="3">
        <v>49450.795088840736</v>
      </c>
      <c r="M1263" s="3">
        <v>51181.572916950157</v>
      </c>
      <c r="N1263" s="107"/>
      <c r="O1263" s="100"/>
      <c r="P1263" s="3">
        <f t="shared" si="19"/>
        <v>100632.36800579089</v>
      </c>
    </row>
    <row r="1264" spans="1:16" x14ac:dyDescent="0.35">
      <c r="A1264" t="s">
        <v>10</v>
      </c>
      <c r="C1264" t="s">
        <v>11</v>
      </c>
      <c r="D1264" t="s">
        <v>32</v>
      </c>
      <c r="E1264" t="s">
        <v>1301</v>
      </c>
      <c r="F1264" t="s">
        <v>1302</v>
      </c>
      <c r="G1264">
        <v>1218</v>
      </c>
      <c r="H1264" t="s">
        <v>1296</v>
      </c>
      <c r="I1264">
        <v>63300100</v>
      </c>
      <c r="J1264" t="s">
        <v>1869</v>
      </c>
      <c r="K1264" s="3"/>
      <c r="L1264" s="3">
        <v>14965.372197938645</v>
      </c>
      <c r="M1264" s="3">
        <v>15489.160224866495</v>
      </c>
      <c r="N1264" s="107"/>
      <c r="O1264" s="100"/>
      <c r="P1264" s="3">
        <f t="shared" si="19"/>
        <v>30454.53242280514</v>
      </c>
    </row>
    <row r="1265" spans="1:16" x14ac:dyDescent="0.35">
      <c r="A1265" t="s">
        <v>10</v>
      </c>
      <c r="C1265" t="s">
        <v>11</v>
      </c>
      <c r="D1265" t="s">
        <v>32</v>
      </c>
      <c r="E1265" t="s">
        <v>1301</v>
      </c>
      <c r="F1265" t="s">
        <v>1302</v>
      </c>
      <c r="G1265">
        <v>1218</v>
      </c>
      <c r="H1265" t="s">
        <v>1296</v>
      </c>
      <c r="I1265">
        <v>63300170</v>
      </c>
      <c r="J1265" t="s">
        <v>1873</v>
      </c>
      <c r="K1265" s="3"/>
      <c r="L1265" s="3">
        <v>25864.067168176571</v>
      </c>
      <c r="M1265" s="3">
        <v>26769.30951906275</v>
      </c>
      <c r="N1265" s="107"/>
      <c r="O1265" s="100"/>
      <c r="P1265" s="3">
        <f t="shared" si="19"/>
        <v>52633.376687239317</v>
      </c>
    </row>
    <row r="1266" spans="1:16" x14ac:dyDescent="0.35">
      <c r="A1266" t="s">
        <v>10</v>
      </c>
      <c r="C1266" t="s">
        <v>11</v>
      </c>
      <c r="D1266" t="s">
        <v>32</v>
      </c>
      <c r="E1266" t="s">
        <v>1287</v>
      </c>
      <c r="F1266" t="s">
        <v>1288</v>
      </c>
      <c r="G1266">
        <v>1220</v>
      </c>
      <c r="H1266" t="s">
        <v>1289</v>
      </c>
      <c r="I1266">
        <v>63300040</v>
      </c>
      <c r="J1266" t="s">
        <v>1515</v>
      </c>
      <c r="K1266" s="3"/>
      <c r="L1266" s="3">
        <v>822.96707534092786</v>
      </c>
      <c r="M1266" s="3">
        <v>851.77092297786032</v>
      </c>
      <c r="N1266" s="107"/>
      <c r="O1266" s="100"/>
      <c r="P1266" s="3">
        <f t="shared" si="19"/>
        <v>1674.7379983187882</v>
      </c>
    </row>
    <row r="1267" spans="1:16" x14ac:dyDescent="0.35">
      <c r="A1267" t="s">
        <v>10</v>
      </c>
      <c r="C1267" t="s">
        <v>11</v>
      </c>
      <c r="D1267" t="s">
        <v>32</v>
      </c>
      <c r="E1267" t="s">
        <v>1287</v>
      </c>
      <c r="F1267" t="s">
        <v>1288</v>
      </c>
      <c r="G1267">
        <v>1220</v>
      </c>
      <c r="H1267" t="s">
        <v>1289</v>
      </c>
      <c r="I1267">
        <v>63300080</v>
      </c>
      <c r="J1267" t="s">
        <v>91</v>
      </c>
      <c r="K1267" s="3"/>
      <c r="L1267" s="3">
        <v>2382.6856276537342</v>
      </c>
      <c r="M1267" s="3">
        <v>2466.0796246216146</v>
      </c>
      <c r="N1267" s="107"/>
      <c r="O1267" s="100"/>
      <c r="P1267" s="3">
        <f t="shared" si="19"/>
        <v>4848.7652522753488</v>
      </c>
    </row>
    <row r="1268" spans="1:16" x14ac:dyDescent="0.35">
      <c r="A1268" t="s">
        <v>10</v>
      </c>
      <c r="C1268" t="s">
        <v>11</v>
      </c>
      <c r="D1268" t="s">
        <v>32</v>
      </c>
      <c r="E1268" t="s">
        <v>1287</v>
      </c>
      <c r="F1268" t="s">
        <v>1288</v>
      </c>
      <c r="G1268">
        <v>1220</v>
      </c>
      <c r="H1268" t="s">
        <v>1289</v>
      </c>
      <c r="I1268">
        <v>63300100</v>
      </c>
      <c r="J1268" t="s">
        <v>1869</v>
      </c>
      <c r="K1268" s="3"/>
      <c r="L1268" s="3">
        <v>721.07591363205108</v>
      </c>
      <c r="M1268" s="3">
        <v>746.31357060917287</v>
      </c>
      <c r="N1268" s="107"/>
      <c r="O1268" s="100"/>
      <c r="P1268" s="3">
        <f t="shared" si="19"/>
        <v>1467.389484241224</v>
      </c>
    </row>
    <row r="1269" spans="1:16" x14ac:dyDescent="0.35">
      <c r="A1269" t="s">
        <v>10</v>
      </c>
      <c r="C1269" t="s">
        <v>11</v>
      </c>
      <c r="D1269" t="s">
        <v>32</v>
      </c>
      <c r="E1269" t="s">
        <v>1287</v>
      </c>
      <c r="F1269" t="s">
        <v>1288</v>
      </c>
      <c r="G1269">
        <v>1220</v>
      </c>
      <c r="H1269" t="s">
        <v>1289</v>
      </c>
      <c r="I1269">
        <v>63300170</v>
      </c>
      <c r="J1269" t="s">
        <v>1873</v>
      </c>
      <c r="K1269" s="3"/>
      <c r="L1269" s="3">
        <v>1246.2072855162623</v>
      </c>
      <c r="M1269" s="3">
        <v>1289.8245405093314</v>
      </c>
      <c r="N1269" s="107"/>
      <c r="O1269" s="100"/>
      <c r="P1269" s="3">
        <f t="shared" si="19"/>
        <v>2536.0318260255935</v>
      </c>
    </row>
    <row r="1270" spans="1:16" x14ac:dyDescent="0.35">
      <c r="A1270" t="s">
        <v>10</v>
      </c>
      <c r="C1270" t="s">
        <v>11</v>
      </c>
      <c r="D1270" t="s">
        <v>32</v>
      </c>
      <c r="E1270" t="s">
        <v>1290</v>
      </c>
      <c r="F1270" t="s">
        <v>1291</v>
      </c>
      <c r="G1270">
        <v>1220</v>
      </c>
      <c r="H1270" t="s">
        <v>1289</v>
      </c>
      <c r="I1270">
        <v>63300040</v>
      </c>
      <c r="J1270" t="s">
        <v>1515</v>
      </c>
      <c r="K1270" s="3"/>
      <c r="L1270" s="3">
        <v>9200.7515249999979</v>
      </c>
      <c r="M1270" s="3">
        <v>9522.7778283749976</v>
      </c>
      <c r="N1270" s="107"/>
      <c r="O1270" s="100"/>
      <c r="P1270" s="3">
        <f t="shared" si="19"/>
        <v>18723.529353374994</v>
      </c>
    </row>
    <row r="1271" spans="1:16" x14ac:dyDescent="0.35">
      <c r="A1271" t="s">
        <v>10</v>
      </c>
      <c r="C1271" t="s">
        <v>11</v>
      </c>
      <c r="D1271" t="s">
        <v>32</v>
      </c>
      <c r="E1271" t="s">
        <v>1290</v>
      </c>
      <c r="F1271" t="s">
        <v>1291</v>
      </c>
      <c r="G1271">
        <v>1220</v>
      </c>
      <c r="H1271" t="s">
        <v>1289</v>
      </c>
      <c r="I1271">
        <v>63300080</v>
      </c>
      <c r="J1271" t="s">
        <v>91</v>
      </c>
      <c r="K1271" s="3"/>
      <c r="L1271" s="3">
        <v>26638.366319999994</v>
      </c>
      <c r="M1271" s="3">
        <v>27570.709141199994</v>
      </c>
      <c r="N1271" s="107"/>
      <c r="O1271" s="100"/>
      <c r="P1271" s="3">
        <f t="shared" si="19"/>
        <v>54209.075461199987</v>
      </c>
    </row>
    <row r="1272" spans="1:16" x14ac:dyDescent="0.35">
      <c r="A1272" t="s">
        <v>10</v>
      </c>
      <c r="C1272" t="s">
        <v>11</v>
      </c>
      <c r="D1272" t="s">
        <v>32</v>
      </c>
      <c r="E1272" t="s">
        <v>1290</v>
      </c>
      <c r="F1272" t="s">
        <v>1291</v>
      </c>
      <c r="G1272">
        <v>1220</v>
      </c>
      <c r="H1272" t="s">
        <v>1289</v>
      </c>
      <c r="I1272">
        <v>63300100</v>
      </c>
      <c r="J1272" t="s">
        <v>1869</v>
      </c>
      <c r="K1272" s="3"/>
      <c r="L1272" s="3">
        <v>8061.6108599999989</v>
      </c>
      <c r="M1272" s="3">
        <v>8343.7672400999982</v>
      </c>
      <c r="N1272" s="107"/>
      <c r="O1272" s="100"/>
      <c r="P1272" s="3">
        <f t="shared" si="19"/>
        <v>16405.378100099995</v>
      </c>
    </row>
    <row r="1273" spans="1:16" x14ac:dyDescent="0.35">
      <c r="A1273" t="s">
        <v>10</v>
      </c>
      <c r="C1273" t="s">
        <v>11</v>
      </c>
      <c r="D1273" t="s">
        <v>32</v>
      </c>
      <c r="E1273" t="s">
        <v>1290</v>
      </c>
      <c r="F1273" t="s">
        <v>1291</v>
      </c>
      <c r="G1273">
        <v>1220</v>
      </c>
      <c r="H1273" t="s">
        <v>1289</v>
      </c>
      <c r="I1273">
        <v>63300170</v>
      </c>
      <c r="J1273" t="s">
        <v>1873</v>
      </c>
      <c r="K1273" s="3"/>
      <c r="L1273" s="3">
        <v>13932.566594999998</v>
      </c>
      <c r="M1273" s="3">
        <v>14420.206425824997</v>
      </c>
      <c r="N1273" s="107"/>
      <c r="O1273" s="100"/>
      <c r="P1273" s="3">
        <f t="shared" si="19"/>
        <v>28352.773020824996</v>
      </c>
    </row>
    <row r="1274" spans="1:16" x14ac:dyDescent="0.35">
      <c r="A1274" t="s">
        <v>10</v>
      </c>
      <c r="C1274" t="s">
        <v>11</v>
      </c>
      <c r="D1274" t="s">
        <v>32</v>
      </c>
      <c r="E1274" t="s">
        <v>1292</v>
      </c>
      <c r="F1274" t="s">
        <v>1293</v>
      </c>
      <c r="G1274">
        <v>1220</v>
      </c>
      <c r="H1274" t="s">
        <v>1289</v>
      </c>
      <c r="I1274">
        <v>63300040</v>
      </c>
      <c r="J1274" t="s">
        <v>1515</v>
      </c>
      <c r="K1274" s="3"/>
      <c r="L1274" s="3">
        <v>17959.86408175766</v>
      </c>
      <c r="M1274" s="3">
        <v>18588.45932461918</v>
      </c>
      <c r="N1274" s="107"/>
      <c r="O1274" s="100"/>
      <c r="P1274" s="3">
        <f t="shared" si="19"/>
        <v>36548.32340637684</v>
      </c>
    </row>
    <row r="1275" spans="1:16" x14ac:dyDescent="0.35">
      <c r="A1275" t="s">
        <v>10</v>
      </c>
      <c r="C1275" t="s">
        <v>11</v>
      </c>
      <c r="D1275" t="s">
        <v>32</v>
      </c>
      <c r="E1275" t="s">
        <v>1292</v>
      </c>
      <c r="F1275" t="s">
        <v>1293</v>
      </c>
      <c r="G1275">
        <v>1220</v>
      </c>
      <c r="H1275" t="s">
        <v>1289</v>
      </c>
      <c r="I1275">
        <v>63300080</v>
      </c>
      <c r="J1275" t="s">
        <v>91</v>
      </c>
      <c r="K1275" s="3"/>
      <c r="L1275" s="3">
        <v>51998.082674803132</v>
      </c>
      <c r="M1275" s="3">
        <v>53818.015568421244</v>
      </c>
      <c r="N1275" s="107"/>
      <c r="O1275" s="100"/>
      <c r="P1275" s="3">
        <f t="shared" si="19"/>
        <v>105816.09824322438</v>
      </c>
    </row>
    <row r="1276" spans="1:16" x14ac:dyDescent="0.35">
      <c r="A1276" t="s">
        <v>10</v>
      </c>
      <c r="C1276" t="s">
        <v>11</v>
      </c>
      <c r="D1276" t="s">
        <v>32</v>
      </c>
      <c r="E1276" t="s">
        <v>1292</v>
      </c>
      <c r="F1276" t="s">
        <v>1293</v>
      </c>
      <c r="G1276">
        <v>1220</v>
      </c>
      <c r="H1276" t="s">
        <v>1289</v>
      </c>
      <c r="I1276">
        <v>63300100</v>
      </c>
      <c r="J1276" t="s">
        <v>1869</v>
      </c>
      <c r="K1276" s="3"/>
      <c r="L1276" s="3">
        <v>15736.261862111474</v>
      </c>
      <c r="M1276" s="3">
        <v>16287.031027285377</v>
      </c>
      <c r="N1276" s="107"/>
      <c r="O1276" s="100"/>
      <c r="P1276" s="3">
        <f t="shared" si="19"/>
        <v>32023.292889396849</v>
      </c>
    </row>
    <row r="1277" spans="1:16" x14ac:dyDescent="0.35">
      <c r="A1277" t="s">
        <v>10</v>
      </c>
      <c r="C1277" t="s">
        <v>11</v>
      </c>
      <c r="D1277" t="s">
        <v>32</v>
      </c>
      <c r="E1277" t="s">
        <v>1292</v>
      </c>
      <c r="F1277" t="s">
        <v>1293</v>
      </c>
      <c r="G1277">
        <v>1220</v>
      </c>
      <c r="H1277" t="s">
        <v>1289</v>
      </c>
      <c r="I1277">
        <v>63300170</v>
      </c>
      <c r="J1277" t="s">
        <v>1873</v>
      </c>
      <c r="K1277" s="3"/>
      <c r="L1277" s="3">
        <v>27196.365609518747</v>
      </c>
      <c r="M1277" s="3">
        <v>28148.238405851902</v>
      </c>
      <c r="N1277" s="107"/>
      <c r="O1277" s="100"/>
      <c r="P1277" s="3">
        <f t="shared" si="19"/>
        <v>55344.604015370649</v>
      </c>
    </row>
    <row r="1278" spans="1:16" x14ac:dyDescent="0.35">
      <c r="A1278" t="s">
        <v>10</v>
      </c>
      <c r="C1278" t="s">
        <v>11</v>
      </c>
      <c r="D1278" t="s">
        <v>32</v>
      </c>
      <c r="E1278" t="s">
        <v>1284</v>
      </c>
      <c r="F1278" t="s">
        <v>1285</v>
      </c>
      <c r="G1278">
        <v>1221</v>
      </c>
      <c r="H1278" t="s">
        <v>1286</v>
      </c>
      <c r="I1278">
        <v>63300040</v>
      </c>
      <c r="J1278" t="s">
        <v>1515</v>
      </c>
      <c r="K1278" s="3"/>
      <c r="L1278" s="3">
        <v>18501.520037492322</v>
      </c>
      <c r="M1278" s="3">
        <v>19149.073238804554</v>
      </c>
      <c r="N1278" s="107"/>
      <c r="O1278" s="100"/>
      <c r="P1278" s="3">
        <f t="shared" si="19"/>
        <v>37650.593276296873</v>
      </c>
    </row>
    <row r="1279" spans="1:16" x14ac:dyDescent="0.35">
      <c r="A1279" t="s">
        <v>10</v>
      </c>
      <c r="C1279" t="s">
        <v>11</v>
      </c>
      <c r="D1279" t="s">
        <v>32</v>
      </c>
      <c r="E1279" t="s">
        <v>1284</v>
      </c>
      <c r="F1279" t="s">
        <v>1285</v>
      </c>
      <c r="G1279">
        <v>1221</v>
      </c>
      <c r="H1279" t="s">
        <v>1286</v>
      </c>
      <c r="I1279">
        <v>63300080</v>
      </c>
      <c r="J1279" t="s">
        <v>91</v>
      </c>
      <c r="K1279" s="3"/>
      <c r="L1279" s="3">
        <v>53566.30563235873</v>
      </c>
      <c r="M1279" s="3">
        <v>55441.126329491279</v>
      </c>
      <c r="N1279" s="107"/>
      <c r="O1279" s="100"/>
      <c r="P1279" s="3">
        <f t="shared" si="19"/>
        <v>109007.43196185</v>
      </c>
    </row>
    <row r="1280" spans="1:16" x14ac:dyDescent="0.35">
      <c r="A1280" t="s">
        <v>10</v>
      </c>
      <c r="C1280" t="s">
        <v>11</v>
      </c>
      <c r="D1280" t="s">
        <v>32</v>
      </c>
      <c r="E1280" t="s">
        <v>1284</v>
      </c>
      <c r="F1280" t="s">
        <v>1285</v>
      </c>
      <c r="G1280">
        <v>1221</v>
      </c>
      <c r="H1280" t="s">
        <v>1286</v>
      </c>
      <c r="I1280">
        <v>63300100</v>
      </c>
      <c r="J1280" t="s">
        <v>1869</v>
      </c>
      <c r="K1280" s="3"/>
      <c r="L1280" s="3">
        <v>16210.855651898037</v>
      </c>
      <c r="M1280" s="3">
        <v>16778.235599714466</v>
      </c>
      <c r="N1280" s="107"/>
      <c r="O1280" s="100"/>
      <c r="P1280" s="3">
        <f t="shared" si="19"/>
        <v>32989.091251612503</v>
      </c>
    </row>
    <row r="1281" spans="1:16" x14ac:dyDescent="0.35">
      <c r="A1281" t="s">
        <v>10</v>
      </c>
      <c r="C1281" t="s">
        <v>11</v>
      </c>
      <c r="D1281" t="s">
        <v>32</v>
      </c>
      <c r="E1281" t="s">
        <v>1284</v>
      </c>
      <c r="F1281" t="s">
        <v>1285</v>
      </c>
      <c r="G1281">
        <v>1221</v>
      </c>
      <c r="H1281" t="s">
        <v>1286</v>
      </c>
      <c r="I1281">
        <v>63300170</v>
      </c>
      <c r="J1281" t="s">
        <v>1873</v>
      </c>
      <c r="K1281" s="3"/>
      <c r="L1281" s="3">
        <v>28016.587485345521</v>
      </c>
      <c r="M1281" s="3">
        <v>28997.168047332612</v>
      </c>
      <c r="N1281" s="107"/>
      <c r="O1281" s="100"/>
      <c r="P1281" s="3">
        <f t="shared" si="19"/>
        <v>57013.755532678129</v>
      </c>
    </row>
    <row r="1282" spans="1:16" x14ac:dyDescent="0.35">
      <c r="A1282" t="s">
        <v>10</v>
      </c>
      <c r="C1282" t="s">
        <v>11</v>
      </c>
      <c r="D1282" t="s">
        <v>32</v>
      </c>
      <c r="E1282" t="s">
        <v>1281</v>
      </c>
      <c r="F1282" t="s">
        <v>1282</v>
      </c>
      <c r="G1282">
        <v>1223</v>
      </c>
      <c r="H1282" t="s">
        <v>1283</v>
      </c>
      <c r="I1282">
        <v>63300040</v>
      </c>
      <c r="J1282" t="s">
        <v>1515</v>
      </c>
      <c r="K1282" s="3"/>
      <c r="L1282" s="3">
        <v>165669.90261886234</v>
      </c>
      <c r="M1282" s="3">
        <v>171468.34921052255</v>
      </c>
      <c r="N1282" s="107"/>
      <c r="O1282" s="100"/>
      <c r="P1282" s="3">
        <f t="shared" si="19"/>
        <v>337138.25182938488</v>
      </c>
    </row>
    <row r="1283" spans="1:16" x14ac:dyDescent="0.35">
      <c r="A1283" t="s">
        <v>10</v>
      </c>
      <c r="C1283" t="s">
        <v>11</v>
      </c>
      <c r="D1283" t="s">
        <v>32</v>
      </c>
      <c r="E1283" t="s">
        <v>1281</v>
      </c>
      <c r="F1283" t="s">
        <v>1282</v>
      </c>
      <c r="G1283">
        <v>1223</v>
      </c>
      <c r="H1283" t="s">
        <v>1283</v>
      </c>
      <c r="I1283">
        <v>63300080</v>
      </c>
      <c r="J1283" t="s">
        <v>91</v>
      </c>
      <c r="K1283" s="3"/>
      <c r="L1283" s="3">
        <v>479653.81329651579</v>
      </c>
      <c r="M1283" s="3">
        <v>496441.69676189381</v>
      </c>
      <c r="N1283" s="107"/>
      <c r="O1283" s="100"/>
      <c r="P1283" s="3">
        <f t="shared" si="19"/>
        <v>976095.51005840953</v>
      </c>
    </row>
    <row r="1284" spans="1:16" x14ac:dyDescent="0.35">
      <c r="A1284" t="s">
        <v>10</v>
      </c>
      <c r="C1284" t="s">
        <v>11</v>
      </c>
      <c r="D1284" t="s">
        <v>32</v>
      </c>
      <c r="E1284" t="s">
        <v>1281</v>
      </c>
      <c r="F1284" t="s">
        <v>1282</v>
      </c>
      <c r="G1284">
        <v>1223</v>
      </c>
      <c r="H1284" t="s">
        <v>1283</v>
      </c>
      <c r="I1284">
        <v>63300100</v>
      </c>
      <c r="J1284" t="s">
        <v>1869</v>
      </c>
      <c r="K1284" s="3"/>
      <c r="L1284" s="3">
        <v>145158.39086605085</v>
      </c>
      <c r="M1284" s="3">
        <v>150238.93454636261</v>
      </c>
      <c r="N1284" s="107"/>
      <c r="O1284" s="100"/>
      <c r="P1284" s="3">
        <f t="shared" ref="P1284:P1347" si="20">SUM(L1284:N1284)</f>
        <v>295397.32541241345</v>
      </c>
    </row>
    <row r="1285" spans="1:16" x14ac:dyDescent="0.35">
      <c r="A1285" t="s">
        <v>10</v>
      </c>
      <c r="C1285" t="s">
        <v>11</v>
      </c>
      <c r="D1285" t="s">
        <v>32</v>
      </c>
      <c r="E1285" t="s">
        <v>1281</v>
      </c>
      <c r="F1285" t="s">
        <v>1282</v>
      </c>
      <c r="G1285">
        <v>1223</v>
      </c>
      <c r="H1285" t="s">
        <v>1283</v>
      </c>
      <c r="I1285">
        <v>63300170</v>
      </c>
      <c r="J1285" t="s">
        <v>1873</v>
      </c>
      <c r="K1285" s="3"/>
      <c r="L1285" s="3">
        <v>250871.56682284872</v>
      </c>
      <c r="M1285" s="3">
        <v>259652.07166164843</v>
      </c>
      <c r="N1285" s="107"/>
      <c r="O1285" s="100"/>
      <c r="P1285" s="3">
        <f t="shared" si="20"/>
        <v>510523.63848449715</v>
      </c>
    </row>
    <row r="1286" spans="1:16" x14ac:dyDescent="0.35">
      <c r="A1286" t="s">
        <v>10</v>
      </c>
      <c r="C1286" t="s">
        <v>11</v>
      </c>
      <c r="D1286" t="s">
        <v>32</v>
      </c>
      <c r="E1286" t="s">
        <v>1271</v>
      </c>
      <c r="F1286" t="s">
        <v>1272</v>
      </c>
      <c r="G1286">
        <v>1226</v>
      </c>
      <c r="H1286" t="s">
        <v>1273</v>
      </c>
      <c r="I1286">
        <v>63300040</v>
      </c>
      <c r="J1286" t="s">
        <v>1515</v>
      </c>
      <c r="K1286" s="3"/>
      <c r="L1286" s="3">
        <v>36055.023243749994</v>
      </c>
      <c r="M1286" s="3">
        <v>37316.949057281243</v>
      </c>
      <c r="N1286" s="107"/>
      <c r="O1286" s="100"/>
      <c r="P1286" s="3">
        <f t="shared" si="20"/>
        <v>73371.97230103123</v>
      </c>
    </row>
    <row r="1287" spans="1:16" x14ac:dyDescent="0.35">
      <c r="A1287" t="s">
        <v>10</v>
      </c>
      <c r="C1287" t="s">
        <v>11</v>
      </c>
      <c r="D1287" t="s">
        <v>32</v>
      </c>
      <c r="E1287" t="s">
        <v>1271</v>
      </c>
      <c r="F1287" t="s">
        <v>1272</v>
      </c>
      <c r="G1287">
        <v>1226</v>
      </c>
      <c r="H1287" t="s">
        <v>1273</v>
      </c>
      <c r="I1287">
        <v>63300080</v>
      </c>
      <c r="J1287" t="s">
        <v>91</v>
      </c>
      <c r="K1287" s="3"/>
      <c r="L1287" s="3">
        <v>104387.87681999999</v>
      </c>
      <c r="M1287" s="3">
        <v>108041.45250869998</v>
      </c>
      <c r="N1287" s="107"/>
      <c r="O1287" s="100"/>
      <c r="P1287" s="3">
        <f t="shared" si="20"/>
        <v>212429.32932869997</v>
      </c>
    </row>
    <row r="1288" spans="1:16" x14ac:dyDescent="0.35">
      <c r="A1288" t="s">
        <v>10</v>
      </c>
      <c r="C1288" t="s">
        <v>11</v>
      </c>
      <c r="D1288" t="s">
        <v>32</v>
      </c>
      <c r="E1288" t="s">
        <v>1271</v>
      </c>
      <c r="F1288" t="s">
        <v>1272</v>
      </c>
      <c r="G1288">
        <v>1226</v>
      </c>
      <c r="H1288" t="s">
        <v>1273</v>
      </c>
      <c r="I1288">
        <v>63300100</v>
      </c>
      <c r="J1288" t="s">
        <v>1869</v>
      </c>
      <c r="K1288" s="3"/>
      <c r="L1288" s="3">
        <v>31591.067984999994</v>
      </c>
      <c r="M1288" s="3">
        <v>32696.755364474993</v>
      </c>
      <c r="N1288" s="107"/>
      <c r="O1288" s="100"/>
      <c r="P1288" s="3">
        <f t="shared" si="20"/>
        <v>64287.823349474987</v>
      </c>
    </row>
    <row r="1289" spans="1:16" x14ac:dyDescent="0.35">
      <c r="A1289" t="s">
        <v>10</v>
      </c>
      <c r="C1289" t="s">
        <v>11</v>
      </c>
      <c r="D1289" t="s">
        <v>32</v>
      </c>
      <c r="E1289" t="s">
        <v>1271</v>
      </c>
      <c r="F1289" t="s">
        <v>1272</v>
      </c>
      <c r="G1289">
        <v>1226</v>
      </c>
      <c r="H1289" t="s">
        <v>1273</v>
      </c>
      <c r="I1289">
        <v>63300170</v>
      </c>
      <c r="J1289" t="s">
        <v>1873</v>
      </c>
      <c r="K1289" s="3"/>
      <c r="L1289" s="3">
        <v>54597.606626249995</v>
      </c>
      <c r="M1289" s="3">
        <v>56508.522858168741</v>
      </c>
      <c r="N1289" s="107"/>
      <c r="O1289" s="100"/>
      <c r="P1289" s="3">
        <f t="shared" si="20"/>
        <v>111106.12948441874</v>
      </c>
    </row>
    <row r="1290" spans="1:16" x14ac:dyDescent="0.35">
      <c r="A1290" t="s">
        <v>10</v>
      </c>
      <c r="C1290" t="s">
        <v>11</v>
      </c>
      <c r="D1290" t="s">
        <v>32</v>
      </c>
      <c r="E1290" t="s">
        <v>1274</v>
      </c>
      <c r="F1290" t="s">
        <v>1275</v>
      </c>
      <c r="G1290">
        <v>1226</v>
      </c>
      <c r="H1290" t="s">
        <v>1273</v>
      </c>
      <c r="I1290">
        <v>63300040</v>
      </c>
      <c r="J1290" t="s">
        <v>1515</v>
      </c>
      <c r="K1290" s="3"/>
      <c r="L1290" s="3">
        <v>93628.199978371267</v>
      </c>
      <c r="M1290" s="3">
        <v>96905.186977614241</v>
      </c>
      <c r="N1290" s="107"/>
      <c r="O1290" s="100"/>
      <c r="P1290" s="3">
        <f t="shared" si="20"/>
        <v>190533.38695598551</v>
      </c>
    </row>
    <row r="1291" spans="1:16" x14ac:dyDescent="0.35">
      <c r="A1291" t="s">
        <v>10</v>
      </c>
      <c r="C1291" t="s">
        <v>11</v>
      </c>
      <c r="D1291" t="s">
        <v>32</v>
      </c>
      <c r="E1291" t="s">
        <v>1274</v>
      </c>
      <c r="F1291" t="s">
        <v>1275</v>
      </c>
      <c r="G1291">
        <v>1226</v>
      </c>
      <c r="H1291" t="s">
        <v>1273</v>
      </c>
      <c r="I1291">
        <v>63300080</v>
      </c>
      <c r="J1291" t="s">
        <v>91</v>
      </c>
      <c r="K1291" s="3"/>
      <c r="L1291" s="3">
        <v>271075.93136595108</v>
      </c>
      <c r="M1291" s="3">
        <v>280563.58896375931</v>
      </c>
      <c r="N1291" s="107"/>
      <c r="O1291" s="100"/>
      <c r="P1291" s="3">
        <f t="shared" si="20"/>
        <v>551639.52032971033</v>
      </c>
    </row>
    <row r="1292" spans="1:16" x14ac:dyDescent="0.35">
      <c r="A1292" t="s">
        <v>10</v>
      </c>
      <c r="C1292" t="s">
        <v>11</v>
      </c>
      <c r="D1292" t="s">
        <v>32</v>
      </c>
      <c r="E1292" t="s">
        <v>1274</v>
      </c>
      <c r="F1292" t="s">
        <v>1275</v>
      </c>
      <c r="G1292">
        <v>1226</v>
      </c>
      <c r="H1292" t="s">
        <v>1273</v>
      </c>
      <c r="I1292">
        <v>63300100</v>
      </c>
      <c r="J1292" t="s">
        <v>1869</v>
      </c>
      <c r="K1292" s="3"/>
      <c r="L1292" s="3">
        <v>82036.137123906243</v>
      </c>
      <c r="M1292" s="3">
        <v>84907.401923242956</v>
      </c>
      <c r="N1292" s="107"/>
      <c r="O1292" s="100"/>
      <c r="P1292" s="3">
        <f t="shared" si="20"/>
        <v>166943.53904714918</v>
      </c>
    </row>
    <row r="1293" spans="1:16" x14ac:dyDescent="0.35">
      <c r="A1293" t="s">
        <v>10</v>
      </c>
      <c r="C1293" t="s">
        <v>11</v>
      </c>
      <c r="D1293" t="s">
        <v>32</v>
      </c>
      <c r="E1293" t="s">
        <v>1274</v>
      </c>
      <c r="F1293" t="s">
        <v>1275</v>
      </c>
      <c r="G1293">
        <v>1226</v>
      </c>
      <c r="H1293" t="s">
        <v>1273</v>
      </c>
      <c r="I1293">
        <v>63300170</v>
      </c>
      <c r="J1293" t="s">
        <v>1873</v>
      </c>
      <c r="K1293" s="3"/>
      <c r="L1293" s="3">
        <v>141779.84568153362</v>
      </c>
      <c r="M1293" s="3">
        <v>146742.14028038728</v>
      </c>
      <c r="N1293" s="107"/>
      <c r="O1293" s="100"/>
      <c r="P1293" s="3">
        <f t="shared" si="20"/>
        <v>288521.98596192093</v>
      </c>
    </row>
    <row r="1294" spans="1:16" x14ac:dyDescent="0.35">
      <c r="A1294" t="s">
        <v>10</v>
      </c>
      <c r="C1294" t="s">
        <v>11</v>
      </c>
      <c r="D1294" t="s">
        <v>32</v>
      </c>
      <c r="E1294" t="s">
        <v>1264</v>
      </c>
      <c r="F1294" t="s">
        <v>1265</v>
      </c>
      <c r="G1294">
        <v>1231</v>
      </c>
      <c r="H1294" t="s">
        <v>1266</v>
      </c>
      <c r="I1294">
        <v>63300040</v>
      </c>
      <c r="J1294" t="s">
        <v>1515</v>
      </c>
      <c r="K1294" s="3"/>
      <c r="L1294" s="3">
        <v>132487.38229405697</v>
      </c>
      <c r="M1294" s="3">
        <v>137124.44067434897</v>
      </c>
      <c r="N1294" s="107"/>
      <c r="O1294" s="100"/>
      <c r="P1294" s="3">
        <f t="shared" si="20"/>
        <v>269611.8229684059</v>
      </c>
    </row>
    <row r="1295" spans="1:16" x14ac:dyDescent="0.35">
      <c r="A1295" t="s">
        <v>10</v>
      </c>
      <c r="C1295" t="s">
        <v>11</v>
      </c>
      <c r="D1295" t="s">
        <v>32</v>
      </c>
      <c r="E1295" t="s">
        <v>1264</v>
      </c>
      <c r="F1295" t="s">
        <v>1265</v>
      </c>
      <c r="G1295">
        <v>1231</v>
      </c>
      <c r="H1295" t="s">
        <v>1266</v>
      </c>
      <c r="I1295">
        <v>63300080</v>
      </c>
      <c r="J1295" t="s">
        <v>91</v>
      </c>
      <c r="K1295" s="3"/>
      <c r="L1295" s="3">
        <v>383582.51635612687</v>
      </c>
      <c r="M1295" s="3">
        <v>397007.90442859125</v>
      </c>
      <c r="N1295" s="107"/>
      <c r="O1295" s="100"/>
      <c r="P1295" s="3">
        <f t="shared" si="20"/>
        <v>780590.42078471812</v>
      </c>
    </row>
    <row r="1296" spans="1:16" x14ac:dyDescent="0.35">
      <c r="A1296" t="s">
        <v>10</v>
      </c>
      <c r="C1296" t="s">
        <v>11</v>
      </c>
      <c r="D1296" t="s">
        <v>32</v>
      </c>
      <c r="E1296" t="s">
        <v>1264</v>
      </c>
      <c r="F1296" t="s">
        <v>1265</v>
      </c>
      <c r="G1296">
        <v>1231</v>
      </c>
      <c r="H1296" t="s">
        <v>1266</v>
      </c>
      <c r="I1296">
        <v>63300100</v>
      </c>
      <c r="J1296" t="s">
        <v>1869</v>
      </c>
      <c r="K1296" s="3"/>
      <c r="L1296" s="3">
        <v>116084.18258145943</v>
      </c>
      <c r="M1296" s="3">
        <v>120147.12897181053</v>
      </c>
      <c r="N1296" s="107"/>
      <c r="O1296" s="100"/>
      <c r="P1296" s="3">
        <f t="shared" si="20"/>
        <v>236231.31155326997</v>
      </c>
    </row>
    <row r="1297" spans="1:16" x14ac:dyDescent="0.35">
      <c r="A1297" t="s">
        <v>10</v>
      </c>
      <c r="C1297" t="s">
        <v>11</v>
      </c>
      <c r="D1297" t="s">
        <v>32</v>
      </c>
      <c r="E1297" t="s">
        <v>1264</v>
      </c>
      <c r="F1297" t="s">
        <v>1265</v>
      </c>
      <c r="G1297">
        <v>1231</v>
      </c>
      <c r="H1297" t="s">
        <v>1266</v>
      </c>
      <c r="I1297">
        <v>63300170</v>
      </c>
      <c r="J1297" t="s">
        <v>1873</v>
      </c>
      <c r="K1297" s="3"/>
      <c r="L1297" s="3">
        <v>200623.75033100057</v>
      </c>
      <c r="M1297" s="3">
        <v>207645.58159258557</v>
      </c>
      <c r="N1297" s="107"/>
      <c r="O1297" s="100"/>
      <c r="P1297" s="3">
        <f t="shared" si="20"/>
        <v>408269.33192358614</v>
      </c>
    </row>
    <row r="1298" spans="1:16" x14ac:dyDescent="0.35">
      <c r="A1298" t="s">
        <v>10</v>
      </c>
      <c r="C1298" t="s">
        <v>11</v>
      </c>
      <c r="D1298" t="s">
        <v>32</v>
      </c>
      <c r="E1298" t="s">
        <v>1267</v>
      </c>
      <c r="F1298" t="s">
        <v>1268</v>
      </c>
      <c r="G1298">
        <v>1231</v>
      </c>
      <c r="H1298" t="s">
        <v>1266</v>
      </c>
      <c r="I1298">
        <v>63300040</v>
      </c>
      <c r="J1298" t="s">
        <v>1515</v>
      </c>
      <c r="K1298" s="3"/>
      <c r="L1298" s="3">
        <v>3860.1539313749995</v>
      </c>
      <c r="M1298" s="3">
        <v>3995.2593189731238</v>
      </c>
      <c r="N1298" s="107"/>
      <c r="O1298" s="100"/>
      <c r="P1298" s="3">
        <f t="shared" si="20"/>
        <v>7855.4132503481233</v>
      </c>
    </row>
    <row r="1299" spans="1:16" x14ac:dyDescent="0.35">
      <c r="A1299" t="s">
        <v>10</v>
      </c>
      <c r="C1299" t="s">
        <v>11</v>
      </c>
      <c r="D1299" t="s">
        <v>32</v>
      </c>
      <c r="E1299" t="s">
        <v>1267</v>
      </c>
      <c r="F1299" t="s">
        <v>1268</v>
      </c>
      <c r="G1299">
        <v>1231</v>
      </c>
      <c r="H1299" t="s">
        <v>1266</v>
      </c>
      <c r="I1299">
        <v>63300080</v>
      </c>
      <c r="J1299" t="s">
        <v>91</v>
      </c>
      <c r="K1299" s="3"/>
      <c r="L1299" s="3">
        <v>11176.064715599998</v>
      </c>
      <c r="M1299" s="3">
        <v>11567.226980645997</v>
      </c>
      <c r="N1299" s="107"/>
      <c r="O1299" s="100"/>
      <c r="P1299" s="3">
        <f t="shared" si="20"/>
        <v>22743.291696245993</v>
      </c>
    </row>
    <row r="1300" spans="1:16" x14ac:dyDescent="0.35">
      <c r="A1300" t="s">
        <v>10</v>
      </c>
      <c r="C1300" t="s">
        <v>11</v>
      </c>
      <c r="D1300" t="s">
        <v>32</v>
      </c>
      <c r="E1300" t="s">
        <v>1267</v>
      </c>
      <c r="F1300" t="s">
        <v>1268</v>
      </c>
      <c r="G1300">
        <v>1231</v>
      </c>
      <c r="H1300" t="s">
        <v>1266</v>
      </c>
      <c r="I1300">
        <v>63300100</v>
      </c>
      <c r="J1300" t="s">
        <v>1869</v>
      </c>
      <c r="K1300" s="3"/>
      <c r="L1300" s="3">
        <v>3382.2301112999994</v>
      </c>
      <c r="M1300" s="3">
        <v>3500.6081651954992</v>
      </c>
      <c r="N1300" s="107"/>
      <c r="O1300" s="100"/>
      <c r="P1300" s="3">
        <f t="shared" si="20"/>
        <v>6882.8382764954986</v>
      </c>
    </row>
    <row r="1301" spans="1:16" x14ac:dyDescent="0.35">
      <c r="A1301" t="s">
        <v>10</v>
      </c>
      <c r="C1301" t="s">
        <v>11</v>
      </c>
      <c r="D1301" t="s">
        <v>32</v>
      </c>
      <c r="E1301" t="s">
        <v>1267</v>
      </c>
      <c r="F1301" t="s">
        <v>1268</v>
      </c>
      <c r="G1301">
        <v>1231</v>
      </c>
      <c r="H1301" t="s">
        <v>1266</v>
      </c>
      <c r="I1301">
        <v>63300170</v>
      </c>
      <c r="J1301" t="s">
        <v>1873</v>
      </c>
      <c r="K1301" s="3"/>
      <c r="L1301" s="3">
        <v>5845.3759532249996</v>
      </c>
      <c r="M1301" s="3">
        <v>6049.964111587873</v>
      </c>
      <c r="N1301" s="107"/>
      <c r="O1301" s="100"/>
      <c r="P1301" s="3">
        <f t="shared" si="20"/>
        <v>11895.340064812874</v>
      </c>
    </row>
    <row r="1302" spans="1:16" x14ac:dyDescent="0.35">
      <c r="A1302" t="s">
        <v>10</v>
      </c>
      <c r="C1302" t="s">
        <v>11</v>
      </c>
      <c r="D1302" t="s">
        <v>32</v>
      </c>
      <c r="E1302" t="s">
        <v>1269</v>
      </c>
      <c r="F1302" t="s">
        <v>1270</v>
      </c>
      <c r="G1302">
        <v>1231</v>
      </c>
      <c r="H1302" t="s">
        <v>1266</v>
      </c>
      <c r="I1302">
        <v>63300040</v>
      </c>
      <c r="J1302" t="s">
        <v>1515</v>
      </c>
      <c r="K1302" s="3"/>
      <c r="L1302" s="3">
        <v>20090.618104660967</v>
      </c>
      <c r="M1302" s="3">
        <v>20793.7897383241</v>
      </c>
      <c r="N1302" s="107"/>
      <c r="O1302" s="100"/>
      <c r="P1302" s="3">
        <f t="shared" si="20"/>
        <v>40884.407842985063</v>
      </c>
    </row>
    <row r="1303" spans="1:16" x14ac:dyDescent="0.35">
      <c r="A1303" t="s">
        <v>10</v>
      </c>
      <c r="C1303" t="s">
        <v>11</v>
      </c>
      <c r="D1303" t="s">
        <v>32</v>
      </c>
      <c r="E1303" t="s">
        <v>1269</v>
      </c>
      <c r="F1303" t="s">
        <v>1270</v>
      </c>
      <c r="G1303">
        <v>1231</v>
      </c>
      <c r="H1303" t="s">
        <v>1266</v>
      </c>
      <c r="I1303">
        <v>63300080</v>
      </c>
      <c r="J1303" t="s">
        <v>91</v>
      </c>
      <c r="K1303" s="3"/>
      <c r="L1303" s="3">
        <v>58167.122893494612</v>
      </c>
      <c r="M1303" s="3">
        <v>60202.972194766917</v>
      </c>
      <c r="N1303" s="107"/>
      <c r="O1303" s="100"/>
      <c r="P1303" s="3">
        <f t="shared" si="20"/>
        <v>118370.09508826153</v>
      </c>
    </row>
    <row r="1304" spans="1:16" x14ac:dyDescent="0.35">
      <c r="A1304" t="s">
        <v>10</v>
      </c>
      <c r="C1304" t="s">
        <v>11</v>
      </c>
      <c r="D1304" t="s">
        <v>32</v>
      </c>
      <c r="E1304" t="s">
        <v>1269</v>
      </c>
      <c r="F1304" t="s">
        <v>1270</v>
      </c>
      <c r="G1304">
        <v>1231</v>
      </c>
      <c r="H1304" t="s">
        <v>1266</v>
      </c>
      <c r="I1304">
        <v>63300100</v>
      </c>
      <c r="J1304" t="s">
        <v>1869</v>
      </c>
      <c r="K1304" s="3"/>
      <c r="L1304" s="3">
        <v>17603.208244083897</v>
      </c>
      <c r="M1304" s="3">
        <v>18219.320532626829</v>
      </c>
      <c r="N1304" s="107"/>
      <c r="O1304" s="100"/>
      <c r="P1304" s="3">
        <f t="shared" si="20"/>
        <v>35822.528776710722</v>
      </c>
    </row>
    <row r="1305" spans="1:16" x14ac:dyDescent="0.35">
      <c r="A1305" t="s">
        <v>10</v>
      </c>
      <c r="C1305" t="s">
        <v>11</v>
      </c>
      <c r="D1305" t="s">
        <v>32</v>
      </c>
      <c r="E1305" t="s">
        <v>1269</v>
      </c>
      <c r="F1305" t="s">
        <v>1270</v>
      </c>
      <c r="G1305">
        <v>1231</v>
      </c>
      <c r="H1305" t="s">
        <v>1266</v>
      </c>
      <c r="I1305">
        <v>63300170</v>
      </c>
      <c r="J1305" t="s">
        <v>1873</v>
      </c>
      <c r="K1305" s="3"/>
      <c r="L1305" s="3">
        <v>30422.935987058041</v>
      </c>
      <c r="M1305" s="3">
        <v>31487.738746605068</v>
      </c>
      <c r="N1305" s="107"/>
      <c r="O1305" s="100"/>
      <c r="P1305" s="3">
        <f t="shared" si="20"/>
        <v>61910.674733663109</v>
      </c>
    </row>
    <row r="1306" spans="1:16" x14ac:dyDescent="0.35">
      <c r="A1306" t="s">
        <v>10</v>
      </c>
      <c r="C1306" t="s">
        <v>11</v>
      </c>
      <c r="D1306" t="s">
        <v>32</v>
      </c>
      <c r="E1306" t="s">
        <v>1259</v>
      </c>
      <c r="F1306" t="s">
        <v>1260</v>
      </c>
      <c r="G1306">
        <v>1232</v>
      </c>
      <c r="H1306" t="s">
        <v>1261</v>
      </c>
      <c r="I1306">
        <v>63300040</v>
      </c>
      <c r="J1306" t="s">
        <v>1515</v>
      </c>
      <c r="K1306" s="3"/>
      <c r="L1306" s="3">
        <v>45886.133285751486</v>
      </c>
      <c r="M1306" s="3">
        <v>47492.147950752784</v>
      </c>
      <c r="N1306" s="107"/>
      <c r="O1306" s="100"/>
      <c r="P1306" s="3">
        <f t="shared" si="20"/>
        <v>93378.281236504263</v>
      </c>
    </row>
    <row r="1307" spans="1:16" x14ac:dyDescent="0.35">
      <c r="A1307" t="s">
        <v>10</v>
      </c>
      <c r="C1307" t="s">
        <v>11</v>
      </c>
      <c r="D1307" t="s">
        <v>32</v>
      </c>
      <c r="E1307" t="s">
        <v>1259</v>
      </c>
      <c r="F1307" t="s">
        <v>1260</v>
      </c>
      <c r="G1307">
        <v>1232</v>
      </c>
      <c r="H1307" t="s">
        <v>1261</v>
      </c>
      <c r="I1307">
        <v>63300080</v>
      </c>
      <c r="J1307" t="s">
        <v>91</v>
      </c>
      <c r="K1307" s="3"/>
      <c r="L1307" s="3">
        <v>132851.2811320805</v>
      </c>
      <c r="M1307" s="3">
        <v>137501.07597170331</v>
      </c>
      <c r="N1307" s="107"/>
      <c r="O1307" s="100"/>
      <c r="P1307" s="3">
        <f t="shared" si="20"/>
        <v>270352.35710378381</v>
      </c>
    </row>
    <row r="1308" spans="1:16" x14ac:dyDescent="0.35">
      <c r="A1308" t="s">
        <v>10</v>
      </c>
      <c r="C1308" t="s">
        <v>11</v>
      </c>
      <c r="D1308" t="s">
        <v>32</v>
      </c>
      <c r="E1308" t="s">
        <v>1259</v>
      </c>
      <c r="F1308" t="s">
        <v>1260</v>
      </c>
      <c r="G1308">
        <v>1232</v>
      </c>
      <c r="H1308" t="s">
        <v>1261</v>
      </c>
      <c r="I1308">
        <v>63300100</v>
      </c>
      <c r="J1308" t="s">
        <v>1869</v>
      </c>
      <c r="K1308" s="3"/>
      <c r="L1308" s="3">
        <v>40204.992974182256</v>
      </c>
      <c r="M1308" s="3">
        <v>41612.167728278633</v>
      </c>
      <c r="N1308" s="107"/>
      <c r="O1308" s="100"/>
      <c r="P1308" s="3">
        <f t="shared" si="20"/>
        <v>81817.160702460882</v>
      </c>
    </row>
    <row r="1309" spans="1:16" x14ac:dyDescent="0.35">
      <c r="A1309" t="s">
        <v>10</v>
      </c>
      <c r="C1309" t="s">
        <v>11</v>
      </c>
      <c r="D1309" t="s">
        <v>32</v>
      </c>
      <c r="E1309" t="s">
        <v>1259</v>
      </c>
      <c r="F1309" t="s">
        <v>1260</v>
      </c>
      <c r="G1309">
        <v>1232</v>
      </c>
      <c r="H1309" t="s">
        <v>1261</v>
      </c>
      <c r="I1309">
        <v>63300170</v>
      </c>
      <c r="J1309" t="s">
        <v>1873</v>
      </c>
      <c r="K1309" s="3"/>
      <c r="L1309" s="3">
        <v>69484.71611842369</v>
      </c>
      <c r="M1309" s="3">
        <v>71916.681182568514</v>
      </c>
      <c r="N1309" s="107"/>
      <c r="O1309" s="100"/>
      <c r="P1309" s="3">
        <f t="shared" si="20"/>
        <v>141401.39730099222</v>
      </c>
    </row>
    <row r="1310" spans="1:16" x14ac:dyDescent="0.35">
      <c r="A1310" t="s">
        <v>10</v>
      </c>
      <c r="C1310" t="s">
        <v>11</v>
      </c>
      <c r="D1310" t="s">
        <v>32</v>
      </c>
      <c r="E1310" t="s">
        <v>1262</v>
      </c>
      <c r="F1310" t="s">
        <v>1263</v>
      </c>
      <c r="G1310">
        <v>1232</v>
      </c>
      <c r="H1310" t="s">
        <v>1261</v>
      </c>
      <c r="I1310">
        <v>63300040</v>
      </c>
      <c r="J1310" t="s">
        <v>1515</v>
      </c>
      <c r="K1310" s="3"/>
      <c r="L1310" s="3">
        <v>3939.05352960252</v>
      </c>
      <c r="M1310" s="3">
        <v>4076.9204031386084</v>
      </c>
      <c r="N1310" s="107"/>
      <c r="O1310" s="100"/>
      <c r="P1310" s="3">
        <f t="shared" si="20"/>
        <v>8015.973932741128</v>
      </c>
    </row>
    <row r="1311" spans="1:16" x14ac:dyDescent="0.35">
      <c r="A1311" t="s">
        <v>10</v>
      </c>
      <c r="C1311" t="s">
        <v>11</v>
      </c>
      <c r="D1311" t="s">
        <v>32</v>
      </c>
      <c r="E1311" t="s">
        <v>1262</v>
      </c>
      <c r="F1311" t="s">
        <v>1263</v>
      </c>
      <c r="G1311">
        <v>1232</v>
      </c>
      <c r="H1311" t="s">
        <v>1261</v>
      </c>
      <c r="I1311">
        <v>63300080</v>
      </c>
      <c r="J1311" t="s">
        <v>91</v>
      </c>
      <c r="K1311" s="3"/>
      <c r="L1311" s="3">
        <v>11404.497838087296</v>
      </c>
      <c r="M1311" s="3">
        <v>11803.655262420352</v>
      </c>
      <c r="N1311" s="107"/>
      <c r="O1311" s="100"/>
      <c r="P1311" s="3">
        <f t="shared" si="20"/>
        <v>23208.153100507647</v>
      </c>
    </row>
    <row r="1312" spans="1:16" x14ac:dyDescent="0.35">
      <c r="A1312" t="s">
        <v>10</v>
      </c>
      <c r="C1312" t="s">
        <v>11</v>
      </c>
      <c r="D1312" t="s">
        <v>32</v>
      </c>
      <c r="E1312" t="s">
        <v>1262</v>
      </c>
      <c r="F1312" t="s">
        <v>1263</v>
      </c>
      <c r="G1312">
        <v>1232</v>
      </c>
      <c r="H1312" t="s">
        <v>1261</v>
      </c>
      <c r="I1312">
        <v>63300100</v>
      </c>
      <c r="J1312" t="s">
        <v>1869</v>
      </c>
      <c r="K1312" s="3"/>
      <c r="L1312" s="3">
        <v>3451.3611878422084</v>
      </c>
      <c r="M1312" s="3">
        <v>3572.1588294166854</v>
      </c>
      <c r="N1312" s="107"/>
      <c r="O1312" s="100"/>
      <c r="P1312" s="3">
        <f t="shared" si="20"/>
        <v>7023.5200172588939</v>
      </c>
    </row>
    <row r="1313" spans="1:16" x14ac:dyDescent="0.35">
      <c r="A1313" t="s">
        <v>10</v>
      </c>
      <c r="C1313" t="s">
        <v>11</v>
      </c>
      <c r="D1313" t="s">
        <v>32</v>
      </c>
      <c r="E1313" t="s">
        <v>1262</v>
      </c>
      <c r="F1313" t="s">
        <v>1263</v>
      </c>
      <c r="G1313">
        <v>1232</v>
      </c>
      <c r="H1313" t="s">
        <v>1261</v>
      </c>
      <c r="I1313">
        <v>63300170</v>
      </c>
      <c r="J1313" t="s">
        <v>1873</v>
      </c>
      <c r="K1313" s="3"/>
      <c r="L1313" s="3">
        <v>5964.8524876838164</v>
      </c>
      <c r="M1313" s="3">
        <v>6173.6223247527505</v>
      </c>
      <c r="N1313" s="107"/>
      <c r="O1313" s="100"/>
      <c r="P1313" s="3">
        <f t="shared" si="20"/>
        <v>12138.474812436567</v>
      </c>
    </row>
    <row r="1314" spans="1:16" x14ac:dyDescent="0.35">
      <c r="A1314" t="s">
        <v>10</v>
      </c>
      <c r="C1314" t="s">
        <v>11</v>
      </c>
      <c r="D1314" t="s">
        <v>32</v>
      </c>
      <c r="E1314" t="s">
        <v>1252</v>
      </c>
      <c r="F1314" t="s">
        <v>1253</v>
      </c>
      <c r="G1314">
        <v>1233</v>
      </c>
      <c r="H1314" t="s">
        <v>1254</v>
      </c>
      <c r="I1314">
        <v>63300040</v>
      </c>
      <c r="J1314" t="s">
        <v>1515</v>
      </c>
      <c r="K1314" s="3"/>
      <c r="L1314" s="3">
        <v>-338.900780572548</v>
      </c>
      <c r="M1314" s="3">
        <v>-350.76230789258716</v>
      </c>
      <c r="N1314" s="107"/>
      <c r="O1314" s="100"/>
      <c r="P1314" s="3">
        <f t="shared" si="20"/>
        <v>-689.66308846513516</v>
      </c>
    </row>
    <row r="1315" spans="1:16" x14ac:dyDescent="0.35">
      <c r="A1315" t="s">
        <v>10</v>
      </c>
      <c r="C1315" t="s">
        <v>11</v>
      </c>
      <c r="D1315" t="s">
        <v>32</v>
      </c>
      <c r="E1315" t="s">
        <v>1252</v>
      </c>
      <c r="F1315" t="s">
        <v>1253</v>
      </c>
      <c r="G1315">
        <v>1233</v>
      </c>
      <c r="H1315" t="s">
        <v>1254</v>
      </c>
      <c r="I1315">
        <v>63300080</v>
      </c>
      <c r="J1315" t="s">
        <v>91</v>
      </c>
      <c r="K1315" s="3"/>
      <c r="L1315" s="3">
        <v>-981.19845041956762</v>
      </c>
      <c r="M1315" s="3">
        <v>-1015.5403961842524</v>
      </c>
      <c r="N1315" s="107"/>
      <c r="O1315" s="100"/>
      <c r="P1315" s="3">
        <f t="shared" si="20"/>
        <v>-1996.7388466038201</v>
      </c>
    </row>
    <row r="1316" spans="1:16" x14ac:dyDescent="0.35">
      <c r="A1316" t="s">
        <v>10</v>
      </c>
      <c r="C1316" t="s">
        <v>11</v>
      </c>
      <c r="D1316" t="s">
        <v>32</v>
      </c>
      <c r="E1316" t="s">
        <v>1252</v>
      </c>
      <c r="F1316" t="s">
        <v>1253</v>
      </c>
      <c r="G1316">
        <v>1233</v>
      </c>
      <c r="H1316" t="s">
        <v>1254</v>
      </c>
      <c r="I1316">
        <v>63300100</v>
      </c>
      <c r="J1316" t="s">
        <v>1869</v>
      </c>
      <c r="K1316" s="3"/>
      <c r="L1316" s="3">
        <v>-296.94163631118494</v>
      </c>
      <c r="M1316" s="3">
        <v>-307.33459358207637</v>
      </c>
      <c r="N1316" s="107"/>
      <c r="O1316" s="100"/>
      <c r="P1316" s="3">
        <f t="shared" si="20"/>
        <v>-604.2762298932613</v>
      </c>
    </row>
    <row r="1317" spans="1:16" x14ac:dyDescent="0.35">
      <c r="A1317" t="s">
        <v>10</v>
      </c>
      <c r="C1317" t="s">
        <v>11</v>
      </c>
      <c r="D1317" t="s">
        <v>32</v>
      </c>
      <c r="E1317" t="s">
        <v>1252</v>
      </c>
      <c r="F1317" t="s">
        <v>1253</v>
      </c>
      <c r="G1317">
        <v>1233</v>
      </c>
      <c r="H1317" t="s">
        <v>1254</v>
      </c>
      <c r="I1317">
        <v>63300170</v>
      </c>
      <c r="J1317" t="s">
        <v>1873</v>
      </c>
      <c r="K1317" s="3"/>
      <c r="L1317" s="3">
        <v>-513.192610581287</v>
      </c>
      <c r="M1317" s="3">
        <v>-531.15435195163207</v>
      </c>
      <c r="N1317" s="107"/>
      <c r="O1317" s="100"/>
      <c r="P1317" s="3">
        <f t="shared" si="20"/>
        <v>-1044.346962532919</v>
      </c>
    </row>
    <row r="1318" spans="1:16" x14ac:dyDescent="0.35">
      <c r="A1318" t="s">
        <v>10</v>
      </c>
      <c r="C1318" t="s">
        <v>11</v>
      </c>
      <c r="D1318" t="s">
        <v>32</v>
      </c>
      <c r="E1318" t="s">
        <v>1255</v>
      </c>
      <c r="F1318" t="s">
        <v>1256</v>
      </c>
      <c r="G1318">
        <v>1233</v>
      </c>
      <c r="H1318" t="s">
        <v>1254</v>
      </c>
      <c r="I1318">
        <v>63300040</v>
      </c>
      <c r="J1318" t="s">
        <v>1515</v>
      </c>
      <c r="K1318" s="3"/>
      <c r="L1318" s="3">
        <v>71574.385059737324</v>
      </c>
      <c r="M1318" s="3">
        <v>74079.48853682811</v>
      </c>
      <c r="N1318" s="107"/>
      <c r="O1318" s="100"/>
      <c r="P1318" s="3">
        <f t="shared" si="20"/>
        <v>145653.87359656545</v>
      </c>
    </row>
    <row r="1319" spans="1:16" x14ac:dyDescent="0.35">
      <c r="A1319" t="s">
        <v>10</v>
      </c>
      <c r="C1319" t="s">
        <v>11</v>
      </c>
      <c r="D1319" t="s">
        <v>32</v>
      </c>
      <c r="E1319" t="s">
        <v>1255</v>
      </c>
      <c r="F1319" t="s">
        <v>1256</v>
      </c>
      <c r="G1319">
        <v>1233</v>
      </c>
      <c r="H1319" t="s">
        <v>1254</v>
      </c>
      <c r="I1319">
        <v>63300080</v>
      </c>
      <c r="J1319" t="s">
        <v>91</v>
      </c>
      <c r="K1319" s="3"/>
      <c r="L1319" s="3">
        <v>207224.88626819185</v>
      </c>
      <c r="M1319" s="3">
        <v>214477.75728757854</v>
      </c>
      <c r="N1319" s="107"/>
      <c r="O1319" s="100"/>
      <c r="P1319" s="3">
        <f t="shared" si="20"/>
        <v>421702.6435557704</v>
      </c>
    </row>
    <row r="1320" spans="1:16" x14ac:dyDescent="0.35">
      <c r="A1320" t="s">
        <v>10</v>
      </c>
      <c r="C1320" t="s">
        <v>11</v>
      </c>
      <c r="D1320" t="s">
        <v>32</v>
      </c>
      <c r="E1320" t="s">
        <v>1255</v>
      </c>
      <c r="F1320" t="s">
        <v>1256</v>
      </c>
      <c r="G1320">
        <v>1233</v>
      </c>
      <c r="H1320" t="s">
        <v>1254</v>
      </c>
      <c r="I1320">
        <v>63300100</v>
      </c>
      <c r="J1320" t="s">
        <v>1869</v>
      </c>
      <c r="K1320" s="3"/>
      <c r="L1320" s="3">
        <v>62712.794528531747</v>
      </c>
      <c r="M1320" s="3">
        <v>64907.742337030351</v>
      </c>
      <c r="N1320" s="107"/>
      <c r="O1320" s="100"/>
      <c r="P1320" s="3">
        <f t="shared" si="20"/>
        <v>127620.5368655621</v>
      </c>
    </row>
    <row r="1321" spans="1:16" x14ac:dyDescent="0.35">
      <c r="A1321" t="s">
        <v>10</v>
      </c>
      <c r="C1321" t="s">
        <v>11</v>
      </c>
      <c r="D1321" t="s">
        <v>32</v>
      </c>
      <c r="E1321" t="s">
        <v>1255</v>
      </c>
      <c r="F1321" t="s">
        <v>1256</v>
      </c>
      <c r="G1321">
        <v>1233</v>
      </c>
      <c r="H1321" t="s">
        <v>1254</v>
      </c>
      <c r="I1321">
        <v>63300170</v>
      </c>
      <c r="J1321" t="s">
        <v>1873</v>
      </c>
      <c r="K1321" s="3"/>
      <c r="L1321" s="3">
        <v>108384.06880474508</v>
      </c>
      <c r="M1321" s="3">
        <v>112177.51121291115</v>
      </c>
      <c r="N1321" s="107"/>
      <c r="O1321" s="100"/>
      <c r="P1321" s="3">
        <f t="shared" si="20"/>
        <v>220561.58001765623</v>
      </c>
    </row>
    <row r="1322" spans="1:16" x14ac:dyDescent="0.35">
      <c r="A1322" t="s">
        <v>10</v>
      </c>
      <c r="C1322" t="s">
        <v>11</v>
      </c>
      <c r="D1322" t="s">
        <v>32</v>
      </c>
      <c r="E1322" t="s">
        <v>1257</v>
      </c>
      <c r="F1322" t="s">
        <v>1258</v>
      </c>
      <c r="G1322">
        <v>1233</v>
      </c>
      <c r="H1322" t="s">
        <v>1254</v>
      </c>
      <c r="I1322">
        <v>63300040</v>
      </c>
      <c r="J1322" t="s">
        <v>1515</v>
      </c>
      <c r="K1322" s="3"/>
      <c r="L1322" s="3">
        <v>31290.795245588459</v>
      </c>
      <c r="M1322" s="3">
        <v>32385.973079184052</v>
      </c>
      <c r="N1322" s="107"/>
      <c r="O1322" s="100"/>
      <c r="P1322" s="3">
        <f t="shared" si="20"/>
        <v>63676.768324772507</v>
      </c>
    </row>
    <row r="1323" spans="1:16" x14ac:dyDescent="0.35">
      <c r="A1323" t="s">
        <v>10</v>
      </c>
      <c r="C1323" t="s">
        <v>11</v>
      </c>
      <c r="D1323" t="s">
        <v>32</v>
      </c>
      <c r="E1323" t="s">
        <v>1257</v>
      </c>
      <c r="F1323" t="s">
        <v>1258</v>
      </c>
      <c r="G1323">
        <v>1233</v>
      </c>
      <c r="H1323" t="s">
        <v>1254</v>
      </c>
      <c r="I1323">
        <v>63300080</v>
      </c>
      <c r="J1323" t="s">
        <v>91</v>
      </c>
      <c r="K1323" s="3"/>
      <c r="L1323" s="3">
        <v>90594.302425322778</v>
      </c>
      <c r="M1323" s="3">
        <v>93765.103010209074</v>
      </c>
      <c r="N1323" s="107"/>
      <c r="O1323" s="100"/>
      <c r="P1323" s="3">
        <f t="shared" si="20"/>
        <v>184359.40543553187</v>
      </c>
    </row>
    <row r="1324" spans="1:16" x14ac:dyDescent="0.35">
      <c r="A1324" t="s">
        <v>10</v>
      </c>
      <c r="C1324" t="s">
        <v>11</v>
      </c>
      <c r="D1324" t="s">
        <v>32</v>
      </c>
      <c r="E1324" t="s">
        <v>1257</v>
      </c>
      <c r="F1324" t="s">
        <v>1258</v>
      </c>
      <c r="G1324">
        <v>1233</v>
      </c>
      <c r="H1324" t="s">
        <v>1254</v>
      </c>
      <c r="I1324">
        <v>63300100</v>
      </c>
      <c r="J1324" t="s">
        <v>1869</v>
      </c>
      <c r="K1324" s="3"/>
      <c r="L1324" s="3">
        <v>27416.696786610839</v>
      </c>
      <c r="M1324" s="3">
        <v>28376.281174142219</v>
      </c>
      <c r="N1324" s="107"/>
      <c r="O1324" s="100"/>
      <c r="P1324" s="3">
        <f t="shared" si="20"/>
        <v>55792.977960753058</v>
      </c>
    </row>
    <row r="1325" spans="1:16" x14ac:dyDescent="0.35">
      <c r="A1325" t="s">
        <v>10</v>
      </c>
      <c r="C1325" t="s">
        <v>11</v>
      </c>
      <c r="D1325" t="s">
        <v>32</v>
      </c>
      <c r="E1325" t="s">
        <v>1257</v>
      </c>
      <c r="F1325" t="s">
        <v>1258</v>
      </c>
      <c r="G1325">
        <v>1233</v>
      </c>
      <c r="H1325" t="s">
        <v>1254</v>
      </c>
      <c r="I1325">
        <v>63300170</v>
      </c>
      <c r="J1325" t="s">
        <v>1873</v>
      </c>
      <c r="K1325" s="3"/>
      <c r="L1325" s="3">
        <v>47383.204229033952</v>
      </c>
      <c r="M1325" s="3">
        <v>49041.616377050137</v>
      </c>
      <c r="N1325" s="107"/>
      <c r="O1325" s="100"/>
      <c r="P1325" s="3">
        <f t="shared" si="20"/>
        <v>96424.820606084089</v>
      </c>
    </row>
    <row r="1326" spans="1:16" x14ac:dyDescent="0.35">
      <c r="A1326" t="s">
        <v>10</v>
      </c>
      <c r="C1326" t="s">
        <v>11</v>
      </c>
      <c r="D1326" t="s">
        <v>32</v>
      </c>
      <c r="E1326" t="s">
        <v>1243</v>
      </c>
      <c r="F1326" t="s">
        <v>1244</v>
      </c>
      <c r="G1326">
        <v>1234</v>
      </c>
      <c r="H1326" t="s">
        <v>1245</v>
      </c>
      <c r="I1326">
        <v>63300040</v>
      </c>
      <c r="J1326" t="s">
        <v>1515</v>
      </c>
      <c r="K1326" s="3"/>
      <c r="L1326" s="3">
        <v>49689.758020664907</v>
      </c>
      <c r="M1326" s="3">
        <v>51428.899551388182</v>
      </c>
      <c r="N1326" s="107"/>
      <c r="O1326" s="100"/>
      <c r="P1326" s="3">
        <f t="shared" si="20"/>
        <v>101118.65757205308</v>
      </c>
    </row>
    <row r="1327" spans="1:16" x14ac:dyDescent="0.35">
      <c r="A1327" t="s">
        <v>10</v>
      </c>
      <c r="C1327" t="s">
        <v>11</v>
      </c>
      <c r="D1327" t="s">
        <v>32</v>
      </c>
      <c r="E1327" t="s">
        <v>1243</v>
      </c>
      <c r="F1327" t="s">
        <v>1244</v>
      </c>
      <c r="G1327">
        <v>1234</v>
      </c>
      <c r="H1327" t="s">
        <v>1245</v>
      </c>
      <c r="I1327">
        <v>63300080</v>
      </c>
      <c r="J1327" t="s">
        <v>91</v>
      </c>
      <c r="K1327" s="3"/>
      <c r="L1327" s="3">
        <v>143863.68036459174</v>
      </c>
      <c r="M1327" s="3">
        <v>148898.90917735244</v>
      </c>
      <c r="N1327" s="107"/>
      <c r="O1327" s="100"/>
      <c r="P1327" s="3">
        <f t="shared" si="20"/>
        <v>292762.58954194421</v>
      </c>
    </row>
    <row r="1328" spans="1:16" x14ac:dyDescent="0.35">
      <c r="A1328" t="s">
        <v>10</v>
      </c>
      <c r="C1328" t="s">
        <v>11</v>
      </c>
      <c r="D1328" t="s">
        <v>32</v>
      </c>
      <c r="E1328" t="s">
        <v>1243</v>
      </c>
      <c r="F1328" t="s">
        <v>1244</v>
      </c>
      <c r="G1328">
        <v>1234</v>
      </c>
      <c r="H1328" t="s">
        <v>1245</v>
      </c>
      <c r="I1328">
        <v>63300100</v>
      </c>
      <c r="J1328" t="s">
        <v>1869</v>
      </c>
      <c r="K1328" s="3"/>
      <c r="L1328" s="3">
        <v>43537.692741915926</v>
      </c>
      <c r="M1328" s="3">
        <v>45061.511987882979</v>
      </c>
      <c r="N1328" s="107"/>
      <c r="O1328" s="100"/>
      <c r="P1328" s="3">
        <f t="shared" si="20"/>
        <v>88599.204729798905</v>
      </c>
    </row>
    <row r="1329" spans="1:16" x14ac:dyDescent="0.35">
      <c r="A1329" t="s">
        <v>10</v>
      </c>
      <c r="C1329" t="s">
        <v>11</v>
      </c>
      <c r="D1329" t="s">
        <v>32</v>
      </c>
      <c r="E1329" t="s">
        <v>1243</v>
      </c>
      <c r="F1329" t="s">
        <v>1244</v>
      </c>
      <c r="G1329">
        <v>1234</v>
      </c>
      <c r="H1329" t="s">
        <v>1245</v>
      </c>
      <c r="I1329">
        <v>63300170</v>
      </c>
      <c r="J1329" t="s">
        <v>1873</v>
      </c>
      <c r="K1329" s="3"/>
      <c r="L1329" s="3">
        <v>75244.490717006862</v>
      </c>
      <c r="M1329" s="3">
        <v>77878.047892102099</v>
      </c>
      <c r="N1329" s="107"/>
      <c r="O1329" s="100"/>
      <c r="P1329" s="3">
        <f t="shared" si="20"/>
        <v>153122.53860910895</v>
      </c>
    </row>
    <row r="1330" spans="1:16" x14ac:dyDescent="0.35">
      <c r="A1330" t="s">
        <v>10</v>
      </c>
      <c r="C1330" t="s">
        <v>11</v>
      </c>
      <c r="D1330" t="s">
        <v>32</v>
      </c>
      <c r="E1330" t="s">
        <v>1246</v>
      </c>
      <c r="F1330" t="s">
        <v>1247</v>
      </c>
      <c r="G1330">
        <v>1234</v>
      </c>
      <c r="H1330" t="s">
        <v>1245</v>
      </c>
      <c r="I1330">
        <v>63300040</v>
      </c>
      <c r="J1330" t="s">
        <v>1515</v>
      </c>
      <c r="K1330" s="3"/>
      <c r="L1330" s="3">
        <v>9546.4180739547646</v>
      </c>
      <c r="M1330" s="3">
        <v>9880.5427065431795</v>
      </c>
      <c r="N1330" s="107"/>
      <c r="O1330" s="100"/>
      <c r="P1330" s="3">
        <f t="shared" si="20"/>
        <v>19426.960780497946</v>
      </c>
    </row>
    <row r="1331" spans="1:16" x14ac:dyDescent="0.35">
      <c r="A1331" t="s">
        <v>10</v>
      </c>
      <c r="C1331" t="s">
        <v>11</v>
      </c>
      <c r="D1331" t="s">
        <v>32</v>
      </c>
      <c r="E1331" t="s">
        <v>1246</v>
      </c>
      <c r="F1331" t="s">
        <v>1247</v>
      </c>
      <c r="G1331">
        <v>1234</v>
      </c>
      <c r="H1331" t="s">
        <v>1245</v>
      </c>
      <c r="I1331">
        <v>63300080</v>
      </c>
      <c r="J1331" t="s">
        <v>91</v>
      </c>
      <c r="K1331" s="3"/>
      <c r="L1331" s="3">
        <v>27639.153280783317</v>
      </c>
      <c r="M1331" s="3">
        <v>28606.52364561073</v>
      </c>
      <c r="N1331" s="107"/>
      <c r="O1331" s="100"/>
      <c r="P1331" s="3">
        <f t="shared" si="20"/>
        <v>56245.676926394051</v>
      </c>
    </row>
    <row r="1332" spans="1:16" x14ac:dyDescent="0.35">
      <c r="A1332" t="s">
        <v>10</v>
      </c>
      <c r="C1332" t="s">
        <v>11</v>
      </c>
      <c r="D1332" t="s">
        <v>32</v>
      </c>
      <c r="E1332" t="s">
        <v>1246</v>
      </c>
      <c r="F1332" t="s">
        <v>1247</v>
      </c>
      <c r="G1332">
        <v>1234</v>
      </c>
      <c r="H1332" t="s">
        <v>1245</v>
      </c>
      <c r="I1332">
        <v>63300100</v>
      </c>
      <c r="J1332" t="s">
        <v>1869</v>
      </c>
      <c r="K1332" s="3"/>
      <c r="L1332" s="3">
        <v>8364.4805981317932</v>
      </c>
      <c r="M1332" s="3">
        <v>8657.237419066405</v>
      </c>
      <c r="N1332" s="107"/>
      <c r="O1332" s="100"/>
      <c r="P1332" s="3">
        <f t="shared" si="20"/>
        <v>17021.718017198196</v>
      </c>
    </row>
    <row r="1333" spans="1:16" x14ac:dyDescent="0.35">
      <c r="A1333" t="s">
        <v>10</v>
      </c>
      <c r="C1333" t="s">
        <v>11</v>
      </c>
      <c r="D1333" t="s">
        <v>32</v>
      </c>
      <c r="E1333" t="s">
        <v>1246</v>
      </c>
      <c r="F1333" t="s">
        <v>1247</v>
      </c>
      <c r="G1333">
        <v>1234</v>
      </c>
      <c r="H1333" t="s">
        <v>1245</v>
      </c>
      <c r="I1333">
        <v>63300170</v>
      </c>
      <c r="J1333" t="s">
        <v>1873</v>
      </c>
      <c r="K1333" s="3"/>
      <c r="L1333" s="3">
        <v>14456.004511988644</v>
      </c>
      <c r="M1333" s="3">
        <v>14961.964669908244</v>
      </c>
      <c r="N1333" s="107"/>
      <c r="O1333" s="100"/>
      <c r="P1333" s="3">
        <f t="shared" si="20"/>
        <v>29417.969181896886</v>
      </c>
    </row>
    <row r="1334" spans="1:16" x14ac:dyDescent="0.35">
      <c r="A1334" t="s">
        <v>10</v>
      </c>
      <c r="C1334" t="s">
        <v>11</v>
      </c>
      <c r="D1334" t="s">
        <v>32</v>
      </c>
      <c r="E1334" t="s">
        <v>1248</v>
      </c>
      <c r="F1334" t="s">
        <v>1249</v>
      </c>
      <c r="G1334">
        <v>1234</v>
      </c>
      <c r="H1334" t="s">
        <v>1245</v>
      </c>
      <c r="I1334">
        <v>63300040</v>
      </c>
      <c r="J1334" t="s">
        <v>1515</v>
      </c>
      <c r="K1334" s="3"/>
      <c r="L1334" s="3">
        <v>5266.9892821819376</v>
      </c>
      <c r="M1334" s="3">
        <v>5451.3339070583052</v>
      </c>
      <c r="N1334" s="107"/>
      <c r="O1334" s="100"/>
      <c r="P1334" s="3">
        <f t="shared" si="20"/>
        <v>10718.323189240244</v>
      </c>
    </row>
    <row r="1335" spans="1:16" x14ac:dyDescent="0.35">
      <c r="A1335" t="s">
        <v>10</v>
      </c>
      <c r="C1335" t="s">
        <v>11</v>
      </c>
      <c r="D1335" t="s">
        <v>32</v>
      </c>
      <c r="E1335" t="s">
        <v>1248</v>
      </c>
      <c r="F1335" t="s">
        <v>1249</v>
      </c>
      <c r="G1335">
        <v>1234</v>
      </c>
      <c r="H1335" t="s">
        <v>1245</v>
      </c>
      <c r="I1335">
        <v>63300080</v>
      </c>
      <c r="J1335" t="s">
        <v>91</v>
      </c>
      <c r="K1335" s="3"/>
      <c r="L1335" s="3">
        <v>15249.188016983897</v>
      </c>
      <c r="M1335" s="3">
        <v>15782.909597578331</v>
      </c>
      <c r="N1335" s="107"/>
      <c r="O1335" s="100"/>
      <c r="P1335" s="3">
        <f t="shared" si="20"/>
        <v>31032.097614562226</v>
      </c>
    </row>
    <row r="1336" spans="1:16" x14ac:dyDescent="0.35">
      <c r="A1336" t="s">
        <v>10</v>
      </c>
      <c r="C1336" t="s">
        <v>11</v>
      </c>
      <c r="D1336" t="s">
        <v>32</v>
      </c>
      <c r="E1336" t="s">
        <v>1248</v>
      </c>
      <c r="F1336" t="s">
        <v>1249</v>
      </c>
      <c r="G1336">
        <v>1234</v>
      </c>
      <c r="H1336" t="s">
        <v>1245</v>
      </c>
      <c r="I1336">
        <v>63300100</v>
      </c>
      <c r="J1336" t="s">
        <v>1869</v>
      </c>
      <c r="K1336" s="3"/>
      <c r="L1336" s="3">
        <v>4614.8858472451266</v>
      </c>
      <c r="M1336" s="3">
        <v>4776.406851898706</v>
      </c>
      <c r="N1336" s="107"/>
      <c r="O1336" s="100"/>
      <c r="P1336" s="3">
        <f t="shared" si="20"/>
        <v>9391.2926991438326</v>
      </c>
    </row>
    <row r="1337" spans="1:16" x14ac:dyDescent="0.35">
      <c r="A1337" t="s">
        <v>10</v>
      </c>
      <c r="C1337" t="s">
        <v>11</v>
      </c>
      <c r="D1337" t="s">
        <v>32</v>
      </c>
      <c r="E1337" t="s">
        <v>1248</v>
      </c>
      <c r="F1337" t="s">
        <v>1249</v>
      </c>
      <c r="G1337">
        <v>1234</v>
      </c>
      <c r="H1337" t="s">
        <v>1245</v>
      </c>
      <c r="I1337">
        <v>63300170</v>
      </c>
      <c r="J1337" t="s">
        <v>1873</v>
      </c>
      <c r="K1337" s="3"/>
      <c r="L1337" s="3">
        <v>7975.7266273040777</v>
      </c>
      <c r="M1337" s="3">
        <v>8254.8770592597193</v>
      </c>
      <c r="N1337" s="107"/>
      <c r="O1337" s="100"/>
      <c r="P1337" s="3">
        <f t="shared" si="20"/>
        <v>16230.603686563798</v>
      </c>
    </row>
    <row r="1338" spans="1:16" x14ac:dyDescent="0.35">
      <c r="A1338" t="s">
        <v>10</v>
      </c>
      <c r="C1338" t="s">
        <v>11</v>
      </c>
      <c r="D1338" t="s">
        <v>32</v>
      </c>
      <c r="E1338" t="s">
        <v>1250</v>
      </c>
      <c r="F1338" t="s">
        <v>1251</v>
      </c>
      <c r="G1338">
        <v>1234</v>
      </c>
      <c r="H1338" t="s">
        <v>1245</v>
      </c>
      <c r="I1338">
        <v>63300040</v>
      </c>
      <c r="J1338" t="s">
        <v>1515</v>
      </c>
      <c r="K1338" s="3"/>
      <c r="L1338" s="3">
        <v>16024.814890315085</v>
      </c>
      <c r="M1338" s="3">
        <v>16585.683411476111</v>
      </c>
      <c r="N1338" s="107"/>
      <c r="O1338" s="100"/>
      <c r="P1338" s="3">
        <f t="shared" si="20"/>
        <v>32610.498301791195</v>
      </c>
    </row>
    <row r="1339" spans="1:16" x14ac:dyDescent="0.35">
      <c r="A1339" t="s">
        <v>10</v>
      </c>
      <c r="C1339" t="s">
        <v>11</v>
      </c>
      <c r="D1339" t="s">
        <v>32</v>
      </c>
      <c r="E1339" t="s">
        <v>1250</v>
      </c>
      <c r="F1339" t="s">
        <v>1251</v>
      </c>
      <c r="G1339">
        <v>1234</v>
      </c>
      <c r="H1339" t="s">
        <v>1245</v>
      </c>
      <c r="I1339">
        <v>63300080</v>
      </c>
      <c r="J1339" t="s">
        <v>91</v>
      </c>
      <c r="K1339" s="3"/>
      <c r="L1339" s="3">
        <v>46395.654539578914</v>
      </c>
      <c r="M1339" s="3">
        <v>48019.502448464176</v>
      </c>
      <c r="N1339" s="107"/>
      <c r="O1339" s="100"/>
      <c r="P1339" s="3">
        <f t="shared" si="20"/>
        <v>94415.156988043091</v>
      </c>
    </row>
    <row r="1340" spans="1:16" x14ac:dyDescent="0.35">
      <c r="A1340" t="s">
        <v>10</v>
      </c>
      <c r="C1340" t="s">
        <v>11</v>
      </c>
      <c r="D1340" t="s">
        <v>32</v>
      </c>
      <c r="E1340" t="s">
        <v>1250</v>
      </c>
      <c r="F1340" t="s">
        <v>1251</v>
      </c>
      <c r="G1340">
        <v>1234</v>
      </c>
      <c r="H1340" t="s">
        <v>1245</v>
      </c>
      <c r="I1340">
        <v>63300100</v>
      </c>
      <c r="J1340" t="s">
        <v>1869</v>
      </c>
      <c r="K1340" s="3"/>
      <c r="L1340" s="3">
        <v>14040.790189609408</v>
      </c>
      <c r="M1340" s="3">
        <v>14532.217846245736</v>
      </c>
      <c r="N1340" s="107"/>
      <c r="O1340" s="100"/>
      <c r="P1340" s="3">
        <f t="shared" si="20"/>
        <v>28573.008035855142</v>
      </c>
    </row>
    <row r="1341" spans="1:16" x14ac:dyDescent="0.35">
      <c r="A1341" t="s">
        <v>10</v>
      </c>
      <c r="C1341" t="s">
        <v>11</v>
      </c>
      <c r="D1341" t="s">
        <v>32</v>
      </c>
      <c r="E1341" t="s">
        <v>1250</v>
      </c>
      <c r="F1341" t="s">
        <v>1251</v>
      </c>
      <c r="G1341">
        <v>1234</v>
      </c>
      <c r="H1341" t="s">
        <v>1245</v>
      </c>
      <c r="I1341">
        <v>63300170</v>
      </c>
      <c r="J1341" t="s">
        <v>1873</v>
      </c>
      <c r="K1341" s="3"/>
      <c r="L1341" s="3">
        <v>24266.148262477131</v>
      </c>
      <c r="M1341" s="3">
        <v>25115.463451663829</v>
      </c>
      <c r="N1341" s="107"/>
      <c r="O1341" s="100"/>
      <c r="P1341" s="3">
        <f t="shared" si="20"/>
        <v>49381.611714140963</v>
      </c>
    </row>
    <row r="1342" spans="1:16" x14ac:dyDescent="0.35">
      <c r="A1342" t="s">
        <v>10</v>
      </c>
      <c r="C1342" t="s">
        <v>11</v>
      </c>
      <c r="D1342" t="s">
        <v>32</v>
      </c>
      <c r="E1342" t="s">
        <v>1236</v>
      </c>
      <c r="F1342" t="s">
        <v>1237</v>
      </c>
      <c r="G1342">
        <v>1239</v>
      </c>
      <c r="H1342" t="s">
        <v>1238</v>
      </c>
      <c r="I1342">
        <v>63300040</v>
      </c>
      <c r="J1342" t="s">
        <v>1515</v>
      </c>
      <c r="K1342" s="3"/>
      <c r="L1342" s="3">
        <v>15048.365634665175</v>
      </c>
      <c r="M1342" s="3">
        <v>15575.058431878455</v>
      </c>
      <c r="N1342" s="107"/>
      <c r="O1342" s="100"/>
      <c r="P1342" s="3">
        <f t="shared" si="20"/>
        <v>30623.42406654363</v>
      </c>
    </row>
    <row r="1343" spans="1:16" x14ac:dyDescent="0.35">
      <c r="A1343" t="s">
        <v>10</v>
      </c>
      <c r="C1343" t="s">
        <v>11</v>
      </c>
      <c r="D1343" t="s">
        <v>32</v>
      </c>
      <c r="E1343" t="s">
        <v>1236</v>
      </c>
      <c r="F1343" t="s">
        <v>1237</v>
      </c>
      <c r="G1343">
        <v>1239</v>
      </c>
      <c r="H1343" t="s">
        <v>1238</v>
      </c>
      <c r="I1343">
        <v>63300080</v>
      </c>
      <c r="J1343" t="s">
        <v>91</v>
      </c>
      <c r="K1343" s="3"/>
      <c r="L1343" s="3">
        <v>43568.60145655441</v>
      </c>
      <c r="M1343" s="3">
        <v>45093.502507533813</v>
      </c>
      <c r="N1343" s="107"/>
      <c r="O1343" s="100"/>
      <c r="P1343" s="3">
        <f t="shared" si="20"/>
        <v>88662.103964088223</v>
      </c>
    </row>
    <row r="1344" spans="1:16" x14ac:dyDescent="0.35">
      <c r="A1344" t="s">
        <v>10</v>
      </c>
      <c r="C1344" t="s">
        <v>11</v>
      </c>
      <c r="D1344" t="s">
        <v>32</v>
      </c>
      <c r="E1344" t="s">
        <v>1236</v>
      </c>
      <c r="F1344" t="s">
        <v>1237</v>
      </c>
      <c r="G1344">
        <v>1239</v>
      </c>
      <c r="H1344" t="s">
        <v>1238</v>
      </c>
      <c r="I1344">
        <v>63300100</v>
      </c>
      <c r="J1344" t="s">
        <v>1869</v>
      </c>
      <c r="K1344" s="3"/>
      <c r="L1344" s="3">
        <v>13185.234651325676</v>
      </c>
      <c r="M1344" s="3">
        <v>13646.717864122074</v>
      </c>
      <c r="N1344" s="107"/>
      <c r="O1344" s="100"/>
      <c r="P1344" s="3">
        <f t="shared" si="20"/>
        <v>26831.952515447752</v>
      </c>
    </row>
    <row r="1345" spans="1:16" x14ac:dyDescent="0.35">
      <c r="A1345" t="s">
        <v>10</v>
      </c>
      <c r="C1345" t="s">
        <v>11</v>
      </c>
      <c r="D1345" t="s">
        <v>32</v>
      </c>
      <c r="E1345" t="s">
        <v>1236</v>
      </c>
      <c r="F1345" t="s">
        <v>1237</v>
      </c>
      <c r="G1345">
        <v>1239</v>
      </c>
      <c r="H1345" t="s">
        <v>1238</v>
      </c>
      <c r="I1345">
        <v>63300130</v>
      </c>
      <c r="J1345" t="s">
        <v>1896</v>
      </c>
      <c r="K1345" s="3"/>
      <c r="L1345" s="3">
        <v>7165.8883974596074</v>
      </c>
      <c r="M1345" s="3">
        <v>7416.6944913706939</v>
      </c>
      <c r="N1345" s="107"/>
      <c r="O1345" s="100"/>
      <c r="P1345" s="3">
        <f t="shared" si="20"/>
        <v>14582.5828888303</v>
      </c>
    </row>
    <row r="1346" spans="1:16" x14ac:dyDescent="0.35">
      <c r="A1346" t="s">
        <v>10</v>
      </c>
      <c r="C1346" t="s">
        <v>11</v>
      </c>
      <c r="D1346" t="s">
        <v>32</v>
      </c>
      <c r="E1346" t="s">
        <v>1236</v>
      </c>
      <c r="F1346" t="s">
        <v>1237</v>
      </c>
      <c r="G1346">
        <v>1239</v>
      </c>
      <c r="H1346" t="s">
        <v>1238</v>
      </c>
      <c r="I1346">
        <v>63300170</v>
      </c>
      <c r="J1346" t="s">
        <v>1873</v>
      </c>
      <c r="K1346" s="3"/>
      <c r="L1346" s="3">
        <v>22787.525103921551</v>
      </c>
      <c r="M1346" s="3">
        <v>23585.088482558804</v>
      </c>
      <c r="N1346" s="107"/>
      <c r="O1346" s="100"/>
      <c r="P1346" s="3">
        <f t="shared" si="20"/>
        <v>46372.613586480351</v>
      </c>
    </row>
    <row r="1347" spans="1:16" x14ac:dyDescent="0.35">
      <c r="A1347" t="s">
        <v>10</v>
      </c>
      <c r="C1347" t="s">
        <v>11</v>
      </c>
      <c r="D1347" t="s">
        <v>32</v>
      </c>
      <c r="E1347" t="s">
        <v>1239</v>
      </c>
      <c r="F1347" t="s">
        <v>1240</v>
      </c>
      <c r="G1347">
        <v>1239</v>
      </c>
      <c r="H1347" t="s">
        <v>1238</v>
      </c>
      <c r="I1347">
        <v>63300040</v>
      </c>
      <c r="J1347" t="s">
        <v>1515</v>
      </c>
      <c r="K1347" s="3"/>
      <c r="L1347" s="3">
        <v>9106.8439267393751</v>
      </c>
      <c r="M1347" s="3">
        <v>9425.5834641752535</v>
      </c>
      <c r="N1347" s="107"/>
      <c r="O1347" s="100"/>
      <c r="P1347" s="3">
        <f t="shared" si="20"/>
        <v>18532.427390914629</v>
      </c>
    </row>
    <row r="1348" spans="1:16" x14ac:dyDescent="0.35">
      <c r="A1348" t="s">
        <v>10</v>
      </c>
      <c r="C1348" t="s">
        <v>11</v>
      </c>
      <c r="D1348" t="s">
        <v>32</v>
      </c>
      <c r="E1348" t="s">
        <v>1239</v>
      </c>
      <c r="F1348" t="s">
        <v>1240</v>
      </c>
      <c r="G1348">
        <v>1239</v>
      </c>
      <c r="H1348" t="s">
        <v>1238</v>
      </c>
      <c r="I1348">
        <v>63300080</v>
      </c>
      <c r="J1348" t="s">
        <v>91</v>
      </c>
      <c r="K1348" s="3"/>
      <c r="L1348" s="3">
        <v>26366.481464083528</v>
      </c>
      <c r="M1348" s="3">
        <v>27289.308315326449</v>
      </c>
      <c r="N1348" s="107"/>
      <c r="O1348" s="100"/>
      <c r="P1348" s="3">
        <f t="shared" ref="P1348:P1411" si="21">SUM(L1348:N1348)</f>
        <v>53655.789779409977</v>
      </c>
    </row>
    <row r="1349" spans="1:16" x14ac:dyDescent="0.35">
      <c r="A1349" t="s">
        <v>10</v>
      </c>
      <c r="C1349" t="s">
        <v>11</v>
      </c>
      <c r="D1349" t="s">
        <v>32</v>
      </c>
      <c r="E1349" t="s">
        <v>1239</v>
      </c>
      <c r="F1349" t="s">
        <v>1240</v>
      </c>
      <c r="G1349">
        <v>1239</v>
      </c>
      <c r="H1349" t="s">
        <v>1238</v>
      </c>
      <c r="I1349">
        <v>63300100</v>
      </c>
      <c r="J1349" t="s">
        <v>1869</v>
      </c>
      <c r="K1349" s="3"/>
      <c r="L1349" s="3">
        <v>7979.3299167621199</v>
      </c>
      <c r="M1349" s="3">
        <v>8258.6064638487933</v>
      </c>
      <c r="N1349" s="107"/>
      <c r="O1349" s="100"/>
      <c r="P1349" s="3">
        <f t="shared" si="21"/>
        <v>16237.936380610914</v>
      </c>
    </row>
    <row r="1350" spans="1:16" x14ac:dyDescent="0.35">
      <c r="A1350" t="s">
        <v>10</v>
      </c>
      <c r="C1350" t="s">
        <v>11</v>
      </c>
      <c r="D1350" t="s">
        <v>32</v>
      </c>
      <c r="E1350" t="s">
        <v>1239</v>
      </c>
      <c r="F1350" t="s">
        <v>1240</v>
      </c>
      <c r="G1350">
        <v>1239</v>
      </c>
      <c r="H1350" t="s">
        <v>1238</v>
      </c>
      <c r="I1350">
        <v>63300130</v>
      </c>
      <c r="J1350" t="s">
        <v>1896</v>
      </c>
      <c r="K1350" s="3"/>
      <c r="L1350" s="3">
        <v>4336.5923460663698</v>
      </c>
      <c r="M1350" s="3">
        <v>4488.3730781786926</v>
      </c>
      <c r="N1350" s="107"/>
      <c r="O1350" s="100"/>
      <c r="P1350" s="3">
        <f t="shared" si="21"/>
        <v>8824.9654242450633</v>
      </c>
    </row>
    <row r="1351" spans="1:16" x14ac:dyDescent="0.35">
      <c r="A1351" t="s">
        <v>10</v>
      </c>
      <c r="C1351" t="s">
        <v>11</v>
      </c>
      <c r="D1351" t="s">
        <v>32</v>
      </c>
      <c r="E1351" t="s">
        <v>1239</v>
      </c>
      <c r="F1351" t="s">
        <v>1240</v>
      </c>
      <c r="G1351">
        <v>1239</v>
      </c>
      <c r="H1351" t="s">
        <v>1238</v>
      </c>
      <c r="I1351">
        <v>63300170</v>
      </c>
      <c r="J1351" t="s">
        <v>1873</v>
      </c>
      <c r="K1351" s="3"/>
      <c r="L1351" s="3">
        <v>13790.363660491055</v>
      </c>
      <c r="M1351" s="3">
        <v>14273.026388608241</v>
      </c>
      <c r="N1351" s="107"/>
      <c r="O1351" s="100"/>
      <c r="P1351" s="3">
        <f t="shared" si="21"/>
        <v>28063.390049099296</v>
      </c>
    </row>
    <row r="1352" spans="1:16" x14ac:dyDescent="0.35">
      <c r="A1352" t="s">
        <v>10</v>
      </c>
      <c r="C1352" t="s">
        <v>11</v>
      </c>
      <c r="D1352" t="s">
        <v>32</v>
      </c>
      <c r="E1352" t="s">
        <v>1241</v>
      </c>
      <c r="F1352" t="s">
        <v>1242</v>
      </c>
      <c r="G1352">
        <v>1239</v>
      </c>
      <c r="H1352" t="s">
        <v>1238</v>
      </c>
      <c r="I1352">
        <v>63300040</v>
      </c>
      <c r="J1352" t="s">
        <v>1515</v>
      </c>
      <c r="K1352" s="3"/>
      <c r="L1352" s="3">
        <v>89282.842886819606</v>
      </c>
      <c r="M1352" s="3">
        <v>92407.742387858278</v>
      </c>
      <c r="N1352" s="107"/>
      <c r="O1352" s="100"/>
      <c r="P1352" s="3">
        <f t="shared" si="21"/>
        <v>181690.5852746779</v>
      </c>
    </row>
    <row r="1353" spans="1:16" x14ac:dyDescent="0.35">
      <c r="A1353" t="s">
        <v>10</v>
      </c>
      <c r="C1353" t="s">
        <v>11</v>
      </c>
      <c r="D1353" t="s">
        <v>32</v>
      </c>
      <c r="E1353" t="s">
        <v>1241</v>
      </c>
      <c r="F1353" t="s">
        <v>1242</v>
      </c>
      <c r="G1353">
        <v>1239</v>
      </c>
      <c r="H1353" t="s">
        <v>1238</v>
      </c>
      <c r="I1353">
        <v>63300080</v>
      </c>
      <c r="J1353" t="s">
        <v>91</v>
      </c>
      <c r="K1353" s="3"/>
      <c r="L1353" s="3">
        <v>258495.0879770777</v>
      </c>
      <c r="M1353" s="3">
        <v>267542.41605627537</v>
      </c>
      <c r="N1353" s="107"/>
      <c r="O1353" s="100"/>
      <c r="P1353" s="3">
        <f t="shared" si="21"/>
        <v>526037.50403335306</v>
      </c>
    </row>
    <row r="1354" spans="1:16" x14ac:dyDescent="0.35">
      <c r="A1354" t="s">
        <v>10</v>
      </c>
      <c r="C1354" t="s">
        <v>11</v>
      </c>
      <c r="D1354" t="s">
        <v>32</v>
      </c>
      <c r="E1354" t="s">
        <v>1241</v>
      </c>
      <c r="F1354" t="s">
        <v>1242</v>
      </c>
      <c r="G1354">
        <v>1239</v>
      </c>
      <c r="H1354" t="s">
        <v>1238</v>
      </c>
      <c r="I1354">
        <v>63300100</v>
      </c>
      <c r="J1354" t="s">
        <v>1869</v>
      </c>
      <c r="K1354" s="3"/>
      <c r="L1354" s="3">
        <v>78228.776624641934</v>
      </c>
      <c r="M1354" s="3">
        <v>80966.783806504391</v>
      </c>
      <c r="N1354" s="107"/>
      <c r="O1354" s="100"/>
      <c r="P1354" s="3">
        <f t="shared" si="21"/>
        <v>159195.56043114632</v>
      </c>
    </row>
    <row r="1355" spans="1:16" x14ac:dyDescent="0.35">
      <c r="A1355" t="s">
        <v>10</v>
      </c>
      <c r="C1355" t="s">
        <v>11</v>
      </c>
      <c r="D1355" t="s">
        <v>32</v>
      </c>
      <c r="E1355" t="s">
        <v>1241</v>
      </c>
      <c r="F1355" t="s">
        <v>1242</v>
      </c>
      <c r="G1355">
        <v>1239</v>
      </c>
      <c r="H1355" t="s">
        <v>1238</v>
      </c>
      <c r="I1355">
        <v>63300110</v>
      </c>
      <c r="J1355" t="s">
        <v>1866</v>
      </c>
      <c r="K1355" s="3"/>
      <c r="L1355" s="3">
        <v>179.20000000000002</v>
      </c>
      <c r="M1355" s="3">
        <v>179.20000000000002</v>
      </c>
      <c r="N1355" s="107"/>
      <c r="O1355" s="100"/>
      <c r="P1355" s="3">
        <f t="shared" si="21"/>
        <v>358.40000000000003</v>
      </c>
    </row>
    <row r="1356" spans="1:16" x14ac:dyDescent="0.35">
      <c r="A1356" t="s">
        <v>10</v>
      </c>
      <c r="C1356" t="s">
        <v>11</v>
      </c>
      <c r="D1356" t="s">
        <v>32</v>
      </c>
      <c r="E1356" t="s">
        <v>1241</v>
      </c>
      <c r="F1356" t="s">
        <v>1242</v>
      </c>
      <c r="G1356">
        <v>1239</v>
      </c>
      <c r="H1356" t="s">
        <v>1238</v>
      </c>
      <c r="I1356">
        <v>63300130</v>
      </c>
      <c r="J1356" t="s">
        <v>1896</v>
      </c>
      <c r="K1356" s="3"/>
      <c r="L1356" s="3">
        <v>42515.639469914102</v>
      </c>
      <c r="M1356" s="3">
        <v>44003.68685136109</v>
      </c>
      <c r="N1356" s="107"/>
      <c r="O1356" s="100"/>
      <c r="P1356" s="3">
        <f t="shared" si="21"/>
        <v>86519.326321275192</v>
      </c>
    </row>
    <row r="1357" spans="1:16" x14ac:dyDescent="0.35">
      <c r="A1357" t="s">
        <v>10</v>
      </c>
      <c r="C1357" t="s">
        <v>11</v>
      </c>
      <c r="D1357" t="s">
        <v>32</v>
      </c>
      <c r="E1357" t="s">
        <v>1241</v>
      </c>
      <c r="F1357" t="s">
        <v>1242</v>
      </c>
      <c r="G1357">
        <v>1239</v>
      </c>
      <c r="H1357" t="s">
        <v>1238</v>
      </c>
      <c r="I1357">
        <v>63300170</v>
      </c>
      <c r="J1357" t="s">
        <v>1873</v>
      </c>
      <c r="K1357" s="3"/>
      <c r="L1357" s="3">
        <v>135199.73351432683</v>
      </c>
      <c r="M1357" s="3">
        <v>139931.72418732825</v>
      </c>
      <c r="N1357" s="107"/>
      <c r="O1357" s="100"/>
      <c r="P1357" s="3">
        <f t="shared" si="21"/>
        <v>275131.4577016551</v>
      </c>
    </row>
    <row r="1358" spans="1:16" x14ac:dyDescent="0.35">
      <c r="A1358" t="s">
        <v>10</v>
      </c>
      <c r="C1358" t="s">
        <v>11</v>
      </c>
      <c r="D1358" t="s">
        <v>32</v>
      </c>
      <c r="E1358" t="s">
        <v>1229</v>
      </c>
      <c r="F1358" t="s">
        <v>1230</v>
      </c>
      <c r="G1358">
        <v>1245</v>
      </c>
      <c r="H1358" t="s">
        <v>1231</v>
      </c>
      <c r="I1358">
        <v>63300040</v>
      </c>
      <c r="J1358" t="s">
        <v>1515</v>
      </c>
      <c r="K1358" s="3"/>
      <c r="L1358" s="3">
        <v>37401.781177355406</v>
      </c>
      <c r="M1358" s="3">
        <v>38710.843518562848</v>
      </c>
      <c r="N1358" s="107"/>
      <c r="O1358" s="100"/>
      <c r="P1358" s="3">
        <f t="shared" si="21"/>
        <v>76112.624695918261</v>
      </c>
    </row>
    <row r="1359" spans="1:16" x14ac:dyDescent="0.35">
      <c r="A1359" t="s">
        <v>10</v>
      </c>
      <c r="C1359" t="s">
        <v>11</v>
      </c>
      <c r="D1359" t="s">
        <v>32</v>
      </c>
      <c r="E1359" t="s">
        <v>1229</v>
      </c>
      <c r="F1359" t="s">
        <v>1230</v>
      </c>
      <c r="G1359">
        <v>1245</v>
      </c>
      <c r="H1359" t="s">
        <v>1231</v>
      </c>
      <c r="I1359">
        <v>63300080</v>
      </c>
      <c r="J1359" t="s">
        <v>91</v>
      </c>
      <c r="K1359" s="3"/>
      <c r="L1359" s="3">
        <v>108287.06169443853</v>
      </c>
      <c r="M1359" s="3">
        <v>112077.10885374386</v>
      </c>
      <c r="N1359" s="107"/>
      <c r="O1359" s="100"/>
      <c r="P1359" s="3">
        <f t="shared" si="21"/>
        <v>220364.17054818239</v>
      </c>
    </row>
    <row r="1360" spans="1:16" x14ac:dyDescent="0.35">
      <c r="A1360" t="s">
        <v>10</v>
      </c>
      <c r="C1360" t="s">
        <v>11</v>
      </c>
      <c r="D1360" t="s">
        <v>32</v>
      </c>
      <c r="E1360" t="s">
        <v>1229</v>
      </c>
      <c r="F1360" t="s">
        <v>1230</v>
      </c>
      <c r="G1360">
        <v>1245</v>
      </c>
      <c r="H1360" t="s">
        <v>1231</v>
      </c>
      <c r="I1360">
        <v>63300100</v>
      </c>
      <c r="J1360" t="s">
        <v>1869</v>
      </c>
      <c r="K1360" s="3"/>
      <c r="L1360" s="3">
        <v>32771.084460159029</v>
      </c>
      <c r="M1360" s="3">
        <v>33918.072416264586</v>
      </c>
      <c r="N1360" s="107"/>
      <c r="O1360" s="100"/>
      <c r="P1360" s="3">
        <f t="shared" si="21"/>
        <v>66689.156876423614</v>
      </c>
    </row>
    <row r="1361" spans="1:16" x14ac:dyDescent="0.35">
      <c r="A1361" t="s">
        <v>10</v>
      </c>
      <c r="C1361" t="s">
        <v>11</v>
      </c>
      <c r="D1361" t="s">
        <v>32</v>
      </c>
      <c r="E1361" t="s">
        <v>1229</v>
      </c>
      <c r="F1361" t="s">
        <v>1230</v>
      </c>
      <c r="G1361">
        <v>1245</v>
      </c>
      <c r="H1361" t="s">
        <v>1231</v>
      </c>
      <c r="I1361">
        <v>63300170</v>
      </c>
      <c r="J1361" t="s">
        <v>1873</v>
      </c>
      <c r="K1361" s="3"/>
      <c r="L1361" s="3">
        <v>56636.982925709621</v>
      </c>
      <c r="M1361" s="3">
        <v>58619.277328109456</v>
      </c>
      <c r="N1361" s="107"/>
      <c r="O1361" s="100"/>
      <c r="P1361" s="3">
        <f t="shared" si="21"/>
        <v>115256.26025381908</v>
      </c>
    </row>
    <row r="1362" spans="1:16" x14ac:dyDescent="0.35">
      <c r="A1362" t="s">
        <v>10</v>
      </c>
      <c r="C1362" t="s">
        <v>11</v>
      </c>
      <c r="D1362" t="s">
        <v>32</v>
      </c>
      <c r="E1362" t="s">
        <v>1232</v>
      </c>
      <c r="F1362" t="s">
        <v>1233</v>
      </c>
      <c r="G1362">
        <v>1245</v>
      </c>
      <c r="H1362" t="s">
        <v>1231</v>
      </c>
      <c r="I1362">
        <v>63300040</v>
      </c>
      <c r="J1362" t="s">
        <v>1515</v>
      </c>
      <c r="K1362" s="3"/>
      <c r="L1362" s="3">
        <v>4621.9603852173295</v>
      </c>
      <c r="M1362" s="3">
        <v>4783.7289986999358</v>
      </c>
      <c r="N1362" s="107"/>
      <c r="O1362" s="100"/>
      <c r="P1362" s="3">
        <f t="shared" si="21"/>
        <v>9405.6893839172662</v>
      </c>
    </row>
    <row r="1363" spans="1:16" x14ac:dyDescent="0.35">
      <c r="A1363" t="s">
        <v>10</v>
      </c>
      <c r="C1363" t="s">
        <v>11</v>
      </c>
      <c r="D1363" t="s">
        <v>32</v>
      </c>
      <c r="E1363" t="s">
        <v>1232</v>
      </c>
      <c r="F1363" t="s">
        <v>1233</v>
      </c>
      <c r="G1363">
        <v>1245</v>
      </c>
      <c r="H1363" t="s">
        <v>1231</v>
      </c>
      <c r="I1363">
        <v>63300080</v>
      </c>
      <c r="J1363" t="s">
        <v>91</v>
      </c>
      <c r="K1363" s="3"/>
      <c r="L1363" s="3">
        <v>13381.675781962555</v>
      </c>
      <c r="M1363" s="3">
        <v>13850.034434331243</v>
      </c>
      <c r="N1363" s="107"/>
      <c r="O1363" s="100"/>
      <c r="P1363" s="3">
        <f t="shared" si="21"/>
        <v>27231.710216293795</v>
      </c>
    </row>
    <row r="1364" spans="1:16" x14ac:dyDescent="0.35">
      <c r="A1364" t="s">
        <v>10</v>
      </c>
      <c r="C1364" t="s">
        <v>11</v>
      </c>
      <c r="D1364" t="s">
        <v>32</v>
      </c>
      <c r="E1364" t="s">
        <v>1232</v>
      </c>
      <c r="F1364" t="s">
        <v>1233</v>
      </c>
      <c r="G1364">
        <v>1245</v>
      </c>
      <c r="H1364" t="s">
        <v>1231</v>
      </c>
      <c r="I1364">
        <v>63300100</v>
      </c>
      <c r="J1364" t="s">
        <v>1869</v>
      </c>
      <c r="K1364" s="3"/>
      <c r="L1364" s="3">
        <v>4049.7176708570892</v>
      </c>
      <c r="M1364" s="3">
        <v>4191.457789337087</v>
      </c>
      <c r="N1364" s="107"/>
      <c r="O1364" s="100"/>
      <c r="P1364" s="3">
        <f t="shared" si="21"/>
        <v>8241.1754601941757</v>
      </c>
    </row>
    <row r="1365" spans="1:16" x14ac:dyDescent="0.35">
      <c r="A1365" t="s">
        <v>10</v>
      </c>
      <c r="C1365" t="s">
        <v>11</v>
      </c>
      <c r="D1365" t="s">
        <v>32</v>
      </c>
      <c r="E1365" t="s">
        <v>1232</v>
      </c>
      <c r="F1365" t="s">
        <v>1233</v>
      </c>
      <c r="G1365">
        <v>1245</v>
      </c>
      <c r="H1365" t="s">
        <v>1231</v>
      </c>
      <c r="I1365">
        <v>63300170</v>
      </c>
      <c r="J1365" t="s">
        <v>1873</v>
      </c>
      <c r="K1365" s="3"/>
      <c r="L1365" s="3">
        <v>6998.9685833290996</v>
      </c>
      <c r="M1365" s="3">
        <v>7243.9324837456179</v>
      </c>
      <c r="N1365" s="107"/>
      <c r="O1365" s="100"/>
      <c r="P1365" s="3">
        <f t="shared" si="21"/>
        <v>14242.901067074718</v>
      </c>
    </row>
    <row r="1366" spans="1:16" x14ac:dyDescent="0.35">
      <c r="A1366" t="s">
        <v>10</v>
      </c>
      <c r="C1366" t="s">
        <v>11</v>
      </c>
      <c r="D1366" t="s">
        <v>32</v>
      </c>
      <c r="E1366" t="s">
        <v>1234</v>
      </c>
      <c r="F1366" t="s">
        <v>1235</v>
      </c>
      <c r="G1366">
        <v>1245</v>
      </c>
      <c r="H1366" t="s">
        <v>1231</v>
      </c>
      <c r="I1366">
        <v>63300040</v>
      </c>
      <c r="J1366" t="s">
        <v>1515</v>
      </c>
      <c r="K1366" s="3"/>
      <c r="L1366" s="3">
        <v>8876.9625063970398</v>
      </c>
      <c r="M1366" s="3">
        <v>9187.6561941209347</v>
      </c>
      <c r="N1366" s="107"/>
      <c r="O1366" s="100"/>
      <c r="P1366" s="3">
        <f t="shared" si="21"/>
        <v>18064.618700517975</v>
      </c>
    </row>
    <row r="1367" spans="1:16" x14ac:dyDescent="0.35">
      <c r="A1367" t="s">
        <v>10</v>
      </c>
      <c r="C1367" t="s">
        <v>11</v>
      </c>
      <c r="D1367" t="s">
        <v>32</v>
      </c>
      <c r="E1367" t="s">
        <v>1234</v>
      </c>
      <c r="F1367" t="s">
        <v>1235</v>
      </c>
      <c r="G1367">
        <v>1245</v>
      </c>
      <c r="H1367" t="s">
        <v>1231</v>
      </c>
      <c r="I1367">
        <v>63300080</v>
      </c>
      <c r="J1367" t="s">
        <v>91</v>
      </c>
      <c r="K1367" s="3"/>
      <c r="L1367" s="3">
        <v>25700.920018520952</v>
      </c>
      <c r="M1367" s="3">
        <v>26600.452219169183</v>
      </c>
      <c r="N1367" s="107"/>
      <c r="O1367" s="100"/>
      <c r="P1367" s="3">
        <f t="shared" si="21"/>
        <v>52301.372237690135</v>
      </c>
    </row>
    <row r="1368" spans="1:16" x14ac:dyDescent="0.35">
      <c r="A1368" t="s">
        <v>10</v>
      </c>
      <c r="C1368" t="s">
        <v>11</v>
      </c>
      <c r="D1368" t="s">
        <v>32</v>
      </c>
      <c r="E1368" t="s">
        <v>1234</v>
      </c>
      <c r="F1368" t="s">
        <v>1235</v>
      </c>
      <c r="G1368">
        <v>1245</v>
      </c>
      <c r="H1368" t="s">
        <v>1231</v>
      </c>
      <c r="I1368">
        <v>63300100</v>
      </c>
      <c r="J1368" t="s">
        <v>1869</v>
      </c>
      <c r="K1368" s="3"/>
      <c r="L1368" s="3">
        <v>7777.9100056050247</v>
      </c>
      <c r="M1368" s="3">
        <v>8050.1368558012</v>
      </c>
      <c r="N1368" s="107"/>
      <c r="O1368" s="100"/>
      <c r="P1368" s="3">
        <f t="shared" si="21"/>
        <v>15828.046861406225</v>
      </c>
    </row>
    <row r="1369" spans="1:16" x14ac:dyDescent="0.35">
      <c r="A1369" t="s">
        <v>10</v>
      </c>
      <c r="C1369" t="s">
        <v>11</v>
      </c>
      <c r="D1369" t="s">
        <v>32</v>
      </c>
      <c r="E1369" t="s">
        <v>1234</v>
      </c>
      <c r="F1369" t="s">
        <v>1235</v>
      </c>
      <c r="G1369">
        <v>1245</v>
      </c>
      <c r="H1369" t="s">
        <v>1231</v>
      </c>
      <c r="I1369">
        <v>63300170</v>
      </c>
      <c r="J1369" t="s">
        <v>1873</v>
      </c>
      <c r="K1369" s="3"/>
      <c r="L1369" s="3">
        <v>13442.257509686946</v>
      </c>
      <c r="M1369" s="3">
        <v>13912.736522525987</v>
      </c>
      <c r="N1369" s="107"/>
      <c r="O1369" s="100"/>
      <c r="P1369" s="3">
        <f t="shared" si="21"/>
        <v>27354.994032212933</v>
      </c>
    </row>
    <row r="1370" spans="1:16" x14ac:dyDescent="0.35">
      <c r="A1370" t="s">
        <v>10</v>
      </c>
      <c r="C1370" t="s">
        <v>11</v>
      </c>
      <c r="D1370" t="s">
        <v>32</v>
      </c>
      <c r="E1370" t="s">
        <v>1222</v>
      </c>
      <c r="F1370" t="s">
        <v>1223</v>
      </c>
      <c r="G1370">
        <v>1246</v>
      </c>
      <c r="H1370" t="s">
        <v>1224</v>
      </c>
      <c r="I1370">
        <v>63300040</v>
      </c>
      <c r="J1370" t="s">
        <v>1515</v>
      </c>
      <c r="K1370" s="3"/>
      <c r="L1370" s="3">
        <v>68857.421197887103</v>
      </c>
      <c r="M1370" s="3">
        <v>71267.430939813145</v>
      </c>
      <c r="N1370" s="107"/>
      <c r="O1370" s="100"/>
      <c r="P1370" s="3">
        <f t="shared" si="21"/>
        <v>140124.85213770025</v>
      </c>
    </row>
    <row r="1371" spans="1:16" x14ac:dyDescent="0.35">
      <c r="A1371" t="s">
        <v>10</v>
      </c>
      <c r="C1371" t="s">
        <v>11</v>
      </c>
      <c r="D1371" t="s">
        <v>32</v>
      </c>
      <c r="E1371" t="s">
        <v>1222</v>
      </c>
      <c r="F1371" t="s">
        <v>1223</v>
      </c>
      <c r="G1371">
        <v>1246</v>
      </c>
      <c r="H1371" t="s">
        <v>1224</v>
      </c>
      <c r="I1371">
        <v>63300080</v>
      </c>
      <c r="J1371" t="s">
        <v>91</v>
      </c>
      <c r="K1371" s="3"/>
      <c r="L1371" s="3">
        <v>199358.62899197789</v>
      </c>
      <c r="M1371" s="3">
        <v>206336.18100669709</v>
      </c>
      <c r="N1371" s="107"/>
      <c r="O1371" s="100"/>
      <c r="P1371" s="3">
        <f t="shared" si="21"/>
        <v>405694.80999867502</v>
      </c>
    </row>
    <row r="1372" spans="1:16" x14ac:dyDescent="0.35">
      <c r="A1372" t="s">
        <v>10</v>
      </c>
      <c r="C1372" t="s">
        <v>11</v>
      </c>
      <c r="D1372" t="s">
        <v>32</v>
      </c>
      <c r="E1372" t="s">
        <v>1222</v>
      </c>
      <c r="F1372" t="s">
        <v>1223</v>
      </c>
      <c r="G1372">
        <v>1246</v>
      </c>
      <c r="H1372" t="s">
        <v>1224</v>
      </c>
      <c r="I1372">
        <v>63300100</v>
      </c>
      <c r="J1372" t="s">
        <v>1869</v>
      </c>
      <c r="K1372" s="3"/>
      <c r="L1372" s="3">
        <v>60332.216668624889</v>
      </c>
      <c r="M1372" s="3">
        <v>62443.844252026756</v>
      </c>
      <c r="N1372" s="107"/>
      <c r="O1372" s="100"/>
      <c r="P1372" s="3">
        <f t="shared" si="21"/>
        <v>122776.06092065165</v>
      </c>
    </row>
    <row r="1373" spans="1:16" x14ac:dyDescent="0.35">
      <c r="A1373" t="s">
        <v>10</v>
      </c>
      <c r="C1373" t="s">
        <v>11</v>
      </c>
      <c r="D1373" t="s">
        <v>32</v>
      </c>
      <c r="E1373" t="s">
        <v>1222</v>
      </c>
      <c r="F1373" t="s">
        <v>1223</v>
      </c>
      <c r="G1373">
        <v>1246</v>
      </c>
      <c r="H1373" t="s">
        <v>1224</v>
      </c>
      <c r="I1373">
        <v>63300170</v>
      </c>
      <c r="J1373" t="s">
        <v>1873</v>
      </c>
      <c r="K1373" s="3"/>
      <c r="L1373" s="3">
        <v>104269.80924251476</v>
      </c>
      <c r="M1373" s="3">
        <v>107919.25256600276</v>
      </c>
      <c r="N1373" s="107"/>
      <c r="O1373" s="100"/>
      <c r="P1373" s="3">
        <f t="shared" si="21"/>
        <v>212189.06180851752</v>
      </c>
    </row>
    <row r="1374" spans="1:16" x14ac:dyDescent="0.35">
      <c r="A1374" t="s">
        <v>10</v>
      </c>
      <c r="C1374" t="s">
        <v>11</v>
      </c>
      <c r="D1374" t="s">
        <v>32</v>
      </c>
      <c r="E1374" t="s">
        <v>1225</v>
      </c>
      <c r="F1374" t="s">
        <v>1226</v>
      </c>
      <c r="G1374">
        <v>1246</v>
      </c>
      <c r="H1374" t="s">
        <v>1224</v>
      </c>
      <c r="I1374">
        <v>63300040</v>
      </c>
      <c r="J1374" t="s">
        <v>1515</v>
      </c>
      <c r="K1374" s="3"/>
      <c r="L1374" s="3">
        <v>2349.0580169459204</v>
      </c>
      <c r="M1374" s="3">
        <v>2431.2750475390276</v>
      </c>
      <c r="N1374" s="107"/>
      <c r="O1374" s="100"/>
      <c r="P1374" s="3">
        <f t="shared" si="21"/>
        <v>4780.3330644849484</v>
      </c>
    </row>
    <row r="1375" spans="1:16" x14ac:dyDescent="0.35">
      <c r="A1375" t="s">
        <v>10</v>
      </c>
      <c r="C1375" t="s">
        <v>11</v>
      </c>
      <c r="D1375" t="s">
        <v>32</v>
      </c>
      <c r="E1375" t="s">
        <v>1225</v>
      </c>
      <c r="F1375" t="s">
        <v>1226</v>
      </c>
      <c r="G1375">
        <v>1246</v>
      </c>
      <c r="H1375" t="s">
        <v>1224</v>
      </c>
      <c r="I1375">
        <v>63300080</v>
      </c>
      <c r="J1375" t="s">
        <v>91</v>
      </c>
      <c r="K1375" s="3"/>
      <c r="L1375" s="3">
        <v>6801.0822585862834</v>
      </c>
      <c r="M1375" s="3">
        <v>7039.1201376368035</v>
      </c>
      <c r="N1375" s="107"/>
      <c r="O1375" s="100"/>
      <c r="P1375" s="3">
        <f t="shared" si="21"/>
        <v>13840.202396223087</v>
      </c>
    </row>
    <row r="1376" spans="1:16" x14ac:dyDescent="0.35">
      <c r="A1376" t="s">
        <v>10</v>
      </c>
      <c r="C1376" t="s">
        <v>11</v>
      </c>
      <c r="D1376" t="s">
        <v>32</v>
      </c>
      <c r="E1376" t="s">
        <v>1225</v>
      </c>
      <c r="F1376" t="s">
        <v>1226</v>
      </c>
      <c r="G1376">
        <v>1246</v>
      </c>
      <c r="H1376" t="s">
        <v>1224</v>
      </c>
      <c r="I1376">
        <v>63300100</v>
      </c>
      <c r="J1376" t="s">
        <v>1869</v>
      </c>
      <c r="K1376" s="3"/>
      <c r="L1376" s="3">
        <v>2058.2222624669016</v>
      </c>
      <c r="M1376" s="3">
        <v>2130.2600416532432</v>
      </c>
      <c r="N1376" s="107"/>
      <c r="O1376" s="100"/>
      <c r="P1376" s="3">
        <f t="shared" si="21"/>
        <v>4188.4823041201453</v>
      </c>
    </row>
    <row r="1377" spans="1:16" x14ac:dyDescent="0.35">
      <c r="A1377" t="s">
        <v>10</v>
      </c>
      <c r="C1377" t="s">
        <v>11</v>
      </c>
      <c r="D1377" t="s">
        <v>32</v>
      </c>
      <c r="E1377" t="s">
        <v>1225</v>
      </c>
      <c r="F1377" t="s">
        <v>1226</v>
      </c>
      <c r="G1377">
        <v>1246</v>
      </c>
      <c r="H1377" t="s">
        <v>1224</v>
      </c>
      <c r="I1377">
        <v>63300170</v>
      </c>
      <c r="J1377" t="s">
        <v>1873</v>
      </c>
      <c r="K1377" s="3"/>
      <c r="L1377" s="3">
        <v>3557.1449970895369</v>
      </c>
      <c r="M1377" s="3">
        <v>3681.6450719876702</v>
      </c>
      <c r="N1377" s="107"/>
      <c r="O1377" s="100"/>
      <c r="P1377" s="3">
        <f t="shared" si="21"/>
        <v>7238.7900690772076</v>
      </c>
    </row>
    <row r="1378" spans="1:16" x14ac:dyDescent="0.35">
      <c r="A1378" t="s">
        <v>10</v>
      </c>
      <c r="C1378" t="s">
        <v>11</v>
      </c>
      <c r="D1378" t="s">
        <v>32</v>
      </c>
      <c r="E1378" t="s">
        <v>1227</v>
      </c>
      <c r="F1378" t="s">
        <v>1228</v>
      </c>
      <c r="G1378">
        <v>1246</v>
      </c>
      <c r="H1378" t="s">
        <v>1224</v>
      </c>
      <c r="I1378">
        <v>63300040</v>
      </c>
      <c r="J1378" t="s">
        <v>1515</v>
      </c>
      <c r="K1378" s="3"/>
      <c r="L1378" s="3">
        <v>-703.78380455321133</v>
      </c>
      <c r="M1378" s="3">
        <v>-728.41623771257366</v>
      </c>
      <c r="N1378" s="107"/>
      <c r="O1378" s="100"/>
      <c r="P1378" s="3">
        <f t="shared" si="21"/>
        <v>-1432.200042265785</v>
      </c>
    </row>
    <row r="1379" spans="1:16" x14ac:dyDescent="0.35">
      <c r="A1379" t="s">
        <v>10</v>
      </c>
      <c r="C1379" t="s">
        <v>11</v>
      </c>
      <c r="D1379" t="s">
        <v>32</v>
      </c>
      <c r="E1379" t="s">
        <v>1227</v>
      </c>
      <c r="F1379" t="s">
        <v>1228</v>
      </c>
      <c r="G1379">
        <v>1246</v>
      </c>
      <c r="H1379" t="s">
        <v>1224</v>
      </c>
      <c r="I1379">
        <v>63300080</v>
      </c>
      <c r="J1379" t="s">
        <v>91</v>
      </c>
      <c r="K1379" s="3"/>
      <c r="L1379" s="3">
        <v>-2037.6216817540594</v>
      </c>
      <c r="M1379" s="3">
        <v>-2108.9384406154513</v>
      </c>
      <c r="N1379" s="107"/>
      <c r="O1379" s="100"/>
      <c r="P1379" s="3">
        <f t="shared" si="21"/>
        <v>-4146.5601223695103</v>
      </c>
    </row>
    <row r="1380" spans="1:16" x14ac:dyDescent="0.35">
      <c r="A1380" t="s">
        <v>10</v>
      </c>
      <c r="C1380" t="s">
        <v>11</v>
      </c>
      <c r="D1380" t="s">
        <v>32</v>
      </c>
      <c r="E1380" t="s">
        <v>1227</v>
      </c>
      <c r="F1380" t="s">
        <v>1228</v>
      </c>
      <c r="G1380">
        <v>1246</v>
      </c>
      <c r="H1380" t="s">
        <v>1224</v>
      </c>
      <c r="I1380">
        <v>63300100</v>
      </c>
      <c r="J1380" t="s">
        <v>1869</v>
      </c>
      <c r="K1380" s="3"/>
      <c r="L1380" s="3">
        <v>-616.6486668466232</v>
      </c>
      <c r="M1380" s="3">
        <v>-638.23137018625505</v>
      </c>
      <c r="N1380" s="107"/>
      <c r="O1380" s="100"/>
      <c r="P1380" s="3">
        <f t="shared" si="21"/>
        <v>-1254.8800370328781</v>
      </c>
    </row>
    <row r="1381" spans="1:16" x14ac:dyDescent="0.35">
      <c r="A1381" t="s">
        <v>10</v>
      </c>
      <c r="C1381" t="s">
        <v>11</v>
      </c>
      <c r="D1381" t="s">
        <v>32</v>
      </c>
      <c r="E1381" t="s">
        <v>1227</v>
      </c>
      <c r="F1381" t="s">
        <v>1228</v>
      </c>
      <c r="G1381">
        <v>1246</v>
      </c>
      <c r="H1381" t="s">
        <v>1224</v>
      </c>
      <c r="I1381">
        <v>63300170</v>
      </c>
      <c r="J1381" t="s">
        <v>1873</v>
      </c>
      <c r="K1381" s="3"/>
      <c r="L1381" s="3">
        <v>-1065.729761180577</v>
      </c>
      <c r="M1381" s="3">
        <v>-1103.0303028218973</v>
      </c>
      <c r="N1381" s="107"/>
      <c r="O1381" s="100"/>
      <c r="P1381" s="3">
        <f t="shared" si="21"/>
        <v>-2168.7600640024743</v>
      </c>
    </row>
    <row r="1382" spans="1:16" x14ac:dyDescent="0.35">
      <c r="A1382" t="s">
        <v>10</v>
      </c>
      <c r="C1382" t="s">
        <v>11</v>
      </c>
      <c r="D1382" t="s">
        <v>32</v>
      </c>
      <c r="E1382" t="s">
        <v>1217</v>
      </c>
      <c r="F1382" t="s">
        <v>1218</v>
      </c>
      <c r="G1382">
        <v>1247</v>
      </c>
      <c r="H1382" t="s">
        <v>1219</v>
      </c>
      <c r="I1382">
        <v>63300040</v>
      </c>
      <c r="J1382" t="s">
        <v>1515</v>
      </c>
      <c r="K1382" s="3"/>
      <c r="L1382" s="3">
        <v>31349.01047821479</v>
      </c>
      <c r="M1382" s="3">
        <v>32446.225844952307</v>
      </c>
      <c r="N1382" s="107"/>
      <c r="O1382" s="100"/>
      <c r="P1382" s="3">
        <f t="shared" si="21"/>
        <v>63795.236323167097</v>
      </c>
    </row>
    <row r="1383" spans="1:16" x14ac:dyDescent="0.35">
      <c r="A1383" t="s">
        <v>10</v>
      </c>
      <c r="C1383" t="s">
        <v>11</v>
      </c>
      <c r="D1383" t="s">
        <v>32</v>
      </c>
      <c r="E1383" t="s">
        <v>1217</v>
      </c>
      <c r="F1383" t="s">
        <v>1218</v>
      </c>
      <c r="G1383">
        <v>1247</v>
      </c>
      <c r="H1383" t="s">
        <v>1219</v>
      </c>
      <c r="I1383">
        <v>63300080</v>
      </c>
      <c r="J1383" t="s">
        <v>91</v>
      </c>
      <c r="K1383" s="3"/>
      <c r="L1383" s="3">
        <v>90762.849384545683</v>
      </c>
      <c r="M1383" s="3">
        <v>93939.549113004774</v>
      </c>
      <c r="N1383" s="107"/>
      <c r="O1383" s="100"/>
      <c r="P1383" s="3">
        <f t="shared" si="21"/>
        <v>184702.39849755046</v>
      </c>
    </row>
    <row r="1384" spans="1:16" x14ac:dyDescent="0.35">
      <c r="A1384" t="s">
        <v>10</v>
      </c>
      <c r="C1384" t="s">
        <v>11</v>
      </c>
      <c r="D1384" t="s">
        <v>32</v>
      </c>
      <c r="E1384" t="s">
        <v>1217</v>
      </c>
      <c r="F1384" t="s">
        <v>1218</v>
      </c>
      <c r="G1384">
        <v>1247</v>
      </c>
      <c r="H1384" t="s">
        <v>1219</v>
      </c>
      <c r="I1384">
        <v>63300100</v>
      </c>
      <c r="J1384" t="s">
        <v>1869</v>
      </c>
      <c r="K1384" s="3"/>
      <c r="L1384" s="3">
        <v>27467.704419007245</v>
      </c>
      <c r="M1384" s="3">
        <v>28429.074073672498</v>
      </c>
      <c r="N1384" s="107"/>
      <c r="O1384" s="100"/>
      <c r="P1384" s="3">
        <f t="shared" si="21"/>
        <v>55896.778492679747</v>
      </c>
    </row>
    <row r="1385" spans="1:16" x14ac:dyDescent="0.35">
      <c r="A1385" t="s">
        <v>10</v>
      </c>
      <c r="C1385" t="s">
        <v>11</v>
      </c>
      <c r="D1385" t="s">
        <v>32</v>
      </c>
      <c r="E1385" t="s">
        <v>1217</v>
      </c>
      <c r="F1385" t="s">
        <v>1218</v>
      </c>
      <c r="G1385">
        <v>1247</v>
      </c>
      <c r="H1385" t="s">
        <v>1219</v>
      </c>
      <c r="I1385">
        <v>63300170</v>
      </c>
      <c r="J1385" t="s">
        <v>1873</v>
      </c>
      <c r="K1385" s="3"/>
      <c r="L1385" s="3">
        <v>47471.358724153826</v>
      </c>
      <c r="M1385" s="3">
        <v>49132.85627949921</v>
      </c>
      <c r="N1385" s="107"/>
      <c r="O1385" s="100"/>
      <c r="P1385" s="3">
        <f t="shared" si="21"/>
        <v>96604.215003653037</v>
      </c>
    </row>
    <row r="1386" spans="1:16" x14ac:dyDescent="0.35">
      <c r="A1386" t="s">
        <v>10</v>
      </c>
      <c r="C1386" t="s">
        <v>11</v>
      </c>
      <c r="D1386" t="s">
        <v>32</v>
      </c>
      <c r="E1386" t="s">
        <v>1220</v>
      </c>
      <c r="F1386" t="s">
        <v>1221</v>
      </c>
      <c r="G1386">
        <v>1247</v>
      </c>
      <c r="H1386" t="s">
        <v>1219</v>
      </c>
      <c r="I1386">
        <v>63300040</v>
      </c>
      <c r="J1386" t="s">
        <v>1515</v>
      </c>
      <c r="K1386" s="3"/>
      <c r="L1386" s="3">
        <v>-2809.0609497681721</v>
      </c>
      <c r="M1386" s="3">
        <v>-2907.3780830100582</v>
      </c>
      <c r="N1386" s="107"/>
      <c r="O1386" s="100"/>
      <c r="P1386" s="3">
        <f t="shared" si="21"/>
        <v>-5716.4390327782303</v>
      </c>
    </row>
    <row r="1387" spans="1:16" x14ac:dyDescent="0.35">
      <c r="A1387" t="s">
        <v>10</v>
      </c>
      <c r="C1387" t="s">
        <v>11</v>
      </c>
      <c r="D1387" t="s">
        <v>32</v>
      </c>
      <c r="E1387" t="s">
        <v>1220</v>
      </c>
      <c r="F1387" t="s">
        <v>1221</v>
      </c>
      <c r="G1387">
        <v>1247</v>
      </c>
      <c r="H1387" t="s">
        <v>1219</v>
      </c>
      <c r="I1387">
        <v>63300080</v>
      </c>
      <c r="J1387" t="s">
        <v>91</v>
      </c>
      <c r="K1387" s="3"/>
      <c r="L1387" s="3">
        <v>-8132.9002736145176</v>
      </c>
      <c r="M1387" s="3">
        <v>-8417.5517831910256</v>
      </c>
      <c r="N1387" s="107"/>
      <c r="O1387" s="100"/>
      <c r="P1387" s="3">
        <f t="shared" si="21"/>
        <v>-16550.452056805545</v>
      </c>
    </row>
    <row r="1388" spans="1:16" x14ac:dyDescent="0.35">
      <c r="A1388" t="s">
        <v>10</v>
      </c>
      <c r="C1388" t="s">
        <v>11</v>
      </c>
      <c r="D1388" t="s">
        <v>32</v>
      </c>
      <c r="E1388" t="s">
        <v>1220</v>
      </c>
      <c r="F1388" t="s">
        <v>1221</v>
      </c>
      <c r="G1388">
        <v>1247</v>
      </c>
      <c r="H1388" t="s">
        <v>1219</v>
      </c>
      <c r="I1388">
        <v>63300100</v>
      </c>
      <c r="J1388" t="s">
        <v>1869</v>
      </c>
      <c r="K1388" s="3"/>
      <c r="L1388" s="3">
        <v>-2461.2724512254463</v>
      </c>
      <c r="M1388" s="3">
        <v>-2547.4169870183364</v>
      </c>
      <c r="N1388" s="107"/>
      <c r="O1388" s="100"/>
      <c r="P1388" s="3">
        <f t="shared" si="21"/>
        <v>-5008.6894382437822</v>
      </c>
    </row>
    <row r="1389" spans="1:16" x14ac:dyDescent="0.35">
      <c r="A1389" t="s">
        <v>10</v>
      </c>
      <c r="C1389" t="s">
        <v>11</v>
      </c>
      <c r="D1389" t="s">
        <v>32</v>
      </c>
      <c r="E1389" t="s">
        <v>1220</v>
      </c>
      <c r="F1389" t="s">
        <v>1221</v>
      </c>
      <c r="G1389">
        <v>1247</v>
      </c>
      <c r="H1389" t="s">
        <v>1219</v>
      </c>
      <c r="I1389">
        <v>63300170</v>
      </c>
      <c r="J1389" t="s">
        <v>1873</v>
      </c>
      <c r="K1389" s="3"/>
      <c r="L1389" s="3">
        <v>-4253.7208667918039</v>
      </c>
      <c r="M1389" s="3">
        <v>-4402.6010971295163</v>
      </c>
      <c r="N1389" s="107"/>
      <c r="O1389" s="100"/>
      <c r="P1389" s="3">
        <f t="shared" si="21"/>
        <v>-8656.3219639213203</v>
      </c>
    </row>
    <row r="1390" spans="1:16" x14ac:dyDescent="0.35">
      <c r="A1390" t="s">
        <v>10</v>
      </c>
      <c r="C1390" t="s">
        <v>11</v>
      </c>
      <c r="D1390" t="s">
        <v>32</v>
      </c>
      <c r="E1390" t="s">
        <v>1210</v>
      </c>
      <c r="F1390" t="s">
        <v>1211</v>
      </c>
      <c r="G1390">
        <v>1249</v>
      </c>
      <c r="H1390" t="s">
        <v>1212</v>
      </c>
      <c r="I1390">
        <v>63300040</v>
      </c>
      <c r="J1390" t="s">
        <v>1515</v>
      </c>
      <c r="K1390" s="3"/>
      <c r="L1390" s="3">
        <v>43536.491607828488</v>
      </c>
      <c r="M1390" s="3">
        <v>45060.268814102485</v>
      </c>
      <c r="N1390" s="107"/>
      <c r="O1390" s="100"/>
      <c r="P1390" s="3">
        <f t="shared" si="21"/>
        <v>88596.760421930972</v>
      </c>
    </row>
    <row r="1391" spans="1:16" x14ac:dyDescent="0.35">
      <c r="A1391" t="s">
        <v>10</v>
      </c>
      <c r="C1391" t="s">
        <v>11</v>
      </c>
      <c r="D1391" t="s">
        <v>32</v>
      </c>
      <c r="E1391" t="s">
        <v>1210</v>
      </c>
      <c r="F1391" t="s">
        <v>1211</v>
      </c>
      <c r="G1391">
        <v>1249</v>
      </c>
      <c r="H1391" t="s">
        <v>1212</v>
      </c>
      <c r="I1391">
        <v>63300080</v>
      </c>
      <c r="J1391" t="s">
        <v>91</v>
      </c>
      <c r="K1391" s="3"/>
      <c r="L1391" s="3">
        <v>126048.50903599868</v>
      </c>
      <c r="M1391" s="3">
        <v>130460.20685225862</v>
      </c>
      <c r="N1391" s="107"/>
      <c r="O1391" s="100"/>
      <c r="P1391" s="3">
        <f t="shared" si="21"/>
        <v>256508.71588825731</v>
      </c>
    </row>
    <row r="1392" spans="1:16" x14ac:dyDescent="0.35">
      <c r="A1392" t="s">
        <v>10</v>
      </c>
      <c r="C1392" t="s">
        <v>11</v>
      </c>
      <c r="D1392" t="s">
        <v>32</v>
      </c>
      <c r="E1392" t="s">
        <v>1210</v>
      </c>
      <c r="F1392" t="s">
        <v>1211</v>
      </c>
      <c r="G1392">
        <v>1249</v>
      </c>
      <c r="H1392" t="s">
        <v>1212</v>
      </c>
      <c r="I1392">
        <v>63300100</v>
      </c>
      <c r="J1392" t="s">
        <v>1869</v>
      </c>
      <c r="K1392" s="3"/>
      <c r="L1392" s="3">
        <v>38146.259313525916</v>
      </c>
      <c r="M1392" s="3">
        <v>39481.378389499318</v>
      </c>
      <c r="N1392" s="107"/>
      <c r="O1392" s="100"/>
      <c r="P1392" s="3">
        <f t="shared" si="21"/>
        <v>77627.637703025233</v>
      </c>
    </row>
    <row r="1393" spans="1:16" x14ac:dyDescent="0.35">
      <c r="A1393" t="s">
        <v>10</v>
      </c>
      <c r="C1393" t="s">
        <v>11</v>
      </c>
      <c r="D1393" t="s">
        <v>32</v>
      </c>
      <c r="E1393" t="s">
        <v>1210</v>
      </c>
      <c r="F1393" t="s">
        <v>1211</v>
      </c>
      <c r="G1393">
        <v>1249</v>
      </c>
      <c r="H1393" t="s">
        <v>1212</v>
      </c>
      <c r="I1393">
        <v>63300170</v>
      </c>
      <c r="J1393" t="s">
        <v>1873</v>
      </c>
      <c r="K1393" s="3"/>
      <c r="L1393" s="3">
        <v>65926.687291854571</v>
      </c>
      <c r="M1393" s="3">
        <v>68234.121347069478</v>
      </c>
      <c r="N1393" s="107"/>
      <c r="O1393" s="100"/>
      <c r="P1393" s="3">
        <f t="shared" si="21"/>
        <v>134160.80863892403</v>
      </c>
    </row>
    <row r="1394" spans="1:16" x14ac:dyDescent="0.35">
      <c r="A1394" t="s">
        <v>10</v>
      </c>
      <c r="C1394" t="s">
        <v>11</v>
      </c>
      <c r="D1394" t="s">
        <v>32</v>
      </c>
      <c r="E1394" t="s">
        <v>1213</v>
      </c>
      <c r="F1394" t="s">
        <v>1214</v>
      </c>
      <c r="G1394">
        <v>1249</v>
      </c>
      <c r="H1394" t="s">
        <v>1212</v>
      </c>
      <c r="I1394">
        <v>63300040</v>
      </c>
      <c r="J1394" t="s">
        <v>1515</v>
      </c>
      <c r="K1394" s="3"/>
      <c r="L1394" s="3">
        <v>6334.6836813749978</v>
      </c>
      <c r="M1394" s="3">
        <v>6556.3976102231227</v>
      </c>
      <c r="N1394" s="107"/>
      <c r="O1394" s="100"/>
      <c r="P1394" s="3">
        <f t="shared" si="21"/>
        <v>12891.081291598121</v>
      </c>
    </row>
    <row r="1395" spans="1:16" x14ac:dyDescent="0.35">
      <c r="A1395" t="s">
        <v>10</v>
      </c>
      <c r="C1395" t="s">
        <v>11</v>
      </c>
      <c r="D1395" t="s">
        <v>32</v>
      </c>
      <c r="E1395" t="s">
        <v>1213</v>
      </c>
      <c r="F1395" t="s">
        <v>1214</v>
      </c>
      <c r="G1395">
        <v>1249</v>
      </c>
      <c r="H1395" t="s">
        <v>1212</v>
      </c>
      <c r="I1395">
        <v>63300080</v>
      </c>
      <c r="J1395" t="s">
        <v>91</v>
      </c>
      <c r="K1395" s="3"/>
      <c r="L1395" s="3">
        <v>18340.417515599995</v>
      </c>
      <c r="M1395" s="3">
        <v>18982.332128645994</v>
      </c>
      <c r="N1395" s="107"/>
      <c r="O1395" s="100"/>
      <c r="P1395" s="3">
        <f t="shared" si="21"/>
        <v>37322.749644245989</v>
      </c>
    </row>
    <row r="1396" spans="1:16" x14ac:dyDescent="0.35">
      <c r="A1396" t="s">
        <v>10</v>
      </c>
      <c r="C1396" t="s">
        <v>11</v>
      </c>
      <c r="D1396" t="s">
        <v>32</v>
      </c>
      <c r="E1396" t="s">
        <v>1213</v>
      </c>
      <c r="F1396" t="s">
        <v>1214</v>
      </c>
      <c r="G1396">
        <v>1249</v>
      </c>
      <c r="H1396" t="s">
        <v>1212</v>
      </c>
      <c r="I1396">
        <v>63300100</v>
      </c>
      <c r="J1396" t="s">
        <v>1869</v>
      </c>
      <c r="K1396" s="3"/>
      <c r="L1396" s="3">
        <v>5550.389511299999</v>
      </c>
      <c r="M1396" s="3">
        <v>5744.6531441954976</v>
      </c>
      <c r="N1396" s="107"/>
      <c r="O1396" s="100"/>
      <c r="P1396" s="3">
        <f t="shared" si="21"/>
        <v>11295.042655495497</v>
      </c>
    </row>
    <row r="1397" spans="1:16" x14ac:dyDescent="0.35">
      <c r="A1397" t="s">
        <v>10</v>
      </c>
      <c r="C1397" t="s">
        <v>11</v>
      </c>
      <c r="D1397" t="s">
        <v>32</v>
      </c>
      <c r="E1397" t="s">
        <v>1213</v>
      </c>
      <c r="F1397" t="s">
        <v>1214</v>
      </c>
      <c r="G1397">
        <v>1249</v>
      </c>
      <c r="H1397" t="s">
        <v>1212</v>
      </c>
      <c r="I1397">
        <v>63300170</v>
      </c>
      <c r="J1397" t="s">
        <v>1873</v>
      </c>
      <c r="K1397" s="3"/>
      <c r="L1397" s="3">
        <v>9592.5210032249979</v>
      </c>
      <c r="M1397" s="3">
        <v>9928.2592383378724</v>
      </c>
      <c r="N1397" s="107"/>
      <c r="O1397" s="100"/>
      <c r="P1397" s="3">
        <f t="shared" si="21"/>
        <v>19520.780241562868</v>
      </c>
    </row>
    <row r="1398" spans="1:16" x14ac:dyDescent="0.35">
      <c r="A1398" t="s">
        <v>10</v>
      </c>
      <c r="C1398" t="s">
        <v>11</v>
      </c>
      <c r="D1398" t="s">
        <v>32</v>
      </c>
      <c r="E1398" t="s">
        <v>1215</v>
      </c>
      <c r="F1398" t="s">
        <v>1216</v>
      </c>
      <c r="G1398">
        <v>1249</v>
      </c>
      <c r="H1398" t="s">
        <v>1212</v>
      </c>
      <c r="I1398">
        <v>63300040</v>
      </c>
      <c r="J1398" t="s">
        <v>1515</v>
      </c>
      <c r="K1398" s="3"/>
      <c r="L1398" s="3">
        <v>62262.433835075331</v>
      </c>
      <c r="M1398" s="3">
        <v>64441.619019302962</v>
      </c>
      <c r="N1398" s="107"/>
      <c r="O1398" s="100"/>
      <c r="P1398" s="3">
        <f t="shared" si="21"/>
        <v>126704.0528543783</v>
      </c>
    </row>
    <row r="1399" spans="1:16" x14ac:dyDescent="0.35">
      <c r="A1399" t="s">
        <v>10</v>
      </c>
      <c r="C1399" t="s">
        <v>11</v>
      </c>
      <c r="D1399" t="s">
        <v>32</v>
      </c>
      <c r="E1399" t="s">
        <v>1215</v>
      </c>
      <c r="F1399" t="s">
        <v>1216</v>
      </c>
      <c r="G1399">
        <v>1249</v>
      </c>
      <c r="H1399" t="s">
        <v>1212</v>
      </c>
      <c r="I1399">
        <v>63300080</v>
      </c>
      <c r="J1399" t="s">
        <v>91</v>
      </c>
      <c r="K1399" s="3"/>
      <c r="L1399" s="3">
        <v>180264.57034155144</v>
      </c>
      <c r="M1399" s="3">
        <v>186573.8303035057</v>
      </c>
      <c r="N1399" s="107"/>
      <c r="O1399" s="100"/>
      <c r="P1399" s="3">
        <f t="shared" si="21"/>
        <v>366838.40064505715</v>
      </c>
    </row>
    <row r="1400" spans="1:16" x14ac:dyDescent="0.35">
      <c r="A1400" t="s">
        <v>10</v>
      </c>
      <c r="C1400" t="s">
        <v>11</v>
      </c>
      <c r="D1400" t="s">
        <v>32</v>
      </c>
      <c r="E1400" t="s">
        <v>1215</v>
      </c>
      <c r="F1400" t="s">
        <v>1216</v>
      </c>
      <c r="G1400">
        <v>1249</v>
      </c>
      <c r="H1400" t="s">
        <v>1212</v>
      </c>
      <c r="I1400">
        <v>63300100</v>
      </c>
      <c r="J1400" t="s">
        <v>1869</v>
      </c>
      <c r="K1400" s="3"/>
      <c r="L1400" s="3">
        <v>54553.751550732675</v>
      </c>
      <c r="M1400" s="3">
        <v>56463.132855008313</v>
      </c>
      <c r="N1400" s="107"/>
      <c r="O1400" s="100"/>
      <c r="P1400" s="3">
        <f t="shared" si="21"/>
        <v>111016.88440574099</v>
      </c>
    </row>
    <row r="1401" spans="1:16" x14ac:dyDescent="0.35">
      <c r="A1401" t="s">
        <v>10</v>
      </c>
      <c r="C1401" t="s">
        <v>11</v>
      </c>
      <c r="D1401" t="s">
        <v>32</v>
      </c>
      <c r="E1401" t="s">
        <v>1215</v>
      </c>
      <c r="F1401" t="s">
        <v>1216</v>
      </c>
      <c r="G1401">
        <v>1249</v>
      </c>
      <c r="H1401" t="s">
        <v>1212</v>
      </c>
      <c r="I1401">
        <v>63300170</v>
      </c>
      <c r="J1401" t="s">
        <v>1873</v>
      </c>
      <c r="K1401" s="3"/>
      <c r="L1401" s="3">
        <v>94283.114093114084</v>
      </c>
      <c r="M1401" s="3">
        <v>97583.023086373054</v>
      </c>
      <c r="N1401" s="107"/>
      <c r="O1401" s="100"/>
      <c r="P1401" s="3">
        <f t="shared" si="21"/>
        <v>191866.13717948715</v>
      </c>
    </row>
    <row r="1402" spans="1:16" x14ac:dyDescent="0.35">
      <c r="A1402" t="s">
        <v>10</v>
      </c>
      <c r="C1402" t="s">
        <v>11</v>
      </c>
      <c r="D1402" t="s">
        <v>32</v>
      </c>
      <c r="E1402" t="s">
        <v>1194</v>
      </c>
      <c r="F1402" t="s">
        <v>1195</v>
      </c>
      <c r="G1402">
        <v>1256</v>
      </c>
      <c r="H1402" t="s">
        <v>1196</v>
      </c>
      <c r="I1402">
        <v>63300040</v>
      </c>
      <c r="J1402" t="s">
        <v>1515</v>
      </c>
      <c r="K1402" s="3"/>
      <c r="L1402" s="3">
        <v>74466.284679493241</v>
      </c>
      <c r="M1402" s="3">
        <v>77072.604643275496</v>
      </c>
      <c r="N1402" s="107"/>
      <c r="O1402" s="100"/>
      <c r="P1402" s="3">
        <f t="shared" si="21"/>
        <v>151538.88932276872</v>
      </c>
    </row>
    <row r="1403" spans="1:16" x14ac:dyDescent="0.35">
      <c r="A1403" t="s">
        <v>10</v>
      </c>
      <c r="C1403" t="s">
        <v>11</v>
      </c>
      <c r="D1403" t="s">
        <v>32</v>
      </c>
      <c r="E1403" t="s">
        <v>1194</v>
      </c>
      <c r="F1403" t="s">
        <v>1195</v>
      </c>
      <c r="G1403">
        <v>1256</v>
      </c>
      <c r="H1403" t="s">
        <v>1196</v>
      </c>
      <c r="I1403">
        <v>63300080</v>
      </c>
      <c r="J1403" t="s">
        <v>91</v>
      </c>
      <c r="K1403" s="3"/>
      <c r="L1403" s="3">
        <v>215597.62421491375</v>
      </c>
      <c r="M1403" s="3">
        <v>223143.54106243572</v>
      </c>
      <c r="N1403" s="107"/>
      <c r="O1403" s="100"/>
      <c r="P1403" s="3">
        <f t="shared" si="21"/>
        <v>438741.16527734947</v>
      </c>
    </row>
    <row r="1404" spans="1:16" x14ac:dyDescent="0.35">
      <c r="A1404" t="s">
        <v>10</v>
      </c>
      <c r="C1404" t="s">
        <v>11</v>
      </c>
      <c r="D1404" t="s">
        <v>32</v>
      </c>
      <c r="E1404" t="s">
        <v>1194</v>
      </c>
      <c r="F1404" t="s">
        <v>1195</v>
      </c>
      <c r="G1404">
        <v>1256</v>
      </c>
      <c r="H1404" t="s">
        <v>1196</v>
      </c>
      <c r="I1404">
        <v>63300100</v>
      </c>
      <c r="J1404" t="s">
        <v>1869</v>
      </c>
      <c r="K1404" s="3"/>
      <c r="L1404" s="3">
        <v>65246.649433460741</v>
      </c>
      <c r="M1404" s="3">
        <v>67530.282163631869</v>
      </c>
      <c r="N1404" s="107"/>
      <c r="O1404" s="100"/>
      <c r="P1404" s="3">
        <f t="shared" si="21"/>
        <v>132776.9315970926</v>
      </c>
    </row>
    <row r="1405" spans="1:16" x14ac:dyDescent="0.35">
      <c r="A1405" t="s">
        <v>10</v>
      </c>
      <c r="C1405" t="s">
        <v>11</v>
      </c>
      <c r="D1405" t="s">
        <v>32</v>
      </c>
      <c r="E1405" t="s">
        <v>1194</v>
      </c>
      <c r="F1405" t="s">
        <v>1195</v>
      </c>
      <c r="G1405">
        <v>1256</v>
      </c>
      <c r="H1405" t="s">
        <v>1196</v>
      </c>
      <c r="I1405">
        <v>63300170</v>
      </c>
      <c r="J1405" t="s">
        <v>1873</v>
      </c>
      <c r="K1405" s="3"/>
      <c r="L1405" s="3">
        <v>112763.23108608977</v>
      </c>
      <c r="M1405" s="3">
        <v>116709.9441741029</v>
      </c>
      <c r="N1405" s="107"/>
      <c r="O1405" s="100"/>
      <c r="P1405" s="3">
        <f t="shared" si="21"/>
        <v>229473.17526019266</v>
      </c>
    </row>
    <row r="1406" spans="1:16" x14ac:dyDescent="0.35">
      <c r="A1406" t="s">
        <v>10</v>
      </c>
      <c r="C1406" t="s">
        <v>11</v>
      </c>
      <c r="D1406" t="s">
        <v>32</v>
      </c>
      <c r="E1406" t="s">
        <v>1367</v>
      </c>
      <c r="F1406" t="s">
        <v>1368</v>
      </c>
      <c r="G1406">
        <v>1198</v>
      </c>
      <c r="H1406" t="s">
        <v>1369</v>
      </c>
      <c r="I1406">
        <v>63300040</v>
      </c>
      <c r="J1406" t="s">
        <v>1515</v>
      </c>
      <c r="K1406" s="3"/>
      <c r="L1406" s="3">
        <v>70974.501472823729</v>
      </c>
      <c r="M1406" s="3">
        <v>73458.609024372563</v>
      </c>
      <c r="N1406" s="107"/>
      <c r="O1406" s="100"/>
      <c r="P1406" s="3">
        <f t="shared" si="21"/>
        <v>144433.11049719629</v>
      </c>
    </row>
    <row r="1407" spans="1:16" x14ac:dyDescent="0.35">
      <c r="A1407" t="s">
        <v>10</v>
      </c>
      <c r="C1407" t="s">
        <v>11</v>
      </c>
      <c r="D1407" t="s">
        <v>32</v>
      </c>
      <c r="E1407" t="s">
        <v>1367</v>
      </c>
      <c r="F1407" t="s">
        <v>1368</v>
      </c>
      <c r="G1407">
        <v>1198</v>
      </c>
      <c r="H1407" t="s">
        <v>1369</v>
      </c>
      <c r="I1407">
        <v>63300080</v>
      </c>
      <c r="J1407" t="s">
        <v>91</v>
      </c>
      <c r="K1407" s="3"/>
      <c r="L1407" s="3">
        <v>205488.08045465159</v>
      </c>
      <c r="M1407" s="3">
        <v>212680.16327056437</v>
      </c>
      <c r="N1407" s="107"/>
      <c r="O1407" s="100"/>
      <c r="P1407" s="3">
        <f t="shared" si="21"/>
        <v>418168.24372521596</v>
      </c>
    </row>
    <row r="1408" spans="1:16" x14ac:dyDescent="0.35">
      <c r="A1408" t="s">
        <v>10</v>
      </c>
      <c r="C1408" t="s">
        <v>11</v>
      </c>
      <c r="D1408" t="s">
        <v>32</v>
      </c>
      <c r="E1408" t="s">
        <v>1367</v>
      </c>
      <c r="F1408" t="s">
        <v>1368</v>
      </c>
      <c r="G1408">
        <v>1198</v>
      </c>
      <c r="H1408" t="s">
        <v>1369</v>
      </c>
      <c r="I1408">
        <v>63300100</v>
      </c>
      <c r="J1408" t="s">
        <v>1869</v>
      </c>
      <c r="K1408" s="3"/>
      <c r="L1408" s="3">
        <v>62187.18224285508</v>
      </c>
      <c r="M1408" s="3">
        <v>64363.733621355008</v>
      </c>
      <c r="N1408" s="107"/>
      <c r="O1408" s="100"/>
      <c r="P1408" s="3">
        <f t="shared" si="21"/>
        <v>126550.91586421008</v>
      </c>
    </row>
    <row r="1409" spans="1:16" x14ac:dyDescent="0.35">
      <c r="A1409" t="s">
        <v>10</v>
      </c>
      <c r="C1409" t="s">
        <v>11</v>
      </c>
      <c r="D1409" t="s">
        <v>32</v>
      </c>
      <c r="E1409" t="s">
        <v>1367</v>
      </c>
      <c r="F1409" t="s">
        <v>1368</v>
      </c>
      <c r="G1409">
        <v>1198</v>
      </c>
      <c r="H1409" t="s">
        <v>1369</v>
      </c>
      <c r="I1409">
        <v>63300170</v>
      </c>
      <c r="J1409" t="s">
        <v>1873</v>
      </c>
      <c r="K1409" s="3"/>
      <c r="L1409" s="3">
        <v>107475.67365884737</v>
      </c>
      <c r="M1409" s="3">
        <v>111237.32223690703</v>
      </c>
      <c r="N1409" s="107"/>
      <c r="O1409" s="100"/>
      <c r="P1409" s="3">
        <f t="shared" si="21"/>
        <v>218712.9958957544</v>
      </c>
    </row>
    <row r="1410" spans="1:16" x14ac:dyDescent="0.35">
      <c r="A1410" t="s">
        <v>10</v>
      </c>
      <c r="C1410" t="s">
        <v>11</v>
      </c>
      <c r="D1410" t="s">
        <v>32</v>
      </c>
      <c r="E1410" t="s">
        <v>448</v>
      </c>
      <c r="F1410" t="s">
        <v>449</v>
      </c>
      <c r="G1410">
        <v>4401</v>
      </c>
      <c r="H1410" t="s">
        <v>450</v>
      </c>
      <c r="I1410">
        <v>63300040</v>
      </c>
      <c r="J1410" t="s">
        <v>1515</v>
      </c>
      <c r="K1410" s="3"/>
      <c r="L1410" s="3">
        <v>21998.67680383912</v>
      </c>
      <c r="M1410" s="3">
        <v>22768.630491973487</v>
      </c>
      <c r="N1410" s="107"/>
      <c r="O1410" s="100"/>
      <c r="P1410" s="3">
        <f t="shared" si="21"/>
        <v>44767.307295812607</v>
      </c>
    </row>
    <row r="1411" spans="1:16" x14ac:dyDescent="0.35">
      <c r="A1411" t="s">
        <v>10</v>
      </c>
      <c r="C1411" t="s">
        <v>11</v>
      </c>
      <c r="D1411" t="s">
        <v>32</v>
      </c>
      <c r="E1411" t="s">
        <v>448</v>
      </c>
      <c r="F1411" t="s">
        <v>449</v>
      </c>
      <c r="G1411">
        <v>4401</v>
      </c>
      <c r="H1411" t="s">
        <v>450</v>
      </c>
      <c r="I1411">
        <v>63300080</v>
      </c>
      <c r="J1411" t="s">
        <v>91</v>
      </c>
      <c r="K1411" s="3"/>
      <c r="L1411" s="3">
        <v>63691.40712730564</v>
      </c>
      <c r="M1411" s="3">
        <v>65920.606376761338</v>
      </c>
      <c r="N1411" s="107"/>
      <c r="O1411" s="100"/>
      <c r="P1411" s="3">
        <f t="shared" si="21"/>
        <v>129612.01350406697</v>
      </c>
    </row>
    <row r="1412" spans="1:16" x14ac:dyDescent="0.35">
      <c r="A1412" t="s">
        <v>10</v>
      </c>
      <c r="C1412" t="s">
        <v>11</v>
      </c>
      <c r="D1412" t="s">
        <v>32</v>
      </c>
      <c r="E1412" t="s">
        <v>448</v>
      </c>
      <c r="F1412" t="s">
        <v>449</v>
      </c>
      <c r="G1412">
        <v>4401</v>
      </c>
      <c r="H1412" t="s">
        <v>450</v>
      </c>
      <c r="I1412">
        <v>63300100</v>
      </c>
      <c r="J1412" t="s">
        <v>1869</v>
      </c>
      <c r="K1412" s="3"/>
      <c r="L1412" s="3">
        <v>19275.031104316182</v>
      </c>
      <c r="M1412" s="3">
        <v>19949.657192967246</v>
      </c>
      <c r="N1412" s="107"/>
      <c r="O1412" s="100"/>
      <c r="P1412" s="3">
        <f t="shared" ref="P1412:P1475" si="22">SUM(L1412:N1412)</f>
        <v>39224.688297283428</v>
      </c>
    </row>
    <row r="1413" spans="1:16" x14ac:dyDescent="0.35">
      <c r="A1413" t="s">
        <v>10</v>
      </c>
      <c r="C1413" t="s">
        <v>11</v>
      </c>
      <c r="D1413" t="s">
        <v>32</v>
      </c>
      <c r="E1413" t="s">
        <v>448</v>
      </c>
      <c r="F1413" t="s">
        <v>449</v>
      </c>
      <c r="G1413">
        <v>4401</v>
      </c>
      <c r="H1413" t="s">
        <v>450</v>
      </c>
      <c r="I1413">
        <v>63300170</v>
      </c>
      <c r="J1413" t="s">
        <v>1873</v>
      </c>
      <c r="K1413" s="3"/>
      <c r="L1413" s="3">
        <v>33312.282017242098</v>
      </c>
      <c r="M1413" s="3">
        <v>34478.211887845566</v>
      </c>
      <c r="N1413" s="107"/>
      <c r="O1413" s="100"/>
      <c r="P1413" s="3">
        <f t="shared" si="22"/>
        <v>67790.493905087671</v>
      </c>
    </row>
    <row r="1414" spans="1:16" x14ac:dyDescent="0.35">
      <c r="A1414" t="s">
        <v>10</v>
      </c>
      <c r="C1414" t="s">
        <v>11</v>
      </c>
      <c r="D1414" t="s">
        <v>32</v>
      </c>
      <c r="E1414" t="s">
        <v>451</v>
      </c>
      <c r="F1414" t="s">
        <v>450</v>
      </c>
      <c r="G1414">
        <v>4401</v>
      </c>
      <c r="H1414" t="s">
        <v>450</v>
      </c>
      <c r="I1414">
        <v>63300040</v>
      </c>
      <c r="J1414" t="s">
        <v>1515</v>
      </c>
      <c r="K1414" s="3"/>
      <c r="L1414" s="3">
        <v>7878.5233684887426</v>
      </c>
      <c r="M1414" s="3">
        <v>8154.2716863858477</v>
      </c>
      <c r="N1414" s="107"/>
      <c r="O1414" s="100"/>
      <c r="P1414" s="3">
        <f t="shared" si="22"/>
        <v>16032.79505487459</v>
      </c>
    </row>
    <row r="1415" spans="1:16" x14ac:dyDescent="0.35">
      <c r="A1415" t="s">
        <v>10</v>
      </c>
      <c r="C1415" t="s">
        <v>11</v>
      </c>
      <c r="D1415" t="s">
        <v>32</v>
      </c>
      <c r="E1415" t="s">
        <v>451</v>
      </c>
      <c r="F1415" t="s">
        <v>450</v>
      </c>
      <c r="G1415">
        <v>4401</v>
      </c>
      <c r="H1415" t="s">
        <v>450</v>
      </c>
      <c r="I1415">
        <v>63300080</v>
      </c>
      <c r="J1415" t="s">
        <v>91</v>
      </c>
      <c r="K1415" s="3"/>
      <c r="L1415" s="3">
        <v>22810.200990672169</v>
      </c>
      <c r="M1415" s="3">
        <v>23608.558025345694</v>
      </c>
      <c r="N1415" s="107"/>
      <c r="O1415" s="100"/>
      <c r="P1415" s="3">
        <f t="shared" si="22"/>
        <v>46418.759016017866</v>
      </c>
    </row>
    <row r="1416" spans="1:16" x14ac:dyDescent="0.35">
      <c r="A1416" t="s">
        <v>10</v>
      </c>
      <c r="C1416" t="s">
        <v>11</v>
      </c>
      <c r="D1416" t="s">
        <v>32</v>
      </c>
      <c r="E1416" t="s">
        <v>451</v>
      </c>
      <c r="F1416" t="s">
        <v>450</v>
      </c>
      <c r="G1416">
        <v>4401</v>
      </c>
      <c r="H1416" t="s">
        <v>450</v>
      </c>
      <c r="I1416">
        <v>63300100</v>
      </c>
      <c r="J1416" t="s">
        <v>1869</v>
      </c>
      <c r="K1416" s="3"/>
      <c r="L1416" s="3">
        <v>6903.0871419139457</v>
      </c>
      <c r="M1416" s="3">
        <v>7144.6951918809327</v>
      </c>
      <c r="N1416" s="107"/>
      <c r="O1416" s="100"/>
      <c r="P1416" s="3">
        <f t="shared" si="22"/>
        <v>14047.782333794879</v>
      </c>
    </row>
    <row r="1417" spans="1:16" x14ac:dyDescent="0.35">
      <c r="A1417" t="s">
        <v>10</v>
      </c>
      <c r="C1417" t="s">
        <v>11</v>
      </c>
      <c r="D1417" t="s">
        <v>32</v>
      </c>
      <c r="E1417" t="s">
        <v>451</v>
      </c>
      <c r="F1417" t="s">
        <v>450</v>
      </c>
      <c r="G1417">
        <v>4401</v>
      </c>
      <c r="H1417" t="s">
        <v>450</v>
      </c>
      <c r="I1417">
        <v>63300170</v>
      </c>
      <c r="J1417" t="s">
        <v>1873</v>
      </c>
      <c r="K1417" s="3"/>
      <c r="L1417" s="3">
        <v>11930.335386568668</v>
      </c>
      <c r="M1417" s="3">
        <v>12347.897125098571</v>
      </c>
      <c r="N1417" s="107"/>
      <c r="O1417" s="100"/>
      <c r="P1417" s="3">
        <f t="shared" si="22"/>
        <v>24278.232511667236</v>
      </c>
    </row>
    <row r="1418" spans="1:16" x14ac:dyDescent="0.35">
      <c r="A1418" t="s">
        <v>10</v>
      </c>
      <c r="C1418" t="s">
        <v>11</v>
      </c>
      <c r="D1418" t="s">
        <v>32</v>
      </c>
      <c r="E1418" t="s">
        <v>452</v>
      </c>
      <c r="F1418" t="s">
        <v>453</v>
      </c>
      <c r="G1418">
        <v>4401</v>
      </c>
      <c r="H1418" t="s">
        <v>450</v>
      </c>
      <c r="I1418">
        <v>63300040</v>
      </c>
      <c r="J1418" t="s">
        <v>1515</v>
      </c>
      <c r="K1418" s="3"/>
      <c r="L1418" s="3">
        <v>1185.9508442886236</v>
      </c>
      <c r="M1418" s="3">
        <v>1227.4591238387252</v>
      </c>
      <c r="N1418" s="107"/>
      <c r="O1418" s="100"/>
      <c r="P1418" s="3">
        <f t="shared" si="22"/>
        <v>2413.4099681273487</v>
      </c>
    </row>
    <row r="1419" spans="1:16" x14ac:dyDescent="0.35">
      <c r="A1419" t="s">
        <v>10</v>
      </c>
      <c r="C1419" t="s">
        <v>11</v>
      </c>
      <c r="D1419" t="s">
        <v>32</v>
      </c>
      <c r="E1419" t="s">
        <v>452</v>
      </c>
      <c r="F1419" t="s">
        <v>453</v>
      </c>
      <c r="G1419">
        <v>4401</v>
      </c>
      <c r="H1419" t="s">
        <v>450</v>
      </c>
      <c r="I1419">
        <v>63300080</v>
      </c>
      <c r="J1419" t="s">
        <v>91</v>
      </c>
      <c r="K1419" s="3"/>
      <c r="L1419" s="3">
        <v>3433.6100634642053</v>
      </c>
      <c r="M1419" s="3">
        <v>3553.7864156854516</v>
      </c>
      <c r="N1419" s="107"/>
      <c r="O1419" s="100"/>
      <c r="P1419" s="3">
        <f t="shared" si="22"/>
        <v>6987.3964791496564</v>
      </c>
    </row>
    <row r="1420" spans="1:16" x14ac:dyDescent="0.35">
      <c r="A1420" t="s">
        <v>10</v>
      </c>
      <c r="C1420" t="s">
        <v>11</v>
      </c>
      <c r="D1420" t="s">
        <v>32</v>
      </c>
      <c r="E1420" t="s">
        <v>452</v>
      </c>
      <c r="F1420" t="s">
        <v>453</v>
      </c>
      <c r="G1420">
        <v>4401</v>
      </c>
      <c r="H1420" t="s">
        <v>450</v>
      </c>
      <c r="I1420">
        <v>63300100</v>
      </c>
      <c r="J1420" t="s">
        <v>1869</v>
      </c>
      <c r="K1420" s="3"/>
      <c r="L1420" s="3">
        <v>1039.1188349957463</v>
      </c>
      <c r="M1420" s="3">
        <v>1075.4879942205973</v>
      </c>
      <c r="N1420" s="107"/>
      <c r="O1420" s="100"/>
      <c r="P1420" s="3">
        <f t="shared" si="22"/>
        <v>2114.6068292163436</v>
      </c>
    </row>
    <row r="1421" spans="1:16" x14ac:dyDescent="0.35">
      <c r="A1421" t="s">
        <v>10</v>
      </c>
      <c r="C1421" t="s">
        <v>11</v>
      </c>
      <c r="D1421" t="s">
        <v>32</v>
      </c>
      <c r="E1421" t="s">
        <v>452</v>
      </c>
      <c r="F1421" t="s">
        <v>453</v>
      </c>
      <c r="G1421">
        <v>4401</v>
      </c>
      <c r="H1421" t="s">
        <v>450</v>
      </c>
      <c r="I1421">
        <v>63300170</v>
      </c>
      <c r="J1421" t="s">
        <v>1873</v>
      </c>
      <c r="K1421" s="3"/>
      <c r="L1421" s="3">
        <v>1795.8684213513443</v>
      </c>
      <c r="M1421" s="3">
        <v>1858.723816098641</v>
      </c>
      <c r="N1421" s="107"/>
      <c r="O1421" s="100"/>
      <c r="P1421" s="3">
        <f t="shared" si="22"/>
        <v>3654.5922374499851</v>
      </c>
    </row>
    <row r="1422" spans="1:16" x14ac:dyDescent="0.35">
      <c r="A1422" t="s">
        <v>10</v>
      </c>
      <c r="C1422" t="s">
        <v>11</v>
      </c>
      <c r="D1422" t="s">
        <v>32</v>
      </c>
      <c r="E1422" t="s">
        <v>454</v>
      </c>
      <c r="F1422" t="s">
        <v>455</v>
      </c>
      <c r="G1422">
        <v>4401</v>
      </c>
      <c r="H1422" t="s">
        <v>450</v>
      </c>
      <c r="I1422">
        <v>63300040</v>
      </c>
      <c r="J1422" t="s">
        <v>1515</v>
      </c>
      <c r="K1422" s="3"/>
      <c r="L1422" s="3">
        <v>75020.827923625431</v>
      </c>
      <c r="M1422" s="3">
        <v>77646.556900952317</v>
      </c>
      <c r="N1422" s="107"/>
      <c r="O1422" s="100"/>
      <c r="P1422" s="3">
        <f t="shared" si="22"/>
        <v>152667.38482457775</v>
      </c>
    </row>
    <row r="1423" spans="1:16" x14ac:dyDescent="0.35">
      <c r="A1423" t="s">
        <v>10</v>
      </c>
      <c r="C1423" t="s">
        <v>11</v>
      </c>
      <c r="D1423" t="s">
        <v>32</v>
      </c>
      <c r="E1423" t="s">
        <v>454</v>
      </c>
      <c r="F1423" t="s">
        <v>455</v>
      </c>
      <c r="G1423">
        <v>4401</v>
      </c>
      <c r="H1423" t="s">
        <v>450</v>
      </c>
      <c r="I1423">
        <v>63300080</v>
      </c>
      <c r="J1423" t="s">
        <v>91</v>
      </c>
      <c r="K1423" s="3"/>
      <c r="L1423" s="3">
        <v>217203.15894078222</v>
      </c>
      <c r="M1423" s="3">
        <v>224805.26950370957</v>
      </c>
      <c r="N1423" s="107"/>
      <c r="O1423" s="100"/>
      <c r="P1423" s="3">
        <f t="shared" si="22"/>
        <v>442008.42844449182</v>
      </c>
    </row>
    <row r="1424" spans="1:16" x14ac:dyDescent="0.35">
      <c r="A1424" t="s">
        <v>10</v>
      </c>
      <c r="C1424" t="s">
        <v>11</v>
      </c>
      <c r="D1424" t="s">
        <v>32</v>
      </c>
      <c r="E1424" t="s">
        <v>454</v>
      </c>
      <c r="F1424" t="s">
        <v>455</v>
      </c>
      <c r="G1424">
        <v>4401</v>
      </c>
      <c r="H1424" t="s">
        <v>450</v>
      </c>
      <c r="I1424">
        <v>63300100</v>
      </c>
      <c r="J1424" t="s">
        <v>1869</v>
      </c>
      <c r="K1424" s="3"/>
      <c r="L1424" s="3">
        <v>65732.53494260514</v>
      </c>
      <c r="M1424" s="3">
        <v>68033.173665596318</v>
      </c>
      <c r="N1424" s="107"/>
      <c r="O1424" s="100"/>
      <c r="P1424" s="3">
        <f t="shared" si="22"/>
        <v>133765.70860820147</v>
      </c>
    </row>
    <row r="1425" spans="1:16" x14ac:dyDescent="0.35">
      <c r="A1425" t="s">
        <v>10</v>
      </c>
      <c r="C1425" t="s">
        <v>11</v>
      </c>
      <c r="D1425" t="s">
        <v>32</v>
      </c>
      <c r="E1425" t="s">
        <v>454</v>
      </c>
      <c r="F1425" t="s">
        <v>455</v>
      </c>
      <c r="G1425">
        <v>4401</v>
      </c>
      <c r="H1425" t="s">
        <v>450</v>
      </c>
      <c r="I1425">
        <v>63300170</v>
      </c>
      <c r="J1425" t="s">
        <v>1873</v>
      </c>
      <c r="K1425" s="3"/>
      <c r="L1425" s="3">
        <v>113602.96799863281</v>
      </c>
      <c r="M1425" s="3">
        <v>117579.07187858495</v>
      </c>
      <c r="N1425" s="107"/>
      <c r="O1425" s="100"/>
      <c r="P1425" s="3">
        <f t="shared" si="22"/>
        <v>231182.03987721776</v>
      </c>
    </row>
    <row r="1426" spans="1:16" x14ac:dyDescent="0.35">
      <c r="A1426" t="s">
        <v>10</v>
      </c>
      <c r="C1426" t="s">
        <v>11</v>
      </c>
      <c r="D1426" t="s">
        <v>32</v>
      </c>
      <c r="E1426" t="s">
        <v>1189</v>
      </c>
      <c r="F1426" t="s">
        <v>1190</v>
      </c>
      <c r="G1426">
        <v>1258</v>
      </c>
      <c r="H1426" t="s">
        <v>1191</v>
      </c>
      <c r="I1426">
        <v>63300040</v>
      </c>
      <c r="J1426" t="s">
        <v>1515</v>
      </c>
      <c r="K1426" s="3"/>
      <c r="L1426" s="3">
        <v>79593.93661643572</v>
      </c>
      <c r="M1426" s="3">
        <v>82379.724398010963</v>
      </c>
      <c r="N1426" s="107"/>
      <c r="O1426" s="100"/>
      <c r="P1426" s="3">
        <f t="shared" si="22"/>
        <v>161973.6610144467</v>
      </c>
    </row>
    <row r="1427" spans="1:16" x14ac:dyDescent="0.35">
      <c r="A1427" t="s">
        <v>10</v>
      </c>
      <c r="C1427" t="s">
        <v>11</v>
      </c>
      <c r="D1427" t="s">
        <v>32</v>
      </c>
      <c r="E1427" t="s">
        <v>1189</v>
      </c>
      <c r="F1427" t="s">
        <v>1190</v>
      </c>
      <c r="G1427">
        <v>1258</v>
      </c>
      <c r="H1427" t="s">
        <v>1191</v>
      </c>
      <c r="I1427">
        <v>63300080</v>
      </c>
      <c r="J1427" t="s">
        <v>91</v>
      </c>
      <c r="K1427" s="3"/>
      <c r="L1427" s="3">
        <v>230443.39744187106</v>
      </c>
      <c r="M1427" s="3">
        <v>238508.9163523365</v>
      </c>
      <c r="N1427" s="107"/>
      <c r="O1427" s="100"/>
      <c r="P1427" s="3">
        <f t="shared" si="22"/>
        <v>468952.31379420753</v>
      </c>
    </row>
    <row r="1428" spans="1:16" x14ac:dyDescent="0.35">
      <c r="A1428" t="s">
        <v>10</v>
      </c>
      <c r="C1428" t="s">
        <v>11</v>
      </c>
      <c r="D1428" t="s">
        <v>32</v>
      </c>
      <c r="E1428" t="s">
        <v>1189</v>
      </c>
      <c r="F1428" t="s">
        <v>1190</v>
      </c>
      <c r="G1428">
        <v>1258</v>
      </c>
      <c r="H1428" t="s">
        <v>1191</v>
      </c>
      <c r="I1428">
        <v>63300100</v>
      </c>
      <c r="J1428" t="s">
        <v>1869</v>
      </c>
      <c r="K1428" s="3"/>
      <c r="L1428" s="3">
        <v>69739.44922582939</v>
      </c>
      <c r="M1428" s="3">
        <v>72180.329948733415</v>
      </c>
      <c r="N1428" s="107"/>
      <c r="O1428" s="100"/>
      <c r="P1428" s="3">
        <f t="shared" si="22"/>
        <v>141919.77917456281</v>
      </c>
    </row>
    <row r="1429" spans="1:16" x14ac:dyDescent="0.35">
      <c r="A1429" t="s">
        <v>10</v>
      </c>
      <c r="C1429" t="s">
        <v>11</v>
      </c>
      <c r="D1429" t="s">
        <v>32</v>
      </c>
      <c r="E1429" t="s">
        <v>1189</v>
      </c>
      <c r="F1429" t="s">
        <v>1190</v>
      </c>
      <c r="G1429">
        <v>1258</v>
      </c>
      <c r="H1429" t="s">
        <v>1191</v>
      </c>
      <c r="I1429">
        <v>63300170</v>
      </c>
      <c r="J1429" t="s">
        <v>1873</v>
      </c>
      <c r="K1429" s="3"/>
      <c r="L1429" s="3">
        <v>120527.96116203122</v>
      </c>
      <c r="M1429" s="3">
        <v>124746.43980270231</v>
      </c>
      <c r="N1429" s="107"/>
      <c r="O1429" s="100"/>
      <c r="P1429" s="3">
        <f t="shared" si="22"/>
        <v>245274.40096473353</v>
      </c>
    </row>
    <row r="1430" spans="1:16" x14ac:dyDescent="0.35">
      <c r="A1430" t="s">
        <v>10</v>
      </c>
      <c r="C1430" t="s">
        <v>11</v>
      </c>
      <c r="D1430" t="s">
        <v>32</v>
      </c>
      <c r="E1430" t="s">
        <v>1192</v>
      </c>
      <c r="F1430" t="s">
        <v>1193</v>
      </c>
      <c r="G1430">
        <v>1258</v>
      </c>
      <c r="H1430" t="s">
        <v>1191</v>
      </c>
      <c r="I1430">
        <v>63300040</v>
      </c>
      <c r="J1430" t="s">
        <v>1515</v>
      </c>
      <c r="K1430" s="3"/>
      <c r="L1430" s="3">
        <v>8296.6054070832797</v>
      </c>
      <c r="M1430" s="3">
        <v>8586.9865963311931</v>
      </c>
      <c r="N1430" s="107"/>
      <c r="O1430" s="100"/>
      <c r="P1430" s="3">
        <f t="shared" si="22"/>
        <v>16883.592003414473</v>
      </c>
    </row>
    <row r="1431" spans="1:16" x14ac:dyDescent="0.35">
      <c r="A1431" t="s">
        <v>10</v>
      </c>
      <c r="C1431" t="s">
        <v>11</v>
      </c>
      <c r="D1431" t="s">
        <v>32</v>
      </c>
      <c r="E1431" t="s">
        <v>1192</v>
      </c>
      <c r="F1431" t="s">
        <v>1193</v>
      </c>
      <c r="G1431">
        <v>1258</v>
      </c>
      <c r="H1431" t="s">
        <v>1191</v>
      </c>
      <c r="I1431">
        <v>63300080</v>
      </c>
      <c r="J1431" t="s">
        <v>91</v>
      </c>
      <c r="K1431" s="3"/>
      <c r="L1431" s="3">
        <v>24020.648035745879</v>
      </c>
      <c r="M1431" s="3">
        <v>24861.370716996978</v>
      </c>
      <c r="N1431" s="107"/>
      <c r="O1431" s="100"/>
      <c r="P1431" s="3">
        <f t="shared" si="22"/>
        <v>48882.018752742857</v>
      </c>
    </row>
    <row r="1432" spans="1:16" x14ac:dyDescent="0.35">
      <c r="A1432" t="s">
        <v>10</v>
      </c>
      <c r="C1432" t="s">
        <v>11</v>
      </c>
      <c r="D1432" t="s">
        <v>32</v>
      </c>
      <c r="E1432" t="s">
        <v>1192</v>
      </c>
      <c r="F1432" t="s">
        <v>1193</v>
      </c>
      <c r="G1432">
        <v>1258</v>
      </c>
      <c r="H1432" t="s">
        <v>1191</v>
      </c>
      <c r="I1432">
        <v>63300100</v>
      </c>
      <c r="J1432" t="s">
        <v>1869</v>
      </c>
      <c r="K1432" s="3"/>
      <c r="L1432" s="3">
        <v>7269.4066423967788</v>
      </c>
      <c r="M1432" s="3">
        <v>7523.835874880665</v>
      </c>
      <c r="N1432" s="107"/>
      <c r="O1432" s="100"/>
      <c r="P1432" s="3">
        <f t="shared" si="22"/>
        <v>14793.242517277444</v>
      </c>
    </row>
    <row r="1433" spans="1:16" x14ac:dyDescent="0.35">
      <c r="A1433" t="s">
        <v>10</v>
      </c>
      <c r="C1433" t="s">
        <v>11</v>
      </c>
      <c r="D1433" t="s">
        <v>32</v>
      </c>
      <c r="E1433" t="s">
        <v>1192</v>
      </c>
      <c r="F1433" t="s">
        <v>1193</v>
      </c>
      <c r="G1433">
        <v>1258</v>
      </c>
      <c r="H1433" t="s">
        <v>1191</v>
      </c>
      <c r="I1433">
        <v>63300170</v>
      </c>
      <c r="J1433" t="s">
        <v>1873</v>
      </c>
      <c r="K1433" s="3"/>
      <c r="L1433" s="3">
        <v>12563.431045011825</v>
      </c>
      <c r="M1433" s="3">
        <v>13003.151131587236</v>
      </c>
      <c r="N1433" s="107"/>
      <c r="O1433" s="100"/>
      <c r="P1433" s="3">
        <f t="shared" si="22"/>
        <v>25566.582176599062</v>
      </c>
    </row>
    <row r="1434" spans="1:16" x14ac:dyDescent="0.35">
      <c r="A1434" t="s">
        <v>10</v>
      </c>
      <c r="C1434" t="s">
        <v>11</v>
      </c>
      <c r="D1434" t="s">
        <v>32</v>
      </c>
      <c r="E1434" t="s">
        <v>1169</v>
      </c>
      <c r="F1434" t="s">
        <v>1170</v>
      </c>
      <c r="G1434">
        <v>1271</v>
      </c>
      <c r="H1434" t="s">
        <v>1171</v>
      </c>
      <c r="I1434">
        <v>63300040</v>
      </c>
      <c r="J1434" t="s">
        <v>1515</v>
      </c>
      <c r="K1434" s="3"/>
      <c r="L1434" s="3">
        <v>3142.4703882414942</v>
      </c>
      <c r="M1434" s="3">
        <v>3252.4568518299461</v>
      </c>
      <c r="N1434" s="107"/>
      <c r="O1434" s="100"/>
      <c r="P1434" s="3">
        <f t="shared" si="22"/>
        <v>6394.9272400714399</v>
      </c>
    </row>
    <row r="1435" spans="1:16" x14ac:dyDescent="0.35">
      <c r="A1435" t="s">
        <v>10</v>
      </c>
      <c r="C1435" t="s">
        <v>11</v>
      </c>
      <c r="D1435" t="s">
        <v>32</v>
      </c>
      <c r="E1435" t="s">
        <v>1169</v>
      </c>
      <c r="F1435" t="s">
        <v>1170</v>
      </c>
      <c r="G1435">
        <v>1271</v>
      </c>
      <c r="H1435" t="s">
        <v>1171</v>
      </c>
      <c r="I1435">
        <v>63300080</v>
      </c>
      <c r="J1435" t="s">
        <v>91</v>
      </c>
      <c r="K1435" s="3"/>
      <c r="L1435" s="3">
        <v>9098.1999811944224</v>
      </c>
      <c r="M1435" s="3">
        <v>9416.6369805362265</v>
      </c>
      <c r="N1435" s="107"/>
      <c r="O1435" s="100"/>
      <c r="P1435" s="3">
        <f t="shared" si="22"/>
        <v>18514.836961730649</v>
      </c>
    </row>
    <row r="1436" spans="1:16" x14ac:dyDescent="0.35">
      <c r="A1436" t="s">
        <v>10</v>
      </c>
      <c r="C1436" t="s">
        <v>11</v>
      </c>
      <c r="D1436" t="s">
        <v>32</v>
      </c>
      <c r="E1436" t="s">
        <v>1169</v>
      </c>
      <c r="F1436" t="s">
        <v>1170</v>
      </c>
      <c r="G1436">
        <v>1271</v>
      </c>
      <c r="H1436" t="s">
        <v>1171</v>
      </c>
      <c r="I1436">
        <v>63300100</v>
      </c>
      <c r="J1436" t="s">
        <v>1869</v>
      </c>
      <c r="K1436" s="3"/>
      <c r="L1436" s="3">
        <v>2753.4026258877857</v>
      </c>
      <c r="M1436" s="3">
        <v>2849.771717793858</v>
      </c>
      <c r="N1436" s="107"/>
      <c r="O1436" s="100"/>
      <c r="P1436" s="3">
        <f t="shared" si="22"/>
        <v>5603.1743436816432</v>
      </c>
    </row>
    <row r="1437" spans="1:16" x14ac:dyDescent="0.35">
      <c r="A1437" t="s">
        <v>10</v>
      </c>
      <c r="C1437" t="s">
        <v>11</v>
      </c>
      <c r="D1437" t="s">
        <v>32</v>
      </c>
      <c r="E1437" t="s">
        <v>1169</v>
      </c>
      <c r="F1437" t="s">
        <v>1170</v>
      </c>
      <c r="G1437">
        <v>1271</v>
      </c>
      <c r="H1437" t="s">
        <v>1171</v>
      </c>
      <c r="I1437">
        <v>63300170</v>
      </c>
      <c r="J1437" t="s">
        <v>1873</v>
      </c>
      <c r="K1437" s="3"/>
      <c r="L1437" s="3">
        <v>4758.5980164799776</v>
      </c>
      <c r="M1437" s="3">
        <v>4925.1489470567758</v>
      </c>
      <c r="N1437" s="107"/>
      <c r="O1437" s="100"/>
      <c r="P1437" s="3">
        <f t="shared" si="22"/>
        <v>9683.7469635367524</v>
      </c>
    </row>
    <row r="1438" spans="1:16" x14ac:dyDescent="0.35">
      <c r="A1438" t="s">
        <v>10</v>
      </c>
      <c r="C1438" t="s">
        <v>11</v>
      </c>
      <c r="D1438" t="s">
        <v>32</v>
      </c>
      <c r="E1438" t="s">
        <v>1172</v>
      </c>
      <c r="F1438" t="s">
        <v>1173</v>
      </c>
      <c r="G1438">
        <v>1271</v>
      </c>
      <c r="H1438" t="s">
        <v>1171</v>
      </c>
      <c r="I1438">
        <v>63300040</v>
      </c>
      <c r="J1438" t="s">
        <v>1515</v>
      </c>
      <c r="K1438" s="3"/>
      <c r="L1438" s="3">
        <v>61759.474317938861</v>
      </c>
      <c r="M1438" s="3">
        <v>63921.055919066719</v>
      </c>
      <c r="N1438" s="107"/>
      <c r="O1438" s="100"/>
      <c r="P1438" s="3">
        <f t="shared" si="22"/>
        <v>125680.53023700559</v>
      </c>
    </row>
    <row r="1439" spans="1:16" x14ac:dyDescent="0.35">
      <c r="A1439" t="s">
        <v>10</v>
      </c>
      <c r="C1439" t="s">
        <v>11</v>
      </c>
      <c r="D1439" t="s">
        <v>32</v>
      </c>
      <c r="E1439" t="s">
        <v>1172</v>
      </c>
      <c r="F1439" t="s">
        <v>1173</v>
      </c>
      <c r="G1439">
        <v>1271</v>
      </c>
      <c r="H1439" t="s">
        <v>1171</v>
      </c>
      <c r="I1439">
        <v>63300080</v>
      </c>
      <c r="J1439" t="s">
        <v>91</v>
      </c>
      <c r="K1439" s="3"/>
      <c r="L1439" s="3">
        <v>178808.38278717539</v>
      </c>
      <c r="M1439" s="3">
        <v>185066.6761847265</v>
      </c>
      <c r="N1439" s="107"/>
      <c r="O1439" s="100"/>
      <c r="P1439" s="3">
        <f t="shared" si="22"/>
        <v>363875.05897190189</v>
      </c>
    </row>
    <row r="1440" spans="1:16" x14ac:dyDescent="0.35">
      <c r="A1440" t="s">
        <v>10</v>
      </c>
      <c r="C1440" t="s">
        <v>11</v>
      </c>
      <c r="D1440" t="s">
        <v>32</v>
      </c>
      <c r="E1440" t="s">
        <v>1172</v>
      </c>
      <c r="F1440" t="s">
        <v>1173</v>
      </c>
      <c r="G1440">
        <v>1271</v>
      </c>
      <c r="H1440" t="s">
        <v>1171</v>
      </c>
      <c r="I1440">
        <v>63300100</v>
      </c>
      <c r="J1440" t="s">
        <v>1869</v>
      </c>
      <c r="K1440" s="3"/>
      <c r="L1440" s="3">
        <v>54113.063211908338</v>
      </c>
      <c r="M1440" s="3">
        <v>56007.020424325128</v>
      </c>
      <c r="N1440" s="107"/>
      <c r="O1440" s="100"/>
      <c r="P1440" s="3">
        <f t="shared" si="22"/>
        <v>110120.08363623347</v>
      </c>
    </row>
    <row r="1441" spans="1:16" x14ac:dyDescent="0.35">
      <c r="A1441" t="s">
        <v>10</v>
      </c>
      <c r="C1441" t="s">
        <v>11</v>
      </c>
      <c r="D1441" t="s">
        <v>32</v>
      </c>
      <c r="E1441" t="s">
        <v>1172</v>
      </c>
      <c r="F1441" t="s">
        <v>1173</v>
      </c>
      <c r="G1441">
        <v>1271</v>
      </c>
      <c r="H1441" t="s">
        <v>1171</v>
      </c>
      <c r="I1441">
        <v>63300170</v>
      </c>
      <c r="J1441" t="s">
        <v>1873</v>
      </c>
      <c r="K1441" s="3"/>
      <c r="L1441" s="3">
        <v>93521.489681450286</v>
      </c>
      <c r="M1441" s="3">
        <v>96794.741820301031</v>
      </c>
      <c r="N1441" s="107"/>
      <c r="O1441" s="100"/>
      <c r="P1441" s="3">
        <f t="shared" si="22"/>
        <v>190316.23150175132</v>
      </c>
    </row>
    <row r="1442" spans="1:16" x14ac:dyDescent="0.35">
      <c r="A1442" t="s">
        <v>10</v>
      </c>
      <c r="C1442" t="s">
        <v>11</v>
      </c>
      <c r="D1442" t="s">
        <v>32</v>
      </c>
      <c r="E1442" t="s">
        <v>1164</v>
      </c>
      <c r="F1442" t="s">
        <v>1165</v>
      </c>
      <c r="G1442">
        <v>1272</v>
      </c>
      <c r="H1442" t="s">
        <v>1166</v>
      </c>
      <c r="I1442">
        <v>63300040</v>
      </c>
      <c r="J1442" t="s">
        <v>1515</v>
      </c>
      <c r="K1442" s="3"/>
      <c r="L1442" s="3">
        <v>99110.038969558431</v>
      </c>
      <c r="M1442" s="3">
        <v>102578.89033349296</v>
      </c>
      <c r="N1442" s="107"/>
      <c r="O1442" s="100"/>
      <c r="P1442" s="3">
        <f t="shared" si="22"/>
        <v>201688.92930305138</v>
      </c>
    </row>
    <row r="1443" spans="1:16" x14ac:dyDescent="0.35">
      <c r="A1443" t="s">
        <v>10</v>
      </c>
      <c r="C1443" t="s">
        <v>11</v>
      </c>
      <c r="D1443" t="s">
        <v>32</v>
      </c>
      <c r="E1443" t="s">
        <v>1164</v>
      </c>
      <c r="F1443" t="s">
        <v>1165</v>
      </c>
      <c r="G1443">
        <v>1272</v>
      </c>
      <c r="H1443" t="s">
        <v>1166</v>
      </c>
      <c r="I1443">
        <v>63300080</v>
      </c>
      <c r="J1443" t="s">
        <v>91</v>
      </c>
      <c r="K1443" s="3"/>
      <c r="L1443" s="3">
        <v>286947.16044519772</v>
      </c>
      <c r="M1443" s="3">
        <v>296990.31106077967</v>
      </c>
      <c r="N1443" s="107"/>
      <c r="O1443" s="100"/>
      <c r="P1443" s="3">
        <f t="shared" si="22"/>
        <v>583937.47150597745</v>
      </c>
    </row>
    <row r="1444" spans="1:16" x14ac:dyDescent="0.35">
      <c r="A1444" t="s">
        <v>10</v>
      </c>
      <c r="C1444" t="s">
        <v>11</v>
      </c>
      <c r="D1444" t="s">
        <v>32</v>
      </c>
      <c r="E1444" t="s">
        <v>1164</v>
      </c>
      <c r="F1444" t="s">
        <v>1165</v>
      </c>
      <c r="G1444">
        <v>1272</v>
      </c>
      <c r="H1444" t="s">
        <v>1166</v>
      </c>
      <c r="I1444">
        <v>63300100</v>
      </c>
      <c r="J1444" t="s">
        <v>1869</v>
      </c>
      <c r="K1444" s="3"/>
      <c r="L1444" s="3">
        <v>86839.272239994054</v>
      </c>
      <c r="M1444" s="3">
        <v>89878.646768393839</v>
      </c>
      <c r="N1444" s="107"/>
      <c r="O1444" s="100"/>
      <c r="P1444" s="3">
        <f t="shared" si="22"/>
        <v>176717.91900838789</v>
      </c>
    </row>
    <row r="1445" spans="1:16" x14ac:dyDescent="0.35">
      <c r="A1445" t="s">
        <v>10</v>
      </c>
      <c r="C1445" t="s">
        <v>11</v>
      </c>
      <c r="D1445" t="s">
        <v>32</v>
      </c>
      <c r="E1445" t="s">
        <v>1164</v>
      </c>
      <c r="F1445" t="s">
        <v>1165</v>
      </c>
      <c r="G1445">
        <v>1272</v>
      </c>
      <c r="H1445" t="s">
        <v>1166</v>
      </c>
      <c r="I1445">
        <v>63300170</v>
      </c>
      <c r="J1445" t="s">
        <v>1873</v>
      </c>
      <c r="K1445" s="3"/>
      <c r="L1445" s="3">
        <v>150080.91615390277</v>
      </c>
      <c r="M1445" s="3">
        <v>155333.74821928935</v>
      </c>
      <c r="N1445" s="107"/>
      <c r="O1445" s="100"/>
      <c r="P1445" s="3">
        <f t="shared" si="22"/>
        <v>305414.66437319212</v>
      </c>
    </row>
    <row r="1446" spans="1:16" x14ac:dyDescent="0.35">
      <c r="A1446" t="s">
        <v>10</v>
      </c>
      <c r="C1446" t="s">
        <v>11</v>
      </c>
      <c r="D1446" t="s">
        <v>32</v>
      </c>
      <c r="E1446" t="s">
        <v>1167</v>
      </c>
      <c r="F1446" t="s">
        <v>1168</v>
      </c>
      <c r="G1446">
        <v>1272</v>
      </c>
      <c r="H1446" t="s">
        <v>1166</v>
      </c>
      <c r="I1446">
        <v>63300040</v>
      </c>
      <c r="J1446" t="s">
        <v>1515</v>
      </c>
      <c r="K1446" s="3"/>
      <c r="L1446" s="3">
        <v>506.55480212749217</v>
      </c>
      <c r="M1446" s="3">
        <v>524.28422020195433</v>
      </c>
      <c r="N1446" s="107"/>
      <c r="O1446" s="100"/>
      <c r="P1446" s="3">
        <f t="shared" si="22"/>
        <v>1030.8390223294464</v>
      </c>
    </row>
    <row r="1447" spans="1:16" x14ac:dyDescent="0.35">
      <c r="A1447" t="s">
        <v>10</v>
      </c>
      <c r="C1447" t="s">
        <v>11</v>
      </c>
      <c r="D1447" t="s">
        <v>32</v>
      </c>
      <c r="E1447" t="s">
        <v>1167</v>
      </c>
      <c r="F1447" t="s">
        <v>1168</v>
      </c>
      <c r="G1447">
        <v>1272</v>
      </c>
      <c r="H1447" t="s">
        <v>1166</v>
      </c>
      <c r="I1447">
        <v>63300080</v>
      </c>
      <c r="J1447" t="s">
        <v>91</v>
      </c>
      <c r="K1447" s="3"/>
      <c r="L1447" s="3">
        <v>1466.5967604453108</v>
      </c>
      <c r="M1447" s="3">
        <v>1517.9276470608966</v>
      </c>
      <c r="N1447" s="107"/>
      <c r="O1447" s="100"/>
      <c r="P1447" s="3">
        <f t="shared" si="22"/>
        <v>2984.5244075062074</v>
      </c>
    </row>
    <row r="1448" spans="1:16" x14ac:dyDescent="0.35">
      <c r="A1448" t="s">
        <v>10</v>
      </c>
      <c r="C1448" t="s">
        <v>11</v>
      </c>
      <c r="D1448" t="s">
        <v>32</v>
      </c>
      <c r="E1448" t="s">
        <v>1167</v>
      </c>
      <c r="F1448" t="s">
        <v>1168</v>
      </c>
      <c r="G1448">
        <v>1272</v>
      </c>
      <c r="H1448" t="s">
        <v>1166</v>
      </c>
      <c r="I1448">
        <v>63300100</v>
      </c>
      <c r="J1448" t="s">
        <v>1869</v>
      </c>
      <c r="K1448" s="3"/>
      <c r="L1448" s="3">
        <v>443.83849329265979</v>
      </c>
      <c r="M1448" s="3">
        <v>459.37284055790292</v>
      </c>
      <c r="N1448" s="107"/>
      <c r="O1448" s="100"/>
      <c r="P1448" s="3">
        <f t="shared" si="22"/>
        <v>903.21133385056271</v>
      </c>
    </row>
    <row r="1449" spans="1:16" x14ac:dyDescent="0.35">
      <c r="A1449" t="s">
        <v>10</v>
      </c>
      <c r="C1449" t="s">
        <v>11</v>
      </c>
      <c r="D1449" t="s">
        <v>32</v>
      </c>
      <c r="E1449" t="s">
        <v>1167</v>
      </c>
      <c r="F1449" t="s">
        <v>1168</v>
      </c>
      <c r="G1449">
        <v>1272</v>
      </c>
      <c r="H1449" t="s">
        <v>1166</v>
      </c>
      <c r="I1449">
        <v>63300170</v>
      </c>
      <c r="J1449" t="s">
        <v>1873</v>
      </c>
      <c r="K1449" s="3"/>
      <c r="L1449" s="3">
        <v>767.06870036448822</v>
      </c>
      <c r="M1449" s="3">
        <v>793.91610487724529</v>
      </c>
      <c r="N1449" s="107"/>
      <c r="O1449" s="100"/>
      <c r="P1449" s="3">
        <f t="shared" si="22"/>
        <v>1560.9848052417335</v>
      </c>
    </row>
    <row r="1450" spans="1:16" x14ac:dyDescent="0.35">
      <c r="A1450" t="s">
        <v>10</v>
      </c>
      <c r="C1450" t="s">
        <v>11</v>
      </c>
      <c r="D1450" t="s">
        <v>32</v>
      </c>
      <c r="E1450" t="s">
        <v>1159</v>
      </c>
      <c r="F1450" t="s">
        <v>1160</v>
      </c>
      <c r="G1450">
        <v>1274</v>
      </c>
      <c r="H1450" t="s">
        <v>1161</v>
      </c>
      <c r="I1450">
        <v>63300040</v>
      </c>
      <c r="J1450" t="s">
        <v>1515</v>
      </c>
      <c r="K1450" s="3"/>
      <c r="L1450" s="3">
        <v>2774.6864007898853</v>
      </c>
      <c r="M1450" s="3">
        <v>2871.8004248175307</v>
      </c>
      <c r="N1450" s="107"/>
      <c r="O1450" s="100"/>
      <c r="P1450" s="3">
        <f t="shared" si="22"/>
        <v>5646.486825607416</v>
      </c>
    </row>
    <row r="1451" spans="1:16" x14ac:dyDescent="0.35">
      <c r="A1451" t="s">
        <v>10</v>
      </c>
      <c r="C1451" t="s">
        <v>11</v>
      </c>
      <c r="D1451" t="s">
        <v>32</v>
      </c>
      <c r="E1451" t="s">
        <v>1159</v>
      </c>
      <c r="F1451" t="s">
        <v>1160</v>
      </c>
      <c r="G1451">
        <v>1274</v>
      </c>
      <c r="H1451" t="s">
        <v>1161</v>
      </c>
      <c r="I1451">
        <v>63300080</v>
      </c>
      <c r="J1451" t="s">
        <v>91</v>
      </c>
      <c r="K1451" s="3"/>
      <c r="L1451" s="3">
        <v>8033.3777699059528</v>
      </c>
      <c r="M1451" s="3">
        <v>8314.5459918526612</v>
      </c>
      <c r="N1451" s="107"/>
      <c r="O1451" s="100"/>
      <c r="P1451" s="3">
        <f t="shared" si="22"/>
        <v>16347.923761758615</v>
      </c>
    </row>
    <row r="1452" spans="1:16" x14ac:dyDescent="0.35">
      <c r="A1452" t="s">
        <v>10</v>
      </c>
      <c r="C1452" t="s">
        <v>11</v>
      </c>
      <c r="D1452" t="s">
        <v>32</v>
      </c>
      <c r="E1452" t="s">
        <v>1159</v>
      </c>
      <c r="F1452" t="s">
        <v>1160</v>
      </c>
      <c r="G1452">
        <v>1274</v>
      </c>
      <c r="H1452" t="s">
        <v>1161</v>
      </c>
      <c r="I1452">
        <v>63300100</v>
      </c>
      <c r="J1452" t="s">
        <v>1869</v>
      </c>
      <c r="K1452" s="3"/>
      <c r="L1452" s="3">
        <v>2431.153798787328</v>
      </c>
      <c r="M1452" s="3">
        <v>2516.2441817448844</v>
      </c>
      <c r="N1452" s="107"/>
      <c r="O1452" s="100"/>
      <c r="P1452" s="3">
        <f t="shared" si="22"/>
        <v>4947.3979805322124</v>
      </c>
    </row>
    <row r="1453" spans="1:16" x14ac:dyDescent="0.35">
      <c r="A1453" t="s">
        <v>10</v>
      </c>
      <c r="C1453" t="s">
        <v>11</v>
      </c>
      <c r="D1453" t="s">
        <v>32</v>
      </c>
      <c r="E1453" t="s">
        <v>1159</v>
      </c>
      <c r="F1453" t="s">
        <v>1160</v>
      </c>
      <c r="G1453">
        <v>1274</v>
      </c>
      <c r="H1453" t="s">
        <v>1161</v>
      </c>
      <c r="I1453">
        <v>63300170</v>
      </c>
      <c r="J1453" t="s">
        <v>1873</v>
      </c>
      <c r="K1453" s="3"/>
      <c r="L1453" s="3">
        <v>4201.6679783389691</v>
      </c>
      <c r="M1453" s="3">
        <v>4348.7263575808329</v>
      </c>
      <c r="N1453" s="107"/>
      <c r="O1453" s="100"/>
      <c r="P1453" s="3">
        <f t="shared" si="22"/>
        <v>8550.394335919802</v>
      </c>
    </row>
    <row r="1454" spans="1:16" x14ac:dyDescent="0.35">
      <c r="A1454" t="s">
        <v>10</v>
      </c>
      <c r="C1454" t="s">
        <v>11</v>
      </c>
      <c r="D1454" t="s">
        <v>32</v>
      </c>
      <c r="E1454" t="s">
        <v>1162</v>
      </c>
      <c r="F1454" t="s">
        <v>1163</v>
      </c>
      <c r="G1454">
        <v>1274</v>
      </c>
      <c r="H1454" t="s">
        <v>1161</v>
      </c>
      <c r="I1454">
        <v>63300040</v>
      </c>
      <c r="J1454" t="s">
        <v>1515</v>
      </c>
      <c r="K1454" s="3"/>
      <c r="L1454" s="3">
        <v>30726.219660867104</v>
      </c>
      <c r="M1454" s="3">
        <v>31801.63734899745</v>
      </c>
      <c r="N1454" s="107"/>
      <c r="O1454" s="100"/>
      <c r="P1454" s="3">
        <f t="shared" si="22"/>
        <v>62527.857009864558</v>
      </c>
    </row>
    <row r="1455" spans="1:16" x14ac:dyDescent="0.35">
      <c r="A1455" t="s">
        <v>10</v>
      </c>
      <c r="C1455" t="s">
        <v>11</v>
      </c>
      <c r="D1455" t="s">
        <v>32</v>
      </c>
      <c r="E1455" t="s">
        <v>1162</v>
      </c>
      <c r="F1455" t="s">
        <v>1163</v>
      </c>
      <c r="G1455">
        <v>1274</v>
      </c>
      <c r="H1455" t="s">
        <v>1161</v>
      </c>
      <c r="I1455">
        <v>63300080</v>
      </c>
      <c r="J1455" t="s">
        <v>91</v>
      </c>
      <c r="K1455" s="3"/>
      <c r="L1455" s="3">
        <v>88959.721684796183</v>
      </c>
      <c r="M1455" s="3">
        <v>92073.311943764056</v>
      </c>
      <c r="N1455" s="107"/>
      <c r="O1455" s="100"/>
      <c r="P1455" s="3">
        <f t="shared" si="22"/>
        <v>181033.03362856025</v>
      </c>
    </row>
    <row r="1456" spans="1:16" x14ac:dyDescent="0.35">
      <c r="A1456" t="s">
        <v>10</v>
      </c>
      <c r="C1456" t="s">
        <v>11</v>
      </c>
      <c r="D1456" t="s">
        <v>32</v>
      </c>
      <c r="E1456" t="s">
        <v>1162</v>
      </c>
      <c r="F1456" t="s">
        <v>1163</v>
      </c>
      <c r="G1456">
        <v>1274</v>
      </c>
      <c r="H1456" t="s">
        <v>1161</v>
      </c>
      <c r="I1456">
        <v>63300100</v>
      </c>
      <c r="J1456" t="s">
        <v>1869</v>
      </c>
      <c r="K1456" s="3"/>
      <c r="L1456" s="3">
        <v>26922.021036188322</v>
      </c>
      <c r="M1456" s="3">
        <v>27864.291772454912</v>
      </c>
      <c r="N1456" s="107"/>
      <c r="O1456" s="100"/>
      <c r="P1456" s="3">
        <f t="shared" si="22"/>
        <v>54786.312808643233</v>
      </c>
    </row>
    <row r="1457" spans="1:16" x14ac:dyDescent="0.35">
      <c r="A1457" t="s">
        <v>10</v>
      </c>
      <c r="C1457" t="s">
        <v>11</v>
      </c>
      <c r="D1457" t="s">
        <v>32</v>
      </c>
      <c r="E1457" t="s">
        <v>1162</v>
      </c>
      <c r="F1457" t="s">
        <v>1163</v>
      </c>
      <c r="G1457">
        <v>1274</v>
      </c>
      <c r="H1457" t="s">
        <v>1161</v>
      </c>
      <c r="I1457">
        <v>63300170</v>
      </c>
      <c r="J1457" t="s">
        <v>1873</v>
      </c>
      <c r="K1457" s="3"/>
      <c r="L1457" s="3">
        <v>46528.275486455903</v>
      </c>
      <c r="M1457" s="3">
        <v>48156.765128481857</v>
      </c>
      <c r="N1457" s="107"/>
      <c r="O1457" s="100"/>
      <c r="P1457" s="3">
        <f t="shared" si="22"/>
        <v>94685.040614937752</v>
      </c>
    </row>
    <row r="1458" spans="1:16" x14ac:dyDescent="0.35">
      <c r="A1458" t="s">
        <v>10</v>
      </c>
      <c r="C1458" t="s">
        <v>11</v>
      </c>
      <c r="D1458" t="s">
        <v>32</v>
      </c>
      <c r="E1458" t="s">
        <v>1156</v>
      </c>
      <c r="F1458" t="s">
        <v>1157</v>
      </c>
      <c r="G1458">
        <v>1277</v>
      </c>
      <c r="H1458" t="s">
        <v>1158</v>
      </c>
      <c r="I1458">
        <v>63300040</v>
      </c>
      <c r="J1458" t="s">
        <v>1515</v>
      </c>
      <c r="K1458" s="3"/>
      <c r="L1458" s="3">
        <v>15376.988374362843</v>
      </c>
      <c r="M1458" s="3">
        <v>15915.182967465542</v>
      </c>
      <c r="N1458" s="107"/>
      <c r="O1458" s="100"/>
      <c r="P1458" s="3">
        <f t="shared" si="22"/>
        <v>31292.171341828383</v>
      </c>
    </row>
    <row r="1459" spans="1:16" x14ac:dyDescent="0.35">
      <c r="A1459" t="s">
        <v>10</v>
      </c>
      <c r="C1459" t="s">
        <v>11</v>
      </c>
      <c r="D1459" t="s">
        <v>32</v>
      </c>
      <c r="E1459" t="s">
        <v>1156</v>
      </c>
      <c r="F1459" t="s">
        <v>1157</v>
      </c>
      <c r="G1459">
        <v>1277</v>
      </c>
      <c r="H1459" t="s">
        <v>1158</v>
      </c>
      <c r="I1459">
        <v>63300080</v>
      </c>
      <c r="J1459" t="s">
        <v>91</v>
      </c>
      <c r="K1459" s="3"/>
      <c r="L1459" s="3">
        <v>44520.042531488616</v>
      </c>
      <c r="M1459" s="3">
        <v>46078.244020090708</v>
      </c>
      <c r="N1459" s="107"/>
      <c r="O1459" s="100"/>
      <c r="P1459" s="3">
        <f t="shared" si="22"/>
        <v>90598.286551579324</v>
      </c>
    </row>
    <row r="1460" spans="1:16" x14ac:dyDescent="0.35">
      <c r="A1460" t="s">
        <v>10</v>
      </c>
      <c r="C1460" t="s">
        <v>11</v>
      </c>
      <c r="D1460" t="s">
        <v>32</v>
      </c>
      <c r="E1460" t="s">
        <v>1156</v>
      </c>
      <c r="F1460" t="s">
        <v>1157</v>
      </c>
      <c r="G1460">
        <v>1277</v>
      </c>
      <c r="H1460" t="s">
        <v>1158</v>
      </c>
      <c r="I1460">
        <v>63300100</v>
      </c>
      <c r="J1460" t="s">
        <v>1869</v>
      </c>
      <c r="K1460" s="3"/>
      <c r="L1460" s="3">
        <v>13473.170766108396</v>
      </c>
      <c r="M1460" s="3">
        <v>13944.731742922189</v>
      </c>
      <c r="N1460" s="107"/>
      <c r="O1460" s="100"/>
      <c r="P1460" s="3">
        <f t="shared" si="22"/>
        <v>27417.902509030588</v>
      </c>
    </row>
    <row r="1461" spans="1:16" x14ac:dyDescent="0.35">
      <c r="A1461" t="s">
        <v>10</v>
      </c>
      <c r="C1461" t="s">
        <v>11</v>
      </c>
      <c r="D1461" t="s">
        <v>32</v>
      </c>
      <c r="E1461" t="s">
        <v>1156</v>
      </c>
      <c r="F1461" t="s">
        <v>1157</v>
      </c>
      <c r="G1461">
        <v>1277</v>
      </c>
      <c r="H1461" t="s">
        <v>1158</v>
      </c>
      <c r="I1461">
        <v>63300170</v>
      </c>
      <c r="J1461" t="s">
        <v>1873</v>
      </c>
      <c r="K1461" s="3"/>
      <c r="L1461" s="3">
        <v>23285.153824035166</v>
      </c>
      <c r="M1461" s="3">
        <v>24100.134207876392</v>
      </c>
      <c r="N1461" s="107"/>
      <c r="O1461" s="100"/>
      <c r="P1461" s="3">
        <f t="shared" si="22"/>
        <v>47385.288031911557</v>
      </c>
    </row>
    <row r="1462" spans="1:16" x14ac:dyDescent="0.35">
      <c r="A1462" t="s">
        <v>10</v>
      </c>
      <c r="C1462" t="s">
        <v>11</v>
      </c>
      <c r="D1462" t="s">
        <v>32</v>
      </c>
      <c r="E1462" t="s">
        <v>1151</v>
      </c>
      <c r="F1462" t="s">
        <v>1152</v>
      </c>
      <c r="G1462">
        <v>1279</v>
      </c>
      <c r="H1462" t="s">
        <v>1153</v>
      </c>
      <c r="I1462">
        <v>63300040</v>
      </c>
      <c r="J1462" t="s">
        <v>1515</v>
      </c>
      <c r="K1462" s="3"/>
      <c r="L1462" s="3">
        <v>15376.988374362843</v>
      </c>
      <c r="M1462" s="3">
        <v>15915.182967465542</v>
      </c>
      <c r="N1462" s="107"/>
      <c r="O1462" s="100"/>
      <c r="P1462" s="3">
        <f t="shared" si="22"/>
        <v>31292.171341828383</v>
      </c>
    </row>
    <row r="1463" spans="1:16" x14ac:dyDescent="0.35">
      <c r="A1463" t="s">
        <v>10</v>
      </c>
      <c r="C1463" t="s">
        <v>11</v>
      </c>
      <c r="D1463" t="s">
        <v>32</v>
      </c>
      <c r="E1463" t="s">
        <v>1151</v>
      </c>
      <c r="F1463" t="s">
        <v>1152</v>
      </c>
      <c r="G1463">
        <v>1279</v>
      </c>
      <c r="H1463" t="s">
        <v>1153</v>
      </c>
      <c r="I1463">
        <v>63300080</v>
      </c>
      <c r="J1463" t="s">
        <v>91</v>
      </c>
      <c r="K1463" s="3"/>
      <c r="L1463" s="3">
        <v>44520.042531488616</v>
      </c>
      <c r="M1463" s="3">
        <v>46078.244020090708</v>
      </c>
      <c r="N1463" s="107"/>
      <c r="O1463" s="100"/>
      <c r="P1463" s="3">
        <f t="shared" si="22"/>
        <v>90598.286551579324</v>
      </c>
    </row>
    <row r="1464" spans="1:16" x14ac:dyDescent="0.35">
      <c r="A1464" t="s">
        <v>10</v>
      </c>
      <c r="C1464" t="s">
        <v>11</v>
      </c>
      <c r="D1464" t="s">
        <v>32</v>
      </c>
      <c r="E1464" t="s">
        <v>1151</v>
      </c>
      <c r="F1464" t="s">
        <v>1152</v>
      </c>
      <c r="G1464">
        <v>1279</v>
      </c>
      <c r="H1464" t="s">
        <v>1153</v>
      </c>
      <c r="I1464">
        <v>63300100</v>
      </c>
      <c r="J1464" t="s">
        <v>1869</v>
      </c>
      <c r="K1464" s="3"/>
      <c r="L1464" s="3">
        <v>13473.170766108396</v>
      </c>
      <c r="M1464" s="3">
        <v>13944.731742922189</v>
      </c>
      <c r="N1464" s="107"/>
      <c r="O1464" s="100"/>
      <c r="P1464" s="3">
        <f t="shared" si="22"/>
        <v>27417.902509030588</v>
      </c>
    </row>
    <row r="1465" spans="1:16" x14ac:dyDescent="0.35">
      <c r="A1465" t="s">
        <v>10</v>
      </c>
      <c r="C1465" t="s">
        <v>11</v>
      </c>
      <c r="D1465" t="s">
        <v>32</v>
      </c>
      <c r="E1465" t="s">
        <v>1151</v>
      </c>
      <c r="F1465" t="s">
        <v>1152</v>
      </c>
      <c r="G1465">
        <v>1279</v>
      </c>
      <c r="H1465" t="s">
        <v>1153</v>
      </c>
      <c r="I1465">
        <v>63300170</v>
      </c>
      <c r="J1465" t="s">
        <v>1873</v>
      </c>
      <c r="K1465" s="3"/>
      <c r="L1465" s="3">
        <v>23285.153824035166</v>
      </c>
      <c r="M1465" s="3">
        <v>24100.134207876392</v>
      </c>
      <c r="N1465" s="107"/>
      <c r="O1465" s="100"/>
      <c r="P1465" s="3">
        <f t="shared" si="22"/>
        <v>47385.288031911557</v>
      </c>
    </row>
    <row r="1466" spans="1:16" x14ac:dyDescent="0.35">
      <c r="A1466" t="s">
        <v>10</v>
      </c>
      <c r="C1466" t="s">
        <v>11</v>
      </c>
      <c r="D1466" t="s">
        <v>32</v>
      </c>
      <c r="E1466" t="s">
        <v>1154</v>
      </c>
      <c r="F1466" t="s">
        <v>1155</v>
      </c>
      <c r="G1466">
        <v>1279</v>
      </c>
      <c r="H1466" t="s">
        <v>1153</v>
      </c>
      <c r="I1466">
        <v>63300040</v>
      </c>
      <c r="J1466" t="s">
        <v>1515</v>
      </c>
      <c r="K1466" s="3"/>
      <c r="L1466" s="3">
        <v>4942.4599385149713</v>
      </c>
      <c r="M1466" s="3">
        <v>5115.4460363629942</v>
      </c>
      <c r="N1466" s="107"/>
      <c r="O1466" s="100"/>
      <c r="P1466" s="3">
        <f t="shared" si="22"/>
        <v>10057.905974877965</v>
      </c>
    </row>
    <row r="1467" spans="1:16" x14ac:dyDescent="0.35">
      <c r="A1467" t="s">
        <v>10</v>
      </c>
      <c r="C1467" t="s">
        <v>11</v>
      </c>
      <c r="D1467" t="s">
        <v>32</v>
      </c>
      <c r="E1467" t="s">
        <v>1154</v>
      </c>
      <c r="F1467" t="s">
        <v>1155</v>
      </c>
      <c r="G1467">
        <v>1279</v>
      </c>
      <c r="H1467" t="s">
        <v>1153</v>
      </c>
      <c r="I1467">
        <v>63300080</v>
      </c>
      <c r="J1467" t="s">
        <v>91</v>
      </c>
      <c r="K1467" s="3"/>
      <c r="L1467" s="3">
        <v>14309.598298176677</v>
      </c>
      <c r="M1467" s="3">
        <v>14810.434238612861</v>
      </c>
      <c r="N1467" s="107"/>
      <c r="O1467" s="100"/>
      <c r="P1467" s="3">
        <f t="shared" si="22"/>
        <v>29120.032536789538</v>
      </c>
    </row>
    <row r="1468" spans="1:16" x14ac:dyDescent="0.35">
      <c r="A1468" t="s">
        <v>10</v>
      </c>
      <c r="C1468" t="s">
        <v>11</v>
      </c>
      <c r="D1468" t="s">
        <v>32</v>
      </c>
      <c r="E1468" t="s">
        <v>1154</v>
      </c>
      <c r="F1468" t="s">
        <v>1155</v>
      </c>
      <c r="G1468">
        <v>1279</v>
      </c>
      <c r="H1468" t="s">
        <v>1153</v>
      </c>
      <c r="I1468">
        <v>63300100</v>
      </c>
      <c r="J1468" t="s">
        <v>1869</v>
      </c>
      <c r="K1468" s="3"/>
      <c r="L1468" s="3">
        <v>4330.5363270797843</v>
      </c>
      <c r="M1468" s="3">
        <v>4482.105098527576</v>
      </c>
      <c r="N1468" s="107"/>
      <c r="O1468" s="100"/>
      <c r="P1468" s="3">
        <f t="shared" si="22"/>
        <v>8812.6414256073604</v>
      </c>
    </row>
    <row r="1469" spans="1:16" x14ac:dyDescent="0.35">
      <c r="A1469" t="s">
        <v>10</v>
      </c>
      <c r="C1469" t="s">
        <v>11</v>
      </c>
      <c r="D1469" t="s">
        <v>32</v>
      </c>
      <c r="E1469" t="s">
        <v>1154</v>
      </c>
      <c r="F1469" t="s">
        <v>1155</v>
      </c>
      <c r="G1469">
        <v>1279</v>
      </c>
      <c r="H1469" t="s">
        <v>1153</v>
      </c>
      <c r="I1469">
        <v>63300170</v>
      </c>
      <c r="J1469" t="s">
        <v>1873</v>
      </c>
      <c r="K1469" s="3"/>
      <c r="L1469" s="3">
        <v>7484.2964783226707</v>
      </c>
      <c r="M1469" s="3">
        <v>7746.2468550639633</v>
      </c>
      <c r="N1469" s="107"/>
      <c r="O1469" s="100"/>
      <c r="P1469" s="3">
        <f t="shared" si="22"/>
        <v>15230.543333386635</v>
      </c>
    </row>
    <row r="1470" spans="1:16" x14ac:dyDescent="0.35">
      <c r="A1470" t="s">
        <v>10</v>
      </c>
      <c r="C1470" t="s">
        <v>11</v>
      </c>
      <c r="D1470" t="s">
        <v>24</v>
      </c>
      <c r="E1470" t="s">
        <v>1451</v>
      </c>
      <c r="F1470" t="s">
        <v>1452</v>
      </c>
      <c r="G1470">
        <v>1115</v>
      </c>
      <c r="H1470" t="s">
        <v>1453</v>
      </c>
      <c r="I1470">
        <v>63300040</v>
      </c>
      <c r="J1470" t="s">
        <v>1515</v>
      </c>
      <c r="K1470" s="3"/>
      <c r="L1470" s="3">
        <v>46243.434607467017</v>
      </c>
      <c r="M1470" s="3">
        <v>47861.954818728358</v>
      </c>
      <c r="N1470" s="107"/>
      <c r="O1470" s="100"/>
      <c r="P1470" s="3">
        <f t="shared" si="22"/>
        <v>94105.389426195383</v>
      </c>
    </row>
    <row r="1471" spans="1:16" x14ac:dyDescent="0.35">
      <c r="A1471" t="s">
        <v>10</v>
      </c>
      <c r="C1471" t="s">
        <v>11</v>
      </c>
      <c r="D1471" t="s">
        <v>24</v>
      </c>
      <c r="E1471" t="s">
        <v>1451</v>
      </c>
      <c r="F1471" t="s">
        <v>1452</v>
      </c>
      <c r="G1471">
        <v>1115</v>
      </c>
      <c r="H1471" t="s">
        <v>1453</v>
      </c>
      <c r="I1471">
        <v>63300080</v>
      </c>
      <c r="J1471" t="s">
        <v>91</v>
      </c>
      <c r="K1471" s="3"/>
      <c r="L1471" s="3">
        <v>133885.75353019021</v>
      </c>
      <c r="M1471" s="3">
        <v>138571.75490374686</v>
      </c>
      <c r="N1471" s="107"/>
      <c r="O1471" s="100"/>
      <c r="P1471" s="3">
        <f t="shared" si="22"/>
        <v>272457.5084339371</v>
      </c>
    </row>
    <row r="1472" spans="1:16" x14ac:dyDescent="0.35">
      <c r="A1472" t="s">
        <v>10</v>
      </c>
      <c r="C1472" t="s">
        <v>11</v>
      </c>
      <c r="D1472" t="s">
        <v>24</v>
      </c>
      <c r="E1472" t="s">
        <v>1451</v>
      </c>
      <c r="F1472" t="s">
        <v>1452</v>
      </c>
      <c r="G1472">
        <v>1115</v>
      </c>
      <c r="H1472" t="s">
        <v>1453</v>
      </c>
      <c r="I1472">
        <v>63300100</v>
      </c>
      <c r="J1472" t="s">
        <v>1869</v>
      </c>
      <c r="K1472" s="3"/>
      <c r="L1472" s="3">
        <v>40518.056989399673</v>
      </c>
      <c r="M1472" s="3">
        <v>41936.18898402866</v>
      </c>
      <c r="N1472" s="107"/>
      <c r="O1472" s="100"/>
      <c r="P1472" s="3">
        <f t="shared" si="22"/>
        <v>82454.245973428333</v>
      </c>
    </row>
    <row r="1473" spans="1:16" x14ac:dyDescent="0.35">
      <c r="A1473" t="s">
        <v>10</v>
      </c>
      <c r="C1473" t="s">
        <v>11</v>
      </c>
      <c r="D1473" t="s">
        <v>24</v>
      </c>
      <c r="E1473" t="s">
        <v>1451</v>
      </c>
      <c r="F1473" t="s">
        <v>1452</v>
      </c>
      <c r="G1473">
        <v>1115</v>
      </c>
      <c r="H1473" t="s">
        <v>1453</v>
      </c>
      <c r="I1473">
        <v>63300130</v>
      </c>
      <c r="J1473" t="s">
        <v>1896</v>
      </c>
      <c r="K1473" s="3"/>
      <c r="L1473" s="3">
        <v>22020.68314641287</v>
      </c>
      <c r="M1473" s="3">
        <v>22791.407056537315</v>
      </c>
      <c r="N1473" s="107"/>
      <c r="O1473" s="100"/>
      <c r="P1473" s="3">
        <f t="shared" si="22"/>
        <v>44812.090202950189</v>
      </c>
    </row>
    <row r="1474" spans="1:16" x14ac:dyDescent="0.35">
      <c r="A1474" t="s">
        <v>10</v>
      </c>
      <c r="C1474" t="s">
        <v>11</v>
      </c>
      <c r="D1474" t="s">
        <v>24</v>
      </c>
      <c r="E1474" t="s">
        <v>1451</v>
      </c>
      <c r="F1474" t="s">
        <v>1452</v>
      </c>
      <c r="G1474">
        <v>1115</v>
      </c>
      <c r="H1474" t="s">
        <v>1453</v>
      </c>
      <c r="I1474">
        <v>63300170</v>
      </c>
      <c r="J1474" t="s">
        <v>1873</v>
      </c>
      <c r="K1474" s="3"/>
      <c r="L1474" s="3">
        <v>70025.772405592914</v>
      </c>
      <c r="M1474" s="3">
        <v>72476.67443978865</v>
      </c>
      <c r="N1474" s="107"/>
      <c r="O1474" s="100"/>
      <c r="P1474" s="3">
        <f t="shared" si="22"/>
        <v>142502.44684538158</v>
      </c>
    </row>
    <row r="1475" spans="1:16" x14ac:dyDescent="0.35">
      <c r="A1475" t="s">
        <v>10</v>
      </c>
      <c r="C1475" t="s">
        <v>11</v>
      </c>
      <c r="D1475" t="s">
        <v>24</v>
      </c>
      <c r="E1475" t="s">
        <v>1454</v>
      </c>
      <c r="F1475" t="s">
        <v>1455</v>
      </c>
      <c r="G1475">
        <v>1115</v>
      </c>
      <c r="H1475" t="s">
        <v>1453</v>
      </c>
      <c r="I1475">
        <v>63300040</v>
      </c>
      <c r="J1475" t="s">
        <v>1515</v>
      </c>
      <c r="K1475" s="3"/>
      <c r="L1475" s="3">
        <v>30526.704014268853</v>
      </c>
      <c r="M1475" s="3">
        <v>31595.138654768256</v>
      </c>
      <c r="N1475" s="107"/>
      <c r="O1475" s="100"/>
      <c r="P1475" s="3">
        <f t="shared" si="22"/>
        <v>62121.842669037113</v>
      </c>
    </row>
    <row r="1476" spans="1:16" x14ac:dyDescent="0.35">
      <c r="A1476" t="s">
        <v>10</v>
      </c>
      <c r="C1476" t="s">
        <v>11</v>
      </c>
      <c r="D1476" t="s">
        <v>24</v>
      </c>
      <c r="E1476" t="s">
        <v>1454</v>
      </c>
      <c r="F1476" t="s">
        <v>1455</v>
      </c>
      <c r="G1476">
        <v>1115</v>
      </c>
      <c r="H1476" t="s">
        <v>1453</v>
      </c>
      <c r="I1476">
        <v>63300080</v>
      </c>
      <c r="J1476" t="s">
        <v>91</v>
      </c>
      <c r="K1476" s="3"/>
      <c r="L1476" s="3">
        <v>88382.07638416886</v>
      </c>
      <c r="M1476" s="3">
        <v>91475.449057614765</v>
      </c>
      <c r="N1476" s="107"/>
      <c r="O1476" s="100"/>
      <c r="P1476" s="3">
        <f t="shared" ref="P1476:P1539" si="23">SUM(L1476:N1476)</f>
        <v>179857.52544178363</v>
      </c>
    </row>
    <row r="1477" spans="1:16" x14ac:dyDescent="0.35">
      <c r="A1477" t="s">
        <v>10</v>
      </c>
      <c r="C1477" t="s">
        <v>11</v>
      </c>
      <c r="D1477" t="s">
        <v>24</v>
      </c>
      <c r="E1477" t="s">
        <v>1454</v>
      </c>
      <c r="F1477" t="s">
        <v>1455</v>
      </c>
      <c r="G1477">
        <v>1115</v>
      </c>
      <c r="H1477" t="s">
        <v>1453</v>
      </c>
      <c r="I1477">
        <v>63300100</v>
      </c>
      <c r="J1477" t="s">
        <v>1869</v>
      </c>
      <c r="K1477" s="3"/>
      <c r="L1477" s="3">
        <v>26747.207326787946</v>
      </c>
      <c r="M1477" s="3">
        <v>27683.35958322552</v>
      </c>
      <c r="N1477" s="107"/>
      <c r="O1477" s="100"/>
      <c r="P1477" s="3">
        <f t="shared" si="23"/>
        <v>54430.566910013469</v>
      </c>
    </row>
    <row r="1478" spans="1:16" x14ac:dyDescent="0.35">
      <c r="A1478" t="s">
        <v>10</v>
      </c>
      <c r="C1478" t="s">
        <v>11</v>
      </c>
      <c r="D1478" t="s">
        <v>24</v>
      </c>
      <c r="E1478" t="s">
        <v>1454</v>
      </c>
      <c r="F1478" t="s">
        <v>1455</v>
      </c>
      <c r="G1478">
        <v>1115</v>
      </c>
      <c r="H1478" t="s">
        <v>1453</v>
      </c>
      <c r="I1478">
        <v>63300110</v>
      </c>
      <c r="J1478" t="s">
        <v>1866</v>
      </c>
      <c r="K1478" s="3"/>
      <c r="L1478" s="3">
        <v>32.160000000000004</v>
      </c>
      <c r="M1478" s="3">
        <v>32.160000000000004</v>
      </c>
      <c r="N1478" s="107"/>
      <c r="O1478" s="100"/>
      <c r="P1478" s="3">
        <f t="shared" si="23"/>
        <v>64.320000000000007</v>
      </c>
    </row>
    <row r="1479" spans="1:16" x14ac:dyDescent="0.35">
      <c r="A1479" t="s">
        <v>10</v>
      </c>
      <c r="C1479" t="s">
        <v>11</v>
      </c>
      <c r="D1479" t="s">
        <v>24</v>
      </c>
      <c r="E1479" t="s">
        <v>1454</v>
      </c>
      <c r="F1479" t="s">
        <v>1455</v>
      </c>
      <c r="G1479">
        <v>1115</v>
      </c>
      <c r="H1479" t="s">
        <v>1453</v>
      </c>
      <c r="I1479">
        <v>63300170</v>
      </c>
      <c r="J1479" t="s">
        <v>1873</v>
      </c>
      <c r="K1479" s="3"/>
      <c r="L1479" s="3">
        <v>46226.151793035693</v>
      </c>
      <c r="M1479" s="3">
        <v>47844.067105791932</v>
      </c>
      <c r="N1479" s="107"/>
      <c r="O1479" s="100"/>
      <c r="P1479" s="3">
        <f t="shared" si="23"/>
        <v>94070.218898827618</v>
      </c>
    </row>
    <row r="1480" spans="1:16" x14ac:dyDescent="0.35">
      <c r="A1480" t="s">
        <v>10</v>
      </c>
      <c r="C1480" t="s">
        <v>11</v>
      </c>
      <c r="D1480" t="s">
        <v>24</v>
      </c>
      <c r="E1480" t="s">
        <v>1456</v>
      </c>
      <c r="F1480" t="s">
        <v>1457</v>
      </c>
      <c r="G1480">
        <v>1115</v>
      </c>
      <c r="H1480" t="s">
        <v>1453</v>
      </c>
      <c r="I1480">
        <v>63300040</v>
      </c>
      <c r="J1480" t="s">
        <v>1515</v>
      </c>
      <c r="K1480" s="3"/>
      <c r="L1480" s="3">
        <v>12818.585479813708</v>
      </c>
      <c r="M1480" s="3">
        <v>13267.235971607188</v>
      </c>
      <c r="N1480" s="107"/>
      <c r="O1480" s="100"/>
      <c r="P1480" s="3">
        <f t="shared" si="23"/>
        <v>26085.821451420896</v>
      </c>
    </row>
    <row r="1481" spans="1:16" x14ac:dyDescent="0.35">
      <c r="A1481" t="s">
        <v>10</v>
      </c>
      <c r="C1481" t="s">
        <v>11</v>
      </c>
      <c r="D1481" t="s">
        <v>24</v>
      </c>
      <c r="E1481" t="s">
        <v>1456</v>
      </c>
      <c r="F1481" t="s">
        <v>1457</v>
      </c>
      <c r="G1481">
        <v>1115</v>
      </c>
      <c r="H1481" t="s">
        <v>1453</v>
      </c>
      <c r="I1481">
        <v>63300080</v>
      </c>
      <c r="J1481" t="s">
        <v>91</v>
      </c>
      <c r="K1481" s="3"/>
      <c r="L1481" s="3">
        <v>37112.857008222549</v>
      </c>
      <c r="M1481" s="3">
        <v>38411.807003510337</v>
      </c>
      <c r="N1481" s="107"/>
      <c r="O1481" s="100"/>
      <c r="P1481" s="3">
        <f t="shared" si="23"/>
        <v>75524.664011732879</v>
      </c>
    </row>
    <row r="1482" spans="1:16" x14ac:dyDescent="0.35">
      <c r="A1482" t="s">
        <v>10</v>
      </c>
      <c r="C1482" t="s">
        <v>11</v>
      </c>
      <c r="D1482" t="s">
        <v>24</v>
      </c>
      <c r="E1482" t="s">
        <v>1456</v>
      </c>
      <c r="F1482" t="s">
        <v>1457</v>
      </c>
      <c r="G1482">
        <v>1115</v>
      </c>
      <c r="H1482" t="s">
        <v>1453</v>
      </c>
      <c r="I1482">
        <v>63300100</v>
      </c>
      <c r="J1482" t="s">
        <v>1869</v>
      </c>
      <c r="K1482" s="3"/>
      <c r="L1482" s="3">
        <v>11231.522515646297</v>
      </c>
      <c r="M1482" s="3">
        <v>11624.625803693918</v>
      </c>
      <c r="N1482" s="107"/>
      <c r="O1482" s="100"/>
      <c r="P1482" s="3">
        <f t="shared" si="23"/>
        <v>22856.148319340216</v>
      </c>
    </row>
    <row r="1483" spans="1:16" x14ac:dyDescent="0.35">
      <c r="A1483" t="s">
        <v>10</v>
      </c>
      <c r="C1483" t="s">
        <v>11</v>
      </c>
      <c r="D1483" t="s">
        <v>24</v>
      </c>
      <c r="E1483" t="s">
        <v>1456</v>
      </c>
      <c r="F1483" t="s">
        <v>1457</v>
      </c>
      <c r="G1483">
        <v>1115</v>
      </c>
      <c r="H1483" t="s">
        <v>1453</v>
      </c>
      <c r="I1483">
        <v>63300130</v>
      </c>
      <c r="J1483" t="s">
        <v>1896</v>
      </c>
      <c r="K1483" s="3"/>
      <c r="L1483" s="3">
        <v>6104.0883237208145</v>
      </c>
      <c r="M1483" s="3">
        <v>6317.7314150510429</v>
      </c>
      <c r="N1483" s="107"/>
      <c r="O1483" s="100"/>
      <c r="P1483" s="3">
        <f t="shared" si="23"/>
        <v>12421.819738771857</v>
      </c>
    </row>
    <row r="1484" spans="1:16" x14ac:dyDescent="0.35">
      <c r="A1484" t="s">
        <v>10</v>
      </c>
      <c r="C1484" t="s">
        <v>11</v>
      </c>
      <c r="D1484" t="s">
        <v>24</v>
      </c>
      <c r="E1484" t="s">
        <v>1456</v>
      </c>
      <c r="F1484" t="s">
        <v>1457</v>
      </c>
      <c r="G1484">
        <v>1115</v>
      </c>
      <c r="H1484" t="s">
        <v>1453</v>
      </c>
      <c r="I1484">
        <v>63300170</v>
      </c>
      <c r="J1484" t="s">
        <v>1873</v>
      </c>
      <c r="K1484" s="3"/>
      <c r="L1484" s="3">
        <v>19411.000869432188</v>
      </c>
      <c r="M1484" s="3">
        <v>20090.385899862315</v>
      </c>
      <c r="N1484" s="107"/>
      <c r="O1484" s="100"/>
      <c r="P1484" s="3">
        <f t="shared" si="23"/>
        <v>39501.386769294506</v>
      </c>
    </row>
    <row r="1485" spans="1:16" x14ac:dyDescent="0.35">
      <c r="A1485" t="s">
        <v>10</v>
      </c>
      <c r="C1485" t="s">
        <v>11</v>
      </c>
      <c r="D1485" t="s">
        <v>24</v>
      </c>
      <c r="E1485" t="s">
        <v>1458</v>
      </c>
      <c r="F1485" t="s">
        <v>1459</v>
      </c>
      <c r="G1485">
        <v>1115</v>
      </c>
      <c r="H1485" t="s">
        <v>1453</v>
      </c>
      <c r="I1485">
        <v>63300040</v>
      </c>
      <c r="J1485" t="s">
        <v>1515</v>
      </c>
      <c r="K1485" s="3"/>
      <c r="L1485" s="3">
        <v>24346.761012377541</v>
      </c>
      <c r="M1485" s="3">
        <v>25198.897647810751</v>
      </c>
      <c r="N1485" s="107"/>
      <c r="O1485" s="100"/>
      <c r="P1485" s="3">
        <f t="shared" si="23"/>
        <v>49545.658660188288</v>
      </c>
    </row>
    <row r="1486" spans="1:16" x14ac:dyDescent="0.35">
      <c r="A1486" t="s">
        <v>10</v>
      </c>
      <c r="C1486" t="s">
        <v>11</v>
      </c>
      <c r="D1486" t="s">
        <v>24</v>
      </c>
      <c r="E1486" t="s">
        <v>1458</v>
      </c>
      <c r="F1486" t="s">
        <v>1459</v>
      </c>
      <c r="G1486">
        <v>1115</v>
      </c>
      <c r="H1486" t="s">
        <v>1453</v>
      </c>
      <c r="I1486">
        <v>63300080</v>
      </c>
      <c r="J1486" t="s">
        <v>91</v>
      </c>
      <c r="K1486" s="3"/>
      <c r="L1486" s="3">
        <v>70489.669978693069</v>
      </c>
      <c r="M1486" s="3">
        <v>72956.808427947326</v>
      </c>
      <c r="N1486" s="107"/>
      <c r="O1486" s="100"/>
      <c r="P1486" s="3">
        <f t="shared" si="23"/>
        <v>143446.47840664041</v>
      </c>
    </row>
    <row r="1487" spans="1:16" x14ac:dyDescent="0.35">
      <c r="A1487" t="s">
        <v>10</v>
      </c>
      <c r="C1487" t="s">
        <v>11</v>
      </c>
      <c r="D1487" t="s">
        <v>24</v>
      </c>
      <c r="E1487" t="s">
        <v>1458</v>
      </c>
      <c r="F1487" t="s">
        <v>1459</v>
      </c>
      <c r="G1487">
        <v>1115</v>
      </c>
      <c r="H1487" t="s">
        <v>1453</v>
      </c>
      <c r="I1487">
        <v>63300100</v>
      </c>
      <c r="J1487" t="s">
        <v>1869</v>
      </c>
      <c r="K1487" s="3"/>
      <c r="L1487" s="3">
        <v>21332.4001251308</v>
      </c>
      <c r="M1487" s="3">
        <v>22079.034129510375</v>
      </c>
      <c r="N1487" s="107"/>
      <c r="O1487" s="100"/>
      <c r="P1487" s="3">
        <f t="shared" si="23"/>
        <v>43411.434254641179</v>
      </c>
    </row>
    <row r="1488" spans="1:16" x14ac:dyDescent="0.35">
      <c r="A1488" t="s">
        <v>10</v>
      </c>
      <c r="C1488" t="s">
        <v>11</v>
      </c>
      <c r="D1488" t="s">
        <v>24</v>
      </c>
      <c r="E1488" t="s">
        <v>1458</v>
      </c>
      <c r="F1488" t="s">
        <v>1459</v>
      </c>
      <c r="G1488">
        <v>1115</v>
      </c>
      <c r="H1488" t="s">
        <v>1453</v>
      </c>
      <c r="I1488">
        <v>63300130</v>
      </c>
      <c r="J1488" t="s">
        <v>1896</v>
      </c>
      <c r="K1488" s="3"/>
      <c r="L1488" s="3">
        <v>11593.695720179783</v>
      </c>
      <c r="M1488" s="3">
        <v>11999.475070386074</v>
      </c>
      <c r="N1488" s="107"/>
      <c r="O1488" s="100"/>
      <c r="P1488" s="3">
        <f t="shared" si="23"/>
        <v>23593.170790565855</v>
      </c>
    </row>
    <row r="1489" spans="1:16" x14ac:dyDescent="0.35">
      <c r="A1489" t="s">
        <v>10</v>
      </c>
      <c r="C1489" t="s">
        <v>11</v>
      </c>
      <c r="D1489" t="s">
        <v>24</v>
      </c>
      <c r="E1489" t="s">
        <v>1458</v>
      </c>
      <c r="F1489" t="s">
        <v>1459</v>
      </c>
      <c r="G1489">
        <v>1115</v>
      </c>
      <c r="H1489" t="s">
        <v>1453</v>
      </c>
      <c r="I1489">
        <v>63300170</v>
      </c>
      <c r="J1489" t="s">
        <v>1873</v>
      </c>
      <c r="K1489" s="3"/>
      <c r="L1489" s="3">
        <v>36867.952390171711</v>
      </c>
      <c r="M1489" s="3">
        <v>38158.330723827712</v>
      </c>
      <c r="N1489" s="107"/>
      <c r="O1489" s="100"/>
      <c r="P1489" s="3">
        <f t="shared" si="23"/>
        <v>75026.283113999423</v>
      </c>
    </row>
    <row r="1490" spans="1:16" x14ac:dyDescent="0.35">
      <c r="A1490" t="s">
        <v>10</v>
      </c>
      <c r="C1490" t="s">
        <v>11</v>
      </c>
      <c r="D1490" t="s">
        <v>24</v>
      </c>
      <c r="E1490" t="s">
        <v>1438</v>
      </c>
      <c r="F1490" t="s">
        <v>1439</v>
      </c>
      <c r="G1490">
        <v>1141</v>
      </c>
      <c r="H1490" t="s">
        <v>1440</v>
      </c>
      <c r="I1490">
        <v>63300040</v>
      </c>
      <c r="J1490" t="s">
        <v>1515</v>
      </c>
      <c r="K1490" s="3"/>
      <c r="L1490" s="3">
        <v>18529.888139183717</v>
      </c>
      <c r="M1490" s="3">
        <v>19178.434224055141</v>
      </c>
      <c r="N1490" s="107"/>
      <c r="O1490" s="100"/>
      <c r="P1490" s="3">
        <f t="shared" si="23"/>
        <v>37708.322363238854</v>
      </c>
    </row>
    <row r="1491" spans="1:16" x14ac:dyDescent="0.35">
      <c r="A1491" t="s">
        <v>10</v>
      </c>
      <c r="C1491" t="s">
        <v>11</v>
      </c>
      <c r="D1491" t="s">
        <v>24</v>
      </c>
      <c r="E1491" t="s">
        <v>1438</v>
      </c>
      <c r="F1491" t="s">
        <v>1439</v>
      </c>
      <c r="G1491">
        <v>1141</v>
      </c>
      <c r="H1491" t="s">
        <v>1440</v>
      </c>
      <c r="I1491">
        <v>63300080</v>
      </c>
      <c r="J1491" t="s">
        <v>91</v>
      </c>
      <c r="K1491" s="3"/>
      <c r="L1491" s="3">
        <v>53648.438041065237</v>
      </c>
      <c r="M1491" s="3">
        <v>55526.133372502511</v>
      </c>
      <c r="N1491" s="107"/>
      <c r="O1491" s="100"/>
      <c r="P1491" s="3">
        <f t="shared" si="23"/>
        <v>109174.57141356776</v>
      </c>
    </row>
    <row r="1492" spans="1:16" x14ac:dyDescent="0.35">
      <c r="A1492" t="s">
        <v>10</v>
      </c>
      <c r="C1492" t="s">
        <v>11</v>
      </c>
      <c r="D1492" t="s">
        <v>24</v>
      </c>
      <c r="E1492" t="s">
        <v>1438</v>
      </c>
      <c r="F1492" t="s">
        <v>1439</v>
      </c>
      <c r="G1492">
        <v>1141</v>
      </c>
      <c r="H1492" t="s">
        <v>1440</v>
      </c>
      <c r="I1492">
        <v>63300100</v>
      </c>
      <c r="J1492" t="s">
        <v>1869</v>
      </c>
      <c r="K1492" s="3"/>
      <c r="L1492" s="3">
        <v>16235.711512427637</v>
      </c>
      <c r="M1492" s="3">
        <v>16803.961415362603</v>
      </c>
      <c r="N1492" s="107"/>
      <c r="O1492" s="100"/>
      <c r="P1492" s="3">
        <f t="shared" si="23"/>
        <v>33039.672927790241</v>
      </c>
    </row>
    <row r="1493" spans="1:16" x14ac:dyDescent="0.35">
      <c r="A1493" t="s">
        <v>10</v>
      </c>
      <c r="C1493" t="s">
        <v>11</v>
      </c>
      <c r="D1493" t="s">
        <v>24</v>
      </c>
      <c r="E1493" t="s">
        <v>1438</v>
      </c>
      <c r="F1493" t="s">
        <v>1439</v>
      </c>
      <c r="G1493">
        <v>1141</v>
      </c>
      <c r="H1493" t="s">
        <v>1440</v>
      </c>
      <c r="I1493">
        <v>63300170</v>
      </c>
      <c r="J1493" t="s">
        <v>1873</v>
      </c>
      <c r="K1493" s="3"/>
      <c r="L1493" s="3">
        <v>28059.544896478201</v>
      </c>
      <c r="M1493" s="3">
        <v>29041.628967854933</v>
      </c>
      <c r="N1493" s="107"/>
      <c r="O1493" s="100"/>
      <c r="P1493" s="3">
        <f t="shared" si="23"/>
        <v>57101.173864333134</v>
      </c>
    </row>
    <row r="1494" spans="1:16" x14ac:dyDescent="0.35">
      <c r="A1494" t="s">
        <v>10</v>
      </c>
      <c r="C1494" t="s">
        <v>11</v>
      </c>
      <c r="D1494" t="s">
        <v>24</v>
      </c>
      <c r="E1494" t="s">
        <v>1441</v>
      </c>
      <c r="F1494" t="s">
        <v>1442</v>
      </c>
      <c r="G1494">
        <v>1141</v>
      </c>
      <c r="H1494" t="s">
        <v>1440</v>
      </c>
      <c r="I1494">
        <v>63300040</v>
      </c>
      <c r="J1494" t="s">
        <v>1515</v>
      </c>
      <c r="K1494" s="3"/>
      <c r="L1494" s="3">
        <v>4610.5116675220688</v>
      </c>
      <c r="M1494" s="3">
        <v>4771.8795758853412</v>
      </c>
      <c r="N1494" s="107"/>
      <c r="O1494" s="100"/>
      <c r="P1494" s="3">
        <f t="shared" si="23"/>
        <v>9382.39124340741</v>
      </c>
    </row>
    <row r="1495" spans="1:16" x14ac:dyDescent="0.35">
      <c r="A1495" t="s">
        <v>10</v>
      </c>
      <c r="C1495" t="s">
        <v>11</v>
      </c>
      <c r="D1495" t="s">
        <v>24</v>
      </c>
      <c r="E1495" t="s">
        <v>1441</v>
      </c>
      <c r="F1495" t="s">
        <v>1442</v>
      </c>
      <c r="G1495">
        <v>1141</v>
      </c>
      <c r="H1495" t="s">
        <v>1440</v>
      </c>
      <c r="I1495">
        <v>63300080</v>
      </c>
      <c r="J1495" t="s">
        <v>91</v>
      </c>
      <c r="K1495" s="3"/>
      <c r="L1495" s="3">
        <v>13348.529018349609</v>
      </c>
      <c r="M1495" s="3">
        <v>13815.727533991845</v>
      </c>
      <c r="N1495" s="107"/>
      <c r="O1495" s="100"/>
      <c r="P1495" s="3">
        <f t="shared" si="23"/>
        <v>27164.256552341452</v>
      </c>
    </row>
    <row r="1496" spans="1:16" x14ac:dyDescent="0.35">
      <c r="A1496" t="s">
        <v>10</v>
      </c>
      <c r="C1496" t="s">
        <v>11</v>
      </c>
      <c r="D1496" t="s">
        <v>24</v>
      </c>
      <c r="E1496" t="s">
        <v>1441</v>
      </c>
      <c r="F1496" t="s">
        <v>1442</v>
      </c>
      <c r="G1496">
        <v>1141</v>
      </c>
      <c r="H1496" t="s">
        <v>1440</v>
      </c>
      <c r="I1496">
        <v>63300100</v>
      </c>
      <c r="J1496" t="s">
        <v>1869</v>
      </c>
      <c r="K1496" s="3"/>
      <c r="L1496" s="3">
        <v>4039.6864134479083</v>
      </c>
      <c r="M1496" s="3">
        <v>4181.0754379185846</v>
      </c>
      <c r="N1496" s="107"/>
      <c r="O1496" s="100"/>
      <c r="P1496" s="3">
        <f t="shared" si="23"/>
        <v>8220.7618513664929</v>
      </c>
    </row>
    <row r="1497" spans="1:16" x14ac:dyDescent="0.35">
      <c r="A1497" t="s">
        <v>10</v>
      </c>
      <c r="C1497" t="s">
        <v>11</v>
      </c>
      <c r="D1497" t="s">
        <v>24</v>
      </c>
      <c r="E1497" t="s">
        <v>1441</v>
      </c>
      <c r="F1497" t="s">
        <v>1442</v>
      </c>
      <c r="G1497">
        <v>1141</v>
      </c>
      <c r="H1497" t="s">
        <v>1440</v>
      </c>
      <c r="I1497">
        <v>63300170</v>
      </c>
      <c r="J1497" t="s">
        <v>1873</v>
      </c>
      <c r="K1497" s="3"/>
      <c r="L1497" s="3">
        <v>6981.6319536762767</v>
      </c>
      <c r="M1497" s="3">
        <v>7225.9890720549456</v>
      </c>
      <c r="N1497" s="107"/>
      <c r="O1497" s="100"/>
      <c r="P1497" s="3">
        <f t="shared" si="23"/>
        <v>14207.621025731223</v>
      </c>
    </row>
    <row r="1498" spans="1:16" x14ac:dyDescent="0.35">
      <c r="A1498" t="s">
        <v>10</v>
      </c>
      <c r="C1498" t="s">
        <v>11</v>
      </c>
      <c r="D1498" t="s">
        <v>24</v>
      </c>
      <c r="E1498" t="s">
        <v>1443</v>
      </c>
      <c r="F1498" t="s">
        <v>1444</v>
      </c>
      <c r="G1498">
        <v>1141</v>
      </c>
      <c r="H1498" t="s">
        <v>1440</v>
      </c>
      <c r="I1498">
        <v>63300040</v>
      </c>
      <c r="J1498" t="s">
        <v>1515</v>
      </c>
      <c r="K1498" s="3"/>
      <c r="L1498" s="3">
        <v>7569.0109853858021</v>
      </c>
      <c r="M1498" s="3">
        <v>7833.9263698743034</v>
      </c>
      <c r="N1498" s="107"/>
      <c r="O1498" s="100"/>
      <c r="P1498" s="3">
        <f t="shared" si="23"/>
        <v>15402.937355260106</v>
      </c>
    </row>
    <row r="1499" spans="1:16" x14ac:dyDescent="0.35">
      <c r="A1499" t="s">
        <v>10</v>
      </c>
      <c r="C1499" t="s">
        <v>11</v>
      </c>
      <c r="D1499" t="s">
        <v>24</v>
      </c>
      <c r="E1499" t="s">
        <v>1443</v>
      </c>
      <c r="F1499" t="s">
        <v>1444</v>
      </c>
      <c r="G1499">
        <v>1141</v>
      </c>
      <c r="H1499" t="s">
        <v>1440</v>
      </c>
      <c r="I1499">
        <v>63300080</v>
      </c>
      <c r="J1499" t="s">
        <v>91</v>
      </c>
      <c r="K1499" s="3"/>
      <c r="L1499" s="3">
        <v>21914.088948164608</v>
      </c>
      <c r="M1499" s="3">
        <v>22681.082061350364</v>
      </c>
      <c r="N1499" s="107"/>
      <c r="O1499" s="100"/>
      <c r="P1499" s="3">
        <f t="shared" si="23"/>
        <v>44595.171009514976</v>
      </c>
    </row>
    <row r="1500" spans="1:16" x14ac:dyDescent="0.35">
      <c r="A1500" t="s">
        <v>10</v>
      </c>
      <c r="C1500" t="s">
        <v>11</v>
      </c>
      <c r="D1500" t="s">
        <v>24</v>
      </c>
      <c r="E1500" t="s">
        <v>1443</v>
      </c>
      <c r="F1500" t="s">
        <v>1444</v>
      </c>
      <c r="G1500">
        <v>1141</v>
      </c>
      <c r="H1500" t="s">
        <v>1440</v>
      </c>
      <c r="I1500">
        <v>63300100</v>
      </c>
      <c r="J1500" t="s">
        <v>1869</v>
      </c>
      <c r="K1500" s="3"/>
      <c r="L1500" s="3">
        <v>6631.8953395761309</v>
      </c>
      <c r="M1500" s="3">
        <v>6864.0116764612949</v>
      </c>
      <c r="N1500" s="107"/>
      <c r="O1500" s="100"/>
      <c r="P1500" s="3">
        <f t="shared" si="23"/>
        <v>13495.907016037425</v>
      </c>
    </row>
    <row r="1501" spans="1:16" x14ac:dyDescent="0.35">
      <c r="A1501" t="s">
        <v>10</v>
      </c>
      <c r="C1501" t="s">
        <v>11</v>
      </c>
      <c r="D1501" t="s">
        <v>24</v>
      </c>
      <c r="E1501" t="s">
        <v>1443</v>
      </c>
      <c r="F1501" t="s">
        <v>1444</v>
      </c>
      <c r="G1501">
        <v>1141</v>
      </c>
      <c r="H1501" t="s">
        <v>1440</v>
      </c>
      <c r="I1501">
        <v>63300170</v>
      </c>
      <c r="J1501" t="s">
        <v>1873</v>
      </c>
      <c r="K1501" s="3"/>
      <c r="L1501" s="3">
        <v>11461.645206441357</v>
      </c>
      <c r="M1501" s="3">
        <v>11862.802788666804</v>
      </c>
      <c r="N1501" s="107"/>
      <c r="O1501" s="100"/>
      <c r="P1501" s="3">
        <f t="shared" si="23"/>
        <v>23324.447995108159</v>
      </c>
    </row>
    <row r="1502" spans="1:16" x14ac:dyDescent="0.35">
      <c r="A1502" t="s">
        <v>10</v>
      </c>
      <c r="C1502" t="s">
        <v>11</v>
      </c>
      <c r="D1502" t="s">
        <v>24</v>
      </c>
      <c r="E1502" t="s">
        <v>1377</v>
      </c>
      <c r="F1502" t="s">
        <v>1378</v>
      </c>
      <c r="G1502">
        <v>1190</v>
      </c>
      <c r="H1502" t="s">
        <v>1379</v>
      </c>
      <c r="I1502">
        <v>63300040</v>
      </c>
      <c r="J1502" t="s">
        <v>1515</v>
      </c>
      <c r="K1502" s="3"/>
      <c r="L1502" s="3">
        <v>38933.915348647315</v>
      </c>
      <c r="M1502" s="3">
        <v>40296.602385849961</v>
      </c>
      <c r="N1502" s="107"/>
      <c r="O1502" s="100"/>
      <c r="P1502" s="3">
        <f t="shared" si="23"/>
        <v>79230.517734497276</v>
      </c>
    </row>
    <row r="1503" spans="1:16" x14ac:dyDescent="0.35">
      <c r="A1503" t="s">
        <v>10</v>
      </c>
      <c r="C1503" t="s">
        <v>11</v>
      </c>
      <c r="D1503" t="s">
        <v>24</v>
      </c>
      <c r="E1503" t="s">
        <v>1377</v>
      </c>
      <c r="F1503" t="s">
        <v>1378</v>
      </c>
      <c r="G1503">
        <v>1190</v>
      </c>
      <c r="H1503" t="s">
        <v>1379</v>
      </c>
      <c r="I1503">
        <v>63300080</v>
      </c>
      <c r="J1503" t="s">
        <v>91</v>
      </c>
      <c r="K1503" s="3"/>
      <c r="L1503" s="3">
        <v>112722.95491417889</v>
      </c>
      <c r="M1503" s="3">
        <v>116668.25833617513</v>
      </c>
      <c r="N1503" s="107"/>
      <c r="O1503" s="100"/>
      <c r="P1503" s="3">
        <f t="shared" si="23"/>
        <v>229391.21325035402</v>
      </c>
    </row>
    <row r="1504" spans="1:16" x14ac:dyDescent="0.35">
      <c r="A1504" t="s">
        <v>10</v>
      </c>
      <c r="C1504" t="s">
        <v>11</v>
      </c>
      <c r="D1504" t="s">
        <v>24</v>
      </c>
      <c r="E1504" t="s">
        <v>1377</v>
      </c>
      <c r="F1504" t="s">
        <v>1378</v>
      </c>
      <c r="G1504">
        <v>1190</v>
      </c>
      <c r="H1504" t="s">
        <v>1379</v>
      </c>
      <c r="I1504">
        <v>63300100</v>
      </c>
      <c r="J1504" t="s">
        <v>1869</v>
      </c>
      <c r="K1504" s="3"/>
      <c r="L1504" s="3">
        <v>34113.525829290978</v>
      </c>
      <c r="M1504" s="3">
        <v>35307.499233316157</v>
      </c>
      <c r="N1504" s="107"/>
      <c r="O1504" s="100"/>
      <c r="P1504" s="3">
        <f t="shared" si="23"/>
        <v>69421.025062607136</v>
      </c>
    </row>
    <row r="1505" spans="1:16" x14ac:dyDescent="0.35">
      <c r="A1505" t="s">
        <v>10</v>
      </c>
      <c r="C1505" t="s">
        <v>11</v>
      </c>
      <c r="D1505" t="s">
        <v>24</v>
      </c>
      <c r="E1505" t="s">
        <v>1377</v>
      </c>
      <c r="F1505" t="s">
        <v>1378</v>
      </c>
      <c r="G1505">
        <v>1190</v>
      </c>
      <c r="H1505" t="s">
        <v>1379</v>
      </c>
      <c r="I1505">
        <v>63300170</v>
      </c>
      <c r="J1505" t="s">
        <v>1873</v>
      </c>
      <c r="K1505" s="3"/>
      <c r="L1505" s="3">
        <v>58957.071813665934</v>
      </c>
      <c r="M1505" s="3">
        <v>61020.569327144236</v>
      </c>
      <c r="N1505" s="107"/>
      <c r="O1505" s="100"/>
      <c r="P1505" s="3">
        <f t="shared" si="23"/>
        <v>119977.64114081017</v>
      </c>
    </row>
    <row r="1506" spans="1:16" x14ac:dyDescent="0.35">
      <c r="A1506" t="s">
        <v>10</v>
      </c>
      <c r="C1506" t="s">
        <v>11</v>
      </c>
      <c r="D1506" t="s">
        <v>24</v>
      </c>
      <c r="E1506" t="s">
        <v>1380</v>
      </c>
      <c r="F1506" t="s">
        <v>1381</v>
      </c>
      <c r="G1506">
        <v>1190</v>
      </c>
      <c r="H1506" t="s">
        <v>1379</v>
      </c>
      <c r="I1506">
        <v>63300040</v>
      </c>
      <c r="J1506" t="s">
        <v>1515</v>
      </c>
      <c r="K1506" s="3"/>
      <c r="L1506" s="3">
        <v>9840.6745199303514</v>
      </c>
      <c r="M1506" s="3">
        <v>10185.098128127913</v>
      </c>
      <c r="N1506" s="107"/>
      <c r="O1506" s="100"/>
      <c r="P1506" s="3">
        <f t="shared" si="23"/>
        <v>20025.772648058264</v>
      </c>
    </row>
    <row r="1507" spans="1:16" x14ac:dyDescent="0.35">
      <c r="A1507" t="s">
        <v>10</v>
      </c>
      <c r="C1507" t="s">
        <v>11</v>
      </c>
      <c r="D1507" t="s">
        <v>24</v>
      </c>
      <c r="E1507" t="s">
        <v>1380</v>
      </c>
      <c r="F1507" t="s">
        <v>1381</v>
      </c>
      <c r="G1507">
        <v>1190</v>
      </c>
      <c r="H1507" t="s">
        <v>1379</v>
      </c>
      <c r="I1507">
        <v>63300080</v>
      </c>
      <c r="J1507" t="s">
        <v>91</v>
      </c>
      <c r="K1507" s="3"/>
      <c r="L1507" s="3">
        <v>28491.095752941212</v>
      </c>
      <c r="M1507" s="3">
        <v>29488.284104294147</v>
      </c>
      <c r="N1507" s="107"/>
      <c r="O1507" s="100"/>
      <c r="P1507" s="3">
        <f t="shared" si="23"/>
        <v>57979.379857235355</v>
      </c>
    </row>
    <row r="1508" spans="1:16" x14ac:dyDescent="0.35">
      <c r="A1508" t="s">
        <v>10</v>
      </c>
      <c r="C1508" t="s">
        <v>11</v>
      </c>
      <c r="D1508" t="s">
        <v>24</v>
      </c>
      <c r="E1508" t="s">
        <v>1380</v>
      </c>
      <c r="F1508" t="s">
        <v>1381</v>
      </c>
      <c r="G1508">
        <v>1190</v>
      </c>
      <c r="H1508" t="s">
        <v>1379</v>
      </c>
      <c r="I1508">
        <v>63300100</v>
      </c>
      <c r="J1508" t="s">
        <v>1869</v>
      </c>
      <c r="K1508" s="3"/>
      <c r="L1508" s="3">
        <v>8622.3052936532604</v>
      </c>
      <c r="M1508" s="3">
        <v>8924.0859789311235</v>
      </c>
      <c r="N1508" s="107"/>
      <c r="O1508" s="100"/>
      <c r="P1508" s="3">
        <f t="shared" si="23"/>
        <v>17546.391272584384</v>
      </c>
    </row>
    <row r="1509" spans="1:16" x14ac:dyDescent="0.35">
      <c r="A1509" t="s">
        <v>10</v>
      </c>
      <c r="C1509" t="s">
        <v>11</v>
      </c>
      <c r="D1509" t="s">
        <v>24</v>
      </c>
      <c r="E1509" t="s">
        <v>1380</v>
      </c>
      <c r="F1509" t="s">
        <v>1381</v>
      </c>
      <c r="G1509">
        <v>1190</v>
      </c>
      <c r="H1509" t="s">
        <v>1379</v>
      </c>
      <c r="I1509">
        <v>63300170</v>
      </c>
      <c r="J1509" t="s">
        <v>1873</v>
      </c>
      <c r="K1509" s="3"/>
      <c r="L1509" s="3">
        <v>14901.592844465962</v>
      </c>
      <c r="M1509" s="3">
        <v>15423.148594022268</v>
      </c>
      <c r="N1509" s="107"/>
      <c r="O1509" s="100"/>
      <c r="P1509" s="3">
        <f t="shared" si="23"/>
        <v>30324.741438488229</v>
      </c>
    </row>
    <row r="1510" spans="1:16" x14ac:dyDescent="0.35">
      <c r="A1510" t="s">
        <v>10</v>
      </c>
      <c r="C1510" t="s">
        <v>11</v>
      </c>
      <c r="D1510" t="s">
        <v>24</v>
      </c>
      <c r="E1510" t="s">
        <v>1370</v>
      </c>
      <c r="F1510" t="s">
        <v>1371</v>
      </c>
      <c r="G1510">
        <v>1191</v>
      </c>
      <c r="H1510" t="s">
        <v>1372</v>
      </c>
      <c r="I1510">
        <v>63300040</v>
      </c>
      <c r="J1510" t="s">
        <v>1515</v>
      </c>
      <c r="K1510" s="3"/>
      <c r="L1510" s="3">
        <v>31306.189830718933</v>
      </c>
      <c r="M1510" s="3">
        <v>32401.906474794094</v>
      </c>
      <c r="N1510" s="107"/>
      <c r="O1510" s="100"/>
      <c r="P1510" s="3">
        <f t="shared" si="23"/>
        <v>63708.096305513027</v>
      </c>
    </row>
    <row r="1511" spans="1:16" x14ac:dyDescent="0.35">
      <c r="A1511" t="s">
        <v>10</v>
      </c>
      <c r="C1511" t="s">
        <v>11</v>
      </c>
      <c r="D1511" t="s">
        <v>24</v>
      </c>
      <c r="E1511" t="s">
        <v>1370</v>
      </c>
      <c r="F1511" t="s">
        <v>1371</v>
      </c>
      <c r="G1511">
        <v>1191</v>
      </c>
      <c r="H1511" t="s">
        <v>1372</v>
      </c>
      <c r="I1511">
        <v>63300080</v>
      </c>
      <c r="J1511" t="s">
        <v>91</v>
      </c>
      <c r="K1511" s="3"/>
      <c r="L1511" s="3">
        <v>90638.873414652902</v>
      </c>
      <c r="M1511" s="3">
        <v>93811.233984165752</v>
      </c>
      <c r="N1511" s="107"/>
      <c r="O1511" s="100"/>
      <c r="P1511" s="3">
        <f t="shared" si="23"/>
        <v>184450.10739881865</v>
      </c>
    </row>
    <row r="1512" spans="1:16" x14ac:dyDescent="0.35">
      <c r="A1512" t="s">
        <v>10</v>
      </c>
      <c r="C1512" t="s">
        <v>11</v>
      </c>
      <c r="D1512" t="s">
        <v>24</v>
      </c>
      <c r="E1512" t="s">
        <v>1370</v>
      </c>
      <c r="F1512" t="s">
        <v>1371</v>
      </c>
      <c r="G1512">
        <v>1191</v>
      </c>
      <c r="H1512" t="s">
        <v>1372</v>
      </c>
      <c r="I1512">
        <v>63300100</v>
      </c>
      <c r="J1512" t="s">
        <v>1869</v>
      </c>
      <c r="K1512" s="3"/>
      <c r="L1512" s="3">
        <v>27430.185375487064</v>
      </c>
      <c r="M1512" s="3">
        <v>28390.241863629111</v>
      </c>
      <c r="N1512" s="107"/>
      <c r="O1512" s="100"/>
      <c r="P1512" s="3">
        <f t="shared" si="23"/>
        <v>55820.427239116179</v>
      </c>
    </row>
    <row r="1513" spans="1:16" x14ac:dyDescent="0.35">
      <c r="A1513" t="s">
        <v>10</v>
      </c>
      <c r="C1513" t="s">
        <v>11</v>
      </c>
      <c r="D1513" t="s">
        <v>24</v>
      </c>
      <c r="E1513" t="s">
        <v>1370</v>
      </c>
      <c r="F1513" t="s">
        <v>1371</v>
      </c>
      <c r="G1513">
        <v>1191</v>
      </c>
      <c r="H1513" t="s">
        <v>1372</v>
      </c>
      <c r="I1513">
        <v>63300170</v>
      </c>
      <c r="J1513" t="s">
        <v>1873</v>
      </c>
      <c r="K1513" s="3"/>
      <c r="L1513" s="3">
        <v>47406.516029374383</v>
      </c>
      <c r="M1513" s="3">
        <v>49065.744090402484</v>
      </c>
      <c r="N1513" s="107"/>
      <c r="O1513" s="100"/>
      <c r="P1513" s="3">
        <f t="shared" si="23"/>
        <v>96472.260119776867</v>
      </c>
    </row>
    <row r="1514" spans="1:16" x14ac:dyDescent="0.35">
      <c r="A1514" t="s">
        <v>10</v>
      </c>
      <c r="C1514" t="s">
        <v>11</v>
      </c>
      <c r="D1514" t="s">
        <v>24</v>
      </c>
      <c r="E1514" t="s">
        <v>1373</v>
      </c>
      <c r="F1514" t="s">
        <v>1374</v>
      </c>
      <c r="G1514">
        <v>1191</v>
      </c>
      <c r="H1514" t="s">
        <v>1372</v>
      </c>
      <c r="I1514">
        <v>63300040</v>
      </c>
      <c r="J1514" t="s">
        <v>1515</v>
      </c>
      <c r="K1514" s="3"/>
      <c r="L1514" s="3">
        <v>22205.303182326577</v>
      </c>
      <c r="M1514" s="3">
        <v>22982.488793708006</v>
      </c>
      <c r="N1514" s="107"/>
      <c r="O1514" s="100"/>
      <c r="P1514" s="3">
        <f t="shared" si="23"/>
        <v>45187.791976034583</v>
      </c>
    </row>
    <row r="1515" spans="1:16" x14ac:dyDescent="0.35">
      <c r="A1515" t="s">
        <v>10</v>
      </c>
      <c r="C1515" t="s">
        <v>11</v>
      </c>
      <c r="D1515" t="s">
        <v>24</v>
      </c>
      <c r="E1515" t="s">
        <v>1373</v>
      </c>
      <c r="F1515" t="s">
        <v>1374</v>
      </c>
      <c r="G1515">
        <v>1191</v>
      </c>
      <c r="H1515" t="s">
        <v>1372</v>
      </c>
      <c r="I1515">
        <v>63300080</v>
      </c>
      <c r="J1515" t="s">
        <v>91</v>
      </c>
      <c r="K1515" s="3"/>
      <c r="L1515" s="3">
        <v>64289.639689783617</v>
      </c>
      <c r="M1515" s="3">
        <v>66539.777078926039</v>
      </c>
      <c r="N1515" s="107"/>
      <c r="O1515" s="100"/>
      <c r="P1515" s="3">
        <f t="shared" si="23"/>
        <v>130829.41676870966</v>
      </c>
    </row>
    <row r="1516" spans="1:16" x14ac:dyDescent="0.35">
      <c r="A1516" t="s">
        <v>10</v>
      </c>
      <c r="C1516" t="s">
        <v>11</v>
      </c>
      <c r="D1516" t="s">
        <v>24</v>
      </c>
      <c r="E1516" t="s">
        <v>1373</v>
      </c>
      <c r="F1516" t="s">
        <v>1374</v>
      </c>
      <c r="G1516">
        <v>1191</v>
      </c>
      <c r="H1516" t="s">
        <v>1372</v>
      </c>
      <c r="I1516">
        <v>63300100</v>
      </c>
      <c r="J1516" t="s">
        <v>1869</v>
      </c>
      <c r="K1516" s="3"/>
      <c r="L1516" s="3">
        <v>19456.075169276621</v>
      </c>
      <c r="M1516" s="3">
        <v>20137.037800201302</v>
      </c>
      <c r="N1516" s="107"/>
      <c r="O1516" s="100"/>
      <c r="P1516" s="3">
        <f t="shared" si="23"/>
        <v>39593.112969477923</v>
      </c>
    </row>
    <row r="1517" spans="1:16" x14ac:dyDescent="0.35">
      <c r="A1517" t="s">
        <v>10</v>
      </c>
      <c r="C1517" t="s">
        <v>11</v>
      </c>
      <c r="D1517" t="s">
        <v>24</v>
      </c>
      <c r="E1517" t="s">
        <v>1373</v>
      </c>
      <c r="F1517" t="s">
        <v>1374</v>
      </c>
      <c r="G1517">
        <v>1191</v>
      </c>
      <c r="H1517" t="s">
        <v>1372</v>
      </c>
      <c r="I1517">
        <v>63300170</v>
      </c>
      <c r="J1517" t="s">
        <v>1873</v>
      </c>
      <c r="K1517" s="3"/>
      <c r="L1517" s="3">
        <v>33625.173390380245</v>
      </c>
      <c r="M1517" s="3">
        <v>34802.054459043553</v>
      </c>
      <c r="N1517" s="107"/>
      <c r="O1517" s="100"/>
      <c r="P1517" s="3">
        <f t="shared" si="23"/>
        <v>68427.227849423798</v>
      </c>
    </row>
    <row r="1518" spans="1:16" x14ac:dyDescent="0.35">
      <c r="A1518" t="s">
        <v>10</v>
      </c>
      <c r="C1518" t="s">
        <v>11</v>
      </c>
      <c r="D1518" t="s">
        <v>24</v>
      </c>
      <c r="E1518" t="s">
        <v>1375</v>
      </c>
      <c r="F1518" t="s">
        <v>1376</v>
      </c>
      <c r="G1518">
        <v>1191</v>
      </c>
      <c r="H1518" t="s">
        <v>1372</v>
      </c>
      <c r="I1518">
        <v>63300040</v>
      </c>
      <c r="J1518" t="s">
        <v>1515</v>
      </c>
      <c r="K1518" s="3"/>
      <c r="L1518" s="3">
        <v>3012.4513828670933</v>
      </c>
      <c r="M1518" s="3">
        <v>3117.8871812674411</v>
      </c>
      <c r="N1518" s="107"/>
      <c r="O1518" s="100"/>
      <c r="P1518" s="3">
        <f t="shared" si="23"/>
        <v>6130.338564134534</v>
      </c>
    </row>
    <row r="1519" spans="1:16" x14ac:dyDescent="0.35">
      <c r="A1519" t="s">
        <v>10</v>
      </c>
      <c r="C1519" t="s">
        <v>11</v>
      </c>
      <c r="D1519" t="s">
        <v>24</v>
      </c>
      <c r="E1519" t="s">
        <v>1375</v>
      </c>
      <c r="F1519" t="s">
        <v>1376</v>
      </c>
      <c r="G1519">
        <v>1191</v>
      </c>
      <c r="H1519" t="s">
        <v>1372</v>
      </c>
      <c r="I1519">
        <v>63300080</v>
      </c>
      <c r="J1519" t="s">
        <v>91</v>
      </c>
      <c r="K1519" s="3"/>
      <c r="L1519" s="3">
        <v>8721.7640037294896</v>
      </c>
      <c r="M1519" s="3">
        <v>9027.0257438600202</v>
      </c>
      <c r="N1519" s="107"/>
      <c r="O1519" s="100"/>
      <c r="P1519" s="3">
        <f t="shared" si="23"/>
        <v>17748.789747589508</v>
      </c>
    </row>
    <row r="1520" spans="1:16" x14ac:dyDescent="0.35">
      <c r="A1520" t="s">
        <v>10</v>
      </c>
      <c r="C1520" t="s">
        <v>11</v>
      </c>
      <c r="D1520" t="s">
        <v>24</v>
      </c>
      <c r="E1520" t="s">
        <v>1375</v>
      </c>
      <c r="F1520" t="s">
        <v>1376</v>
      </c>
      <c r="G1520">
        <v>1191</v>
      </c>
      <c r="H1520" t="s">
        <v>1372</v>
      </c>
      <c r="I1520">
        <v>63300100</v>
      </c>
      <c r="J1520" t="s">
        <v>1869</v>
      </c>
      <c r="K1520" s="3"/>
      <c r="L1520" s="3">
        <v>2639.481211654977</v>
      </c>
      <c r="M1520" s="3">
        <v>2731.863054062901</v>
      </c>
      <c r="N1520" s="107"/>
      <c r="O1520" s="100"/>
      <c r="P1520" s="3">
        <f t="shared" si="23"/>
        <v>5371.3442657178784</v>
      </c>
    </row>
    <row r="1521" spans="1:16" x14ac:dyDescent="0.35">
      <c r="A1521" t="s">
        <v>10</v>
      </c>
      <c r="C1521" t="s">
        <v>11</v>
      </c>
      <c r="D1521" t="s">
        <v>24</v>
      </c>
      <c r="E1521" t="s">
        <v>1375</v>
      </c>
      <c r="F1521" t="s">
        <v>1376</v>
      </c>
      <c r="G1521">
        <v>1191</v>
      </c>
      <c r="H1521" t="s">
        <v>1372</v>
      </c>
      <c r="I1521">
        <v>63300170</v>
      </c>
      <c r="J1521" t="s">
        <v>1873</v>
      </c>
      <c r="K1521" s="3"/>
      <c r="L1521" s="3">
        <v>4561.7120940558843</v>
      </c>
      <c r="M1521" s="3">
        <v>4721.3720173478396</v>
      </c>
      <c r="N1521" s="107"/>
      <c r="O1521" s="100"/>
      <c r="P1521" s="3">
        <f t="shared" si="23"/>
        <v>9283.0841114037248</v>
      </c>
    </row>
    <row r="1522" spans="1:16" x14ac:dyDescent="0.35">
      <c r="A1522" t="s">
        <v>10</v>
      </c>
      <c r="C1522" t="s">
        <v>11</v>
      </c>
      <c r="D1522" t="s">
        <v>24</v>
      </c>
      <c r="E1522" t="s">
        <v>1481</v>
      </c>
      <c r="F1522" t="s">
        <v>1482</v>
      </c>
      <c r="G1522">
        <v>1900</v>
      </c>
      <c r="H1522" t="s">
        <v>1016</v>
      </c>
      <c r="I1522">
        <v>63300110</v>
      </c>
      <c r="J1522" t="s">
        <v>1866</v>
      </c>
      <c r="K1522" s="3"/>
      <c r="L1522" s="3">
        <v>48</v>
      </c>
      <c r="M1522" s="3">
        <v>48</v>
      </c>
      <c r="N1522" s="107"/>
      <c r="O1522" s="100"/>
      <c r="P1522" s="3">
        <f t="shared" si="23"/>
        <v>96</v>
      </c>
    </row>
    <row r="1523" spans="1:16" x14ac:dyDescent="0.35">
      <c r="A1523" t="s">
        <v>10</v>
      </c>
      <c r="C1523" t="s">
        <v>11</v>
      </c>
      <c r="D1523" t="s">
        <v>24</v>
      </c>
      <c r="E1523" t="s">
        <v>1014</v>
      </c>
      <c r="F1523" t="s">
        <v>1015</v>
      </c>
      <c r="G1523">
        <v>1900</v>
      </c>
      <c r="H1523" t="s">
        <v>1016</v>
      </c>
      <c r="I1523">
        <v>63300040</v>
      </c>
      <c r="J1523" t="s">
        <v>1515</v>
      </c>
      <c r="K1523" s="3"/>
      <c r="L1523" s="3">
        <v>127659.24008198381</v>
      </c>
      <c r="M1523" s="3">
        <v>132127.31348485325</v>
      </c>
      <c r="N1523" s="107"/>
      <c r="O1523" s="100"/>
      <c r="P1523" s="3">
        <f t="shared" si="23"/>
        <v>259786.55356683704</v>
      </c>
    </row>
    <row r="1524" spans="1:16" x14ac:dyDescent="0.35">
      <c r="A1524" t="s">
        <v>10</v>
      </c>
      <c r="C1524" t="s">
        <v>11</v>
      </c>
      <c r="D1524" t="s">
        <v>24</v>
      </c>
      <c r="E1524" t="s">
        <v>1014</v>
      </c>
      <c r="F1524" t="s">
        <v>1015</v>
      </c>
      <c r="G1524">
        <v>1900</v>
      </c>
      <c r="H1524" t="s">
        <v>1016</v>
      </c>
      <c r="I1524">
        <v>63300080</v>
      </c>
      <c r="J1524" t="s">
        <v>91</v>
      </c>
      <c r="K1524" s="3"/>
      <c r="L1524" s="3">
        <v>369603.89509450551</v>
      </c>
      <c r="M1524" s="3">
        <v>382540.03142281319</v>
      </c>
      <c r="N1524" s="107"/>
      <c r="O1524" s="100"/>
      <c r="P1524" s="3">
        <f t="shared" si="23"/>
        <v>752143.9265173187</v>
      </c>
    </row>
    <row r="1525" spans="1:16" x14ac:dyDescent="0.35">
      <c r="A1525" t="s">
        <v>10</v>
      </c>
      <c r="C1525" t="s">
        <v>11</v>
      </c>
      <c r="D1525" t="s">
        <v>24</v>
      </c>
      <c r="E1525" t="s">
        <v>1014</v>
      </c>
      <c r="F1525" t="s">
        <v>1015</v>
      </c>
      <c r="G1525">
        <v>1900</v>
      </c>
      <c r="H1525" t="s">
        <v>1016</v>
      </c>
      <c r="I1525">
        <v>63300100</v>
      </c>
      <c r="J1525" t="s">
        <v>1869</v>
      </c>
      <c r="K1525" s="3"/>
      <c r="L1525" s="3">
        <v>111853.81035754771</v>
      </c>
      <c r="M1525" s="3">
        <v>115768.69372006188</v>
      </c>
      <c r="N1525" s="107"/>
      <c r="O1525" s="100"/>
      <c r="P1525" s="3">
        <f t="shared" si="23"/>
        <v>227622.5040776096</v>
      </c>
    </row>
    <row r="1526" spans="1:16" x14ac:dyDescent="0.35">
      <c r="A1526" t="s">
        <v>10</v>
      </c>
      <c r="C1526" t="s">
        <v>11</v>
      </c>
      <c r="D1526" t="s">
        <v>24</v>
      </c>
      <c r="E1526" t="s">
        <v>1014</v>
      </c>
      <c r="F1526" t="s">
        <v>1015</v>
      </c>
      <c r="G1526">
        <v>1900</v>
      </c>
      <c r="H1526" t="s">
        <v>1016</v>
      </c>
      <c r="I1526">
        <v>63300170</v>
      </c>
      <c r="J1526" t="s">
        <v>1873</v>
      </c>
      <c r="K1526" s="3"/>
      <c r="L1526" s="3">
        <v>193312.56355271835</v>
      </c>
      <c r="M1526" s="3">
        <v>200078.50327706349</v>
      </c>
      <c r="N1526" s="107"/>
      <c r="O1526" s="100"/>
      <c r="P1526" s="3">
        <f t="shared" si="23"/>
        <v>393391.06682978186</v>
      </c>
    </row>
    <row r="1527" spans="1:16" x14ac:dyDescent="0.35">
      <c r="A1527" t="s">
        <v>10</v>
      </c>
      <c r="C1527" t="s">
        <v>11</v>
      </c>
      <c r="D1527" t="s">
        <v>24</v>
      </c>
      <c r="E1527" t="s">
        <v>1017</v>
      </c>
      <c r="F1527" t="s">
        <v>1018</v>
      </c>
      <c r="G1527">
        <v>1900</v>
      </c>
      <c r="H1527" t="s">
        <v>1016</v>
      </c>
      <c r="I1527">
        <v>63300040</v>
      </c>
      <c r="J1527" t="s">
        <v>1515</v>
      </c>
      <c r="K1527" s="3"/>
      <c r="L1527" s="3">
        <v>3095.9624046538834</v>
      </c>
      <c r="M1527" s="3">
        <v>3204.3210888167687</v>
      </c>
      <c r="N1527" s="107"/>
      <c r="O1527" s="100"/>
      <c r="P1527" s="3">
        <f t="shared" si="23"/>
        <v>6300.2834934706516</v>
      </c>
    </row>
    <row r="1528" spans="1:16" x14ac:dyDescent="0.35">
      <c r="A1528" t="s">
        <v>10</v>
      </c>
      <c r="C1528" t="s">
        <v>11</v>
      </c>
      <c r="D1528" t="s">
        <v>24</v>
      </c>
      <c r="E1528" t="s">
        <v>1017</v>
      </c>
      <c r="F1528" t="s">
        <v>1018</v>
      </c>
      <c r="G1528">
        <v>1900</v>
      </c>
      <c r="H1528" t="s">
        <v>1016</v>
      </c>
      <c r="I1528">
        <v>63300080</v>
      </c>
      <c r="J1528" t="s">
        <v>91</v>
      </c>
      <c r="K1528" s="3"/>
      <c r="L1528" s="3">
        <v>8963.5482953788614</v>
      </c>
      <c r="M1528" s="3">
        <v>9277.2724857171215</v>
      </c>
      <c r="N1528" s="107"/>
      <c r="O1528" s="100"/>
      <c r="P1528" s="3">
        <f t="shared" si="23"/>
        <v>18240.820781095983</v>
      </c>
    </row>
    <row r="1529" spans="1:16" x14ac:dyDescent="0.35">
      <c r="A1529" t="s">
        <v>10</v>
      </c>
      <c r="C1529" t="s">
        <v>11</v>
      </c>
      <c r="D1529" t="s">
        <v>24</v>
      </c>
      <c r="E1529" t="s">
        <v>1017</v>
      </c>
      <c r="F1529" t="s">
        <v>1018</v>
      </c>
      <c r="G1529">
        <v>1900</v>
      </c>
      <c r="H1529" t="s">
        <v>1016</v>
      </c>
      <c r="I1529">
        <v>63300100</v>
      </c>
      <c r="J1529" t="s">
        <v>1869</v>
      </c>
      <c r="K1529" s="3"/>
      <c r="L1529" s="3">
        <v>2712.6527736014978</v>
      </c>
      <c r="M1529" s="3">
        <v>2807.59562067755</v>
      </c>
      <c r="N1529" s="107"/>
      <c r="O1529" s="100"/>
      <c r="P1529" s="3">
        <f t="shared" si="23"/>
        <v>5520.2483942790477</v>
      </c>
    </row>
    <row r="1530" spans="1:16" x14ac:dyDescent="0.35">
      <c r="A1530" t="s">
        <v>10</v>
      </c>
      <c r="C1530" t="s">
        <v>11</v>
      </c>
      <c r="D1530" t="s">
        <v>24</v>
      </c>
      <c r="E1530" t="s">
        <v>1017</v>
      </c>
      <c r="F1530" t="s">
        <v>1018</v>
      </c>
      <c r="G1530">
        <v>1900</v>
      </c>
      <c r="H1530" t="s">
        <v>1016</v>
      </c>
      <c r="I1530">
        <v>63300170</v>
      </c>
      <c r="J1530" t="s">
        <v>1873</v>
      </c>
      <c r="K1530" s="3"/>
      <c r="L1530" s="3">
        <v>4688.1716413330232</v>
      </c>
      <c r="M1530" s="3">
        <v>4852.2576487796787</v>
      </c>
      <c r="N1530" s="107"/>
      <c r="O1530" s="100"/>
      <c r="P1530" s="3">
        <f t="shared" si="23"/>
        <v>9540.429290112701</v>
      </c>
    </row>
    <row r="1531" spans="1:16" x14ac:dyDescent="0.35">
      <c r="A1531" t="s">
        <v>10</v>
      </c>
      <c r="C1531" t="s">
        <v>11</v>
      </c>
      <c r="D1531" t="s">
        <v>24</v>
      </c>
      <c r="E1531" t="s">
        <v>1011</v>
      </c>
      <c r="F1531" t="s">
        <v>1012</v>
      </c>
      <c r="G1531">
        <v>1990</v>
      </c>
      <c r="H1531" t="s">
        <v>1013</v>
      </c>
      <c r="I1531">
        <v>63300040</v>
      </c>
      <c r="J1531" t="s">
        <v>1515</v>
      </c>
      <c r="K1531" s="3"/>
      <c r="L1531" s="3">
        <v>45200.849650205688</v>
      </c>
      <c r="M1531" s="3">
        <v>46782.879387962879</v>
      </c>
      <c r="N1531" s="107"/>
      <c r="O1531" s="100"/>
      <c r="P1531" s="3">
        <f t="shared" si="23"/>
        <v>91983.72903816856</v>
      </c>
    </row>
    <row r="1532" spans="1:16" x14ac:dyDescent="0.35">
      <c r="A1532" t="s">
        <v>10</v>
      </c>
      <c r="C1532" t="s">
        <v>11</v>
      </c>
      <c r="D1532" t="s">
        <v>24</v>
      </c>
      <c r="E1532" t="s">
        <v>1011</v>
      </c>
      <c r="F1532" t="s">
        <v>1012</v>
      </c>
      <c r="G1532">
        <v>1990</v>
      </c>
      <c r="H1532" t="s">
        <v>1013</v>
      </c>
      <c r="I1532">
        <v>63300080</v>
      </c>
      <c r="J1532" t="s">
        <v>91</v>
      </c>
      <c r="K1532" s="3"/>
      <c r="L1532" s="3">
        <v>130867.22184440504</v>
      </c>
      <c r="M1532" s="3">
        <v>135447.5746089592</v>
      </c>
      <c r="N1532" s="107"/>
      <c r="O1532" s="100"/>
      <c r="P1532" s="3">
        <f t="shared" si="23"/>
        <v>266314.79645336425</v>
      </c>
    </row>
    <row r="1533" spans="1:16" x14ac:dyDescent="0.35">
      <c r="A1533" t="s">
        <v>10</v>
      </c>
      <c r="C1533" t="s">
        <v>11</v>
      </c>
      <c r="D1533" t="s">
        <v>24</v>
      </c>
      <c r="E1533" t="s">
        <v>1011</v>
      </c>
      <c r="F1533" t="s">
        <v>1012</v>
      </c>
      <c r="G1533">
        <v>1990</v>
      </c>
      <c r="H1533" t="s">
        <v>1013</v>
      </c>
      <c r="I1533">
        <v>63300100</v>
      </c>
      <c r="J1533" t="s">
        <v>1869</v>
      </c>
      <c r="K1533" s="3"/>
      <c r="L1533" s="3">
        <v>39604.553979227836</v>
      </c>
      <c r="M1533" s="3">
        <v>40990.713368500808</v>
      </c>
      <c r="N1533" s="107"/>
      <c r="O1533" s="100"/>
      <c r="P1533" s="3">
        <f t="shared" si="23"/>
        <v>80595.267347728644</v>
      </c>
    </row>
    <row r="1534" spans="1:16" x14ac:dyDescent="0.35">
      <c r="A1534" t="s">
        <v>10</v>
      </c>
      <c r="C1534" t="s">
        <v>11</v>
      </c>
      <c r="D1534" t="s">
        <v>24</v>
      </c>
      <c r="E1534" t="s">
        <v>1011</v>
      </c>
      <c r="F1534" t="s">
        <v>1012</v>
      </c>
      <c r="G1534">
        <v>1990</v>
      </c>
      <c r="H1534" t="s">
        <v>1013</v>
      </c>
      <c r="I1534">
        <v>63300170</v>
      </c>
      <c r="J1534" t="s">
        <v>1873</v>
      </c>
      <c r="K1534" s="3"/>
      <c r="L1534" s="3">
        <v>68447.000898882892</v>
      </c>
      <c r="M1534" s="3">
        <v>70842.645930343788</v>
      </c>
      <c r="N1534" s="107"/>
      <c r="O1534" s="100"/>
      <c r="P1534" s="3">
        <f t="shared" si="23"/>
        <v>139289.64682922669</v>
      </c>
    </row>
    <row r="1535" spans="1:16" x14ac:dyDescent="0.35">
      <c r="A1535" t="s">
        <v>10</v>
      </c>
      <c r="C1535" t="s">
        <v>11</v>
      </c>
      <c r="D1535" t="s">
        <v>24</v>
      </c>
      <c r="E1535" t="s">
        <v>490</v>
      </c>
      <c r="F1535" t="s">
        <v>491</v>
      </c>
      <c r="G1535">
        <v>4221</v>
      </c>
      <c r="H1535" t="s">
        <v>492</v>
      </c>
      <c r="I1535">
        <v>63300040</v>
      </c>
      <c r="J1535" t="s">
        <v>1515</v>
      </c>
      <c r="K1535" s="3"/>
      <c r="L1535" s="3">
        <v>33807.356175085493</v>
      </c>
      <c r="M1535" s="3">
        <v>34990.61364121348</v>
      </c>
      <c r="N1535" s="107"/>
      <c r="O1535" s="100"/>
      <c r="P1535" s="3">
        <f t="shared" si="23"/>
        <v>68797.969816298981</v>
      </c>
    </row>
    <row r="1536" spans="1:16" x14ac:dyDescent="0.35">
      <c r="A1536" t="s">
        <v>10</v>
      </c>
      <c r="C1536" t="s">
        <v>11</v>
      </c>
      <c r="D1536" t="s">
        <v>24</v>
      </c>
      <c r="E1536" t="s">
        <v>490</v>
      </c>
      <c r="F1536" t="s">
        <v>491</v>
      </c>
      <c r="G1536">
        <v>4221</v>
      </c>
      <c r="H1536" t="s">
        <v>492</v>
      </c>
      <c r="I1536">
        <v>63300080</v>
      </c>
      <c r="J1536" t="s">
        <v>91</v>
      </c>
      <c r="K1536" s="3"/>
      <c r="L1536" s="3">
        <v>97880.345497390372</v>
      </c>
      <c r="M1536" s="3">
        <v>101306.15758979903</v>
      </c>
      <c r="N1536" s="107"/>
      <c r="O1536" s="100"/>
      <c r="P1536" s="3">
        <f t="shared" si="23"/>
        <v>199186.5030871894</v>
      </c>
    </row>
    <row r="1537" spans="1:16" x14ac:dyDescent="0.35">
      <c r="A1537" t="s">
        <v>10</v>
      </c>
      <c r="C1537" t="s">
        <v>11</v>
      </c>
      <c r="D1537" t="s">
        <v>24</v>
      </c>
      <c r="E1537" t="s">
        <v>490</v>
      </c>
      <c r="F1537" t="s">
        <v>491</v>
      </c>
      <c r="G1537">
        <v>4221</v>
      </c>
      <c r="H1537" t="s">
        <v>492</v>
      </c>
      <c r="I1537">
        <v>63300100</v>
      </c>
      <c r="J1537" t="s">
        <v>1869</v>
      </c>
      <c r="K1537" s="3"/>
      <c r="L1537" s="3">
        <v>29621.683505789191</v>
      </c>
      <c r="M1537" s="3">
        <v>30658.442428491813</v>
      </c>
      <c r="N1537" s="107"/>
      <c r="O1537" s="100"/>
      <c r="P1537" s="3">
        <f t="shared" si="23"/>
        <v>60280.125934281008</v>
      </c>
    </row>
    <row r="1538" spans="1:16" x14ac:dyDescent="0.35">
      <c r="A1538" t="s">
        <v>10</v>
      </c>
      <c r="C1538" t="s">
        <v>11</v>
      </c>
      <c r="D1538" t="s">
        <v>24</v>
      </c>
      <c r="E1538" t="s">
        <v>490</v>
      </c>
      <c r="F1538" t="s">
        <v>491</v>
      </c>
      <c r="G1538">
        <v>4221</v>
      </c>
      <c r="H1538" t="s">
        <v>492</v>
      </c>
      <c r="I1538">
        <v>63300110</v>
      </c>
      <c r="J1538" t="s">
        <v>1866</v>
      </c>
      <c r="K1538" s="3"/>
      <c r="L1538" s="3">
        <v>60</v>
      </c>
      <c r="M1538" s="3">
        <v>60</v>
      </c>
      <c r="N1538" s="107"/>
      <c r="O1538" s="100"/>
      <c r="P1538" s="3">
        <f t="shared" si="23"/>
        <v>120</v>
      </c>
    </row>
    <row r="1539" spans="1:16" x14ac:dyDescent="0.35">
      <c r="A1539" t="s">
        <v>10</v>
      </c>
      <c r="C1539" t="s">
        <v>11</v>
      </c>
      <c r="D1539" t="s">
        <v>24</v>
      </c>
      <c r="E1539" t="s">
        <v>490</v>
      </c>
      <c r="F1539" t="s">
        <v>491</v>
      </c>
      <c r="G1539">
        <v>4221</v>
      </c>
      <c r="H1539" t="s">
        <v>492</v>
      </c>
      <c r="I1539">
        <v>63300130</v>
      </c>
      <c r="J1539" t="s">
        <v>1896</v>
      </c>
      <c r="K1539" s="3"/>
      <c r="L1539" s="3">
        <v>16098.741035754996</v>
      </c>
      <c r="M1539" s="3">
        <v>16662.196972006419</v>
      </c>
      <c r="N1539" s="107"/>
      <c r="O1539" s="100"/>
      <c r="P1539" s="3">
        <f t="shared" si="23"/>
        <v>32760.938007761415</v>
      </c>
    </row>
    <row r="1540" spans="1:16" x14ac:dyDescent="0.35">
      <c r="A1540" t="s">
        <v>10</v>
      </c>
      <c r="C1540" t="s">
        <v>11</v>
      </c>
      <c r="D1540" t="s">
        <v>24</v>
      </c>
      <c r="E1540" t="s">
        <v>490</v>
      </c>
      <c r="F1540" t="s">
        <v>491</v>
      </c>
      <c r="G1540">
        <v>4221</v>
      </c>
      <c r="H1540" t="s">
        <v>492</v>
      </c>
      <c r="I1540">
        <v>63300170</v>
      </c>
      <c r="J1540" t="s">
        <v>1873</v>
      </c>
      <c r="K1540" s="3"/>
      <c r="L1540" s="3">
        <v>51193.996493700892</v>
      </c>
      <c r="M1540" s="3">
        <v>52985.786370980415</v>
      </c>
      <c r="N1540" s="107"/>
      <c r="O1540" s="100"/>
      <c r="P1540" s="3">
        <f t="shared" ref="P1540:P1603" si="24">SUM(L1540:N1540)</f>
        <v>104179.7828646813</v>
      </c>
    </row>
    <row r="1541" spans="1:16" x14ac:dyDescent="0.35">
      <c r="A1541" t="s">
        <v>10</v>
      </c>
      <c r="C1541" t="s">
        <v>11</v>
      </c>
      <c r="D1541" t="s">
        <v>24</v>
      </c>
      <c r="E1541" t="s">
        <v>493</v>
      </c>
      <c r="F1541" t="s">
        <v>494</v>
      </c>
      <c r="G1541">
        <v>4221</v>
      </c>
      <c r="H1541" t="s">
        <v>492</v>
      </c>
      <c r="I1541">
        <v>63300040</v>
      </c>
      <c r="J1541" t="s">
        <v>1515</v>
      </c>
      <c r="K1541" s="3"/>
      <c r="L1541" s="3">
        <v>57457.335043646475</v>
      </c>
      <c r="M1541" s="3">
        <v>59468.341770174105</v>
      </c>
      <c r="N1541" s="107"/>
      <c r="O1541" s="100"/>
      <c r="P1541" s="3">
        <f t="shared" si="24"/>
        <v>116925.67681382058</v>
      </c>
    </row>
    <row r="1542" spans="1:16" x14ac:dyDescent="0.35">
      <c r="A1542" t="s">
        <v>10</v>
      </c>
      <c r="C1542" t="s">
        <v>11</v>
      </c>
      <c r="D1542" t="s">
        <v>24</v>
      </c>
      <c r="E1542" t="s">
        <v>493</v>
      </c>
      <c r="F1542" t="s">
        <v>494</v>
      </c>
      <c r="G1542">
        <v>4221</v>
      </c>
      <c r="H1542" t="s">
        <v>492</v>
      </c>
      <c r="I1542">
        <v>63300080</v>
      </c>
      <c r="J1542" t="s">
        <v>91</v>
      </c>
      <c r="K1542" s="3"/>
      <c r="L1542" s="3">
        <v>166352.66526922409</v>
      </c>
      <c r="M1542" s="3">
        <v>172175.00855364694</v>
      </c>
      <c r="N1542" s="107"/>
      <c r="O1542" s="100"/>
      <c r="P1542" s="3">
        <f t="shared" si="24"/>
        <v>338527.67382287106</v>
      </c>
    </row>
    <row r="1543" spans="1:16" x14ac:dyDescent="0.35">
      <c r="A1543" t="s">
        <v>10</v>
      </c>
      <c r="C1543" t="s">
        <v>11</v>
      </c>
      <c r="D1543" t="s">
        <v>24</v>
      </c>
      <c r="E1543" t="s">
        <v>493</v>
      </c>
      <c r="F1543" t="s">
        <v>494</v>
      </c>
      <c r="G1543">
        <v>4221</v>
      </c>
      <c r="H1543" t="s">
        <v>492</v>
      </c>
      <c r="I1543">
        <v>63300100</v>
      </c>
      <c r="J1543" t="s">
        <v>1869</v>
      </c>
      <c r="K1543" s="3"/>
      <c r="L1543" s="3">
        <v>50343.569752528339</v>
      </c>
      <c r="M1543" s="3">
        <v>52105.594693866835</v>
      </c>
      <c r="N1543" s="107"/>
      <c r="O1543" s="100"/>
      <c r="P1543" s="3">
        <f t="shared" si="24"/>
        <v>102449.16444639518</v>
      </c>
    </row>
    <row r="1544" spans="1:16" x14ac:dyDescent="0.35">
      <c r="A1544" t="s">
        <v>10</v>
      </c>
      <c r="C1544" t="s">
        <v>11</v>
      </c>
      <c r="D1544" t="s">
        <v>24</v>
      </c>
      <c r="E1544" t="s">
        <v>493</v>
      </c>
      <c r="F1544" t="s">
        <v>494</v>
      </c>
      <c r="G1544">
        <v>4221</v>
      </c>
      <c r="H1544" t="s">
        <v>492</v>
      </c>
      <c r="I1544">
        <v>63300110</v>
      </c>
      <c r="J1544" t="s">
        <v>1866</v>
      </c>
      <c r="K1544" s="3"/>
      <c r="L1544" s="3">
        <v>20</v>
      </c>
      <c r="M1544" s="3">
        <v>20</v>
      </c>
      <c r="N1544" s="107"/>
      <c r="O1544" s="100"/>
      <c r="P1544" s="3">
        <f t="shared" si="24"/>
        <v>40</v>
      </c>
    </row>
    <row r="1545" spans="1:16" x14ac:dyDescent="0.35">
      <c r="A1545" t="s">
        <v>10</v>
      </c>
      <c r="C1545" t="s">
        <v>11</v>
      </c>
      <c r="D1545" t="s">
        <v>24</v>
      </c>
      <c r="E1545" t="s">
        <v>493</v>
      </c>
      <c r="F1545" t="s">
        <v>494</v>
      </c>
      <c r="G1545">
        <v>4221</v>
      </c>
      <c r="H1545" t="s">
        <v>492</v>
      </c>
      <c r="I1545">
        <v>63300130</v>
      </c>
      <c r="J1545" t="s">
        <v>1896</v>
      </c>
      <c r="K1545" s="3"/>
      <c r="L1545" s="3">
        <v>27360.635735069751</v>
      </c>
      <c r="M1545" s="3">
        <v>28318.257985797194</v>
      </c>
      <c r="N1545" s="107"/>
      <c r="O1545" s="100"/>
      <c r="P1545" s="3">
        <f t="shared" si="24"/>
        <v>55678.893720866945</v>
      </c>
    </row>
    <row r="1546" spans="1:16" x14ac:dyDescent="0.35">
      <c r="A1546" t="s">
        <v>10</v>
      </c>
      <c r="C1546" t="s">
        <v>11</v>
      </c>
      <c r="D1546" t="s">
        <v>24</v>
      </c>
      <c r="E1546" t="s">
        <v>493</v>
      </c>
      <c r="F1546" t="s">
        <v>494</v>
      </c>
      <c r="G1546">
        <v>4221</v>
      </c>
      <c r="H1546" t="s">
        <v>492</v>
      </c>
      <c r="I1546">
        <v>63300170</v>
      </c>
      <c r="J1546" t="s">
        <v>1873</v>
      </c>
      <c r="K1546" s="3"/>
      <c r="L1546" s="3">
        <v>87006.821637521803</v>
      </c>
      <c r="M1546" s="3">
        <v>90052.060394835076</v>
      </c>
      <c r="N1546" s="107"/>
      <c r="O1546" s="100"/>
      <c r="P1546" s="3">
        <f t="shared" si="24"/>
        <v>177058.88203235687</v>
      </c>
    </row>
    <row r="1547" spans="1:16" x14ac:dyDescent="0.35">
      <c r="A1547" t="s">
        <v>10</v>
      </c>
      <c r="C1547" t="s">
        <v>11</v>
      </c>
      <c r="D1547" t="s">
        <v>24</v>
      </c>
      <c r="E1547" t="s">
        <v>495</v>
      </c>
      <c r="F1547" t="s">
        <v>496</v>
      </c>
      <c r="G1547">
        <v>4221</v>
      </c>
      <c r="H1547" t="s">
        <v>492</v>
      </c>
      <c r="I1547">
        <v>63300040</v>
      </c>
      <c r="J1547" t="s">
        <v>1515</v>
      </c>
      <c r="K1547" s="3"/>
      <c r="L1547" s="3">
        <v>24988.863733864171</v>
      </c>
      <c r="M1547" s="3">
        <v>25863.473964549416</v>
      </c>
      <c r="N1547" s="107"/>
      <c r="O1547" s="100"/>
      <c r="P1547" s="3">
        <f t="shared" si="24"/>
        <v>50852.337698413583</v>
      </c>
    </row>
    <row r="1548" spans="1:16" x14ac:dyDescent="0.35">
      <c r="A1548" t="s">
        <v>10</v>
      </c>
      <c r="C1548" t="s">
        <v>11</v>
      </c>
      <c r="D1548" t="s">
        <v>24</v>
      </c>
      <c r="E1548" t="s">
        <v>495</v>
      </c>
      <c r="F1548" t="s">
        <v>496</v>
      </c>
      <c r="G1548">
        <v>4221</v>
      </c>
      <c r="H1548" t="s">
        <v>492</v>
      </c>
      <c r="I1548">
        <v>63300080</v>
      </c>
      <c r="J1548" t="s">
        <v>91</v>
      </c>
      <c r="K1548" s="3"/>
      <c r="L1548" s="3">
        <v>72348.710238997213</v>
      </c>
      <c r="M1548" s="3">
        <v>74880.915097362114</v>
      </c>
      <c r="N1548" s="107"/>
      <c r="O1548" s="100"/>
      <c r="P1548" s="3">
        <f t="shared" si="24"/>
        <v>147229.62533635931</v>
      </c>
    </row>
    <row r="1549" spans="1:16" x14ac:dyDescent="0.35">
      <c r="A1549" t="s">
        <v>10</v>
      </c>
      <c r="C1549" t="s">
        <v>11</v>
      </c>
      <c r="D1549" t="s">
        <v>24</v>
      </c>
      <c r="E1549" t="s">
        <v>495</v>
      </c>
      <c r="F1549" t="s">
        <v>496</v>
      </c>
      <c r="G1549">
        <v>4221</v>
      </c>
      <c r="H1549" t="s">
        <v>492</v>
      </c>
      <c r="I1549">
        <v>63300100</v>
      </c>
      <c r="J1549" t="s">
        <v>1869</v>
      </c>
      <c r="K1549" s="3"/>
      <c r="L1549" s="3">
        <v>21895.004414433366</v>
      </c>
      <c r="M1549" s="3">
        <v>22661.329568938534</v>
      </c>
      <c r="N1549" s="107"/>
      <c r="O1549" s="100"/>
      <c r="P1549" s="3">
        <f t="shared" si="24"/>
        <v>44556.3339833719</v>
      </c>
    </row>
    <row r="1550" spans="1:16" x14ac:dyDescent="0.35">
      <c r="A1550" t="s">
        <v>10</v>
      </c>
      <c r="C1550" t="s">
        <v>11</v>
      </c>
      <c r="D1550" t="s">
        <v>24</v>
      </c>
      <c r="E1550" t="s">
        <v>495</v>
      </c>
      <c r="F1550" t="s">
        <v>496</v>
      </c>
      <c r="G1550">
        <v>4221</v>
      </c>
      <c r="H1550" t="s">
        <v>492</v>
      </c>
      <c r="I1550">
        <v>63300130</v>
      </c>
      <c r="J1550" t="s">
        <v>1896</v>
      </c>
      <c r="K1550" s="3"/>
      <c r="L1550" s="3">
        <v>11899.458920887701</v>
      </c>
      <c r="M1550" s="3">
        <v>12315.939983118769</v>
      </c>
      <c r="N1550" s="107"/>
      <c r="O1550" s="100"/>
      <c r="P1550" s="3">
        <f t="shared" si="24"/>
        <v>24215.39890400647</v>
      </c>
    </row>
    <row r="1551" spans="1:16" x14ac:dyDescent="0.35">
      <c r="A1551" t="s">
        <v>10</v>
      </c>
      <c r="C1551" t="s">
        <v>11</v>
      </c>
      <c r="D1551" t="s">
        <v>24</v>
      </c>
      <c r="E1551" t="s">
        <v>495</v>
      </c>
      <c r="F1551" t="s">
        <v>496</v>
      </c>
      <c r="G1551">
        <v>4221</v>
      </c>
      <c r="H1551" t="s">
        <v>492</v>
      </c>
      <c r="I1551">
        <v>63300170</v>
      </c>
      <c r="J1551" t="s">
        <v>1873</v>
      </c>
      <c r="K1551" s="3"/>
      <c r="L1551" s="3">
        <v>37840.279368422889</v>
      </c>
      <c r="M1551" s="3">
        <v>39164.689146317687</v>
      </c>
      <c r="N1551" s="107"/>
      <c r="O1551" s="100"/>
      <c r="P1551" s="3">
        <f t="shared" si="24"/>
        <v>77004.968514740583</v>
      </c>
    </row>
    <row r="1552" spans="1:16" x14ac:dyDescent="0.35">
      <c r="A1552" t="s">
        <v>10</v>
      </c>
      <c r="C1552" t="s">
        <v>11</v>
      </c>
      <c r="D1552" t="s">
        <v>24</v>
      </c>
      <c r="E1552" t="s">
        <v>497</v>
      </c>
      <c r="F1552" t="s">
        <v>498</v>
      </c>
      <c r="G1552">
        <v>4221</v>
      </c>
      <c r="H1552" t="s">
        <v>492</v>
      </c>
      <c r="I1552">
        <v>63300040</v>
      </c>
      <c r="J1552" t="s">
        <v>1515</v>
      </c>
      <c r="K1552" s="3"/>
      <c r="L1552" s="3">
        <v>14109.070758629721</v>
      </c>
      <c r="M1552" s="3">
        <v>14602.888235181763</v>
      </c>
      <c r="N1552" s="107"/>
      <c r="O1552" s="100"/>
      <c r="P1552" s="3">
        <f t="shared" si="24"/>
        <v>28711.958993811484</v>
      </c>
    </row>
    <row r="1553" spans="1:16" x14ac:dyDescent="0.35">
      <c r="A1553" t="s">
        <v>10</v>
      </c>
      <c r="C1553" t="s">
        <v>11</v>
      </c>
      <c r="D1553" t="s">
        <v>24</v>
      </c>
      <c r="E1553" t="s">
        <v>497</v>
      </c>
      <c r="F1553" t="s">
        <v>498</v>
      </c>
      <c r="G1553">
        <v>4221</v>
      </c>
      <c r="H1553" t="s">
        <v>492</v>
      </c>
      <c r="I1553">
        <v>63300080</v>
      </c>
      <c r="J1553" t="s">
        <v>91</v>
      </c>
      <c r="K1553" s="3"/>
      <c r="L1553" s="3">
        <v>40849.11914879462</v>
      </c>
      <c r="M1553" s="3">
        <v>42278.838319002432</v>
      </c>
      <c r="N1553" s="107"/>
      <c r="O1553" s="100"/>
      <c r="P1553" s="3">
        <f t="shared" si="24"/>
        <v>83127.957467797052</v>
      </c>
    </row>
    <row r="1554" spans="1:16" x14ac:dyDescent="0.35">
      <c r="A1554" t="s">
        <v>10</v>
      </c>
      <c r="C1554" t="s">
        <v>11</v>
      </c>
      <c r="D1554" t="s">
        <v>24</v>
      </c>
      <c r="E1554" t="s">
        <v>497</v>
      </c>
      <c r="F1554" t="s">
        <v>498</v>
      </c>
      <c r="G1554">
        <v>4221</v>
      </c>
      <c r="H1554" t="s">
        <v>492</v>
      </c>
      <c r="I1554">
        <v>63300100</v>
      </c>
      <c r="J1554" t="s">
        <v>1869</v>
      </c>
      <c r="K1554" s="3"/>
      <c r="L1554" s="3">
        <v>12362.2334266089</v>
      </c>
      <c r="M1554" s="3">
        <v>12794.911596540211</v>
      </c>
      <c r="N1554" s="107"/>
      <c r="O1554" s="100"/>
      <c r="P1554" s="3">
        <f t="shared" si="24"/>
        <v>25157.145023149111</v>
      </c>
    </row>
    <row r="1555" spans="1:16" x14ac:dyDescent="0.35">
      <c r="A1555" t="s">
        <v>10</v>
      </c>
      <c r="C1555" t="s">
        <v>11</v>
      </c>
      <c r="D1555" t="s">
        <v>24</v>
      </c>
      <c r="E1555" t="s">
        <v>497</v>
      </c>
      <c r="F1555" t="s">
        <v>498</v>
      </c>
      <c r="G1555">
        <v>4221</v>
      </c>
      <c r="H1555" t="s">
        <v>492</v>
      </c>
      <c r="I1555">
        <v>63300170</v>
      </c>
      <c r="J1555" t="s">
        <v>1873</v>
      </c>
      <c r="K1555" s="3"/>
      <c r="L1555" s="3">
        <v>21365.164291639296</v>
      </c>
      <c r="M1555" s="3">
        <v>22112.945041846669</v>
      </c>
      <c r="N1555" s="107"/>
      <c r="O1555" s="100"/>
      <c r="P1555" s="3">
        <f t="shared" si="24"/>
        <v>43478.109333485962</v>
      </c>
    </row>
    <row r="1556" spans="1:16" x14ac:dyDescent="0.35">
      <c r="A1556" t="s">
        <v>10</v>
      </c>
      <c r="C1556" t="s">
        <v>11</v>
      </c>
      <c r="D1556" t="s">
        <v>24</v>
      </c>
      <c r="E1556" t="s">
        <v>499</v>
      </c>
      <c r="F1556" t="s">
        <v>500</v>
      </c>
      <c r="G1556">
        <v>4221</v>
      </c>
      <c r="H1556" t="s">
        <v>492</v>
      </c>
      <c r="I1556">
        <v>63300040</v>
      </c>
      <c r="J1556" t="s">
        <v>1515</v>
      </c>
      <c r="K1556" s="3"/>
      <c r="L1556" s="3">
        <v>29091.525882643629</v>
      </c>
      <c r="M1556" s="3">
        <v>30109.729288536153</v>
      </c>
      <c r="N1556" s="107"/>
      <c r="O1556" s="100"/>
      <c r="P1556" s="3">
        <f t="shared" si="24"/>
        <v>59201.255171179786</v>
      </c>
    </row>
    <row r="1557" spans="1:16" x14ac:dyDescent="0.35">
      <c r="A1557" t="s">
        <v>10</v>
      </c>
      <c r="C1557" t="s">
        <v>11</v>
      </c>
      <c r="D1557" t="s">
        <v>24</v>
      </c>
      <c r="E1557" t="s">
        <v>499</v>
      </c>
      <c r="F1557" t="s">
        <v>500</v>
      </c>
      <c r="G1557">
        <v>4221</v>
      </c>
      <c r="H1557" t="s">
        <v>492</v>
      </c>
      <c r="I1557">
        <v>63300080</v>
      </c>
      <c r="J1557" t="s">
        <v>91</v>
      </c>
      <c r="K1557" s="3"/>
      <c r="L1557" s="3">
        <v>84226.89398403489</v>
      </c>
      <c r="M1557" s="3">
        <v>87174.835273476099</v>
      </c>
      <c r="N1557" s="107"/>
      <c r="O1557" s="100"/>
      <c r="P1557" s="3">
        <f t="shared" si="24"/>
        <v>171401.72925751098</v>
      </c>
    </row>
    <row r="1558" spans="1:16" x14ac:dyDescent="0.35">
      <c r="A1558" t="s">
        <v>10</v>
      </c>
      <c r="C1558" t="s">
        <v>11</v>
      </c>
      <c r="D1558" t="s">
        <v>24</v>
      </c>
      <c r="E1558" t="s">
        <v>499</v>
      </c>
      <c r="F1558" t="s">
        <v>500</v>
      </c>
      <c r="G1558">
        <v>4221</v>
      </c>
      <c r="H1558" t="s">
        <v>492</v>
      </c>
      <c r="I1558">
        <v>63300100</v>
      </c>
      <c r="J1558" t="s">
        <v>1869</v>
      </c>
      <c r="K1558" s="3"/>
      <c r="L1558" s="3">
        <v>25489.717916221085</v>
      </c>
      <c r="M1558" s="3">
        <v>26381.858043288823</v>
      </c>
      <c r="N1558" s="107"/>
      <c r="O1558" s="100"/>
      <c r="P1558" s="3">
        <f t="shared" si="24"/>
        <v>51871.575959509908</v>
      </c>
    </row>
    <row r="1559" spans="1:16" x14ac:dyDescent="0.35">
      <c r="A1559" t="s">
        <v>10</v>
      </c>
      <c r="C1559" t="s">
        <v>11</v>
      </c>
      <c r="D1559" t="s">
        <v>24</v>
      </c>
      <c r="E1559" t="s">
        <v>499</v>
      </c>
      <c r="F1559" t="s">
        <v>500</v>
      </c>
      <c r="G1559">
        <v>4221</v>
      </c>
      <c r="H1559" t="s">
        <v>492</v>
      </c>
      <c r="I1559">
        <v>63300110</v>
      </c>
      <c r="J1559" t="s">
        <v>1866</v>
      </c>
      <c r="K1559" s="3"/>
      <c r="L1559" s="3">
        <v>8</v>
      </c>
      <c r="M1559" s="3">
        <v>8</v>
      </c>
      <c r="N1559" s="107"/>
      <c r="O1559" s="100"/>
      <c r="P1559" s="3">
        <f t="shared" si="24"/>
        <v>16</v>
      </c>
    </row>
    <row r="1560" spans="1:16" x14ac:dyDescent="0.35">
      <c r="A1560" t="s">
        <v>10</v>
      </c>
      <c r="C1560" t="s">
        <v>11</v>
      </c>
      <c r="D1560" t="s">
        <v>24</v>
      </c>
      <c r="E1560" t="s">
        <v>499</v>
      </c>
      <c r="F1560" t="s">
        <v>500</v>
      </c>
      <c r="G1560">
        <v>4221</v>
      </c>
      <c r="H1560" t="s">
        <v>492</v>
      </c>
      <c r="I1560">
        <v>63300170</v>
      </c>
      <c r="J1560" t="s">
        <v>1873</v>
      </c>
      <c r="K1560" s="3"/>
      <c r="L1560" s="3">
        <v>44052.88205086036</v>
      </c>
      <c r="M1560" s="3">
        <v>45594.732922640462</v>
      </c>
      <c r="N1560" s="107"/>
      <c r="O1560" s="100"/>
      <c r="P1560" s="3">
        <f t="shared" si="24"/>
        <v>89647.614973500822</v>
      </c>
    </row>
    <row r="1561" spans="1:16" x14ac:dyDescent="0.35">
      <c r="A1561" t="s">
        <v>10</v>
      </c>
      <c r="C1561" t="s">
        <v>11</v>
      </c>
      <c r="D1561" t="s">
        <v>24</v>
      </c>
      <c r="E1561" t="s">
        <v>501</v>
      </c>
      <c r="F1561" t="s">
        <v>502</v>
      </c>
      <c r="G1561">
        <v>4221</v>
      </c>
      <c r="H1561" t="s">
        <v>492</v>
      </c>
      <c r="I1561">
        <v>63300040</v>
      </c>
      <c r="J1561" t="s">
        <v>1515</v>
      </c>
      <c r="K1561" s="3"/>
      <c r="L1561" s="3">
        <v>29091.525887052798</v>
      </c>
      <c r="M1561" s="3">
        <v>30109.729293099641</v>
      </c>
      <c r="N1561" s="107"/>
      <c r="O1561" s="100"/>
      <c r="P1561" s="3">
        <f t="shared" si="24"/>
        <v>59201.255180152439</v>
      </c>
    </row>
    <row r="1562" spans="1:16" x14ac:dyDescent="0.35">
      <c r="A1562" t="s">
        <v>10</v>
      </c>
      <c r="C1562" t="s">
        <v>11</v>
      </c>
      <c r="D1562" t="s">
        <v>24</v>
      </c>
      <c r="E1562" t="s">
        <v>501</v>
      </c>
      <c r="F1562" t="s">
        <v>502</v>
      </c>
      <c r="G1562">
        <v>4221</v>
      </c>
      <c r="H1562" t="s">
        <v>492</v>
      </c>
      <c r="I1562">
        <v>63300080</v>
      </c>
      <c r="J1562" t="s">
        <v>91</v>
      </c>
      <c r="K1562" s="3"/>
      <c r="L1562" s="3">
        <v>84226.893996800471</v>
      </c>
      <c r="M1562" s="3">
        <v>87174.835286688496</v>
      </c>
      <c r="N1562" s="107"/>
      <c r="O1562" s="100"/>
      <c r="P1562" s="3">
        <f t="shared" si="24"/>
        <v>171401.72928348897</v>
      </c>
    </row>
    <row r="1563" spans="1:16" x14ac:dyDescent="0.35">
      <c r="A1563" t="s">
        <v>10</v>
      </c>
      <c r="C1563" t="s">
        <v>11</v>
      </c>
      <c r="D1563" t="s">
        <v>24</v>
      </c>
      <c r="E1563" t="s">
        <v>501</v>
      </c>
      <c r="F1563" t="s">
        <v>502</v>
      </c>
      <c r="G1563">
        <v>4221</v>
      </c>
      <c r="H1563" t="s">
        <v>492</v>
      </c>
      <c r="I1563">
        <v>63300100</v>
      </c>
      <c r="J1563" t="s">
        <v>1869</v>
      </c>
      <c r="K1563" s="3"/>
      <c r="L1563" s="3">
        <v>25489.717920084357</v>
      </c>
      <c r="M1563" s="3">
        <v>26381.858047287307</v>
      </c>
      <c r="N1563" s="107"/>
      <c r="O1563" s="100"/>
      <c r="P1563" s="3">
        <f t="shared" si="24"/>
        <v>51871.575967371668</v>
      </c>
    </row>
    <row r="1564" spans="1:16" x14ac:dyDescent="0.35">
      <c r="A1564" t="s">
        <v>10</v>
      </c>
      <c r="C1564" t="s">
        <v>11</v>
      </c>
      <c r="D1564" t="s">
        <v>24</v>
      </c>
      <c r="E1564" t="s">
        <v>501</v>
      </c>
      <c r="F1564" t="s">
        <v>502</v>
      </c>
      <c r="G1564">
        <v>4221</v>
      </c>
      <c r="H1564" t="s">
        <v>492</v>
      </c>
      <c r="I1564">
        <v>63300170</v>
      </c>
      <c r="J1564" t="s">
        <v>1873</v>
      </c>
      <c r="K1564" s="3"/>
      <c r="L1564" s="3">
        <v>44052.882057537092</v>
      </c>
      <c r="M1564" s="3">
        <v>45594.73292955089</v>
      </c>
      <c r="N1564" s="107"/>
      <c r="O1564" s="100"/>
      <c r="P1564" s="3">
        <f t="shared" si="24"/>
        <v>89647.614987087989</v>
      </c>
    </row>
    <row r="1565" spans="1:16" x14ac:dyDescent="0.35">
      <c r="A1565" t="s">
        <v>10</v>
      </c>
      <c r="C1565" t="s">
        <v>11</v>
      </c>
      <c r="D1565" t="s">
        <v>24</v>
      </c>
      <c r="E1565" t="s">
        <v>464</v>
      </c>
      <c r="F1565" t="s">
        <v>465</v>
      </c>
      <c r="G1565">
        <v>4300</v>
      </c>
      <c r="H1565" t="s">
        <v>466</v>
      </c>
      <c r="I1565">
        <v>63300040</v>
      </c>
      <c r="J1565" t="s">
        <v>1515</v>
      </c>
      <c r="K1565" s="3"/>
      <c r="L1565" s="3">
        <v>36212.800712832766</v>
      </c>
      <c r="M1565" s="3">
        <v>37480.248737781912</v>
      </c>
      <c r="N1565" s="107"/>
      <c r="O1565" s="100"/>
      <c r="P1565" s="3">
        <f t="shared" si="24"/>
        <v>73693.049450614679</v>
      </c>
    </row>
    <row r="1566" spans="1:16" x14ac:dyDescent="0.35">
      <c r="A1566" t="s">
        <v>10</v>
      </c>
      <c r="C1566" t="s">
        <v>11</v>
      </c>
      <c r="D1566" t="s">
        <v>24</v>
      </c>
      <c r="E1566" t="s">
        <v>464</v>
      </c>
      <c r="F1566" t="s">
        <v>465</v>
      </c>
      <c r="G1566">
        <v>4300</v>
      </c>
      <c r="H1566" t="s">
        <v>466</v>
      </c>
      <c r="I1566">
        <v>63300080</v>
      </c>
      <c r="J1566" t="s">
        <v>91</v>
      </c>
      <c r="K1566" s="3"/>
      <c r="L1566" s="3">
        <v>104844.68015905868</v>
      </c>
      <c r="M1566" s="3">
        <v>108514.24396462574</v>
      </c>
      <c r="N1566" s="107"/>
      <c r="O1566" s="100"/>
      <c r="P1566" s="3">
        <f t="shared" si="24"/>
        <v>213358.92412368441</v>
      </c>
    </row>
    <row r="1567" spans="1:16" x14ac:dyDescent="0.35">
      <c r="A1567" t="s">
        <v>10</v>
      </c>
      <c r="C1567" t="s">
        <v>11</v>
      </c>
      <c r="D1567" t="s">
        <v>24</v>
      </c>
      <c r="E1567" t="s">
        <v>464</v>
      </c>
      <c r="F1567" t="s">
        <v>465</v>
      </c>
      <c r="G1567">
        <v>4300</v>
      </c>
      <c r="H1567" t="s">
        <v>466</v>
      </c>
      <c r="I1567">
        <v>63300100</v>
      </c>
      <c r="J1567" t="s">
        <v>1869</v>
      </c>
      <c r="K1567" s="3"/>
      <c r="L1567" s="3">
        <v>31729.311100767762</v>
      </c>
      <c r="M1567" s="3">
        <v>32839.836989294628</v>
      </c>
      <c r="N1567" s="107"/>
      <c r="O1567" s="100"/>
      <c r="P1567" s="3">
        <f t="shared" si="24"/>
        <v>64569.148090062386</v>
      </c>
    </row>
    <row r="1568" spans="1:16" x14ac:dyDescent="0.35">
      <c r="A1568" t="s">
        <v>10</v>
      </c>
      <c r="C1568" t="s">
        <v>11</v>
      </c>
      <c r="D1568" t="s">
        <v>24</v>
      </c>
      <c r="E1568" t="s">
        <v>464</v>
      </c>
      <c r="F1568" t="s">
        <v>465</v>
      </c>
      <c r="G1568">
        <v>4300</v>
      </c>
      <c r="H1568" t="s">
        <v>466</v>
      </c>
      <c r="I1568">
        <v>63300110</v>
      </c>
      <c r="J1568" t="s">
        <v>1866</v>
      </c>
      <c r="K1568" s="3"/>
      <c r="L1568" s="3">
        <v>738.24</v>
      </c>
      <c r="M1568" s="3">
        <v>738.24</v>
      </c>
      <c r="N1568" s="107"/>
      <c r="O1568" s="100"/>
      <c r="P1568" s="3">
        <f t="shared" si="24"/>
        <v>1476.48</v>
      </c>
    </row>
    <row r="1569" spans="1:16" x14ac:dyDescent="0.35">
      <c r="A1569" t="s">
        <v>10</v>
      </c>
      <c r="C1569" t="s">
        <v>11</v>
      </c>
      <c r="D1569" t="s">
        <v>24</v>
      </c>
      <c r="E1569" t="s">
        <v>464</v>
      </c>
      <c r="F1569" t="s">
        <v>465</v>
      </c>
      <c r="G1569">
        <v>4300</v>
      </c>
      <c r="H1569" t="s">
        <v>466</v>
      </c>
      <c r="I1569">
        <v>63300130</v>
      </c>
      <c r="J1569" t="s">
        <v>1896</v>
      </c>
      <c r="K1569" s="3"/>
      <c r="L1569" s="3">
        <v>17244.190815634654</v>
      </c>
      <c r="M1569" s="3">
        <v>17847.737494181867</v>
      </c>
      <c r="N1569" s="107"/>
      <c r="O1569" s="100"/>
      <c r="P1569" s="3">
        <f t="shared" si="24"/>
        <v>35091.928309816518</v>
      </c>
    </row>
    <row r="1570" spans="1:16" x14ac:dyDescent="0.35">
      <c r="A1570" t="s">
        <v>10</v>
      </c>
      <c r="C1570" t="s">
        <v>11</v>
      </c>
      <c r="D1570" t="s">
        <v>24</v>
      </c>
      <c r="E1570" t="s">
        <v>464</v>
      </c>
      <c r="F1570" t="s">
        <v>465</v>
      </c>
      <c r="G1570">
        <v>4300</v>
      </c>
      <c r="H1570" t="s">
        <v>466</v>
      </c>
      <c r="I1570">
        <v>63300170</v>
      </c>
      <c r="J1570" t="s">
        <v>1873</v>
      </c>
      <c r="K1570" s="3"/>
      <c r="L1570" s="3">
        <v>54836.5267937182</v>
      </c>
      <c r="M1570" s="3">
        <v>56755.805231498329</v>
      </c>
      <c r="N1570" s="107"/>
      <c r="O1570" s="100"/>
      <c r="P1570" s="3">
        <f t="shared" si="24"/>
        <v>111592.33202521653</v>
      </c>
    </row>
    <row r="1571" spans="1:16" x14ac:dyDescent="0.35">
      <c r="A1571" t="s">
        <v>10</v>
      </c>
      <c r="C1571" t="s">
        <v>11</v>
      </c>
      <c r="D1571" t="s">
        <v>24</v>
      </c>
      <c r="E1571" t="s">
        <v>467</v>
      </c>
      <c r="F1571" t="s">
        <v>468</v>
      </c>
      <c r="G1571">
        <v>4300</v>
      </c>
      <c r="H1571" t="s">
        <v>466</v>
      </c>
      <c r="I1571">
        <v>63300040</v>
      </c>
      <c r="J1571" t="s">
        <v>1515</v>
      </c>
      <c r="K1571" s="3"/>
      <c r="L1571" s="3">
        <v>4581.3485799117025</v>
      </c>
      <c r="M1571" s="3">
        <v>4741.6957802086117</v>
      </c>
      <c r="N1571" s="107"/>
      <c r="O1571" s="100"/>
      <c r="P1571" s="3">
        <f t="shared" si="24"/>
        <v>9323.0443601203151</v>
      </c>
    </row>
    <row r="1572" spans="1:16" x14ac:dyDescent="0.35">
      <c r="A1572" t="s">
        <v>10</v>
      </c>
      <c r="C1572" t="s">
        <v>11</v>
      </c>
      <c r="D1572" t="s">
        <v>24</v>
      </c>
      <c r="E1572" t="s">
        <v>467</v>
      </c>
      <c r="F1572" t="s">
        <v>468</v>
      </c>
      <c r="G1572">
        <v>4300</v>
      </c>
      <c r="H1572" t="s">
        <v>466</v>
      </c>
      <c r="I1572">
        <v>63300080</v>
      </c>
      <c r="J1572" t="s">
        <v>91</v>
      </c>
      <c r="K1572" s="3"/>
      <c r="L1572" s="3">
        <v>13264.094936125312</v>
      </c>
      <c r="M1572" s="3">
        <v>13728.338258889695</v>
      </c>
      <c r="N1572" s="107"/>
      <c r="O1572" s="100"/>
      <c r="P1572" s="3">
        <f t="shared" si="24"/>
        <v>26992.433195015008</v>
      </c>
    </row>
    <row r="1573" spans="1:16" x14ac:dyDescent="0.35">
      <c r="A1573" t="s">
        <v>10</v>
      </c>
      <c r="C1573" t="s">
        <v>11</v>
      </c>
      <c r="D1573" t="s">
        <v>24</v>
      </c>
      <c r="E1573" t="s">
        <v>467</v>
      </c>
      <c r="F1573" t="s">
        <v>468</v>
      </c>
      <c r="G1573">
        <v>4300</v>
      </c>
      <c r="H1573" t="s">
        <v>466</v>
      </c>
      <c r="I1573">
        <v>63300100</v>
      </c>
      <c r="J1573" t="s">
        <v>1869</v>
      </c>
      <c r="K1573" s="3"/>
      <c r="L1573" s="3">
        <v>4014.1339938273968</v>
      </c>
      <c r="M1573" s="3">
        <v>4154.628683611355</v>
      </c>
      <c r="N1573" s="107"/>
      <c r="O1573" s="100"/>
      <c r="P1573" s="3">
        <f t="shared" si="24"/>
        <v>8168.7626774387518</v>
      </c>
    </row>
    <row r="1574" spans="1:16" x14ac:dyDescent="0.35">
      <c r="A1574" t="s">
        <v>10</v>
      </c>
      <c r="C1574" t="s">
        <v>11</v>
      </c>
      <c r="D1574" t="s">
        <v>24</v>
      </c>
      <c r="E1574" t="s">
        <v>467</v>
      </c>
      <c r="F1574" t="s">
        <v>468</v>
      </c>
      <c r="G1574">
        <v>4300</v>
      </c>
      <c r="H1574" t="s">
        <v>466</v>
      </c>
      <c r="I1574">
        <v>63300130</v>
      </c>
      <c r="J1574" t="s">
        <v>1896</v>
      </c>
      <c r="K1574" s="3"/>
      <c r="L1574" s="3">
        <v>2181.5945618627156</v>
      </c>
      <c r="M1574" s="3">
        <v>2257.9503715279106</v>
      </c>
      <c r="N1574" s="107"/>
      <c r="O1574" s="100"/>
      <c r="P1574" s="3">
        <f t="shared" si="24"/>
        <v>4439.5449333906263</v>
      </c>
    </row>
    <row r="1575" spans="1:16" x14ac:dyDescent="0.35">
      <c r="A1575" t="s">
        <v>10</v>
      </c>
      <c r="C1575" t="s">
        <v>11</v>
      </c>
      <c r="D1575" t="s">
        <v>24</v>
      </c>
      <c r="E1575" t="s">
        <v>467</v>
      </c>
      <c r="F1575" t="s">
        <v>468</v>
      </c>
      <c r="G1575">
        <v>4300</v>
      </c>
      <c r="H1575" t="s">
        <v>466</v>
      </c>
      <c r="I1575">
        <v>63300170</v>
      </c>
      <c r="J1575" t="s">
        <v>1873</v>
      </c>
      <c r="K1575" s="3"/>
      <c r="L1575" s="3">
        <v>6937.4707067234358</v>
      </c>
      <c r="M1575" s="3">
        <v>7180.2821814587551</v>
      </c>
      <c r="N1575" s="107"/>
      <c r="O1575" s="100"/>
      <c r="P1575" s="3">
        <f t="shared" si="24"/>
        <v>14117.752888182191</v>
      </c>
    </row>
    <row r="1576" spans="1:16" x14ac:dyDescent="0.35">
      <c r="A1576" t="s">
        <v>10</v>
      </c>
      <c r="C1576" t="s">
        <v>11</v>
      </c>
      <c r="D1576" t="s">
        <v>24</v>
      </c>
      <c r="E1576" t="s">
        <v>304</v>
      </c>
      <c r="F1576" t="s">
        <v>305</v>
      </c>
      <c r="G1576">
        <v>5014</v>
      </c>
      <c r="H1576" t="s">
        <v>306</v>
      </c>
      <c r="I1576">
        <v>63300040</v>
      </c>
      <c r="J1576" t="s">
        <v>1515</v>
      </c>
      <c r="K1576" s="3"/>
      <c r="L1576" s="3">
        <v>12876.378844316467</v>
      </c>
      <c r="M1576" s="3">
        <v>13327.052103867542</v>
      </c>
      <c r="N1576" s="107"/>
      <c r="O1576" s="100"/>
      <c r="P1576" s="3">
        <f t="shared" si="24"/>
        <v>26203.43094818401</v>
      </c>
    </row>
    <row r="1577" spans="1:16" x14ac:dyDescent="0.35">
      <c r="A1577" t="s">
        <v>10</v>
      </c>
      <c r="C1577" t="s">
        <v>11</v>
      </c>
      <c r="D1577" t="s">
        <v>24</v>
      </c>
      <c r="E1577" t="s">
        <v>304</v>
      </c>
      <c r="F1577" t="s">
        <v>305</v>
      </c>
      <c r="G1577">
        <v>5014</v>
      </c>
      <c r="H1577" t="s">
        <v>306</v>
      </c>
      <c r="I1577">
        <v>63300080</v>
      </c>
      <c r="J1577" t="s">
        <v>91</v>
      </c>
      <c r="K1577" s="3"/>
      <c r="L1577" s="3">
        <v>37280.182558782908</v>
      </c>
      <c r="M1577" s="3">
        <v>38584.988948340309</v>
      </c>
      <c r="N1577" s="107"/>
      <c r="O1577" s="100"/>
      <c r="P1577" s="3">
        <f t="shared" si="24"/>
        <v>75865.171507123217</v>
      </c>
    </row>
    <row r="1578" spans="1:16" x14ac:dyDescent="0.35">
      <c r="A1578" t="s">
        <v>10</v>
      </c>
      <c r="C1578" t="s">
        <v>11</v>
      </c>
      <c r="D1578" t="s">
        <v>24</v>
      </c>
      <c r="E1578" t="s">
        <v>304</v>
      </c>
      <c r="F1578" t="s">
        <v>305</v>
      </c>
      <c r="G1578">
        <v>5014</v>
      </c>
      <c r="H1578" t="s">
        <v>306</v>
      </c>
      <c r="I1578">
        <v>63300100</v>
      </c>
      <c r="J1578" t="s">
        <v>1869</v>
      </c>
      <c r="K1578" s="3"/>
      <c r="L1578" s="3">
        <v>11282.160511210617</v>
      </c>
      <c r="M1578" s="3">
        <v>11677.036129102989</v>
      </c>
      <c r="N1578" s="107"/>
      <c r="O1578" s="100"/>
      <c r="P1578" s="3">
        <f t="shared" si="24"/>
        <v>22959.196640313607</v>
      </c>
    </row>
    <row r="1579" spans="1:16" x14ac:dyDescent="0.35">
      <c r="A1579" t="s">
        <v>10</v>
      </c>
      <c r="C1579" t="s">
        <v>11</v>
      </c>
      <c r="D1579" t="s">
        <v>24</v>
      </c>
      <c r="E1579" t="s">
        <v>304</v>
      </c>
      <c r="F1579" t="s">
        <v>305</v>
      </c>
      <c r="G1579">
        <v>5014</v>
      </c>
      <c r="H1579" t="s">
        <v>306</v>
      </c>
      <c r="I1579">
        <v>63300110</v>
      </c>
      <c r="J1579" t="s">
        <v>1866</v>
      </c>
      <c r="K1579" s="3"/>
      <c r="L1579" s="3">
        <v>2160</v>
      </c>
      <c r="M1579" s="3">
        <v>2160</v>
      </c>
      <c r="N1579" s="107"/>
      <c r="O1579" s="100"/>
      <c r="P1579" s="3">
        <f t="shared" si="24"/>
        <v>4320</v>
      </c>
    </row>
    <row r="1580" spans="1:16" x14ac:dyDescent="0.35">
      <c r="A1580" t="s">
        <v>10</v>
      </c>
      <c r="C1580" t="s">
        <v>11</v>
      </c>
      <c r="D1580" t="s">
        <v>24</v>
      </c>
      <c r="E1580" t="s">
        <v>304</v>
      </c>
      <c r="F1580" t="s">
        <v>305</v>
      </c>
      <c r="G1580">
        <v>5014</v>
      </c>
      <c r="H1580" t="s">
        <v>306</v>
      </c>
      <c r="I1580">
        <v>63300170</v>
      </c>
      <c r="J1580" t="s">
        <v>1873</v>
      </c>
      <c r="K1580" s="3"/>
      <c r="L1580" s="3">
        <v>19498.51653567922</v>
      </c>
      <c r="M1580" s="3">
        <v>20180.964614427994</v>
      </c>
      <c r="N1580" s="107"/>
      <c r="O1580" s="100"/>
      <c r="P1580" s="3">
        <f t="shared" si="24"/>
        <v>39679.481150107211</v>
      </c>
    </row>
    <row r="1581" spans="1:16" x14ac:dyDescent="0.35">
      <c r="A1581" t="s">
        <v>10</v>
      </c>
      <c r="C1581" t="s">
        <v>11</v>
      </c>
      <c r="D1581" t="s">
        <v>24</v>
      </c>
      <c r="E1581" t="s">
        <v>307</v>
      </c>
      <c r="F1581" t="s">
        <v>308</v>
      </c>
      <c r="G1581">
        <v>5014</v>
      </c>
      <c r="H1581" t="s">
        <v>306</v>
      </c>
      <c r="I1581">
        <v>63300040</v>
      </c>
      <c r="J1581" t="s">
        <v>1515</v>
      </c>
      <c r="K1581" s="3"/>
      <c r="L1581" s="3">
        <v>95678.444778808785</v>
      </c>
      <c r="M1581" s="3">
        <v>99027.190346067073</v>
      </c>
      <c r="N1581" s="107"/>
      <c r="O1581" s="100"/>
      <c r="P1581" s="3">
        <f t="shared" si="24"/>
        <v>194705.63512487587</v>
      </c>
    </row>
    <row r="1582" spans="1:16" x14ac:dyDescent="0.35">
      <c r="A1582" t="s">
        <v>10</v>
      </c>
      <c r="C1582" t="s">
        <v>11</v>
      </c>
      <c r="D1582" t="s">
        <v>24</v>
      </c>
      <c r="E1582" t="s">
        <v>307</v>
      </c>
      <c r="F1582" t="s">
        <v>308</v>
      </c>
      <c r="G1582">
        <v>5014</v>
      </c>
      <c r="H1582" t="s">
        <v>306</v>
      </c>
      <c r="I1582">
        <v>63300080</v>
      </c>
      <c r="J1582" t="s">
        <v>91</v>
      </c>
      <c r="K1582" s="3"/>
      <c r="L1582" s="3">
        <v>277011.87821674161</v>
      </c>
      <c r="M1582" s="3">
        <v>286707.29395432753</v>
      </c>
      <c r="N1582" s="107"/>
      <c r="O1582" s="100"/>
      <c r="P1582" s="3">
        <f t="shared" si="24"/>
        <v>563719.17217106908</v>
      </c>
    </row>
    <row r="1583" spans="1:16" x14ac:dyDescent="0.35">
      <c r="A1583" t="s">
        <v>10</v>
      </c>
      <c r="C1583" t="s">
        <v>11</v>
      </c>
      <c r="D1583" t="s">
        <v>24</v>
      </c>
      <c r="E1583" t="s">
        <v>307</v>
      </c>
      <c r="F1583" t="s">
        <v>308</v>
      </c>
      <c r="G1583">
        <v>5014</v>
      </c>
      <c r="H1583" t="s">
        <v>306</v>
      </c>
      <c r="I1583">
        <v>63300100</v>
      </c>
      <c r="J1583" t="s">
        <v>1869</v>
      </c>
      <c r="K1583" s="3"/>
      <c r="L1583" s="3">
        <v>83832.542091908646</v>
      </c>
      <c r="M1583" s="3">
        <v>86766.681065125435</v>
      </c>
      <c r="N1583" s="107"/>
      <c r="O1583" s="100"/>
      <c r="P1583" s="3">
        <f t="shared" si="24"/>
        <v>170599.22315703408</v>
      </c>
    </row>
    <row r="1584" spans="1:16" x14ac:dyDescent="0.35">
      <c r="A1584" t="s">
        <v>10</v>
      </c>
      <c r="C1584" t="s">
        <v>11</v>
      </c>
      <c r="D1584" t="s">
        <v>24</v>
      </c>
      <c r="E1584" t="s">
        <v>307</v>
      </c>
      <c r="F1584" t="s">
        <v>308</v>
      </c>
      <c r="G1584">
        <v>5014</v>
      </c>
      <c r="H1584" t="s">
        <v>306</v>
      </c>
      <c r="I1584">
        <v>63300170</v>
      </c>
      <c r="J1584" t="s">
        <v>1873</v>
      </c>
      <c r="K1584" s="3"/>
      <c r="L1584" s="3">
        <v>144884.50209362473</v>
      </c>
      <c r="M1584" s="3">
        <v>149955.45966690159</v>
      </c>
      <c r="N1584" s="107"/>
      <c r="O1584" s="100"/>
      <c r="P1584" s="3">
        <f t="shared" si="24"/>
        <v>294839.96176052629</v>
      </c>
    </row>
    <row r="1585" spans="1:16" x14ac:dyDescent="0.35">
      <c r="A1585" t="s">
        <v>10</v>
      </c>
      <c r="C1585" t="s">
        <v>11</v>
      </c>
      <c r="D1585" t="s">
        <v>24</v>
      </c>
      <c r="E1585" t="s">
        <v>309</v>
      </c>
      <c r="F1585" t="s">
        <v>310</v>
      </c>
      <c r="G1585">
        <v>5014</v>
      </c>
      <c r="H1585" t="s">
        <v>306</v>
      </c>
      <c r="I1585">
        <v>63300040</v>
      </c>
      <c r="J1585" t="s">
        <v>1515</v>
      </c>
      <c r="K1585" s="3"/>
      <c r="L1585" s="3">
        <v>7242.5680328273693</v>
      </c>
      <c r="M1585" s="3">
        <v>7496.0579139763267</v>
      </c>
      <c r="N1585" s="107"/>
      <c r="O1585" s="100"/>
      <c r="P1585" s="3">
        <f t="shared" si="24"/>
        <v>14738.625946803695</v>
      </c>
    </row>
    <row r="1586" spans="1:16" x14ac:dyDescent="0.35">
      <c r="A1586" t="s">
        <v>10</v>
      </c>
      <c r="C1586" t="s">
        <v>11</v>
      </c>
      <c r="D1586" t="s">
        <v>24</v>
      </c>
      <c r="E1586" t="s">
        <v>309</v>
      </c>
      <c r="F1586" t="s">
        <v>310</v>
      </c>
      <c r="G1586">
        <v>5014</v>
      </c>
      <c r="H1586" t="s">
        <v>306</v>
      </c>
      <c r="I1586">
        <v>63300080</v>
      </c>
      <c r="J1586" t="s">
        <v>91</v>
      </c>
      <c r="K1586" s="3"/>
      <c r="L1586" s="3">
        <v>20968.958875995431</v>
      </c>
      <c r="M1586" s="3">
        <v>21702.872436655271</v>
      </c>
      <c r="N1586" s="107"/>
      <c r="O1586" s="100"/>
      <c r="P1586" s="3">
        <f t="shared" si="24"/>
        <v>42671.831312650698</v>
      </c>
    </row>
    <row r="1587" spans="1:16" x14ac:dyDescent="0.35">
      <c r="A1587" t="s">
        <v>10</v>
      </c>
      <c r="C1587" t="s">
        <v>11</v>
      </c>
      <c r="D1587" t="s">
        <v>24</v>
      </c>
      <c r="E1587" t="s">
        <v>309</v>
      </c>
      <c r="F1587" t="s">
        <v>310</v>
      </c>
      <c r="G1587">
        <v>5014</v>
      </c>
      <c r="H1587" t="s">
        <v>306</v>
      </c>
      <c r="I1587">
        <v>63300100</v>
      </c>
      <c r="J1587" t="s">
        <v>1869</v>
      </c>
      <c r="K1587" s="3"/>
      <c r="L1587" s="3">
        <v>6345.8691335249332</v>
      </c>
      <c r="M1587" s="3">
        <v>6567.9745531983053</v>
      </c>
      <c r="N1587" s="107"/>
      <c r="O1587" s="100"/>
      <c r="P1587" s="3">
        <f t="shared" si="24"/>
        <v>12913.843686723238</v>
      </c>
    </row>
    <row r="1588" spans="1:16" x14ac:dyDescent="0.35">
      <c r="A1588" t="s">
        <v>10</v>
      </c>
      <c r="C1588" t="s">
        <v>11</v>
      </c>
      <c r="D1588" t="s">
        <v>24</v>
      </c>
      <c r="E1588" t="s">
        <v>309</v>
      </c>
      <c r="F1588" t="s">
        <v>310</v>
      </c>
      <c r="G1588">
        <v>5014</v>
      </c>
      <c r="H1588" t="s">
        <v>306</v>
      </c>
      <c r="I1588">
        <v>63300170</v>
      </c>
      <c r="J1588" t="s">
        <v>1873</v>
      </c>
      <c r="K1588" s="3"/>
      <c r="L1588" s="3">
        <v>10967.317306852874</v>
      </c>
      <c r="M1588" s="3">
        <v>11351.173412592723</v>
      </c>
      <c r="N1588" s="107"/>
      <c r="O1588" s="100"/>
      <c r="P1588" s="3">
        <f t="shared" si="24"/>
        <v>22318.490719445595</v>
      </c>
    </row>
    <row r="1589" spans="1:16" x14ac:dyDescent="0.35">
      <c r="A1589" t="s">
        <v>10</v>
      </c>
      <c r="C1589" t="s">
        <v>11</v>
      </c>
      <c r="D1589" t="s">
        <v>24</v>
      </c>
      <c r="E1589" t="s">
        <v>923</v>
      </c>
      <c r="F1589" t="s">
        <v>924</v>
      </c>
      <c r="G1589">
        <v>3070</v>
      </c>
      <c r="H1589" t="s">
        <v>925</v>
      </c>
      <c r="I1589">
        <v>63300040</v>
      </c>
      <c r="J1589" t="s">
        <v>1515</v>
      </c>
      <c r="K1589" s="3"/>
      <c r="L1589" s="3">
        <v>122027.16592715848</v>
      </c>
      <c r="M1589" s="3">
        <v>126298.11673460901</v>
      </c>
      <c r="N1589" s="107"/>
      <c r="O1589" s="100"/>
      <c r="P1589" s="3">
        <f t="shared" si="24"/>
        <v>248325.2826617675</v>
      </c>
    </row>
    <row r="1590" spans="1:16" x14ac:dyDescent="0.35">
      <c r="A1590" t="s">
        <v>10</v>
      </c>
      <c r="C1590" t="s">
        <v>11</v>
      </c>
      <c r="D1590" t="s">
        <v>24</v>
      </c>
      <c r="E1590" t="s">
        <v>923</v>
      </c>
      <c r="F1590" t="s">
        <v>924</v>
      </c>
      <c r="G1590">
        <v>3070</v>
      </c>
      <c r="H1590" t="s">
        <v>925</v>
      </c>
      <c r="I1590">
        <v>63300080</v>
      </c>
      <c r="J1590" t="s">
        <v>91</v>
      </c>
      <c r="K1590" s="3"/>
      <c r="L1590" s="3">
        <v>353297.69944624929</v>
      </c>
      <c r="M1590" s="3">
        <v>365663.11892686796</v>
      </c>
      <c r="N1590" s="107"/>
      <c r="O1590" s="100"/>
      <c r="P1590" s="3">
        <f t="shared" si="24"/>
        <v>718960.81837311725</v>
      </c>
    </row>
    <row r="1591" spans="1:16" x14ac:dyDescent="0.35">
      <c r="A1591" t="s">
        <v>10</v>
      </c>
      <c r="C1591" t="s">
        <v>11</v>
      </c>
      <c r="D1591" t="s">
        <v>24</v>
      </c>
      <c r="E1591" t="s">
        <v>923</v>
      </c>
      <c r="F1591" t="s">
        <v>924</v>
      </c>
      <c r="G1591">
        <v>3070</v>
      </c>
      <c r="H1591" t="s">
        <v>925</v>
      </c>
      <c r="I1591">
        <v>63300100</v>
      </c>
      <c r="J1591" t="s">
        <v>1869</v>
      </c>
      <c r="K1591" s="3"/>
      <c r="L1591" s="3">
        <v>106919.04062189124</v>
      </c>
      <c r="M1591" s="3">
        <v>110661.20704365741</v>
      </c>
      <c r="N1591" s="107"/>
      <c r="O1591" s="100"/>
      <c r="P1591" s="3">
        <f t="shared" si="24"/>
        <v>217580.24766554864</v>
      </c>
    </row>
    <row r="1592" spans="1:16" x14ac:dyDescent="0.35">
      <c r="A1592" t="s">
        <v>10</v>
      </c>
      <c r="C1592" t="s">
        <v>11</v>
      </c>
      <c r="D1592" t="s">
        <v>24</v>
      </c>
      <c r="E1592" t="s">
        <v>923</v>
      </c>
      <c r="F1592" t="s">
        <v>924</v>
      </c>
      <c r="G1592">
        <v>3070</v>
      </c>
      <c r="H1592" t="s">
        <v>925</v>
      </c>
      <c r="I1592">
        <v>63300130</v>
      </c>
      <c r="J1592" t="s">
        <v>1896</v>
      </c>
      <c r="K1592" s="3"/>
      <c r="L1592" s="3">
        <v>58108.174251027849</v>
      </c>
      <c r="M1592" s="3">
        <v>60141.960349813817</v>
      </c>
      <c r="N1592" s="107"/>
      <c r="O1592" s="100"/>
      <c r="P1592" s="3">
        <f t="shared" si="24"/>
        <v>118250.13460084167</v>
      </c>
    </row>
    <row r="1593" spans="1:16" x14ac:dyDescent="0.35">
      <c r="A1593" t="s">
        <v>10</v>
      </c>
      <c r="C1593" t="s">
        <v>11</v>
      </c>
      <c r="D1593" t="s">
        <v>24</v>
      </c>
      <c r="E1593" t="s">
        <v>923</v>
      </c>
      <c r="F1593" t="s">
        <v>924</v>
      </c>
      <c r="G1593">
        <v>3070</v>
      </c>
      <c r="H1593" t="s">
        <v>925</v>
      </c>
      <c r="I1593">
        <v>63300170</v>
      </c>
      <c r="J1593" t="s">
        <v>1873</v>
      </c>
      <c r="K1593" s="3"/>
      <c r="L1593" s="3">
        <v>184783.99411826857</v>
      </c>
      <c r="M1593" s="3">
        <v>191251.43391240793</v>
      </c>
      <c r="N1593" s="107"/>
      <c r="O1593" s="100"/>
      <c r="P1593" s="3">
        <f t="shared" si="24"/>
        <v>376035.4280306765</v>
      </c>
    </row>
    <row r="1594" spans="1:16" x14ac:dyDescent="0.35">
      <c r="A1594" t="s">
        <v>10</v>
      </c>
      <c r="C1594" t="s">
        <v>11</v>
      </c>
      <c r="D1594" t="s">
        <v>24</v>
      </c>
      <c r="E1594" t="s">
        <v>926</v>
      </c>
      <c r="F1594" t="s">
        <v>927</v>
      </c>
      <c r="G1594">
        <v>3070</v>
      </c>
      <c r="H1594" t="s">
        <v>925</v>
      </c>
      <c r="I1594">
        <v>63300040</v>
      </c>
      <c r="J1594" t="s">
        <v>1515</v>
      </c>
      <c r="K1594" s="3"/>
      <c r="L1594" s="3">
        <v>16191.949414448298</v>
      </c>
      <c r="M1594" s="3">
        <v>16758.667643953984</v>
      </c>
      <c r="N1594" s="107"/>
      <c r="O1594" s="100"/>
      <c r="P1594" s="3">
        <f t="shared" si="24"/>
        <v>32950.617058402284</v>
      </c>
    </row>
    <row r="1595" spans="1:16" x14ac:dyDescent="0.35">
      <c r="A1595" t="s">
        <v>10</v>
      </c>
      <c r="C1595" t="s">
        <v>11</v>
      </c>
      <c r="D1595" t="s">
        <v>24</v>
      </c>
      <c r="E1595" t="s">
        <v>926</v>
      </c>
      <c r="F1595" t="s">
        <v>927</v>
      </c>
      <c r="G1595">
        <v>3070</v>
      </c>
      <c r="H1595" t="s">
        <v>925</v>
      </c>
      <c r="I1595">
        <v>63300080</v>
      </c>
      <c r="J1595" t="s">
        <v>91</v>
      </c>
      <c r="K1595" s="3"/>
      <c r="L1595" s="3">
        <v>46879.548780878882</v>
      </c>
      <c r="M1595" s="3">
        <v>48520.332988209637</v>
      </c>
      <c r="N1595" s="107"/>
      <c r="O1595" s="100"/>
      <c r="P1595" s="3">
        <f t="shared" si="24"/>
        <v>95399.881769088519</v>
      </c>
    </row>
    <row r="1596" spans="1:16" x14ac:dyDescent="0.35">
      <c r="A1596" t="s">
        <v>10</v>
      </c>
      <c r="C1596" t="s">
        <v>11</v>
      </c>
      <c r="D1596" t="s">
        <v>24</v>
      </c>
      <c r="E1596" t="s">
        <v>926</v>
      </c>
      <c r="F1596" t="s">
        <v>927</v>
      </c>
      <c r="G1596">
        <v>3070</v>
      </c>
      <c r="H1596" t="s">
        <v>925</v>
      </c>
      <c r="I1596">
        <v>63300100</v>
      </c>
      <c r="J1596" t="s">
        <v>1869</v>
      </c>
      <c r="K1596" s="3"/>
      <c r="L1596" s="3">
        <v>14187.231867897557</v>
      </c>
      <c r="M1596" s="3">
        <v>14683.784983273968</v>
      </c>
      <c r="N1596" s="107"/>
      <c r="O1596" s="100"/>
      <c r="P1596" s="3">
        <f t="shared" si="24"/>
        <v>28871.016851171524</v>
      </c>
    </row>
    <row r="1597" spans="1:16" x14ac:dyDescent="0.35">
      <c r="A1597" t="s">
        <v>10</v>
      </c>
      <c r="C1597" t="s">
        <v>11</v>
      </c>
      <c r="D1597" t="s">
        <v>24</v>
      </c>
      <c r="E1597" t="s">
        <v>926</v>
      </c>
      <c r="F1597" t="s">
        <v>927</v>
      </c>
      <c r="G1597">
        <v>3070</v>
      </c>
      <c r="H1597" t="s">
        <v>925</v>
      </c>
      <c r="I1597">
        <v>63300110</v>
      </c>
      <c r="J1597" t="s">
        <v>1866</v>
      </c>
      <c r="K1597" s="3"/>
      <c r="L1597" s="3">
        <v>960</v>
      </c>
      <c r="M1597" s="3">
        <v>960</v>
      </c>
      <c r="N1597" s="107"/>
      <c r="O1597" s="100"/>
      <c r="P1597" s="3">
        <f t="shared" si="24"/>
        <v>1920</v>
      </c>
    </row>
    <row r="1598" spans="1:16" x14ac:dyDescent="0.35">
      <c r="A1598" t="s">
        <v>10</v>
      </c>
      <c r="C1598" t="s">
        <v>11</v>
      </c>
      <c r="D1598" t="s">
        <v>24</v>
      </c>
      <c r="E1598" t="s">
        <v>926</v>
      </c>
      <c r="F1598" t="s">
        <v>927</v>
      </c>
      <c r="G1598">
        <v>3070</v>
      </c>
      <c r="H1598" t="s">
        <v>925</v>
      </c>
      <c r="I1598">
        <v>63300130</v>
      </c>
      <c r="J1598" t="s">
        <v>1896</v>
      </c>
      <c r="K1598" s="3"/>
      <c r="L1598" s="3">
        <v>7710.4521021182372</v>
      </c>
      <c r="M1598" s="3">
        <v>7980.317925692375</v>
      </c>
      <c r="N1598" s="107"/>
      <c r="O1598" s="100"/>
      <c r="P1598" s="3">
        <f t="shared" si="24"/>
        <v>15690.770027810613</v>
      </c>
    </row>
    <row r="1599" spans="1:16" x14ac:dyDescent="0.35">
      <c r="A1599" t="s">
        <v>10</v>
      </c>
      <c r="C1599" t="s">
        <v>11</v>
      </c>
      <c r="D1599" t="s">
        <v>24</v>
      </c>
      <c r="E1599" t="s">
        <v>926</v>
      </c>
      <c r="F1599" t="s">
        <v>927</v>
      </c>
      <c r="G1599">
        <v>3070</v>
      </c>
      <c r="H1599" t="s">
        <v>925</v>
      </c>
      <c r="I1599">
        <v>63300170</v>
      </c>
      <c r="J1599" t="s">
        <v>1873</v>
      </c>
      <c r="K1599" s="3"/>
      <c r="L1599" s="3">
        <v>24519.237684735996</v>
      </c>
      <c r="M1599" s="3">
        <v>25377.411003701753</v>
      </c>
      <c r="N1599" s="107"/>
      <c r="O1599" s="100"/>
      <c r="P1599" s="3">
        <f t="shared" si="24"/>
        <v>49896.648688437752</v>
      </c>
    </row>
    <row r="1600" spans="1:16" x14ac:dyDescent="0.35">
      <c r="A1600" t="s">
        <v>10</v>
      </c>
      <c r="C1600" t="s">
        <v>11</v>
      </c>
      <c r="D1600" t="s">
        <v>24</v>
      </c>
      <c r="E1600" t="s">
        <v>1080</v>
      </c>
      <c r="F1600" t="s">
        <v>1081</v>
      </c>
      <c r="G1600">
        <v>1424</v>
      </c>
      <c r="H1600" t="s">
        <v>1082</v>
      </c>
      <c r="I1600">
        <v>63300040</v>
      </c>
      <c r="J1600" t="s">
        <v>1515</v>
      </c>
      <c r="K1600" s="3"/>
      <c r="L1600" s="3">
        <v>21199.13351107874</v>
      </c>
      <c r="M1600" s="3">
        <v>21941.103183966494</v>
      </c>
      <c r="N1600" s="107"/>
      <c r="O1600" s="100"/>
      <c r="P1600" s="3">
        <f t="shared" si="24"/>
        <v>43140.236695045234</v>
      </c>
    </row>
    <row r="1601" spans="1:16" x14ac:dyDescent="0.35">
      <c r="A1601" t="s">
        <v>10</v>
      </c>
      <c r="C1601" t="s">
        <v>11</v>
      </c>
      <c r="D1601" t="s">
        <v>24</v>
      </c>
      <c r="E1601" t="s">
        <v>1080</v>
      </c>
      <c r="F1601" t="s">
        <v>1081</v>
      </c>
      <c r="G1601">
        <v>1424</v>
      </c>
      <c r="H1601" t="s">
        <v>1082</v>
      </c>
      <c r="I1601">
        <v>63300080</v>
      </c>
      <c r="J1601" t="s">
        <v>91</v>
      </c>
      <c r="K1601" s="3"/>
      <c r="L1601" s="3">
        <v>61376.53892731369</v>
      </c>
      <c r="M1601" s="3">
        <v>63524.71778976966</v>
      </c>
      <c r="N1601" s="107"/>
      <c r="O1601" s="100"/>
      <c r="P1601" s="3">
        <f t="shared" si="24"/>
        <v>124901.25671708335</v>
      </c>
    </row>
    <row r="1602" spans="1:16" x14ac:dyDescent="0.35">
      <c r="A1602" t="s">
        <v>10</v>
      </c>
      <c r="C1602" t="s">
        <v>11</v>
      </c>
      <c r="D1602" t="s">
        <v>24</v>
      </c>
      <c r="E1602" t="s">
        <v>1080</v>
      </c>
      <c r="F1602" t="s">
        <v>1081</v>
      </c>
      <c r="G1602">
        <v>1424</v>
      </c>
      <c r="H1602" t="s">
        <v>1082</v>
      </c>
      <c r="I1602">
        <v>63300100</v>
      </c>
      <c r="J1602" t="s">
        <v>1869</v>
      </c>
      <c r="K1602" s="3"/>
      <c r="L1602" s="3">
        <v>18574.478885897563</v>
      </c>
      <c r="M1602" s="3">
        <v>19224.585646903975</v>
      </c>
      <c r="N1602" s="107"/>
      <c r="O1602" s="100"/>
      <c r="P1602" s="3">
        <f t="shared" si="24"/>
        <v>37799.064532801538</v>
      </c>
    </row>
    <row r="1603" spans="1:16" x14ac:dyDescent="0.35">
      <c r="A1603" t="s">
        <v>10</v>
      </c>
      <c r="C1603" t="s">
        <v>11</v>
      </c>
      <c r="D1603" t="s">
        <v>24</v>
      </c>
      <c r="E1603" t="s">
        <v>1080</v>
      </c>
      <c r="F1603" t="s">
        <v>1081</v>
      </c>
      <c r="G1603">
        <v>1424</v>
      </c>
      <c r="H1603" t="s">
        <v>1082</v>
      </c>
      <c r="I1603">
        <v>63300170</v>
      </c>
      <c r="J1603" t="s">
        <v>1873</v>
      </c>
      <c r="K1603" s="3"/>
      <c r="L1603" s="3">
        <v>32101.545031062094</v>
      </c>
      <c r="M1603" s="3">
        <v>33225.099107149268</v>
      </c>
      <c r="N1603" s="107"/>
      <c r="O1603" s="100"/>
      <c r="P1603" s="3">
        <f t="shared" si="24"/>
        <v>65326.644138211363</v>
      </c>
    </row>
    <row r="1604" spans="1:16" x14ac:dyDescent="0.35">
      <c r="A1604" t="s">
        <v>10</v>
      </c>
      <c r="C1604" t="s">
        <v>11</v>
      </c>
      <c r="D1604" t="s">
        <v>24</v>
      </c>
      <c r="E1604" t="s">
        <v>1448</v>
      </c>
      <c r="F1604" t="s">
        <v>1449</v>
      </c>
      <c r="G1604">
        <v>1116</v>
      </c>
      <c r="H1604" t="s">
        <v>1450</v>
      </c>
      <c r="I1604">
        <v>63300040</v>
      </c>
      <c r="J1604" t="s">
        <v>1515</v>
      </c>
      <c r="K1604" s="3"/>
      <c r="L1604" s="3">
        <v>11597.93782403831</v>
      </c>
      <c r="M1604" s="3">
        <v>12003.865647879649</v>
      </c>
      <c r="N1604" s="107"/>
      <c r="O1604" s="100"/>
      <c r="P1604" s="3">
        <f t="shared" ref="P1604:P1667" si="25">SUM(L1604:N1604)</f>
        <v>23601.80347191796</v>
      </c>
    </row>
    <row r="1605" spans="1:16" x14ac:dyDescent="0.35">
      <c r="A1605" t="s">
        <v>10</v>
      </c>
      <c r="C1605" t="s">
        <v>11</v>
      </c>
      <c r="D1605" t="s">
        <v>24</v>
      </c>
      <c r="E1605" t="s">
        <v>1448</v>
      </c>
      <c r="F1605" t="s">
        <v>1449</v>
      </c>
      <c r="G1605">
        <v>1116</v>
      </c>
      <c r="H1605" t="s">
        <v>1450</v>
      </c>
      <c r="I1605">
        <v>63300080</v>
      </c>
      <c r="J1605" t="s">
        <v>91</v>
      </c>
      <c r="K1605" s="3"/>
      <c r="L1605" s="3">
        <v>33578.791414358537</v>
      </c>
      <c r="M1605" s="3">
        <v>34754.049113861081</v>
      </c>
      <c r="N1605" s="107"/>
      <c r="O1605" s="100"/>
      <c r="P1605" s="3">
        <f t="shared" si="25"/>
        <v>68332.840528219618</v>
      </c>
    </row>
    <row r="1606" spans="1:16" x14ac:dyDescent="0.35">
      <c r="A1606" t="s">
        <v>10</v>
      </c>
      <c r="C1606" t="s">
        <v>11</v>
      </c>
      <c r="D1606" t="s">
        <v>24</v>
      </c>
      <c r="E1606" t="s">
        <v>1448</v>
      </c>
      <c r="F1606" t="s">
        <v>1449</v>
      </c>
      <c r="G1606">
        <v>1116</v>
      </c>
      <c r="H1606" t="s">
        <v>1450</v>
      </c>
      <c r="I1606">
        <v>63300100</v>
      </c>
      <c r="J1606" t="s">
        <v>1869</v>
      </c>
      <c r="K1606" s="3"/>
      <c r="L1606" s="3">
        <v>10162.002664871661</v>
      </c>
      <c r="M1606" s="3">
        <v>10517.672758142169</v>
      </c>
      <c r="N1606" s="107"/>
      <c r="O1606" s="100"/>
      <c r="P1606" s="3">
        <f t="shared" si="25"/>
        <v>20679.675423013832</v>
      </c>
    </row>
    <row r="1607" spans="1:16" x14ac:dyDescent="0.35">
      <c r="A1607" t="s">
        <v>10</v>
      </c>
      <c r="C1607" t="s">
        <v>11</v>
      </c>
      <c r="D1607" t="s">
        <v>24</v>
      </c>
      <c r="E1607" t="s">
        <v>1448</v>
      </c>
      <c r="F1607" t="s">
        <v>1449</v>
      </c>
      <c r="G1607">
        <v>1116</v>
      </c>
      <c r="H1607" t="s">
        <v>1450</v>
      </c>
      <c r="I1607">
        <v>63300170</v>
      </c>
      <c r="J1607" t="s">
        <v>1873</v>
      </c>
      <c r="K1607" s="3"/>
      <c r="L1607" s="3">
        <v>17562.591562115154</v>
      </c>
      <c r="M1607" s="3">
        <v>18177.282266789185</v>
      </c>
      <c r="N1607" s="107"/>
      <c r="O1607" s="100"/>
      <c r="P1607" s="3">
        <f t="shared" si="25"/>
        <v>35739.873828904339</v>
      </c>
    </row>
    <row r="1608" spans="1:16" x14ac:dyDescent="0.35">
      <c r="A1608" t="s">
        <v>10</v>
      </c>
      <c r="C1608" t="s">
        <v>11</v>
      </c>
      <c r="D1608" t="s">
        <v>24</v>
      </c>
      <c r="E1608" t="s">
        <v>1628</v>
      </c>
      <c r="F1608" t="s">
        <v>1629</v>
      </c>
      <c r="G1608">
        <v>5014</v>
      </c>
      <c r="H1608" t="s">
        <v>306</v>
      </c>
      <c r="I1608">
        <v>63300110</v>
      </c>
      <c r="J1608" t="s">
        <v>1866</v>
      </c>
      <c r="K1608" s="3"/>
      <c r="L1608" s="3">
        <v>136</v>
      </c>
      <c r="M1608" s="3">
        <v>136</v>
      </c>
      <c r="N1608" s="107"/>
      <c r="O1608" s="100"/>
      <c r="P1608" s="3">
        <f t="shared" si="25"/>
        <v>272</v>
      </c>
    </row>
    <row r="1609" spans="1:16" x14ac:dyDescent="0.35">
      <c r="A1609" t="s">
        <v>10</v>
      </c>
      <c r="C1609" t="s">
        <v>11</v>
      </c>
      <c r="D1609" t="s">
        <v>24</v>
      </c>
      <c r="E1609" t="s">
        <v>406</v>
      </c>
      <c r="F1609" t="s">
        <v>407</v>
      </c>
      <c r="G1609">
        <v>4501</v>
      </c>
      <c r="H1609" t="s">
        <v>27</v>
      </c>
      <c r="I1609">
        <v>63300040</v>
      </c>
      <c r="J1609" t="s">
        <v>1515</v>
      </c>
      <c r="K1609" s="3"/>
      <c r="L1609" s="3">
        <v>77819.954036623822</v>
      </c>
      <c r="M1609" s="3">
        <v>80543.652427905632</v>
      </c>
      <c r="N1609" s="107"/>
      <c r="O1609" s="100"/>
      <c r="P1609" s="3">
        <f t="shared" si="25"/>
        <v>158363.60646452947</v>
      </c>
    </row>
    <row r="1610" spans="1:16" x14ac:dyDescent="0.35">
      <c r="A1610" t="s">
        <v>10</v>
      </c>
      <c r="C1610" t="s">
        <v>11</v>
      </c>
      <c r="D1610" t="s">
        <v>24</v>
      </c>
      <c r="E1610" t="s">
        <v>406</v>
      </c>
      <c r="F1610" t="s">
        <v>407</v>
      </c>
      <c r="G1610">
        <v>4501</v>
      </c>
      <c r="H1610" t="s">
        <v>27</v>
      </c>
      <c r="I1610">
        <v>63300080</v>
      </c>
      <c r="J1610" t="s">
        <v>91</v>
      </c>
      <c r="K1610" s="3"/>
      <c r="L1610" s="3">
        <v>225307.29549651087</v>
      </c>
      <c r="M1610" s="3">
        <v>233193.05083888871</v>
      </c>
      <c r="N1610" s="107"/>
      <c r="O1610" s="100"/>
      <c r="P1610" s="3">
        <f t="shared" si="25"/>
        <v>458500.34633539955</v>
      </c>
    </row>
    <row r="1611" spans="1:16" x14ac:dyDescent="0.35">
      <c r="A1611" t="s">
        <v>10</v>
      </c>
      <c r="C1611" t="s">
        <v>11</v>
      </c>
      <c r="D1611" t="s">
        <v>24</v>
      </c>
      <c r="E1611" t="s">
        <v>406</v>
      </c>
      <c r="F1611" t="s">
        <v>407</v>
      </c>
      <c r="G1611">
        <v>4501</v>
      </c>
      <c r="H1611" t="s">
        <v>27</v>
      </c>
      <c r="I1611">
        <v>63300100</v>
      </c>
      <c r="J1611" t="s">
        <v>1869</v>
      </c>
      <c r="K1611" s="3"/>
      <c r="L1611" s="3">
        <v>68185.102584470398</v>
      </c>
      <c r="M1611" s="3">
        <v>70571.581174926847</v>
      </c>
      <c r="N1611" s="107"/>
      <c r="O1611" s="100"/>
      <c r="P1611" s="3">
        <f t="shared" si="25"/>
        <v>138756.68375939725</v>
      </c>
    </row>
    <row r="1612" spans="1:16" x14ac:dyDescent="0.35">
      <c r="A1612" t="s">
        <v>10</v>
      </c>
      <c r="C1612" t="s">
        <v>11</v>
      </c>
      <c r="D1612" t="s">
        <v>24</v>
      </c>
      <c r="E1612" t="s">
        <v>406</v>
      </c>
      <c r="F1612" t="s">
        <v>407</v>
      </c>
      <c r="G1612">
        <v>4501</v>
      </c>
      <c r="H1612" t="s">
        <v>27</v>
      </c>
      <c r="I1612">
        <v>63300130</v>
      </c>
      <c r="J1612" t="s">
        <v>1896</v>
      </c>
      <c r="K1612" s="3"/>
      <c r="L1612" s="3">
        <v>37057.12096982087</v>
      </c>
      <c r="M1612" s="3">
        <v>38354.120203764593</v>
      </c>
      <c r="N1612" s="107"/>
      <c r="O1612" s="100"/>
      <c r="P1612" s="3">
        <f t="shared" si="25"/>
        <v>75411.241173585469</v>
      </c>
    </row>
    <row r="1613" spans="1:16" x14ac:dyDescent="0.35">
      <c r="A1613" t="s">
        <v>10</v>
      </c>
      <c r="C1613" t="s">
        <v>11</v>
      </c>
      <c r="D1613" t="s">
        <v>24</v>
      </c>
      <c r="E1613" t="s">
        <v>406</v>
      </c>
      <c r="F1613" t="s">
        <v>407</v>
      </c>
      <c r="G1613">
        <v>4501</v>
      </c>
      <c r="H1613" t="s">
        <v>27</v>
      </c>
      <c r="I1613">
        <v>63300170</v>
      </c>
      <c r="J1613" t="s">
        <v>1873</v>
      </c>
      <c r="K1613" s="3"/>
      <c r="L1613" s="3">
        <v>117841.64468403035</v>
      </c>
      <c r="M1613" s="3">
        <v>121966.1022479714</v>
      </c>
      <c r="N1613" s="107"/>
      <c r="O1613" s="100"/>
      <c r="P1613" s="3">
        <f t="shared" si="25"/>
        <v>239807.74693200176</v>
      </c>
    </row>
    <row r="1614" spans="1:16" x14ac:dyDescent="0.35">
      <c r="A1614" t="s">
        <v>10</v>
      </c>
      <c r="C1614" t="s">
        <v>11</v>
      </c>
      <c r="D1614" t="s">
        <v>24</v>
      </c>
      <c r="E1614" t="s">
        <v>408</v>
      </c>
      <c r="F1614" t="s">
        <v>409</v>
      </c>
      <c r="G1614">
        <v>4501</v>
      </c>
      <c r="H1614" t="s">
        <v>27</v>
      </c>
      <c r="I1614">
        <v>63300040</v>
      </c>
      <c r="J1614" t="s">
        <v>1515</v>
      </c>
      <c r="K1614" s="3"/>
      <c r="L1614" s="3">
        <v>65061.942325525662</v>
      </c>
      <c r="M1614" s="3">
        <v>67339.110306919058</v>
      </c>
      <c r="N1614" s="107"/>
      <c r="O1614" s="100"/>
      <c r="P1614" s="3">
        <f t="shared" si="25"/>
        <v>132401.05263244471</v>
      </c>
    </row>
    <row r="1615" spans="1:16" x14ac:dyDescent="0.35">
      <c r="A1615" t="s">
        <v>10</v>
      </c>
      <c r="C1615" t="s">
        <v>11</v>
      </c>
      <c r="D1615" t="s">
        <v>24</v>
      </c>
      <c r="E1615" t="s">
        <v>408</v>
      </c>
      <c r="F1615" t="s">
        <v>409</v>
      </c>
      <c r="G1615">
        <v>4501</v>
      </c>
      <c r="H1615" t="s">
        <v>27</v>
      </c>
      <c r="I1615">
        <v>63300080</v>
      </c>
      <c r="J1615" t="s">
        <v>91</v>
      </c>
      <c r="K1615" s="3"/>
      <c r="L1615" s="3">
        <v>188369.81397104575</v>
      </c>
      <c r="M1615" s="3">
        <v>194962.75746003233</v>
      </c>
      <c r="N1615" s="107"/>
      <c r="O1615" s="100"/>
      <c r="P1615" s="3">
        <f t="shared" si="25"/>
        <v>383332.57143107807</v>
      </c>
    </row>
    <row r="1616" spans="1:16" x14ac:dyDescent="0.35">
      <c r="A1616" t="s">
        <v>10</v>
      </c>
      <c r="C1616" t="s">
        <v>11</v>
      </c>
      <c r="D1616" t="s">
        <v>24</v>
      </c>
      <c r="E1616" t="s">
        <v>408</v>
      </c>
      <c r="F1616" t="s">
        <v>409</v>
      </c>
      <c r="G1616">
        <v>4501</v>
      </c>
      <c r="H1616" t="s">
        <v>27</v>
      </c>
      <c r="I1616">
        <v>63300100</v>
      </c>
      <c r="J1616" t="s">
        <v>1869</v>
      </c>
      <c r="K1616" s="3"/>
      <c r="L1616" s="3">
        <v>57006.654228079635</v>
      </c>
      <c r="M1616" s="3">
        <v>59001.887126062415</v>
      </c>
      <c r="N1616" s="107"/>
      <c r="O1616" s="100"/>
      <c r="P1616" s="3">
        <f t="shared" si="25"/>
        <v>116008.54135414204</v>
      </c>
    </row>
    <row r="1617" spans="1:16" x14ac:dyDescent="0.35">
      <c r="A1617" t="s">
        <v>10</v>
      </c>
      <c r="C1617" t="s">
        <v>11</v>
      </c>
      <c r="D1617" t="s">
        <v>24</v>
      </c>
      <c r="E1617" t="s">
        <v>408</v>
      </c>
      <c r="F1617" t="s">
        <v>409</v>
      </c>
      <c r="G1617">
        <v>4501</v>
      </c>
      <c r="H1617" t="s">
        <v>27</v>
      </c>
      <c r="I1617">
        <v>63300130</v>
      </c>
      <c r="J1617" t="s">
        <v>1896</v>
      </c>
      <c r="K1617" s="3"/>
      <c r="L1617" s="3">
        <v>30981.877297869367</v>
      </c>
      <c r="M1617" s="3">
        <v>32066.243003294792</v>
      </c>
      <c r="N1617" s="107"/>
      <c r="O1617" s="100"/>
      <c r="P1617" s="3">
        <f t="shared" si="25"/>
        <v>63048.120301164163</v>
      </c>
    </row>
    <row r="1618" spans="1:16" x14ac:dyDescent="0.35">
      <c r="A1618" t="s">
        <v>10</v>
      </c>
      <c r="C1618" t="s">
        <v>11</v>
      </c>
      <c r="D1618" t="s">
        <v>24</v>
      </c>
      <c r="E1618" t="s">
        <v>408</v>
      </c>
      <c r="F1618" t="s">
        <v>409</v>
      </c>
      <c r="G1618">
        <v>4501</v>
      </c>
      <c r="H1618" t="s">
        <v>27</v>
      </c>
      <c r="I1618">
        <v>63300170</v>
      </c>
      <c r="J1618" t="s">
        <v>1873</v>
      </c>
      <c r="K1618" s="3"/>
      <c r="L1618" s="3">
        <v>98522.36980722459</v>
      </c>
      <c r="M1618" s="3">
        <v>101970.65275047744</v>
      </c>
      <c r="N1618" s="107"/>
      <c r="O1618" s="100"/>
      <c r="P1618" s="3">
        <f t="shared" si="25"/>
        <v>200493.02255770203</v>
      </c>
    </row>
    <row r="1619" spans="1:16" x14ac:dyDescent="0.35">
      <c r="A1619" t="s">
        <v>10</v>
      </c>
      <c r="C1619" t="s">
        <v>11</v>
      </c>
      <c r="D1619" t="s">
        <v>24</v>
      </c>
      <c r="E1619" t="s">
        <v>25</v>
      </c>
      <c r="F1619" t="s">
        <v>26</v>
      </c>
      <c r="G1619">
        <v>4501</v>
      </c>
      <c r="H1619" t="s">
        <v>27</v>
      </c>
      <c r="I1619">
        <v>63300040</v>
      </c>
      <c r="J1619" t="s">
        <v>1515</v>
      </c>
      <c r="K1619" s="3"/>
      <c r="L1619" s="3">
        <v>61974.845493304172</v>
      </c>
      <c r="M1619" s="3">
        <v>64143.965085569813</v>
      </c>
      <c r="N1619" s="107"/>
      <c r="O1619" s="100"/>
      <c r="P1619" s="3">
        <f t="shared" si="25"/>
        <v>126118.81057887399</v>
      </c>
    </row>
    <row r="1620" spans="1:16" x14ac:dyDescent="0.35">
      <c r="A1620" t="s">
        <v>10</v>
      </c>
      <c r="C1620" t="s">
        <v>11</v>
      </c>
      <c r="D1620" t="s">
        <v>24</v>
      </c>
      <c r="E1620" t="s">
        <v>25</v>
      </c>
      <c r="F1620" t="s">
        <v>26</v>
      </c>
      <c r="G1620">
        <v>4501</v>
      </c>
      <c r="H1620" t="s">
        <v>27</v>
      </c>
      <c r="I1620">
        <v>63300080</v>
      </c>
      <c r="J1620" t="s">
        <v>91</v>
      </c>
      <c r="K1620" s="3"/>
      <c r="L1620" s="3">
        <v>179431.93361870921</v>
      </c>
      <c r="M1620" s="3">
        <v>185712.05129536404</v>
      </c>
      <c r="N1620" s="107"/>
      <c r="O1620" s="100"/>
      <c r="P1620" s="3">
        <f t="shared" si="25"/>
        <v>365143.98491407325</v>
      </c>
    </row>
    <row r="1621" spans="1:16" x14ac:dyDescent="0.35">
      <c r="A1621" t="s">
        <v>10</v>
      </c>
      <c r="C1621" t="s">
        <v>11</v>
      </c>
      <c r="D1621" t="s">
        <v>24</v>
      </c>
      <c r="E1621" t="s">
        <v>25</v>
      </c>
      <c r="F1621" t="s">
        <v>26</v>
      </c>
      <c r="G1621">
        <v>4501</v>
      </c>
      <c r="H1621" t="s">
        <v>27</v>
      </c>
      <c r="I1621">
        <v>63300100</v>
      </c>
      <c r="J1621" t="s">
        <v>1869</v>
      </c>
      <c r="K1621" s="3"/>
      <c r="L1621" s="3">
        <v>54301.769384609368</v>
      </c>
      <c r="M1621" s="3">
        <v>56202.331313070696</v>
      </c>
      <c r="N1621" s="107"/>
      <c r="O1621" s="100"/>
      <c r="P1621" s="3">
        <f t="shared" si="25"/>
        <v>110504.10069768006</v>
      </c>
    </row>
    <row r="1622" spans="1:16" x14ac:dyDescent="0.35">
      <c r="A1622" t="s">
        <v>10</v>
      </c>
      <c r="C1622" t="s">
        <v>11</v>
      </c>
      <c r="D1622" t="s">
        <v>24</v>
      </c>
      <c r="E1622" t="s">
        <v>25</v>
      </c>
      <c r="F1622" t="s">
        <v>26</v>
      </c>
      <c r="G1622">
        <v>4501</v>
      </c>
      <c r="H1622" t="s">
        <v>27</v>
      </c>
      <c r="I1622">
        <v>63300130</v>
      </c>
      <c r="J1622" t="s">
        <v>1896</v>
      </c>
      <c r="K1622" s="3"/>
      <c r="L1622" s="3">
        <v>29511.831187287702</v>
      </c>
      <c r="M1622" s="3">
        <v>30544.745278842773</v>
      </c>
      <c r="N1622" s="107"/>
      <c r="O1622" s="100"/>
      <c r="P1622" s="3">
        <f t="shared" si="25"/>
        <v>60056.576466130471</v>
      </c>
    </row>
    <row r="1623" spans="1:16" x14ac:dyDescent="0.35">
      <c r="A1623" t="s">
        <v>10</v>
      </c>
      <c r="C1623" t="s">
        <v>11</v>
      </c>
      <c r="D1623" t="s">
        <v>24</v>
      </c>
      <c r="E1623" t="s">
        <v>25</v>
      </c>
      <c r="F1623" t="s">
        <v>26</v>
      </c>
      <c r="G1623">
        <v>4501</v>
      </c>
      <c r="H1623" t="s">
        <v>27</v>
      </c>
      <c r="I1623">
        <v>63300170</v>
      </c>
      <c r="J1623" t="s">
        <v>1873</v>
      </c>
      <c r="K1623" s="3"/>
      <c r="L1623" s="3">
        <v>93847.623175574889</v>
      </c>
      <c r="M1623" s="3">
        <v>97132.289986720018</v>
      </c>
      <c r="N1623" s="107"/>
      <c r="O1623" s="100"/>
      <c r="P1623" s="3">
        <f t="shared" si="25"/>
        <v>190979.91316229489</v>
      </c>
    </row>
    <row r="1624" spans="1:16" x14ac:dyDescent="0.35">
      <c r="A1624" t="s">
        <v>10</v>
      </c>
      <c r="C1624" t="s">
        <v>11</v>
      </c>
      <c r="D1624" t="s">
        <v>24</v>
      </c>
      <c r="E1624" t="s">
        <v>410</v>
      </c>
      <c r="F1624" t="s">
        <v>411</v>
      </c>
      <c r="G1624">
        <v>4501</v>
      </c>
      <c r="H1624" t="s">
        <v>27</v>
      </c>
      <c r="I1624">
        <v>63300040</v>
      </c>
      <c r="J1624" t="s">
        <v>1515</v>
      </c>
      <c r="K1624" s="3"/>
      <c r="L1624" s="3">
        <v>31880.490927104409</v>
      </c>
      <c r="M1624" s="3">
        <v>32996.308109553065</v>
      </c>
      <c r="N1624" s="107"/>
      <c r="O1624" s="100"/>
      <c r="P1624" s="3">
        <f t="shared" si="25"/>
        <v>64876.799036657474</v>
      </c>
    </row>
    <row r="1625" spans="1:16" x14ac:dyDescent="0.35">
      <c r="A1625" t="s">
        <v>10</v>
      </c>
      <c r="C1625" t="s">
        <v>11</v>
      </c>
      <c r="D1625" t="s">
        <v>24</v>
      </c>
      <c r="E1625" t="s">
        <v>410</v>
      </c>
      <c r="F1625" t="s">
        <v>411</v>
      </c>
      <c r="G1625">
        <v>4501</v>
      </c>
      <c r="H1625" t="s">
        <v>27</v>
      </c>
      <c r="I1625">
        <v>63300080</v>
      </c>
      <c r="J1625" t="s">
        <v>91</v>
      </c>
      <c r="K1625" s="3"/>
      <c r="L1625" s="3">
        <v>92301.611827045141</v>
      </c>
      <c r="M1625" s="3">
        <v>95532.168240991727</v>
      </c>
      <c r="N1625" s="107"/>
      <c r="O1625" s="100"/>
      <c r="P1625" s="3">
        <f t="shared" si="25"/>
        <v>187833.78006803687</v>
      </c>
    </row>
    <row r="1626" spans="1:16" x14ac:dyDescent="0.35">
      <c r="A1626" t="s">
        <v>10</v>
      </c>
      <c r="C1626" t="s">
        <v>11</v>
      </c>
      <c r="D1626" t="s">
        <v>24</v>
      </c>
      <c r="E1626" t="s">
        <v>410</v>
      </c>
      <c r="F1626" t="s">
        <v>411</v>
      </c>
      <c r="G1626">
        <v>4501</v>
      </c>
      <c r="H1626" t="s">
        <v>27</v>
      </c>
      <c r="I1626">
        <v>63300100</v>
      </c>
      <c r="J1626" t="s">
        <v>1869</v>
      </c>
      <c r="K1626" s="3"/>
      <c r="L1626" s="3">
        <v>27933.382526605768</v>
      </c>
      <c r="M1626" s="3">
        <v>28911.050915036969</v>
      </c>
      <c r="N1626" s="107"/>
      <c r="O1626" s="100"/>
      <c r="P1626" s="3">
        <f t="shared" si="25"/>
        <v>56844.433441642737</v>
      </c>
    </row>
    <row r="1627" spans="1:16" x14ac:dyDescent="0.35">
      <c r="A1627" t="s">
        <v>10</v>
      </c>
      <c r="C1627" t="s">
        <v>11</v>
      </c>
      <c r="D1627" t="s">
        <v>24</v>
      </c>
      <c r="E1627" t="s">
        <v>410</v>
      </c>
      <c r="F1627" t="s">
        <v>411</v>
      </c>
      <c r="G1627">
        <v>4501</v>
      </c>
      <c r="H1627" t="s">
        <v>27</v>
      </c>
      <c r="I1627">
        <v>63300130</v>
      </c>
      <c r="J1627" t="s">
        <v>1896</v>
      </c>
      <c r="K1627" s="3"/>
      <c r="L1627" s="3">
        <v>15181.186155764006</v>
      </c>
      <c r="M1627" s="3">
        <v>15712.527671215745</v>
      </c>
      <c r="N1627" s="107"/>
      <c r="O1627" s="100"/>
      <c r="P1627" s="3">
        <f t="shared" si="25"/>
        <v>30893.713826979751</v>
      </c>
    </row>
    <row r="1628" spans="1:16" x14ac:dyDescent="0.35">
      <c r="A1628" t="s">
        <v>10</v>
      </c>
      <c r="C1628" t="s">
        <v>11</v>
      </c>
      <c r="D1628" t="s">
        <v>24</v>
      </c>
      <c r="E1628" t="s">
        <v>410</v>
      </c>
      <c r="F1628" t="s">
        <v>411</v>
      </c>
      <c r="G1628">
        <v>4501</v>
      </c>
      <c r="H1628" t="s">
        <v>27</v>
      </c>
      <c r="I1628">
        <v>63300170</v>
      </c>
      <c r="J1628" t="s">
        <v>1873</v>
      </c>
      <c r="K1628" s="3"/>
      <c r="L1628" s="3">
        <v>48276.171975329533</v>
      </c>
      <c r="M1628" s="3">
        <v>49965.83799446607</v>
      </c>
      <c r="N1628" s="107"/>
      <c r="O1628" s="100"/>
      <c r="P1628" s="3">
        <f t="shared" si="25"/>
        <v>98242.009969795603</v>
      </c>
    </row>
    <row r="1629" spans="1:16" x14ac:dyDescent="0.35">
      <c r="A1629" t="s">
        <v>10</v>
      </c>
      <c r="C1629" t="s">
        <v>11</v>
      </c>
      <c r="D1629" t="s">
        <v>24</v>
      </c>
      <c r="E1629" t="s">
        <v>412</v>
      </c>
      <c r="F1629" t="s">
        <v>413</v>
      </c>
      <c r="G1629">
        <v>4501</v>
      </c>
      <c r="H1629" t="s">
        <v>27</v>
      </c>
      <c r="I1629">
        <v>63300040</v>
      </c>
      <c r="J1629" t="s">
        <v>1515</v>
      </c>
      <c r="K1629" s="3"/>
      <c r="L1629" s="3">
        <v>103745.56193955494</v>
      </c>
      <c r="M1629" s="3">
        <v>107376.65660743936</v>
      </c>
      <c r="N1629" s="107"/>
      <c r="O1629" s="100"/>
      <c r="P1629" s="3">
        <f t="shared" si="25"/>
        <v>211122.21854699432</v>
      </c>
    </row>
    <row r="1630" spans="1:16" x14ac:dyDescent="0.35">
      <c r="A1630" t="s">
        <v>10</v>
      </c>
      <c r="C1630" t="s">
        <v>11</v>
      </c>
      <c r="D1630" t="s">
        <v>24</v>
      </c>
      <c r="E1630" t="s">
        <v>412</v>
      </c>
      <c r="F1630" t="s">
        <v>413</v>
      </c>
      <c r="G1630">
        <v>4501</v>
      </c>
      <c r="H1630" t="s">
        <v>27</v>
      </c>
      <c r="I1630">
        <v>63300080</v>
      </c>
      <c r="J1630" t="s">
        <v>91</v>
      </c>
      <c r="K1630" s="3"/>
      <c r="L1630" s="3">
        <v>300368.1031392829</v>
      </c>
      <c r="M1630" s="3">
        <v>310880.98674915778</v>
      </c>
      <c r="N1630" s="107"/>
      <c r="O1630" s="100"/>
      <c r="P1630" s="3">
        <f t="shared" si="25"/>
        <v>611249.08988844068</v>
      </c>
    </row>
    <row r="1631" spans="1:16" x14ac:dyDescent="0.35">
      <c r="A1631" t="s">
        <v>10</v>
      </c>
      <c r="C1631" t="s">
        <v>11</v>
      </c>
      <c r="D1631" t="s">
        <v>24</v>
      </c>
      <c r="E1631" t="s">
        <v>412</v>
      </c>
      <c r="F1631" t="s">
        <v>413</v>
      </c>
      <c r="G1631">
        <v>4501</v>
      </c>
      <c r="H1631" t="s">
        <v>27</v>
      </c>
      <c r="I1631">
        <v>63300100</v>
      </c>
      <c r="J1631" t="s">
        <v>1869</v>
      </c>
      <c r="K1631" s="3"/>
      <c r="L1631" s="3">
        <v>90900.873318467187</v>
      </c>
      <c r="M1631" s="3">
        <v>94082.403884613537</v>
      </c>
      <c r="N1631" s="107"/>
      <c r="O1631" s="100"/>
      <c r="P1631" s="3">
        <f t="shared" si="25"/>
        <v>184983.27720308071</v>
      </c>
    </row>
    <row r="1632" spans="1:16" x14ac:dyDescent="0.35">
      <c r="A1632" t="s">
        <v>10</v>
      </c>
      <c r="C1632" t="s">
        <v>11</v>
      </c>
      <c r="D1632" t="s">
        <v>24</v>
      </c>
      <c r="E1632" t="s">
        <v>412</v>
      </c>
      <c r="F1632" t="s">
        <v>413</v>
      </c>
      <c r="G1632">
        <v>4501</v>
      </c>
      <c r="H1632" t="s">
        <v>27</v>
      </c>
      <c r="I1632">
        <v>63300110</v>
      </c>
      <c r="J1632" t="s">
        <v>1866</v>
      </c>
      <c r="K1632" s="3"/>
      <c r="L1632" s="3">
        <v>320</v>
      </c>
      <c r="M1632" s="3">
        <v>320</v>
      </c>
      <c r="N1632" s="107"/>
      <c r="O1632" s="100"/>
      <c r="P1632" s="3">
        <f t="shared" si="25"/>
        <v>640</v>
      </c>
    </row>
    <row r="1633" spans="1:16" x14ac:dyDescent="0.35">
      <c r="A1633" t="s">
        <v>10</v>
      </c>
      <c r="C1633" t="s">
        <v>11</v>
      </c>
      <c r="D1633" t="s">
        <v>24</v>
      </c>
      <c r="E1633" t="s">
        <v>412</v>
      </c>
      <c r="F1633" t="s">
        <v>413</v>
      </c>
      <c r="G1633">
        <v>4501</v>
      </c>
      <c r="H1633" t="s">
        <v>27</v>
      </c>
      <c r="I1633">
        <v>63300130</v>
      </c>
      <c r="J1633" t="s">
        <v>1896</v>
      </c>
      <c r="K1633" s="3"/>
      <c r="L1633" s="3">
        <v>49402.648542645213</v>
      </c>
      <c r="M1633" s="3">
        <v>51131.741241637792</v>
      </c>
      <c r="N1633" s="107"/>
      <c r="O1633" s="100"/>
      <c r="P1633" s="3">
        <f t="shared" si="25"/>
        <v>100534.389784283</v>
      </c>
    </row>
    <row r="1634" spans="1:16" x14ac:dyDescent="0.35">
      <c r="A1634" t="s">
        <v>10</v>
      </c>
      <c r="C1634" t="s">
        <v>11</v>
      </c>
      <c r="D1634" t="s">
        <v>24</v>
      </c>
      <c r="E1634" t="s">
        <v>412</v>
      </c>
      <c r="F1634" t="s">
        <v>413</v>
      </c>
      <c r="G1634">
        <v>4501</v>
      </c>
      <c r="H1634" t="s">
        <v>27</v>
      </c>
      <c r="I1634">
        <v>63300170</v>
      </c>
      <c r="J1634" t="s">
        <v>1873</v>
      </c>
      <c r="K1634" s="3"/>
      <c r="L1634" s="3">
        <v>157100.42236561177</v>
      </c>
      <c r="M1634" s="3">
        <v>162598.93714840818</v>
      </c>
      <c r="N1634" s="107"/>
      <c r="O1634" s="100"/>
      <c r="P1634" s="3">
        <f t="shared" si="25"/>
        <v>319699.35951401992</v>
      </c>
    </row>
    <row r="1635" spans="1:16" x14ac:dyDescent="0.35">
      <c r="A1635" t="s">
        <v>10</v>
      </c>
      <c r="C1635" t="s">
        <v>11</v>
      </c>
      <c r="D1635" t="s">
        <v>24</v>
      </c>
      <c r="E1635" t="s">
        <v>414</v>
      </c>
      <c r="F1635" t="s">
        <v>415</v>
      </c>
      <c r="G1635">
        <v>4501</v>
      </c>
      <c r="H1635" t="s">
        <v>27</v>
      </c>
      <c r="I1635">
        <v>63300040</v>
      </c>
      <c r="J1635" t="s">
        <v>1515</v>
      </c>
      <c r="K1635" s="3"/>
      <c r="L1635" s="3">
        <v>22467.866563883737</v>
      </c>
      <c r="M1635" s="3">
        <v>23254.241893619666</v>
      </c>
      <c r="N1635" s="107"/>
      <c r="O1635" s="100"/>
      <c r="P1635" s="3">
        <f t="shared" si="25"/>
        <v>45722.108457503404</v>
      </c>
    </row>
    <row r="1636" spans="1:16" x14ac:dyDescent="0.35">
      <c r="A1636" t="s">
        <v>10</v>
      </c>
      <c r="C1636" t="s">
        <v>11</v>
      </c>
      <c r="D1636" t="s">
        <v>24</v>
      </c>
      <c r="E1636" t="s">
        <v>414</v>
      </c>
      <c r="F1636" t="s">
        <v>415</v>
      </c>
      <c r="G1636">
        <v>4501</v>
      </c>
      <c r="H1636" t="s">
        <v>27</v>
      </c>
      <c r="I1636">
        <v>63300080</v>
      </c>
      <c r="J1636" t="s">
        <v>91</v>
      </c>
      <c r="K1636" s="3"/>
      <c r="L1636" s="3">
        <v>65049.823194482437</v>
      </c>
      <c r="M1636" s="3">
        <v>67326.567006289319</v>
      </c>
      <c r="N1636" s="107"/>
      <c r="O1636" s="100"/>
      <c r="P1636" s="3">
        <f t="shared" si="25"/>
        <v>132376.39020077174</v>
      </c>
    </row>
    <row r="1637" spans="1:16" x14ac:dyDescent="0.35">
      <c r="A1637" t="s">
        <v>10</v>
      </c>
      <c r="C1637" t="s">
        <v>11</v>
      </c>
      <c r="D1637" t="s">
        <v>24</v>
      </c>
      <c r="E1637" t="s">
        <v>414</v>
      </c>
      <c r="F1637" t="s">
        <v>415</v>
      </c>
      <c r="G1637">
        <v>4501</v>
      </c>
      <c r="H1637" t="s">
        <v>27</v>
      </c>
      <c r="I1637">
        <v>63300100</v>
      </c>
      <c r="J1637" t="s">
        <v>1869</v>
      </c>
      <c r="K1637" s="3"/>
      <c r="L1637" s="3">
        <v>19686.130703593371</v>
      </c>
      <c r="M1637" s="3">
        <v>20375.145278219137</v>
      </c>
      <c r="N1637" s="107"/>
      <c r="O1637" s="100"/>
      <c r="P1637" s="3">
        <f t="shared" si="25"/>
        <v>40061.275981812505</v>
      </c>
    </row>
    <row r="1638" spans="1:16" x14ac:dyDescent="0.35">
      <c r="A1638" t="s">
        <v>10</v>
      </c>
      <c r="C1638" t="s">
        <v>11</v>
      </c>
      <c r="D1638" t="s">
        <v>24</v>
      </c>
      <c r="E1638" t="s">
        <v>414</v>
      </c>
      <c r="F1638" t="s">
        <v>415</v>
      </c>
      <c r="G1638">
        <v>4501</v>
      </c>
      <c r="H1638" t="s">
        <v>27</v>
      </c>
      <c r="I1638">
        <v>63300130</v>
      </c>
      <c r="J1638" t="s">
        <v>1896</v>
      </c>
      <c r="K1638" s="3"/>
      <c r="L1638" s="3">
        <v>10698.984078039875</v>
      </c>
      <c r="M1638" s="3">
        <v>11073.448520771271</v>
      </c>
      <c r="N1638" s="107"/>
      <c r="O1638" s="100"/>
      <c r="P1638" s="3">
        <f t="shared" si="25"/>
        <v>21772.432598811145</v>
      </c>
    </row>
    <row r="1639" spans="1:16" x14ac:dyDescent="0.35">
      <c r="A1639" t="s">
        <v>10</v>
      </c>
      <c r="C1639" t="s">
        <v>11</v>
      </c>
      <c r="D1639" t="s">
        <v>24</v>
      </c>
      <c r="E1639" t="s">
        <v>414</v>
      </c>
      <c r="F1639" t="s">
        <v>415</v>
      </c>
      <c r="G1639">
        <v>4501</v>
      </c>
      <c r="H1639" t="s">
        <v>27</v>
      </c>
      <c r="I1639">
        <v>63300170</v>
      </c>
      <c r="J1639" t="s">
        <v>1873</v>
      </c>
      <c r="K1639" s="3"/>
      <c r="L1639" s="3">
        <v>34022.769368166802</v>
      </c>
      <c r="M1639" s="3">
        <v>35213.566296052639</v>
      </c>
      <c r="N1639" s="107"/>
      <c r="O1639" s="100"/>
      <c r="P1639" s="3">
        <f t="shared" si="25"/>
        <v>69236.335664219441</v>
      </c>
    </row>
    <row r="1640" spans="1:16" x14ac:dyDescent="0.35">
      <c r="A1640" t="s">
        <v>10</v>
      </c>
      <c r="C1640" t="s">
        <v>11</v>
      </c>
      <c r="D1640" t="s">
        <v>24</v>
      </c>
      <c r="E1640" t="s">
        <v>159</v>
      </c>
      <c r="F1640" t="s">
        <v>160</v>
      </c>
      <c r="G1640">
        <v>5324</v>
      </c>
      <c r="H1640" t="s">
        <v>161</v>
      </c>
      <c r="I1640">
        <v>63300040</v>
      </c>
      <c r="J1640" t="s">
        <v>1515</v>
      </c>
      <c r="K1640" s="3"/>
      <c r="L1640" s="3">
        <v>825.30442793987731</v>
      </c>
      <c r="M1640" s="3">
        <v>1121.4628101904991</v>
      </c>
      <c r="N1640" s="107"/>
      <c r="O1640" s="100"/>
      <c r="P1640" s="3">
        <f t="shared" si="25"/>
        <v>1946.7672381303764</v>
      </c>
    </row>
    <row r="1641" spans="1:16" x14ac:dyDescent="0.35">
      <c r="A1641" t="s">
        <v>10</v>
      </c>
      <c r="C1641" t="s">
        <v>11</v>
      </c>
      <c r="D1641" t="s">
        <v>24</v>
      </c>
      <c r="E1641" t="s">
        <v>159</v>
      </c>
      <c r="F1641" t="s">
        <v>160</v>
      </c>
      <c r="G1641">
        <v>5324</v>
      </c>
      <c r="H1641" t="s">
        <v>161</v>
      </c>
      <c r="I1641">
        <v>63300080</v>
      </c>
      <c r="J1641" t="s">
        <v>91</v>
      </c>
      <c r="K1641" s="3"/>
      <c r="L1641" s="3">
        <v>2389.4528199402157</v>
      </c>
      <c r="M1641" s="3">
        <v>3246.9018504563028</v>
      </c>
      <c r="N1641" s="107"/>
      <c r="O1641" s="100"/>
      <c r="P1641" s="3">
        <f t="shared" si="25"/>
        <v>5636.3546703965185</v>
      </c>
    </row>
    <row r="1642" spans="1:16" x14ac:dyDescent="0.35">
      <c r="A1642" t="s">
        <v>10</v>
      </c>
      <c r="C1642" t="s">
        <v>11</v>
      </c>
      <c r="D1642" t="s">
        <v>24</v>
      </c>
      <c r="E1642" t="s">
        <v>159</v>
      </c>
      <c r="F1642" t="s">
        <v>160</v>
      </c>
      <c r="G1642">
        <v>5324</v>
      </c>
      <c r="H1642" t="s">
        <v>161</v>
      </c>
      <c r="I1642">
        <v>63300100</v>
      </c>
      <c r="J1642" t="s">
        <v>1869</v>
      </c>
      <c r="K1642" s="3"/>
      <c r="L1642" s="3">
        <v>723.12387971874887</v>
      </c>
      <c r="M1642" s="3">
        <v>982.61503369072307</v>
      </c>
      <c r="N1642" s="107"/>
      <c r="O1642" s="100"/>
      <c r="P1642" s="3">
        <f t="shared" si="25"/>
        <v>1705.7389134094719</v>
      </c>
    </row>
    <row r="1643" spans="1:16" x14ac:dyDescent="0.35">
      <c r="A1643" t="s">
        <v>10</v>
      </c>
      <c r="C1643" t="s">
        <v>11</v>
      </c>
      <c r="D1643" t="s">
        <v>24</v>
      </c>
      <c r="E1643" t="s">
        <v>159</v>
      </c>
      <c r="F1643" t="s">
        <v>160</v>
      </c>
      <c r="G1643">
        <v>5324</v>
      </c>
      <c r="H1643" t="s">
        <v>161</v>
      </c>
      <c r="I1643">
        <v>63300130</v>
      </c>
      <c r="J1643" t="s">
        <v>1896</v>
      </c>
      <c r="K1643" s="3"/>
      <c r="L1643" s="3">
        <v>393.00210854279885</v>
      </c>
      <c r="M1643" s="3">
        <v>534.0299096145236</v>
      </c>
      <c r="N1643" s="107"/>
      <c r="O1643" s="100"/>
      <c r="P1643" s="3">
        <f t="shared" si="25"/>
        <v>927.03201815732245</v>
      </c>
    </row>
    <row r="1644" spans="1:16" x14ac:dyDescent="0.35">
      <c r="A1644" t="s">
        <v>10</v>
      </c>
      <c r="C1644" t="s">
        <v>11</v>
      </c>
      <c r="D1644" t="s">
        <v>24</v>
      </c>
      <c r="E1644" t="s">
        <v>159</v>
      </c>
      <c r="F1644" t="s">
        <v>160</v>
      </c>
      <c r="G1644">
        <v>5324</v>
      </c>
      <c r="H1644" t="s">
        <v>161</v>
      </c>
      <c r="I1644">
        <v>63300170</v>
      </c>
      <c r="J1644" t="s">
        <v>1873</v>
      </c>
      <c r="K1644" s="3"/>
      <c r="L1644" s="3">
        <v>1249.7467051660988</v>
      </c>
      <c r="M1644" s="3">
        <v>1698.2151125741857</v>
      </c>
      <c r="N1644" s="107"/>
      <c r="O1644" s="100"/>
      <c r="P1644" s="3">
        <f t="shared" si="25"/>
        <v>2947.9618177402845</v>
      </c>
    </row>
    <row r="1645" spans="1:16" x14ac:dyDescent="0.35">
      <c r="A1645" t="s">
        <v>10</v>
      </c>
      <c r="C1645" t="s">
        <v>11</v>
      </c>
      <c r="D1645" t="s">
        <v>24</v>
      </c>
      <c r="E1645" t="s">
        <v>162</v>
      </c>
      <c r="F1645" t="s">
        <v>163</v>
      </c>
      <c r="G1645">
        <v>5324</v>
      </c>
      <c r="H1645" t="s">
        <v>161</v>
      </c>
      <c r="I1645">
        <v>63300040</v>
      </c>
      <c r="J1645" t="s">
        <v>1515</v>
      </c>
      <c r="K1645" s="3"/>
      <c r="L1645" s="3">
        <v>3640.2025895516981</v>
      </c>
      <c r="M1645" s="3">
        <v>3767.6096801860067</v>
      </c>
      <c r="N1645" s="107"/>
      <c r="O1645" s="100"/>
      <c r="P1645" s="3">
        <f t="shared" si="25"/>
        <v>7407.8122697377048</v>
      </c>
    </row>
    <row r="1646" spans="1:16" x14ac:dyDescent="0.35">
      <c r="A1646" t="s">
        <v>10</v>
      </c>
      <c r="C1646" t="s">
        <v>11</v>
      </c>
      <c r="D1646" t="s">
        <v>24</v>
      </c>
      <c r="E1646" t="s">
        <v>162</v>
      </c>
      <c r="F1646" t="s">
        <v>163</v>
      </c>
      <c r="G1646">
        <v>5324</v>
      </c>
      <c r="H1646" t="s">
        <v>161</v>
      </c>
      <c r="I1646">
        <v>63300080</v>
      </c>
      <c r="J1646" t="s">
        <v>91</v>
      </c>
      <c r="K1646" s="3"/>
      <c r="L1646" s="3">
        <v>10539.253211654439</v>
      </c>
      <c r="M1646" s="3">
        <v>10908.127074062344</v>
      </c>
      <c r="N1646" s="107"/>
      <c r="O1646" s="100"/>
      <c r="P1646" s="3">
        <f t="shared" si="25"/>
        <v>21447.380285716783</v>
      </c>
    </row>
    <row r="1647" spans="1:16" x14ac:dyDescent="0.35">
      <c r="A1647" t="s">
        <v>10</v>
      </c>
      <c r="C1647" t="s">
        <v>11</v>
      </c>
      <c r="D1647" t="s">
        <v>24</v>
      </c>
      <c r="E1647" t="s">
        <v>162</v>
      </c>
      <c r="F1647" t="s">
        <v>163</v>
      </c>
      <c r="G1647">
        <v>5324</v>
      </c>
      <c r="H1647" t="s">
        <v>161</v>
      </c>
      <c r="I1647">
        <v>63300100</v>
      </c>
      <c r="J1647" t="s">
        <v>1869</v>
      </c>
      <c r="K1647" s="3"/>
      <c r="L1647" s="3">
        <v>3189.510840369107</v>
      </c>
      <c r="M1647" s="3">
        <v>3301.1437197820251</v>
      </c>
      <c r="N1647" s="107"/>
      <c r="O1647" s="100"/>
      <c r="P1647" s="3">
        <f t="shared" si="25"/>
        <v>6490.6545601511316</v>
      </c>
    </row>
    <row r="1648" spans="1:16" x14ac:dyDescent="0.35">
      <c r="A1648" t="s">
        <v>10</v>
      </c>
      <c r="C1648" t="s">
        <v>11</v>
      </c>
      <c r="D1648" t="s">
        <v>24</v>
      </c>
      <c r="E1648" t="s">
        <v>162</v>
      </c>
      <c r="F1648" t="s">
        <v>163</v>
      </c>
      <c r="G1648">
        <v>5324</v>
      </c>
      <c r="H1648" t="s">
        <v>161</v>
      </c>
      <c r="I1648">
        <v>63300130</v>
      </c>
      <c r="J1648" t="s">
        <v>1896</v>
      </c>
      <c r="K1648" s="3"/>
      <c r="L1648" s="3">
        <v>1733.4298045484277</v>
      </c>
      <c r="M1648" s="3">
        <v>1794.0998477076225</v>
      </c>
      <c r="N1648" s="107"/>
      <c r="O1648" s="100"/>
      <c r="P1648" s="3">
        <f t="shared" si="25"/>
        <v>3527.5296522560502</v>
      </c>
    </row>
    <row r="1649" spans="1:16" x14ac:dyDescent="0.35">
      <c r="A1649" t="s">
        <v>10</v>
      </c>
      <c r="C1649" t="s">
        <v>11</v>
      </c>
      <c r="D1649" t="s">
        <v>24</v>
      </c>
      <c r="E1649" t="s">
        <v>162</v>
      </c>
      <c r="F1649" t="s">
        <v>163</v>
      </c>
      <c r="G1649">
        <v>5324</v>
      </c>
      <c r="H1649" t="s">
        <v>161</v>
      </c>
      <c r="I1649">
        <v>63300170</v>
      </c>
      <c r="J1649" t="s">
        <v>1873</v>
      </c>
      <c r="K1649" s="3"/>
      <c r="L1649" s="3">
        <v>5512.3067784639998</v>
      </c>
      <c r="M1649" s="3">
        <v>5705.2375157102397</v>
      </c>
      <c r="N1649" s="107"/>
      <c r="O1649" s="100"/>
      <c r="P1649" s="3">
        <f t="shared" si="25"/>
        <v>11217.54429417424</v>
      </c>
    </row>
    <row r="1650" spans="1:16" x14ac:dyDescent="0.35">
      <c r="A1650" t="s">
        <v>10</v>
      </c>
      <c r="C1650" t="s">
        <v>11</v>
      </c>
      <c r="D1650" t="s">
        <v>1695</v>
      </c>
      <c r="E1650" t="s">
        <v>1538</v>
      </c>
      <c r="F1650" t="s">
        <v>1539</v>
      </c>
      <c r="G1650">
        <v>9805</v>
      </c>
      <c r="H1650" t="s">
        <v>1540</v>
      </c>
      <c r="I1650">
        <v>63300056</v>
      </c>
      <c r="J1650" t="s">
        <v>1536</v>
      </c>
      <c r="K1650" s="3"/>
      <c r="L1650" s="3">
        <v>7447491.4854118498</v>
      </c>
      <c r="M1650" s="3">
        <v>11450295.583294172</v>
      </c>
      <c r="N1650" s="107"/>
      <c r="O1650" s="100"/>
      <c r="P1650" s="3">
        <f t="shared" si="25"/>
        <v>18897787.068706021</v>
      </c>
    </row>
    <row r="1651" spans="1:16" x14ac:dyDescent="0.35">
      <c r="A1651" t="s">
        <v>10</v>
      </c>
      <c r="C1651" t="s">
        <v>11</v>
      </c>
      <c r="D1651" t="s">
        <v>1537</v>
      </c>
      <c r="E1651" t="s">
        <v>1538</v>
      </c>
      <c r="F1651" t="s">
        <v>1539</v>
      </c>
      <c r="G1651">
        <v>9805</v>
      </c>
      <c r="H1651" t="s">
        <v>1540</v>
      </c>
      <c r="I1651">
        <v>63300056</v>
      </c>
      <c r="J1651" t="s">
        <v>1536</v>
      </c>
      <c r="K1651" s="3"/>
      <c r="L1651" s="3">
        <v>4139999.9999999995</v>
      </c>
      <c r="M1651" s="3">
        <v>4284899.9999999991</v>
      </c>
      <c r="N1651" s="107"/>
      <c r="O1651" s="100"/>
      <c r="P1651" s="3">
        <f t="shared" si="25"/>
        <v>8424899.9999999981</v>
      </c>
    </row>
    <row r="1652" spans="1:16" x14ac:dyDescent="0.35">
      <c r="A1652" t="s">
        <v>10</v>
      </c>
      <c r="C1652" t="s">
        <v>11</v>
      </c>
      <c r="D1652" t="s">
        <v>44</v>
      </c>
      <c r="E1652" t="s">
        <v>469</v>
      </c>
      <c r="F1652" t="s">
        <v>470</v>
      </c>
      <c r="G1652">
        <v>4250</v>
      </c>
      <c r="H1652" t="s">
        <v>471</v>
      </c>
      <c r="I1652">
        <v>63300040</v>
      </c>
      <c r="J1652" t="s">
        <v>1515</v>
      </c>
      <c r="K1652" s="3"/>
      <c r="L1652" s="3">
        <v>51342.99617267029</v>
      </c>
      <c r="M1652" s="3">
        <v>53140.001038713744</v>
      </c>
      <c r="N1652" s="107"/>
      <c r="O1652" s="100"/>
      <c r="P1652" s="3">
        <f t="shared" si="25"/>
        <v>104482.99721138403</v>
      </c>
    </row>
    <row r="1653" spans="1:16" x14ac:dyDescent="0.35">
      <c r="A1653" t="s">
        <v>10</v>
      </c>
      <c r="C1653" t="s">
        <v>11</v>
      </c>
      <c r="D1653" t="s">
        <v>44</v>
      </c>
      <c r="E1653" t="s">
        <v>469</v>
      </c>
      <c r="F1653" t="s">
        <v>470</v>
      </c>
      <c r="G1653">
        <v>4250</v>
      </c>
      <c r="H1653" t="s">
        <v>471</v>
      </c>
      <c r="I1653">
        <v>63300080</v>
      </c>
      <c r="J1653" t="s">
        <v>91</v>
      </c>
      <c r="K1653" s="3"/>
      <c r="L1653" s="3">
        <v>156680.90733413943</v>
      </c>
      <c r="M1653" s="3">
        <v>162164.73909083428</v>
      </c>
      <c r="N1653" s="107"/>
      <c r="O1653" s="100"/>
      <c r="P1653" s="3">
        <f t="shared" si="25"/>
        <v>318845.64642497373</v>
      </c>
    </row>
    <row r="1654" spans="1:16" x14ac:dyDescent="0.35">
      <c r="A1654" t="s">
        <v>10</v>
      </c>
      <c r="C1654" t="s">
        <v>11</v>
      </c>
      <c r="D1654" t="s">
        <v>44</v>
      </c>
      <c r="E1654" t="s">
        <v>469</v>
      </c>
      <c r="F1654" t="s">
        <v>470</v>
      </c>
      <c r="G1654">
        <v>4250</v>
      </c>
      <c r="H1654" t="s">
        <v>471</v>
      </c>
      <c r="I1654">
        <v>63300100</v>
      </c>
      <c r="J1654" t="s">
        <v>1869</v>
      </c>
      <c r="K1654" s="3"/>
      <c r="L1654" s="3">
        <v>47416.590377436929</v>
      </c>
      <c r="M1654" s="3">
        <v>49076.171040647219</v>
      </c>
      <c r="N1654" s="107"/>
      <c r="O1654" s="100"/>
      <c r="P1654" s="3">
        <f t="shared" si="25"/>
        <v>96492.761418084148</v>
      </c>
    </row>
    <row r="1655" spans="1:16" x14ac:dyDescent="0.35">
      <c r="A1655" t="s">
        <v>10</v>
      </c>
      <c r="C1655" t="s">
        <v>11</v>
      </c>
      <c r="D1655" t="s">
        <v>44</v>
      </c>
      <c r="E1655" t="s">
        <v>469</v>
      </c>
      <c r="F1655" t="s">
        <v>470</v>
      </c>
      <c r="G1655">
        <v>4250</v>
      </c>
      <c r="H1655" t="s">
        <v>471</v>
      </c>
      <c r="I1655">
        <v>63300130</v>
      </c>
      <c r="J1655" t="s">
        <v>1896</v>
      </c>
      <c r="K1655" s="3"/>
      <c r="L1655" s="3">
        <v>25769.886074693986</v>
      </c>
      <c r="M1655" s="3">
        <v>26671.832087308274</v>
      </c>
      <c r="N1655" s="107"/>
      <c r="O1655" s="100"/>
      <c r="P1655" s="3">
        <f t="shared" si="25"/>
        <v>52441.71816200226</v>
      </c>
    </row>
    <row r="1656" spans="1:16" x14ac:dyDescent="0.35">
      <c r="A1656" t="s">
        <v>10</v>
      </c>
      <c r="C1656" t="s">
        <v>11</v>
      </c>
      <c r="D1656" t="s">
        <v>44</v>
      </c>
      <c r="E1656" t="s">
        <v>469</v>
      </c>
      <c r="F1656" t="s">
        <v>470</v>
      </c>
      <c r="G1656">
        <v>4250</v>
      </c>
      <c r="H1656" t="s">
        <v>471</v>
      </c>
      <c r="I1656">
        <v>63300170</v>
      </c>
      <c r="J1656" t="s">
        <v>1873</v>
      </c>
      <c r="K1656" s="3"/>
      <c r="L1656" s="3">
        <v>77747.965632900727</v>
      </c>
      <c r="M1656" s="3">
        <v>80469.144430052256</v>
      </c>
      <c r="N1656" s="107"/>
      <c r="O1656" s="100"/>
      <c r="P1656" s="3">
        <f t="shared" si="25"/>
        <v>158217.11006295297</v>
      </c>
    </row>
    <row r="1657" spans="1:16" x14ac:dyDescent="0.35">
      <c r="A1657" t="s">
        <v>10</v>
      </c>
      <c r="C1657" t="s">
        <v>11</v>
      </c>
      <c r="D1657" t="s">
        <v>44</v>
      </c>
      <c r="E1657" t="s">
        <v>472</v>
      </c>
      <c r="F1657" t="s">
        <v>473</v>
      </c>
      <c r="G1657">
        <v>4250</v>
      </c>
      <c r="H1657" t="s">
        <v>471</v>
      </c>
      <c r="I1657">
        <v>63300080</v>
      </c>
      <c r="J1657" t="s">
        <v>91</v>
      </c>
      <c r="K1657" s="3"/>
      <c r="L1657" s="3">
        <v>13033.39799291312</v>
      </c>
      <c r="M1657" s="3">
        <v>13489.566922665079</v>
      </c>
      <c r="N1657" s="107"/>
      <c r="O1657" s="100"/>
      <c r="P1657" s="3">
        <f t="shared" si="25"/>
        <v>26522.964915578199</v>
      </c>
    </row>
    <row r="1658" spans="1:16" x14ac:dyDescent="0.35">
      <c r="A1658" t="s">
        <v>10</v>
      </c>
      <c r="C1658" t="s">
        <v>11</v>
      </c>
      <c r="D1658" t="s">
        <v>44</v>
      </c>
      <c r="E1658" t="s">
        <v>472</v>
      </c>
      <c r="F1658" t="s">
        <v>473</v>
      </c>
      <c r="G1658">
        <v>4250</v>
      </c>
      <c r="H1658" t="s">
        <v>471</v>
      </c>
      <c r="I1658">
        <v>63300100</v>
      </c>
      <c r="J1658" t="s">
        <v>1869</v>
      </c>
      <c r="K1658" s="3"/>
      <c r="L1658" s="3">
        <v>3944.3178136447605</v>
      </c>
      <c r="M1658" s="3">
        <v>4082.3689371223263</v>
      </c>
      <c r="N1658" s="107"/>
      <c r="O1658" s="100"/>
      <c r="P1658" s="3">
        <f t="shared" si="25"/>
        <v>8026.6867507670868</v>
      </c>
    </row>
    <row r="1659" spans="1:16" x14ac:dyDescent="0.35">
      <c r="A1659" t="s">
        <v>10</v>
      </c>
      <c r="C1659" t="s">
        <v>11</v>
      </c>
      <c r="D1659" t="s">
        <v>44</v>
      </c>
      <c r="E1659" t="s">
        <v>472</v>
      </c>
      <c r="F1659" t="s">
        <v>473</v>
      </c>
      <c r="G1659">
        <v>4250</v>
      </c>
      <c r="H1659" t="s">
        <v>471</v>
      </c>
      <c r="I1659">
        <v>63300130</v>
      </c>
      <c r="J1659" t="s">
        <v>1896</v>
      </c>
      <c r="K1659" s="3"/>
      <c r="L1659" s="3">
        <v>2143.6509856765001</v>
      </c>
      <c r="M1659" s="3">
        <v>2218.6787701751778</v>
      </c>
      <c r="N1659" s="107"/>
      <c r="O1659" s="100"/>
      <c r="P1659" s="3">
        <f t="shared" si="25"/>
        <v>4362.3297558516779</v>
      </c>
    </row>
    <row r="1660" spans="1:16" x14ac:dyDescent="0.35">
      <c r="A1660" t="s">
        <v>10</v>
      </c>
      <c r="C1660" t="s">
        <v>11</v>
      </c>
      <c r="D1660" t="s">
        <v>44</v>
      </c>
      <c r="E1660" t="s">
        <v>548</v>
      </c>
      <c r="F1660" t="s">
        <v>549</v>
      </c>
      <c r="G1660">
        <v>4207</v>
      </c>
      <c r="H1660" t="s">
        <v>550</v>
      </c>
      <c r="I1660">
        <v>63300040</v>
      </c>
      <c r="J1660" t="s">
        <v>1515</v>
      </c>
      <c r="K1660" s="3"/>
      <c r="L1660" s="3">
        <v>17.369975077559996</v>
      </c>
      <c r="M1660" s="3">
        <v>17.977924205274594</v>
      </c>
      <c r="N1660" s="107"/>
      <c r="O1660" s="100"/>
      <c r="P1660" s="3">
        <f t="shared" si="25"/>
        <v>35.347899282834589</v>
      </c>
    </row>
    <row r="1661" spans="1:16" x14ac:dyDescent="0.35">
      <c r="A1661" t="s">
        <v>10</v>
      </c>
      <c r="C1661" t="s">
        <v>11</v>
      </c>
      <c r="D1661" t="s">
        <v>44</v>
      </c>
      <c r="E1661" t="s">
        <v>548</v>
      </c>
      <c r="F1661" t="s">
        <v>549</v>
      </c>
      <c r="G1661">
        <v>4207</v>
      </c>
      <c r="H1661" t="s">
        <v>550</v>
      </c>
      <c r="I1661">
        <v>63300080</v>
      </c>
      <c r="J1661" t="s">
        <v>91</v>
      </c>
      <c r="K1661" s="3"/>
      <c r="L1661" s="3">
        <v>50.290213557887995</v>
      </c>
      <c r="M1661" s="3">
        <v>52.05037103241407</v>
      </c>
      <c r="N1661" s="107"/>
      <c r="O1661" s="100"/>
      <c r="P1661" s="3">
        <f t="shared" si="25"/>
        <v>102.34058459030206</v>
      </c>
    </row>
    <row r="1662" spans="1:16" x14ac:dyDescent="0.35">
      <c r="A1662" t="s">
        <v>10</v>
      </c>
      <c r="C1662" t="s">
        <v>11</v>
      </c>
      <c r="D1662" t="s">
        <v>44</v>
      </c>
      <c r="E1662" t="s">
        <v>548</v>
      </c>
      <c r="F1662" t="s">
        <v>549</v>
      </c>
      <c r="G1662">
        <v>4207</v>
      </c>
      <c r="H1662" t="s">
        <v>550</v>
      </c>
      <c r="I1662">
        <v>63300100</v>
      </c>
      <c r="J1662" t="s">
        <v>1869</v>
      </c>
      <c r="K1662" s="3"/>
      <c r="L1662" s="3">
        <v>15.219406734623998</v>
      </c>
      <c r="M1662" s="3">
        <v>15.752085970335836</v>
      </c>
      <c r="N1662" s="107"/>
      <c r="O1662" s="100"/>
      <c r="P1662" s="3">
        <f t="shared" si="25"/>
        <v>30.971492704959836</v>
      </c>
    </row>
    <row r="1663" spans="1:16" x14ac:dyDescent="0.35">
      <c r="A1663" t="s">
        <v>10</v>
      </c>
      <c r="C1663" t="s">
        <v>11</v>
      </c>
      <c r="D1663" t="s">
        <v>44</v>
      </c>
      <c r="E1663" t="s">
        <v>548</v>
      </c>
      <c r="F1663" t="s">
        <v>549</v>
      </c>
      <c r="G1663">
        <v>4207</v>
      </c>
      <c r="H1663" t="s">
        <v>550</v>
      </c>
      <c r="I1663">
        <v>63300170</v>
      </c>
      <c r="J1663" t="s">
        <v>1873</v>
      </c>
      <c r="K1663" s="3"/>
      <c r="L1663" s="3">
        <v>26.303105117447998</v>
      </c>
      <c r="M1663" s="3">
        <v>27.223713796558673</v>
      </c>
      <c r="N1663" s="107"/>
      <c r="O1663" s="100"/>
      <c r="P1663" s="3">
        <f t="shared" si="25"/>
        <v>53.526818914006668</v>
      </c>
    </row>
    <row r="1664" spans="1:16" x14ac:dyDescent="0.35">
      <c r="A1664" t="s">
        <v>10</v>
      </c>
      <c r="C1664" t="s">
        <v>11</v>
      </c>
      <c r="D1664" t="s">
        <v>44</v>
      </c>
      <c r="E1664" t="s">
        <v>551</v>
      </c>
      <c r="F1664" t="s">
        <v>552</v>
      </c>
      <c r="G1664">
        <v>4207</v>
      </c>
      <c r="H1664" t="s">
        <v>550</v>
      </c>
      <c r="I1664">
        <v>63300040</v>
      </c>
      <c r="J1664" t="s">
        <v>1515</v>
      </c>
      <c r="K1664" s="3"/>
      <c r="L1664" s="3">
        <v>483.85228859477991</v>
      </c>
      <c r="M1664" s="3">
        <v>500.78711869559714</v>
      </c>
      <c r="N1664" s="107"/>
      <c r="O1664" s="100"/>
      <c r="P1664" s="3">
        <f t="shared" si="25"/>
        <v>984.63940729037699</v>
      </c>
    </row>
    <row r="1665" spans="1:16" x14ac:dyDescent="0.35">
      <c r="A1665" t="s">
        <v>10</v>
      </c>
      <c r="C1665" t="s">
        <v>11</v>
      </c>
      <c r="D1665" t="s">
        <v>44</v>
      </c>
      <c r="E1665" t="s">
        <v>551</v>
      </c>
      <c r="F1665" t="s">
        <v>552</v>
      </c>
      <c r="G1665">
        <v>4207</v>
      </c>
      <c r="H1665" t="s">
        <v>550</v>
      </c>
      <c r="I1665">
        <v>63300080</v>
      </c>
      <c r="J1665" t="s">
        <v>91</v>
      </c>
      <c r="K1665" s="3"/>
      <c r="L1665" s="3">
        <v>1400.8675784077436</v>
      </c>
      <c r="M1665" s="3">
        <v>1449.8979436520144</v>
      </c>
      <c r="N1665" s="107"/>
      <c r="O1665" s="100"/>
      <c r="P1665" s="3">
        <f t="shared" si="25"/>
        <v>2850.765522059758</v>
      </c>
    </row>
    <row r="1666" spans="1:16" x14ac:dyDescent="0.35">
      <c r="A1666" t="s">
        <v>10</v>
      </c>
      <c r="C1666" t="s">
        <v>11</v>
      </c>
      <c r="D1666" t="s">
        <v>44</v>
      </c>
      <c r="E1666" t="s">
        <v>551</v>
      </c>
      <c r="F1666" t="s">
        <v>552</v>
      </c>
      <c r="G1666">
        <v>4207</v>
      </c>
      <c r="H1666" t="s">
        <v>550</v>
      </c>
      <c r="I1666">
        <v>63300100</v>
      </c>
      <c r="J1666" t="s">
        <v>1869</v>
      </c>
      <c r="K1666" s="3"/>
      <c r="L1666" s="3">
        <v>423.94676714971195</v>
      </c>
      <c r="M1666" s="3">
        <v>438.78490399995178</v>
      </c>
      <c r="N1666" s="107"/>
      <c r="O1666" s="100"/>
      <c r="P1666" s="3">
        <f t="shared" si="25"/>
        <v>862.73167114966373</v>
      </c>
    </row>
    <row r="1667" spans="1:16" x14ac:dyDescent="0.35">
      <c r="A1667" t="s">
        <v>10</v>
      </c>
      <c r="C1667" t="s">
        <v>11</v>
      </c>
      <c r="D1667" t="s">
        <v>44</v>
      </c>
      <c r="E1667" t="s">
        <v>551</v>
      </c>
      <c r="F1667" t="s">
        <v>552</v>
      </c>
      <c r="G1667">
        <v>4207</v>
      </c>
      <c r="H1667" t="s">
        <v>550</v>
      </c>
      <c r="I1667">
        <v>63300170</v>
      </c>
      <c r="J1667" t="s">
        <v>1873</v>
      </c>
      <c r="K1667" s="3"/>
      <c r="L1667" s="3">
        <v>732.69060844352384</v>
      </c>
      <c r="M1667" s="3">
        <v>758.33477973904712</v>
      </c>
      <c r="N1667" s="107"/>
      <c r="O1667" s="100"/>
      <c r="P1667" s="3">
        <f t="shared" si="25"/>
        <v>1491.0253881825711</v>
      </c>
    </row>
    <row r="1668" spans="1:16" x14ac:dyDescent="0.35">
      <c r="A1668" t="s">
        <v>10</v>
      </c>
      <c r="C1668" t="s">
        <v>11</v>
      </c>
      <c r="D1668" t="s">
        <v>44</v>
      </c>
      <c r="E1668" t="s">
        <v>553</v>
      </c>
      <c r="F1668" t="s">
        <v>554</v>
      </c>
      <c r="G1668">
        <v>4207</v>
      </c>
      <c r="H1668" t="s">
        <v>550</v>
      </c>
      <c r="I1668">
        <v>63300040</v>
      </c>
      <c r="J1668" t="s">
        <v>1515</v>
      </c>
      <c r="K1668" s="3"/>
      <c r="L1668" s="3">
        <v>26.610966955439995</v>
      </c>
      <c r="M1668" s="3">
        <v>27.542350798880392</v>
      </c>
      <c r="N1668" s="107"/>
      <c r="O1668" s="100"/>
      <c r="P1668" s="3">
        <f t="shared" ref="P1668:P1731" si="26">SUM(L1668:N1668)</f>
        <v>54.153317754320383</v>
      </c>
    </row>
    <row r="1669" spans="1:16" x14ac:dyDescent="0.35">
      <c r="A1669" t="s">
        <v>10</v>
      </c>
      <c r="C1669" t="s">
        <v>11</v>
      </c>
      <c r="D1669" t="s">
        <v>44</v>
      </c>
      <c r="E1669" t="s">
        <v>553</v>
      </c>
      <c r="F1669" t="s">
        <v>554</v>
      </c>
      <c r="G1669">
        <v>4207</v>
      </c>
      <c r="H1669" t="s">
        <v>550</v>
      </c>
      <c r="I1669">
        <v>63300080</v>
      </c>
      <c r="J1669" t="s">
        <v>91</v>
      </c>
      <c r="K1669" s="3"/>
      <c r="L1669" s="3">
        <v>77.045085280511984</v>
      </c>
      <c r="M1669" s="3">
        <v>79.74166326532989</v>
      </c>
      <c r="N1669" s="107"/>
      <c r="O1669" s="100"/>
      <c r="P1669" s="3">
        <f t="shared" si="26"/>
        <v>156.78674854584187</v>
      </c>
    </row>
    <row r="1670" spans="1:16" x14ac:dyDescent="0.35">
      <c r="A1670" t="s">
        <v>10</v>
      </c>
      <c r="C1670" t="s">
        <v>11</v>
      </c>
      <c r="D1670" t="s">
        <v>44</v>
      </c>
      <c r="E1670" t="s">
        <v>553</v>
      </c>
      <c r="F1670" t="s">
        <v>554</v>
      </c>
      <c r="G1670">
        <v>4207</v>
      </c>
      <c r="H1670" t="s">
        <v>550</v>
      </c>
      <c r="I1670">
        <v>63300100</v>
      </c>
      <c r="J1670" t="s">
        <v>1869</v>
      </c>
      <c r="K1670" s="3"/>
      <c r="L1670" s="3">
        <v>23.316275808575995</v>
      </c>
      <c r="M1670" s="3">
        <v>24.132345461876152</v>
      </c>
      <c r="N1670" s="107"/>
      <c r="O1670" s="100"/>
      <c r="P1670" s="3">
        <f t="shared" si="26"/>
        <v>47.448621270452151</v>
      </c>
    </row>
    <row r="1671" spans="1:16" x14ac:dyDescent="0.35">
      <c r="A1671" t="s">
        <v>10</v>
      </c>
      <c r="C1671" t="s">
        <v>11</v>
      </c>
      <c r="D1671" t="s">
        <v>44</v>
      </c>
      <c r="E1671" t="s">
        <v>553</v>
      </c>
      <c r="F1671" t="s">
        <v>554</v>
      </c>
      <c r="G1671">
        <v>4207</v>
      </c>
      <c r="H1671" t="s">
        <v>550</v>
      </c>
      <c r="I1671">
        <v>63300110</v>
      </c>
      <c r="J1671" t="s">
        <v>1866</v>
      </c>
      <c r="K1671" s="3"/>
      <c r="L1671" s="3">
        <v>6.5823999999999998</v>
      </c>
      <c r="M1671" s="3">
        <v>6.5823999999999998</v>
      </c>
      <c r="N1671" s="107"/>
      <c r="O1671" s="100"/>
      <c r="P1671" s="3">
        <f t="shared" si="26"/>
        <v>13.1648</v>
      </c>
    </row>
    <row r="1672" spans="1:16" x14ac:dyDescent="0.35">
      <c r="A1672" t="s">
        <v>10</v>
      </c>
      <c r="C1672" t="s">
        <v>11</v>
      </c>
      <c r="D1672" t="s">
        <v>44</v>
      </c>
      <c r="E1672" t="s">
        <v>553</v>
      </c>
      <c r="F1672" t="s">
        <v>554</v>
      </c>
      <c r="G1672">
        <v>4207</v>
      </c>
      <c r="H1672" t="s">
        <v>550</v>
      </c>
      <c r="I1672">
        <v>63300170</v>
      </c>
      <c r="J1672" t="s">
        <v>1873</v>
      </c>
      <c r="K1672" s="3"/>
      <c r="L1672" s="3">
        <v>40.296607103951992</v>
      </c>
      <c r="M1672" s="3">
        <v>41.706988352590308</v>
      </c>
      <c r="N1672" s="107"/>
      <c r="O1672" s="100"/>
      <c r="P1672" s="3">
        <f t="shared" si="26"/>
        <v>82.0035954565423</v>
      </c>
    </row>
    <row r="1673" spans="1:16" x14ac:dyDescent="0.35">
      <c r="A1673" t="s">
        <v>10</v>
      </c>
      <c r="C1673" t="s">
        <v>11</v>
      </c>
      <c r="D1673" t="s">
        <v>44</v>
      </c>
      <c r="E1673" t="s">
        <v>555</v>
      </c>
      <c r="F1673" t="s">
        <v>556</v>
      </c>
      <c r="G1673">
        <v>4207</v>
      </c>
      <c r="H1673" t="s">
        <v>550</v>
      </c>
      <c r="I1673">
        <v>63300040</v>
      </c>
      <c r="J1673" t="s">
        <v>1515</v>
      </c>
      <c r="K1673" s="3"/>
      <c r="L1673" s="3">
        <v>1803.9231174736797</v>
      </c>
      <c r="M1673" s="3">
        <v>1867.0604265852583</v>
      </c>
      <c r="N1673" s="107"/>
      <c r="O1673" s="100"/>
      <c r="P1673" s="3">
        <f t="shared" si="26"/>
        <v>3670.9835440589377</v>
      </c>
    </row>
    <row r="1674" spans="1:16" x14ac:dyDescent="0.35">
      <c r="A1674" t="s">
        <v>10</v>
      </c>
      <c r="C1674" t="s">
        <v>11</v>
      </c>
      <c r="D1674" t="s">
        <v>44</v>
      </c>
      <c r="E1674" t="s">
        <v>555</v>
      </c>
      <c r="F1674" t="s">
        <v>556</v>
      </c>
      <c r="G1674">
        <v>4207</v>
      </c>
      <c r="H1674" t="s">
        <v>550</v>
      </c>
      <c r="I1674">
        <v>63300080</v>
      </c>
      <c r="J1674" t="s">
        <v>91</v>
      </c>
      <c r="K1674" s="3"/>
      <c r="L1674" s="3">
        <v>5222.7869305904633</v>
      </c>
      <c r="M1674" s="3">
        <v>5405.5844731611287</v>
      </c>
      <c r="N1674" s="107"/>
      <c r="O1674" s="100"/>
      <c r="P1674" s="3">
        <f t="shared" si="26"/>
        <v>10628.371403751593</v>
      </c>
    </row>
    <row r="1675" spans="1:16" x14ac:dyDescent="0.35">
      <c r="A1675" t="s">
        <v>10</v>
      </c>
      <c r="C1675" t="s">
        <v>11</v>
      </c>
      <c r="D1675" t="s">
        <v>44</v>
      </c>
      <c r="E1675" t="s">
        <v>555</v>
      </c>
      <c r="F1675" t="s">
        <v>556</v>
      </c>
      <c r="G1675">
        <v>4207</v>
      </c>
      <c r="H1675" t="s">
        <v>550</v>
      </c>
      <c r="I1675">
        <v>63300100</v>
      </c>
      <c r="J1675" t="s">
        <v>1869</v>
      </c>
      <c r="K1675" s="3"/>
      <c r="L1675" s="3">
        <v>1580.5802553102719</v>
      </c>
      <c r="M1675" s="3">
        <v>1635.9005642461311</v>
      </c>
      <c r="N1675" s="107"/>
      <c r="O1675" s="100"/>
      <c r="P1675" s="3">
        <f t="shared" si="26"/>
        <v>3216.4808195564028</v>
      </c>
    </row>
    <row r="1676" spans="1:16" x14ac:dyDescent="0.35">
      <c r="A1676" t="s">
        <v>10</v>
      </c>
      <c r="C1676" t="s">
        <v>11</v>
      </c>
      <c r="D1676" t="s">
        <v>44</v>
      </c>
      <c r="E1676" t="s">
        <v>555</v>
      </c>
      <c r="F1676" t="s">
        <v>556</v>
      </c>
      <c r="G1676">
        <v>4207</v>
      </c>
      <c r="H1676" t="s">
        <v>550</v>
      </c>
      <c r="I1676">
        <v>63300110</v>
      </c>
      <c r="J1676" t="s">
        <v>1866</v>
      </c>
      <c r="K1676" s="3"/>
      <c r="L1676" s="3">
        <v>446.20640000000003</v>
      </c>
      <c r="M1676" s="3">
        <v>446.20640000000003</v>
      </c>
      <c r="N1676" s="107"/>
      <c r="O1676" s="100"/>
      <c r="P1676" s="3">
        <f t="shared" si="26"/>
        <v>892.41280000000006</v>
      </c>
    </row>
    <row r="1677" spans="1:16" x14ac:dyDescent="0.35">
      <c r="A1677" t="s">
        <v>10</v>
      </c>
      <c r="C1677" t="s">
        <v>11</v>
      </c>
      <c r="D1677" t="s">
        <v>44</v>
      </c>
      <c r="E1677" t="s">
        <v>555</v>
      </c>
      <c r="F1677" t="s">
        <v>556</v>
      </c>
      <c r="G1677">
        <v>4207</v>
      </c>
      <c r="H1677" t="s">
        <v>550</v>
      </c>
      <c r="I1677">
        <v>63300170</v>
      </c>
      <c r="J1677" t="s">
        <v>1873</v>
      </c>
      <c r="K1677" s="3"/>
      <c r="L1677" s="3">
        <v>2731.6550064601438</v>
      </c>
      <c r="M1677" s="3">
        <v>2827.2629316862485</v>
      </c>
      <c r="N1677" s="107"/>
      <c r="O1677" s="100"/>
      <c r="P1677" s="3">
        <f t="shared" si="26"/>
        <v>5558.9179381463928</v>
      </c>
    </row>
    <row r="1678" spans="1:16" x14ac:dyDescent="0.35">
      <c r="A1678" t="s">
        <v>10</v>
      </c>
      <c r="C1678" t="s">
        <v>11</v>
      </c>
      <c r="D1678" t="s">
        <v>44</v>
      </c>
      <c r="E1678" t="s">
        <v>557</v>
      </c>
      <c r="F1678" t="s">
        <v>558</v>
      </c>
      <c r="G1678">
        <v>4207</v>
      </c>
      <c r="H1678" t="s">
        <v>550</v>
      </c>
      <c r="I1678">
        <v>63300040</v>
      </c>
      <c r="J1678" t="s">
        <v>1515</v>
      </c>
      <c r="K1678" s="3"/>
      <c r="L1678" s="3">
        <v>798.22979351765991</v>
      </c>
      <c r="M1678" s="3">
        <v>826.16783629077793</v>
      </c>
      <c r="N1678" s="107"/>
      <c r="O1678" s="100"/>
      <c r="P1678" s="3">
        <f t="shared" si="26"/>
        <v>1624.3976298084378</v>
      </c>
    </row>
    <row r="1679" spans="1:16" x14ac:dyDescent="0.35">
      <c r="A1679" t="s">
        <v>10</v>
      </c>
      <c r="C1679" t="s">
        <v>11</v>
      </c>
      <c r="D1679" t="s">
        <v>44</v>
      </c>
      <c r="E1679" t="s">
        <v>557</v>
      </c>
      <c r="F1679" t="s">
        <v>558</v>
      </c>
      <c r="G1679">
        <v>4207</v>
      </c>
      <c r="H1679" t="s">
        <v>550</v>
      </c>
      <c r="I1679">
        <v>63300080</v>
      </c>
      <c r="J1679" t="s">
        <v>91</v>
      </c>
      <c r="K1679" s="3"/>
      <c r="L1679" s="3">
        <v>2311.0653069463679</v>
      </c>
      <c r="M1679" s="3">
        <v>2391.9525926894903</v>
      </c>
      <c r="N1679" s="107"/>
      <c r="O1679" s="100"/>
      <c r="P1679" s="3">
        <f t="shared" si="26"/>
        <v>4703.0178996358582</v>
      </c>
    </row>
    <row r="1680" spans="1:16" x14ac:dyDescent="0.35">
      <c r="A1680" t="s">
        <v>10</v>
      </c>
      <c r="C1680" t="s">
        <v>11</v>
      </c>
      <c r="D1680" t="s">
        <v>44</v>
      </c>
      <c r="E1680" t="s">
        <v>557</v>
      </c>
      <c r="F1680" t="s">
        <v>558</v>
      </c>
      <c r="G1680">
        <v>4207</v>
      </c>
      <c r="H1680" t="s">
        <v>550</v>
      </c>
      <c r="I1680">
        <v>63300100</v>
      </c>
      <c r="J1680" t="s">
        <v>1869</v>
      </c>
      <c r="K1680" s="3"/>
      <c r="L1680" s="3">
        <v>699.40134289166394</v>
      </c>
      <c r="M1680" s="3">
        <v>723.88038989287213</v>
      </c>
      <c r="N1680" s="107"/>
      <c r="O1680" s="100"/>
      <c r="P1680" s="3">
        <f t="shared" si="26"/>
        <v>1423.281732784536</v>
      </c>
    </row>
    <row r="1681" spans="1:16" x14ac:dyDescent="0.35">
      <c r="A1681" t="s">
        <v>10</v>
      </c>
      <c r="C1681" t="s">
        <v>11</v>
      </c>
      <c r="D1681" t="s">
        <v>44</v>
      </c>
      <c r="E1681" t="s">
        <v>557</v>
      </c>
      <c r="F1681" t="s">
        <v>558</v>
      </c>
      <c r="G1681">
        <v>4207</v>
      </c>
      <c r="H1681" t="s">
        <v>550</v>
      </c>
      <c r="I1681">
        <v>63300170</v>
      </c>
      <c r="J1681" t="s">
        <v>1873</v>
      </c>
      <c r="K1681" s="3"/>
      <c r="L1681" s="3">
        <v>1208.747973041028</v>
      </c>
      <c r="M1681" s="3">
        <v>1251.0541520974639</v>
      </c>
      <c r="N1681" s="107"/>
      <c r="O1681" s="100"/>
      <c r="P1681" s="3">
        <f t="shared" si="26"/>
        <v>2459.8021251384916</v>
      </c>
    </row>
    <row r="1682" spans="1:16" x14ac:dyDescent="0.35">
      <c r="A1682" t="s">
        <v>10</v>
      </c>
      <c r="C1682" t="s">
        <v>11</v>
      </c>
      <c r="D1682" t="s">
        <v>44</v>
      </c>
      <c r="E1682" t="s">
        <v>559</v>
      </c>
      <c r="F1682" t="s">
        <v>560</v>
      </c>
      <c r="G1682">
        <v>4207</v>
      </c>
      <c r="H1682" t="s">
        <v>550</v>
      </c>
      <c r="I1682">
        <v>63300040</v>
      </c>
      <c r="J1682" t="s">
        <v>1515</v>
      </c>
      <c r="K1682" s="3"/>
      <c r="L1682" s="3">
        <v>2831.5176854025594</v>
      </c>
      <c r="M1682" s="3">
        <v>2930.6208043916486</v>
      </c>
      <c r="N1682" s="107"/>
      <c r="O1682" s="100"/>
      <c r="P1682" s="3">
        <f t="shared" si="26"/>
        <v>5762.138489794208</v>
      </c>
    </row>
    <row r="1683" spans="1:16" x14ac:dyDescent="0.35">
      <c r="A1683" t="s">
        <v>10</v>
      </c>
      <c r="C1683" t="s">
        <v>11</v>
      </c>
      <c r="D1683" t="s">
        <v>44</v>
      </c>
      <c r="E1683" t="s">
        <v>559</v>
      </c>
      <c r="F1683" t="s">
        <v>560</v>
      </c>
      <c r="G1683">
        <v>4207</v>
      </c>
      <c r="H1683" t="s">
        <v>550</v>
      </c>
      <c r="I1683">
        <v>63300080</v>
      </c>
      <c r="J1683" t="s">
        <v>91</v>
      </c>
      <c r="K1683" s="3"/>
      <c r="L1683" s="3">
        <v>8197.9178701178862</v>
      </c>
      <c r="M1683" s="3">
        <v>8484.8449955720116</v>
      </c>
      <c r="N1683" s="107"/>
      <c r="O1683" s="100"/>
      <c r="P1683" s="3">
        <f t="shared" si="26"/>
        <v>16682.762865689896</v>
      </c>
    </row>
    <row r="1684" spans="1:16" x14ac:dyDescent="0.35">
      <c r="A1684" t="s">
        <v>10</v>
      </c>
      <c r="C1684" t="s">
        <v>11</v>
      </c>
      <c r="D1684" t="s">
        <v>44</v>
      </c>
      <c r="E1684" t="s">
        <v>559</v>
      </c>
      <c r="F1684" t="s">
        <v>560</v>
      </c>
      <c r="G1684">
        <v>4207</v>
      </c>
      <c r="H1684" t="s">
        <v>550</v>
      </c>
      <c r="I1684">
        <v>63300100</v>
      </c>
      <c r="J1684" t="s">
        <v>1869</v>
      </c>
      <c r="K1684" s="3"/>
      <c r="L1684" s="3">
        <v>2480.9488291146235</v>
      </c>
      <c r="M1684" s="3">
        <v>2567.7820381336351</v>
      </c>
      <c r="N1684" s="107"/>
      <c r="O1684" s="100"/>
      <c r="P1684" s="3">
        <f t="shared" si="26"/>
        <v>5048.7308672482586</v>
      </c>
    </row>
    <row r="1685" spans="1:16" x14ac:dyDescent="0.35">
      <c r="A1685" t="s">
        <v>10</v>
      </c>
      <c r="C1685" t="s">
        <v>11</v>
      </c>
      <c r="D1685" t="s">
        <v>44</v>
      </c>
      <c r="E1685" t="s">
        <v>559</v>
      </c>
      <c r="F1685" t="s">
        <v>560</v>
      </c>
      <c r="G1685">
        <v>4207</v>
      </c>
      <c r="H1685" t="s">
        <v>550</v>
      </c>
      <c r="I1685">
        <v>63300170</v>
      </c>
      <c r="J1685" t="s">
        <v>1873</v>
      </c>
      <c r="K1685" s="3"/>
      <c r="L1685" s="3">
        <v>4287.7267807524477</v>
      </c>
      <c r="M1685" s="3">
        <v>4437.7972180787829</v>
      </c>
      <c r="N1685" s="107"/>
      <c r="O1685" s="100"/>
      <c r="P1685" s="3">
        <f t="shared" si="26"/>
        <v>8725.5239988312314</v>
      </c>
    </row>
    <row r="1686" spans="1:16" x14ac:dyDescent="0.35">
      <c r="A1686" t="s">
        <v>10</v>
      </c>
      <c r="C1686" t="s">
        <v>11</v>
      </c>
      <c r="D1686" t="s">
        <v>44</v>
      </c>
      <c r="E1686" t="s">
        <v>561</v>
      </c>
      <c r="F1686" t="s">
        <v>562</v>
      </c>
      <c r="G1686">
        <v>4207</v>
      </c>
      <c r="H1686" t="s">
        <v>550</v>
      </c>
      <c r="I1686">
        <v>63300040</v>
      </c>
      <c r="J1686" t="s">
        <v>1515</v>
      </c>
      <c r="K1686" s="3"/>
      <c r="L1686" s="3">
        <v>2197.3637735431198</v>
      </c>
      <c r="M1686" s="3">
        <v>2274.2715056171287</v>
      </c>
      <c r="N1686" s="107"/>
      <c r="O1686" s="100"/>
      <c r="P1686" s="3">
        <f t="shared" si="26"/>
        <v>4471.6352791602485</v>
      </c>
    </row>
    <row r="1687" spans="1:16" x14ac:dyDescent="0.35">
      <c r="A1687" t="s">
        <v>10</v>
      </c>
      <c r="C1687" t="s">
        <v>11</v>
      </c>
      <c r="D1687" t="s">
        <v>44</v>
      </c>
      <c r="E1687" t="s">
        <v>561</v>
      </c>
      <c r="F1687" t="s">
        <v>562</v>
      </c>
      <c r="G1687">
        <v>4207</v>
      </c>
      <c r="H1687" t="s">
        <v>550</v>
      </c>
      <c r="I1687">
        <v>63300080</v>
      </c>
      <c r="J1687" t="s">
        <v>91</v>
      </c>
      <c r="K1687" s="3"/>
      <c r="L1687" s="3">
        <v>6361.8913062581751</v>
      </c>
      <c r="M1687" s="3">
        <v>6584.5575019772104</v>
      </c>
      <c r="N1687" s="107"/>
      <c r="O1687" s="100"/>
      <c r="P1687" s="3">
        <f t="shared" si="26"/>
        <v>12946.448808235386</v>
      </c>
    </row>
    <row r="1688" spans="1:16" x14ac:dyDescent="0.35">
      <c r="A1688" t="s">
        <v>10</v>
      </c>
      <c r="C1688" t="s">
        <v>11</v>
      </c>
      <c r="D1688" t="s">
        <v>44</v>
      </c>
      <c r="E1688" t="s">
        <v>561</v>
      </c>
      <c r="F1688" t="s">
        <v>562</v>
      </c>
      <c r="G1688">
        <v>4207</v>
      </c>
      <c r="H1688" t="s">
        <v>550</v>
      </c>
      <c r="I1688">
        <v>63300100</v>
      </c>
      <c r="J1688" t="s">
        <v>1869</v>
      </c>
      <c r="K1688" s="3"/>
      <c r="L1688" s="3">
        <v>1925.3092111044477</v>
      </c>
      <c r="M1688" s="3">
        <v>1992.6950334931032</v>
      </c>
      <c r="N1688" s="107"/>
      <c r="O1688" s="100"/>
      <c r="P1688" s="3">
        <f t="shared" si="26"/>
        <v>3918.004244597551</v>
      </c>
    </row>
    <row r="1689" spans="1:16" x14ac:dyDescent="0.35">
      <c r="A1689" t="s">
        <v>10</v>
      </c>
      <c r="C1689" t="s">
        <v>11</v>
      </c>
      <c r="D1689" t="s">
        <v>44</v>
      </c>
      <c r="E1689" t="s">
        <v>561</v>
      </c>
      <c r="F1689" t="s">
        <v>562</v>
      </c>
      <c r="G1689">
        <v>4207</v>
      </c>
      <c r="H1689" t="s">
        <v>550</v>
      </c>
      <c r="I1689">
        <v>63300170</v>
      </c>
      <c r="J1689" t="s">
        <v>1873</v>
      </c>
      <c r="K1689" s="3"/>
      <c r="L1689" s="3">
        <v>3327.4365713652955</v>
      </c>
      <c r="M1689" s="3">
        <v>3443.8968513630807</v>
      </c>
      <c r="N1689" s="107"/>
      <c r="O1689" s="100"/>
      <c r="P1689" s="3">
        <f t="shared" si="26"/>
        <v>6771.3334227283758</v>
      </c>
    </row>
    <row r="1690" spans="1:16" x14ac:dyDescent="0.35">
      <c r="A1690" t="s">
        <v>10</v>
      </c>
      <c r="C1690" t="s">
        <v>11</v>
      </c>
      <c r="D1690" t="s">
        <v>44</v>
      </c>
      <c r="E1690" t="s">
        <v>563</v>
      </c>
      <c r="F1690" t="s">
        <v>564</v>
      </c>
      <c r="G1690">
        <v>4207</v>
      </c>
      <c r="H1690" t="s">
        <v>550</v>
      </c>
      <c r="I1690">
        <v>63300040</v>
      </c>
      <c r="J1690" t="s">
        <v>1515</v>
      </c>
      <c r="K1690" s="3"/>
      <c r="L1690" s="3">
        <v>204.84065487941996</v>
      </c>
      <c r="M1690" s="3">
        <v>212.01007780019964</v>
      </c>
      <c r="N1690" s="107"/>
      <c r="O1690" s="100"/>
      <c r="P1690" s="3">
        <f t="shared" si="26"/>
        <v>416.85073267961957</v>
      </c>
    </row>
    <row r="1691" spans="1:16" x14ac:dyDescent="0.35">
      <c r="A1691" t="s">
        <v>10</v>
      </c>
      <c r="C1691" t="s">
        <v>11</v>
      </c>
      <c r="D1691" t="s">
        <v>44</v>
      </c>
      <c r="E1691" t="s">
        <v>563</v>
      </c>
      <c r="F1691" t="s">
        <v>564</v>
      </c>
      <c r="G1691">
        <v>4207</v>
      </c>
      <c r="H1691" t="s">
        <v>550</v>
      </c>
      <c r="I1691">
        <v>63300080</v>
      </c>
      <c r="J1691" t="s">
        <v>91</v>
      </c>
      <c r="K1691" s="3"/>
      <c r="L1691" s="3">
        <v>593.06246746041586</v>
      </c>
      <c r="M1691" s="3">
        <v>613.81965382153032</v>
      </c>
      <c r="N1691" s="107"/>
      <c r="O1691" s="100"/>
      <c r="P1691" s="3">
        <f t="shared" si="26"/>
        <v>1206.8821212819462</v>
      </c>
    </row>
    <row r="1692" spans="1:16" x14ac:dyDescent="0.35">
      <c r="A1692" t="s">
        <v>10</v>
      </c>
      <c r="C1692" t="s">
        <v>11</v>
      </c>
      <c r="D1692" t="s">
        <v>44</v>
      </c>
      <c r="E1692" t="s">
        <v>563</v>
      </c>
      <c r="F1692" t="s">
        <v>564</v>
      </c>
      <c r="G1692">
        <v>4207</v>
      </c>
      <c r="H1692" t="s">
        <v>550</v>
      </c>
      <c r="I1692">
        <v>63300100</v>
      </c>
      <c r="J1692" t="s">
        <v>1869</v>
      </c>
      <c r="K1692" s="3"/>
      <c r="L1692" s="3">
        <v>179.47943094196796</v>
      </c>
      <c r="M1692" s="3">
        <v>185.76121102493681</v>
      </c>
      <c r="N1692" s="107"/>
      <c r="O1692" s="100"/>
      <c r="P1692" s="3">
        <f t="shared" si="26"/>
        <v>365.24064196690478</v>
      </c>
    </row>
    <row r="1693" spans="1:16" x14ac:dyDescent="0.35">
      <c r="A1693" t="s">
        <v>10</v>
      </c>
      <c r="C1693" t="s">
        <v>11</v>
      </c>
      <c r="D1693" t="s">
        <v>44</v>
      </c>
      <c r="E1693" t="s">
        <v>563</v>
      </c>
      <c r="F1693" t="s">
        <v>564</v>
      </c>
      <c r="G1693">
        <v>4207</v>
      </c>
      <c r="H1693" t="s">
        <v>550</v>
      </c>
      <c r="I1693">
        <v>63300170</v>
      </c>
      <c r="J1693" t="s">
        <v>1873</v>
      </c>
      <c r="K1693" s="3"/>
      <c r="L1693" s="3">
        <v>310.18727738883592</v>
      </c>
      <c r="M1693" s="3">
        <v>321.04383209744515</v>
      </c>
      <c r="N1693" s="107"/>
      <c r="O1693" s="100"/>
      <c r="P1693" s="3">
        <f t="shared" si="26"/>
        <v>631.23110948628107</v>
      </c>
    </row>
    <row r="1694" spans="1:16" x14ac:dyDescent="0.35">
      <c r="A1694" t="s">
        <v>10</v>
      </c>
      <c r="C1694" t="s">
        <v>11</v>
      </c>
      <c r="D1694" t="s">
        <v>44</v>
      </c>
      <c r="E1694" t="s">
        <v>565</v>
      </c>
      <c r="F1694" t="s">
        <v>566</v>
      </c>
      <c r="G1694">
        <v>4207</v>
      </c>
      <c r="H1694" t="s">
        <v>550</v>
      </c>
      <c r="I1694">
        <v>63300040</v>
      </c>
      <c r="J1694" t="s">
        <v>1515</v>
      </c>
      <c r="K1694" s="3"/>
      <c r="L1694" s="3">
        <v>2185.0005010112995</v>
      </c>
      <c r="M1694" s="3">
        <v>2261.4755185466947</v>
      </c>
      <c r="N1694" s="107"/>
      <c r="O1694" s="100"/>
      <c r="P1694" s="3">
        <f t="shared" si="26"/>
        <v>4446.4760195579947</v>
      </c>
    </row>
    <row r="1695" spans="1:16" x14ac:dyDescent="0.35">
      <c r="A1695" t="s">
        <v>10</v>
      </c>
      <c r="C1695" t="s">
        <v>11</v>
      </c>
      <c r="D1695" t="s">
        <v>44</v>
      </c>
      <c r="E1695" t="s">
        <v>565</v>
      </c>
      <c r="F1695" t="s">
        <v>566</v>
      </c>
      <c r="G1695">
        <v>4207</v>
      </c>
      <c r="H1695" t="s">
        <v>550</v>
      </c>
      <c r="I1695">
        <v>63300080</v>
      </c>
      <c r="J1695" t="s">
        <v>91</v>
      </c>
      <c r="K1695" s="3"/>
      <c r="L1695" s="3">
        <v>6326.0966886422384</v>
      </c>
      <c r="M1695" s="3">
        <v>6547.510072744717</v>
      </c>
      <c r="N1695" s="107"/>
      <c r="O1695" s="100"/>
      <c r="P1695" s="3">
        <f t="shared" si="26"/>
        <v>12873.606761386956</v>
      </c>
    </row>
    <row r="1696" spans="1:16" x14ac:dyDescent="0.35">
      <c r="A1696" t="s">
        <v>10</v>
      </c>
      <c r="C1696" t="s">
        <v>11</v>
      </c>
      <c r="D1696" t="s">
        <v>44</v>
      </c>
      <c r="E1696" t="s">
        <v>565</v>
      </c>
      <c r="F1696" t="s">
        <v>566</v>
      </c>
      <c r="G1696">
        <v>4207</v>
      </c>
      <c r="H1696" t="s">
        <v>550</v>
      </c>
      <c r="I1696">
        <v>63300100</v>
      </c>
      <c r="J1696" t="s">
        <v>1869</v>
      </c>
      <c r="K1696" s="3"/>
      <c r="L1696" s="3">
        <v>1914.4766294575197</v>
      </c>
      <c r="M1696" s="3">
        <v>1981.4833114885328</v>
      </c>
      <c r="N1696" s="107"/>
      <c r="O1696" s="100"/>
      <c r="P1696" s="3">
        <f t="shared" si="26"/>
        <v>3895.9599409460525</v>
      </c>
    </row>
    <row r="1697" spans="1:16" x14ac:dyDescent="0.35">
      <c r="A1697" t="s">
        <v>10</v>
      </c>
      <c r="C1697" t="s">
        <v>11</v>
      </c>
      <c r="D1697" t="s">
        <v>44</v>
      </c>
      <c r="E1697" t="s">
        <v>565</v>
      </c>
      <c r="F1697" t="s">
        <v>566</v>
      </c>
      <c r="G1697">
        <v>4207</v>
      </c>
      <c r="H1697" t="s">
        <v>550</v>
      </c>
      <c r="I1697">
        <v>63300170</v>
      </c>
      <c r="J1697" t="s">
        <v>1873</v>
      </c>
      <c r="K1697" s="3"/>
      <c r="L1697" s="3">
        <v>3308.7150443885394</v>
      </c>
      <c r="M1697" s="3">
        <v>3424.5200709421383</v>
      </c>
      <c r="N1697" s="107"/>
      <c r="O1697" s="100"/>
      <c r="P1697" s="3">
        <f t="shared" si="26"/>
        <v>6733.2351153306772</v>
      </c>
    </row>
    <row r="1698" spans="1:16" x14ac:dyDescent="0.35">
      <c r="A1698" t="s">
        <v>10</v>
      </c>
      <c r="C1698" t="s">
        <v>11</v>
      </c>
      <c r="D1698" t="s">
        <v>44</v>
      </c>
      <c r="E1698" t="s">
        <v>567</v>
      </c>
      <c r="F1698" t="s">
        <v>568</v>
      </c>
      <c r="G1698">
        <v>4207</v>
      </c>
      <c r="H1698" t="s">
        <v>550</v>
      </c>
      <c r="I1698">
        <v>63300040</v>
      </c>
      <c r="J1698" t="s">
        <v>1515</v>
      </c>
      <c r="K1698" s="3"/>
      <c r="L1698" s="3">
        <v>2335.7416007595598</v>
      </c>
      <c r="M1698" s="3">
        <v>2417.4925567861442</v>
      </c>
      <c r="N1698" s="107"/>
      <c r="O1698" s="100"/>
      <c r="P1698" s="3">
        <f t="shared" si="26"/>
        <v>4753.234157545704</v>
      </c>
    </row>
    <row r="1699" spans="1:16" x14ac:dyDescent="0.35">
      <c r="A1699" t="s">
        <v>10</v>
      </c>
      <c r="C1699" t="s">
        <v>11</v>
      </c>
      <c r="D1699" t="s">
        <v>44</v>
      </c>
      <c r="E1699" t="s">
        <v>567</v>
      </c>
      <c r="F1699" t="s">
        <v>568</v>
      </c>
      <c r="G1699">
        <v>4207</v>
      </c>
      <c r="H1699" t="s">
        <v>550</v>
      </c>
      <c r="I1699">
        <v>63300080</v>
      </c>
      <c r="J1699" t="s">
        <v>91</v>
      </c>
      <c r="K1699" s="3"/>
      <c r="L1699" s="3">
        <v>6762.5280631514879</v>
      </c>
      <c r="M1699" s="3">
        <v>6999.2165453617899</v>
      </c>
      <c r="N1699" s="107"/>
      <c r="O1699" s="100"/>
      <c r="P1699" s="3">
        <f t="shared" si="26"/>
        <v>13761.744608513278</v>
      </c>
    </row>
    <row r="1700" spans="1:16" x14ac:dyDescent="0.35">
      <c r="A1700" t="s">
        <v>10</v>
      </c>
      <c r="C1700" t="s">
        <v>11</v>
      </c>
      <c r="D1700" t="s">
        <v>44</v>
      </c>
      <c r="E1700" t="s">
        <v>567</v>
      </c>
      <c r="F1700" t="s">
        <v>568</v>
      </c>
      <c r="G1700">
        <v>4207</v>
      </c>
      <c r="H1700" t="s">
        <v>550</v>
      </c>
      <c r="I1700">
        <v>63300100</v>
      </c>
      <c r="J1700" t="s">
        <v>1869</v>
      </c>
      <c r="K1700" s="3"/>
      <c r="L1700" s="3">
        <v>2046.554545427424</v>
      </c>
      <c r="M1700" s="3">
        <v>2118.1839545173839</v>
      </c>
      <c r="N1700" s="107"/>
      <c r="O1700" s="100"/>
      <c r="P1700" s="3">
        <f t="shared" si="26"/>
        <v>4164.7384999448077</v>
      </c>
    </row>
    <row r="1701" spans="1:16" x14ac:dyDescent="0.35">
      <c r="A1701" t="s">
        <v>10</v>
      </c>
      <c r="C1701" t="s">
        <v>11</v>
      </c>
      <c r="D1701" t="s">
        <v>44</v>
      </c>
      <c r="E1701" t="s">
        <v>567</v>
      </c>
      <c r="F1701" t="s">
        <v>568</v>
      </c>
      <c r="G1701">
        <v>4207</v>
      </c>
      <c r="H1701" t="s">
        <v>550</v>
      </c>
      <c r="I1701">
        <v>63300110</v>
      </c>
      <c r="J1701" t="s">
        <v>1866</v>
      </c>
      <c r="K1701" s="3"/>
      <c r="L1701" s="3">
        <v>577.75279999999998</v>
      </c>
      <c r="M1701" s="3">
        <v>577.75279999999998</v>
      </c>
      <c r="N1701" s="107"/>
      <c r="O1701" s="100"/>
      <c r="P1701" s="3">
        <f t="shared" si="26"/>
        <v>1155.5056</v>
      </c>
    </row>
    <row r="1702" spans="1:16" x14ac:dyDescent="0.35">
      <c r="A1702" t="s">
        <v>10</v>
      </c>
      <c r="C1702" t="s">
        <v>11</v>
      </c>
      <c r="D1702" t="s">
        <v>44</v>
      </c>
      <c r="E1702" t="s">
        <v>567</v>
      </c>
      <c r="F1702" t="s">
        <v>568</v>
      </c>
      <c r="G1702">
        <v>4207</v>
      </c>
      <c r="H1702" t="s">
        <v>550</v>
      </c>
      <c r="I1702">
        <v>63300170</v>
      </c>
      <c r="J1702" t="s">
        <v>1873</v>
      </c>
      <c r="K1702" s="3"/>
      <c r="L1702" s="3">
        <v>3536.9801382930482</v>
      </c>
      <c r="M1702" s="3">
        <v>3660.7744431333044</v>
      </c>
      <c r="N1702" s="107"/>
      <c r="O1702" s="100"/>
      <c r="P1702" s="3">
        <f t="shared" si="26"/>
        <v>7197.7545814263522</v>
      </c>
    </row>
    <row r="1703" spans="1:16" x14ac:dyDescent="0.35">
      <c r="A1703" t="s">
        <v>10</v>
      </c>
      <c r="C1703" t="s">
        <v>11</v>
      </c>
      <c r="D1703" t="s">
        <v>44</v>
      </c>
      <c r="E1703" t="s">
        <v>569</v>
      </c>
      <c r="F1703" t="s">
        <v>570</v>
      </c>
      <c r="G1703">
        <v>4207</v>
      </c>
      <c r="H1703" t="s">
        <v>550</v>
      </c>
      <c r="I1703">
        <v>63300040</v>
      </c>
      <c r="J1703" t="s">
        <v>1515</v>
      </c>
      <c r="K1703" s="3"/>
      <c r="L1703" s="3">
        <v>38.380946234399985</v>
      </c>
      <c r="M1703" s="3">
        <v>39.724279352603979</v>
      </c>
      <c r="N1703" s="107"/>
      <c r="O1703" s="100"/>
      <c r="P1703" s="3">
        <f t="shared" si="26"/>
        <v>78.105225587003957</v>
      </c>
    </row>
    <row r="1704" spans="1:16" x14ac:dyDescent="0.35">
      <c r="A1704" t="s">
        <v>10</v>
      </c>
      <c r="C1704" t="s">
        <v>11</v>
      </c>
      <c r="D1704" t="s">
        <v>44</v>
      </c>
      <c r="E1704" t="s">
        <v>569</v>
      </c>
      <c r="F1704" t="s">
        <v>570</v>
      </c>
      <c r="G1704">
        <v>4207</v>
      </c>
      <c r="H1704" t="s">
        <v>550</v>
      </c>
      <c r="I1704">
        <v>63300080</v>
      </c>
      <c r="J1704" t="s">
        <v>91</v>
      </c>
      <c r="K1704" s="3"/>
      <c r="L1704" s="3">
        <v>111.12197766911997</v>
      </c>
      <c r="M1704" s="3">
        <v>115.01124688753914</v>
      </c>
      <c r="N1704" s="107"/>
      <c r="O1704" s="100"/>
      <c r="P1704" s="3">
        <f t="shared" si="26"/>
        <v>226.13322455665912</v>
      </c>
    </row>
    <row r="1705" spans="1:16" x14ac:dyDescent="0.35">
      <c r="A1705" t="s">
        <v>10</v>
      </c>
      <c r="C1705" t="s">
        <v>11</v>
      </c>
      <c r="D1705" t="s">
        <v>44</v>
      </c>
      <c r="E1705" t="s">
        <v>569</v>
      </c>
      <c r="F1705" t="s">
        <v>570</v>
      </c>
      <c r="G1705">
        <v>4207</v>
      </c>
      <c r="H1705" t="s">
        <v>550</v>
      </c>
      <c r="I1705">
        <v>63300100</v>
      </c>
      <c r="J1705" t="s">
        <v>1869</v>
      </c>
      <c r="K1705" s="3"/>
      <c r="L1705" s="3">
        <v>33.629019557759989</v>
      </c>
      <c r="M1705" s="3">
        <v>34.806035242281588</v>
      </c>
      <c r="N1705" s="107"/>
      <c r="O1705" s="100"/>
      <c r="P1705" s="3">
        <f t="shared" si="26"/>
        <v>68.43505480004157</v>
      </c>
    </row>
    <row r="1706" spans="1:16" x14ac:dyDescent="0.35">
      <c r="A1706" t="s">
        <v>10</v>
      </c>
      <c r="C1706" t="s">
        <v>11</v>
      </c>
      <c r="D1706" t="s">
        <v>44</v>
      </c>
      <c r="E1706" t="s">
        <v>569</v>
      </c>
      <c r="F1706" t="s">
        <v>570</v>
      </c>
      <c r="G1706">
        <v>4207</v>
      </c>
      <c r="H1706" t="s">
        <v>550</v>
      </c>
      <c r="I1706">
        <v>63300110</v>
      </c>
      <c r="J1706" t="s">
        <v>1866</v>
      </c>
      <c r="K1706" s="3"/>
      <c r="L1706" s="3">
        <v>9.4939999999999998</v>
      </c>
      <c r="M1706" s="3">
        <v>9.4939999999999998</v>
      </c>
      <c r="N1706" s="107"/>
      <c r="O1706" s="100"/>
      <c r="P1706" s="3">
        <f t="shared" si="26"/>
        <v>18.988</v>
      </c>
    </row>
    <row r="1707" spans="1:16" x14ac:dyDescent="0.35">
      <c r="A1707" t="s">
        <v>10</v>
      </c>
      <c r="C1707" t="s">
        <v>11</v>
      </c>
      <c r="D1707" t="s">
        <v>44</v>
      </c>
      <c r="E1707" t="s">
        <v>569</v>
      </c>
      <c r="F1707" t="s">
        <v>570</v>
      </c>
      <c r="G1707">
        <v>4207</v>
      </c>
      <c r="H1707" t="s">
        <v>550</v>
      </c>
      <c r="I1707">
        <v>63300170</v>
      </c>
      <c r="J1707" t="s">
        <v>1873</v>
      </c>
      <c r="K1707" s="3"/>
      <c r="L1707" s="3">
        <v>58.119718583519983</v>
      </c>
      <c r="M1707" s="3">
        <v>60.153908733943176</v>
      </c>
      <c r="N1707" s="107"/>
      <c r="O1707" s="100"/>
      <c r="P1707" s="3">
        <f t="shared" si="26"/>
        <v>118.27362731746317</v>
      </c>
    </row>
    <row r="1708" spans="1:16" x14ac:dyDescent="0.35">
      <c r="A1708" t="s">
        <v>10</v>
      </c>
      <c r="C1708" t="s">
        <v>11</v>
      </c>
      <c r="D1708" t="s">
        <v>44</v>
      </c>
      <c r="E1708" t="s">
        <v>571</v>
      </c>
      <c r="F1708" t="s">
        <v>572</v>
      </c>
      <c r="G1708">
        <v>4207</v>
      </c>
      <c r="H1708" t="s">
        <v>550</v>
      </c>
      <c r="I1708">
        <v>63300040</v>
      </c>
      <c r="J1708" t="s">
        <v>1515</v>
      </c>
      <c r="K1708" s="3"/>
      <c r="L1708" s="3">
        <v>88.065094452300002</v>
      </c>
      <c r="M1708" s="3">
        <v>91.147372758130501</v>
      </c>
      <c r="N1708" s="107"/>
      <c r="O1708" s="100"/>
      <c r="P1708" s="3">
        <f t="shared" si="26"/>
        <v>179.2124672104305</v>
      </c>
    </row>
    <row r="1709" spans="1:16" x14ac:dyDescent="0.35">
      <c r="A1709" t="s">
        <v>10</v>
      </c>
      <c r="C1709" t="s">
        <v>11</v>
      </c>
      <c r="D1709" t="s">
        <v>44</v>
      </c>
      <c r="E1709" t="s">
        <v>571</v>
      </c>
      <c r="F1709" t="s">
        <v>572</v>
      </c>
      <c r="G1709">
        <v>4207</v>
      </c>
      <c r="H1709" t="s">
        <v>550</v>
      </c>
      <c r="I1709">
        <v>63300080</v>
      </c>
      <c r="J1709" t="s">
        <v>91</v>
      </c>
      <c r="K1709" s="3"/>
      <c r="L1709" s="3">
        <v>254.96941631903999</v>
      </c>
      <c r="M1709" s="3">
        <v>263.89334589020638</v>
      </c>
      <c r="N1709" s="107"/>
      <c r="O1709" s="100"/>
      <c r="P1709" s="3">
        <f t="shared" si="26"/>
        <v>518.8627622092464</v>
      </c>
    </row>
    <row r="1710" spans="1:16" x14ac:dyDescent="0.35">
      <c r="A1710" t="s">
        <v>10</v>
      </c>
      <c r="C1710" t="s">
        <v>11</v>
      </c>
      <c r="D1710" t="s">
        <v>44</v>
      </c>
      <c r="E1710" t="s">
        <v>571</v>
      </c>
      <c r="F1710" t="s">
        <v>572</v>
      </c>
      <c r="G1710">
        <v>4207</v>
      </c>
      <c r="H1710" t="s">
        <v>550</v>
      </c>
      <c r="I1710">
        <v>63300100</v>
      </c>
      <c r="J1710" t="s">
        <v>1869</v>
      </c>
      <c r="K1710" s="3"/>
      <c r="L1710" s="3">
        <v>77.161797043920004</v>
      </c>
      <c r="M1710" s="3">
        <v>79.8624599404572</v>
      </c>
      <c r="N1710" s="107"/>
      <c r="O1710" s="100"/>
      <c r="P1710" s="3">
        <f t="shared" si="26"/>
        <v>157.02425698437719</v>
      </c>
    </row>
    <row r="1711" spans="1:16" x14ac:dyDescent="0.35">
      <c r="A1711" t="s">
        <v>10</v>
      </c>
      <c r="C1711" t="s">
        <v>11</v>
      </c>
      <c r="D1711" t="s">
        <v>44</v>
      </c>
      <c r="E1711" t="s">
        <v>571</v>
      </c>
      <c r="F1711" t="s">
        <v>572</v>
      </c>
      <c r="G1711">
        <v>4207</v>
      </c>
      <c r="H1711" t="s">
        <v>550</v>
      </c>
      <c r="I1711">
        <v>63300110</v>
      </c>
      <c r="J1711" t="s">
        <v>1866</v>
      </c>
      <c r="K1711" s="3"/>
      <c r="L1711" s="3">
        <v>21.783200000000001</v>
      </c>
      <c r="M1711" s="3">
        <v>21.783200000000001</v>
      </c>
      <c r="N1711" s="107"/>
      <c r="O1711" s="100"/>
      <c r="P1711" s="3">
        <f t="shared" si="26"/>
        <v>43.566400000000002</v>
      </c>
    </row>
    <row r="1712" spans="1:16" x14ac:dyDescent="0.35">
      <c r="A1712" t="s">
        <v>10</v>
      </c>
      <c r="C1712" t="s">
        <v>11</v>
      </c>
      <c r="D1712" t="s">
        <v>44</v>
      </c>
      <c r="E1712" t="s">
        <v>571</v>
      </c>
      <c r="F1712" t="s">
        <v>572</v>
      </c>
      <c r="G1712">
        <v>4207</v>
      </c>
      <c r="H1712" t="s">
        <v>550</v>
      </c>
      <c r="I1712">
        <v>63300170</v>
      </c>
      <c r="J1712" t="s">
        <v>1873</v>
      </c>
      <c r="K1712" s="3"/>
      <c r="L1712" s="3">
        <v>133.35571445634</v>
      </c>
      <c r="M1712" s="3">
        <v>138.02316446231191</v>
      </c>
      <c r="N1712" s="107"/>
      <c r="O1712" s="100"/>
      <c r="P1712" s="3">
        <f t="shared" si="26"/>
        <v>271.37887891865194</v>
      </c>
    </row>
    <row r="1713" spans="1:16" x14ac:dyDescent="0.35">
      <c r="A1713" t="s">
        <v>10</v>
      </c>
      <c r="C1713" t="s">
        <v>11</v>
      </c>
      <c r="D1713" t="s">
        <v>44</v>
      </c>
      <c r="E1713" t="s">
        <v>726</v>
      </c>
      <c r="F1713" t="s">
        <v>727</v>
      </c>
      <c r="G1713">
        <v>4022</v>
      </c>
      <c r="H1713" t="s">
        <v>728</v>
      </c>
      <c r="I1713">
        <v>63300040</v>
      </c>
      <c r="J1713" t="s">
        <v>1515</v>
      </c>
      <c r="K1713" s="3"/>
      <c r="L1713" s="3">
        <v>2249.5724999999998</v>
      </c>
      <c r="M1713" s="3">
        <v>2328.3075374999999</v>
      </c>
      <c r="N1713" s="107"/>
      <c r="O1713" s="100"/>
      <c r="P1713" s="3">
        <f t="shared" si="26"/>
        <v>4577.8800374999992</v>
      </c>
    </row>
    <row r="1714" spans="1:16" x14ac:dyDescent="0.35">
      <c r="A1714" t="s">
        <v>10</v>
      </c>
      <c r="C1714" t="s">
        <v>11</v>
      </c>
      <c r="D1714" t="s">
        <v>44</v>
      </c>
      <c r="E1714" t="s">
        <v>726</v>
      </c>
      <c r="F1714" t="s">
        <v>727</v>
      </c>
      <c r="G1714">
        <v>4022</v>
      </c>
      <c r="H1714" t="s">
        <v>728</v>
      </c>
      <c r="I1714">
        <v>63300080</v>
      </c>
      <c r="J1714" t="s">
        <v>91</v>
      </c>
      <c r="K1714" s="3"/>
      <c r="L1714" s="3">
        <v>6513.0479999999998</v>
      </c>
      <c r="M1714" s="3">
        <v>6741.0046799999991</v>
      </c>
      <c r="N1714" s="107"/>
      <c r="O1714" s="100"/>
      <c r="P1714" s="3">
        <f t="shared" si="26"/>
        <v>13254.052679999999</v>
      </c>
    </row>
    <row r="1715" spans="1:16" x14ac:dyDescent="0.35">
      <c r="A1715" t="s">
        <v>10</v>
      </c>
      <c r="C1715" t="s">
        <v>11</v>
      </c>
      <c r="D1715" t="s">
        <v>44</v>
      </c>
      <c r="E1715" t="s">
        <v>726</v>
      </c>
      <c r="F1715" t="s">
        <v>727</v>
      </c>
      <c r="G1715">
        <v>4022</v>
      </c>
      <c r="H1715" t="s">
        <v>728</v>
      </c>
      <c r="I1715">
        <v>63300100</v>
      </c>
      <c r="J1715" t="s">
        <v>1869</v>
      </c>
      <c r="K1715" s="3"/>
      <c r="L1715" s="3">
        <v>1971.0539999999999</v>
      </c>
      <c r="M1715" s="3">
        <v>2040.0408899999998</v>
      </c>
      <c r="N1715" s="107"/>
      <c r="O1715" s="100"/>
      <c r="P1715" s="3">
        <f t="shared" si="26"/>
        <v>4011.0948899999994</v>
      </c>
    </row>
    <row r="1716" spans="1:16" x14ac:dyDescent="0.35">
      <c r="A1716" t="s">
        <v>10</v>
      </c>
      <c r="C1716" t="s">
        <v>11</v>
      </c>
      <c r="D1716" t="s">
        <v>44</v>
      </c>
      <c r="E1716" t="s">
        <v>726</v>
      </c>
      <c r="F1716" t="s">
        <v>727</v>
      </c>
      <c r="G1716">
        <v>4022</v>
      </c>
      <c r="H1716" t="s">
        <v>728</v>
      </c>
      <c r="I1716">
        <v>63300130</v>
      </c>
      <c r="J1716" t="s">
        <v>1896</v>
      </c>
      <c r="K1716" s="3"/>
      <c r="L1716" s="3">
        <v>2142.4500000000003</v>
      </c>
      <c r="M1716" s="3">
        <v>2217.4357500000001</v>
      </c>
      <c r="N1716" s="107"/>
      <c r="O1716" s="100"/>
      <c r="P1716" s="3">
        <f t="shared" si="26"/>
        <v>4359.8857500000004</v>
      </c>
    </row>
    <row r="1717" spans="1:16" x14ac:dyDescent="0.35">
      <c r="A1717" t="s">
        <v>10</v>
      </c>
      <c r="C1717" t="s">
        <v>11</v>
      </c>
      <c r="D1717" t="s">
        <v>44</v>
      </c>
      <c r="E1717" t="s">
        <v>726</v>
      </c>
      <c r="F1717" t="s">
        <v>727</v>
      </c>
      <c r="G1717">
        <v>4022</v>
      </c>
      <c r="H1717" t="s">
        <v>728</v>
      </c>
      <c r="I1717">
        <v>63300170</v>
      </c>
      <c r="J1717" t="s">
        <v>1873</v>
      </c>
      <c r="K1717" s="3"/>
      <c r="L1717" s="3">
        <v>3406.4955</v>
      </c>
      <c r="M1717" s="3">
        <v>3525.7228424999998</v>
      </c>
      <c r="N1717" s="107"/>
      <c r="O1717" s="100"/>
      <c r="P1717" s="3">
        <f t="shared" si="26"/>
        <v>6932.2183425000003</v>
      </c>
    </row>
    <row r="1718" spans="1:16" x14ac:dyDescent="0.35">
      <c r="A1718" t="s">
        <v>10</v>
      </c>
      <c r="C1718" t="s">
        <v>11</v>
      </c>
      <c r="D1718" t="s">
        <v>44</v>
      </c>
      <c r="E1718" t="s">
        <v>573</v>
      </c>
      <c r="F1718" t="s">
        <v>574</v>
      </c>
      <c r="G1718">
        <v>4207</v>
      </c>
      <c r="H1718" t="s">
        <v>550</v>
      </c>
      <c r="I1718">
        <v>63300040</v>
      </c>
      <c r="J1718" t="s">
        <v>1515</v>
      </c>
      <c r="K1718" s="3"/>
      <c r="L1718" s="3">
        <v>11923.990636241248</v>
      </c>
      <c r="M1718" s="3">
        <v>12341.33030850969</v>
      </c>
      <c r="N1718" s="107"/>
      <c r="O1718" s="100"/>
      <c r="P1718" s="3">
        <f t="shared" si="26"/>
        <v>24265.320944750936</v>
      </c>
    </row>
    <row r="1719" spans="1:16" x14ac:dyDescent="0.35">
      <c r="A1719" t="s">
        <v>10</v>
      </c>
      <c r="C1719" t="s">
        <v>11</v>
      </c>
      <c r="D1719" t="s">
        <v>44</v>
      </c>
      <c r="E1719" t="s">
        <v>573</v>
      </c>
      <c r="F1719" t="s">
        <v>574</v>
      </c>
      <c r="G1719">
        <v>4207</v>
      </c>
      <c r="H1719" t="s">
        <v>550</v>
      </c>
      <c r="I1719">
        <v>63300080</v>
      </c>
      <c r="J1719" t="s">
        <v>91</v>
      </c>
      <c r="K1719" s="3"/>
      <c r="L1719" s="3">
        <v>34522.791937307993</v>
      </c>
      <c r="M1719" s="3">
        <v>35731.08965511377</v>
      </c>
      <c r="N1719" s="107"/>
      <c r="O1719" s="100"/>
      <c r="P1719" s="3">
        <f t="shared" si="26"/>
        <v>70253.881592421763</v>
      </c>
    </row>
    <row r="1720" spans="1:16" x14ac:dyDescent="0.35">
      <c r="A1720" t="s">
        <v>10</v>
      </c>
      <c r="C1720" t="s">
        <v>11</v>
      </c>
      <c r="D1720" t="s">
        <v>44</v>
      </c>
      <c r="E1720" t="s">
        <v>573</v>
      </c>
      <c r="F1720" t="s">
        <v>574</v>
      </c>
      <c r="G1720">
        <v>4207</v>
      </c>
      <c r="H1720" t="s">
        <v>550</v>
      </c>
      <c r="I1720">
        <v>63300100</v>
      </c>
      <c r="J1720" t="s">
        <v>1869</v>
      </c>
      <c r="K1720" s="3"/>
      <c r="L1720" s="3">
        <v>10447.687033658998</v>
      </c>
      <c r="M1720" s="3">
        <v>10813.356079837062</v>
      </c>
      <c r="N1720" s="107"/>
      <c r="O1720" s="100"/>
      <c r="P1720" s="3">
        <f t="shared" si="26"/>
        <v>21261.04311349606</v>
      </c>
    </row>
    <row r="1721" spans="1:16" x14ac:dyDescent="0.35">
      <c r="A1721" t="s">
        <v>10</v>
      </c>
      <c r="C1721" t="s">
        <v>11</v>
      </c>
      <c r="D1721" t="s">
        <v>44</v>
      </c>
      <c r="E1721" t="s">
        <v>573</v>
      </c>
      <c r="F1721" t="s">
        <v>574</v>
      </c>
      <c r="G1721">
        <v>4207</v>
      </c>
      <c r="H1721" t="s">
        <v>550</v>
      </c>
      <c r="I1721">
        <v>63300110</v>
      </c>
      <c r="J1721" t="s">
        <v>1866</v>
      </c>
      <c r="K1721" s="3"/>
      <c r="L1721" s="3">
        <v>21181.344399999998</v>
      </c>
      <c r="M1721" s="3">
        <v>21181.344399999998</v>
      </c>
      <c r="N1721" s="107"/>
      <c r="O1721" s="100"/>
      <c r="P1721" s="3">
        <f t="shared" si="26"/>
        <v>42362.688799999996</v>
      </c>
    </row>
    <row r="1722" spans="1:16" x14ac:dyDescent="0.35">
      <c r="A1722" t="s">
        <v>10</v>
      </c>
      <c r="C1722" t="s">
        <v>11</v>
      </c>
      <c r="D1722" t="s">
        <v>44</v>
      </c>
      <c r="E1722" t="s">
        <v>573</v>
      </c>
      <c r="F1722" t="s">
        <v>574</v>
      </c>
      <c r="G1722">
        <v>4207</v>
      </c>
      <c r="H1722" t="s">
        <v>550</v>
      </c>
      <c r="I1722">
        <v>63300130</v>
      </c>
      <c r="J1722" t="s">
        <v>1896</v>
      </c>
      <c r="K1722" s="3"/>
      <c r="L1722" s="3">
        <v>11356.181558324999</v>
      </c>
      <c r="M1722" s="3">
        <v>11753.647912866372</v>
      </c>
      <c r="N1722" s="107"/>
      <c r="O1722" s="100"/>
      <c r="P1722" s="3">
        <f t="shared" si="26"/>
        <v>23109.82947119137</v>
      </c>
    </row>
    <row r="1723" spans="1:16" x14ac:dyDescent="0.35">
      <c r="A1723" t="s">
        <v>10</v>
      </c>
      <c r="C1723" t="s">
        <v>11</v>
      </c>
      <c r="D1723" t="s">
        <v>44</v>
      </c>
      <c r="E1723" t="s">
        <v>573</v>
      </c>
      <c r="F1723" t="s">
        <v>574</v>
      </c>
      <c r="G1723">
        <v>4207</v>
      </c>
      <c r="H1723" t="s">
        <v>550</v>
      </c>
      <c r="I1723">
        <v>63300170</v>
      </c>
      <c r="J1723" t="s">
        <v>1873</v>
      </c>
      <c r="K1723" s="3"/>
      <c r="L1723" s="3">
        <v>18056.328677736747</v>
      </c>
      <c r="M1723" s="3">
        <v>18688.300181457533</v>
      </c>
      <c r="N1723" s="107"/>
      <c r="O1723" s="100"/>
      <c r="P1723" s="3">
        <f t="shared" si="26"/>
        <v>36744.628859194279</v>
      </c>
    </row>
    <row r="1724" spans="1:16" x14ac:dyDescent="0.35">
      <c r="A1724" t="s">
        <v>10</v>
      </c>
      <c r="C1724" t="s">
        <v>11</v>
      </c>
      <c r="D1724" t="s">
        <v>44</v>
      </c>
      <c r="E1724" t="s">
        <v>575</v>
      </c>
      <c r="F1724" t="s">
        <v>576</v>
      </c>
      <c r="G1724">
        <v>4207</v>
      </c>
      <c r="H1724" t="s">
        <v>550</v>
      </c>
      <c r="I1724">
        <v>63300040</v>
      </c>
      <c r="J1724" t="s">
        <v>1515</v>
      </c>
      <c r="K1724" s="3"/>
      <c r="L1724" s="3">
        <v>980.07269462567308</v>
      </c>
      <c r="M1724" s="3">
        <v>1014.3752389375716</v>
      </c>
      <c r="N1724" s="107"/>
      <c r="O1724" s="100"/>
      <c r="P1724" s="3">
        <f t="shared" si="26"/>
        <v>1994.4479335632445</v>
      </c>
    </row>
    <row r="1725" spans="1:16" x14ac:dyDescent="0.35">
      <c r="A1725" t="s">
        <v>10</v>
      </c>
      <c r="C1725" t="s">
        <v>11</v>
      </c>
      <c r="D1725" t="s">
        <v>44</v>
      </c>
      <c r="E1725" t="s">
        <v>575</v>
      </c>
      <c r="F1725" t="s">
        <v>576</v>
      </c>
      <c r="G1725">
        <v>4207</v>
      </c>
      <c r="H1725" t="s">
        <v>550</v>
      </c>
      <c r="I1725">
        <v>63300080</v>
      </c>
      <c r="J1725" t="s">
        <v>91</v>
      </c>
      <c r="K1725" s="3"/>
      <c r="L1725" s="3">
        <v>2837.5438015829013</v>
      </c>
      <c r="M1725" s="3">
        <v>2936.8578346383024</v>
      </c>
      <c r="N1725" s="107"/>
      <c r="O1725" s="100"/>
      <c r="P1725" s="3">
        <f t="shared" si="26"/>
        <v>5774.4016362212042</v>
      </c>
    </row>
    <row r="1726" spans="1:16" x14ac:dyDescent="0.35">
      <c r="A1726" t="s">
        <v>10</v>
      </c>
      <c r="C1726" t="s">
        <v>11</v>
      </c>
      <c r="D1726" t="s">
        <v>44</v>
      </c>
      <c r="E1726" t="s">
        <v>575</v>
      </c>
      <c r="F1726" t="s">
        <v>576</v>
      </c>
      <c r="G1726">
        <v>4207</v>
      </c>
      <c r="H1726" t="s">
        <v>550</v>
      </c>
      <c r="I1726">
        <v>63300100</v>
      </c>
      <c r="J1726" t="s">
        <v>1869</v>
      </c>
      <c r="K1726" s="3"/>
      <c r="L1726" s="3">
        <v>858.73036100535171</v>
      </c>
      <c r="M1726" s="3">
        <v>888.78592364053895</v>
      </c>
      <c r="N1726" s="107"/>
      <c r="O1726" s="100"/>
      <c r="P1726" s="3">
        <f t="shared" si="26"/>
        <v>1747.5162846458907</v>
      </c>
    </row>
    <row r="1727" spans="1:16" x14ac:dyDescent="0.35">
      <c r="A1727" t="s">
        <v>10</v>
      </c>
      <c r="C1727" t="s">
        <v>11</v>
      </c>
      <c r="D1727" t="s">
        <v>44</v>
      </c>
      <c r="E1727" t="s">
        <v>575</v>
      </c>
      <c r="F1727" t="s">
        <v>576</v>
      </c>
      <c r="G1727">
        <v>4207</v>
      </c>
      <c r="H1727" t="s">
        <v>550</v>
      </c>
      <c r="I1727">
        <v>63300110</v>
      </c>
      <c r="J1727" t="s">
        <v>1866</v>
      </c>
      <c r="K1727" s="3"/>
      <c r="L1727" s="3">
        <v>522.80477008399998</v>
      </c>
      <c r="M1727" s="3">
        <v>522.80477008399998</v>
      </c>
      <c r="N1727" s="107"/>
      <c r="O1727" s="100"/>
      <c r="P1727" s="3">
        <f t="shared" si="26"/>
        <v>1045.609540168</v>
      </c>
    </row>
    <row r="1728" spans="1:16" x14ac:dyDescent="0.35">
      <c r="A1728" t="s">
        <v>10</v>
      </c>
      <c r="C1728" t="s">
        <v>11</v>
      </c>
      <c r="D1728" t="s">
        <v>44</v>
      </c>
      <c r="E1728" t="s">
        <v>575</v>
      </c>
      <c r="F1728" t="s">
        <v>576</v>
      </c>
      <c r="G1728">
        <v>4207</v>
      </c>
      <c r="H1728" t="s">
        <v>550</v>
      </c>
      <c r="I1728">
        <v>63300130</v>
      </c>
      <c r="J1728" t="s">
        <v>1896</v>
      </c>
      <c r="K1728" s="3"/>
      <c r="L1728" s="3">
        <v>933.40256631016496</v>
      </c>
      <c r="M1728" s="3">
        <v>966.07165613102063</v>
      </c>
      <c r="N1728" s="107"/>
      <c r="O1728" s="100"/>
      <c r="P1728" s="3">
        <f t="shared" si="26"/>
        <v>1899.4742224411857</v>
      </c>
    </row>
    <row r="1729" spans="1:16" x14ac:dyDescent="0.35">
      <c r="A1729" t="s">
        <v>10</v>
      </c>
      <c r="C1729" t="s">
        <v>11</v>
      </c>
      <c r="D1729" t="s">
        <v>44</v>
      </c>
      <c r="E1729" t="s">
        <v>575</v>
      </c>
      <c r="F1729" t="s">
        <v>576</v>
      </c>
      <c r="G1729">
        <v>4207</v>
      </c>
      <c r="H1729" t="s">
        <v>550</v>
      </c>
      <c r="I1729">
        <v>63300170</v>
      </c>
      <c r="J1729" t="s">
        <v>1873</v>
      </c>
      <c r="K1729" s="3"/>
      <c r="L1729" s="3">
        <v>1484.1100804331622</v>
      </c>
      <c r="M1729" s="3">
        <v>1536.0539332483229</v>
      </c>
      <c r="N1729" s="107"/>
      <c r="O1729" s="100"/>
      <c r="P1729" s="3">
        <f t="shared" si="26"/>
        <v>3020.1640136814849</v>
      </c>
    </row>
    <row r="1730" spans="1:16" x14ac:dyDescent="0.35">
      <c r="A1730" t="s">
        <v>10</v>
      </c>
      <c r="C1730" t="s">
        <v>11</v>
      </c>
      <c r="D1730" t="s">
        <v>44</v>
      </c>
      <c r="E1730" t="s">
        <v>1632</v>
      </c>
      <c r="F1730" t="s">
        <v>1633</v>
      </c>
      <c r="G1730">
        <v>4580</v>
      </c>
      <c r="H1730" t="s">
        <v>392</v>
      </c>
      <c r="I1730">
        <v>63300110</v>
      </c>
      <c r="J1730" t="s">
        <v>1866</v>
      </c>
      <c r="K1730" s="3"/>
      <c r="L1730" s="3">
        <v>480</v>
      </c>
      <c r="M1730" s="3">
        <v>480</v>
      </c>
      <c r="N1730" s="107"/>
      <c r="O1730" s="100"/>
      <c r="P1730" s="3">
        <f t="shared" si="26"/>
        <v>960</v>
      </c>
    </row>
    <row r="1731" spans="1:16" x14ac:dyDescent="0.35">
      <c r="A1731" t="s">
        <v>10</v>
      </c>
      <c r="C1731" t="s">
        <v>11</v>
      </c>
      <c r="D1731" t="s">
        <v>44</v>
      </c>
      <c r="E1731" t="s">
        <v>390</v>
      </c>
      <c r="F1731" t="s">
        <v>391</v>
      </c>
      <c r="G1731">
        <v>4580</v>
      </c>
      <c r="H1731" t="s">
        <v>392</v>
      </c>
      <c r="I1731">
        <v>63300040</v>
      </c>
      <c r="J1731" t="s">
        <v>1515</v>
      </c>
      <c r="K1731" s="3"/>
      <c r="L1731" s="3">
        <v>1716.754785854062</v>
      </c>
      <c r="M1731" s="3">
        <v>1776.8412033589541</v>
      </c>
      <c r="N1731" s="107"/>
      <c r="O1731" s="100"/>
      <c r="P1731" s="3">
        <f t="shared" si="26"/>
        <v>3493.5959892130159</v>
      </c>
    </row>
    <row r="1732" spans="1:16" x14ac:dyDescent="0.35">
      <c r="A1732" t="s">
        <v>10</v>
      </c>
      <c r="C1732" t="s">
        <v>11</v>
      </c>
      <c r="D1732" t="s">
        <v>44</v>
      </c>
      <c r="E1732" t="s">
        <v>390</v>
      </c>
      <c r="F1732" t="s">
        <v>391</v>
      </c>
      <c r="G1732">
        <v>4580</v>
      </c>
      <c r="H1732" t="s">
        <v>392</v>
      </c>
      <c r="I1732">
        <v>63300080</v>
      </c>
      <c r="J1732" t="s">
        <v>91</v>
      </c>
      <c r="K1732" s="3"/>
      <c r="L1732" s="3">
        <v>4970.4138561869986</v>
      </c>
      <c r="M1732" s="3">
        <v>5144.3783411535433</v>
      </c>
      <c r="N1732" s="107"/>
      <c r="O1732" s="100"/>
      <c r="P1732" s="3">
        <f t="shared" ref="P1732:P1795" si="27">SUM(L1732:N1732)</f>
        <v>10114.792197340543</v>
      </c>
    </row>
    <row r="1733" spans="1:16" x14ac:dyDescent="0.35">
      <c r="A1733" t="s">
        <v>10</v>
      </c>
      <c r="C1733" t="s">
        <v>11</v>
      </c>
      <c r="D1733" t="s">
        <v>44</v>
      </c>
      <c r="E1733" t="s">
        <v>390</v>
      </c>
      <c r="F1733" t="s">
        <v>391</v>
      </c>
      <c r="G1733">
        <v>4580</v>
      </c>
      <c r="H1733" t="s">
        <v>392</v>
      </c>
      <c r="I1733">
        <v>63300100</v>
      </c>
      <c r="J1733" t="s">
        <v>1869</v>
      </c>
      <c r="K1733" s="3"/>
      <c r="L1733" s="3">
        <v>1504.2041933197497</v>
      </c>
      <c r="M1733" s="3">
        <v>1556.8513400859408</v>
      </c>
      <c r="N1733" s="107"/>
      <c r="O1733" s="100"/>
      <c r="P1733" s="3">
        <f t="shared" si="27"/>
        <v>3061.0555334056908</v>
      </c>
    </row>
    <row r="1734" spans="1:16" x14ac:dyDescent="0.35">
      <c r="A1734" t="s">
        <v>10</v>
      </c>
      <c r="C1734" t="s">
        <v>11</v>
      </c>
      <c r="D1734" t="s">
        <v>44</v>
      </c>
      <c r="E1734" t="s">
        <v>390</v>
      </c>
      <c r="F1734" t="s">
        <v>391</v>
      </c>
      <c r="G1734">
        <v>4580</v>
      </c>
      <c r="H1734" t="s">
        <v>392</v>
      </c>
      <c r="I1734">
        <v>63300110</v>
      </c>
      <c r="J1734" t="s">
        <v>1866</v>
      </c>
      <c r="K1734" s="3"/>
      <c r="L1734" s="3">
        <v>2442.2640000000001</v>
      </c>
      <c r="M1734" s="3">
        <v>2442.2640000000001</v>
      </c>
      <c r="N1734" s="107"/>
      <c r="O1734" s="100"/>
      <c r="P1734" s="3">
        <f t="shared" si="27"/>
        <v>4884.5280000000002</v>
      </c>
    </row>
    <row r="1735" spans="1:16" x14ac:dyDescent="0.35">
      <c r="A1735" t="s">
        <v>10</v>
      </c>
      <c r="C1735" t="s">
        <v>11</v>
      </c>
      <c r="D1735" t="s">
        <v>44</v>
      </c>
      <c r="E1735" t="s">
        <v>390</v>
      </c>
      <c r="F1735" t="s">
        <v>391</v>
      </c>
      <c r="G1735">
        <v>4580</v>
      </c>
      <c r="H1735" t="s">
        <v>392</v>
      </c>
      <c r="I1735">
        <v>63300130</v>
      </c>
      <c r="J1735" t="s">
        <v>1896</v>
      </c>
      <c r="K1735" s="3"/>
      <c r="L1735" s="3">
        <v>1635.0045579562498</v>
      </c>
      <c r="M1735" s="3">
        <v>1692.2297174847183</v>
      </c>
      <c r="N1735" s="107"/>
      <c r="O1735" s="100"/>
      <c r="P1735" s="3">
        <f t="shared" si="27"/>
        <v>3327.2342754409683</v>
      </c>
    </row>
    <row r="1736" spans="1:16" x14ac:dyDescent="0.35">
      <c r="A1736" t="s">
        <v>10</v>
      </c>
      <c r="C1736" t="s">
        <v>11</v>
      </c>
      <c r="D1736" t="s">
        <v>44</v>
      </c>
      <c r="E1736" t="s">
        <v>390</v>
      </c>
      <c r="F1736" t="s">
        <v>391</v>
      </c>
      <c r="G1736">
        <v>4580</v>
      </c>
      <c r="H1736" t="s">
        <v>392</v>
      </c>
      <c r="I1736">
        <v>63300170</v>
      </c>
      <c r="J1736" t="s">
        <v>1873</v>
      </c>
      <c r="K1736" s="3"/>
      <c r="L1736" s="3">
        <v>2599.6572471504369</v>
      </c>
      <c r="M1736" s="3">
        <v>2690.6452508007019</v>
      </c>
      <c r="N1736" s="107"/>
      <c r="O1736" s="100"/>
      <c r="P1736" s="3">
        <f t="shared" si="27"/>
        <v>5290.3024979511392</v>
      </c>
    </row>
    <row r="1737" spans="1:16" x14ac:dyDescent="0.35">
      <c r="A1737" t="s">
        <v>10</v>
      </c>
      <c r="C1737" t="s">
        <v>11</v>
      </c>
      <c r="D1737" t="s">
        <v>44</v>
      </c>
      <c r="E1737" t="s">
        <v>1634</v>
      </c>
      <c r="F1737" t="s">
        <v>1635</v>
      </c>
      <c r="G1737">
        <v>4580</v>
      </c>
      <c r="H1737" t="s">
        <v>392</v>
      </c>
      <c r="I1737">
        <v>63300110</v>
      </c>
      <c r="J1737" t="s">
        <v>1866</v>
      </c>
      <c r="K1737" s="3"/>
      <c r="L1737" s="3">
        <v>18971.0202202</v>
      </c>
      <c r="M1737" s="3">
        <v>18971.0202202</v>
      </c>
      <c r="N1737" s="107"/>
      <c r="O1737" s="100"/>
      <c r="P1737" s="3">
        <f t="shared" si="27"/>
        <v>37942.0404404</v>
      </c>
    </row>
    <row r="1738" spans="1:16" x14ac:dyDescent="0.35">
      <c r="A1738" t="s">
        <v>10</v>
      </c>
      <c r="C1738" t="s">
        <v>11</v>
      </c>
      <c r="D1738" t="s">
        <v>44</v>
      </c>
      <c r="E1738" t="s">
        <v>393</v>
      </c>
      <c r="F1738" t="s">
        <v>394</v>
      </c>
      <c r="G1738">
        <v>4580</v>
      </c>
      <c r="H1738" t="s">
        <v>392</v>
      </c>
      <c r="I1738">
        <v>63300040</v>
      </c>
      <c r="J1738" t="s">
        <v>1515</v>
      </c>
      <c r="K1738" s="3"/>
      <c r="L1738" s="3">
        <v>48.716775893570393</v>
      </c>
      <c r="M1738" s="3">
        <v>50.421863049845356</v>
      </c>
      <c r="N1738" s="107"/>
      <c r="O1738" s="100"/>
      <c r="P1738" s="3">
        <f t="shared" si="27"/>
        <v>99.138638943415742</v>
      </c>
    </row>
    <row r="1739" spans="1:16" x14ac:dyDescent="0.35">
      <c r="A1739" t="s">
        <v>10</v>
      </c>
      <c r="C1739" t="s">
        <v>11</v>
      </c>
      <c r="D1739" t="s">
        <v>44</v>
      </c>
      <c r="E1739" t="s">
        <v>393</v>
      </c>
      <c r="F1739" t="s">
        <v>394</v>
      </c>
      <c r="G1739">
        <v>4580</v>
      </c>
      <c r="H1739" t="s">
        <v>392</v>
      </c>
      <c r="I1739">
        <v>63300080</v>
      </c>
      <c r="J1739" t="s">
        <v>91</v>
      </c>
      <c r="K1739" s="3"/>
      <c r="L1739" s="3">
        <v>141.04666544424191</v>
      </c>
      <c r="M1739" s="3">
        <v>145.98329873479037</v>
      </c>
      <c r="N1739" s="107"/>
      <c r="O1739" s="100"/>
      <c r="P1739" s="3">
        <f t="shared" si="27"/>
        <v>287.02996417903228</v>
      </c>
    </row>
    <row r="1740" spans="1:16" x14ac:dyDescent="0.35">
      <c r="A1740" t="s">
        <v>10</v>
      </c>
      <c r="C1740" t="s">
        <v>11</v>
      </c>
      <c r="D1740" t="s">
        <v>44</v>
      </c>
      <c r="E1740" t="s">
        <v>393</v>
      </c>
      <c r="F1740" t="s">
        <v>394</v>
      </c>
      <c r="G1740">
        <v>4580</v>
      </c>
      <c r="H1740" t="s">
        <v>392</v>
      </c>
      <c r="I1740">
        <v>63300100</v>
      </c>
      <c r="J1740" t="s">
        <v>1869</v>
      </c>
      <c r="K1740" s="3"/>
      <c r="L1740" s="3">
        <v>42.685175068652157</v>
      </c>
      <c r="M1740" s="3">
        <v>44.179156196054976</v>
      </c>
      <c r="N1740" s="107"/>
      <c r="O1740" s="100"/>
      <c r="P1740" s="3">
        <f t="shared" si="27"/>
        <v>86.864331264707133</v>
      </c>
    </row>
    <row r="1741" spans="1:16" x14ac:dyDescent="0.35">
      <c r="A1741" t="s">
        <v>10</v>
      </c>
      <c r="C1741" t="s">
        <v>11</v>
      </c>
      <c r="D1741" t="s">
        <v>44</v>
      </c>
      <c r="E1741" t="s">
        <v>393</v>
      </c>
      <c r="F1741" t="s">
        <v>394</v>
      </c>
      <c r="G1741">
        <v>4580</v>
      </c>
      <c r="H1741" t="s">
        <v>392</v>
      </c>
      <c r="I1741">
        <v>63300130</v>
      </c>
      <c r="J1741" t="s">
        <v>1896</v>
      </c>
      <c r="K1741" s="3"/>
      <c r="L1741" s="3">
        <v>46.396929422447997</v>
      </c>
      <c r="M1741" s="3">
        <v>48.020821952233675</v>
      </c>
      <c r="N1741" s="107"/>
      <c r="O1741" s="100"/>
      <c r="P1741" s="3">
        <f t="shared" si="27"/>
        <v>94.417751374681671</v>
      </c>
    </row>
    <row r="1742" spans="1:16" x14ac:dyDescent="0.35">
      <c r="A1742" t="s">
        <v>10</v>
      </c>
      <c r="C1742" t="s">
        <v>11</v>
      </c>
      <c r="D1742" t="s">
        <v>44</v>
      </c>
      <c r="E1742" t="s">
        <v>393</v>
      </c>
      <c r="F1742" t="s">
        <v>394</v>
      </c>
      <c r="G1742">
        <v>4580</v>
      </c>
      <c r="H1742" t="s">
        <v>392</v>
      </c>
      <c r="I1742">
        <v>63300170</v>
      </c>
      <c r="J1742" t="s">
        <v>1873</v>
      </c>
      <c r="K1742" s="3"/>
      <c r="L1742" s="3">
        <v>73.771117781692311</v>
      </c>
      <c r="M1742" s="3">
        <v>76.353106904051543</v>
      </c>
      <c r="N1742" s="107"/>
      <c r="O1742" s="100"/>
      <c r="P1742" s="3">
        <f t="shared" si="27"/>
        <v>150.12422468574385</v>
      </c>
    </row>
    <row r="1743" spans="1:16" x14ac:dyDescent="0.35">
      <c r="A1743" t="s">
        <v>10</v>
      </c>
      <c r="C1743" t="s">
        <v>11</v>
      </c>
      <c r="D1743" t="s">
        <v>44</v>
      </c>
      <c r="E1743" t="s">
        <v>1638</v>
      </c>
      <c r="F1743" t="s">
        <v>1639</v>
      </c>
      <c r="G1743">
        <v>4050</v>
      </c>
      <c r="H1743" t="s">
        <v>670</v>
      </c>
      <c r="I1743">
        <v>63300110</v>
      </c>
      <c r="J1743" t="s">
        <v>1866</v>
      </c>
      <c r="K1743" s="3"/>
      <c r="L1743" s="3">
        <v>474.19605863999999</v>
      </c>
      <c r="M1743" s="3">
        <v>474.19605863999999</v>
      </c>
      <c r="N1743" s="107"/>
      <c r="O1743" s="100"/>
      <c r="P1743" s="3">
        <f t="shared" si="27"/>
        <v>948.39211727999998</v>
      </c>
    </row>
    <row r="1744" spans="1:16" x14ac:dyDescent="0.35">
      <c r="A1744" t="s">
        <v>10</v>
      </c>
      <c r="C1744" t="s">
        <v>11</v>
      </c>
      <c r="D1744" t="s">
        <v>44</v>
      </c>
      <c r="E1744" t="s">
        <v>1640</v>
      </c>
      <c r="F1744" t="s">
        <v>1641</v>
      </c>
      <c r="G1744">
        <v>4050</v>
      </c>
      <c r="H1744" t="s">
        <v>670</v>
      </c>
      <c r="I1744">
        <v>63300110</v>
      </c>
      <c r="J1744" t="s">
        <v>1866</v>
      </c>
      <c r="K1744" s="3"/>
      <c r="L1744" s="3">
        <v>158.06535288000001</v>
      </c>
      <c r="M1744" s="3">
        <v>158.06535288000001</v>
      </c>
      <c r="N1744" s="107"/>
      <c r="O1744" s="100"/>
      <c r="P1744" s="3">
        <f t="shared" si="27"/>
        <v>316.13070576000001</v>
      </c>
    </row>
    <row r="1745" spans="1:16" x14ac:dyDescent="0.35">
      <c r="A1745" t="s">
        <v>10</v>
      </c>
      <c r="C1745" t="s">
        <v>11</v>
      </c>
      <c r="D1745" t="s">
        <v>44</v>
      </c>
      <c r="E1745" t="s">
        <v>577</v>
      </c>
      <c r="F1745" t="s">
        <v>578</v>
      </c>
      <c r="G1745">
        <v>4207</v>
      </c>
      <c r="H1745" t="s">
        <v>550</v>
      </c>
      <c r="I1745">
        <v>63300040</v>
      </c>
      <c r="J1745" t="s">
        <v>1515</v>
      </c>
      <c r="K1745" s="3"/>
      <c r="L1745" s="3">
        <v>26509.306056681413</v>
      </c>
      <c r="M1745" s="3">
        <v>27437.131768665262</v>
      </c>
      <c r="N1745" s="107"/>
      <c r="O1745" s="100"/>
      <c r="P1745" s="3">
        <f t="shared" si="27"/>
        <v>53946.437825346671</v>
      </c>
    </row>
    <row r="1746" spans="1:16" x14ac:dyDescent="0.35">
      <c r="A1746" t="s">
        <v>10</v>
      </c>
      <c r="C1746" t="s">
        <v>11</v>
      </c>
      <c r="D1746" t="s">
        <v>44</v>
      </c>
      <c r="E1746" t="s">
        <v>577</v>
      </c>
      <c r="F1746" t="s">
        <v>578</v>
      </c>
      <c r="G1746">
        <v>4207</v>
      </c>
      <c r="H1746" t="s">
        <v>550</v>
      </c>
      <c r="I1746">
        <v>63300080</v>
      </c>
      <c r="J1746" t="s">
        <v>91</v>
      </c>
      <c r="K1746" s="3"/>
      <c r="L1746" s="3">
        <v>76750.752773629996</v>
      </c>
      <c r="M1746" s="3">
        <v>79437.02912070704</v>
      </c>
      <c r="N1746" s="107"/>
      <c r="O1746" s="100"/>
      <c r="P1746" s="3">
        <f t="shared" si="27"/>
        <v>156187.78189433704</v>
      </c>
    </row>
    <row r="1747" spans="1:16" x14ac:dyDescent="0.35">
      <c r="A1747" t="s">
        <v>10</v>
      </c>
      <c r="C1747" t="s">
        <v>11</v>
      </c>
      <c r="D1747" t="s">
        <v>44</v>
      </c>
      <c r="E1747" t="s">
        <v>577</v>
      </c>
      <c r="F1747" t="s">
        <v>578</v>
      </c>
      <c r="G1747">
        <v>4207</v>
      </c>
      <c r="H1747" t="s">
        <v>550</v>
      </c>
      <c r="I1747">
        <v>63300100</v>
      </c>
      <c r="J1747" t="s">
        <v>1869</v>
      </c>
      <c r="K1747" s="3"/>
      <c r="L1747" s="3">
        <v>23227.201497282764</v>
      </c>
      <c r="M1747" s="3">
        <v>24040.15354968766</v>
      </c>
      <c r="N1747" s="107"/>
      <c r="O1747" s="100"/>
      <c r="P1747" s="3">
        <f t="shared" si="27"/>
        <v>47267.355046970421</v>
      </c>
    </row>
    <row r="1748" spans="1:16" x14ac:dyDescent="0.35">
      <c r="A1748" t="s">
        <v>10</v>
      </c>
      <c r="C1748" t="s">
        <v>11</v>
      </c>
      <c r="D1748" t="s">
        <v>44</v>
      </c>
      <c r="E1748" t="s">
        <v>577</v>
      </c>
      <c r="F1748" t="s">
        <v>578</v>
      </c>
      <c r="G1748">
        <v>4207</v>
      </c>
      <c r="H1748" t="s">
        <v>550</v>
      </c>
      <c r="I1748">
        <v>63300110</v>
      </c>
      <c r="J1748" t="s">
        <v>1866</v>
      </c>
      <c r="K1748" s="3"/>
      <c r="L1748" s="3">
        <v>6557.16</v>
      </c>
      <c r="M1748" s="3">
        <v>6557.16</v>
      </c>
      <c r="N1748" s="107"/>
      <c r="O1748" s="100"/>
      <c r="P1748" s="3">
        <f t="shared" si="27"/>
        <v>13114.32</v>
      </c>
    </row>
    <row r="1749" spans="1:16" x14ac:dyDescent="0.35">
      <c r="A1749" t="s">
        <v>10</v>
      </c>
      <c r="C1749" t="s">
        <v>11</v>
      </c>
      <c r="D1749" t="s">
        <v>44</v>
      </c>
      <c r="E1749" t="s">
        <v>577</v>
      </c>
      <c r="F1749" t="s">
        <v>578</v>
      </c>
      <c r="G1749">
        <v>4207</v>
      </c>
      <c r="H1749" t="s">
        <v>550</v>
      </c>
      <c r="I1749">
        <v>63300170</v>
      </c>
      <c r="J1749" t="s">
        <v>1873</v>
      </c>
      <c r="K1749" s="3"/>
      <c r="L1749" s="3">
        <v>40142.663457260431</v>
      </c>
      <c r="M1749" s="3">
        <v>41547.656678264546</v>
      </c>
      <c r="N1749" s="107"/>
      <c r="O1749" s="100"/>
      <c r="P1749" s="3">
        <f t="shared" si="27"/>
        <v>81690.320135524977</v>
      </c>
    </row>
    <row r="1750" spans="1:16" x14ac:dyDescent="0.35">
      <c r="A1750" t="s">
        <v>10</v>
      </c>
      <c r="C1750" t="s">
        <v>11</v>
      </c>
      <c r="D1750" t="s">
        <v>44</v>
      </c>
      <c r="E1750" t="s">
        <v>579</v>
      </c>
      <c r="F1750" t="s">
        <v>580</v>
      </c>
      <c r="G1750">
        <v>4207</v>
      </c>
      <c r="H1750" t="s">
        <v>550</v>
      </c>
      <c r="I1750">
        <v>63300040</v>
      </c>
      <c r="J1750" t="s">
        <v>1515</v>
      </c>
      <c r="K1750" s="3"/>
      <c r="L1750" s="3">
        <v>1534.5095817731396</v>
      </c>
      <c r="M1750" s="3">
        <v>1588.2174171351994</v>
      </c>
      <c r="N1750" s="107"/>
      <c r="O1750" s="100"/>
      <c r="P1750" s="3">
        <f t="shared" si="27"/>
        <v>3122.7269989083388</v>
      </c>
    </row>
    <row r="1751" spans="1:16" x14ac:dyDescent="0.35">
      <c r="A1751" t="s">
        <v>10</v>
      </c>
      <c r="C1751" t="s">
        <v>11</v>
      </c>
      <c r="D1751" t="s">
        <v>44</v>
      </c>
      <c r="E1751" t="s">
        <v>579</v>
      </c>
      <c r="F1751" t="s">
        <v>580</v>
      </c>
      <c r="G1751">
        <v>4207</v>
      </c>
      <c r="H1751" t="s">
        <v>550</v>
      </c>
      <c r="I1751">
        <v>63300080</v>
      </c>
      <c r="J1751" t="s">
        <v>91</v>
      </c>
      <c r="K1751" s="3"/>
      <c r="L1751" s="3">
        <v>4442.7705986574711</v>
      </c>
      <c r="M1751" s="3">
        <v>4598.2675696104825</v>
      </c>
      <c r="N1751" s="107"/>
      <c r="O1751" s="100"/>
      <c r="P1751" s="3">
        <f t="shared" si="27"/>
        <v>9041.0381682679545</v>
      </c>
    </row>
    <row r="1752" spans="1:16" x14ac:dyDescent="0.35">
      <c r="A1752" t="s">
        <v>10</v>
      </c>
      <c r="C1752" t="s">
        <v>11</v>
      </c>
      <c r="D1752" t="s">
        <v>44</v>
      </c>
      <c r="E1752" t="s">
        <v>579</v>
      </c>
      <c r="F1752" t="s">
        <v>580</v>
      </c>
      <c r="G1752">
        <v>4207</v>
      </c>
      <c r="H1752" t="s">
        <v>550</v>
      </c>
      <c r="I1752">
        <v>63300100</v>
      </c>
      <c r="J1752" t="s">
        <v>1869</v>
      </c>
      <c r="K1752" s="3"/>
      <c r="L1752" s="3">
        <v>1344.5226811726559</v>
      </c>
      <c r="M1752" s="3">
        <v>1391.5809750136987</v>
      </c>
      <c r="N1752" s="107"/>
      <c r="O1752" s="100"/>
      <c r="P1752" s="3">
        <f t="shared" si="27"/>
        <v>2736.1036561863548</v>
      </c>
    </row>
    <row r="1753" spans="1:16" x14ac:dyDescent="0.35">
      <c r="A1753" t="s">
        <v>10</v>
      </c>
      <c r="C1753" t="s">
        <v>11</v>
      </c>
      <c r="D1753" t="s">
        <v>44</v>
      </c>
      <c r="E1753" t="s">
        <v>579</v>
      </c>
      <c r="F1753" t="s">
        <v>580</v>
      </c>
      <c r="G1753">
        <v>4207</v>
      </c>
      <c r="H1753" t="s">
        <v>550</v>
      </c>
      <c r="I1753">
        <v>63300110</v>
      </c>
      <c r="J1753" t="s">
        <v>1866</v>
      </c>
      <c r="K1753" s="3"/>
      <c r="L1753" s="3">
        <v>379.56080000000003</v>
      </c>
      <c r="M1753" s="3">
        <v>379.56080000000003</v>
      </c>
      <c r="N1753" s="107"/>
      <c r="O1753" s="100"/>
      <c r="P1753" s="3">
        <f t="shared" si="27"/>
        <v>759.12160000000006</v>
      </c>
    </row>
    <row r="1754" spans="1:16" x14ac:dyDescent="0.35">
      <c r="A1754" t="s">
        <v>10</v>
      </c>
      <c r="C1754" t="s">
        <v>11</v>
      </c>
      <c r="D1754" t="s">
        <v>44</v>
      </c>
      <c r="E1754" t="s">
        <v>579</v>
      </c>
      <c r="F1754" t="s">
        <v>580</v>
      </c>
      <c r="G1754">
        <v>4207</v>
      </c>
      <c r="H1754" t="s">
        <v>550</v>
      </c>
      <c r="I1754">
        <v>63300170</v>
      </c>
      <c r="J1754" t="s">
        <v>1873</v>
      </c>
      <c r="K1754" s="3"/>
      <c r="L1754" s="3">
        <v>2323.6859381136119</v>
      </c>
      <c r="M1754" s="3">
        <v>2405.0149459475879</v>
      </c>
      <c r="N1754" s="107"/>
      <c r="O1754" s="100"/>
      <c r="P1754" s="3">
        <f t="shared" si="27"/>
        <v>4728.7008840611998</v>
      </c>
    </row>
    <row r="1755" spans="1:16" x14ac:dyDescent="0.35">
      <c r="A1755" t="s">
        <v>10</v>
      </c>
      <c r="C1755" t="s">
        <v>11</v>
      </c>
      <c r="D1755" t="s">
        <v>44</v>
      </c>
      <c r="E1755" t="s">
        <v>581</v>
      </c>
      <c r="F1755" t="s">
        <v>582</v>
      </c>
      <c r="G1755">
        <v>4207</v>
      </c>
      <c r="H1755" t="s">
        <v>550</v>
      </c>
      <c r="I1755">
        <v>63300040</v>
      </c>
      <c r="J1755" t="s">
        <v>1515</v>
      </c>
      <c r="K1755" s="3"/>
      <c r="L1755" s="3">
        <v>1174.6793565082799</v>
      </c>
      <c r="M1755" s="3">
        <v>1215.7931339860695</v>
      </c>
      <c r="N1755" s="107"/>
      <c r="O1755" s="100"/>
      <c r="P1755" s="3">
        <f t="shared" si="27"/>
        <v>2390.4724904943496</v>
      </c>
    </row>
    <row r="1756" spans="1:16" x14ac:dyDescent="0.35">
      <c r="A1756" t="s">
        <v>10</v>
      </c>
      <c r="C1756" t="s">
        <v>11</v>
      </c>
      <c r="D1756" t="s">
        <v>44</v>
      </c>
      <c r="E1756" t="s">
        <v>581</v>
      </c>
      <c r="F1756" t="s">
        <v>582</v>
      </c>
      <c r="G1756">
        <v>4207</v>
      </c>
      <c r="H1756" t="s">
        <v>550</v>
      </c>
      <c r="I1756">
        <v>63300080</v>
      </c>
      <c r="J1756" t="s">
        <v>91</v>
      </c>
      <c r="K1756" s="3"/>
      <c r="L1756" s="3">
        <v>3400.9764226525435</v>
      </c>
      <c r="M1756" s="3">
        <v>3520.0105974453822</v>
      </c>
      <c r="N1756" s="107"/>
      <c r="O1756" s="100"/>
      <c r="P1756" s="3">
        <f t="shared" si="27"/>
        <v>6920.9870200979258</v>
      </c>
    </row>
    <row r="1757" spans="1:16" x14ac:dyDescent="0.35">
      <c r="A1757" t="s">
        <v>10</v>
      </c>
      <c r="C1757" t="s">
        <v>11</v>
      </c>
      <c r="D1757" t="s">
        <v>44</v>
      </c>
      <c r="E1757" t="s">
        <v>581</v>
      </c>
      <c r="F1757" t="s">
        <v>582</v>
      </c>
      <c r="G1757">
        <v>4207</v>
      </c>
      <c r="H1757" t="s">
        <v>550</v>
      </c>
      <c r="I1757">
        <v>63300100</v>
      </c>
      <c r="J1757" t="s">
        <v>1869</v>
      </c>
      <c r="K1757" s="3"/>
      <c r="L1757" s="3">
        <v>1029.2428647501117</v>
      </c>
      <c r="M1757" s="3">
        <v>1065.2663650163656</v>
      </c>
      <c r="N1757" s="107"/>
      <c r="O1757" s="100"/>
      <c r="P1757" s="3">
        <f t="shared" si="27"/>
        <v>2094.5092297664773</v>
      </c>
    </row>
    <row r="1758" spans="1:16" x14ac:dyDescent="0.35">
      <c r="A1758" t="s">
        <v>10</v>
      </c>
      <c r="C1758" t="s">
        <v>11</v>
      </c>
      <c r="D1758" t="s">
        <v>44</v>
      </c>
      <c r="E1758" t="s">
        <v>581</v>
      </c>
      <c r="F1758" t="s">
        <v>582</v>
      </c>
      <c r="G1758">
        <v>4207</v>
      </c>
      <c r="H1758" t="s">
        <v>550</v>
      </c>
      <c r="I1758">
        <v>63300110</v>
      </c>
      <c r="J1758" t="s">
        <v>1866</v>
      </c>
      <c r="K1758" s="3"/>
      <c r="L1758" s="3">
        <v>290.56040000000002</v>
      </c>
      <c r="M1758" s="3">
        <v>290.56040000000002</v>
      </c>
      <c r="N1758" s="107"/>
      <c r="O1758" s="100"/>
      <c r="P1758" s="3">
        <f t="shared" si="27"/>
        <v>581.12080000000003</v>
      </c>
    </row>
    <row r="1759" spans="1:16" x14ac:dyDescent="0.35">
      <c r="A1759" t="s">
        <v>10</v>
      </c>
      <c r="C1759" t="s">
        <v>11</v>
      </c>
      <c r="D1759" t="s">
        <v>44</v>
      </c>
      <c r="E1759" t="s">
        <v>581</v>
      </c>
      <c r="F1759" t="s">
        <v>582</v>
      </c>
      <c r="G1759">
        <v>4207</v>
      </c>
      <c r="H1759" t="s">
        <v>550</v>
      </c>
      <c r="I1759">
        <v>63300170</v>
      </c>
      <c r="J1759" t="s">
        <v>1873</v>
      </c>
      <c r="K1759" s="3"/>
      <c r="L1759" s="3">
        <v>1778.8001684268238</v>
      </c>
      <c r="M1759" s="3">
        <v>1841.0581743217624</v>
      </c>
      <c r="N1759" s="107"/>
      <c r="O1759" s="100"/>
      <c r="P1759" s="3">
        <f t="shared" si="27"/>
        <v>3619.8583427485864</v>
      </c>
    </row>
    <row r="1760" spans="1:16" x14ac:dyDescent="0.35">
      <c r="A1760" t="s">
        <v>10</v>
      </c>
      <c r="C1760" t="s">
        <v>11</v>
      </c>
      <c r="D1760" t="s">
        <v>44</v>
      </c>
      <c r="E1760" t="s">
        <v>1630</v>
      </c>
      <c r="F1760" t="s">
        <v>1631</v>
      </c>
      <c r="G1760">
        <v>4588</v>
      </c>
      <c r="H1760" t="s">
        <v>365</v>
      </c>
      <c r="I1760">
        <v>63300110</v>
      </c>
      <c r="J1760" t="s">
        <v>1866</v>
      </c>
      <c r="K1760" s="3"/>
      <c r="L1760" s="3">
        <v>21.422926788000002</v>
      </c>
      <c r="M1760" s="3">
        <v>21.422926788000002</v>
      </c>
      <c r="N1760" s="107"/>
      <c r="O1760" s="100"/>
      <c r="P1760" s="3">
        <f t="shared" si="27"/>
        <v>42.845853576000003</v>
      </c>
    </row>
    <row r="1761" spans="1:16" x14ac:dyDescent="0.35">
      <c r="A1761" t="s">
        <v>10</v>
      </c>
      <c r="C1761" t="s">
        <v>11</v>
      </c>
      <c r="D1761" t="s">
        <v>44</v>
      </c>
      <c r="E1761" t="s">
        <v>651</v>
      </c>
      <c r="F1761" t="s">
        <v>652</v>
      </c>
      <c r="G1761">
        <v>4059</v>
      </c>
      <c r="H1761" t="s">
        <v>653</v>
      </c>
      <c r="I1761">
        <v>63300040</v>
      </c>
      <c r="J1761" t="s">
        <v>1515</v>
      </c>
      <c r="K1761" s="3"/>
      <c r="L1761" s="3">
        <v>47938.07190164541</v>
      </c>
      <c r="M1761" s="3">
        <v>49615.904418202997</v>
      </c>
      <c r="N1761" s="107"/>
      <c r="O1761" s="100"/>
      <c r="P1761" s="3">
        <f t="shared" si="27"/>
        <v>97553.976319848414</v>
      </c>
    </row>
    <row r="1762" spans="1:16" x14ac:dyDescent="0.35">
      <c r="A1762" t="s">
        <v>10</v>
      </c>
      <c r="C1762" t="s">
        <v>11</v>
      </c>
      <c r="D1762" t="s">
        <v>44</v>
      </c>
      <c r="E1762" t="s">
        <v>651</v>
      </c>
      <c r="F1762" t="s">
        <v>652</v>
      </c>
      <c r="G1762">
        <v>4059</v>
      </c>
      <c r="H1762" t="s">
        <v>653</v>
      </c>
      <c r="I1762">
        <v>63300080</v>
      </c>
      <c r="J1762" t="s">
        <v>91</v>
      </c>
      <c r="K1762" s="3"/>
      <c r="L1762" s="3">
        <v>161444.21702250477</v>
      </c>
      <c r="M1762" s="3">
        <v>167094.76461829242</v>
      </c>
      <c r="N1762" s="107"/>
      <c r="O1762" s="100"/>
      <c r="P1762" s="3">
        <f t="shared" si="27"/>
        <v>328538.98164079722</v>
      </c>
    </row>
    <row r="1763" spans="1:16" x14ac:dyDescent="0.35">
      <c r="A1763" t="s">
        <v>10</v>
      </c>
      <c r="C1763" t="s">
        <v>11</v>
      </c>
      <c r="D1763" t="s">
        <v>44</v>
      </c>
      <c r="E1763" t="s">
        <v>651</v>
      </c>
      <c r="F1763" t="s">
        <v>652</v>
      </c>
      <c r="G1763">
        <v>4059</v>
      </c>
      <c r="H1763" t="s">
        <v>653</v>
      </c>
      <c r="I1763">
        <v>63300100</v>
      </c>
      <c r="J1763" t="s">
        <v>1869</v>
      </c>
      <c r="K1763" s="3"/>
      <c r="L1763" s="3">
        <v>48858.11830944223</v>
      </c>
      <c r="M1763" s="3">
        <v>50568.152450272697</v>
      </c>
      <c r="N1763" s="107"/>
      <c r="O1763" s="100"/>
      <c r="P1763" s="3">
        <f t="shared" si="27"/>
        <v>99426.270759714927</v>
      </c>
    </row>
    <row r="1764" spans="1:16" x14ac:dyDescent="0.35">
      <c r="A1764" t="s">
        <v>10</v>
      </c>
      <c r="C1764" t="s">
        <v>11</v>
      </c>
      <c r="D1764" t="s">
        <v>44</v>
      </c>
      <c r="E1764" t="s">
        <v>651</v>
      </c>
      <c r="F1764" t="s">
        <v>652</v>
      </c>
      <c r="G1764">
        <v>4059</v>
      </c>
      <c r="H1764" t="s">
        <v>653</v>
      </c>
      <c r="I1764">
        <v>63300130</v>
      </c>
      <c r="J1764" t="s">
        <v>1896</v>
      </c>
      <c r="K1764" s="3"/>
      <c r="L1764" s="3">
        <v>53106.650336350256</v>
      </c>
      <c r="M1764" s="3">
        <v>54965.383098122504</v>
      </c>
      <c r="N1764" s="107"/>
      <c r="O1764" s="100"/>
      <c r="P1764" s="3">
        <f t="shared" si="27"/>
        <v>108072.03343447276</v>
      </c>
    </row>
    <row r="1765" spans="1:16" x14ac:dyDescent="0.35">
      <c r="A1765" t="s">
        <v>10</v>
      </c>
      <c r="C1765" t="s">
        <v>11</v>
      </c>
      <c r="D1765" t="s">
        <v>44</v>
      </c>
      <c r="E1765" t="s">
        <v>651</v>
      </c>
      <c r="F1765" t="s">
        <v>652</v>
      </c>
      <c r="G1765">
        <v>4059</v>
      </c>
      <c r="H1765" t="s">
        <v>653</v>
      </c>
      <c r="I1765">
        <v>63300170</v>
      </c>
      <c r="J1765" t="s">
        <v>1873</v>
      </c>
      <c r="K1765" s="3"/>
      <c r="L1765" s="3">
        <v>72591.937451063059</v>
      </c>
      <c r="M1765" s="3">
        <v>75132.655261850246</v>
      </c>
      <c r="N1765" s="107"/>
      <c r="O1765" s="100"/>
      <c r="P1765" s="3">
        <f t="shared" si="27"/>
        <v>147724.59271291329</v>
      </c>
    </row>
    <row r="1766" spans="1:16" x14ac:dyDescent="0.35">
      <c r="A1766" t="s">
        <v>10</v>
      </c>
      <c r="C1766" t="s">
        <v>11</v>
      </c>
      <c r="D1766" t="s">
        <v>44</v>
      </c>
      <c r="E1766" t="s">
        <v>1654</v>
      </c>
      <c r="F1766" t="s">
        <v>1655</v>
      </c>
      <c r="G1766">
        <v>1224</v>
      </c>
      <c r="H1766" t="s">
        <v>1278</v>
      </c>
      <c r="I1766">
        <v>63300110</v>
      </c>
      <c r="J1766" t="s">
        <v>1866</v>
      </c>
      <c r="K1766" s="3"/>
      <c r="L1766" s="3">
        <v>3840</v>
      </c>
      <c r="M1766" s="3">
        <v>3840</v>
      </c>
      <c r="N1766" s="107"/>
      <c r="O1766" s="100"/>
      <c r="P1766" s="3">
        <f t="shared" si="27"/>
        <v>7680</v>
      </c>
    </row>
    <row r="1767" spans="1:16" x14ac:dyDescent="0.35">
      <c r="A1767" t="s">
        <v>10</v>
      </c>
      <c r="C1767" t="s">
        <v>11</v>
      </c>
      <c r="D1767" t="s">
        <v>44</v>
      </c>
      <c r="E1767" t="s">
        <v>1276</v>
      </c>
      <c r="F1767" t="s">
        <v>1277</v>
      </c>
      <c r="G1767">
        <v>1224</v>
      </c>
      <c r="H1767" t="s">
        <v>1278</v>
      </c>
      <c r="I1767">
        <v>63300040</v>
      </c>
      <c r="J1767" t="s">
        <v>1515</v>
      </c>
      <c r="K1767" s="3"/>
      <c r="L1767" s="3">
        <v>41409.576726072235</v>
      </c>
      <c r="M1767" s="3">
        <v>42858.911911484764</v>
      </c>
      <c r="N1767" s="107"/>
      <c r="O1767" s="100"/>
      <c r="P1767" s="3">
        <f t="shared" si="27"/>
        <v>84268.488637556991</v>
      </c>
    </row>
    <row r="1768" spans="1:16" x14ac:dyDescent="0.35">
      <c r="A1768" t="s">
        <v>10</v>
      </c>
      <c r="C1768" t="s">
        <v>11</v>
      </c>
      <c r="D1768" t="s">
        <v>44</v>
      </c>
      <c r="E1768" t="s">
        <v>1276</v>
      </c>
      <c r="F1768" t="s">
        <v>1277</v>
      </c>
      <c r="G1768">
        <v>1224</v>
      </c>
      <c r="H1768" t="s">
        <v>1278</v>
      </c>
      <c r="I1768">
        <v>63300080</v>
      </c>
      <c r="J1768" t="s">
        <v>91</v>
      </c>
      <c r="K1768" s="3"/>
      <c r="L1768" s="3">
        <v>119890.58404500915</v>
      </c>
      <c r="M1768" s="3">
        <v>124086.75448658447</v>
      </c>
      <c r="N1768" s="107"/>
      <c r="O1768" s="100"/>
      <c r="P1768" s="3">
        <f t="shared" si="27"/>
        <v>243977.33853159362</v>
      </c>
    </row>
    <row r="1769" spans="1:16" x14ac:dyDescent="0.35">
      <c r="A1769" t="s">
        <v>10</v>
      </c>
      <c r="C1769" t="s">
        <v>11</v>
      </c>
      <c r="D1769" t="s">
        <v>44</v>
      </c>
      <c r="E1769" t="s">
        <v>1276</v>
      </c>
      <c r="F1769" t="s">
        <v>1277</v>
      </c>
      <c r="G1769">
        <v>1224</v>
      </c>
      <c r="H1769" t="s">
        <v>1278</v>
      </c>
      <c r="I1769">
        <v>63300100</v>
      </c>
      <c r="J1769" t="s">
        <v>1869</v>
      </c>
      <c r="K1769" s="3"/>
      <c r="L1769" s="3">
        <v>36282.676750463295</v>
      </c>
      <c r="M1769" s="3">
        <v>37552.570436729511</v>
      </c>
      <c r="N1769" s="107"/>
      <c r="O1769" s="100"/>
      <c r="P1769" s="3">
        <f t="shared" si="27"/>
        <v>73835.247187192814</v>
      </c>
    </row>
    <row r="1770" spans="1:16" x14ac:dyDescent="0.35">
      <c r="A1770" t="s">
        <v>10</v>
      </c>
      <c r="C1770" t="s">
        <v>11</v>
      </c>
      <c r="D1770" t="s">
        <v>44</v>
      </c>
      <c r="E1770" t="s">
        <v>1276</v>
      </c>
      <c r="F1770" t="s">
        <v>1277</v>
      </c>
      <c r="G1770">
        <v>1224</v>
      </c>
      <c r="H1770" t="s">
        <v>1278</v>
      </c>
      <c r="I1770">
        <v>63300170</v>
      </c>
      <c r="J1770" t="s">
        <v>1873</v>
      </c>
      <c r="K1770" s="3"/>
      <c r="L1770" s="3">
        <v>62705.930470909392</v>
      </c>
      <c r="M1770" s="3">
        <v>64900.638037391218</v>
      </c>
      <c r="N1770" s="107"/>
      <c r="O1770" s="100"/>
      <c r="P1770" s="3">
        <f t="shared" si="27"/>
        <v>127606.56850830061</v>
      </c>
    </row>
    <row r="1771" spans="1:16" x14ac:dyDescent="0.35">
      <c r="A1771" t="s">
        <v>10</v>
      </c>
      <c r="C1771" t="s">
        <v>11</v>
      </c>
      <c r="D1771" t="s">
        <v>44</v>
      </c>
      <c r="E1771" t="s">
        <v>1279</v>
      </c>
      <c r="F1771" t="s">
        <v>1280</v>
      </c>
      <c r="G1771">
        <v>1224</v>
      </c>
      <c r="H1771" t="s">
        <v>1278</v>
      </c>
      <c r="I1771">
        <v>63300040</v>
      </c>
      <c r="J1771" t="s">
        <v>1515</v>
      </c>
      <c r="K1771" s="3"/>
      <c r="L1771" s="3">
        <v>7799.2016260813589</v>
      </c>
      <c r="M1771" s="3">
        <v>8072.1736829942056</v>
      </c>
      <c r="N1771" s="107"/>
      <c r="O1771" s="100"/>
      <c r="P1771" s="3">
        <f t="shared" si="27"/>
        <v>15871.375309075564</v>
      </c>
    </row>
    <row r="1772" spans="1:16" x14ac:dyDescent="0.35">
      <c r="A1772" t="s">
        <v>10</v>
      </c>
      <c r="C1772" t="s">
        <v>11</v>
      </c>
      <c r="D1772" t="s">
        <v>44</v>
      </c>
      <c r="E1772" t="s">
        <v>1279</v>
      </c>
      <c r="F1772" t="s">
        <v>1280</v>
      </c>
      <c r="G1772">
        <v>1224</v>
      </c>
      <c r="H1772" t="s">
        <v>1278</v>
      </c>
      <c r="I1772">
        <v>63300080</v>
      </c>
      <c r="J1772" t="s">
        <v>91</v>
      </c>
      <c r="K1772" s="3"/>
      <c r="L1772" s="3">
        <v>22580.545660273649</v>
      </c>
      <c r="M1772" s="3">
        <v>23370.864758383224</v>
      </c>
      <c r="N1772" s="107"/>
      <c r="O1772" s="100"/>
      <c r="P1772" s="3">
        <f t="shared" si="27"/>
        <v>45951.410418656873</v>
      </c>
    </row>
    <row r="1773" spans="1:16" x14ac:dyDescent="0.35">
      <c r="A1773" t="s">
        <v>10</v>
      </c>
      <c r="C1773" t="s">
        <v>11</v>
      </c>
      <c r="D1773" t="s">
        <v>44</v>
      </c>
      <c r="E1773" t="s">
        <v>1279</v>
      </c>
      <c r="F1773" t="s">
        <v>1280</v>
      </c>
      <c r="G1773">
        <v>1224</v>
      </c>
      <c r="H1773" t="s">
        <v>1278</v>
      </c>
      <c r="I1773">
        <v>63300100</v>
      </c>
      <c r="J1773" t="s">
        <v>1869</v>
      </c>
      <c r="K1773" s="3"/>
      <c r="L1773" s="3">
        <v>6833.5861866617624</v>
      </c>
      <c r="M1773" s="3">
        <v>7072.761703194923</v>
      </c>
      <c r="N1773" s="107"/>
      <c r="O1773" s="100"/>
      <c r="P1773" s="3">
        <f t="shared" si="27"/>
        <v>13906.347889856686</v>
      </c>
    </row>
    <row r="1774" spans="1:16" x14ac:dyDescent="0.35">
      <c r="A1774" t="s">
        <v>10</v>
      </c>
      <c r="C1774" t="s">
        <v>11</v>
      </c>
      <c r="D1774" t="s">
        <v>44</v>
      </c>
      <c r="E1774" t="s">
        <v>1279</v>
      </c>
      <c r="F1774" t="s">
        <v>1280</v>
      </c>
      <c r="G1774">
        <v>1224</v>
      </c>
      <c r="H1774" t="s">
        <v>1278</v>
      </c>
      <c r="I1774">
        <v>63300170</v>
      </c>
      <c r="J1774" t="s">
        <v>1873</v>
      </c>
      <c r="K1774" s="3"/>
      <c r="L1774" s="3">
        <v>11810.219605208915</v>
      </c>
      <c r="M1774" s="3">
        <v>12223.577291391226</v>
      </c>
      <c r="N1774" s="107"/>
      <c r="O1774" s="100"/>
      <c r="P1774" s="3">
        <f t="shared" si="27"/>
        <v>24033.796896600143</v>
      </c>
    </row>
    <row r="1775" spans="1:16" x14ac:dyDescent="0.35">
      <c r="A1775" t="s">
        <v>10</v>
      </c>
      <c r="C1775" t="s">
        <v>11</v>
      </c>
      <c r="D1775" t="s">
        <v>44</v>
      </c>
      <c r="E1775" t="s">
        <v>1197</v>
      </c>
      <c r="F1775" t="s">
        <v>1198</v>
      </c>
      <c r="G1775">
        <v>1255</v>
      </c>
      <c r="H1775" t="s">
        <v>1199</v>
      </c>
      <c r="I1775">
        <v>63300040</v>
      </c>
      <c r="J1775" t="s">
        <v>1515</v>
      </c>
      <c r="K1775" s="3"/>
      <c r="L1775" s="3">
        <v>23218.630917256356</v>
      </c>
      <c r="M1775" s="3">
        <v>24031.282999360326</v>
      </c>
      <c r="N1775" s="107"/>
      <c r="O1775" s="100"/>
      <c r="P1775" s="3">
        <f t="shared" si="27"/>
        <v>47249.913916616686</v>
      </c>
    </row>
    <row r="1776" spans="1:16" x14ac:dyDescent="0.35">
      <c r="A1776" t="s">
        <v>10</v>
      </c>
      <c r="C1776" t="s">
        <v>11</v>
      </c>
      <c r="D1776" t="s">
        <v>44</v>
      </c>
      <c r="E1776" t="s">
        <v>1197</v>
      </c>
      <c r="F1776" t="s">
        <v>1198</v>
      </c>
      <c r="G1776">
        <v>1255</v>
      </c>
      <c r="H1776" t="s">
        <v>1199</v>
      </c>
      <c r="I1776">
        <v>63300080</v>
      </c>
      <c r="J1776" t="s">
        <v>91</v>
      </c>
      <c r="K1776" s="3"/>
      <c r="L1776" s="3">
        <v>67223.464750913641</v>
      </c>
      <c r="M1776" s="3">
        <v>69576.286017195613</v>
      </c>
      <c r="N1776" s="107"/>
      <c r="O1776" s="100"/>
      <c r="P1776" s="3">
        <f t="shared" si="27"/>
        <v>136799.75076810925</v>
      </c>
    </row>
    <row r="1777" spans="1:16" x14ac:dyDescent="0.35">
      <c r="A1777" t="s">
        <v>10</v>
      </c>
      <c r="C1777" t="s">
        <v>11</v>
      </c>
      <c r="D1777" t="s">
        <v>44</v>
      </c>
      <c r="E1777" t="s">
        <v>1197</v>
      </c>
      <c r="F1777" t="s">
        <v>1198</v>
      </c>
      <c r="G1777">
        <v>1255</v>
      </c>
      <c r="H1777" t="s">
        <v>1199</v>
      </c>
      <c r="I1777">
        <v>63300100</v>
      </c>
      <c r="J1777" t="s">
        <v>1869</v>
      </c>
      <c r="K1777" s="3"/>
      <c r="L1777" s="3">
        <v>20343.943279881758</v>
      </c>
      <c r="M1777" s="3">
        <v>21055.981294677618</v>
      </c>
      <c r="N1777" s="107"/>
      <c r="O1777" s="100"/>
      <c r="P1777" s="3">
        <f t="shared" si="27"/>
        <v>41399.92457455938</v>
      </c>
    </row>
    <row r="1778" spans="1:16" x14ac:dyDescent="0.35">
      <c r="A1778" t="s">
        <v>10</v>
      </c>
      <c r="C1778" t="s">
        <v>11</v>
      </c>
      <c r="D1778" t="s">
        <v>44</v>
      </c>
      <c r="E1778" t="s">
        <v>1197</v>
      </c>
      <c r="F1778" t="s">
        <v>1198</v>
      </c>
      <c r="G1778">
        <v>1255</v>
      </c>
      <c r="H1778" t="s">
        <v>1199</v>
      </c>
      <c r="I1778">
        <v>63300130</v>
      </c>
      <c r="J1778" t="s">
        <v>1896</v>
      </c>
      <c r="K1778" s="3"/>
      <c r="L1778" s="3">
        <v>11056.490912979218</v>
      </c>
      <c r="M1778" s="3">
        <v>11443.468094933489</v>
      </c>
      <c r="N1778" s="107"/>
      <c r="O1778" s="100"/>
      <c r="P1778" s="3">
        <f t="shared" si="27"/>
        <v>22499.959007912708</v>
      </c>
    </row>
    <row r="1779" spans="1:16" x14ac:dyDescent="0.35">
      <c r="A1779" t="s">
        <v>10</v>
      </c>
      <c r="C1779" t="s">
        <v>11</v>
      </c>
      <c r="D1779" t="s">
        <v>44</v>
      </c>
      <c r="E1779" t="s">
        <v>1197</v>
      </c>
      <c r="F1779" t="s">
        <v>1198</v>
      </c>
      <c r="G1779">
        <v>1255</v>
      </c>
      <c r="H1779" t="s">
        <v>1199</v>
      </c>
      <c r="I1779">
        <v>63300170</v>
      </c>
      <c r="J1779" t="s">
        <v>1873</v>
      </c>
      <c r="K1779" s="3"/>
      <c r="L1779" s="3">
        <v>35159.641103273912</v>
      </c>
      <c r="M1779" s="3">
        <v>36390.228541888493</v>
      </c>
      <c r="N1779" s="107"/>
      <c r="O1779" s="100"/>
      <c r="P1779" s="3">
        <f t="shared" si="27"/>
        <v>71549.869645162398</v>
      </c>
    </row>
    <row r="1780" spans="1:16" x14ac:dyDescent="0.35">
      <c r="A1780" t="s">
        <v>10</v>
      </c>
      <c r="C1780" t="s">
        <v>11</v>
      </c>
      <c r="D1780" t="s">
        <v>44</v>
      </c>
      <c r="E1780" t="s">
        <v>1200</v>
      </c>
      <c r="F1780" t="s">
        <v>1201</v>
      </c>
      <c r="G1780">
        <v>1255</v>
      </c>
      <c r="H1780" t="s">
        <v>1199</v>
      </c>
      <c r="I1780">
        <v>63300040</v>
      </c>
      <c r="J1780" t="s">
        <v>1515</v>
      </c>
      <c r="K1780" s="3"/>
      <c r="L1780" s="3">
        <v>26588.160043274293</v>
      </c>
      <c r="M1780" s="3">
        <v>27518.745644788891</v>
      </c>
      <c r="N1780" s="107"/>
      <c r="O1780" s="100"/>
      <c r="P1780" s="3">
        <f t="shared" si="27"/>
        <v>54106.905688063183</v>
      </c>
    </row>
    <row r="1781" spans="1:16" x14ac:dyDescent="0.35">
      <c r="A1781" t="s">
        <v>10</v>
      </c>
      <c r="C1781" t="s">
        <v>11</v>
      </c>
      <c r="D1781" t="s">
        <v>44</v>
      </c>
      <c r="E1781" t="s">
        <v>1200</v>
      </c>
      <c r="F1781" t="s">
        <v>1201</v>
      </c>
      <c r="G1781">
        <v>1255</v>
      </c>
      <c r="H1781" t="s">
        <v>1199</v>
      </c>
      <c r="I1781">
        <v>63300080</v>
      </c>
      <c r="J1781" t="s">
        <v>91</v>
      </c>
      <c r="K1781" s="3"/>
      <c r="L1781" s="3">
        <v>76979.053839575092</v>
      </c>
      <c r="M1781" s="3">
        <v>79673.32072396022</v>
      </c>
      <c r="N1781" s="107"/>
      <c r="O1781" s="100"/>
      <c r="P1781" s="3">
        <f t="shared" si="27"/>
        <v>156652.37456353533</v>
      </c>
    </row>
    <row r="1782" spans="1:16" x14ac:dyDescent="0.35">
      <c r="A1782" t="s">
        <v>10</v>
      </c>
      <c r="C1782" t="s">
        <v>11</v>
      </c>
      <c r="D1782" t="s">
        <v>44</v>
      </c>
      <c r="E1782" t="s">
        <v>1200</v>
      </c>
      <c r="F1782" t="s">
        <v>1201</v>
      </c>
      <c r="G1782">
        <v>1255</v>
      </c>
      <c r="H1782" t="s">
        <v>1199</v>
      </c>
      <c r="I1782">
        <v>63300100</v>
      </c>
      <c r="J1782" t="s">
        <v>1869</v>
      </c>
      <c r="K1782" s="3"/>
      <c r="L1782" s="3">
        <v>23296.292609345095</v>
      </c>
      <c r="M1782" s="3">
        <v>24111.662850672172</v>
      </c>
      <c r="N1782" s="107"/>
      <c r="O1782" s="100"/>
      <c r="P1782" s="3">
        <f t="shared" si="27"/>
        <v>47407.955460017271</v>
      </c>
    </row>
    <row r="1783" spans="1:16" x14ac:dyDescent="0.35">
      <c r="A1783" t="s">
        <v>10</v>
      </c>
      <c r="C1783" t="s">
        <v>11</v>
      </c>
      <c r="D1783" t="s">
        <v>44</v>
      </c>
      <c r="E1783" t="s">
        <v>1200</v>
      </c>
      <c r="F1783" t="s">
        <v>1201</v>
      </c>
      <c r="G1783">
        <v>1255</v>
      </c>
      <c r="H1783" t="s">
        <v>1199</v>
      </c>
      <c r="I1783">
        <v>63300130</v>
      </c>
      <c r="J1783" t="s">
        <v>1896</v>
      </c>
      <c r="K1783" s="3"/>
      <c r="L1783" s="3">
        <v>12661.028592035378</v>
      </c>
      <c r="M1783" s="3">
        <v>13104.164592756615</v>
      </c>
      <c r="N1783" s="107"/>
      <c r="O1783" s="100"/>
      <c r="P1783" s="3">
        <f t="shared" si="27"/>
        <v>25765.193184791991</v>
      </c>
    </row>
    <row r="1784" spans="1:16" x14ac:dyDescent="0.35">
      <c r="A1784" t="s">
        <v>10</v>
      </c>
      <c r="C1784" t="s">
        <v>11</v>
      </c>
      <c r="D1784" t="s">
        <v>44</v>
      </c>
      <c r="E1784" t="s">
        <v>1200</v>
      </c>
      <c r="F1784" t="s">
        <v>1201</v>
      </c>
      <c r="G1784">
        <v>1255</v>
      </c>
      <c r="H1784" t="s">
        <v>1199</v>
      </c>
      <c r="I1784">
        <v>63300170</v>
      </c>
      <c r="J1784" t="s">
        <v>1873</v>
      </c>
      <c r="K1784" s="3"/>
      <c r="L1784" s="3">
        <v>40262.070922672501</v>
      </c>
      <c r="M1784" s="3">
        <v>41671.243404966037</v>
      </c>
      <c r="N1784" s="107"/>
      <c r="O1784" s="100"/>
      <c r="P1784" s="3">
        <f t="shared" si="27"/>
        <v>81933.314327638538</v>
      </c>
    </row>
    <row r="1785" spans="1:16" x14ac:dyDescent="0.35">
      <c r="A1785" t="s">
        <v>10</v>
      </c>
      <c r="C1785" t="s">
        <v>11</v>
      </c>
      <c r="D1785" t="s">
        <v>44</v>
      </c>
      <c r="E1785" t="s">
        <v>1202</v>
      </c>
      <c r="F1785" t="s">
        <v>1203</v>
      </c>
      <c r="G1785">
        <v>1255</v>
      </c>
      <c r="H1785" t="s">
        <v>1199</v>
      </c>
      <c r="I1785">
        <v>63300040</v>
      </c>
      <c r="J1785" t="s">
        <v>1515</v>
      </c>
      <c r="K1785" s="3"/>
      <c r="L1785" s="3">
        <v>2028.6358884447725</v>
      </c>
      <c r="M1785" s="3">
        <v>2099.6381445403395</v>
      </c>
      <c r="N1785" s="107"/>
      <c r="O1785" s="100"/>
      <c r="P1785" s="3">
        <f t="shared" si="27"/>
        <v>4128.2740329851122</v>
      </c>
    </row>
    <row r="1786" spans="1:16" x14ac:dyDescent="0.35">
      <c r="A1786" t="s">
        <v>10</v>
      </c>
      <c r="C1786" t="s">
        <v>11</v>
      </c>
      <c r="D1786" t="s">
        <v>44</v>
      </c>
      <c r="E1786" t="s">
        <v>1202</v>
      </c>
      <c r="F1786" t="s">
        <v>1203</v>
      </c>
      <c r="G1786">
        <v>1255</v>
      </c>
      <c r="H1786" t="s">
        <v>1199</v>
      </c>
      <c r="I1786">
        <v>63300080</v>
      </c>
      <c r="J1786" t="s">
        <v>91</v>
      </c>
      <c r="K1786" s="3"/>
      <c r="L1786" s="3">
        <v>5873.3839055924846</v>
      </c>
      <c r="M1786" s="3">
        <v>6078.9523422882212</v>
      </c>
      <c r="N1786" s="107"/>
      <c r="O1786" s="100"/>
      <c r="P1786" s="3">
        <f t="shared" si="27"/>
        <v>11952.336247880707</v>
      </c>
    </row>
    <row r="1787" spans="1:16" x14ac:dyDescent="0.35">
      <c r="A1787" t="s">
        <v>10</v>
      </c>
      <c r="C1787" t="s">
        <v>11</v>
      </c>
      <c r="D1787" t="s">
        <v>44</v>
      </c>
      <c r="E1787" t="s">
        <v>1202</v>
      </c>
      <c r="F1787" t="s">
        <v>1203</v>
      </c>
      <c r="G1787">
        <v>1255</v>
      </c>
      <c r="H1787" t="s">
        <v>1199</v>
      </c>
      <c r="I1787">
        <v>63300100</v>
      </c>
      <c r="J1787" t="s">
        <v>1869</v>
      </c>
      <c r="K1787" s="3"/>
      <c r="L1787" s="3">
        <v>1777.4714451135151</v>
      </c>
      <c r="M1787" s="3">
        <v>1839.6829456924879</v>
      </c>
      <c r="N1787" s="107"/>
      <c r="O1787" s="100"/>
      <c r="P1787" s="3">
        <f t="shared" si="27"/>
        <v>3617.154390806003</v>
      </c>
    </row>
    <row r="1788" spans="1:16" x14ac:dyDescent="0.35">
      <c r="A1788" t="s">
        <v>10</v>
      </c>
      <c r="C1788" t="s">
        <v>11</v>
      </c>
      <c r="D1788" t="s">
        <v>44</v>
      </c>
      <c r="E1788" t="s">
        <v>1202</v>
      </c>
      <c r="F1788" t="s">
        <v>1203</v>
      </c>
      <c r="G1788">
        <v>1255</v>
      </c>
      <c r="H1788" t="s">
        <v>1199</v>
      </c>
      <c r="I1788">
        <v>63300130</v>
      </c>
      <c r="J1788" t="s">
        <v>1896</v>
      </c>
      <c r="K1788" s="3"/>
      <c r="L1788" s="3">
        <v>966.01708973560608</v>
      </c>
      <c r="M1788" s="3">
        <v>999.82768787635223</v>
      </c>
      <c r="N1788" s="107"/>
      <c r="O1788" s="100"/>
      <c r="P1788" s="3">
        <f t="shared" si="27"/>
        <v>1965.8447776119583</v>
      </c>
    </row>
    <row r="1789" spans="1:16" x14ac:dyDescent="0.35">
      <c r="A1789" t="s">
        <v>10</v>
      </c>
      <c r="C1789" t="s">
        <v>11</v>
      </c>
      <c r="D1789" t="s">
        <v>44</v>
      </c>
      <c r="E1789" t="s">
        <v>1202</v>
      </c>
      <c r="F1789" t="s">
        <v>1203</v>
      </c>
      <c r="G1789">
        <v>1255</v>
      </c>
      <c r="H1789" t="s">
        <v>1199</v>
      </c>
      <c r="I1789">
        <v>63300170</v>
      </c>
      <c r="J1789" t="s">
        <v>1873</v>
      </c>
      <c r="K1789" s="3"/>
      <c r="L1789" s="3">
        <v>3071.9343453592269</v>
      </c>
      <c r="M1789" s="3">
        <v>3179.4520474468</v>
      </c>
      <c r="N1789" s="107"/>
      <c r="O1789" s="100"/>
      <c r="P1789" s="3">
        <f t="shared" si="27"/>
        <v>6251.3863928060273</v>
      </c>
    </row>
    <row r="1790" spans="1:16" x14ac:dyDescent="0.35">
      <c r="A1790" t="s">
        <v>10</v>
      </c>
      <c r="C1790" t="s">
        <v>11</v>
      </c>
      <c r="D1790" t="s">
        <v>44</v>
      </c>
      <c r="E1790" t="s">
        <v>1204</v>
      </c>
      <c r="F1790" t="s">
        <v>1205</v>
      </c>
      <c r="G1790">
        <v>1255</v>
      </c>
      <c r="H1790" t="s">
        <v>1199</v>
      </c>
      <c r="I1790">
        <v>63300040</v>
      </c>
      <c r="J1790" t="s">
        <v>1515</v>
      </c>
      <c r="K1790" s="3"/>
      <c r="L1790" s="3">
        <v>1146.1331886458861</v>
      </c>
      <c r="M1790" s="3">
        <v>1186.2478502484921</v>
      </c>
      <c r="N1790" s="107"/>
      <c r="O1790" s="100"/>
      <c r="P1790" s="3">
        <f t="shared" si="27"/>
        <v>2332.3810388943784</v>
      </c>
    </row>
    <row r="1791" spans="1:16" x14ac:dyDescent="0.35">
      <c r="A1791" t="s">
        <v>10</v>
      </c>
      <c r="C1791" t="s">
        <v>11</v>
      </c>
      <c r="D1791" t="s">
        <v>44</v>
      </c>
      <c r="E1791" t="s">
        <v>1204</v>
      </c>
      <c r="F1791" t="s">
        <v>1205</v>
      </c>
      <c r="G1791">
        <v>1255</v>
      </c>
      <c r="H1791" t="s">
        <v>1199</v>
      </c>
      <c r="I1791">
        <v>63300080</v>
      </c>
      <c r="J1791" t="s">
        <v>91</v>
      </c>
      <c r="K1791" s="3"/>
      <c r="L1791" s="3">
        <v>3318.3284699842798</v>
      </c>
      <c r="M1791" s="3">
        <v>3434.4699664337295</v>
      </c>
      <c r="N1791" s="107"/>
      <c r="O1791" s="100"/>
      <c r="P1791" s="3">
        <f t="shared" si="27"/>
        <v>6752.7984364180093</v>
      </c>
    </row>
    <row r="1792" spans="1:16" x14ac:dyDescent="0.35">
      <c r="A1792" t="s">
        <v>10</v>
      </c>
      <c r="C1792" t="s">
        <v>11</v>
      </c>
      <c r="D1792" t="s">
        <v>44</v>
      </c>
      <c r="E1792" t="s">
        <v>1204</v>
      </c>
      <c r="F1792" t="s">
        <v>1205</v>
      </c>
      <c r="G1792">
        <v>1255</v>
      </c>
      <c r="H1792" t="s">
        <v>1199</v>
      </c>
      <c r="I1792">
        <v>63300100</v>
      </c>
      <c r="J1792" t="s">
        <v>1869</v>
      </c>
      <c r="K1792" s="3"/>
      <c r="L1792" s="3">
        <v>1004.2309843373479</v>
      </c>
      <c r="M1792" s="3">
        <v>1039.3790687891551</v>
      </c>
      <c r="N1792" s="107"/>
      <c r="O1792" s="100"/>
      <c r="P1792" s="3">
        <f t="shared" si="27"/>
        <v>2043.6100531265029</v>
      </c>
    </row>
    <row r="1793" spans="1:16" x14ac:dyDescent="0.35">
      <c r="A1793" t="s">
        <v>10</v>
      </c>
      <c r="C1793" t="s">
        <v>11</v>
      </c>
      <c r="D1793" t="s">
        <v>44</v>
      </c>
      <c r="E1793" t="s">
        <v>1204</v>
      </c>
      <c r="F1793" t="s">
        <v>1205</v>
      </c>
      <c r="G1793">
        <v>1255</v>
      </c>
      <c r="H1793" t="s">
        <v>1199</v>
      </c>
      <c r="I1793">
        <v>63300130</v>
      </c>
      <c r="J1793" t="s">
        <v>1896</v>
      </c>
      <c r="K1793" s="3"/>
      <c r="L1793" s="3">
        <v>545.77770887899339</v>
      </c>
      <c r="M1793" s="3">
        <v>564.87992868975823</v>
      </c>
      <c r="N1793" s="107"/>
      <c r="O1793" s="100"/>
      <c r="P1793" s="3">
        <f t="shared" si="27"/>
        <v>1110.6576375687516</v>
      </c>
    </row>
    <row r="1794" spans="1:16" x14ac:dyDescent="0.35">
      <c r="A1794" t="s">
        <v>10</v>
      </c>
      <c r="C1794" t="s">
        <v>11</v>
      </c>
      <c r="D1794" t="s">
        <v>44</v>
      </c>
      <c r="E1794" t="s">
        <v>1204</v>
      </c>
      <c r="F1794" t="s">
        <v>1205</v>
      </c>
      <c r="G1794">
        <v>1255</v>
      </c>
      <c r="H1794" t="s">
        <v>1199</v>
      </c>
      <c r="I1794">
        <v>63300170</v>
      </c>
      <c r="J1794" t="s">
        <v>1873</v>
      </c>
      <c r="K1794" s="3"/>
      <c r="L1794" s="3">
        <v>1735.573114235199</v>
      </c>
      <c r="M1794" s="3">
        <v>1796.318173233431</v>
      </c>
      <c r="N1794" s="107"/>
      <c r="O1794" s="100"/>
      <c r="P1794" s="3">
        <f t="shared" si="27"/>
        <v>3531.8912874686303</v>
      </c>
    </row>
    <row r="1795" spans="1:16" x14ac:dyDescent="0.35">
      <c r="A1795" t="s">
        <v>10</v>
      </c>
      <c r="C1795" t="s">
        <v>11</v>
      </c>
      <c r="D1795" t="s">
        <v>44</v>
      </c>
      <c r="E1795" t="s">
        <v>1206</v>
      </c>
      <c r="F1795" t="s">
        <v>1207</v>
      </c>
      <c r="G1795">
        <v>1255</v>
      </c>
      <c r="H1795" t="s">
        <v>1199</v>
      </c>
      <c r="I1795">
        <v>63300040</v>
      </c>
      <c r="J1795" t="s">
        <v>1515</v>
      </c>
      <c r="K1795" s="3"/>
      <c r="L1795" s="3">
        <v>47230.760796690389</v>
      </c>
      <c r="M1795" s="3">
        <v>48883.837424574544</v>
      </c>
      <c r="N1795" s="107"/>
      <c r="O1795" s="100"/>
      <c r="P1795" s="3">
        <f t="shared" si="27"/>
        <v>96114.598221264925</v>
      </c>
    </row>
    <row r="1796" spans="1:16" x14ac:dyDescent="0.35">
      <c r="A1796" t="s">
        <v>10</v>
      </c>
      <c r="C1796" t="s">
        <v>11</v>
      </c>
      <c r="D1796" t="s">
        <v>44</v>
      </c>
      <c r="E1796" t="s">
        <v>1206</v>
      </c>
      <c r="F1796" t="s">
        <v>1207</v>
      </c>
      <c r="G1796">
        <v>1255</v>
      </c>
      <c r="H1796" t="s">
        <v>1199</v>
      </c>
      <c r="I1796">
        <v>63300080</v>
      </c>
      <c r="J1796" t="s">
        <v>91</v>
      </c>
      <c r="K1796" s="3"/>
      <c r="L1796" s="3">
        <v>136744.29792565596</v>
      </c>
      <c r="M1796" s="3">
        <v>141530.34835305394</v>
      </c>
      <c r="N1796" s="107"/>
      <c r="O1796" s="100"/>
      <c r="P1796" s="3">
        <f t="shared" ref="P1796:P1859" si="28">SUM(L1796:N1796)</f>
        <v>278274.64627870987</v>
      </c>
    </row>
    <row r="1797" spans="1:16" x14ac:dyDescent="0.35">
      <c r="A1797" t="s">
        <v>10</v>
      </c>
      <c r="C1797" t="s">
        <v>11</v>
      </c>
      <c r="D1797" t="s">
        <v>44</v>
      </c>
      <c r="E1797" t="s">
        <v>1206</v>
      </c>
      <c r="F1797" t="s">
        <v>1207</v>
      </c>
      <c r="G1797">
        <v>1255</v>
      </c>
      <c r="H1797" t="s">
        <v>1199</v>
      </c>
      <c r="I1797">
        <v>63300100</v>
      </c>
      <c r="J1797" t="s">
        <v>1869</v>
      </c>
      <c r="K1797" s="3"/>
      <c r="L1797" s="3">
        <v>41383.142793290623</v>
      </c>
      <c r="M1797" s="3">
        <v>42831.552791055794</v>
      </c>
      <c r="N1797" s="107"/>
      <c r="O1797" s="100"/>
      <c r="P1797" s="3">
        <f t="shared" si="28"/>
        <v>84214.695584346424</v>
      </c>
    </row>
    <row r="1798" spans="1:16" x14ac:dyDescent="0.35">
      <c r="A1798" t="s">
        <v>10</v>
      </c>
      <c r="C1798" t="s">
        <v>11</v>
      </c>
      <c r="D1798" t="s">
        <v>44</v>
      </c>
      <c r="E1798" t="s">
        <v>1206</v>
      </c>
      <c r="F1798" t="s">
        <v>1207</v>
      </c>
      <c r="G1798">
        <v>1255</v>
      </c>
      <c r="H1798" t="s">
        <v>1199</v>
      </c>
      <c r="I1798">
        <v>63300110</v>
      </c>
      <c r="J1798" t="s">
        <v>1866</v>
      </c>
      <c r="K1798" s="3"/>
      <c r="L1798" s="3">
        <v>9.6</v>
      </c>
      <c r="M1798" s="3">
        <v>9.6</v>
      </c>
      <c r="N1798" s="107"/>
      <c r="O1798" s="100"/>
      <c r="P1798" s="3">
        <f t="shared" si="28"/>
        <v>19.2</v>
      </c>
    </row>
    <row r="1799" spans="1:16" x14ac:dyDescent="0.35">
      <c r="A1799" t="s">
        <v>10</v>
      </c>
      <c r="C1799" t="s">
        <v>11</v>
      </c>
      <c r="D1799" t="s">
        <v>44</v>
      </c>
      <c r="E1799" t="s">
        <v>1206</v>
      </c>
      <c r="F1799" t="s">
        <v>1207</v>
      </c>
      <c r="G1799">
        <v>1255</v>
      </c>
      <c r="H1799" t="s">
        <v>1199</v>
      </c>
      <c r="I1799">
        <v>63300130</v>
      </c>
      <c r="J1799" t="s">
        <v>1896</v>
      </c>
      <c r="K1799" s="3"/>
      <c r="L1799" s="3">
        <v>22490.838474614473</v>
      </c>
      <c r="M1799" s="3">
        <v>23278.017821225978</v>
      </c>
      <c r="N1799" s="107"/>
      <c r="O1799" s="100"/>
      <c r="P1799" s="3">
        <f t="shared" si="28"/>
        <v>45768.856295840451</v>
      </c>
    </row>
    <row r="1800" spans="1:16" x14ac:dyDescent="0.35">
      <c r="A1800" t="s">
        <v>10</v>
      </c>
      <c r="C1800" t="s">
        <v>11</v>
      </c>
      <c r="D1800" t="s">
        <v>44</v>
      </c>
      <c r="E1800" t="s">
        <v>1206</v>
      </c>
      <c r="F1800" t="s">
        <v>1207</v>
      </c>
      <c r="G1800">
        <v>1255</v>
      </c>
      <c r="H1800" t="s">
        <v>1199</v>
      </c>
      <c r="I1800">
        <v>63300170</v>
      </c>
      <c r="J1800" t="s">
        <v>1873</v>
      </c>
      <c r="K1800" s="3"/>
      <c r="L1800" s="3">
        <v>71520.866349274016</v>
      </c>
      <c r="M1800" s="3">
        <v>74024.096671498599</v>
      </c>
      <c r="N1800" s="107"/>
      <c r="O1800" s="100"/>
      <c r="P1800" s="3">
        <f t="shared" si="28"/>
        <v>145544.96302077261</v>
      </c>
    </row>
    <row r="1801" spans="1:16" x14ac:dyDescent="0.35">
      <c r="A1801" t="s">
        <v>10</v>
      </c>
      <c r="C1801" t="s">
        <v>11</v>
      </c>
      <c r="D1801" t="s">
        <v>44</v>
      </c>
      <c r="E1801" t="s">
        <v>1208</v>
      </c>
      <c r="F1801" t="s">
        <v>1209</v>
      </c>
      <c r="G1801">
        <v>1255</v>
      </c>
      <c r="H1801" t="s">
        <v>1199</v>
      </c>
      <c r="I1801">
        <v>63300040</v>
      </c>
      <c r="J1801" t="s">
        <v>1515</v>
      </c>
      <c r="K1801" s="3"/>
      <c r="L1801" s="3">
        <v>4616.1106260877805</v>
      </c>
      <c r="M1801" s="3">
        <v>4777.6744980008525</v>
      </c>
      <c r="N1801" s="107"/>
      <c r="O1801" s="100"/>
      <c r="P1801" s="3">
        <f t="shared" si="28"/>
        <v>9393.7851240886339</v>
      </c>
    </row>
    <row r="1802" spans="1:16" x14ac:dyDescent="0.35">
      <c r="A1802" t="s">
        <v>10</v>
      </c>
      <c r="C1802" t="s">
        <v>11</v>
      </c>
      <c r="D1802" t="s">
        <v>44</v>
      </c>
      <c r="E1802" t="s">
        <v>1208</v>
      </c>
      <c r="F1802" t="s">
        <v>1209</v>
      </c>
      <c r="G1802">
        <v>1255</v>
      </c>
      <c r="H1802" t="s">
        <v>1199</v>
      </c>
      <c r="I1802">
        <v>63300080</v>
      </c>
      <c r="J1802" t="s">
        <v>91</v>
      </c>
      <c r="K1802" s="3"/>
      <c r="L1802" s="3">
        <v>13364.739336482717</v>
      </c>
      <c r="M1802" s="3">
        <v>13832.505213259612</v>
      </c>
      <c r="N1802" s="107"/>
      <c r="O1802" s="100"/>
      <c r="P1802" s="3">
        <f t="shared" si="28"/>
        <v>27197.244549742329</v>
      </c>
    </row>
    <row r="1803" spans="1:16" x14ac:dyDescent="0.35">
      <c r="A1803" t="s">
        <v>10</v>
      </c>
      <c r="C1803" t="s">
        <v>11</v>
      </c>
      <c r="D1803" t="s">
        <v>44</v>
      </c>
      <c r="E1803" t="s">
        <v>1208</v>
      </c>
      <c r="F1803" t="s">
        <v>1209</v>
      </c>
      <c r="G1803">
        <v>1255</v>
      </c>
      <c r="H1803" t="s">
        <v>1199</v>
      </c>
      <c r="I1803">
        <v>63300100</v>
      </c>
      <c r="J1803" t="s">
        <v>1869</v>
      </c>
      <c r="K1803" s="3"/>
      <c r="L1803" s="3">
        <v>4044.5921676197695</v>
      </c>
      <c r="M1803" s="3">
        <v>4186.1528934864618</v>
      </c>
      <c r="N1803" s="107"/>
      <c r="O1803" s="100"/>
      <c r="P1803" s="3">
        <f t="shared" si="28"/>
        <v>8230.7450611062304</v>
      </c>
    </row>
    <row r="1804" spans="1:16" x14ac:dyDescent="0.35">
      <c r="A1804" t="s">
        <v>10</v>
      </c>
      <c r="C1804" t="s">
        <v>11</v>
      </c>
      <c r="D1804" t="s">
        <v>44</v>
      </c>
      <c r="E1804" t="s">
        <v>1208</v>
      </c>
      <c r="F1804" t="s">
        <v>1209</v>
      </c>
      <c r="G1804">
        <v>1255</v>
      </c>
      <c r="H1804" t="s">
        <v>1199</v>
      </c>
      <c r="I1804">
        <v>63300130</v>
      </c>
      <c r="J1804" t="s">
        <v>1896</v>
      </c>
      <c r="K1804" s="3"/>
      <c r="L1804" s="3">
        <v>2198.1479171846577</v>
      </c>
      <c r="M1804" s="3">
        <v>2275.0830942861207</v>
      </c>
      <c r="N1804" s="107"/>
      <c r="O1804" s="100"/>
      <c r="P1804" s="3">
        <f t="shared" si="28"/>
        <v>4473.231011470778</v>
      </c>
    </row>
    <row r="1805" spans="1:16" x14ac:dyDescent="0.35">
      <c r="A1805" t="s">
        <v>10</v>
      </c>
      <c r="C1805" t="s">
        <v>11</v>
      </c>
      <c r="D1805" t="s">
        <v>44</v>
      </c>
      <c r="E1805" t="s">
        <v>1208</v>
      </c>
      <c r="F1805" t="s">
        <v>1209</v>
      </c>
      <c r="G1805">
        <v>1255</v>
      </c>
      <c r="H1805" t="s">
        <v>1199</v>
      </c>
      <c r="I1805">
        <v>63300170</v>
      </c>
      <c r="J1805" t="s">
        <v>1873</v>
      </c>
      <c r="K1805" s="3"/>
      <c r="L1805" s="3">
        <v>6990.1103766472106</v>
      </c>
      <c r="M1805" s="3">
        <v>7234.7642398298631</v>
      </c>
      <c r="N1805" s="107"/>
      <c r="O1805" s="100"/>
      <c r="P1805" s="3">
        <f t="shared" si="28"/>
        <v>14224.874616477075</v>
      </c>
    </row>
    <row r="1806" spans="1:16" x14ac:dyDescent="0.35">
      <c r="A1806" t="s">
        <v>10</v>
      </c>
      <c r="C1806" t="s">
        <v>11</v>
      </c>
      <c r="D1806" t="s">
        <v>44</v>
      </c>
      <c r="E1806" t="s">
        <v>1086</v>
      </c>
      <c r="F1806" t="s">
        <v>1087</v>
      </c>
      <c r="G1806">
        <v>1422</v>
      </c>
      <c r="H1806" t="s">
        <v>1088</v>
      </c>
      <c r="I1806">
        <v>63300040</v>
      </c>
      <c r="J1806" t="s">
        <v>1515</v>
      </c>
      <c r="K1806" s="3"/>
      <c r="L1806" s="3">
        <v>45200.849650205688</v>
      </c>
      <c r="M1806" s="3">
        <v>46782.879387962879</v>
      </c>
      <c r="N1806" s="107"/>
      <c r="O1806" s="100"/>
      <c r="P1806" s="3">
        <f t="shared" si="28"/>
        <v>91983.72903816856</v>
      </c>
    </row>
    <row r="1807" spans="1:16" x14ac:dyDescent="0.35">
      <c r="A1807" t="s">
        <v>10</v>
      </c>
      <c r="C1807" t="s">
        <v>11</v>
      </c>
      <c r="D1807" t="s">
        <v>44</v>
      </c>
      <c r="E1807" t="s">
        <v>1086</v>
      </c>
      <c r="F1807" t="s">
        <v>1087</v>
      </c>
      <c r="G1807">
        <v>1422</v>
      </c>
      <c r="H1807" t="s">
        <v>1088</v>
      </c>
      <c r="I1807">
        <v>63300080</v>
      </c>
      <c r="J1807" t="s">
        <v>91</v>
      </c>
      <c r="K1807" s="3"/>
      <c r="L1807" s="3">
        <v>130867.22184440504</v>
      </c>
      <c r="M1807" s="3">
        <v>135447.5746089592</v>
      </c>
      <c r="N1807" s="107"/>
      <c r="O1807" s="100"/>
      <c r="P1807" s="3">
        <f t="shared" si="28"/>
        <v>266314.79645336425</v>
      </c>
    </row>
    <row r="1808" spans="1:16" x14ac:dyDescent="0.35">
      <c r="A1808" t="s">
        <v>10</v>
      </c>
      <c r="C1808" t="s">
        <v>11</v>
      </c>
      <c r="D1808" t="s">
        <v>44</v>
      </c>
      <c r="E1808" t="s">
        <v>1086</v>
      </c>
      <c r="F1808" t="s">
        <v>1087</v>
      </c>
      <c r="G1808">
        <v>1422</v>
      </c>
      <c r="H1808" t="s">
        <v>1088</v>
      </c>
      <c r="I1808">
        <v>63300100</v>
      </c>
      <c r="J1808" t="s">
        <v>1869</v>
      </c>
      <c r="K1808" s="3"/>
      <c r="L1808" s="3">
        <v>39604.553979227836</v>
      </c>
      <c r="M1808" s="3">
        <v>40990.713368500808</v>
      </c>
      <c r="N1808" s="107"/>
      <c r="O1808" s="100"/>
      <c r="P1808" s="3">
        <f t="shared" si="28"/>
        <v>80595.267347728644</v>
      </c>
    </row>
    <row r="1809" spans="1:16" x14ac:dyDescent="0.35">
      <c r="A1809" t="s">
        <v>10</v>
      </c>
      <c r="C1809" t="s">
        <v>11</v>
      </c>
      <c r="D1809" t="s">
        <v>44</v>
      </c>
      <c r="E1809" t="s">
        <v>1086</v>
      </c>
      <c r="F1809" t="s">
        <v>1087</v>
      </c>
      <c r="G1809">
        <v>1422</v>
      </c>
      <c r="H1809" t="s">
        <v>1088</v>
      </c>
      <c r="I1809">
        <v>63300170</v>
      </c>
      <c r="J1809" t="s">
        <v>1873</v>
      </c>
      <c r="K1809" s="3"/>
      <c r="L1809" s="3">
        <v>68447.000898882892</v>
      </c>
      <c r="M1809" s="3">
        <v>70842.645930343788</v>
      </c>
      <c r="N1809" s="107"/>
      <c r="O1809" s="100"/>
      <c r="P1809" s="3">
        <f t="shared" si="28"/>
        <v>139289.64682922669</v>
      </c>
    </row>
    <row r="1810" spans="1:16" x14ac:dyDescent="0.35">
      <c r="A1810" t="s">
        <v>10</v>
      </c>
      <c r="C1810" t="s">
        <v>11</v>
      </c>
      <c r="D1810" t="s">
        <v>44</v>
      </c>
      <c r="E1810" t="s">
        <v>963</v>
      </c>
      <c r="F1810" t="s">
        <v>964</v>
      </c>
      <c r="G1810">
        <v>3037</v>
      </c>
      <c r="H1810" t="s">
        <v>965</v>
      </c>
      <c r="I1810">
        <v>63300040</v>
      </c>
      <c r="J1810" t="s">
        <v>1515</v>
      </c>
      <c r="K1810" s="3"/>
      <c r="L1810" s="3">
        <v>21236.073922056847</v>
      </c>
      <c r="M1810" s="3">
        <v>21979.336509328838</v>
      </c>
      <c r="N1810" s="107"/>
      <c r="O1810" s="100"/>
      <c r="P1810" s="3">
        <f t="shared" si="28"/>
        <v>43215.410431385681</v>
      </c>
    </row>
    <row r="1811" spans="1:16" x14ac:dyDescent="0.35">
      <c r="A1811" t="s">
        <v>10</v>
      </c>
      <c r="C1811" t="s">
        <v>11</v>
      </c>
      <c r="D1811" t="s">
        <v>44</v>
      </c>
      <c r="E1811" t="s">
        <v>963</v>
      </c>
      <c r="F1811" t="s">
        <v>964</v>
      </c>
      <c r="G1811">
        <v>3037</v>
      </c>
      <c r="H1811" t="s">
        <v>965</v>
      </c>
      <c r="I1811">
        <v>63300080</v>
      </c>
      <c r="J1811" t="s">
        <v>91</v>
      </c>
      <c r="K1811" s="3"/>
      <c r="L1811" s="3">
        <v>61483.490212431258</v>
      </c>
      <c r="M1811" s="3">
        <v>63635.412369866346</v>
      </c>
      <c r="N1811" s="107"/>
      <c r="O1811" s="100"/>
      <c r="P1811" s="3">
        <f t="shared" si="28"/>
        <v>125118.9025822976</v>
      </c>
    </row>
    <row r="1812" spans="1:16" x14ac:dyDescent="0.35">
      <c r="A1812" t="s">
        <v>10</v>
      </c>
      <c r="C1812" t="s">
        <v>11</v>
      </c>
      <c r="D1812" t="s">
        <v>44</v>
      </c>
      <c r="E1812" t="s">
        <v>963</v>
      </c>
      <c r="F1812" t="s">
        <v>964</v>
      </c>
      <c r="G1812">
        <v>3037</v>
      </c>
      <c r="H1812" t="s">
        <v>965</v>
      </c>
      <c r="I1812">
        <v>63300100</v>
      </c>
      <c r="J1812" t="s">
        <v>1869</v>
      </c>
      <c r="K1812" s="3"/>
      <c r="L1812" s="3">
        <v>18606.845722183145</v>
      </c>
      <c r="M1812" s="3">
        <v>19258.085322459552</v>
      </c>
      <c r="N1812" s="107"/>
      <c r="O1812" s="100"/>
      <c r="P1812" s="3">
        <f t="shared" si="28"/>
        <v>37864.931044642697</v>
      </c>
    </row>
    <row r="1813" spans="1:16" x14ac:dyDescent="0.35">
      <c r="A1813" t="s">
        <v>10</v>
      </c>
      <c r="C1813" t="s">
        <v>11</v>
      </c>
      <c r="D1813" t="s">
        <v>44</v>
      </c>
      <c r="E1813" t="s">
        <v>963</v>
      </c>
      <c r="F1813" t="s">
        <v>964</v>
      </c>
      <c r="G1813">
        <v>3037</v>
      </c>
      <c r="H1813" t="s">
        <v>965</v>
      </c>
      <c r="I1813">
        <v>63300130</v>
      </c>
      <c r="J1813" t="s">
        <v>1896</v>
      </c>
      <c r="K1813" s="3"/>
      <c r="L1813" s="3">
        <v>24269.798768064968</v>
      </c>
      <c r="M1813" s="3">
        <v>25119.241724947242</v>
      </c>
      <c r="N1813" s="107"/>
      <c r="O1813" s="100"/>
      <c r="P1813" s="3">
        <f t="shared" si="28"/>
        <v>49389.040493012209</v>
      </c>
    </row>
    <row r="1814" spans="1:16" x14ac:dyDescent="0.35">
      <c r="A1814" t="s">
        <v>10</v>
      </c>
      <c r="C1814" t="s">
        <v>11</v>
      </c>
      <c r="D1814" t="s">
        <v>44</v>
      </c>
      <c r="E1814" t="s">
        <v>963</v>
      </c>
      <c r="F1814" t="s">
        <v>964</v>
      </c>
      <c r="G1814">
        <v>3037</v>
      </c>
      <c r="H1814" t="s">
        <v>965</v>
      </c>
      <c r="I1814">
        <v>63300170</v>
      </c>
      <c r="J1814" t="s">
        <v>1873</v>
      </c>
      <c r="K1814" s="3"/>
      <c r="L1814" s="3">
        <v>32157.483367686087</v>
      </c>
      <c r="M1814" s="3">
        <v>33282.995285555095</v>
      </c>
      <c r="N1814" s="107"/>
      <c r="O1814" s="100"/>
      <c r="P1814" s="3">
        <f t="shared" si="28"/>
        <v>65440.478653241182</v>
      </c>
    </row>
    <row r="1815" spans="1:16" x14ac:dyDescent="0.35">
      <c r="A1815" t="s">
        <v>10</v>
      </c>
      <c r="C1815" t="s">
        <v>11</v>
      </c>
      <c r="D1815" t="s">
        <v>44</v>
      </c>
      <c r="E1815" t="s">
        <v>966</v>
      </c>
      <c r="F1815" t="s">
        <v>967</v>
      </c>
      <c r="G1815">
        <v>3037</v>
      </c>
      <c r="H1815" t="s">
        <v>965</v>
      </c>
      <c r="I1815">
        <v>63300040</v>
      </c>
      <c r="J1815" t="s">
        <v>1515</v>
      </c>
      <c r="K1815" s="3"/>
      <c r="L1815" s="3">
        <v>4195.5100187397447</v>
      </c>
      <c r="M1815" s="3">
        <v>4342.352869395635</v>
      </c>
      <c r="N1815" s="107"/>
      <c r="O1815" s="100"/>
      <c r="P1815" s="3">
        <f t="shared" si="28"/>
        <v>8537.8628881353798</v>
      </c>
    </row>
    <row r="1816" spans="1:16" x14ac:dyDescent="0.35">
      <c r="A1816" t="s">
        <v>10</v>
      </c>
      <c r="C1816" t="s">
        <v>11</v>
      </c>
      <c r="D1816" t="s">
        <v>44</v>
      </c>
      <c r="E1816" t="s">
        <v>966</v>
      </c>
      <c r="F1816" t="s">
        <v>967</v>
      </c>
      <c r="G1816">
        <v>3037</v>
      </c>
      <c r="H1816" t="s">
        <v>965</v>
      </c>
      <c r="I1816">
        <v>63300080</v>
      </c>
      <c r="J1816" t="s">
        <v>91</v>
      </c>
      <c r="K1816" s="3"/>
      <c r="L1816" s="3">
        <v>12147.000435208403</v>
      </c>
      <c r="M1816" s="3">
        <v>12572.145450440696</v>
      </c>
      <c r="N1816" s="107"/>
      <c r="O1816" s="100"/>
      <c r="P1816" s="3">
        <f t="shared" si="28"/>
        <v>24719.145885649101</v>
      </c>
    </row>
    <row r="1817" spans="1:16" x14ac:dyDescent="0.35">
      <c r="A1817" t="s">
        <v>10</v>
      </c>
      <c r="C1817" t="s">
        <v>11</v>
      </c>
      <c r="D1817" t="s">
        <v>44</v>
      </c>
      <c r="E1817" t="s">
        <v>966</v>
      </c>
      <c r="F1817" t="s">
        <v>967</v>
      </c>
      <c r="G1817">
        <v>3037</v>
      </c>
      <c r="H1817" t="s">
        <v>965</v>
      </c>
      <c r="I1817">
        <v>63300100</v>
      </c>
      <c r="J1817" t="s">
        <v>1869</v>
      </c>
      <c r="K1817" s="3"/>
      <c r="L1817" s="3">
        <v>3676.0659211814905</v>
      </c>
      <c r="M1817" s="3">
        <v>3804.7282284228422</v>
      </c>
      <c r="N1817" s="107"/>
      <c r="O1817" s="100"/>
      <c r="P1817" s="3">
        <f t="shared" si="28"/>
        <v>7480.7941496043331</v>
      </c>
    </row>
    <row r="1818" spans="1:16" x14ac:dyDescent="0.35">
      <c r="A1818" t="s">
        <v>10</v>
      </c>
      <c r="C1818" t="s">
        <v>11</v>
      </c>
      <c r="D1818" t="s">
        <v>44</v>
      </c>
      <c r="E1818" t="s">
        <v>966</v>
      </c>
      <c r="F1818" t="s">
        <v>967</v>
      </c>
      <c r="G1818">
        <v>3037</v>
      </c>
      <c r="H1818" t="s">
        <v>965</v>
      </c>
      <c r="I1818">
        <v>63300110</v>
      </c>
      <c r="J1818" t="s">
        <v>1866</v>
      </c>
      <c r="K1818" s="3"/>
      <c r="L1818" s="3">
        <v>13.977320000000001</v>
      </c>
      <c r="M1818" s="3">
        <v>13.977320000000001</v>
      </c>
      <c r="N1818" s="107"/>
      <c r="O1818" s="100"/>
      <c r="P1818" s="3">
        <f t="shared" si="28"/>
        <v>27.954640000000001</v>
      </c>
    </row>
    <row r="1819" spans="1:16" x14ac:dyDescent="0.35">
      <c r="A1819" t="s">
        <v>10</v>
      </c>
      <c r="C1819" t="s">
        <v>11</v>
      </c>
      <c r="D1819" t="s">
        <v>44</v>
      </c>
      <c r="E1819" t="s">
        <v>966</v>
      </c>
      <c r="F1819" t="s">
        <v>967</v>
      </c>
      <c r="G1819">
        <v>3037</v>
      </c>
      <c r="H1819" t="s">
        <v>965</v>
      </c>
      <c r="I1819">
        <v>63300130</v>
      </c>
      <c r="J1819" t="s">
        <v>1896</v>
      </c>
      <c r="K1819" s="3"/>
      <c r="L1819" s="3">
        <v>4794.8685928454224</v>
      </c>
      <c r="M1819" s="3">
        <v>4962.6889935950112</v>
      </c>
      <c r="N1819" s="107"/>
      <c r="O1819" s="100"/>
      <c r="P1819" s="3">
        <f t="shared" si="28"/>
        <v>9757.5575864404345</v>
      </c>
    </row>
    <row r="1820" spans="1:16" x14ac:dyDescent="0.35">
      <c r="A1820" t="s">
        <v>10</v>
      </c>
      <c r="C1820" t="s">
        <v>11</v>
      </c>
      <c r="D1820" t="s">
        <v>44</v>
      </c>
      <c r="E1820" t="s">
        <v>966</v>
      </c>
      <c r="F1820" t="s">
        <v>967</v>
      </c>
      <c r="G1820">
        <v>3037</v>
      </c>
      <c r="H1820" t="s">
        <v>965</v>
      </c>
      <c r="I1820">
        <v>63300170</v>
      </c>
      <c r="J1820" t="s">
        <v>1873</v>
      </c>
      <c r="K1820" s="3"/>
      <c r="L1820" s="3">
        <v>6353.2008855201848</v>
      </c>
      <c r="M1820" s="3">
        <v>6575.5629165133905</v>
      </c>
      <c r="N1820" s="107"/>
      <c r="O1820" s="100"/>
      <c r="P1820" s="3">
        <f t="shared" si="28"/>
        <v>12928.763802033576</v>
      </c>
    </row>
    <row r="1821" spans="1:16" x14ac:dyDescent="0.35">
      <c r="A1821" t="s">
        <v>10</v>
      </c>
      <c r="C1821" t="s">
        <v>11</v>
      </c>
      <c r="D1821" t="s">
        <v>44</v>
      </c>
      <c r="E1821" t="s">
        <v>968</v>
      </c>
      <c r="F1821" t="s">
        <v>969</v>
      </c>
      <c r="G1821">
        <v>3037</v>
      </c>
      <c r="H1821" t="s">
        <v>965</v>
      </c>
      <c r="I1821">
        <v>63300040</v>
      </c>
      <c r="J1821" t="s">
        <v>1515</v>
      </c>
      <c r="K1821" s="3"/>
      <c r="L1821" s="3">
        <v>43917.676304668952</v>
      </c>
      <c r="M1821" s="3">
        <v>45454.794975332356</v>
      </c>
      <c r="N1821" s="107"/>
      <c r="O1821" s="100"/>
      <c r="P1821" s="3">
        <f t="shared" si="28"/>
        <v>89372.471280001308</v>
      </c>
    </row>
    <row r="1822" spans="1:16" x14ac:dyDescent="0.35">
      <c r="A1822" t="s">
        <v>10</v>
      </c>
      <c r="C1822" t="s">
        <v>11</v>
      </c>
      <c r="D1822" t="s">
        <v>44</v>
      </c>
      <c r="E1822" t="s">
        <v>968</v>
      </c>
      <c r="F1822" t="s">
        <v>969</v>
      </c>
      <c r="G1822">
        <v>3037</v>
      </c>
      <c r="H1822" t="s">
        <v>965</v>
      </c>
      <c r="I1822">
        <v>63300080</v>
      </c>
      <c r="J1822" t="s">
        <v>91</v>
      </c>
      <c r="K1822" s="3"/>
      <c r="L1822" s="3">
        <v>127152.12949161296</v>
      </c>
      <c r="M1822" s="3">
        <v>131602.45402381942</v>
      </c>
      <c r="N1822" s="107"/>
      <c r="O1822" s="100"/>
      <c r="P1822" s="3">
        <f t="shared" si="28"/>
        <v>258754.58351543237</v>
      </c>
    </row>
    <row r="1823" spans="1:16" x14ac:dyDescent="0.35">
      <c r="A1823" t="s">
        <v>10</v>
      </c>
      <c r="C1823" t="s">
        <v>11</v>
      </c>
      <c r="D1823" t="s">
        <v>44</v>
      </c>
      <c r="E1823" t="s">
        <v>968</v>
      </c>
      <c r="F1823" t="s">
        <v>969</v>
      </c>
      <c r="G1823">
        <v>3037</v>
      </c>
      <c r="H1823" t="s">
        <v>965</v>
      </c>
      <c r="I1823">
        <v>63300100</v>
      </c>
      <c r="J1823" t="s">
        <v>1869</v>
      </c>
      <c r="K1823" s="3"/>
      <c r="L1823" s="3">
        <v>38480.249714567079</v>
      </c>
      <c r="M1823" s="3">
        <v>39827.058454576923</v>
      </c>
      <c r="N1823" s="107"/>
      <c r="O1823" s="100"/>
      <c r="P1823" s="3">
        <f t="shared" si="28"/>
        <v>78307.308169144002</v>
      </c>
    </row>
    <row r="1824" spans="1:16" x14ac:dyDescent="0.35">
      <c r="A1824" t="s">
        <v>10</v>
      </c>
      <c r="C1824" t="s">
        <v>11</v>
      </c>
      <c r="D1824" t="s">
        <v>44</v>
      </c>
      <c r="E1824" t="s">
        <v>968</v>
      </c>
      <c r="F1824" t="s">
        <v>969</v>
      </c>
      <c r="G1824">
        <v>3037</v>
      </c>
      <c r="H1824" t="s">
        <v>965</v>
      </c>
      <c r="I1824">
        <v>63300110</v>
      </c>
      <c r="J1824" t="s">
        <v>1866</v>
      </c>
      <c r="K1824" s="3"/>
      <c r="L1824" s="3">
        <v>2016</v>
      </c>
      <c r="M1824" s="3">
        <v>2016</v>
      </c>
      <c r="N1824" s="107"/>
      <c r="O1824" s="100"/>
      <c r="P1824" s="3">
        <f t="shared" si="28"/>
        <v>4032</v>
      </c>
    </row>
    <row r="1825" spans="1:16" x14ac:dyDescent="0.35">
      <c r="A1825" t="s">
        <v>10</v>
      </c>
      <c r="C1825" t="s">
        <v>11</v>
      </c>
      <c r="D1825" t="s">
        <v>44</v>
      </c>
      <c r="E1825" t="s">
        <v>968</v>
      </c>
      <c r="F1825" t="s">
        <v>969</v>
      </c>
      <c r="G1825">
        <v>3037</v>
      </c>
      <c r="H1825" t="s">
        <v>965</v>
      </c>
      <c r="I1825">
        <v>63300130</v>
      </c>
      <c r="J1825" t="s">
        <v>1896</v>
      </c>
      <c r="K1825" s="3"/>
      <c r="L1825" s="3">
        <v>50191.630062478798</v>
      </c>
      <c r="M1825" s="3">
        <v>51948.337114665555</v>
      </c>
      <c r="N1825" s="107"/>
      <c r="O1825" s="100"/>
      <c r="P1825" s="3">
        <f t="shared" si="28"/>
        <v>102139.96717714435</v>
      </c>
    </row>
    <row r="1826" spans="1:16" x14ac:dyDescent="0.35">
      <c r="A1826" t="s">
        <v>10</v>
      </c>
      <c r="C1826" t="s">
        <v>11</v>
      </c>
      <c r="D1826" t="s">
        <v>44</v>
      </c>
      <c r="E1826" t="s">
        <v>968</v>
      </c>
      <c r="F1826" t="s">
        <v>969</v>
      </c>
      <c r="G1826">
        <v>3037</v>
      </c>
      <c r="H1826" t="s">
        <v>965</v>
      </c>
      <c r="I1826">
        <v>63300170</v>
      </c>
      <c r="J1826" t="s">
        <v>1873</v>
      </c>
      <c r="K1826" s="3"/>
      <c r="L1826" s="3">
        <v>66503.909832784411</v>
      </c>
      <c r="M1826" s="3">
        <v>68831.546676931859</v>
      </c>
      <c r="N1826" s="107"/>
      <c r="O1826" s="100"/>
      <c r="P1826" s="3">
        <f t="shared" si="28"/>
        <v>135335.45650971628</v>
      </c>
    </row>
    <row r="1827" spans="1:16" x14ac:dyDescent="0.35">
      <c r="A1827" t="s">
        <v>10</v>
      </c>
      <c r="C1827" t="s">
        <v>11</v>
      </c>
      <c r="D1827" t="s">
        <v>44</v>
      </c>
      <c r="E1827" t="s">
        <v>970</v>
      </c>
      <c r="F1827" t="s">
        <v>971</v>
      </c>
      <c r="G1827">
        <v>3037</v>
      </c>
      <c r="H1827" t="s">
        <v>965</v>
      </c>
      <c r="I1827">
        <v>63300040</v>
      </c>
      <c r="J1827" t="s">
        <v>1515</v>
      </c>
      <c r="K1827" s="3"/>
      <c r="L1827" s="3">
        <v>25005.369361067264</v>
      </c>
      <c r="M1827" s="3">
        <v>25880.557288704618</v>
      </c>
      <c r="N1827" s="107"/>
      <c r="O1827" s="100"/>
      <c r="P1827" s="3">
        <f t="shared" si="28"/>
        <v>50885.926649771878</v>
      </c>
    </row>
    <row r="1828" spans="1:16" x14ac:dyDescent="0.35">
      <c r="A1828" t="s">
        <v>10</v>
      </c>
      <c r="C1828" t="s">
        <v>11</v>
      </c>
      <c r="D1828" t="s">
        <v>44</v>
      </c>
      <c r="E1828" t="s">
        <v>970</v>
      </c>
      <c r="F1828" t="s">
        <v>971</v>
      </c>
      <c r="G1828">
        <v>3037</v>
      </c>
      <c r="H1828" t="s">
        <v>965</v>
      </c>
      <c r="I1828">
        <v>63300080</v>
      </c>
      <c r="J1828" t="s">
        <v>91</v>
      </c>
      <c r="K1828" s="3"/>
      <c r="L1828" s="3">
        <v>72396.497959661414</v>
      </c>
      <c r="M1828" s="3">
        <v>74930.375388249551</v>
      </c>
      <c r="N1828" s="107"/>
      <c r="O1828" s="100"/>
      <c r="P1828" s="3">
        <f t="shared" si="28"/>
        <v>147326.87334791097</v>
      </c>
    </row>
    <row r="1829" spans="1:16" x14ac:dyDescent="0.35">
      <c r="A1829" t="s">
        <v>10</v>
      </c>
      <c r="C1829" t="s">
        <v>11</v>
      </c>
      <c r="D1829" t="s">
        <v>44</v>
      </c>
      <c r="E1829" t="s">
        <v>970</v>
      </c>
      <c r="F1829" t="s">
        <v>971</v>
      </c>
      <c r="G1829">
        <v>3037</v>
      </c>
      <c r="H1829" t="s">
        <v>965</v>
      </c>
      <c r="I1829">
        <v>63300100</v>
      </c>
      <c r="J1829" t="s">
        <v>1869</v>
      </c>
      <c r="K1829" s="3"/>
      <c r="L1829" s="3">
        <v>21909.46648779227</v>
      </c>
      <c r="M1829" s="3">
        <v>22676.297814864996</v>
      </c>
      <c r="N1829" s="107"/>
      <c r="O1829" s="100"/>
      <c r="P1829" s="3">
        <f t="shared" si="28"/>
        <v>44585.764302657262</v>
      </c>
    </row>
    <row r="1830" spans="1:16" x14ac:dyDescent="0.35">
      <c r="A1830" t="s">
        <v>10</v>
      </c>
      <c r="C1830" t="s">
        <v>11</v>
      </c>
      <c r="D1830" t="s">
        <v>44</v>
      </c>
      <c r="E1830" t="s">
        <v>970</v>
      </c>
      <c r="F1830" t="s">
        <v>971</v>
      </c>
      <c r="G1830">
        <v>3037</v>
      </c>
      <c r="H1830" t="s">
        <v>965</v>
      </c>
      <c r="I1830">
        <v>63300130</v>
      </c>
      <c r="J1830" t="s">
        <v>1896</v>
      </c>
      <c r="K1830" s="3"/>
      <c r="L1830" s="3">
        <v>28577.564984076875</v>
      </c>
      <c r="M1830" s="3">
        <v>29577.779758519562</v>
      </c>
      <c r="N1830" s="107"/>
      <c r="O1830" s="100"/>
      <c r="P1830" s="3">
        <f t="shared" si="28"/>
        <v>58155.34474259644</v>
      </c>
    </row>
    <row r="1831" spans="1:16" x14ac:dyDescent="0.35">
      <c r="A1831" t="s">
        <v>10</v>
      </c>
      <c r="C1831" t="s">
        <v>11</v>
      </c>
      <c r="D1831" t="s">
        <v>44</v>
      </c>
      <c r="E1831" t="s">
        <v>970</v>
      </c>
      <c r="F1831" t="s">
        <v>971</v>
      </c>
      <c r="G1831">
        <v>3037</v>
      </c>
      <c r="H1831" t="s">
        <v>965</v>
      </c>
      <c r="I1831">
        <v>63300170</v>
      </c>
      <c r="J1831" t="s">
        <v>1873</v>
      </c>
      <c r="K1831" s="3"/>
      <c r="L1831" s="3">
        <v>37865.273603901856</v>
      </c>
      <c r="M1831" s="3">
        <v>39190.558180038424</v>
      </c>
      <c r="N1831" s="107"/>
      <c r="O1831" s="100"/>
      <c r="P1831" s="3">
        <f t="shared" si="28"/>
        <v>77055.831783940288</v>
      </c>
    </row>
    <row r="1832" spans="1:16" x14ac:dyDescent="0.35">
      <c r="A1832" t="s">
        <v>10</v>
      </c>
      <c r="C1832" t="s">
        <v>11</v>
      </c>
      <c r="D1832" t="s">
        <v>44</v>
      </c>
      <c r="E1832" t="s">
        <v>972</v>
      </c>
      <c r="F1832" t="s">
        <v>973</v>
      </c>
      <c r="G1832">
        <v>3037</v>
      </c>
      <c r="H1832" t="s">
        <v>965</v>
      </c>
      <c r="I1832">
        <v>63300040</v>
      </c>
      <c r="J1832" t="s">
        <v>1515</v>
      </c>
      <c r="K1832" s="3"/>
      <c r="L1832" s="3">
        <v>2193.2132452658548</v>
      </c>
      <c r="M1832" s="3">
        <v>2269.9757088501592</v>
      </c>
      <c r="N1832" s="107"/>
      <c r="O1832" s="100"/>
      <c r="P1832" s="3">
        <f t="shared" si="28"/>
        <v>4463.1889541160144</v>
      </c>
    </row>
    <row r="1833" spans="1:16" x14ac:dyDescent="0.35">
      <c r="A1833" t="s">
        <v>10</v>
      </c>
      <c r="C1833" t="s">
        <v>11</v>
      </c>
      <c r="D1833" t="s">
        <v>44</v>
      </c>
      <c r="E1833" t="s">
        <v>972</v>
      </c>
      <c r="F1833" t="s">
        <v>973</v>
      </c>
      <c r="G1833">
        <v>3037</v>
      </c>
      <c r="H1833" t="s">
        <v>965</v>
      </c>
      <c r="I1833">
        <v>63300080</v>
      </c>
      <c r="J1833" t="s">
        <v>91</v>
      </c>
      <c r="K1833" s="3"/>
      <c r="L1833" s="3">
        <v>6349.8745386744749</v>
      </c>
      <c r="M1833" s="3">
        <v>6572.1201475280805</v>
      </c>
      <c r="N1833" s="107"/>
      <c r="O1833" s="100"/>
      <c r="P1833" s="3">
        <f t="shared" si="28"/>
        <v>12921.994686202555</v>
      </c>
    </row>
    <row r="1834" spans="1:16" x14ac:dyDescent="0.35">
      <c r="A1834" t="s">
        <v>10</v>
      </c>
      <c r="C1834" t="s">
        <v>11</v>
      </c>
      <c r="D1834" t="s">
        <v>44</v>
      </c>
      <c r="E1834" t="s">
        <v>972</v>
      </c>
      <c r="F1834" t="s">
        <v>973</v>
      </c>
      <c r="G1834">
        <v>3037</v>
      </c>
      <c r="H1834" t="s">
        <v>965</v>
      </c>
      <c r="I1834">
        <v>63300100</v>
      </c>
      <c r="J1834" t="s">
        <v>1869</v>
      </c>
      <c r="K1834" s="3"/>
      <c r="L1834" s="3">
        <v>1921.6725577567488</v>
      </c>
      <c r="M1834" s="3">
        <v>1988.9310972782348</v>
      </c>
      <c r="N1834" s="107"/>
      <c r="O1834" s="100"/>
      <c r="P1834" s="3">
        <f t="shared" si="28"/>
        <v>3910.6036550349836</v>
      </c>
    </row>
    <row r="1835" spans="1:16" x14ac:dyDescent="0.35">
      <c r="A1835" t="s">
        <v>10</v>
      </c>
      <c r="C1835" t="s">
        <v>11</v>
      </c>
      <c r="D1835" t="s">
        <v>44</v>
      </c>
      <c r="E1835" t="s">
        <v>972</v>
      </c>
      <c r="F1835" t="s">
        <v>973</v>
      </c>
      <c r="G1835">
        <v>3037</v>
      </c>
      <c r="H1835" t="s">
        <v>965</v>
      </c>
      <c r="I1835">
        <v>63300110</v>
      </c>
      <c r="J1835" t="s">
        <v>1866</v>
      </c>
      <c r="K1835" s="3"/>
      <c r="L1835" s="3">
        <v>128.646000004</v>
      </c>
      <c r="M1835" s="3">
        <v>128.646000004</v>
      </c>
      <c r="N1835" s="107"/>
      <c r="O1835" s="100"/>
      <c r="P1835" s="3">
        <f t="shared" si="28"/>
        <v>257.292000008</v>
      </c>
    </row>
    <row r="1836" spans="1:16" x14ac:dyDescent="0.35">
      <c r="A1836" t="s">
        <v>10</v>
      </c>
      <c r="C1836" t="s">
        <v>11</v>
      </c>
      <c r="D1836" t="s">
        <v>44</v>
      </c>
      <c r="E1836" t="s">
        <v>972</v>
      </c>
      <c r="F1836" t="s">
        <v>973</v>
      </c>
      <c r="G1836">
        <v>3037</v>
      </c>
      <c r="H1836" t="s">
        <v>965</v>
      </c>
      <c r="I1836">
        <v>63300130</v>
      </c>
      <c r="J1836" t="s">
        <v>1896</v>
      </c>
      <c r="K1836" s="3"/>
      <c r="L1836" s="3">
        <v>2506.5294231609769</v>
      </c>
      <c r="M1836" s="3">
        <v>2594.2579529716108</v>
      </c>
      <c r="N1836" s="107"/>
      <c r="O1836" s="100"/>
      <c r="P1836" s="3">
        <f t="shared" si="28"/>
        <v>5100.7873761325882</v>
      </c>
    </row>
    <row r="1837" spans="1:16" x14ac:dyDescent="0.35">
      <c r="A1837" t="s">
        <v>10</v>
      </c>
      <c r="C1837" t="s">
        <v>11</v>
      </c>
      <c r="D1837" t="s">
        <v>44</v>
      </c>
      <c r="E1837" t="s">
        <v>972</v>
      </c>
      <c r="F1837" t="s">
        <v>973</v>
      </c>
      <c r="G1837">
        <v>3037</v>
      </c>
      <c r="H1837" t="s">
        <v>965</v>
      </c>
      <c r="I1837">
        <v>63300170</v>
      </c>
      <c r="J1837" t="s">
        <v>1873</v>
      </c>
      <c r="K1837" s="3"/>
      <c r="L1837" s="3">
        <v>3321.1514856882945</v>
      </c>
      <c r="M1837" s="3">
        <v>3437.3917876873843</v>
      </c>
      <c r="N1837" s="107"/>
      <c r="O1837" s="100"/>
      <c r="P1837" s="3">
        <f t="shared" si="28"/>
        <v>6758.5432733756788</v>
      </c>
    </row>
    <row r="1838" spans="1:16" x14ac:dyDescent="0.35">
      <c r="A1838" t="s">
        <v>10</v>
      </c>
      <c r="C1838" t="s">
        <v>11</v>
      </c>
      <c r="D1838" t="s">
        <v>44</v>
      </c>
      <c r="E1838" t="s">
        <v>974</v>
      </c>
      <c r="F1838" t="s">
        <v>975</v>
      </c>
      <c r="G1838">
        <v>3037</v>
      </c>
      <c r="H1838" t="s">
        <v>965</v>
      </c>
      <c r="I1838">
        <v>63300040</v>
      </c>
      <c r="J1838" t="s">
        <v>1515</v>
      </c>
      <c r="K1838" s="3"/>
      <c r="L1838" s="3">
        <v>18396.370560009658</v>
      </c>
      <c r="M1838" s="3">
        <v>19040.243529609994</v>
      </c>
      <c r="N1838" s="107"/>
      <c r="O1838" s="100"/>
      <c r="P1838" s="3">
        <f t="shared" si="28"/>
        <v>37436.614089619652</v>
      </c>
    </row>
    <row r="1839" spans="1:16" x14ac:dyDescent="0.35">
      <c r="A1839" t="s">
        <v>10</v>
      </c>
      <c r="C1839" t="s">
        <v>11</v>
      </c>
      <c r="D1839" t="s">
        <v>44</v>
      </c>
      <c r="E1839" t="s">
        <v>974</v>
      </c>
      <c r="F1839" t="s">
        <v>975</v>
      </c>
      <c r="G1839">
        <v>3037</v>
      </c>
      <c r="H1839" t="s">
        <v>965</v>
      </c>
      <c r="I1839">
        <v>63300080</v>
      </c>
      <c r="J1839" t="s">
        <v>91</v>
      </c>
      <c r="K1839" s="3"/>
      <c r="L1839" s="3">
        <v>53261.87285945654</v>
      </c>
      <c r="M1839" s="3">
        <v>55126.038409537512</v>
      </c>
      <c r="N1839" s="107"/>
      <c r="O1839" s="100"/>
      <c r="P1839" s="3">
        <f t="shared" si="28"/>
        <v>108387.91126899405</v>
      </c>
    </row>
    <row r="1840" spans="1:16" x14ac:dyDescent="0.35">
      <c r="A1840" t="s">
        <v>10</v>
      </c>
      <c r="C1840" t="s">
        <v>11</v>
      </c>
      <c r="D1840" t="s">
        <v>44</v>
      </c>
      <c r="E1840" t="s">
        <v>974</v>
      </c>
      <c r="F1840" t="s">
        <v>975</v>
      </c>
      <c r="G1840">
        <v>3037</v>
      </c>
      <c r="H1840" t="s">
        <v>965</v>
      </c>
      <c r="I1840">
        <v>63300100</v>
      </c>
      <c r="J1840" t="s">
        <v>1869</v>
      </c>
      <c r="K1840" s="3"/>
      <c r="L1840" s="3">
        <v>16118.724681151321</v>
      </c>
      <c r="M1840" s="3">
        <v>16682.880044991616</v>
      </c>
      <c r="N1840" s="107"/>
      <c r="O1840" s="100"/>
      <c r="P1840" s="3">
        <f t="shared" si="28"/>
        <v>32801.604726142934</v>
      </c>
    </row>
    <row r="1841" spans="1:16" x14ac:dyDescent="0.35">
      <c r="A1841" t="s">
        <v>10</v>
      </c>
      <c r="C1841" t="s">
        <v>11</v>
      </c>
      <c r="D1841" t="s">
        <v>44</v>
      </c>
      <c r="E1841" t="s">
        <v>974</v>
      </c>
      <c r="F1841" t="s">
        <v>975</v>
      </c>
      <c r="G1841">
        <v>3037</v>
      </c>
      <c r="H1841" t="s">
        <v>965</v>
      </c>
      <c r="I1841">
        <v>63300110</v>
      </c>
      <c r="J1841" t="s">
        <v>1866</v>
      </c>
      <c r="K1841" s="3"/>
      <c r="L1841" s="3">
        <v>80</v>
      </c>
      <c r="M1841" s="3">
        <v>80</v>
      </c>
      <c r="N1841" s="107"/>
      <c r="O1841" s="100"/>
      <c r="P1841" s="3">
        <f t="shared" si="28"/>
        <v>160</v>
      </c>
    </row>
    <row r="1842" spans="1:16" x14ac:dyDescent="0.35">
      <c r="A1842" t="s">
        <v>10</v>
      </c>
      <c r="C1842" t="s">
        <v>11</v>
      </c>
      <c r="D1842" t="s">
        <v>44</v>
      </c>
      <c r="E1842" t="s">
        <v>974</v>
      </c>
      <c r="F1842" t="s">
        <v>975</v>
      </c>
      <c r="G1842">
        <v>3037</v>
      </c>
      <c r="H1842" t="s">
        <v>965</v>
      </c>
      <c r="I1842">
        <v>63300130</v>
      </c>
      <c r="J1842" t="s">
        <v>1896</v>
      </c>
      <c r="K1842" s="3"/>
      <c r="L1842" s="3">
        <v>21024.423497153897</v>
      </c>
      <c r="M1842" s="3">
        <v>21760.27831955428</v>
      </c>
      <c r="N1842" s="107"/>
      <c r="O1842" s="100"/>
      <c r="P1842" s="3">
        <f t="shared" si="28"/>
        <v>42784.701816708177</v>
      </c>
    </row>
    <row r="1843" spans="1:16" x14ac:dyDescent="0.35">
      <c r="A1843" t="s">
        <v>10</v>
      </c>
      <c r="C1843" t="s">
        <v>11</v>
      </c>
      <c r="D1843" t="s">
        <v>44</v>
      </c>
      <c r="E1843" t="s">
        <v>974</v>
      </c>
      <c r="F1843" t="s">
        <v>975</v>
      </c>
      <c r="G1843">
        <v>3037</v>
      </c>
      <c r="H1843" t="s">
        <v>965</v>
      </c>
      <c r="I1843">
        <v>63300170</v>
      </c>
      <c r="J1843" t="s">
        <v>1873</v>
      </c>
      <c r="K1843" s="3"/>
      <c r="L1843" s="3">
        <v>27857.361133728915</v>
      </c>
      <c r="M1843" s="3">
        <v>28832.368773409424</v>
      </c>
      <c r="N1843" s="107"/>
      <c r="O1843" s="100"/>
      <c r="P1843" s="3">
        <f t="shared" si="28"/>
        <v>56689.729907138339</v>
      </c>
    </row>
    <row r="1844" spans="1:16" x14ac:dyDescent="0.35">
      <c r="A1844" t="s">
        <v>10</v>
      </c>
      <c r="C1844" t="s">
        <v>11</v>
      </c>
      <c r="D1844" t="s">
        <v>44</v>
      </c>
      <c r="E1844" t="s">
        <v>976</v>
      </c>
      <c r="F1844" t="s">
        <v>977</v>
      </c>
      <c r="G1844">
        <v>3037</v>
      </c>
      <c r="H1844" t="s">
        <v>965</v>
      </c>
      <c r="I1844">
        <v>63300040</v>
      </c>
      <c r="J1844" t="s">
        <v>1515</v>
      </c>
      <c r="K1844" s="3"/>
      <c r="L1844" s="3">
        <v>-13497.434999999996</v>
      </c>
      <c r="M1844" s="3">
        <v>-13969.845224999995</v>
      </c>
      <c r="N1844" s="107"/>
      <c r="O1844" s="100"/>
      <c r="P1844" s="3">
        <f t="shared" si="28"/>
        <v>-27467.280224999991</v>
      </c>
    </row>
    <row r="1845" spans="1:16" x14ac:dyDescent="0.35">
      <c r="A1845" t="s">
        <v>10</v>
      </c>
      <c r="C1845" t="s">
        <v>11</v>
      </c>
      <c r="D1845" t="s">
        <v>44</v>
      </c>
      <c r="E1845" t="s">
        <v>976</v>
      </c>
      <c r="F1845" t="s">
        <v>977</v>
      </c>
      <c r="G1845">
        <v>3037</v>
      </c>
      <c r="H1845" t="s">
        <v>965</v>
      </c>
      <c r="I1845">
        <v>63300080</v>
      </c>
      <c r="J1845" t="s">
        <v>91</v>
      </c>
      <c r="K1845" s="3"/>
      <c r="L1845" s="3">
        <v>-39078.287999999993</v>
      </c>
      <c r="M1845" s="3">
        <v>-40446.028079999989</v>
      </c>
      <c r="N1845" s="107"/>
      <c r="O1845" s="100"/>
      <c r="P1845" s="3">
        <f t="shared" si="28"/>
        <v>-79524.31607999999</v>
      </c>
    </row>
    <row r="1846" spans="1:16" x14ac:dyDescent="0.35">
      <c r="A1846" t="s">
        <v>10</v>
      </c>
      <c r="C1846" t="s">
        <v>11</v>
      </c>
      <c r="D1846" t="s">
        <v>44</v>
      </c>
      <c r="E1846" t="s">
        <v>976</v>
      </c>
      <c r="F1846" t="s">
        <v>977</v>
      </c>
      <c r="G1846">
        <v>3037</v>
      </c>
      <c r="H1846" t="s">
        <v>965</v>
      </c>
      <c r="I1846">
        <v>63300100</v>
      </c>
      <c r="J1846" t="s">
        <v>1869</v>
      </c>
      <c r="K1846" s="3"/>
      <c r="L1846" s="3">
        <v>-11826.323999999997</v>
      </c>
      <c r="M1846" s="3">
        <v>-12240.245339999996</v>
      </c>
      <c r="N1846" s="107"/>
      <c r="O1846" s="100"/>
      <c r="P1846" s="3">
        <f t="shared" si="28"/>
        <v>-24066.569339999995</v>
      </c>
    </row>
    <row r="1847" spans="1:16" x14ac:dyDescent="0.35">
      <c r="A1847" t="s">
        <v>10</v>
      </c>
      <c r="C1847" t="s">
        <v>11</v>
      </c>
      <c r="D1847" t="s">
        <v>44</v>
      </c>
      <c r="E1847" t="s">
        <v>976</v>
      </c>
      <c r="F1847" t="s">
        <v>977</v>
      </c>
      <c r="G1847">
        <v>3037</v>
      </c>
      <c r="H1847" t="s">
        <v>965</v>
      </c>
      <c r="I1847">
        <v>63300130</v>
      </c>
      <c r="J1847" t="s">
        <v>1896</v>
      </c>
      <c r="K1847" s="3"/>
      <c r="L1847" s="3">
        <v>-15425.639999999996</v>
      </c>
      <c r="M1847" s="3">
        <v>-15965.537399999994</v>
      </c>
      <c r="N1847" s="107"/>
      <c r="O1847" s="100"/>
      <c r="P1847" s="3">
        <f t="shared" si="28"/>
        <v>-31391.17739999999</v>
      </c>
    </row>
    <row r="1848" spans="1:16" x14ac:dyDescent="0.35">
      <c r="A1848" t="s">
        <v>10</v>
      </c>
      <c r="C1848" t="s">
        <v>11</v>
      </c>
      <c r="D1848" t="s">
        <v>44</v>
      </c>
      <c r="E1848" t="s">
        <v>976</v>
      </c>
      <c r="F1848" t="s">
        <v>977</v>
      </c>
      <c r="G1848">
        <v>3037</v>
      </c>
      <c r="H1848" t="s">
        <v>965</v>
      </c>
      <c r="I1848">
        <v>63300170</v>
      </c>
      <c r="J1848" t="s">
        <v>1873</v>
      </c>
      <c r="K1848" s="3"/>
      <c r="L1848" s="3">
        <v>-20438.972999999994</v>
      </c>
      <c r="M1848" s="3">
        <v>-21154.337054999993</v>
      </c>
      <c r="N1848" s="107"/>
      <c r="O1848" s="100"/>
      <c r="P1848" s="3">
        <f t="shared" si="28"/>
        <v>-41593.310054999987</v>
      </c>
    </row>
    <row r="1849" spans="1:16" x14ac:dyDescent="0.35">
      <c r="A1849" t="s">
        <v>10</v>
      </c>
      <c r="C1849" t="s">
        <v>11</v>
      </c>
      <c r="D1849" t="s">
        <v>44</v>
      </c>
      <c r="E1849" t="s">
        <v>1650</v>
      </c>
      <c r="F1849" t="s">
        <v>1651</v>
      </c>
      <c r="G1849">
        <v>3037</v>
      </c>
      <c r="H1849" t="s">
        <v>965</v>
      </c>
      <c r="I1849">
        <v>63300110</v>
      </c>
      <c r="J1849" t="s">
        <v>1866</v>
      </c>
      <c r="K1849" s="3"/>
      <c r="L1849" s="3">
        <v>800</v>
      </c>
      <c r="M1849" s="3">
        <v>800</v>
      </c>
      <c r="N1849" s="107"/>
      <c r="O1849" s="100"/>
      <c r="P1849" s="3">
        <f t="shared" si="28"/>
        <v>1600</v>
      </c>
    </row>
    <row r="1850" spans="1:16" x14ac:dyDescent="0.35">
      <c r="A1850" t="s">
        <v>10</v>
      </c>
      <c r="C1850" t="s">
        <v>11</v>
      </c>
      <c r="D1850" t="s">
        <v>44</v>
      </c>
      <c r="E1850" t="s">
        <v>978</v>
      </c>
      <c r="F1850" t="s">
        <v>979</v>
      </c>
      <c r="G1850">
        <v>3037</v>
      </c>
      <c r="H1850" t="s">
        <v>965</v>
      </c>
      <c r="I1850">
        <v>63300040</v>
      </c>
      <c r="J1850" t="s">
        <v>1515</v>
      </c>
      <c r="K1850" s="3"/>
      <c r="L1850" s="3">
        <v>174278.76492700106</v>
      </c>
      <c r="M1850" s="3">
        <v>180378.52169944608</v>
      </c>
      <c r="N1850" s="107"/>
      <c r="O1850" s="100"/>
      <c r="P1850" s="3">
        <f t="shared" si="28"/>
        <v>354657.28662644711</v>
      </c>
    </row>
    <row r="1851" spans="1:16" x14ac:dyDescent="0.35">
      <c r="A1851" t="s">
        <v>10</v>
      </c>
      <c r="C1851" t="s">
        <v>11</v>
      </c>
      <c r="D1851" t="s">
        <v>44</v>
      </c>
      <c r="E1851" t="s">
        <v>978</v>
      </c>
      <c r="F1851" t="s">
        <v>979</v>
      </c>
      <c r="G1851">
        <v>3037</v>
      </c>
      <c r="H1851" t="s">
        <v>965</v>
      </c>
      <c r="I1851">
        <v>63300080</v>
      </c>
      <c r="J1851" t="s">
        <v>91</v>
      </c>
      <c r="K1851" s="3"/>
      <c r="L1851" s="3">
        <v>504578.5194076983</v>
      </c>
      <c r="M1851" s="3">
        <v>522238.76758696773</v>
      </c>
      <c r="N1851" s="107"/>
      <c r="O1851" s="100"/>
      <c r="P1851" s="3">
        <f t="shared" si="28"/>
        <v>1026817.2869946661</v>
      </c>
    </row>
    <row r="1852" spans="1:16" x14ac:dyDescent="0.35">
      <c r="A1852" t="s">
        <v>10</v>
      </c>
      <c r="C1852" t="s">
        <v>11</v>
      </c>
      <c r="D1852" t="s">
        <v>44</v>
      </c>
      <c r="E1852" t="s">
        <v>978</v>
      </c>
      <c r="F1852" t="s">
        <v>979</v>
      </c>
      <c r="G1852">
        <v>3037</v>
      </c>
      <c r="H1852" t="s">
        <v>965</v>
      </c>
      <c r="I1852">
        <v>63300100</v>
      </c>
      <c r="J1852" t="s">
        <v>1869</v>
      </c>
      <c r="K1852" s="3"/>
      <c r="L1852" s="3">
        <v>152701.39403127713</v>
      </c>
      <c r="M1852" s="3">
        <v>158045.94282237181</v>
      </c>
      <c r="N1852" s="107"/>
      <c r="O1852" s="100"/>
      <c r="P1852" s="3">
        <f t="shared" si="28"/>
        <v>310747.33685364894</v>
      </c>
    </row>
    <row r="1853" spans="1:16" x14ac:dyDescent="0.35">
      <c r="A1853" t="s">
        <v>10</v>
      </c>
      <c r="C1853" t="s">
        <v>11</v>
      </c>
      <c r="D1853" t="s">
        <v>44</v>
      </c>
      <c r="E1853" t="s">
        <v>978</v>
      </c>
      <c r="F1853" t="s">
        <v>979</v>
      </c>
      <c r="G1853">
        <v>3037</v>
      </c>
      <c r="H1853" t="s">
        <v>965</v>
      </c>
      <c r="I1853">
        <v>63300110</v>
      </c>
      <c r="J1853" t="s">
        <v>1866</v>
      </c>
      <c r="K1853" s="3"/>
      <c r="L1853" s="3">
        <v>2553.1163999960004</v>
      </c>
      <c r="M1853" s="3">
        <v>2553.1163999960004</v>
      </c>
      <c r="N1853" s="107"/>
      <c r="O1853" s="100"/>
      <c r="P1853" s="3">
        <f t="shared" si="28"/>
        <v>5106.2327999920008</v>
      </c>
    </row>
    <row r="1854" spans="1:16" x14ac:dyDescent="0.35">
      <c r="A1854" t="s">
        <v>10</v>
      </c>
      <c r="C1854" t="s">
        <v>11</v>
      </c>
      <c r="D1854" t="s">
        <v>44</v>
      </c>
      <c r="E1854" t="s">
        <v>978</v>
      </c>
      <c r="F1854" t="s">
        <v>979</v>
      </c>
      <c r="G1854">
        <v>3037</v>
      </c>
      <c r="H1854" t="s">
        <v>965</v>
      </c>
      <c r="I1854">
        <v>63300130</v>
      </c>
      <c r="J1854" t="s">
        <v>1896</v>
      </c>
      <c r="K1854" s="3"/>
      <c r="L1854" s="3">
        <v>199175.73134514407</v>
      </c>
      <c r="M1854" s="3">
        <v>206146.88194222411</v>
      </c>
      <c r="N1854" s="107"/>
      <c r="O1854" s="100"/>
      <c r="P1854" s="3">
        <f t="shared" si="28"/>
        <v>405322.61328736821</v>
      </c>
    </row>
    <row r="1855" spans="1:16" x14ac:dyDescent="0.35">
      <c r="A1855" t="s">
        <v>10</v>
      </c>
      <c r="C1855" t="s">
        <v>11</v>
      </c>
      <c r="D1855" t="s">
        <v>44</v>
      </c>
      <c r="E1855" t="s">
        <v>978</v>
      </c>
      <c r="F1855" t="s">
        <v>979</v>
      </c>
      <c r="G1855">
        <v>3037</v>
      </c>
      <c r="H1855" t="s">
        <v>965</v>
      </c>
      <c r="I1855">
        <v>63300170</v>
      </c>
      <c r="J1855" t="s">
        <v>1873</v>
      </c>
      <c r="K1855" s="3"/>
      <c r="L1855" s="3">
        <v>263907.84403231589</v>
      </c>
      <c r="M1855" s="3">
        <v>273144.61857344693</v>
      </c>
      <c r="N1855" s="107"/>
      <c r="O1855" s="100"/>
      <c r="P1855" s="3">
        <f t="shared" si="28"/>
        <v>537052.46260576276</v>
      </c>
    </row>
    <row r="1856" spans="1:16" x14ac:dyDescent="0.35">
      <c r="A1856" t="s">
        <v>10</v>
      </c>
      <c r="C1856" t="s">
        <v>11</v>
      </c>
      <c r="D1856" t="s">
        <v>44</v>
      </c>
      <c r="E1856" t="s">
        <v>980</v>
      </c>
      <c r="F1856" t="s">
        <v>981</v>
      </c>
      <c r="G1856">
        <v>3037</v>
      </c>
      <c r="H1856" t="s">
        <v>965</v>
      </c>
      <c r="I1856">
        <v>63300040</v>
      </c>
      <c r="J1856" t="s">
        <v>1515</v>
      </c>
      <c r="K1856" s="3"/>
      <c r="L1856" s="3">
        <v>18379.471515500791</v>
      </c>
      <c r="M1856" s="3">
        <v>19022.753018543313</v>
      </c>
      <c r="N1856" s="107"/>
      <c r="O1856" s="100"/>
      <c r="P1856" s="3">
        <f t="shared" si="28"/>
        <v>37402.2245340441</v>
      </c>
    </row>
    <row r="1857" spans="1:16" x14ac:dyDescent="0.35">
      <c r="A1857" t="s">
        <v>10</v>
      </c>
      <c r="C1857" t="s">
        <v>11</v>
      </c>
      <c r="D1857" t="s">
        <v>44</v>
      </c>
      <c r="E1857" t="s">
        <v>980</v>
      </c>
      <c r="F1857" t="s">
        <v>981</v>
      </c>
      <c r="G1857">
        <v>3037</v>
      </c>
      <c r="H1857" t="s">
        <v>965</v>
      </c>
      <c r="I1857">
        <v>63300080</v>
      </c>
      <c r="J1857" t="s">
        <v>91</v>
      </c>
      <c r="K1857" s="3"/>
      <c r="L1857" s="3">
        <v>53212.946102021335</v>
      </c>
      <c r="M1857" s="3">
        <v>55075.399215592071</v>
      </c>
      <c r="N1857" s="107"/>
      <c r="O1857" s="100"/>
      <c r="P1857" s="3">
        <f t="shared" si="28"/>
        <v>108288.34531761341</v>
      </c>
    </row>
    <row r="1858" spans="1:16" x14ac:dyDescent="0.35">
      <c r="A1858" t="s">
        <v>10</v>
      </c>
      <c r="C1858" t="s">
        <v>11</v>
      </c>
      <c r="D1858" t="s">
        <v>44</v>
      </c>
      <c r="E1858" t="s">
        <v>980</v>
      </c>
      <c r="F1858" t="s">
        <v>981</v>
      </c>
      <c r="G1858">
        <v>3037</v>
      </c>
      <c r="H1858" t="s">
        <v>965</v>
      </c>
      <c r="I1858">
        <v>63300100</v>
      </c>
      <c r="J1858" t="s">
        <v>1869</v>
      </c>
      <c r="K1858" s="3"/>
      <c r="L1858" s="3">
        <v>16103.91789929593</v>
      </c>
      <c r="M1858" s="3">
        <v>16667.555025771286</v>
      </c>
      <c r="N1858" s="107"/>
      <c r="O1858" s="100"/>
      <c r="P1858" s="3">
        <f t="shared" si="28"/>
        <v>32771.472925067217</v>
      </c>
    </row>
    <row r="1859" spans="1:16" x14ac:dyDescent="0.35">
      <c r="A1859" t="s">
        <v>10</v>
      </c>
      <c r="C1859" t="s">
        <v>11</v>
      </c>
      <c r="D1859" t="s">
        <v>44</v>
      </c>
      <c r="E1859" t="s">
        <v>980</v>
      </c>
      <c r="F1859" t="s">
        <v>981</v>
      </c>
      <c r="G1859">
        <v>3037</v>
      </c>
      <c r="H1859" t="s">
        <v>965</v>
      </c>
      <c r="I1859">
        <v>63300110</v>
      </c>
      <c r="J1859" t="s">
        <v>1866</v>
      </c>
      <c r="K1859" s="3"/>
      <c r="L1859" s="3">
        <v>120</v>
      </c>
      <c r="M1859" s="3">
        <v>120</v>
      </c>
      <c r="N1859" s="107"/>
      <c r="O1859" s="100"/>
      <c r="P1859" s="3">
        <f t="shared" si="28"/>
        <v>240</v>
      </c>
    </row>
    <row r="1860" spans="1:16" x14ac:dyDescent="0.35">
      <c r="A1860" t="s">
        <v>10</v>
      </c>
      <c r="C1860" t="s">
        <v>11</v>
      </c>
      <c r="D1860" t="s">
        <v>44</v>
      </c>
      <c r="E1860" t="s">
        <v>980</v>
      </c>
      <c r="F1860" t="s">
        <v>981</v>
      </c>
      <c r="G1860">
        <v>3037</v>
      </c>
      <c r="H1860" t="s">
        <v>965</v>
      </c>
      <c r="I1860">
        <v>63300130</v>
      </c>
      <c r="J1860" t="s">
        <v>1896</v>
      </c>
      <c r="K1860" s="3"/>
      <c r="L1860" s="3">
        <v>21005.110303429476</v>
      </c>
      <c r="M1860" s="3">
        <v>21740.289164049504</v>
      </c>
      <c r="N1860" s="107"/>
      <c r="O1860" s="100"/>
      <c r="P1860" s="3">
        <f t="shared" ref="P1860:P1923" si="29">SUM(L1860:N1860)</f>
        <v>42745.399467478979</v>
      </c>
    </row>
    <row r="1861" spans="1:16" x14ac:dyDescent="0.35">
      <c r="A1861" t="s">
        <v>10</v>
      </c>
      <c r="C1861" t="s">
        <v>11</v>
      </c>
      <c r="D1861" t="s">
        <v>44</v>
      </c>
      <c r="E1861" t="s">
        <v>980</v>
      </c>
      <c r="F1861" t="s">
        <v>981</v>
      </c>
      <c r="G1861">
        <v>3037</v>
      </c>
      <c r="H1861" t="s">
        <v>965</v>
      </c>
      <c r="I1861">
        <v>63300170</v>
      </c>
      <c r="J1861" t="s">
        <v>1873</v>
      </c>
      <c r="K1861" s="3"/>
      <c r="L1861" s="3">
        <v>27831.771152044053</v>
      </c>
      <c r="M1861" s="3">
        <v>28805.883142365594</v>
      </c>
      <c r="N1861" s="107"/>
      <c r="O1861" s="100"/>
      <c r="P1861" s="3">
        <f t="shared" si="29"/>
        <v>56637.654294409644</v>
      </c>
    </row>
    <row r="1862" spans="1:16" x14ac:dyDescent="0.35">
      <c r="A1862" t="s">
        <v>10</v>
      </c>
      <c r="C1862" t="s">
        <v>11</v>
      </c>
      <c r="D1862" t="s">
        <v>44</v>
      </c>
      <c r="E1862" t="s">
        <v>1652</v>
      </c>
      <c r="F1862" t="s">
        <v>1653</v>
      </c>
      <c r="G1862">
        <v>3037</v>
      </c>
      <c r="H1862" t="s">
        <v>965</v>
      </c>
      <c r="I1862">
        <v>63300110</v>
      </c>
      <c r="J1862" t="s">
        <v>1866</v>
      </c>
      <c r="K1862" s="3"/>
      <c r="L1862" s="3">
        <v>6151.2</v>
      </c>
      <c r="M1862" s="3">
        <v>6151.2</v>
      </c>
      <c r="N1862" s="107"/>
      <c r="O1862" s="100"/>
      <c r="P1862" s="3">
        <f t="shared" si="29"/>
        <v>12302.4</v>
      </c>
    </row>
    <row r="1863" spans="1:16" x14ac:dyDescent="0.35">
      <c r="A1863" t="s">
        <v>10</v>
      </c>
      <c r="C1863" t="s">
        <v>11</v>
      </c>
      <c r="D1863" t="s">
        <v>44</v>
      </c>
      <c r="E1863" t="s">
        <v>982</v>
      </c>
      <c r="F1863" t="s">
        <v>983</v>
      </c>
      <c r="G1863">
        <v>3037</v>
      </c>
      <c r="H1863" t="s">
        <v>965</v>
      </c>
      <c r="I1863">
        <v>63300040</v>
      </c>
      <c r="J1863" t="s">
        <v>1515</v>
      </c>
      <c r="K1863" s="3"/>
      <c r="L1863" s="3">
        <v>4195.5100187397447</v>
      </c>
      <c r="M1863" s="3">
        <v>4342.352869395635</v>
      </c>
      <c r="N1863" s="107"/>
      <c r="O1863" s="100"/>
      <c r="P1863" s="3">
        <f t="shared" si="29"/>
        <v>8537.8628881353798</v>
      </c>
    </row>
    <row r="1864" spans="1:16" x14ac:dyDescent="0.35">
      <c r="A1864" t="s">
        <v>10</v>
      </c>
      <c r="C1864" t="s">
        <v>11</v>
      </c>
      <c r="D1864" t="s">
        <v>44</v>
      </c>
      <c r="E1864" t="s">
        <v>982</v>
      </c>
      <c r="F1864" t="s">
        <v>983</v>
      </c>
      <c r="G1864">
        <v>3037</v>
      </c>
      <c r="H1864" t="s">
        <v>965</v>
      </c>
      <c r="I1864">
        <v>63300080</v>
      </c>
      <c r="J1864" t="s">
        <v>91</v>
      </c>
      <c r="K1864" s="3"/>
      <c r="L1864" s="3">
        <v>12147.000435208403</v>
      </c>
      <c r="M1864" s="3">
        <v>12572.145450440696</v>
      </c>
      <c r="N1864" s="107"/>
      <c r="O1864" s="100"/>
      <c r="P1864" s="3">
        <f t="shared" si="29"/>
        <v>24719.145885649101</v>
      </c>
    </row>
    <row r="1865" spans="1:16" x14ac:dyDescent="0.35">
      <c r="A1865" t="s">
        <v>10</v>
      </c>
      <c r="C1865" t="s">
        <v>11</v>
      </c>
      <c r="D1865" t="s">
        <v>44</v>
      </c>
      <c r="E1865" t="s">
        <v>982</v>
      </c>
      <c r="F1865" t="s">
        <v>983</v>
      </c>
      <c r="G1865">
        <v>3037</v>
      </c>
      <c r="H1865" t="s">
        <v>965</v>
      </c>
      <c r="I1865">
        <v>63300100</v>
      </c>
      <c r="J1865" t="s">
        <v>1869</v>
      </c>
      <c r="K1865" s="3"/>
      <c r="L1865" s="3">
        <v>3676.0659211814905</v>
      </c>
      <c r="M1865" s="3">
        <v>3804.7282284228422</v>
      </c>
      <c r="N1865" s="107"/>
      <c r="O1865" s="100"/>
      <c r="P1865" s="3">
        <f t="shared" si="29"/>
        <v>7480.7941496043331</v>
      </c>
    </row>
    <row r="1866" spans="1:16" x14ac:dyDescent="0.35">
      <c r="A1866" t="s">
        <v>10</v>
      </c>
      <c r="C1866" t="s">
        <v>11</v>
      </c>
      <c r="D1866" t="s">
        <v>44</v>
      </c>
      <c r="E1866" t="s">
        <v>982</v>
      </c>
      <c r="F1866" t="s">
        <v>983</v>
      </c>
      <c r="G1866">
        <v>3037</v>
      </c>
      <c r="H1866" t="s">
        <v>965</v>
      </c>
      <c r="I1866">
        <v>63300110</v>
      </c>
      <c r="J1866" t="s">
        <v>1866</v>
      </c>
      <c r="K1866" s="3"/>
      <c r="L1866" s="3">
        <v>5.9902800039999997</v>
      </c>
      <c r="M1866" s="3">
        <v>5.9902800039999997</v>
      </c>
      <c r="N1866" s="107"/>
      <c r="O1866" s="100"/>
      <c r="P1866" s="3">
        <f t="shared" si="29"/>
        <v>11.980560007999999</v>
      </c>
    </row>
    <row r="1867" spans="1:16" x14ac:dyDescent="0.35">
      <c r="A1867" t="s">
        <v>10</v>
      </c>
      <c r="C1867" t="s">
        <v>11</v>
      </c>
      <c r="D1867" t="s">
        <v>44</v>
      </c>
      <c r="E1867" t="s">
        <v>982</v>
      </c>
      <c r="F1867" t="s">
        <v>983</v>
      </c>
      <c r="G1867">
        <v>3037</v>
      </c>
      <c r="H1867" t="s">
        <v>965</v>
      </c>
      <c r="I1867">
        <v>63300130</v>
      </c>
      <c r="J1867" t="s">
        <v>1896</v>
      </c>
      <c r="K1867" s="3"/>
      <c r="L1867" s="3">
        <v>4794.8685928454224</v>
      </c>
      <c r="M1867" s="3">
        <v>4962.6889935950112</v>
      </c>
      <c r="N1867" s="107"/>
      <c r="O1867" s="100"/>
      <c r="P1867" s="3">
        <f t="shared" si="29"/>
        <v>9757.5575864404345</v>
      </c>
    </row>
    <row r="1868" spans="1:16" x14ac:dyDescent="0.35">
      <c r="A1868" t="s">
        <v>10</v>
      </c>
      <c r="C1868" t="s">
        <v>11</v>
      </c>
      <c r="D1868" t="s">
        <v>44</v>
      </c>
      <c r="E1868" t="s">
        <v>982</v>
      </c>
      <c r="F1868" t="s">
        <v>983</v>
      </c>
      <c r="G1868">
        <v>3037</v>
      </c>
      <c r="H1868" t="s">
        <v>965</v>
      </c>
      <c r="I1868">
        <v>63300170</v>
      </c>
      <c r="J1868" t="s">
        <v>1873</v>
      </c>
      <c r="K1868" s="3"/>
      <c r="L1868" s="3">
        <v>6353.2008855201848</v>
      </c>
      <c r="M1868" s="3">
        <v>6575.5629165133905</v>
      </c>
      <c r="N1868" s="107"/>
      <c r="O1868" s="100"/>
      <c r="P1868" s="3">
        <f t="shared" si="29"/>
        <v>12928.763802033576</v>
      </c>
    </row>
    <row r="1869" spans="1:16" x14ac:dyDescent="0.35">
      <c r="A1869" t="s">
        <v>10</v>
      </c>
      <c r="C1869" t="s">
        <v>11</v>
      </c>
      <c r="D1869" t="s">
        <v>44</v>
      </c>
      <c r="E1869" t="s">
        <v>948</v>
      </c>
      <c r="F1869" t="s">
        <v>949</v>
      </c>
      <c r="G1869">
        <v>3042</v>
      </c>
      <c r="H1869" t="s">
        <v>950</v>
      </c>
      <c r="I1869">
        <v>63300040</v>
      </c>
      <c r="J1869" t="s">
        <v>1515</v>
      </c>
      <c r="K1869" s="3"/>
      <c r="L1869" s="3">
        <v>131442.77502789622</v>
      </c>
      <c r="M1869" s="3">
        <v>136043.27215387259</v>
      </c>
      <c r="N1869" s="107"/>
      <c r="O1869" s="100"/>
      <c r="P1869" s="3">
        <f t="shared" si="29"/>
        <v>267486.04718176881</v>
      </c>
    </row>
    <row r="1870" spans="1:16" x14ac:dyDescent="0.35">
      <c r="A1870" t="s">
        <v>10</v>
      </c>
      <c r="C1870" t="s">
        <v>11</v>
      </c>
      <c r="D1870" t="s">
        <v>44</v>
      </c>
      <c r="E1870" t="s">
        <v>948</v>
      </c>
      <c r="F1870" t="s">
        <v>949</v>
      </c>
      <c r="G1870">
        <v>3042</v>
      </c>
      <c r="H1870" t="s">
        <v>950</v>
      </c>
      <c r="I1870">
        <v>63300080</v>
      </c>
      <c r="J1870" t="s">
        <v>91</v>
      </c>
      <c r="K1870" s="3"/>
      <c r="L1870" s="3">
        <v>380558.12960457575</v>
      </c>
      <c r="M1870" s="3">
        <v>393877.66414073593</v>
      </c>
      <c r="N1870" s="107"/>
      <c r="O1870" s="100"/>
      <c r="P1870" s="3">
        <f t="shared" si="29"/>
        <v>774435.79374531168</v>
      </c>
    </row>
    <row r="1871" spans="1:16" x14ac:dyDescent="0.35">
      <c r="A1871" t="s">
        <v>10</v>
      </c>
      <c r="C1871" t="s">
        <v>11</v>
      </c>
      <c r="D1871" t="s">
        <v>44</v>
      </c>
      <c r="E1871" t="s">
        <v>948</v>
      </c>
      <c r="F1871" t="s">
        <v>949</v>
      </c>
      <c r="G1871">
        <v>3042</v>
      </c>
      <c r="H1871" t="s">
        <v>950</v>
      </c>
      <c r="I1871">
        <v>63300100</v>
      </c>
      <c r="J1871" t="s">
        <v>1869</v>
      </c>
      <c r="K1871" s="3"/>
      <c r="L1871" s="3">
        <v>115168.90764349003</v>
      </c>
      <c r="M1871" s="3">
        <v>119199.81941101218</v>
      </c>
      <c r="N1871" s="107"/>
      <c r="O1871" s="100"/>
      <c r="P1871" s="3">
        <f t="shared" si="29"/>
        <v>234368.72705450223</v>
      </c>
    </row>
    <row r="1872" spans="1:16" x14ac:dyDescent="0.35">
      <c r="A1872" t="s">
        <v>10</v>
      </c>
      <c r="C1872" t="s">
        <v>11</v>
      </c>
      <c r="D1872" t="s">
        <v>44</v>
      </c>
      <c r="E1872" t="s">
        <v>948</v>
      </c>
      <c r="F1872" t="s">
        <v>949</v>
      </c>
      <c r="G1872">
        <v>3042</v>
      </c>
      <c r="H1872" t="s">
        <v>950</v>
      </c>
      <c r="I1872">
        <v>63300170</v>
      </c>
      <c r="J1872" t="s">
        <v>1873</v>
      </c>
      <c r="K1872" s="3"/>
      <c r="L1872" s="3">
        <v>199041.91647081429</v>
      </c>
      <c r="M1872" s="3">
        <v>206008.38354729282</v>
      </c>
      <c r="N1872" s="107"/>
      <c r="O1872" s="100"/>
      <c r="P1872" s="3">
        <f t="shared" si="29"/>
        <v>405050.30001810711</v>
      </c>
    </row>
    <row r="1873" spans="1:16" x14ac:dyDescent="0.35">
      <c r="A1873" t="s">
        <v>10</v>
      </c>
      <c r="C1873" t="s">
        <v>11</v>
      </c>
      <c r="D1873" t="s">
        <v>44</v>
      </c>
      <c r="E1873" t="s">
        <v>951</v>
      </c>
      <c r="F1873" t="s">
        <v>952</v>
      </c>
      <c r="G1873">
        <v>3042</v>
      </c>
      <c r="H1873" t="s">
        <v>950</v>
      </c>
      <c r="I1873">
        <v>63300040</v>
      </c>
      <c r="J1873" t="s">
        <v>1515</v>
      </c>
      <c r="K1873" s="3"/>
      <c r="L1873" s="3">
        <v>151044.877778542</v>
      </c>
      <c r="M1873" s="3">
        <v>156331.44850079095</v>
      </c>
      <c r="N1873" s="107"/>
      <c r="O1873" s="100"/>
      <c r="P1873" s="3">
        <f t="shared" si="29"/>
        <v>307376.32627933298</v>
      </c>
    </row>
    <row r="1874" spans="1:16" x14ac:dyDescent="0.35">
      <c r="A1874" t="s">
        <v>10</v>
      </c>
      <c r="C1874" t="s">
        <v>11</v>
      </c>
      <c r="D1874" t="s">
        <v>44</v>
      </c>
      <c r="E1874" t="s">
        <v>951</v>
      </c>
      <c r="F1874" t="s">
        <v>952</v>
      </c>
      <c r="G1874">
        <v>3042</v>
      </c>
      <c r="H1874" t="s">
        <v>950</v>
      </c>
      <c r="I1874">
        <v>63300080</v>
      </c>
      <c r="J1874" t="s">
        <v>91</v>
      </c>
      <c r="K1874" s="3"/>
      <c r="L1874" s="3">
        <v>437310.88423501683</v>
      </c>
      <c r="M1874" s="3">
        <v>452616.76518324239</v>
      </c>
      <c r="N1874" s="107"/>
      <c r="O1874" s="100"/>
      <c r="P1874" s="3">
        <f t="shared" si="29"/>
        <v>889927.64941825927</v>
      </c>
    </row>
    <row r="1875" spans="1:16" x14ac:dyDescent="0.35">
      <c r="A1875" t="s">
        <v>10</v>
      </c>
      <c r="C1875" t="s">
        <v>11</v>
      </c>
      <c r="D1875" t="s">
        <v>44</v>
      </c>
      <c r="E1875" t="s">
        <v>951</v>
      </c>
      <c r="F1875" t="s">
        <v>952</v>
      </c>
      <c r="G1875">
        <v>3042</v>
      </c>
      <c r="H1875" t="s">
        <v>950</v>
      </c>
      <c r="I1875">
        <v>63300100</v>
      </c>
      <c r="J1875" t="s">
        <v>1869</v>
      </c>
      <c r="K1875" s="3"/>
      <c r="L1875" s="3">
        <v>132344.083386913</v>
      </c>
      <c r="M1875" s="3">
        <v>136976.12630545493</v>
      </c>
      <c r="N1875" s="107"/>
      <c r="O1875" s="100"/>
      <c r="P1875" s="3">
        <f t="shared" si="29"/>
        <v>269320.20969236793</v>
      </c>
    </row>
    <row r="1876" spans="1:16" x14ac:dyDescent="0.35">
      <c r="A1876" t="s">
        <v>10</v>
      </c>
      <c r="C1876" t="s">
        <v>11</v>
      </c>
      <c r="D1876" t="s">
        <v>44</v>
      </c>
      <c r="E1876" t="s">
        <v>951</v>
      </c>
      <c r="F1876" t="s">
        <v>952</v>
      </c>
      <c r="G1876">
        <v>3042</v>
      </c>
      <c r="H1876" t="s">
        <v>950</v>
      </c>
      <c r="I1876">
        <v>63300170</v>
      </c>
      <c r="J1876" t="s">
        <v>1873</v>
      </c>
      <c r="K1876" s="3"/>
      <c r="L1876" s="3">
        <v>228725.1006360779</v>
      </c>
      <c r="M1876" s="3">
        <v>236730.4791583406</v>
      </c>
      <c r="N1876" s="107"/>
      <c r="O1876" s="100"/>
      <c r="P1876" s="3">
        <f t="shared" si="29"/>
        <v>465455.57979441853</v>
      </c>
    </row>
    <row r="1877" spans="1:16" x14ac:dyDescent="0.35">
      <c r="A1877" t="s">
        <v>10</v>
      </c>
      <c r="C1877" t="s">
        <v>11</v>
      </c>
      <c r="D1877" t="s">
        <v>44</v>
      </c>
      <c r="E1877" t="s">
        <v>953</v>
      </c>
      <c r="F1877" t="s">
        <v>954</v>
      </c>
      <c r="G1877">
        <v>3042</v>
      </c>
      <c r="H1877" t="s">
        <v>950</v>
      </c>
      <c r="I1877">
        <v>63300040</v>
      </c>
      <c r="J1877" t="s">
        <v>1515</v>
      </c>
      <c r="K1877" s="3"/>
      <c r="L1877" s="3">
        <v>16539.796501134661</v>
      </c>
      <c r="M1877" s="3">
        <v>17118.689378674371</v>
      </c>
      <c r="N1877" s="107"/>
      <c r="O1877" s="100"/>
      <c r="P1877" s="3">
        <f t="shared" si="29"/>
        <v>33658.485879809028</v>
      </c>
    </row>
    <row r="1878" spans="1:16" x14ac:dyDescent="0.35">
      <c r="A1878" t="s">
        <v>10</v>
      </c>
      <c r="C1878" t="s">
        <v>11</v>
      </c>
      <c r="D1878" t="s">
        <v>44</v>
      </c>
      <c r="E1878" t="s">
        <v>953</v>
      </c>
      <c r="F1878" t="s">
        <v>954</v>
      </c>
      <c r="G1878">
        <v>3042</v>
      </c>
      <c r="H1878" t="s">
        <v>950</v>
      </c>
      <c r="I1878">
        <v>63300080</v>
      </c>
      <c r="J1878" t="s">
        <v>91</v>
      </c>
      <c r="K1878" s="3"/>
      <c r="L1878" s="3">
        <v>47886.648917570827</v>
      </c>
      <c r="M1878" s="3">
        <v>49562.681629685801</v>
      </c>
      <c r="N1878" s="107"/>
      <c r="O1878" s="100"/>
      <c r="P1878" s="3">
        <f t="shared" si="29"/>
        <v>97449.330547256628</v>
      </c>
    </row>
    <row r="1879" spans="1:16" x14ac:dyDescent="0.35">
      <c r="A1879" t="s">
        <v>10</v>
      </c>
      <c r="C1879" t="s">
        <v>11</v>
      </c>
      <c r="D1879" t="s">
        <v>44</v>
      </c>
      <c r="E1879" t="s">
        <v>953</v>
      </c>
      <c r="F1879" t="s">
        <v>954</v>
      </c>
      <c r="G1879">
        <v>3042</v>
      </c>
      <c r="H1879" t="s">
        <v>950</v>
      </c>
      <c r="I1879">
        <v>63300100</v>
      </c>
      <c r="J1879" t="s">
        <v>1869</v>
      </c>
      <c r="K1879" s="3"/>
      <c r="L1879" s="3">
        <v>14492.01217242275</v>
      </c>
      <c r="M1879" s="3">
        <v>14999.232598457545</v>
      </c>
      <c r="N1879" s="107"/>
      <c r="O1879" s="100"/>
      <c r="P1879" s="3">
        <f t="shared" si="29"/>
        <v>29491.244770880294</v>
      </c>
    </row>
    <row r="1880" spans="1:16" x14ac:dyDescent="0.35">
      <c r="A1880" t="s">
        <v>10</v>
      </c>
      <c r="C1880" t="s">
        <v>11</v>
      </c>
      <c r="D1880" t="s">
        <v>44</v>
      </c>
      <c r="E1880" t="s">
        <v>953</v>
      </c>
      <c r="F1880" t="s">
        <v>954</v>
      </c>
      <c r="G1880">
        <v>3042</v>
      </c>
      <c r="H1880" t="s">
        <v>950</v>
      </c>
      <c r="I1880">
        <v>63300170</v>
      </c>
      <c r="J1880" t="s">
        <v>1873</v>
      </c>
      <c r="K1880" s="3"/>
      <c r="L1880" s="3">
        <v>25045.977558861057</v>
      </c>
      <c r="M1880" s="3">
        <v>25922.586773421193</v>
      </c>
      <c r="N1880" s="107"/>
      <c r="O1880" s="100"/>
      <c r="P1880" s="3">
        <f t="shared" si="29"/>
        <v>50968.564332282251</v>
      </c>
    </row>
    <row r="1881" spans="1:16" x14ac:dyDescent="0.35">
      <c r="A1881" t="s">
        <v>10</v>
      </c>
      <c r="C1881" t="s">
        <v>11</v>
      </c>
      <c r="D1881" t="s">
        <v>44</v>
      </c>
      <c r="E1881" t="s">
        <v>955</v>
      </c>
      <c r="F1881" t="s">
        <v>956</v>
      </c>
      <c r="G1881">
        <v>3042</v>
      </c>
      <c r="H1881" t="s">
        <v>950</v>
      </c>
      <c r="I1881">
        <v>63300040</v>
      </c>
      <c r="J1881" t="s">
        <v>1515</v>
      </c>
      <c r="K1881" s="3"/>
      <c r="L1881" s="3">
        <v>95609.284936099793</v>
      </c>
      <c r="M1881" s="3">
        <v>98955.609908863276</v>
      </c>
      <c r="N1881" s="107"/>
      <c r="O1881" s="100"/>
      <c r="P1881" s="3">
        <f t="shared" si="29"/>
        <v>194564.89484496307</v>
      </c>
    </row>
    <row r="1882" spans="1:16" x14ac:dyDescent="0.35">
      <c r="A1882" t="s">
        <v>10</v>
      </c>
      <c r="C1882" t="s">
        <v>11</v>
      </c>
      <c r="D1882" t="s">
        <v>44</v>
      </c>
      <c r="E1882" t="s">
        <v>955</v>
      </c>
      <c r="F1882" t="s">
        <v>956</v>
      </c>
      <c r="G1882">
        <v>3042</v>
      </c>
      <c r="H1882" t="s">
        <v>950</v>
      </c>
      <c r="I1882">
        <v>63300080</v>
      </c>
      <c r="J1882" t="s">
        <v>91</v>
      </c>
      <c r="K1882" s="3"/>
      <c r="L1882" s="3">
        <v>276811.64400546986</v>
      </c>
      <c r="M1882" s="3">
        <v>286500.05154566129</v>
      </c>
      <c r="N1882" s="107"/>
      <c r="O1882" s="100"/>
      <c r="P1882" s="3">
        <f t="shared" si="29"/>
        <v>563311.69555113115</v>
      </c>
    </row>
    <row r="1883" spans="1:16" x14ac:dyDescent="0.35">
      <c r="A1883" t="s">
        <v>10</v>
      </c>
      <c r="C1883" t="s">
        <v>11</v>
      </c>
      <c r="D1883" t="s">
        <v>44</v>
      </c>
      <c r="E1883" t="s">
        <v>955</v>
      </c>
      <c r="F1883" t="s">
        <v>956</v>
      </c>
      <c r="G1883">
        <v>3042</v>
      </c>
      <c r="H1883" t="s">
        <v>950</v>
      </c>
      <c r="I1883">
        <v>63300100</v>
      </c>
      <c r="J1883" t="s">
        <v>1869</v>
      </c>
      <c r="K1883" s="3"/>
      <c r="L1883" s="3">
        <v>83771.94489639219</v>
      </c>
      <c r="M1883" s="3">
        <v>86703.962967765925</v>
      </c>
      <c r="N1883" s="107"/>
      <c r="O1883" s="100"/>
      <c r="P1883" s="3">
        <f t="shared" si="29"/>
        <v>170475.9078641581</v>
      </c>
    </row>
    <row r="1884" spans="1:16" x14ac:dyDescent="0.35">
      <c r="A1884" t="s">
        <v>10</v>
      </c>
      <c r="C1884" t="s">
        <v>11</v>
      </c>
      <c r="D1884" t="s">
        <v>44</v>
      </c>
      <c r="E1884" t="s">
        <v>955</v>
      </c>
      <c r="F1884" t="s">
        <v>956</v>
      </c>
      <c r="G1884">
        <v>3042</v>
      </c>
      <c r="H1884" t="s">
        <v>950</v>
      </c>
      <c r="I1884">
        <v>63300170</v>
      </c>
      <c r="J1884" t="s">
        <v>1873</v>
      </c>
      <c r="K1884" s="3"/>
      <c r="L1884" s="3">
        <v>144779.77433180826</v>
      </c>
      <c r="M1884" s="3">
        <v>149847.06643342154</v>
      </c>
      <c r="N1884" s="107"/>
      <c r="O1884" s="100"/>
      <c r="P1884" s="3">
        <f t="shared" si="29"/>
        <v>294626.84076522978</v>
      </c>
    </row>
    <row r="1885" spans="1:16" x14ac:dyDescent="0.35">
      <c r="A1885" t="s">
        <v>10</v>
      </c>
      <c r="C1885" t="s">
        <v>11</v>
      </c>
      <c r="D1885" t="s">
        <v>44</v>
      </c>
      <c r="E1885" t="s">
        <v>957</v>
      </c>
      <c r="F1885" t="s">
        <v>958</v>
      </c>
      <c r="G1885">
        <v>3042</v>
      </c>
      <c r="H1885" t="s">
        <v>950</v>
      </c>
      <c r="I1885">
        <v>63300040</v>
      </c>
      <c r="J1885" t="s">
        <v>1515</v>
      </c>
      <c r="K1885" s="3"/>
      <c r="L1885" s="3">
        <v>1940.9289001431237</v>
      </c>
      <c r="M1885" s="3">
        <v>2008.8614116481331</v>
      </c>
      <c r="N1885" s="107"/>
      <c r="O1885" s="100"/>
      <c r="P1885" s="3">
        <f t="shared" si="29"/>
        <v>3949.7903117912565</v>
      </c>
    </row>
    <row r="1886" spans="1:16" x14ac:dyDescent="0.35">
      <c r="A1886" t="s">
        <v>10</v>
      </c>
      <c r="C1886" t="s">
        <v>11</v>
      </c>
      <c r="D1886" t="s">
        <v>44</v>
      </c>
      <c r="E1886" t="s">
        <v>957</v>
      </c>
      <c r="F1886" t="s">
        <v>958</v>
      </c>
      <c r="G1886">
        <v>3042</v>
      </c>
      <c r="H1886" t="s">
        <v>950</v>
      </c>
      <c r="I1886">
        <v>63300080</v>
      </c>
      <c r="J1886" t="s">
        <v>91</v>
      </c>
      <c r="K1886" s="3"/>
      <c r="L1886" s="3">
        <v>5619.4512918429491</v>
      </c>
      <c r="M1886" s="3">
        <v>5816.1320870574518</v>
      </c>
      <c r="N1886" s="107"/>
      <c r="O1886" s="100"/>
      <c r="P1886" s="3">
        <f t="shared" si="29"/>
        <v>11435.583378900401</v>
      </c>
    </row>
    <row r="1887" spans="1:16" x14ac:dyDescent="0.35">
      <c r="A1887" t="s">
        <v>10</v>
      </c>
      <c r="C1887" t="s">
        <v>11</v>
      </c>
      <c r="D1887" t="s">
        <v>44</v>
      </c>
      <c r="E1887" t="s">
        <v>957</v>
      </c>
      <c r="F1887" t="s">
        <v>958</v>
      </c>
      <c r="G1887">
        <v>3042</v>
      </c>
      <c r="H1887" t="s">
        <v>950</v>
      </c>
      <c r="I1887">
        <v>63300100</v>
      </c>
      <c r="J1887" t="s">
        <v>1869</v>
      </c>
      <c r="K1887" s="3"/>
      <c r="L1887" s="3">
        <v>1700.6234172682609</v>
      </c>
      <c r="M1887" s="3">
        <v>1760.1452368726498</v>
      </c>
      <c r="N1887" s="107"/>
      <c r="O1887" s="100"/>
      <c r="P1887" s="3">
        <f t="shared" si="29"/>
        <v>3460.7686541409107</v>
      </c>
    </row>
    <row r="1888" spans="1:16" x14ac:dyDescent="0.35">
      <c r="A1888" t="s">
        <v>10</v>
      </c>
      <c r="C1888" t="s">
        <v>11</v>
      </c>
      <c r="D1888" t="s">
        <v>44</v>
      </c>
      <c r="E1888" t="s">
        <v>957</v>
      </c>
      <c r="F1888" t="s">
        <v>958</v>
      </c>
      <c r="G1888">
        <v>3042</v>
      </c>
      <c r="H1888" t="s">
        <v>950</v>
      </c>
      <c r="I1888">
        <v>63300170</v>
      </c>
      <c r="J1888" t="s">
        <v>1873</v>
      </c>
      <c r="K1888" s="3"/>
      <c r="L1888" s="3">
        <v>2939.1209059310163</v>
      </c>
      <c r="M1888" s="3">
        <v>3041.9901376386015</v>
      </c>
      <c r="N1888" s="107"/>
      <c r="O1888" s="100"/>
      <c r="P1888" s="3">
        <f t="shared" si="29"/>
        <v>5981.1110435696173</v>
      </c>
    </row>
    <row r="1889" spans="1:16" x14ac:dyDescent="0.35">
      <c r="A1889" t="s">
        <v>10</v>
      </c>
      <c r="C1889" t="s">
        <v>11</v>
      </c>
      <c r="D1889" t="s">
        <v>44</v>
      </c>
      <c r="E1889" t="s">
        <v>959</v>
      </c>
      <c r="F1889" t="s">
        <v>960</v>
      </c>
      <c r="G1889">
        <v>3042</v>
      </c>
      <c r="H1889" t="s">
        <v>950</v>
      </c>
      <c r="I1889">
        <v>63300040</v>
      </c>
      <c r="J1889" t="s">
        <v>1515</v>
      </c>
      <c r="K1889" s="3"/>
      <c r="L1889" s="3">
        <v>8469.3998064733332</v>
      </c>
      <c r="M1889" s="3">
        <v>8765.8287996999006</v>
      </c>
      <c r="N1889" s="107"/>
      <c r="O1889" s="100"/>
      <c r="P1889" s="3">
        <f t="shared" si="29"/>
        <v>17235.228606173234</v>
      </c>
    </row>
    <row r="1890" spans="1:16" x14ac:dyDescent="0.35">
      <c r="A1890" t="s">
        <v>10</v>
      </c>
      <c r="C1890" t="s">
        <v>11</v>
      </c>
      <c r="D1890" t="s">
        <v>44</v>
      </c>
      <c r="E1890" t="s">
        <v>959</v>
      </c>
      <c r="F1890" t="s">
        <v>960</v>
      </c>
      <c r="G1890">
        <v>3042</v>
      </c>
      <c r="H1890" t="s">
        <v>950</v>
      </c>
      <c r="I1890">
        <v>63300080</v>
      </c>
      <c r="J1890" t="s">
        <v>91</v>
      </c>
      <c r="K1890" s="3"/>
      <c r="L1890" s="3">
        <v>142823.31712167786</v>
      </c>
      <c r="M1890" s="3">
        <v>147822.13322093658</v>
      </c>
      <c r="N1890" s="107"/>
      <c r="O1890" s="100"/>
      <c r="P1890" s="3">
        <f t="shared" si="29"/>
        <v>290645.45034261444</v>
      </c>
    </row>
    <row r="1891" spans="1:16" x14ac:dyDescent="0.35">
      <c r="A1891" t="s">
        <v>10</v>
      </c>
      <c r="C1891" t="s">
        <v>11</v>
      </c>
      <c r="D1891" t="s">
        <v>44</v>
      </c>
      <c r="E1891" t="s">
        <v>959</v>
      </c>
      <c r="F1891" t="s">
        <v>960</v>
      </c>
      <c r="G1891">
        <v>3042</v>
      </c>
      <c r="H1891" t="s">
        <v>950</v>
      </c>
      <c r="I1891">
        <v>63300100</v>
      </c>
      <c r="J1891" t="s">
        <v>1869</v>
      </c>
      <c r="K1891" s="3"/>
      <c r="L1891" s="3">
        <v>43222.84597103409</v>
      </c>
      <c r="M1891" s="3">
        <v>44735.645580020282</v>
      </c>
      <c r="N1891" s="107"/>
      <c r="O1891" s="100"/>
      <c r="P1891" s="3">
        <f t="shared" si="29"/>
        <v>87958.49155105438</v>
      </c>
    </row>
    <row r="1892" spans="1:16" x14ac:dyDescent="0.35">
      <c r="A1892" t="s">
        <v>10</v>
      </c>
      <c r="C1892" t="s">
        <v>11</v>
      </c>
      <c r="D1892" t="s">
        <v>44</v>
      </c>
      <c r="E1892" t="s">
        <v>959</v>
      </c>
      <c r="F1892" t="s">
        <v>960</v>
      </c>
      <c r="G1892">
        <v>3042</v>
      </c>
      <c r="H1892" t="s">
        <v>950</v>
      </c>
      <c r="I1892">
        <v>63300110</v>
      </c>
      <c r="J1892" t="s">
        <v>1866</v>
      </c>
      <c r="K1892" s="3"/>
      <c r="L1892" s="3">
        <v>230.35359999200003</v>
      </c>
      <c r="M1892" s="3">
        <v>230.35359999200003</v>
      </c>
      <c r="N1892" s="107"/>
      <c r="O1892" s="100"/>
      <c r="P1892" s="3">
        <f t="shared" si="29"/>
        <v>460.70719998400006</v>
      </c>
    </row>
    <row r="1893" spans="1:16" x14ac:dyDescent="0.35">
      <c r="A1893" t="s">
        <v>10</v>
      </c>
      <c r="C1893" t="s">
        <v>11</v>
      </c>
      <c r="D1893" t="s">
        <v>44</v>
      </c>
      <c r="E1893" t="s">
        <v>959</v>
      </c>
      <c r="F1893" t="s">
        <v>960</v>
      </c>
      <c r="G1893">
        <v>3042</v>
      </c>
      <c r="H1893" t="s">
        <v>950</v>
      </c>
      <c r="I1893">
        <v>63300170</v>
      </c>
      <c r="J1893" t="s">
        <v>1873</v>
      </c>
      <c r="K1893" s="3"/>
      <c r="L1893" s="3">
        <v>12825.091135516763</v>
      </c>
      <c r="M1893" s="3">
        <v>13273.96932525985</v>
      </c>
      <c r="N1893" s="107"/>
      <c r="O1893" s="100"/>
      <c r="P1893" s="3">
        <f t="shared" si="29"/>
        <v>26099.060460776614</v>
      </c>
    </row>
    <row r="1894" spans="1:16" x14ac:dyDescent="0.35">
      <c r="A1894" t="s">
        <v>10</v>
      </c>
      <c r="C1894" t="s">
        <v>11</v>
      </c>
      <c r="D1894" t="s">
        <v>44</v>
      </c>
      <c r="E1894" t="s">
        <v>961</v>
      </c>
      <c r="F1894" t="s">
        <v>962</v>
      </c>
      <c r="G1894">
        <v>3042</v>
      </c>
      <c r="H1894" t="s">
        <v>950</v>
      </c>
      <c r="I1894">
        <v>63300040</v>
      </c>
      <c r="J1894" t="s">
        <v>1515</v>
      </c>
      <c r="K1894" s="3"/>
      <c r="L1894" s="3">
        <v>63530.288727516257</v>
      </c>
      <c r="M1894" s="3">
        <v>65753.848832979318</v>
      </c>
      <c r="N1894" s="107"/>
      <c r="O1894" s="100"/>
      <c r="P1894" s="3">
        <f t="shared" si="29"/>
        <v>129284.13756049558</v>
      </c>
    </row>
    <row r="1895" spans="1:16" x14ac:dyDescent="0.35">
      <c r="A1895" t="s">
        <v>10</v>
      </c>
      <c r="C1895" t="s">
        <v>11</v>
      </c>
      <c r="D1895" t="s">
        <v>44</v>
      </c>
      <c r="E1895" t="s">
        <v>961</v>
      </c>
      <c r="F1895" t="s">
        <v>962</v>
      </c>
      <c r="G1895">
        <v>3042</v>
      </c>
      <c r="H1895" t="s">
        <v>950</v>
      </c>
      <c r="I1895">
        <v>63300080</v>
      </c>
      <c r="J1895" t="s">
        <v>91</v>
      </c>
      <c r="K1895" s="3"/>
      <c r="L1895" s="3">
        <v>183935.31212538041</v>
      </c>
      <c r="M1895" s="3">
        <v>190373.04804976869</v>
      </c>
      <c r="N1895" s="107"/>
      <c r="O1895" s="100"/>
      <c r="P1895" s="3">
        <f t="shared" si="29"/>
        <v>374308.36017514911</v>
      </c>
    </row>
    <row r="1896" spans="1:16" x14ac:dyDescent="0.35">
      <c r="A1896" t="s">
        <v>10</v>
      </c>
      <c r="C1896" t="s">
        <v>11</v>
      </c>
      <c r="D1896" t="s">
        <v>44</v>
      </c>
      <c r="E1896" t="s">
        <v>961</v>
      </c>
      <c r="F1896" t="s">
        <v>962</v>
      </c>
      <c r="G1896">
        <v>3042</v>
      </c>
      <c r="H1896" t="s">
        <v>950</v>
      </c>
      <c r="I1896">
        <v>63300100</v>
      </c>
      <c r="J1896" t="s">
        <v>1869</v>
      </c>
      <c r="K1896" s="3"/>
      <c r="L1896" s="3">
        <v>55664.63393268091</v>
      </c>
      <c r="M1896" s="3">
        <v>57612.896120324738</v>
      </c>
      <c r="N1896" s="107"/>
      <c r="O1896" s="100"/>
      <c r="P1896" s="3">
        <f t="shared" si="29"/>
        <v>113277.53005300564</v>
      </c>
    </row>
    <row r="1897" spans="1:16" x14ac:dyDescent="0.35">
      <c r="A1897" t="s">
        <v>10</v>
      </c>
      <c r="C1897" t="s">
        <v>11</v>
      </c>
      <c r="D1897" t="s">
        <v>44</v>
      </c>
      <c r="E1897" t="s">
        <v>961</v>
      </c>
      <c r="F1897" t="s">
        <v>962</v>
      </c>
      <c r="G1897">
        <v>3042</v>
      </c>
      <c r="H1897" t="s">
        <v>950</v>
      </c>
      <c r="I1897">
        <v>63300170</v>
      </c>
      <c r="J1897" t="s">
        <v>1873</v>
      </c>
      <c r="K1897" s="3"/>
      <c r="L1897" s="3">
        <v>96203.008644524627</v>
      </c>
      <c r="M1897" s="3">
        <v>99570.113947082966</v>
      </c>
      <c r="N1897" s="107"/>
      <c r="O1897" s="100"/>
      <c r="P1897" s="3">
        <f t="shared" si="29"/>
        <v>195773.12259160759</v>
      </c>
    </row>
    <row r="1898" spans="1:16" x14ac:dyDescent="0.35">
      <c r="A1898" t="s">
        <v>10</v>
      </c>
      <c r="C1898" t="s">
        <v>11</v>
      </c>
      <c r="D1898" t="s">
        <v>44</v>
      </c>
      <c r="E1898" t="s">
        <v>928</v>
      </c>
      <c r="F1898" t="s">
        <v>929</v>
      </c>
      <c r="G1898">
        <v>3065</v>
      </c>
      <c r="H1898" t="s">
        <v>930</v>
      </c>
      <c r="I1898">
        <v>63300040</v>
      </c>
      <c r="J1898" t="s">
        <v>1515</v>
      </c>
      <c r="K1898" s="3"/>
      <c r="L1898" s="3">
        <v>378425.19622933061</v>
      </c>
      <c r="M1898" s="3">
        <v>391670.07809735718</v>
      </c>
      <c r="N1898" s="107"/>
      <c r="O1898" s="100"/>
      <c r="P1898" s="3">
        <f t="shared" si="29"/>
        <v>770095.2743266878</v>
      </c>
    </row>
    <row r="1899" spans="1:16" x14ac:dyDescent="0.35">
      <c r="A1899" t="s">
        <v>10</v>
      </c>
      <c r="C1899" t="s">
        <v>11</v>
      </c>
      <c r="D1899" t="s">
        <v>44</v>
      </c>
      <c r="E1899" t="s">
        <v>928</v>
      </c>
      <c r="F1899" t="s">
        <v>929</v>
      </c>
      <c r="G1899">
        <v>3065</v>
      </c>
      <c r="H1899" t="s">
        <v>930</v>
      </c>
      <c r="I1899">
        <v>63300080</v>
      </c>
      <c r="J1899" t="s">
        <v>91</v>
      </c>
      <c r="K1899" s="3"/>
      <c r="L1899" s="3">
        <v>1952479.1930088198</v>
      </c>
      <c r="M1899" s="3">
        <v>2020815.9647641282</v>
      </c>
      <c r="N1899" s="107"/>
      <c r="O1899" s="100"/>
      <c r="P1899" s="3">
        <f t="shared" si="29"/>
        <v>3973295.157772948</v>
      </c>
    </row>
    <row r="1900" spans="1:16" x14ac:dyDescent="0.35">
      <c r="A1900" t="s">
        <v>10</v>
      </c>
      <c r="C1900" t="s">
        <v>11</v>
      </c>
      <c r="D1900" t="s">
        <v>44</v>
      </c>
      <c r="E1900" t="s">
        <v>928</v>
      </c>
      <c r="F1900" t="s">
        <v>929</v>
      </c>
      <c r="G1900">
        <v>3065</v>
      </c>
      <c r="H1900" t="s">
        <v>930</v>
      </c>
      <c r="I1900">
        <v>63300100</v>
      </c>
      <c r="J1900" t="s">
        <v>1869</v>
      </c>
      <c r="K1900" s="3"/>
      <c r="L1900" s="3">
        <v>590881.86104214285</v>
      </c>
      <c r="M1900" s="3">
        <v>611562.7261786178</v>
      </c>
      <c r="N1900" s="107"/>
      <c r="O1900" s="100"/>
      <c r="P1900" s="3">
        <f t="shared" si="29"/>
        <v>1202444.5872207605</v>
      </c>
    </row>
    <row r="1901" spans="1:16" x14ac:dyDescent="0.35">
      <c r="A1901" t="s">
        <v>10</v>
      </c>
      <c r="C1901" t="s">
        <v>11</v>
      </c>
      <c r="D1901" t="s">
        <v>44</v>
      </c>
      <c r="E1901" t="s">
        <v>928</v>
      </c>
      <c r="F1901" t="s">
        <v>929</v>
      </c>
      <c r="G1901">
        <v>3065</v>
      </c>
      <c r="H1901" t="s">
        <v>930</v>
      </c>
      <c r="I1901">
        <v>63300130</v>
      </c>
      <c r="J1901" t="s">
        <v>1896</v>
      </c>
      <c r="K1901" s="3"/>
      <c r="L1901" s="3">
        <v>642262.8924371117</v>
      </c>
      <c r="M1901" s="3">
        <v>664742.09367241058</v>
      </c>
      <c r="N1901" s="107"/>
      <c r="O1901" s="100"/>
      <c r="P1901" s="3">
        <f t="shared" si="29"/>
        <v>1307004.9861095222</v>
      </c>
    </row>
    <row r="1902" spans="1:16" x14ac:dyDescent="0.35">
      <c r="A1902" t="s">
        <v>10</v>
      </c>
      <c r="C1902" t="s">
        <v>11</v>
      </c>
      <c r="D1902" t="s">
        <v>44</v>
      </c>
      <c r="E1902" t="s">
        <v>928</v>
      </c>
      <c r="F1902" t="s">
        <v>929</v>
      </c>
      <c r="G1902">
        <v>3065</v>
      </c>
      <c r="H1902" t="s">
        <v>930</v>
      </c>
      <c r="I1902">
        <v>63300170</v>
      </c>
      <c r="J1902" t="s">
        <v>1873</v>
      </c>
      <c r="K1902" s="3"/>
      <c r="L1902" s="3">
        <v>573043.86857584363</v>
      </c>
      <c r="M1902" s="3">
        <v>593100.40397599805</v>
      </c>
      <c r="N1902" s="107"/>
      <c r="O1902" s="100"/>
      <c r="P1902" s="3">
        <f t="shared" si="29"/>
        <v>1166144.2725518416</v>
      </c>
    </row>
    <row r="1903" spans="1:16" x14ac:dyDescent="0.35">
      <c r="A1903" t="s">
        <v>10</v>
      </c>
      <c r="C1903" t="s">
        <v>11</v>
      </c>
      <c r="D1903" t="s">
        <v>44</v>
      </c>
      <c r="E1903" t="s">
        <v>931</v>
      </c>
      <c r="F1903" t="s">
        <v>932</v>
      </c>
      <c r="G1903">
        <v>3065</v>
      </c>
      <c r="H1903" t="s">
        <v>930</v>
      </c>
      <c r="I1903">
        <v>63300040</v>
      </c>
      <c r="J1903" t="s">
        <v>1515</v>
      </c>
      <c r="K1903" s="3"/>
      <c r="L1903" s="3">
        <v>14094.67944098409</v>
      </c>
      <c r="M1903" s="3">
        <v>14587.993221418532</v>
      </c>
      <c r="N1903" s="107"/>
      <c r="O1903" s="100"/>
      <c r="P1903" s="3">
        <f t="shared" si="29"/>
        <v>28682.67266240262</v>
      </c>
    </row>
    <row r="1904" spans="1:16" x14ac:dyDescent="0.35">
      <c r="A1904" t="s">
        <v>10</v>
      </c>
      <c r="C1904" t="s">
        <v>11</v>
      </c>
      <c r="D1904" t="s">
        <v>44</v>
      </c>
      <c r="E1904" t="s">
        <v>931</v>
      </c>
      <c r="F1904" t="s">
        <v>932</v>
      </c>
      <c r="G1904">
        <v>3065</v>
      </c>
      <c r="H1904" t="s">
        <v>930</v>
      </c>
      <c r="I1904">
        <v>63300080</v>
      </c>
      <c r="J1904" t="s">
        <v>91</v>
      </c>
      <c r="K1904" s="3"/>
      <c r="L1904" s="3">
        <v>40807.452857706317</v>
      </c>
      <c r="M1904" s="3">
        <v>42235.713707726034</v>
      </c>
      <c r="N1904" s="107"/>
      <c r="O1904" s="100"/>
      <c r="P1904" s="3">
        <f t="shared" si="29"/>
        <v>83043.166565432359</v>
      </c>
    </row>
    <row r="1905" spans="1:16" x14ac:dyDescent="0.35">
      <c r="A1905" t="s">
        <v>10</v>
      </c>
      <c r="C1905" t="s">
        <v>11</v>
      </c>
      <c r="D1905" t="s">
        <v>44</v>
      </c>
      <c r="E1905" t="s">
        <v>931</v>
      </c>
      <c r="F1905" t="s">
        <v>932</v>
      </c>
      <c r="G1905">
        <v>3065</v>
      </c>
      <c r="H1905" t="s">
        <v>930</v>
      </c>
      <c r="I1905">
        <v>63300100</v>
      </c>
      <c r="J1905" t="s">
        <v>1869</v>
      </c>
      <c r="K1905" s="3"/>
      <c r="L1905" s="3">
        <v>12349.623891147965</v>
      </c>
      <c r="M1905" s="3">
        <v>12781.860727338142</v>
      </c>
      <c r="N1905" s="107"/>
      <c r="O1905" s="100"/>
      <c r="P1905" s="3">
        <f t="shared" si="29"/>
        <v>25131.484618486109</v>
      </c>
    </row>
    <row r="1906" spans="1:16" x14ac:dyDescent="0.35">
      <c r="A1906" t="s">
        <v>10</v>
      </c>
      <c r="C1906" t="s">
        <v>11</v>
      </c>
      <c r="D1906" t="s">
        <v>44</v>
      </c>
      <c r="E1906" t="s">
        <v>931</v>
      </c>
      <c r="F1906" t="s">
        <v>932</v>
      </c>
      <c r="G1906">
        <v>3065</v>
      </c>
      <c r="H1906" t="s">
        <v>930</v>
      </c>
      <c r="I1906">
        <v>63300130</v>
      </c>
      <c r="J1906" t="s">
        <v>1896</v>
      </c>
      <c r="K1906" s="3"/>
      <c r="L1906" s="3">
        <v>13423.504229508659</v>
      </c>
      <c r="M1906" s="3">
        <v>13893.32687754146</v>
      </c>
      <c r="N1906" s="107"/>
      <c r="O1906" s="100"/>
      <c r="P1906" s="3">
        <f t="shared" si="29"/>
        <v>27316.831107050119</v>
      </c>
    </row>
    <row r="1907" spans="1:16" x14ac:dyDescent="0.35">
      <c r="A1907" t="s">
        <v>10</v>
      </c>
      <c r="C1907" t="s">
        <v>11</v>
      </c>
      <c r="D1907" t="s">
        <v>44</v>
      </c>
      <c r="E1907" t="s">
        <v>931</v>
      </c>
      <c r="F1907" t="s">
        <v>932</v>
      </c>
      <c r="G1907">
        <v>3065</v>
      </c>
      <c r="H1907" t="s">
        <v>930</v>
      </c>
      <c r="I1907">
        <v>63300170</v>
      </c>
      <c r="J1907" t="s">
        <v>1873</v>
      </c>
      <c r="K1907" s="3"/>
      <c r="L1907" s="3">
        <v>21343.371724918765</v>
      </c>
      <c r="M1907" s="3">
        <v>22090.389735290919</v>
      </c>
      <c r="N1907" s="107"/>
      <c r="O1907" s="100"/>
      <c r="P1907" s="3">
        <f t="shared" si="29"/>
        <v>43433.761460209687</v>
      </c>
    </row>
    <row r="1908" spans="1:16" x14ac:dyDescent="0.35">
      <c r="A1908" t="s">
        <v>10</v>
      </c>
      <c r="C1908" t="s">
        <v>11</v>
      </c>
      <c r="D1908" t="s">
        <v>44</v>
      </c>
      <c r="E1908" t="s">
        <v>933</v>
      </c>
      <c r="F1908" t="s">
        <v>934</v>
      </c>
      <c r="G1908">
        <v>3065</v>
      </c>
      <c r="H1908" t="s">
        <v>930</v>
      </c>
      <c r="I1908">
        <v>63300040</v>
      </c>
      <c r="J1908" t="s">
        <v>1515</v>
      </c>
      <c r="K1908" s="3"/>
      <c r="L1908" s="3">
        <v>5688.1759204429409</v>
      </c>
      <c r="M1908" s="3">
        <v>5887.2620776584436</v>
      </c>
      <c r="N1908" s="107"/>
      <c r="O1908" s="100"/>
      <c r="P1908" s="3">
        <f t="shared" si="29"/>
        <v>11575.437998101384</v>
      </c>
    </row>
    <row r="1909" spans="1:16" x14ac:dyDescent="0.35">
      <c r="A1909" t="s">
        <v>10</v>
      </c>
      <c r="C1909" t="s">
        <v>11</v>
      </c>
      <c r="D1909" t="s">
        <v>44</v>
      </c>
      <c r="E1909" t="s">
        <v>933</v>
      </c>
      <c r="F1909" t="s">
        <v>934</v>
      </c>
      <c r="G1909">
        <v>3065</v>
      </c>
      <c r="H1909" t="s">
        <v>930</v>
      </c>
      <c r="I1909">
        <v>63300080</v>
      </c>
      <c r="J1909" t="s">
        <v>91</v>
      </c>
      <c r="K1909" s="3"/>
      <c r="L1909" s="3">
        <v>16468.623617282421</v>
      </c>
      <c r="M1909" s="3">
        <v>17045.025443887302</v>
      </c>
      <c r="N1909" s="107"/>
      <c r="O1909" s="100"/>
      <c r="P1909" s="3">
        <f t="shared" si="29"/>
        <v>33513.649061169723</v>
      </c>
    </row>
    <row r="1910" spans="1:16" x14ac:dyDescent="0.35">
      <c r="A1910" t="s">
        <v>10</v>
      </c>
      <c r="C1910" t="s">
        <v>11</v>
      </c>
      <c r="D1910" t="s">
        <v>44</v>
      </c>
      <c r="E1910" t="s">
        <v>933</v>
      </c>
      <c r="F1910" t="s">
        <v>934</v>
      </c>
      <c r="G1910">
        <v>3065</v>
      </c>
      <c r="H1910" t="s">
        <v>930</v>
      </c>
      <c r="I1910">
        <v>63300100</v>
      </c>
      <c r="J1910" t="s">
        <v>1869</v>
      </c>
      <c r="K1910" s="3"/>
      <c r="L1910" s="3">
        <v>4983.9255683881011</v>
      </c>
      <c r="M1910" s="3">
        <v>5158.3629632816837</v>
      </c>
      <c r="N1910" s="107"/>
      <c r="O1910" s="100"/>
      <c r="P1910" s="3">
        <f t="shared" si="29"/>
        <v>10142.288531669785</v>
      </c>
    </row>
    <row r="1911" spans="1:16" x14ac:dyDescent="0.35">
      <c r="A1911" t="s">
        <v>10</v>
      </c>
      <c r="C1911" t="s">
        <v>11</v>
      </c>
      <c r="D1911" t="s">
        <v>44</v>
      </c>
      <c r="E1911" t="s">
        <v>933</v>
      </c>
      <c r="F1911" t="s">
        <v>934</v>
      </c>
      <c r="G1911">
        <v>3065</v>
      </c>
      <c r="H1911" t="s">
        <v>930</v>
      </c>
      <c r="I1911">
        <v>63300130</v>
      </c>
      <c r="J1911" t="s">
        <v>1896</v>
      </c>
      <c r="K1911" s="3"/>
      <c r="L1911" s="3">
        <v>5417.3104004218494</v>
      </c>
      <c r="M1911" s="3">
        <v>5606.9162644366133</v>
      </c>
      <c r="N1911" s="107"/>
      <c r="O1911" s="100"/>
      <c r="P1911" s="3">
        <f t="shared" si="29"/>
        <v>11024.226664858463</v>
      </c>
    </row>
    <row r="1912" spans="1:16" x14ac:dyDescent="0.35">
      <c r="A1912" t="s">
        <v>10</v>
      </c>
      <c r="C1912" t="s">
        <v>11</v>
      </c>
      <c r="D1912" t="s">
        <v>44</v>
      </c>
      <c r="E1912" t="s">
        <v>933</v>
      </c>
      <c r="F1912" t="s">
        <v>934</v>
      </c>
      <c r="G1912">
        <v>3065</v>
      </c>
      <c r="H1912" t="s">
        <v>930</v>
      </c>
      <c r="I1912">
        <v>63300170</v>
      </c>
      <c r="J1912" t="s">
        <v>1873</v>
      </c>
      <c r="K1912" s="3"/>
      <c r="L1912" s="3">
        <v>8613.5235366707402</v>
      </c>
      <c r="M1912" s="3">
        <v>8914.9968604542155</v>
      </c>
      <c r="N1912" s="107"/>
      <c r="O1912" s="100"/>
      <c r="P1912" s="3">
        <f t="shared" si="29"/>
        <v>17528.520397124958</v>
      </c>
    </row>
    <row r="1913" spans="1:16" x14ac:dyDescent="0.35">
      <c r="A1913" t="s">
        <v>10</v>
      </c>
      <c r="C1913" t="s">
        <v>11</v>
      </c>
      <c r="D1913" t="s">
        <v>44</v>
      </c>
      <c r="E1913" t="s">
        <v>935</v>
      </c>
      <c r="F1913" t="s">
        <v>936</v>
      </c>
      <c r="G1913">
        <v>3065</v>
      </c>
      <c r="H1913" t="s">
        <v>930</v>
      </c>
      <c r="I1913">
        <v>63300040</v>
      </c>
      <c r="J1913" t="s">
        <v>1515</v>
      </c>
      <c r="K1913" s="3"/>
      <c r="L1913" s="3">
        <v>67474.488335576229</v>
      </c>
      <c r="M1913" s="3">
        <v>69762.595427321387</v>
      </c>
      <c r="N1913" s="107"/>
      <c r="O1913" s="100"/>
      <c r="P1913" s="3">
        <f t="shared" si="29"/>
        <v>137237.08376289762</v>
      </c>
    </row>
    <row r="1914" spans="1:16" x14ac:dyDescent="0.35">
      <c r="A1914" t="s">
        <v>10</v>
      </c>
      <c r="C1914" t="s">
        <v>11</v>
      </c>
      <c r="D1914" t="s">
        <v>44</v>
      </c>
      <c r="E1914" t="s">
        <v>935</v>
      </c>
      <c r="F1914" t="s">
        <v>936</v>
      </c>
      <c r="G1914">
        <v>3065</v>
      </c>
      <c r="H1914" t="s">
        <v>930</v>
      </c>
      <c r="I1914">
        <v>63300080</v>
      </c>
      <c r="J1914" t="s">
        <v>91</v>
      </c>
      <c r="K1914" s="3"/>
      <c r="L1914" s="3">
        <v>195354.70908585878</v>
      </c>
      <c r="M1914" s="3">
        <v>201979.32390386381</v>
      </c>
      <c r="N1914" s="107"/>
      <c r="O1914" s="100"/>
      <c r="P1914" s="3">
        <f t="shared" si="29"/>
        <v>397334.03298972256</v>
      </c>
    </row>
    <row r="1915" spans="1:16" x14ac:dyDescent="0.35">
      <c r="A1915" t="s">
        <v>10</v>
      </c>
      <c r="C1915" t="s">
        <v>11</v>
      </c>
      <c r="D1915" t="s">
        <v>44</v>
      </c>
      <c r="E1915" t="s">
        <v>935</v>
      </c>
      <c r="F1915" t="s">
        <v>936</v>
      </c>
      <c r="G1915">
        <v>3065</v>
      </c>
      <c r="H1915" t="s">
        <v>930</v>
      </c>
      <c r="I1915">
        <v>63300100</v>
      </c>
      <c r="J1915" t="s">
        <v>1869</v>
      </c>
      <c r="K1915" s="3"/>
      <c r="L1915" s="3">
        <v>59120.504065457266</v>
      </c>
      <c r="M1915" s="3">
        <v>61125.321707748255</v>
      </c>
      <c r="N1915" s="107"/>
      <c r="O1915" s="100"/>
      <c r="P1915" s="3">
        <f t="shared" si="29"/>
        <v>120245.82577320552</v>
      </c>
    </row>
    <row r="1916" spans="1:16" x14ac:dyDescent="0.35">
      <c r="A1916" t="s">
        <v>10</v>
      </c>
      <c r="C1916" t="s">
        <v>11</v>
      </c>
      <c r="D1916" t="s">
        <v>44</v>
      </c>
      <c r="E1916" t="s">
        <v>935</v>
      </c>
      <c r="F1916" t="s">
        <v>936</v>
      </c>
      <c r="G1916">
        <v>3065</v>
      </c>
      <c r="H1916" t="s">
        <v>930</v>
      </c>
      <c r="I1916">
        <v>63300130</v>
      </c>
      <c r="J1916" t="s">
        <v>1896</v>
      </c>
      <c r="K1916" s="3"/>
      <c r="L1916" s="3">
        <v>64261.417462453552</v>
      </c>
      <c r="M1916" s="3">
        <v>66440.567073639424</v>
      </c>
      <c r="N1916" s="107"/>
      <c r="O1916" s="100"/>
      <c r="P1916" s="3">
        <f t="shared" si="29"/>
        <v>130701.98453609298</v>
      </c>
    </row>
    <row r="1917" spans="1:16" x14ac:dyDescent="0.35">
      <c r="A1917" t="s">
        <v>10</v>
      </c>
      <c r="C1917" t="s">
        <v>11</v>
      </c>
      <c r="D1917" t="s">
        <v>44</v>
      </c>
      <c r="E1917" t="s">
        <v>935</v>
      </c>
      <c r="F1917" t="s">
        <v>936</v>
      </c>
      <c r="G1917">
        <v>3065</v>
      </c>
      <c r="H1917" t="s">
        <v>930</v>
      </c>
      <c r="I1917">
        <v>63300170</v>
      </c>
      <c r="J1917" t="s">
        <v>1873</v>
      </c>
      <c r="K1917" s="3"/>
      <c r="L1917" s="3">
        <v>102175.65376530115</v>
      </c>
      <c r="M1917" s="3">
        <v>105640.50164708667</v>
      </c>
      <c r="N1917" s="107"/>
      <c r="O1917" s="100"/>
      <c r="P1917" s="3">
        <f t="shared" si="29"/>
        <v>207816.1554123878</v>
      </c>
    </row>
    <row r="1918" spans="1:16" x14ac:dyDescent="0.35">
      <c r="A1918" t="s">
        <v>10</v>
      </c>
      <c r="C1918" t="s">
        <v>11</v>
      </c>
      <c r="D1918" t="s">
        <v>44</v>
      </c>
      <c r="E1918" t="s">
        <v>937</v>
      </c>
      <c r="F1918" t="s">
        <v>938</v>
      </c>
      <c r="G1918">
        <v>3065</v>
      </c>
      <c r="H1918" t="s">
        <v>930</v>
      </c>
      <c r="I1918">
        <v>63300040</v>
      </c>
      <c r="J1918" t="s">
        <v>1515</v>
      </c>
      <c r="K1918" s="3"/>
      <c r="L1918" s="3">
        <v>50749.575701131442</v>
      </c>
      <c r="M1918" s="3">
        <v>52525.810850671034</v>
      </c>
      <c r="N1918" s="107"/>
      <c r="O1918" s="100"/>
      <c r="P1918" s="3">
        <f t="shared" si="29"/>
        <v>103275.38655180248</v>
      </c>
    </row>
    <row r="1919" spans="1:16" x14ac:dyDescent="0.35">
      <c r="A1919" t="s">
        <v>10</v>
      </c>
      <c r="C1919" t="s">
        <v>11</v>
      </c>
      <c r="D1919" t="s">
        <v>44</v>
      </c>
      <c r="E1919" t="s">
        <v>937</v>
      </c>
      <c r="F1919" t="s">
        <v>938</v>
      </c>
      <c r="G1919">
        <v>3065</v>
      </c>
      <c r="H1919" t="s">
        <v>930</v>
      </c>
      <c r="I1919">
        <v>63300080</v>
      </c>
      <c r="J1919" t="s">
        <v>91</v>
      </c>
      <c r="K1919" s="3"/>
      <c r="L1919" s="3">
        <v>146932.10488708533</v>
      </c>
      <c r="M1919" s="3">
        <v>152074.7285581333</v>
      </c>
      <c r="N1919" s="107"/>
      <c r="O1919" s="100"/>
      <c r="P1919" s="3">
        <f t="shared" si="29"/>
        <v>299006.83344521862</v>
      </c>
    </row>
    <row r="1920" spans="1:16" x14ac:dyDescent="0.35">
      <c r="A1920" t="s">
        <v>10</v>
      </c>
      <c r="C1920" t="s">
        <v>11</v>
      </c>
      <c r="D1920" t="s">
        <v>44</v>
      </c>
      <c r="E1920" t="s">
        <v>937</v>
      </c>
      <c r="F1920" t="s">
        <v>938</v>
      </c>
      <c r="G1920">
        <v>3065</v>
      </c>
      <c r="H1920" t="s">
        <v>930</v>
      </c>
      <c r="I1920">
        <v>63300100</v>
      </c>
      <c r="J1920" t="s">
        <v>1869</v>
      </c>
      <c r="K1920" s="3"/>
      <c r="L1920" s="3">
        <v>44466.294900038978</v>
      </c>
      <c r="M1920" s="3">
        <v>46022.615221540334</v>
      </c>
      <c r="N1920" s="107"/>
      <c r="O1920" s="100"/>
      <c r="P1920" s="3">
        <f t="shared" si="29"/>
        <v>90488.910121579305</v>
      </c>
    </row>
    <row r="1921" spans="1:16" x14ac:dyDescent="0.35">
      <c r="A1921" t="s">
        <v>10</v>
      </c>
      <c r="C1921" t="s">
        <v>11</v>
      </c>
      <c r="D1921" t="s">
        <v>44</v>
      </c>
      <c r="E1921" t="s">
        <v>937</v>
      </c>
      <c r="F1921" t="s">
        <v>938</v>
      </c>
      <c r="G1921">
        <v>3065</v>
      </c>
      <c r="H1921" t="s">
        <v>930</v>
      </c>
      <c r="I1921">
        <v>63300130</v>
      </c>
      <c r="J1921" t="s">
        <v>1896</v>
      </c>
      <c r="K1921" s="3"/>
      <c r="L1921" s="3">
        <v>48332.929239172809</v>
      </c>
      <c r="M1921" s="3">
        <v>50024.58176254385</v>
      </c>
      <c r="N1921" s="107"/>
      <c r="O1921" s="100"/>
      <c r="P1921" s="3">
        <f t="shared" si="29"/>
        <v>98357.511001716659</v>
      </c>
    </row>
    <row r="1922" spans="1:16" x14ac:dyDescent="0.35">
      <c r="A1922" t="s">
        <v>10</v>
      </c>
      <c r="C1922" t="s">
        <v>11</v>
      </c>
      <c r="D1922" t="s">
        <v>44</v>
      </c>
      <c r="E1922" t="s">
        <v>937</v>
      </c>
      <c r="F1922" t="s">
        <v>938</v>
      </c>
      <c r="G1922">
        <v>3065</v>
      </c>
      <c r="H1922" t="s">
        <v>930</v>
      </c>
      <c r="I1922">
        <v>63300170</v>
      </c>
      <c r="J1922" t="s">
        <v>1873</v>
      </c>
      <c r="K1922" s="3"/>
      <c r="L1922" s="3">
        <v>76849.357490284761</v>
      </c>
      <c r="M1922" s="3">
        <v>79539.085002444714</v>
      </c>
      <c r="N1922" s="107"/>
      <c r="O1922" s="100"/>
      <c r="P1922" s="3">
        <f t="shared" si="29"/>
        <v>156388.44249272946</v>
      </c>
    </row>
    <row r="1923" spans="1:16" x14ac:dyDescent="0.35">
      <c r="A1923" t="s">
        <v>10</v>
      </c>
      <c r="C1923" t="s">
        <v>11</v>
      </c>
      <c r="D1923" t="s">
        <v>44</v>
      </c>
      <c r="E1923" t="s">
        <v>939</v>
      </c>
      <c r="F1923" t="s">
        <v>940</v>
      </c>
      <c r="G1923">
        <v>3065</v>
      </c>
      <c r="H1923" t="s">
        <v>930</v>
      </c>
      <c r="I1923">
        <v>63300040</v>
      </c>
      <c r="J1923" t="s">
        <v>1515</v>
      </c>
      <c r="K1923" s="3"/>
      <c r="L1923" s="3">
        <v>807.87603598329576</v>
      </c>
      <c r="M1923" s="3">
        <v>836.15169724271107</v>
      </c>
      <c r="N1923" s="107"/>
      <c r="O1923" s="100"/>
      <c r="P1923" s="3">
        <f t="shared" si="29"/>
        <v>1644.0277332260068</v>
      </c>
    </row>
    <row r="1924" spans="1:16" x14ac:dyDescent="0.35">
      <c r="A1924" t="s">
        <v>10</v>
      </c>
      <c r="C1924" t="s">
        <v>11</v>
      </c>
      <c r="D1924" t="s">
        <v>44</v>
      </c>
      <c r="E1924" t="s">
        <v>939</v>
      </c>
      <c r="F1924" t="s">
        <v>940</v>
      </c>
      <c r="G1924">
        <v>3065</v>
      </c>
      <c r="H1924" t="s">
        <v>930</v>
      </c>
      <c r="I1924">
        <v>63300080</v>
      </c>
      <c r="J1924" t="s">
        <v>91</v>
      </c>
      <c r="K1924" s="3"/>
      <c r="L1924" s="3">
        <v>2338.9934756087805</v>
      </c>
      <c r="M1924" s="3">
        <v>2420.8582472550875</v>
      </c>
      <c r="N1924" s="107"/>
      <c r="O1924" s="100"/>
      <c r="P1924" s="3">
        <f t="shared" ref="P1924:P1987" si="30">SUM(L1924:N1924)</f>
        <v>4759.8517228638684</v>
      </c>
    </row>
    <row r="1925" spans="1:16" x14ac:dyDescent="0.35">
      <c r="A1925" t="s">
        <v>10</v>
      </c>
      <c r="C1925" t="s">
        <v>11</v>
      </c>
      <c r="D1925" t="s">
        <v>44</v>
      </c>
      <c r="E1925" t="s">
        <v>939</v>
      </c>
      <c r="F1925" t="s">
        <v>940</v>
      </c>
      <c r="G1925">
        <v>3065</v>
      </c>
      <c r="H1925" t="s">
        <v>930</v>
      </c>
      <c r="I1925">
        <v>63300100</v>
      </c>
      <c r="J1925" t="s">
        <v>1869</v>
      </c>
      <c r="K1925" s="3"/>
      <c r="L1925" s="3">
        <v>707.8532886710783</v>
      </c>
      <c r="M1925" s="3">
        <v>732.62815377456593</v>
      </c>
      <c r="N1925" s="107"/>
      <c r="O1925" s="100"/>
      <c r="P1925" s="3">
        <f t="shared" si="30"/>
        <v>1440.4814424456442</v>
      </c>
    </row>
    <row r="1926" spans="1:16" x14ac:dyDescent="0.35">
      <c r="A1926" t="s">
        <v>10</v>
      </c>
      <c r="C1926" t="s">
        <v>11</v>
      </c>
      <c r="D1926" t="s">
        <v>44</v>
      </c>
      <c r="E1926" t="s">
        <v>939</v>
      </c>
      <c r="F1926" t="s">
        <v>940</v>
      </c>
      <c r="G1926">
        <v>3065</v>
      </c>
      <c r="H1926" t="s">
        <v>930</v>
      </c>
      <c r="I1926">
        <v>63300170</v>
      </c>
      <c r="J1926" t="s">
        <v>1873</v>
      </c>
      <c r="K1926" s="3"/>
      <c r="L1926" s="3">
        <v>1223.3551402032765</v>
      </c>
      <c r="M1926" s="3">
        <v>1266.1725701103912</v>
      </c>
      <c r="N1926" s="107"/>
      <c r="O1926" s="100"/>
      <c r="P1926" s="3">
        <f t="shared" si="30"/>
        <v>2489.5277103136677</v>
      </c>
    </row>
    <row r="1927" spans="1:16" x14ac:dyDescent="0.35">
      <c r="A1927" t="s">
        <v>10</v>
      </c>
      <c r="C1927" t="s">
        <v>11</v>
      </c>
      <c r="D1927" t="s">
        <v>44</v>
      </c>
      <c r="E1927" t="s">
        <v>899</v>
      </c>
      <c r="F1927" t="s">
        <v>900</v>
      </c>
      <c r="G1927">
        <v>3083</v>
      </c>
      <c r="H1927" t="s">
        <v>901</v>
      </c>
      <c r="I1927">
        <v>63300040</v>
      </c>
      <c r="J1927" t="s">
        <v>1515</v>
      </c>
      <c r="K1927" s="3"/>
      <c r="L1927" s="3">
        <v>188558.496554888</v>
      </c>
      <c r="M1927" s="3">
        <v>195158.04393430904</v>
      </c>
      <c r="N1927" s="107"/>
      <c r="O1927" s="100"/>
      <c r="P1927" s="3">
        <f t="shared" si="30"/>
        <v>383716.54048919701</v>
      </c>
    </row>
    <row r="1928" spans="1:16" x14ac:dyDescent="0.35">
      <c r="A1928" t="s">
        <v>10</v>
      </c>
      <c r="C1928" t="s">
        <v>11</v>
      </c>
      <c r="D1928" t="s">
        <v>44</v>
      </c>
      <c r="E1928" t="s">
        <v>899</v>
      </c>
      <c r="F1928" t="s">
        <v>900</v>
      </c>
      <c r="G1928">
        <v>3083</v>
      </c>
      <c r="H1928" t="s">
        <v>901</v>
      </c>
      <c r="I1928">
        <v>63300080</v>
      </c>
      <c r="J1928" t="s">
        <v>91</v>
      </c>
      <c r="K1928" s="3"/>
      <c r="L1928" s="3">
        <v>545921.74240653287</v>
      </c>
      <c r="M1928" s="3">
        <v>565029.00339076144</v>
      </c>
      <c r="N1928" s="107"/>
      <c r="O1928" s="100"/>
      <c r="P1928" s="3">
        <f t="shared" si="30"/>
        <v>1110950.7457972942</v>
      </c>
    </row>
    <row r="1929" spans="1:16" x14ac:dyDescent="0.35">
      <c r="A1929" t="s">
        <v>10</v>
      </c>
      <c r="C1929" t="s">
        <v>11</v>
      </c>
      <c r="D1929" t="s">
        <v>44</v>
      </c>
      <c r="E1929" t="s">
        <v>899</v>
      </c>
      <c r="F1929" t="s">
        <v>900</v>
      </c>
      <c r="G1929">
        <v>3083</v>
      </c>
      <c r="H1929" t="s">
        <v>901</v>
      </c>
      <c r="I1929">
        <v>63300100</v>
      </c>
      <c r="J1929" t="s">
        <v>1869</v>
      </c>
      <c r="K1929" s="3"/>
      <c r="L1929" s="3">
        <v>165213.15888618759</v>
      </c>
      <c r="M1929" s="3">
        <v>170995.61944720414</v>
      </c>
      <c r="N1929" s="107"/>
      <c r="O1929" s="100"/>
      <c r="P1929" s="3">
        <f t="shared" si="30"/>
        <v>336208.77833339176</v>
      </c>
    </row>
    <row r="1930" spans="1:16" x14ac:dyDescent="0.35">
      <c r="A1930" t="s">
        <v>10</v>
      </c>
      <c r="C1930" t="s">
        <v>11</v>
      </c>
      <c r="D1930" t="s">
        <v>44</v>
      </c>
      <c r="E1930" t="s">
        <v>899</v>
      </c>
      <c r="F1930" t="s">
        <v>900</v>
      </c>
      <c r="G1930">
        <v>3083</v>
      </c>
      <c r="H1930" t="s">
        <v>901</v>
      </c>
      <c r="I1930">
        <v>63300130</v>
      </c>
      <c r="J1930" t="s">
        <v>1896</v>
      </c>
      <c r="K1930" s="3"/>
      <c r="L1930" s="3">
        <v>215495.42463415771</v>
      </c>
      <c r="M1930" s="3">
        <v>223037.76449635319</v>
      </c>
      <c r="N1930" s="107"/>
      <c r="O1930" s="100"/>
      <c r="P1930" s="3">
        <f t="shared" si="30"/>
        <v>438533.1891305109</v>
      </c>
    </row>
    <row r="1931" spans="1:16" x14ac:dyDescent="0.35">
      <c r="A1931" t="s">
        <v>10</v>
      </c>
      <c r="C1931" t="s">
        <v>11</v>
      </c>
      <c r="D1931" t="s">
        <v>44</v>
      </c>
      <c r="E1931" t="s">
        <v>899</v>
      </c>
      <c r="F1931" t="s">
        <v>900</v>
      </c>
      <c r="G1931">
        <v>3083</v>
      </c>
      <c r="H1931" t="s">
        <v>901</v>
      </c>
      <c r="I1931">
        <v>63300170</v>
      </c>
      <c r="J1931" t="s">
        <v>1873</v>
      </c>
      <c r="K1931" s="3"/>
      <c r="L1931" s="3">
        <v>285531.43764025898</v>
      </c>
      <c r="M1931" s="3">
        <v>295525.03795766801</v>
      </c>
      <c r="N1931" s="107"/>
      <c r="O1931" s="100"/>
      <c r="P1931" s="3">
        <f t="shared" si="30"/>
        <v>581056.475597927</v>
      </c>
    </row>
    <row r="1932" spans="1:16" x14ac:dyDescent="0.35">
      <c r="A1932" t="s">
        <v>10</v>
      </c>
      <c r="C1932" t="s">
        <v>11</v>
      </c>
      <c r="D1932" t="s">
        <v>44</v>
      </c>
      <c r="E1932" t="s">
        <v>902</v>
      </c>
      <c r="F1932" t="s">
        <v>903</v>
      </c>
      <c r="G1932">
        <v>3083</v>
      </c>
      <c r="H1932" t="s">
        <v>901</v>
      </c>
      <c r="I1932">
        <v>63300040</v>
      </c>
      <c r="J1932" t="s">
        <v>1515</v>
      </c>
      <c r="K1932" s="3"/>
      <c r="L1932" s="3">
        <v>50307.298647948279</v>
      </c>
      <c r="M1932" s="3">
        <v>52068.054100626461</v>
      </c>
      <c r="N1932" s="107"/>
      <c r="O1932" s="100"/>
      <c r="P1932" s="3">
        <f t="shared" si="30"/>
        <v>102375.35274857475</v>
      </c>
    </row>
    <row r="1933" spans="1:16" x14ac:dyDescent="0.35">
      <c r="A1933" t="s">
        <v>10</v>
      </c>
      <c r="C1933" t="s">
        <v>11</v>
      </c>
      <c r="D1933" t="s">
        <v>44</v>
      </c>
      <c r="E1933" t="s">
        <v>902</v>
      </c>
      <c r="F1933" t="s">
        <v>903</v>
      </c>
      <c r="G1933">
        <v>3083</v>
      </c>
      <c r="H1933" t="s">
        <v>901</v>
      </c>
      <c r="I1933">
        <v>63300080</v>
      </c>
      <c r="J1933" t="s">
        <v>91</v>
      </c>
      <c r="K1933" s="3"/>
      <c r="L1933" s="3">
        <v>145651.60751405978</v>
      </c>
      <c r="M1933" s="3">
        <v>150749.41377705184</v>
      </c>
      <c r="N1933" s="107"/>
      <c r="O1933" s="100"/>
      <c r="P1933" s="3">
        <f t="shared" si="30"/>
        <v>296401.0212911116</v>
      </c>
    </row>
    <row r="1934" spans="1:16" x14ac:dyDescent="0.35">
      <c r="A1934" t="s">
        <v>10</v>
      </c>
      <c r="C1934" t="s">
        <v>11</v>
      </c>
      <c r="D1934" t="s">
        <v>44</v>
      </c>
      <c r="E1934" t="s">
        <v>902</v>
      </c>
      <c r="F1934" t="s">
        <v>903</v>
      </c>
      <c r="G1934">
        <v>3083</v>
      </c>
      <c r="H1934" t="s">
        <v>901</v>
      </c>
      <c r="I1934">
        <v>63300100</v>
      </c>
      <c r="J1934" t="s">
        <v>1869</v>
      </c>
      <c r="K1934" s="3"/>
      <c r="L1934" s="3">
        <v>44078.775958202299</v>
      </c>
      <c r="M1934" s="3">
        <v>45621.533116739374</v>
      </c>
      <c r="N1934" s="107"/>
      <c r="O1934" s="100"/>
      <c r="P1934" s="3">
        <f t="shared" si="30"/>
        <v>89700.309074941673</v>
      </c>
    </row>
    <row r="1935" spans="1:16" x14ac:dyDescent="0.35">
      <c r="A1935" t="s">
        <v>10</v>
      </c>
      <c r="C1935" t="s">
        <v>11</v>
      </c>
      <c r="D1935" t="s">
        <v>44</v>
      </c>
      <c r="E1935" t="s">
        <v>902</v>
      </c>
      <c r="F1935" t="s">
        <v>903</v>
      </c>
      <c r="G1935">
        <v>3083</v>
      </c>
      <c r="H1935" t="s">
        <v>901</v>
      </c>
      <c r="I1935">
        <v>63300130</v>
      </c>
      <c r="J1935" t="s">
        <v>1896</v>
      </c>
      <c r="K1935" s="3"/>
      <c r="L1935" s="3">
        <v>57494.055597655177</v>
      </c>
      <c r="M1935" s="3">
        <v>59506.347543573102</v>
      </c>
      <c r="N1935" s="107"/>
      <c r="O1935" s="100"/>
      <c r="P1935" s="3">
        <f t="shared" si="30"/>
        <v>117000.40314122828</v>
      </c>
    </row>
    <row r="1936" spans="1:16" x14ac:dyDescent="0.35">
      <c r="A1936" t="s">
        <v>10</v>
      </c>
      <c r="C1936" t="s">
        <v>11</v>
      </c>
      <c r="D1936" t="s">
        <v>44</v>
      </c>
      <c r="E1936" t="s">
        <v>902</v>
      </c>
      <c r="F1936" t="s">
        <v>903</v>
      </c>
      <c r="G1936">
        <v>3083</v>
      </c>
      <c r="H1936" t="s">
        <v>901</v>
      </c>
      <c r="I1936">
        <v>63300170</v>
      </c>
      <c r="J1936" t="s">
        <v>1873</v>
      </c>
      <c r="K1936" s="3"/>
      <c r="L1936" s="3">
        <v>76179.623666893109</v>
      </c>
      <c r="M1936" s="3">
        <v>78845.910495234362</v>
      </c>
      <c r="N1936" s="107"/>
      <c r="O1936" s="100"/>
      <c r="P1936" s="3">
        <f t="shared" si="30"/>
        <v>155025.53416212747</v>
      </c>
    </row>
    <row r="1937" spans="1:16" x14ac:dyDescent="0.35">
      <c r="A1937" t="s">
        <v>10</v>
      </c>
      <c r="C1937" t="s">
        <v>11</v>
      </c>
      <c r="D1937" t="s">
        <v>44</v>
      </c>
      <c r="E1937" t="s">
        <v>904</v>
      </c>
      <c r="F1937" t="s">
        <v>905</v>
      </c>
      <c r="G1937">
        <v>3083</v>
      </c>
      <c r="H1937" t="s">
        <v>901</v>
      </c>
      <c r="I1937">
        <v>63300040</v>
      </c>
      <c r="J1937" t="s">
        <v>1515</v>
      </c>
      <c r="K1937" s="3"/>
      <c r="L1937" s="3">
        <v>16146.228504099601</v>
      </c>
      <c r="M1937" s="3">
        <v>16711.346501743083</v>
      </c>
      <c r="N1937" s="107"/>
      <c r="O1937" s="100"/>
      <c r="P1937" s="3">
        <f t="shared" si="30"/>
        <v>32857.575005842686</v>
      </c>
    </row>
    <row r="1938" spans="1:16" x14ac:dyDescent="0.35">
      <c r="A1938" t="s">
        <v>10</v>
      </c>
      <c r="C1938" t="s">
        <v>11</v>
      </c>
      <c r="D1938" t="s">
        <v>44</v>
      </c>
      <c r="E1938" t="s">
        <v>904</v>
      </c>
      <c r="F1938" t="s">
        <v>905</v>
      </c>
      <c r="G1938">
        <v>3083</v>
      </c>
      <c r="H1938" t="s">
        <v>901</v>
      </c>
      <c r="I1938">
        <v>63300080</v>
      </c>
      <c r="J1938" t="s">
        <v>91</v>
      </c>
      <c r="K1938" s="3"/>
      <c r="L1938" s="3">
        <v>46747.175859488365</v>
      </c>
      <c r="M1938" s="3">
        <v>48383.327014570452</v>
      </c>
      <c r="N1938" s="107"/>
      <c r="O1938" s="100"/>
      <c r="P1938" s="3">
        <f t="shared" si="30"/>
        <v>95130.502874058817</v>
      </c>
    </row>
    <row r="1939" spans="1:16" x14ac:dyDescent="0.35">
      <c r="A1939" t="s">
        <v>10</v>
      </c>
      <c r="C1939" t="s">
        <v>11</v>
      </c>
      <c r="D1939" t="s">
        <v>44</v>
      </c>
      <c r="E1939" t="s">
        <v>904</v>
      </c>
      <c r="F1939" t="s">
        <v>905</v>
      </c>
      <c r="G1939">
        <v>3083</v>
      </c>
      <c r="H1939" t="s">
        <v>901</v>
      </c>
      <c r="I1939">
        <v>63300100</v>
      </c>
      <c r="J1939" t="s">
        <v>1869</v>
      </c>
      <c r="K1939" s="3"/>
      <c r="L1939" s="3">
        <v>14147.17164168727</v>
      </c>
      <c r="M1939" s="3">
        <v>14642.322649146321</v>
      </c>
      <c r="N1939" s="107"/>
      <c r="O1939" s="100"/>
      <c r="P1939" s="3">
        <f t="shared" si="30"/>
        <v>28789.494290833591</v>
      </c>
    </row>
    <row r="1940" spans="1:16" x14ac:dyDescent="0.35">
      <c r="A1940" t="s">
        <v>10</v>
      </c>
      <c r="C1940" t="s">
        <v>11</v>
      </c>
      <c r="D1940" t="s">
        <v>44</v>
      </c>
      <c r="E1940" t="s">
        <v>904</v>
      </c>
      <c r="F1940" t="s">
        <v>905</v>
      </c>
      <c r="G1940">
        <v>3083</v>
      </c>
      <c r="H1940" t="s">
        <v>901</v>
      </c>
      <c r="I1940">
        <v>63300110</v>
      </c>
      <c r="J1940" t="s">
        <v>1866</v>
      </c>
      <c r="K1940" s="3"/>
      <c r="L1940" s="3">
        <v>632.32000000000005</v>
      </c>
      <c r="M1940" s="3">
        <v>632.32000000000005</v>
      </c>
      <c r="N1940" s="107"/>
      <c r="O1940" s="100"/>
      <c r="P1940" s="3">
        <f t="shared" si="30"/>
        <v>1264.6400000000001</v>
      </c>
    </row>
    <row r="1941" spans="1:16" x14ac:dyDescent="0.35">
      <c r="A1941" t="s">
        <v>10</v>
      </c>
      <c r="C1941" t="s">
        <v>11</v>
      </c>
      <c r="D1941" t="s">
        <v>44</v>
      </c>
      <c r="E1941" t="s">
        <v>904</v>
      </c>
      <c r="F1941" t="s">
        <v>905</v>
      </c>
      <c r="G1941">
        <v>3083</v>
      </c>
      <c r="H1941" t="s">
        <v>901</v>
      </c>
      <c r="I1941">
        <v>63300130</v>
      </c>
      <c r="J1941" t="s">
        <v>1896</v>
      </c>
      <c r="K1941" s="3"/>
      <c r="L1941" s="3">
        <v>18452.832576113829</v>
      </c>
      <c r="M1941" s="3">
        <v>19098.68171627781</v>
      </c>
      <c r="N1941" s="107"/>
      <c r="O1941" s="100"/>
      <c r="P1941" s="3">
        <f t="shared" si="30"/>
        <v>37551.514292391643</v>
      </c>
    </row>
    <row r="1942" spans="1:16" x14ac:dyDescent="0.35">
      <c r="A1942" t="s">
        <v>10</v>
      </c>
      <c r="C1942" t="s">
        <v>11</v>
      </c>
      <c r="D1942" t="s">
        <v>44</v>
      </c>
      <c r="E1942" t="s">
        <v>904</v>
      </c>
      <c r="F1942" t="s">
        <v>905</v>
      </c>
      <c r="G1942">
        <v>3083</v>
      </c>
      <c r="H1942" t="s">
        <v>901</v>
      </c>
      <c r="I1942">
        <v>63300170</v>
      </c>
      <c r="J1942" t="s">
        <v>1873</v>
      </c>
      <c r="K1942" s="3"/>
      <c r="L1942" s="3">
        <v>24450.003163350826</v>
      </c>
      <c r="M1942" s="3">
        <v>25305.753274068102</v>
      </c>
      <c r="N1942" s="107"/>
      <c r="O1942" s="100"/>
      <c r="P1942" s="3">
        <f t="shared" si="30"/>
        <v>49755.756437418924</v>
      </c>
    </row>
    <row r="1943" spans="1:16" x14ac:dyDescent="0.35">
      <c r="A1943" t="s">
        <v>10</v>
      </c>
      <c r="C1943" t="s">
        <v>11</v>
      </c>
      <c r="D1943" t="s">
        <v>44</v>
      </c>
      <c r="E1943" t="s">
        <v>906</v>
      </c>
      <c r="F1943" t="s">
        <v>907</v>
      </c>
      <c r="G1943">
        <v>3083</v>
      </c>
      <c r="H1943" t="s">
        <v>901</v>
      </c>
      <c r="I1943">
        <v>63300040</v>
      </c>
      <c r="J1943" t="s">
        <v>1515</v>
      </c>
      <c r="K1943" s="3"/>
      <c r="L1943" s="3">
        <v>5866.4787540378529</v>
      </c>
      <c r="M1943" s="3">
        <v>6071.805510429177</v>
      </c>
      <c r="N1943" s="107"/>
      <c r="O1943" s="100"/>
      <c r="P1943" s="3">
        <f t="shared" si="30"/>
        <v>11938.284264467031</v>
      </c>
    </row>
    <row r="1944" spans="1:16" x14ac:dyDescent="0.35">
      <c r="A1944" t="s">
        <v>10</v>
      </c>
      <c r="C1944" t="s">
        <v>11</v>
      </c>
      <c r="D1944" t="s">
        <v>44</v>
      </c>
      <c r="E1944" t="s">
        <v>906</v>
      </c>
      <c r="F1944" t="s">
        <v>907</v>
      </c>
      <c r="G1944">
        <v>3083</v>
      </c>
      <c r="H1944" t="s">
        <v>901</v>
      </c>
      <c r="I1944">
        <v>63300080</v>
      </c>
      <c r="J1944" t="s">
        <v>91</v>
      </c>
      <c r="K1944" s="3"/>
      <c r="L1944" s="3">
        <v>33792.229795396692</v>
      </c>
      <c r="M1944" s="3">
        <v>34974.957838235568</v>
      </c>
      <c r="N1944" s="107"/>
      <c r="O1944" s="100"/>
      <c r="P1944" s="3">
        <f t="shared" si="30"/>
        <v>68767.18763363226</v>
      </c>
    </row>
    <row r="1945" spans="1:16" x14ac:dyDescent="0.35">
      <c r="A1945" t="s">
        <v>10</v>
      </c>
      <c r="C1945" t="s">
        <v>11</v>
      </c>
      <c r="D1945" t="s">
        <v>44</v>
      </c>
      <c r="E1945" t="s">
        <v>906</v>
      </c>
      <c r="F1945" t="s">
        <v>907</v>
      </c>
      <c r="G1945">
        <v>3083</v>
      </c>
      <c r="H1945" t="s">
        <v>901</v>
      </c>
      <c r="I1945">
        <v>63300100</v>
      </c>
      <c r="J1945" t="s">
        <v>1869</v>
      </c>
      <c r="K1945" s="3"/>
      <c r="L1945" s="3">
        <v>10226.595859133209</v>
      </c>
      <c r="M1945" s="3">
        <v>10584.52671420287</v>
      </c>
      <c r="N1945" s="107"/>
      <c r="O1945" s="100"/>
      <c r="P1945" s="3">
        <f t="shared" si="30"/>
        <v>20811.122573336077</v>
      </c>
    </row>
    <row r="1946" spans="1:16" x14ac:dyDescent="0.35">
      <c r="A1946" t="s">
        <v>10</v>
      </c>
      <c r="C1946" t="s">
        <v>11</v>
      </c>
      <c r="D1946" t="s">
        <v>44</v>
      </c>
      <c r="E1946" t="s">
        <v>906</v>
      </c>
      <c r="F1946" t="s">
        <v>907</v>
      </c>
      <c r="G1946">
        <v>3083</v>
      </c>
      <c r="H1946" t="s">
        <v>901</v>
      </c>
      <c r="I1946">
        <v>63300110</v>
      </c>
      <c r="J1946" t="s">
        <v>1866</v>
      </c>
      <c r="K1946" s="3"/>
      <c r="L1946" s="3">
        <v>900</v>
      </c>
      <c r="M1946" s="3">
        <v>900</v>
      </c>
      <c r="N1946" s="107"/>
      <c r="O1946" s="100"/>
      <c r="P1946" s="3">
        <f t="shared" si="30"/>
        <v>1800</v>
      </c>
    </row>
    <row r="1947" spans="1:16" x14ac:dyDescent="0.35">
      <c r="A1947" t="s">
        <v>10</v>
      </c>
      <c r="C1947" t="s">
        <v>11</v>
      </c>
      <c r="D1947" t="s">
        <v>44</v>
      </c>
      <c r="E1947" t="s">
        <v>906</v>
      </c>
      <c r="F1947" t="s">
        <v>907</v>
      </c>
      <c r="G1947">
        <v>3083</v>
      </c>
      <c r="H1947" t="s">
        <v>901</v>
      </c>
      <c r="I1947">
        <v>63300130</v>
      </c>
      <c r="J1947" t="s">
        <v>1896</v>
      </c>
      <c r="K1947" s="3"/>
      <c r="L1947" s="3">
        <v>13339.038077130272</v>
      </c>
      <c r="M1947" s="3">
        <v>13805.904409829829</v>
      </c>
      <c r="N1947" s="107"/>
      <c r="O1947" s="100"/>
      <c r="P1947" s="3">
        <f t="shared" si="30"/>
        <v>27144.942486960099</v>
      </c>
    </row>
    <row r="1948" spans="1:16" x14ac:dyDescent="0.35">
      <c r="A1948" t="s">
        <v>10</v>
      </c>
      <c r="C1948" t="s">
        <v>11</v>
      </c>
      <c r="D1948" t="s">
        <v>44</v>
      </c>
      <c r="E1948" t="s">
        <v>906</v>
      </c>
      <c r="F1948" t="s">
        <v>907</v>
      </c>
      <c r="G1948">
        <v>3083</v>
      </c>
      <c r="H1948" t="s">
        <v>901</v>
      </c>
      <c r="I1948">
        <v>63300170</v>
      </c>
      <c r="J1948" t="s">
        <v>1873</v>
      </c>
      <c r="K1948" s="3"/>
      <c r="L1948" s="3">
        <v>8883.5249704001781</v>
      </c>
      <c r="M1948" s="3">
        <v>9194.4483443641839</v>
      </c>
      <c r="N1948" s="107"/>
      <c r="O1948" s="100"/>
      <c r="P1948" s="3">
        <f t="shared" si="30"/>
        <v>18077.973314764364</v>
      </c>
    </row>
    <row r="1949" spans="1:16" x14ac:dyDescent="0.35">
      <c r="A1949" t="s">
        <v>10</v>
      </c>
      <c r="C1949" t="s">
        <v>11</v>
      </c>
      <c r="D1949" t="s">
        <v>44</v>
      </c>
      <c r="E1949" t="s">
        <v>908</v>
      </c>
      <c r="F1949" t="s">
        <v>909</v>
      </c>
      <c r="G1949">
        <v>3083</v>
      </c>
      <c r="H1949" t="s">
        <v>901</v>
      </c>
      <c r="I1949">
        <v>63300040</v>
      </c>
      <c r="J1949" t="s">
        <v>1515</v>
      </c>
      <c r="K1949" s="3"/>
      <c r="L1949" s="3">
        <v>16346.691320860084</v>
      </c>
      <c r="M1949" s="3">
        <v>16918.825517090183</v>
      </c>
      <c r="N1949" s="107"/>
      <c r="O1949" s="100"/>
      <c r="P1949" s="3">
        <f t="shared" si="30"/>
        <v>33265.516837950265</v>
      </c>
    </row>
    <row r="1950" spans="1:16" x14ac:dyDescent="0.35">
      <c r="A1950" t="s">
        <v>10</v>
      </c>
      <c r="C1950" t="s">
        <v>11</v>
      </c>
      <c r="D1950" t="s">
        <v>44</v>
      </c>
      <c r="E1950" t="s">
        <v>908</v>
      </c>
      <c r="F1950" t="s">
        <v>909</v>
      </c>
      <c r="G1950">
        <v>3083</v>
      </c>
      <c r="H1950" t="s">
        <v>901</v>
      </c>
      <c r="I1950">
        <v>63300080</v>
      </c>
      <c r="J1950" t="s">
        <v>91</v>
      </c>
      <c r="K1950" s="3"/>
      <c r="L1950" s="3">
        <v>47327.563443252053</v>
      </c>
      <c r="M1950" s="3">
        <v>48984.02816376587</v>
      </c>
      <c r="N1950" s="107"/>
      <c r="O1950" s="100"/>
      <c r="P1950" s="3">
        <f t="shared" si="30"/>
        <v>96311.591607017923</v>
      </c>
    </row>
    <row r="1951" spans="1:16" x14ac:dyDescent="0.35">
      <c r="A1951" t="s">
        <v>10</v>
      </c>
      <c r="C1951" t="s">
        <v>11</v>
      </c>
      <c r="D1951" t="s">
        <v>44</v>
      </c>
      <c r="E1951" t="s">
        <v>908</v>
      </c>
      <c r="F1951" t="s">
        <v>909</v>
      </c>
      <c r="G1951">
        <v>3083</v>
      </c>
      <c r="H1951" t="s">
        <v>901</v>
      </c>
      <c r="I1951">
        <v>63300100</v>
      </c>
      <c r="J1951" t="s">
        <v>1869</v>
      </c>
      <c r="K1951" s="3"/>
      <c r="L1951" s="3">
        <v>14322.815252563121</v>
      </c>
      <c r="M1951" s="3">
        <v>14824.113786402828</v>
      </c>
      <c r="N1951" s="107"/>
      <c r="O1951" s="100"/>
      <c r="P1951" s="3">
        <f t="shared" si="30"/>
        <v>29146.929038965951</v>
      </c>
    </row>
    <row r="1952" spans="1:16" x14ac:dyDescent="0.35">
      <c r="A1952" t="s">
        <v>10</v>
      </c>
      <c r="C1952" t="s">
        <v>11</v>
      </c>
      <c r="D1952" t="s">
        <v>44</v>
      </c>
      <c r="E1952" t="s">
        <v>908</v>
      </c>
      <c r="F1952" t="s">
        <v>909</v>
      </c>
      <c r="G1952">
        <v>3083</v>
      </c>
      <c r="H1952" t="s">
        <v>901</v>
      </c>
      <c r="I1952">
        <v>63300110</v>
      </c>
      <c r="J1952" t="s">
        <v>1866</v>
      </c>
      <c r="K1952" s="3"/>
      <c r="L1952" s="3">
        <v>40</v>
      </c>
      <c r="M1952" s="3">
        <v>40</v>
      </c>
      <c r="N1952" s="107"/>
      <c r="O1952" s="100"/>
      <c r="P1952" s="3">
        <f t="shared" si="30"/>
        <v>80</v>
      </c>
    </row>
    <row r="1953" spans="1:16" x14ac:dyDescent="0.35">
      <c r="A1953" t="s">
        <v>10</v>
      </c>
      <c r="C1953" t="s">
        <v>11</v>
      </c>
      <c r="D1953" t="s">
        <v>44</v>
      </c>
      <c r="E1953" t="s">
        <v>908</v>
      </c>
      <c r="F1953" t="s">
        <v>909</v>
      </c>
      <c r="G1953">
        <v>3083</v>
      </c>
      <c r="H1953" t="s">
        <v>901</v>
      </c>
      <c r="I1953">
        <v>63300130</v>
      </c>
      <c r="J1953" t="s">
        <v>1896</v>
      </c>
      <c r="K1953" s="3"/>
      <c r="L1953" s="3">
        <v>18681.93293812581</v>
      </c>
      <c r="M1953" s="3">
        <v>19335.800590960211</v>
      </c>
      <c r="N1953" s="107"/>
      <c r="O1953" s="100"/>
      <c r="P1953" s="3">
        <f t="shared" si="30"/>
        <v>38017.733529086021</v>
      </c>
    </row>
    <row r="1954" spans="1:16" x14ac:dyDescent="0.35">
      <c r="A1954" t="s">
        <v>10</v>
      </c>
      <c r="C1954" t="s">
        <v>11</v>
      </c>
      <c r="D1954" t="s">
        <v>44</v>
      </c>
      <c r="E1954" t="s">
        <v>908</v>
      </c>
      <c r="F1954" t="s">
        <v>909</v>
      </c>
      <c r="G1954">
        <v>3083</v>
      </c>
      <c r="H1954" t="s">
        <v>901</v>
      </c>
      <c r="I1954">
        <v>63300170</v>
      </c>
      <c r="J1954" t="s">
        <v>1873</v>
      </c>
      <c r="K1954" s="3"/>
      <c r="L1954" s="3">
        <v>24753.561143016697</v>
      </c>
      <c r="M1954" s="3">
        <v>25619.93578302228</v>
      </c>
      <c r="N1954" s="107"/>
      <c r="O1954" s="100"/>
      <c r="P1954" s="3">
        <f t="shared" si="30"/>
        <v>50373.496926038977</v>
      </c>
    </row>
    <row r="1955" spans="1:16" x14ac:dyDescent="0.35">
      <c r="A1955" t="s">
        <v>10</v>
      </c>
      <c r="C1955" t="s">
        <v>11</v>
      </c>
      <c r="D1955" t="s">
        <v>44</v>
      </c>
      <c r="E1955" t="s">
        <v>910</v>
      </c>
      <c r="F1955" t="s">
        <v>911</v>
      </c>
      <c r="G1955">
        <v>3083</v>
      </c>
      <c r="H1955" t="s">
        <v>901</v>
      </c>
      <c r="I1955">
        <v>63300040</v>
      </c>
      <c r="J1955" t="s">
        <v>1515</v>
      </c>
      <c r="K1955" s="3"/>
      <c r="L1955" s="3">
        <v>1049.7132345685827</v>
      </c>
      <c r="M1955" s="3">
        <v>1086.4531977784832</v>
      </c>
      <c r="N1955" s="107"/>
      <c r="O1955" s="100"/>
      <c r="P1955" s="3">
        <f t="shared" si="30"/>
        <v>2136.1664323470659</v>
      </c>
    </row>
    <row r="1956" spans="1:16" x14ac:dyDescent="0.35">
      <c r="A1956" t="s">
        <v>10</v>
      </c>
      <c r="C1956" t="s">
        <v>11</v>
      </c>
      <c r="D1956" t="s">
        <v>44</v>
      </c>
      <c r="E1956" t="s">
        <v>910</v>
      </c>
      <c r="F1956" t="s">
        <v>911</v>
      </c>
      <c r="G1956">
        <v>3083</v>
      </c>
      <c r="H1956" t="s">
        <v>901</v>
      </c>
      <c r="I1956">
        <v>63300080</v>
      </c>
      <c r="J1956" t="s">
        <v>91</v>
      </c>
      <c r="K1956" s="3"/>
      <c r="L1956" s="3">
        <v>3039.1697457985633</v>
      </c>
      <c r="M1956" s="3">
        <v>3145.5406869015128</v>
      </c>
      <c r="N1956" s="107"/>
      <c r="O1956" s="100"/>
      <c r="P1956" s="3">
        <f t="shared" si="30"/>
        <v>6184.7104327000761</v>
      </c>
    </row>
    <row r="1957" spans="1:16" x14ac:dyDescent="0.35">
      <c r="A1957" t="s">
        <v>10</v>
      </c>
      <c r="C1957" t="s">
        <v>11</v>
      </c>
      <c r="D1957" t="s">
        <v>44</v>
      </c>
      <c r="E1957" t="s">
        <v>910</v>
      </c>
      <c r="F1957" t="s">
        <v>911</v>
      </c>
      <c r="G1957">
        <v>3083</v>
      </c>
      <c r="H1957" t="s">
        <v>901</v>
      </c>
      <c r="I1957">
        <v>63300100</v>
      </c>
      <c r="J1957" t="s">
        <v>1869</v>
      </c>
      <c r="K1957" s="3"/>
      <c r="L1957" s="3">
        <v>919.74873886009152</v>
      </c>
      <c r="M1957" s="3">
        <v>951.93994472019472</v>
      </c>
      <c r="N1957" s="107"/>
      <c r="O1957" s="100"/>
      <c r="P1957" s="3">
        <f t="shared" si="30"/>
        <v>1871.6886835802861</v>
      </c>
    </row>
    <row r="1958" spans="1:16" x14ac:dyDescent="0.35">
      <c r="A1958" t="s">
        <v>10</v>
      </c>
      <c r="C1958" t="s">
        <v>11</v>
      </c>
      <c r="D1958" t="s">
        <v>44</v>
      </c>
      <c r="E1958" t="s">
        <v>910</v>
      </c>
      <c r="F1958" t="s">
        <v>911</v>
      </c>
      <c r="G1958">
        <v>3083</v>
      </c>
      <c r="H1958" t="s">
        <v>901</v>
      </c>
      <c r="I1958">
        <v>63300110</v>
      </c>
      <c r="J1958" t="s">
        <v>1866</v>
      </c>
      <c r="K1958" s="3"/>
      <c r="L1958" s="3">
        <v>297.60000000000002</v>
      </c>
      <c r="M1958" s="3">
        <v>297.60000000000002</v>
      </c>
      <c r="N1958" s="107"/>
      <c r="O1958" s="100"/>
      <c r="P1958" s="3">
        <f t="shared" si="30"/>
        <v>595.20000000000005</v>
      </c>
    </row>
    <row r="1959" spans="1:16" x14ac:dyDescent="0.35">
      <c r="A1959" t="s">
        <v>10</v>
      </c>
      <c r="C1959" t="s">
        <v>11</v>
      </c>
      <c r="D1959" t="s">
        <v>44</v>
      </c>
      <c r="E1959" t="s">
        <v>910</v>
      </c>
      <c r="F1959" t="s">
        <v>911</v>
      </c>
      <c r="G1959">
        <v>3083</v>
      </c>
      <c r="H1959" t="s">
        <v>901</v>
      </c>
      <c r="I1959">
        <v>63300130</v>
      </c>
      <c r="J1959" t="s">
        <v>1896</v>
      </c>
      <c r="K1959" s="3"/>
      <c r="L1959" s="3">
        <v>1199.6722680783803</v>
      </c>
      <c r="M1959" s="3">
        <v>1241.6607974611236</v>
      </c>
      <c r="N1959" s="107"/>
      <c r="O1959" s="100"/>
      <c r="P1959" s="3">
        <f t="shared" si="30"/>
        <v>2441.3330655395039</v>
      </c>
    </row>
    <row r="1960" spans="1:16" x14ac:dyDescent="0.35">
      <c r="A1960" t="s">
        <v>10</v>
      </c>
      <c r="C1960" t="s">
        <v>11</v>
      </c>
      <c r="D1960" t="s">
        <v>44</v>
      </c>
      <c r="E1960" t="s">
        <v>910</v>
      </c>
      <c r="F1960" t="s">
        <v>911</v>
      </c>
      <c r="G1960">
        <v>3083</v>
      </c>
      <c r="H1960" t="s">
        <v>901</v>
      </c>
      <c r="I1960">
        <v>63300170</v>
      </c>
      <c r="J1960" t="s">
        <v>1873</v>
      </c>
      <c r="K1960" s="3"/>
      <c r="L1960" s="3">
        <v>1589.565755203854</v>
      </c>
      <c r="M1960" s="3">
        <v>1645.2005566359887</v>
      </c>
      <c r="N1960" s="107"/>
      <c r="O1960" s="100"/>
      <c r="P1960" s="3">
        <f t="shared" si="30"/>
        <v>3234.7663118398427</v>
      </c>
    </row>
    <row r="1961" spans="1:16" x14ac:dyDescent="0.35">
      <c r="A1961" t="s">
        <v>10</v>
      </c>
      <c r="C1961" t="s">
        <v>11</v>
      </c>
      <c r="D1961" t="s">
        <v>44</v>
      </c>
      <c r="E1961" t="s">
        <v>912</v>
      </c>
      <c r="F1961" t="s">
        <v>913</v>
      </c>
      <c r="G1961">
        <v>3083</v>
      </c>
      <c r="H1961" t="s">
        <v>901</v>
      </c>
      <c r="I1961">
        <v>63300040</v>
      </c>
      <c r="J1961" t="s">
        <v>1515</v>
      </c>
      <c r="K1961" s="3"/>
      <c r="L1961" s="3">
        <v>28210.625719669886</v>
      </c>
      <c r="M1961" s="3">
        <v>29197.997619858328</v>
      </c>
      <c r="N1961" s="107"/>
      <c r="O1961" s="100"/>
      <c r="P1961" s="3">
        <f t="shared" si="30"/>
        <v>57408.623339528218</v>
      </c>
    </row>
    <row r="1962" spans="1:16" x14ac:dyDescent="0.35">
      <c r="A1962" t="s">
        <v>10</v>
      </c>
      <c r="C1962" t="s">
        <v>11</v>
      </c>
      <c r="D1962" t="s">
        <v>44</v>
      </c>
      <c r="E1962" t="s">
        <v>912</v>
      </c>
      <c r="F1962" t="s">
        <v>913</v>
      </c>
      <c r="G1962">
        <v>3083</v>
      </c>
      <c r="H1962" t="s">
        <v>901</v>
      </c>
      <c r="I1962">
        <v>63300080</v>
      </c>
      <c r="J1962" t="s">
        <v>91</v>
      </c>
      <c r="K1962" s="3"/>
      <c r="L1962" s="3">
        <v>81676.47827409186</v>
      </c>
      <c r="M1962" s="3">
        <v>84535.155013685071</v>
      </c>
      <c r="N1962" s="107"/>
      <c r="O1962" s="100"/>
      <c r="P1962" s="3">
        <f t="shared" si="30"/>
        <v>166211.63328777693</v>
      </c>
    </row>
    <row r="1963" spans="1:16" x14ac:dyDescent="0.35">
      <c r="A1963" t="s">
        <v>10</v>
      </c>
      <c r="C1963" t="s">
        <v>11</v>
      </c>
      <c r="D1963" t="s">
        <v>44</v>
      </c>
      <c r="E1963" t="s">
        <v>912</v>
      </c>
      <c r="F1963" t="s">
        <v>913</v>
      </c>
      <c r="G1963">
        <v>3083</v>
      </c>
      <c r="H1963" t="s">
        <v>901</v>
      </c>
      <c r="I1963">
        <v>63300100</v>
      </c>
      <c r="J1963" t="s">
        <v>1869</v>
      </c>
      <c r="K1963" s="3"/>
      <c r="L1963" s="3">
        <v>24717.881582948856</v>
      </c>
      <c r="M1963" s="3">
        <v>25583.007438352059</v>
      </c>
      <c r="N1963" s="107"/>
      <c r="O1963" s="100"/>
      <c r="P1963" s="3">
        <f t="shared" si="30"/>
        <v>50300.889021300914</v>
      </c>
    </row>
    <row r="1964" spans="1:16" x14ac:dyDescent="0.35">
      <c r="A1964" t="s">
        <v>10</v>
      </c>
      <c r="C1964" t="s">
        <v>11</v>
      </c>
      <c r="D1964" t="s">
        <v>44</v>
      </c>
      <c r="E1964" t="s">
        <v>912</v>
      </c>
      <c r="F1964" t="s">
        <v>913</v>
      </c>
      <c r="G1964">
        <v>3083</v>
      </c>
      <c r="H1964" t="s">
        <v>901</v>
      </c>
      <c r="I1964">
        <v>63300130</v>
      </c>
      <c r="J1964" t="s">
        <v>1896</v>
      </c>
      <c r="K1964" s="3"/>
      <c r="L1964" s="3">
        <v>32240.715108194156</v>
      </c>
      <c r="M1964" s="3">
        <v>33369.140136980946</v>
      </c>
      <c r="N1964" s="107"/>
      <c r="O1964" s="100"/>
      <c r="P1964" s="3">
        <f t="shared" si="30"/>
        <v>65609.855245175102</v>
      </c>
    </row>
    <row r="1965" spans="1:16" x14ac:dyDescent="0.35">
      <c r="A1965" t="s">
        <v>10</v>
      </c>
      <c r="C1965" t="s">
        <v>11</v>
      </c>
      <c r="D1965" t="s">
        <v>44</v>
      </c>
      <c r="E1965" t="s">
        <v>912</v>
      </c>
      <c r="F1965" t="s">
        <v>913</v>
      </c>
      <c r="G1965">
        <v>3083</v>
      </c>
      <c r="H1965" t="s">
        <v>901</v>
      </c>
      <c r="I1965">
        <v>63300170</v>
      </c>
      <c r="J1965" t="s">
        <v>1873</v>
      </c>
      <c r="K1965" s="3"/>
      <c r="L1965" s="3">
        <v>42718.947518357258</v>
      </c>
      <c r="M1965" s="3">
        <v>44214.110681499755</v>
      </c>
      <c r="N1965" s="107"/>
      <c r="O1965" s="100"/>
      <c r="P1965" s="3">
        <f t="shared" si="30"/>
        <v>86933.058199857012</v>
      </c>
    </row>
    <row r="1966" spans="1:16" x14ac:dyDescent="0.35">
      <c r="A1966" t="s">
        <v>10</v>
      </c>
      <c r="C1966" t="s">
        <v>11</v>
      </c>
      <c r="D1966" t="s">
        <v>44</v>
      </c>
      <c r="E1966" t="s">
        <v>914</v>
      </c>
      <c r="F1966" t="s">
        <v>915</v>
      </c>
      <c r="G1966">
        <v>3083</v>
      </c>
      <c r="H1966" t="s">
        <v>901</v>
      </c>
      <c r="I1966">
        <v>63300040</v>
      </c>
      <c r="J1966" t="s">
        <v>1515</v>
      </c>
      <c r="K1966" s="3"/>
      <c r="L1966" s="3">
        <v>52626.934876153886</v>
      </c>
      <c r="M1966" s="3">
        <v>54468.877596819271</v>
      </c>
      <c r="N1966" s="107"/>
      <c r="O1966" s="100"/>
      <c r="P1966" s="3">
        <f t="shared" si="30"/>
        <v>107095.81247297316</v>
      </c>
    </row>
    <row r="1967" spans="1:16" x14ac:dyDescent="0.35">
      <c r="A1967" t="s">
        <v>10</v>
      </c>
      <c r="C1967" t="s">
        <v>11</v>
      </c>
      <c r="D1967" t="s">
        <v>44</v>
      </c>
      <c r="E1967" t="s">
        <v>914</v>
      </c>
      <c r="F1967" t="s">
        <v>915</v>
      </c>
      <c r="G1967">
        <v>3083</v>
      </c>
      <c r="H1967" t="s">
        <v>901</v>
      </c>
      <c r="I1967">
        <v>63300080</v>
      </c>
      <c r="J1967" t="s">
        <v>91</v>
      </c>
      <c r="K1967" s="3"/>
      <c r="L1967" s="3">
        <v>152367.50668905507</v>
      </c>
      <c r="M1967" s="3">
        <v>157700.369423172</v>
      </c>
      <c r="N1967" s="107"/>
      <c r="O1967" s="100"/>
      <c r="P1967" s="3">
        <f t="shared" si="30"/>
        <v>310067.8761122271</v>
      </c>
    </row>
    <row r="1968" spans="1:16" x14ac:dyDescent="0.35">
      <c r="A1968" t="s">
        <v>10</v>
      </c>
      <c r="C1968" t="s">
        <v>11</v>
      </c>
      <c r="D1968" t="s">
        <v>44</v>
      </c>
      <c r="E1968" t="s">
        <v>914</v>
      </c>
      <c r="F1968" t="s">
        <v>915</v>
      </c>
      <c r="G1968">
        <v>3083</v>
      </c>
      <c r="H1968" t="s">
        <v>901</v>
      </c>
      <c r="I1968">
        <v>63300100</v>
      </c>
      <c r="J1968" t="s">
        <v>1869</v>
      </c>
      <c r="K1968" s="3"/>
      <c r="L1968" s="3">
        <v>46111.219129582452</v>
      </c>
      <c r="M1968" s="3">
        <v>47725.11179911784</v>
      </c>
      <c r="N1968" s="107"/>
      <c r="O1968" s="100"/>
      <c r="P1968" s="3">
        <f t="shared" si="30"/>
        <v>93836.330928700292</v>
      </c>
    </row>
    <row r="1969" spans="1:16" x14ac:dyDescent="0.35">
      <c r="A1969" t="s">
        <v>10</v>
      </c>
      <c r="C1969" t="s">
        <v>11</v>
      </c>
      <c r="D1969" t="s">
        <v>44</v>
      </c>
      <c r="E1969" t="s">
        <v>914</v>
      </c>
      <c r="F1969" t="s">
        <v>915</v>
      </c>
      <c r="G1969">
        <v>3083</v>
      </c>
      <c r="H1969" t="s">
        <v>901</v>
      </c>
      <c r="I1969">
        <v>63300130</v>
      </c>
      <c r="J1969" t="s">
        <v>1896</v>
      </c>
      <c r="K1969" s="3"/>
      <c r="L1969" s="3">
        <v>60145.068429890154</v>
      </c>
      <c r="M1969" s="3">
        <v>62250.145824936306</v>
      </c>
      <c r="N1969" s="107"/>
      <c r="O1969" s="100"/>
      <c r="P1969" s="3">
        <f t="shared" si="30"/>
        <v>122395.21425482645</v>
      </c>
    </row>
    <row r="1970" spans="1:16" x14ac:dyDescent="0.35">
      <c r="A1970" t="s">
        <v>10</v>
      </c>
      <c r="C1970" t="s">
        <v>11</v>
      </c>
      <c r="D1970" t="s">
        <v>44</v>
      </c>
      <c r="E1970" t="s">
        <v>914</v>
      </c>
      <c r="F1970" t="s">
        <v>915</v>
      </c>
      <c r="G1970">
        <v>3083</v>
      </c>
      <c r="H1970" t="s">
        <v>901</v>
      </c>
      <c r="I1970">
        <v>63300170</v>
      </c>
      <c r="J1970" t="s">
        <v>1873</v>
      </c>
      <c r="K1970" s="3"/>
      <c r="L1970" s="3">
        <v>79692.215669604455</v>
      </c>
      <c r="M1970" s="3">
        <v>82481.443218040615</v>
      </c>
      <c r="N1970" s="107"/>
      <c r="O1970" s="100"/>
      <c r="P1970" s="3">
        <f t="shared" si="30"/>
        <v>162173.65888764506</v>
      </c>
    </row>
    <row r="1971" spans="1:16" x14ac:dyDescent="0.35">
      <c r="A1971" t="s">
        <v>10</v>
      </c>
      <c r="C1971" t="s">
        <v>11</v>
      </c>
      <c r="D1971" t="s">
        <v>44</v>
      </c>
      <c r="E1971" t="s">
        <v>896</v>
      </c>
      <c r="F1971" t="s">
        <v>897</v>
      </c>
      <c r="G1971">
        <v>3086</v>
      </c>
      <c r="H1971" t="s">
        <v>898</v>
      </c>
      <c r="I1971">
        <v>63300040</v>
      </c>
      <c r="J1971" t="s">
        <v>1515</v>
      </c>
      <c r="K1971" s="3"/>
      <c r="L1971" s="3">
        <v>21199.13351107874</v>
      </c>
      <c r="M1971" s="3">
        <v>21941.103183966494</v>
      </c>
      <c r="N1971" s="107"/>
      <c r="O1971" s="100"/>
      <c r="P1971" s="3">
        <f t="shared" si="30"/>
        <v>43140.236695045234</v>
      </c>
    </row>
    <row r="1972" spans="1:16" x14ac:dyDescent="0.35">
      <c r="A1972" t="s">
        <v>10</v>
      </c>
      <c r="C1972" t="s">
        <v>11</v>
      </c>
      <c r="D1972" t="s">
        <v>44</v>
      </c>
      <c r="E1972" t="s">
        <v>896</v>
      </c>
      <c r="F1972" t="s">
        <v>897</v>
      </c>
      <c r="G1972">
        <v>3086</v>
      </c>
      <c r="H1972" t="s">
        <v>898</v>
      </c>
      <c r="I1972">
        <v>63300080</v>
      </c>
      <c r="J1972" t="s">
        <v>91</v>
      </c>
      <c r="K1972" s="3"/>
      <c r="L1972" s="3">
        <v>61376.53892731369</v>
      </c>
      <c r="M1972" s="3">
        <v>63524.71778976966</v>
      </c>
      <c r="N1972" s="107"/>
      <c r="O1972" s="100"/>
      <c r="P1972" s="3">
        <f t="shared" si="30"/>
        <v>124901.25671708335</v>
      </c>
    </row>
    <row r="1973" spans="1:16" x14ac:dyDescent="0.35">
      <c r="A1973" t="s">
        <v>10</v>
      </c>
      <c r="C1973" t="s">
        <v>11</v>
      </c>
      <c r="D1973" t="s">
        <v>44</v>
      </c>
      <c r="E1973" t="s">
        <v>896</v>
      </c>
      <c r="F1973" t="s">
        <v>897</v>
      </c>
      <c r="G1973">
        <v>3086</v>
      </c>
      <c r="H1973" t="s">
        <v>898</v>
      </c>
      <c r="I1973">
        <v>63300100</v>
      </c>
      <c r="J1973" t="s">
        <v>1869</v>
      </c>
      <c r="K1973" s="3"/>
      <c r="L1973" s="3">
        <v>18574.478885897563</v>
      </c>
      <c r="M1973" s="3">
        <v>19224.585646903975</v>
      </c>
      <c r="N1973" s="107"/>
      <c r="O1973" s="100"/>
      <c r="P1973" s="3">
        <f t="shared" si="30"/>
        <v>37799.064532801538</v>
      </c>
    </row>
    <row r="1974" spans="1:16" x14ac:dyDescent="0.35">
      <c r="A1974" t="s">
        <v>10</v>
      </c>
      <c r="C1974" t="s">
        <v>11</v>
      </c>
      <c r="D1974" t="s">
        <v>44</v>
      </c>
      <c r="E1974" t="s">
        <v>896</v>
      </c>
      <c r="F1974" t="s">
        <v>897</v>
      </c>
      <c r="G1974">
        <v>3086</v>
      </c>
      <c r="H1974" t="s">
        <v>898</v>
      </c>
      <c r="I1974">
        <v>63300110</v>
      </c>
      <c r="J1974" t="s">
        <v>1866</v>
      </c>
      <c r="K1974" s="3"/>
      <c r="L1974" s="3">
        <v>1611.7099999919999</v>
      </c>
      <c r="M1974" s="3">
        <v>1611.7099999919999</v>
      </c>
      <c r="N1974" s="107"/>
      <c r="O1974" s="100"/>
      <c r="P1974" s="3">
        <f t="shared" si="30"/>
        <v>3223.4199999839998</v>
      </c>
    </row>
    <row r="1975" spans="1:16" x14ac:dyDescent="0.35">
      <c r="A1975" t="s">
        <v>10</v>
      </c>
      <c r="C1975" t="s">
        <v>11</v>
      </c>
      <c r="D1975" t="s">
        <v>44</v>
      </c>
      <c r="E1975" t="s">
        <v>896</v>
      </c>
      <c r="F1975" t="s">
        <v>897</v>
      </c>
      <c r="G1975">
        <v>3086</v>
      </c>
      <c r="H1975" t="s">
        <v>898</v>
      </c>
      <c r="I1975">
        <v>63300170</v>
      </c>
      <c r="J1975" t="s">
        <v>1873</v>
      </c>
      <c r="K1975" s="3"/>
      <c r="L1975" s="3">
        <v>32101.545031062094</v>
      </c>
      <c r="M1975" s="3">
        <v>33225.099107149268</v>
      </c>
      <c r="N1975" s="107"/>
      <c r="O1975" s="100"/>
      <c r="P1975" s="3">
        <f t="shared" si="30"/>
        <v>65326.644138211363</v>
      </c>
    </row>
    <row r="1976" spans="1:16" x14ac:dyDescent="0.35">
      <c r="A1976" t="s">
        <v>10</v>
      </c>
      <c r="C1976" t="s">
        <v>11</v>
      </c>
      <c r="D1976" t="s">
        <v>44</v>
      </c>
      <c r="E1976" t="s">
        <v>840</v>
      </c>
      <c r="F1976" t="s">
        <v>841</v>
      </c>
      <c r="G1976">
        <v>3090</v>
      </c>
      <c r="H1976" t="s">
        <v>842</v>
      </c>
      <c r="I1976">
        <v>63300040</v>
      </c>
      <c r="J1976" t="s">
        <v>1515</v>
      </c>
      <c r="K1976" s="3"/>
      <c r="L1976" s="3">
        <v>11440.930274911692</v>
      </c>
      <c r="M1976" s="3">
        <v>11841.3628345336</v>
      </c>
      <c r="N1976" s="107"/>
      <c r="O1976" s="100"/>
      <c r="P1976" s="3">
        <f t="shared" si="30"/>
        <v>23282.293109445294</v>
      </c>
    </row>
    <row r="1977" spans="1:16" x14ac:dyDescent="0.35">
      <c r="A1977" t="s">
        <v>10</v>
      </c>
      <c r="C1977" t="s">
        <v>11</v>
      </c>
      <c r="D1977" t="s">
        <v>44</v>
      </c>
      <c r="E1977" t="s">
        <v>840</v>
      </c>
      <c r="F1977" t="s">
        <v>841</v>
      </c>
      <c r="G1977">
        <v>3090</v>
      </c>
      <c r="H1977" t="s">
        <v>842</v>
      </c>
      <c r="I1977">
        <v>63300080</v>
      </c>
      <c r="J1977" t="s">
        <v>91</v>
      </c>
      <c r="K1977" s="3"/>
      <c r="L1977" s="3">
        <v>33124.217176887185</v>
      </c>
      <c r="M1977" s="3">
        <v>34283.564778078231</v>
      </c>
      <c r="N1977" s="107"/>
      <c r="O1977" s="100"/>
      <c r="P1977" s="3">
        <f t="shared" si="30"/>
        <v>67407.781954965409</v>
      </c>
    </row>
    <row r="1978" spans="1:16" x14ac:dyDescent="0.35">
      <c r="A1978" t="s">
        <v>10</v>
      </c>
      <c r="C1978" t="s">
        <v>11</v>
      </c>
      <c r="D1978" t="s">
        <v>44</v>
      </c>
      <c r="E1978" t="s">
        <v>840</v>
      </c>
      <c r="F1978" t="s">
        <v>841</v>
      </c>
      <c r="G1978">
        <v>3090</v>
      </c>
      <c r="H1978" t="s">
        <v>842</v>
      </c>
      <c r="I1978">
        <v>63300100</v>
      </c>
      <c r="J1978" t="s">
        <v>1869</v>
      </c>
      <c r="K1978" s="3"/>
      <c r="L1978" s="3">
        <v>10024.434145636913</v>
      </c>
      <c r="M1978" s="3">
        <v>10375.289340734202</v>
      </c>
      <c r="N1978" s="107"/>
      <c r="O1978" s="100"/>
      <c r="P1978" s="3">
        <f t="shared" si="30"/>
        <v>20399.723486371113</v>
      </c>
    </row>
    <row r="1979" spans="1:16" x14ac:dyDescent="0.35">
      <c r="A1979" t="s">
        <v>10</v>
      </c>
      <c r="C1979" t="s">
        <v>11</v>
      </c>
      <c r="D1979" t="s">
        <v>44</v>
      </c>
      <c r="E1979" t="s">
        <v>840</v>
      </c>
      <c r="F1979" t="s">
        <v>841</v>
      </c>
      <c r="G1979">
        <v>3090</v>
      </c>
      <c r="H1979" t="s">
        <v>842</v>
      </c>
      <c r="I1979">
        <v>63300130</v>
      </c>
      <c r="J1979" t="s">
        <v>1896</v>
      </c>
      <c r="K1979" s="3"/>
      <c r="L1979" s="3">
        <v>10896.124071344471</v>
      </c>
      <c r="M1979" s="3">
        <v>11277.488413841525</v>
      </c>
      <c r="N1979" s="107"/>
      <c r="O1979" s="100"/>
      <c r="P1979" s="3">
        <f t="shared" si="30"/>
        <v>22173.612485185997</v>
      </c>
    </row>
    <row r="1980" spans="1:16" x14ac:dyDescent="0.35">
      <c r="A1980" t="s">
        <v>10</v>
      </c>
      <c r="C1980" t="s">
        <v>11</v>
      </c>
      <c r="D1980" t="s">
        <v>44</v>
      </c>
      <c r="E1980" t="s">
        <v>840</v>
      </c>
      <c r="F1980" t="s">
        <v>841</v>
      </c>
      <c r="G1980">
        <v>3090</v>
      </c>
      <c r="H1980" t="s">
        <v>842</v>
      </c>
      <c r="I1980">
        <v>63300170</v>
      </c>
      <c r="J1980" t="s">
        <v>1873</v>
      </c>
      <c r="K1980" s="3"/>
      <c r="L1980" s="3">
        <v>17324.837273437708</v>
      </c>
      <c r="M1980" s="3">
        <v>17931.206578008023</v>
      </c>
      <c r="N1980" s="107"/>
      <c r="O1980" s="100"/>
      <c r="P1980" s="3">
        <f t="shared" si="30"/>
        <v>35256.043851445735</v>
      </c>
    </row>
    <row r="1981" spans="1:16" x14ac:dyDescent="0.35">
      <c r="A1981" t="s">
        <v>10</v>
      </c>
      <c r="C1981" t="s">
        <v>11</v>
      </c>
      <c r="D1981" t="s">
        <v>44</v>
      </c>
      <c r="E1981" t="s">
        <v>843</v>
      </c>
      <c r="F1981" t="s">
        <v>844</v>
      </c>
      <c r="G1981">
        <v>3090</v>
      </c>
      <c r="H1981" t="s">
        <v>842</v>
      </c>
      <c r="I1981">
        <v>63300040</v>
      </c>
      <c r="J1981" t="s">
        <v>1515</v>
      </c>
      <c r="K1981" s="3"/>
      <c r="L1981" s="3">
        <v>65466.829818445301</v>
      </c>
      <c r="M1981" s="3">
        <v>67758.168862090883</v>
      </c>
      <c r="N1981" s="107"/>
      <c r="O1981" s="100"/>
      <c r="P1981" s="3">
        <f t="shared" si="30"/>
        <v>133224.99868053617</v>
      </c>
    </row>
    <row r="1982" spans="1:16" x14ac:dyDescent="0.35">
      <c r="A1982" t="s">
        <v>10</v>
      </c>
      <c r="C1982" t="s">
        <v>11</v>
      </c>
      <c r="D1982" t="s">
        <v>44</v>
      </c>
      <c r="E1982" t="s">
        <v>843</v>
      </c>
      <c r="F1982" t="s">
        <v>844</v>
      </c>
      <c r="G1982">
        <v>3090</v>
      </c>
      <c r="H1982" t="s">
        <v>842</v>
      </c>
      <c r="I1982">
        <v>63300080</v>
      </c>
      <c r="J1982" t="s">
        <v>91</v>
      </c>
      <c r="K1982" s="3"/>
      <c r="L1982" s="3">
        <v>354944.19401263993</v>
      </c>
      <c r="M1982" s="3">
        <v>367367.24080308236</v>
      </c>
      <c r="N1982" s="107"/>
      <c r="O1982" s="100"/>
      <c r="P1982" s="3">
        <f t="shared" si="30"/>
        <v>722311.43481572228</v>
      </c>
    </row>
    <row r="1983" spans="1:16" x14ac:dyDescent="0.35">
      <c r="A1983" t="s">
        <v>10</v>
      </c>
      <c r="C1983" t="s">
        <v>11</v>
      </c>
      <c r="D1983" t="s">
        <v>44</v>
      </c>
      <c r="E1983" t="s">
        <v>843</v>
      </c>
      <c r="F1983" t="s">
        <v>844</v>
      </c>
      <c r="G1983">
        <v>3090</v>
      </c>
      <c r="H1983" t="s">
        <v>842</v>
      </c>
      <c r="I1983">
        <v>63300100</v>
      </c>
      <c r="J1983" t="s">
        <v>1869</v>
      </c>
      <c r="K1983" s="3"/>
      <c r="L1983" s="3">
        <v>107417.32187224631</v>
      </c>
      <c r="M1983" s="3">
        <v>111176.92813777491</v>
      </c>
      <c r="N1983" s="107"/>
      <c r="O1983" s="100"/>
      <c r="P1983" s="3">
        <f t="shared" si="30"/>
        <v>218594.25001002121</v>
      </c>
    </row>
    <row r="1984" spans="1:16" x14ac:dyDescent="0.35">
      <c r="A1984" t="s">
        <v>10</v>
      </c>
      <c r="C1984" t="s">
        <v>11</v>
      </c>
      <c r="D1984" t="s">
        <v>44</v>
      </c>
      <c r="E1984" t="s">
        <v>843</v>
      </c>
      <c r="F1984" t="s">
        <v>844</v>
      </c>
      <c r="G1984">
        <v>3090</v>
      </c>
      <c r="H1984" t="s">
        <v>842</v>
      </c>
      <c r="I1984">
        <v>63300130</v>
      </c>
      <c r="J1984" t="s">
        <v>1896</v>
      </c>
      <c r="K1984" s="3"/>
      <c r="L1984" s="3">
        <v>116757.95855678947</v>
      </c>
      <c r="M1984" s="3">
        <v>120844.48710627708</v>
      </c>
      <c r="N1984" s="107"/>
      <c r="O1984" s="100"/>
      <c r="P1984" s="3">
        <f t="shared" si="30"/>
        <v>237602.44566306655</v>
      </c>
    </row>
    <row r="1985" spans="1:16" x14ac:dyDescent="0.35">
      <c r="A1985" t="s">
        <v>10</v>
      </c>
      <c r="C1985" t="s">
        <v>11</v>
      </c>
      <c r="D1985" t="s">
        <v>44</v>
      </c>
      <c r="E1985" t="s">
        <v>843</v>
      </c>
      <c r="F1985" t="s">
        <v>844</v>
      </c>
      <c r="G1985">
        <v>3090</v>
      </c>
      <c r="H1985" t="s">
        <v>842</v>
      </c>
      <c r="I1985">
        <v>63300170</v>
      </c>
      <c r="J1985" t="s">
        <v>1873</v>
      </c>
      <c r="K1985" s="3"/>
      <c r="L1985" s="3">
        <v>99135.485153645757</v>
      </c>
      <c r="M1985" s="3">
        <v>102605.22713402334</v>
      </c>
      <c r="N1985" s="107"/>
      <c r="O1985" s="100"/>
      <c r="P1985" s="3">
        <f t="shared" si="30"/>
        <v>201740.7122876691</v>
      </c>
    </row>
    <row r="1986" spans="1:16" x14ac:dyDescent="0.35">
      <c r="A1986" t="s">
        <v>10</v>
      </c>
      <c r="C1986" t="s">
        <v>11</v>
      </c>
      <c r="D1986" t="s">
        <v>44</v>
      </c>
      <c r="E1986" t="s">
        <v>845</v>
      </c>
      <c r="F1986" t="s">
        <v>846</v>
      </c>
      <c r="G1986">
        <v>3090</v>
      </c>
      <c r="H1986" t="s">
        <v>842</v>
      </c>
      <c r="I1986">
        <v>63300040</v>
      </c>
      <c r="J1986" t="s">
        <v>1515</v>
      </c>
      <c r="K1986" s="3"/>
      <c r="L1986" s="3">
        <v>20390.488842007231</v>
      </c>
      <c r="M1986" s="3">
        <v>21104.155951477482</v>
      </c>
      <c r="N1986" s="107"/>
      <c r="O1986" s="100"/>
      <c r="P1986" s="3">
        <f t="shared" si="30"/>
        <v>41494.644793484709</v>
      </c>
    </row>
    <row r="1987" spans="1:16" x14ac:dyDescent="0.35">
      <c r="A1987" t="s">
        <v>10</v>
      </c>
      <c r="C1987" t="s">
        <v>11</v>
      </c>
      <c r="D1987" t="s">
        <v>44</v>
      </c>
      <c r="E1987" t="s">
        <v>845</v>
      </c>
      <c r="F1987" t="s">
        <v>846</v>
      </c>
      <c r="G1987">
        <v>3090</v>
      </c>
      <c r="H1987" t="s">
        <v>842</v>
      </c>
      <c r="I1987">
        <v>63300080</v>
      </c>
      <c r="J1987" t="s">
        <v>91</v>
      </c>
      <c r="K1987" s="3"/>
      <c r="L1987" s="3">
        <v>185263.26470976</v>
      </c>
      <c r="M1987" s="3">
        <v>191747.4789746016</v>
      </c>
      <c r="N1987" s="107"/>
      <c r="O1987" s="100"/>
      <c r="P1987" s="3">
        <f t="shared" si="30"/>
        <v>377010.74368436157</v>
      </c>
    </row>
    <row r="1988" spans="1:16" x14ac:dyDescent="0.35">
      <c r="A1988" t="s">
        <v>10</v>
      </c>
      <c r="C1988" t="s">
        <v>11</v>
      </c>
      <c r="D1988" t="s">
        <v>44</v>
      </c>
      <c r="E1988" t="s">
        <v>845</v>
      </c>
      <c r="F1988" t="s">
        <v>846</v>
      </c>
      <c r="G1988">
        <v>3090</v>
      </c>
      <c r="H1988" t="s">
        <v>842</v>
      </c>
      <c r="I1988">
        <v>63300100</v>
      </c>
      <c r="J1988" t="s">
        <v>1869</v>
      </c>
      <c r="K1988" s="3"/>
      <c r="L1988" s="3">
        <v>56066.514320058952</v>
      </c>
      <c r="M1988" s="3">
        <v>58028.842321261007</v>
      </c>
      <c r="N1988" s="107"/>
      <c r="O1988" s="100"/>
      <c r="P1988" s="3">
        <f t="shared" ref="P1988:P2051" si="31">SUM(L1988:N1988)</f>
        <v>114095.35664131996</v>
      </c>
    </row>
    <row r="1989" spans="1:16" x14ac:dyDescent="0.35">
      <c r="A1989" t="s">
        <v>10</v>
      </c>
      <c r="C1989" t="s">
        <v>11</v>
      </c>
      <c r="D1989" t="s">
        <v>44</v>
      </c>
      <c r="E1989" t="s">
        <v>845</v>
      </c>
      <c r="F1989" t="s">
        <v>846</v>
      </c>
      <c r="G1989">
        <v>3090</v>
      </c>
      <c r="H1989" t="s">
        <v>842</v>
      </c>
      <c r="I1989">
        <v>63300130</v>
      </c>
      <c r="J1989" t="s">
        <v>1896</v>
      </c>
      <c r="K1989" s="3"/>
      <c r="L1989" s="3">
        <v>60941.863391368424</v>
      </c>
      <c r="M1989" s="3">
        <v>63074.828610066317</v>
      </c>
      <c r="N1989" s="107"/>
      <c r="O1989" s="100"/>
      <c r="P1989" s="3">
        <f t="shared" si="31"/>
        <v>124016.69200143474</v>
      </c>
    </row>
    <row r="1990" spans="1:16" x14ac:dyDescent="0.35">
      <c r="A1990" t="s">
        <v>10</v>
      </c>
      <c r="C1990" t="s">
        <v>11</v>
      </c>
      <c r="D1990" t="s">
        <v>44</v>
      </c>
      <c r="E1990" t="s">
        <v>845</v>
      </c>
      <c r="F1990" t="s">
        <v>846</v>
      </c>
      <c r="G1990">
        <v>3090</v>
      </c>
      <c r="H1990" t="s">
        <v>842</v>
      </c>
      <c r="I1990">
        <v>63300170</v>
      </c>
      <c r="J1990" t="s">
        <v>1873</v>
      </c>
      <c r="K1990" s="3"/>
      <c r="L1990" s="3">
        <v>30877.025960753806</v>
      </c>
      <c r="M1990" s="3">
        <v>31957.721869380191</v>
      </c>
      <c r="N1990" s="107"/>
      <c r="O1990" s="100"/>
      <c r="P1990" s="3">
        <f t="shared" si="31"/>
        <v>62834.747830134002</v>
      </c>
    </row>
    <row r="1991" spans="1:16" x14ac:dyDescent="0.35">
      <c r="A1991" t="s">
        <v>10</v>
      </c>
      <c r="C1991" t="s">
        <v>11</v>
      </c>
      <c r="D1991" t="s">
        <v>44</v>
      </c>
      <c r="E1991" t="s">
        <v>847</v>
      </c>
      <c r="F1991" t="s">
        <v>848</v>
      </c>
      <c r="G1991">
        <v>3090</v>
      </c>
      <c r="H1991" t="s">
        <v>842</v>
      </c>
      <c r="I1991">
        <v>63300040</v>
      </c>
      <c r="J1991" t="s">
        <v>1515</v>
      </c>
      <c r="K1991" s="3"/>
      <c r="L1991" s="3">
        <v>23724.763560997933</v>
      </c>
      <c r="M1991" s="3">
        <v>24555.130285632858</v>
      </c>
      <c r="N1991" s="107"/>
      <c r="O1991" s="100"/>
      <c r="P1991" s="3">
        <f t="shared" si="31"/>
        <v>48279.893846630788</v>
      </c>
    </row>
    <row r="1992" spans="1:16" x14ac:dyDescent="0.35">
      <c r="A1992" t="s">
        <v>10</v>
      </c>
      <c r="C1992" t="s">
        <v>11</v>
      </c>
      <c r="D1992" t="s">
        <v>44</v>
      </c>
      <c r="E1992" t="s">
        <v>847</v>
      </c>
      <c r="F1992" t="s">
        <v>848</v>
      </c>
      <c r="G1992">
        <v>3090</v>
      </c>
      <c r="H1992" t="s">
        <v>842</v>
      </c>
      <c r="I1992">
        <v>63300080</v>
      </c>
      <c r="J1992" t="s">
        <v>91</v>
      </c>
      <c r="K1992" s="3"/>
      <c r="L1992" s="3">
        <v>189763.99072731988</v>
      </c>
      <c r="M1992" s="3">
        <v>196405.73040277604</v>
      </c>
      <c r="N1992" s="107"/>
      <c r="O1992" s="100"/>
      <c r="P1992" s="3">
        <f t="shared" si="31"/>
        <v>386169.72113009589</v>
      </c>
    </row>
    <row r="1993" spans="1:16" x14ac:dyDescent="0.35">
      <c r="A1993" t="s">
        <v>10</v>
      </c>
      <c r="C1993" t="s">
        <v>11</v>
      </c>
      <c r="D1993" t="s">
        <v>44</v>
      </c>
      <c r="E1993" t="s">
        <v>847</v>
      </c>
      <c r="F1993" t="s">
        <v>848</v>
      </c>
      <c r="G1993">
        <v>3090</v>
      </c>
      <c r="H1993" t="s">
        <v>842</v>
      </c>
      <c r="I1993">
        <v>63300100</v>
      </c>
      <c r="J1993" t="s">
        <v>1869</v>
      </c>
      <c r="K1993" s="3"/>
      <c r="L1993" s="3">
        <v>57428.576141162601</v>
      </c>
      <c r="M1993" s="3">
        <v>59438.576306103285</v>
      </c>
      <c r="N1993" s="107"/>
      <c r="O1993" s="100"/>
      <c r="P1993" s="3">
        <f t="shared" si="31"/>
        <v>116867.15244726589</v>
      </c>
    </row>
    <row r="1994" spans="1:16" x14ac:dyDescent="0.35">
      <c r="A1994" t="s">
        <v>10</v>
      </c>
      <c r="C1994" t="s">
        <v>11</v>
      </c>
      <c r="D1994" t="s">
        <v>44</v>
      </c>
      <c r="E1994" t="s">
        <v>847</v>
      </c>
      <c r="F1994" t="s">
        <v>848</v>
      </c>
      <c r="G1994">
        <v>3090</v>
      </c>
      <c r="H1994" t="s">
        <v>842</v>
      </c>
      <c r="I1994">
        <v>63300110</v>
      </c>
      <c r="J1994" t="s">
        <v>1866</v>
      </c>
      <c r="K1994" s="3"/>
      <c r="L1994" s="3">
        <v>2799.9999999839997</v>
      </c>
      <c r="M1994" s="3">
        <v>2799.9999999839997</v>
      </c>
      <c r="N1994" s="107"/>
      <c r="O1994" s="100"/>
      <c r="P1994" s="3">
        <f t="shared" si="31"/>
        <v>5599.9999999679994</v>
      </c>
    </row>
    <row r="1995" spans="1:16" x14ac:dyDescent="0.35">
      <c r="A1995" t="s">
        <v>10</v>
      </c>
      <c r="C1995" t="s">
        <v>11</v>
      </c>
      <c r="D1995" t="s">
        <v>44</v>
      </c>
      <c r="E1995" t="s">
        <v>847</v>
      </c>
      <c r="F1995" t="s">
        <v>848</v>
      </c>
      <c r="G1995">
        <v>3090</v>
      </c>
      <c r="H1995" t="s">
        <v>842</v>
      </c>
      <c r="I1995">
        <v>63300130</v>
      </c>
      <c r="J1995" t="s">
        <v>1896</v>
      </c>
      <c r="K1995" s="3"/>
      <c r="L1995" s="3">
        <v>62422.36537082892</v>
      </c>
      <c r="M1995" s="3">
        <v>64607.148158807919</v>
      </c>
      <c r="N1995" s="107"/>
      <c r="O1995" s="100"/>
      <c r="P1995" s="3">
        <f t="shared" si="31"/>
        <v>127029.51352963684</v>
      </c>
    </row>
    <row r="1996" spans="1:16" x14ac:dyDescent="0.35">
      <c r="A1996" t="s">
        <v>10</v>
      </c>
      <c r="C1996" t="s">
        <v>11</v>
      </c>
      <c r="D1996" t="s">
        <v>44</v>
      </c>
      <c r="E1996" t="s">
        <v>847</v>
      </c>
      <c r="F1996" t="s">
        <v>848</v>
      </c>
      <c r="G1996">
        <v>3090</v>
      </c>
      <c r="H1996" t="s">
        <v>842</v>
      </c>
      <c r="I1996">
        <v>63300170</v>
      </c>
      <c r="J1996" t="s">
        <v>1873</v>
      </c>
      <c r="K1996" s="3"/>
      <c r="L1996" s="3">
        <v>35926.070535225444</v>
      </c>
      <c r="M1996" s="3">
        <v>37183.483003958332</v>
      </c>
      <c r="N1996" s="107"/>
      <c r="O1996" s="100"/>
      <c r="P1996" s="3">
        <f t="shared" si="31"/>
        <v>73109.553539183777</v>
      </c>
    </row>
    <row r="1997" spans="1:16" x14ac:dyDescent="0.35">
      <c r="A1997" t="s">
        <v>10</v>
      </c>
      <c r="C1997" t="s">
        <v>11</v>
      </c>
      <c r="D1997" t="s">
        <v>44</v>
      </c>
      <c r="E1997" t="s">
        <v>849</v>
      </c>
      <c r="F1997" t="s">
        <v>850</v>
      </c>
      <c r="G1997">
        <v>3090</v>
      </c>
      <c r="H1997" t="s">
        <v>842</v>
      </c>
      <c r="I1997">
        <v>63300040</v>
      </c>
      <c r="J1997" t="s">
        <v>1515</v>
      </c>
      <c r="K1997" s="3"/>
      <c r="L1997" s="3">
        <v>12271.508985328373</v>
      </c>
      <c r="M1997" s="3">
        <v>12701.011799814865</v>
      </c>
      <c r="N1997" s="107"/>
      <c r="O1997" s="100"/>
      <c r="P1997" s="3">
        <f t="shared" si="31"/>
        <v>24972.520785143239</v>
      </c>
    </row>
    <row r="1998" spans="1:16" x14ac:dyDescent="0.35">
      <c r="A1998" t="s">
        <v>10</v>
      </c>
      <c r="C1998" t="s">
        <v>11</v>
      </c>
      <c r="D1998" t="s">
        <v>44</v>
      </c>
      <c r="E1998" t="s">
        <v>849</v>
      </c>
      <c r="F1998" t="s">
        <v>850</v>
      </c>
      <c r="G1998">
        <v>3090</v>
      </c>
      <c r="H1998" t="s">
        <v>842</v>
      </c>
      <c r="I1998">
        <v>63300080</v>
      </c>
      <c r="J1998" t="s">
        <v>91</v>
      </c>
      <c r="K1998" s="3"/>
      <c r="L1998" s="3">
        <v>41235.185936087604</v>
      </c>
      <c r="M1998" s="3">
        <v>42678.417443850667</v>
      </c>
      <c r="N1998" s="107"/>
      <c r="O1998" s="100"/>
      <c r="P1998" s="3">
        <f t="shared" si="31"/>
        <v>83913.603379938271</v>
      </c>
    </row>
    <row r="1999" spans="1:16" x14ac:dyDescent="0.35">
      <c r="A1999" t="s">
        <v>10</v>
      </c>
      <c r="C1999" t="s">
        <v>11</v>
      </c>
      <c r="D1999" t="s">
        <v>44</v>
      </c>
      <c r="E1999" t="s">
        <v>849</v>
      </c>
      <c r="F1999" t="s">
        <v>850</v>
      </c>
      <c r="G1999">
        <v>3090</v>
      </c>
      <c r="H1999" t="s">
        <v>842</v>
      </c>
      <c r="I1999">
        <v>63300100</v>
      </c>
      <c r="J1999" t="s">
        <v>1869</v>
      </c>
      <c r="K1999" s="3"/>
      <c r="L1999" s="3">
        <v>12479.069428026512</v>
      </c>
      <c r="M1999" s="3">
        <v>12915.836858007438</v>
      </c>
      <c r="N1999" s="107"/>
      <c r="O1999" s="100"/>
      <c r="P1999" s="3">
        <f t="shared" si="31"/>
        <v>25394.906286033951</v>
      </c>
    </row>
    <row r="2000" spans="1:16" x14ac:dyDescent="0.35">
      <c r="A2000" t="s">
        <v>10</v>
      </c>
      <c r="C2000" t="s">
        <v>11</v>
      </c>
      <c r="D2000" t="s">
        <v>44</v>
      </c>
      <c r="E2000" t="s">
        <v>849</v>
      </c>
      <c r="F2000" t="s">
        <v>850</v>
      </c>
      <c r="G2000">
        <v>3090</v>
      </c>
      <c r="H2000" t="s">
        <v>842</v>
      </c>
      <c r="I2000">
        <v>63300110</v>
      </c>
      <c r="J2000" t="s">
        <v>1866</v>
      </c>
      <c r="K2000" s="3"/>
      <c r="L2000" s="3">
        <v>2000.0000000160001</v>
      </c>
      <c r="M2000" s="3">
        <v>2000.0000000160001</v>
      </c>
      <c r="N2000" s="107"/>
      <c r="O2000" s="100"/>
      <c r="P2000" s="3">
        <f t="shared" si="31"/>
        <v>4000.0000000320001</v>
      </c>
    </row>
    <row r="2001" spans="1:16" x14ac:dyDescent="0.35">
      <c r="A2001" t="s">
        <v>10</v>
      </c>
      <c r="C2001" t="s">
        <v>11</v>
      </c>
      <c r="D2001" t="s">
        <v>44</v>
      </c>
      <c r="E2001" t="s">
        <v>849</v>
      </c>
      <c r="F2001" t="s">
        <v>850</v>
      </c>
      <c r="G2001">
        <v>3090</v>
      </c>
      <c r="H2001" t="s">
        <v>842</v>
      </c>
      <c r="I2001">
        <v>63300130</v>
      </c>
      <c r="J2001" t="s">
        <v>1896</v>
      </c>
      <c r="K2001" s="3"/>
      <c r="L2001" s="3">
        <v>13564.205900028819</v>
      </c>
      <c r="M2001" s="3">
        <v>14038.953106529825</v>
      </c>
      <c r="N2001" s="107"/>
      <c r="O2001" s="100"/>
      <c r="P2001" s="3">
        <f t="shared" si="31"/>
        <v>27603.159006558642</v>
      </c>
    </row>
    <row r="2002" spans="1:16" x14ac:dyDescent="0.35">
      <c r="A2002" t="s">
        <v>10</v>
      </c>
      <c r="C2002" t="s">
        <v>11</v>
      </c>
      <c r="D2002" t="s">
        <v>44</v>
      </c>
      <c r="E2002" t="s">
        <v>849</v>
      </c>
      <c r="F2002" t="s">
        <v>850</v>
      </c>
      <c r="G2002">
        <v>3090</v>
      </c>
      <c r="H2002" t="s">
        <v>842</v>
      </c>
      <c r="I2002">
        <v>63300170</v>
      </c>
      <c r="J2002" t="s">
        <v>1873</v>
      </c>
      <c r="K2002" s="3"/>
      <c r="L2002" s="3">
        <v>18582.57074921154</v>
      </c>
      <c r="M2002" s="3">
        <v>19232.960725433943</v>
      </c>
      <c r="N2002" s="107"/>
      <c r="O2002" s="100"/>
      <c r="P2002" s="3">
        <f t="shared" si="31"/>
        <v>37815.531474645482</v>
      </c>
    </row>
    <row r="2003" spans="1:16" x14ac:dyDescent="0.35">
      <c r="A2003" t="s">
        <v>10</v>
      </c>
      <c r="C2003" t="s">
        <v>11</v>
      </c>
      <c r="D2003" t="s">
        <v>44</v>
      </c>
      <c r="E2003" t="s">
        <v>851</v>
      </c>
      <c r="F2003" t="s">
        <v>852</v>
      </c>
      <c r="G2003">
        <v>3090</v>
      </c>
      <c r="H2003" t="s">
        <v>842</v>
      </c>
      <c r="I2003">
        <v>63300040</v>
      </c>
      <c r="J2003" t="s">
        <v>1515</v>
      </c>
      <c r="K2003" s="3"/>
      <c r="L2003" s="3">
        <v>25574.385639955133</v>
      </c>
      <c r="M2003" s="3">
        <v>26469.489137353561</v>
      </c>
      <c r="N2003" s="107"/>
      <c r="O2003" s="100"/>
      <c r="P2003" s="3">
        <f t="shared" si="31"/>
        <v>52043.874777308694</v>
      </c>
    </row>
    <row r="2004" spans="1:16" x14ac:dyDescent="0.35">
      <c r="A2004" t="s">
        <v>10</v>
      </c>
      <c r="C2004" t="s">
        <v>11</v>
      </c>
      <c r="D2004" t="s">
        <v>44</v>
      </c>
      <c r="E2004" t="s">
        <v>851</v>
      </c>
      <c r="F2004" t="s">
        <v>852</v>
      </c>
      <c r="G2004">
        <v>3090</v>
      </c>
      <c r="H2004" t="s">
        <v>842</v>
      </c>
      <c r="I2004">
        <v>63300080</v>
      </c>
      <c r="J2004" t="s">
        <v>91</v>
      </c>
      <c r="K2004" s="3"/>
      <c r="L2004" s="3">
        <v>193742.84858196916</v>
      </c>
      <c r="M2004" s="3">
        <v>200523.84828233806</v>
      </c>
      <c r="N2004" s="107"/>
      <c r="O2004" s="100"/>
      <c r="P2004" s="3">
        <f t="shared" si="31"/>
        <v>394266.69686430722</v>
      </c>
    </row>
    <row r="2005" spans="1:16" x14ac:dyDescent="0.35">
      <c r="A2005" t="s">
        <v>10</v>
      </c>
      <c r="C2005" t="s">
        <v>11</v>
      </c>
      <c r="D2005" t="s">
        <v>44</v>
      </c>
      <c r="E2005" t="s">
        <v>851</v>
      </c>
      <c r="F2005" t="s">
        <v>852</v>
      </c>
      <c r="G2005">
        <v>3090</v>
      </c>
      <c r="H2005" t="s">
        <v>842</v>
      </c>
      <c r="I2005">
        <v>63300100</v>
      </c>
      <c r="J2005" t="s">
        <v>1869</v>
      </c>
      <c r="K2005" s="3"/>
      <c r="L2005" s="3">
        <v>58632.704176122235</v>
      </c>
      <c r="M2005" s="3">
        <v>60684.848822286513</v>
      </c>
      <c r="N2005" s="107"/>
      <c r="O2005" s="100"/>
      <c r="P2005" s="3">
        <f t="shared" si="31"/>
        <v>119317.55299840875</v>
      </c>
    </row>
    <row r="2006" spans="1:16" x14ac:dyDescent="0.35">
      <c r="A2006" t="s">
        <v>10</v>
      </c>
      <c r="C2006" t="s">
        <v>11</v>
      </c>
      <c r="D2006" t="s">
        <v>44</v>
      </c>
      <c r="E2006" t="s">
        <v>851</v>
      </c>
      <c r="F2006" t="s">
        <v>852</v>
      </c>
      <c r="G2006">
        <v>3090</v>
      </c>
      <c r="H2006" t="s">
        <v>842</v>
      </c>
      <c r="I2006">
        <v>63300110</v>
      </c>
      <c r="J2006" t="s">
        <v>1866</v>
      </c>
      <c r="K2006" s="3"/>
      <c r="L2006" s="3">
        <v>207.999999984</v>
      </c>
      <c r="M2006" s="3">
        <v>207.999999984</v>
      </c>
      <c r="N2006" s="107"/>
      <c r="O2006" s="100"/>
      <c r="P2006" s="3">
        <f t="shared" si="31"/>
        <v>415.999999968</v>
      </c>
    </row>
    <row r="2007" spans="1:16" x14ac:dyDescent="0.35">
      <c r="A2007" t="s">
        <v>10</v>
      </c>
      <c r="C2007" t="s">
        <v>11</v>
      </c>
      <c r="D2007" t="s">
        <v>44</v>
      </c>
      <c r="E2007" t="s">
        <v>851</v>
      </c>
      <c r="F2007" t="s">
        <v>852</v>
      </c>
      <c r="G2007">
        <v>3090</v>
      </c>
      <c r="H2007" t="s">
        <v>842</v>
      </c>
      <c r="I2007">
        <v>63300130</v>
      </c>
      <c r="J2007" t="s">
        <v>1896</v>
      </c>
      <c r="K2007" s="3"/>
      <c r="L2007" s="3">
        <v>63731.200191437223</v>
      </c>
      <c r="M2007" s="3">
        <v>65961.792198137526</v>
      </c>
      <c r="N2007" s="107"/>
      <c r="O2007" s="100"/>
      <c r="P2007" s="3">
        <f t="shared" si="31"/>
        <v>129692.99238957475</v>
      </c>
    </row>
    <row r="2008" spans="1:16" x14ac:dyDescent="0.35">
      <c r="A2008" t="s">
        <v>10</v>
      </c>
      <c r="C2008" t="s">
        <v>11</v>
      </c>
      <c r="D2008" t="s">
        <v>44</v>
      </c>
      <c r="E2008" t="s">
        <v>851</v>
      </c>
      <c r="F2008" t="s">
        <v>852</v>
      </c>
      <c r="G2008">
        <v>3090</v>
      </c>
      <c r="H2008" t="s">
        <v>842</v>
      </c>
      <c r="I2008">
        <v>63300170</v>
      </c>
      <c r="J2008" t="s">
        <v>1873</v>
      </c>
      <c r="K2008" s="3"/>
      <c r="L2008" s="3">
        <v>38726.926826217779</v>
      </c>
      <c r="M2008" s="3">
        <v>40082.369265135399</v>
      </c>
      <c r="N2008" s="107"/>
      <c r="O2008" s="100"/>
      <c r="P2008" s="3">
        <f t="shared" si="31"/>
        <v>78809.296091353172</v>
      </c>
    </row>
    <row r="2009" spans="1:16" x14ac:dyDescent="0.35">
      <c r="A2009" t="s">
        <v>10</v>
      </c>
      <c r="C2009" t="s">
        <v>11</v>
      </c>
      <c r="D2009" t="s">
        <v>44</v>
      </c>
      <c r="E2009" t="s">
        <v>853</v>
      </c>
      <c r="F2009" t="s">
        <v>854</v>
      </c>
      <c r="G2009">
        <v>3090</v>
      </c>
      <c r="H2009" t="s">
        <v>842</v>
      </c>
      <c r="I2009">
        <v>63300040</v>
      </c>
      <c r="J2009" t="s">
        <v>1515</v>
      </c>
      <c r="K2009" s="3"/>
      <c r="L2009" s="3">
        <v>19927.541383451186</v>
      </c>
      <c r="M2009" s="3">
        <v>20625.005331871977</v>
      </c>
      <c r="N2009" s="107"/>
      <c r="O2009" s="100"/>
      <c r="P2009" s="3">
        <f t="shared" si="31"/>
        <v>40552.546715323158</v>
      </c>
    </row>
    <row r="2010" spans="1:16" x14ac:dyDescent="0.35">
      <c r="A2010" t="s">
        <v>10</v>
      </c>
      <c r="C2010" t="s">
        <v>11</v>
      </c>
      <c r="D2010" t="s">
        <v>44</v>
      </c>
      <c r="E2010" t="s">
        <v>853</v>
      </c>
      <c r="F2010" t="s">
        <v>854</v>
      </c>
      <c r="G2010">
        <v>3090</v>
      </c>
      <c r="H2010" t="s">
        <v>842</v>
      </c>
      <c r="I2010">
        <v>63300080</v>
      </c>
      <c r="J2010" t="s">
        <v>91</v>
      </c>
      <c r="K2010" s="3"/>
      <c r="L2010" s="3">
        <v>57694.976957801526</v>
      </c>
      <c r="M2010" s="3">
        <v>59714.301151324573</v>
      </c>
      <c r="N2010" s="107"/>
      <c r="O2010" s="100"/>
      <c r="P2010" s="3">
        <f t="shared" si="31"/>
        <v>117409.2781091261</v>
      </c>
    </row>
    <row r="2011" spans="1:16" x14ac:dyDescent="0.35">
      <c r="A2011" t="s">
        <v>10</v>
      </c>
      <c r="C2011" t="s">
        <v>11</v>
      </c>
      <c r="D2011" t="s">
        <v>44</v>
      </c>
      <c r="E2011" t="s">
        <v>853</v>
      </c>
      <c r="F2011" t="s">
        <v>854</v>
      </c>
      <c r="G2011">
        <v>3090</v>
      </c>
      <c r="H2011" t="s">
        <v>842</v>
      </c>
      <c r="I2011">
        <v>63300100</v>
      </c>
      <c r="J2011" t="s">
        <v>1869</v>
      </c>
      <c r="K2011" s="3"/>
      <c r="L2011" s="3">
        <v>17460.321974071514</v>
      </c>
      <c r="M2011" s="3">
        <v>18071.433243164018</v>
      </c>
      <c r="N2011" s="107"/>
      <c r="O2011" s="100"/>
      <c r="P2011" s="3">
        <f t="shared" si="31"/>
        <v>35531.755217235535</v>
      </c>
    </row>
    <row r="2012" spans="1:16" x14ac:dyDescent="0.35">
      <c r="A2012" t="s">
        <v>10</v>
      </c>
      <c r="C2012" t="s">
        <v>11</v>
      </c>
      <c r="D2012" t="s">
        <v>44</v>
      </c>
      <c r="E2012" t="s">
        <v>853</v>
      </c>
      <c r="F2012" t="s">
        <v>854</v>
      </c>
      <c r="G2012">
        <v>3090</v>
      </c>
      <c r="H2012" t="s">
        <v>842</v>
      </c>
      <c r="I2012">
        <v>63300110</v>
      </c>
      <c r="J2012" t="s">
        <v>1866</v>
      </c>
      <c r="K2012" s="3"/>
      <c r="L2012" s="3">
        <v>320.000000016</v>
      </c>
      <c r="M2012" s="3">
        <v>320.000000016</v>
      </c>
      <c r="N2012" s="107"/>
      <c r="O2012" s="100"/>
      <c r="P2012" s="3">
        <f t="shared" si="31"/>
        <v>640.000000032</v>
      </c>
    </row>
    <row r="2013" spans="1:16" x14ac:dyDescent="0.35">
      <c r="A2013" t="s">
        <v>10</v>
      </c>
      <c r="C2013" t="s">
        <v>11</v>
      </c>
      <c r="D2013" t="s">
        <v>44</v>
      </c>
      <c r="E2013" t="s">
        <v>853</v>
      </c>
      <c r="F2013" t="s">
        <v>854</v>
      </c>
      <c r="G2013">
        <v>3090</v>
      </c>
      <c r="H2013" t="s">
        <v>842</v>
      </c>
      <c r="I2013">
        <v>63300130</v>
      </c>
      <c r="J2013" t="s">
        <v>1896</v>
      </c>
      <c r="K2013" s="3"/>
      <c r="L2013" s="3">
        <v>18978.610841382084</v>
      </c>
      <c r="M2013" s="3">
        <v>19642.862220830455</v>
      </c>
      <c r="N2013" s="107"/>
      <c r="O2013" s="100"/>
      <c r="P2013" s="3">
        <f t="shared" si="31"/>
        <v>38621.473062212535</v>
      </c>
    </row>
    <row r="2014" spans="1:16" x14ac:dyDescent="0.35">
      <c r="A2014" t="s">
        <v>10</v>
      </c>
      <c r="C2014" t="s">
        <v>11</v>
      </c>
      <c r="D2014" t="s">
        <v>44</v>
      </c>
      <c r="E2014" t="s">
        <v>853</v>
      </c>
      <c r="F2014" t="s">
        <v>854</v>
      </c>
      <c r="G2014">
        <v>3090</v>
      </c>
      <c r="H2014" t="s">
        <v>842</v>
      </c>
      <c r="I2014">
        <v>63300170</v>
      </c>
      <c r="J2014" t="s">
        <v>1873</v>
      </c>
      <c r="K2014" s="3"/>
      <c r="L2014" s="3">
        <v>30175.991237797512</v>
      </c>
      <c r="M2014" s="3">
        <v>31232.150931120421</v>
      </c>
      <c r="N2014" s="107"/>
      <c r="O2014" s="100"/>
      <c r="P2014" s="3">
        <f t="shared" si="31"/>
        <v>61408.142168917933</v>
      </c>
    </row>
    <row r="2015" spans="1:16" x14ac:dyDescent="0.35">
      <c r="A2015" t="s">
        <v>10</v>
      </c>
      <c r="C2015" t="s">
        <v>11</v>
      </c>
      <c r="D2015" t="s">
        <v>44</v>
      </c>
      <c r="E2015" t="s">
        <v>855</v>
      </c>
      <c r="F2015" t="s">
        <v>856</v>
      </c>
      <c r="G2015">
        <v>3090</v>
      </c>
      <c r="H2015" t="s">
        <v>842</v>
      </c>
      <c r="I2015">
        <v>63300040</v>
      </c>
      <c r="J2015" t="s">
        <v>1515</v>
      </c>
      <c r="K2015" s="3"/>
      <c r="L2015" s="3">
        <v>87113.839903294866</v>
      </c>
      <c r="M2015" s="3">
        <v>90162.824299910179</v>
      </c>
      <c r="N2015" s="107"/>
      <c r="O2015" s="100"/>
      <c r="P2015" s="3">
        <f t="shared" si="31"/>
        <v>177276.66420320503</v>
      </c>
    </row>
    <row r="2016" spans="1:16" x14ac:dyDescent="0.35">
      <c r="A2016" t="s">
        <v>10</v>
      </c>
      <c r="C2016" t="s">
        <v>11</v>
      </c>
      <c r="D2016" t="s">
        <v>44</v>
      </c>
      <c r="E2016" t="s">
        <v>855</v>
      </c>
      <c r="F2016" t="s">
        <v>856</v>
      </c>
      <c r="G2016">
        <v>3090</v>
      </c>
      <c r="H2016" t="s">
        <v>842</v>
      </c>
      <c r="I2016">
        <v>63300080</v>
      </c>
      <c r="J2016" t="s">
        <v>91</v>
      </c>
      <c r="K2016" s="3"/>
      <c r="L2016" s="3">
        <v>339269.06283039064</v>
      </c>
      <c r="M2016" s="3">
        <v>351143.48002945434</v>
      </c>
      <c r="N2016" s="107"/>
      <c r="O2016" s="100"/>
      <c r="P2016" s="3">
        <f t="shared" si="31"/>
        <v>690412.54285984498</v>
      </c>
    </row>
    <row r="2017" spans="1:16" x14ac:dyDescent="0.35">
      <c r="A2017" t="s">
        <v>10</v>
      </c>
      <c r="C2017" t="s">
        <v>11</v>
      </c>
      <c r="D2017" t="s">
        <v>44</v>
      </c>
      <c r="E2017" t="s">
        <v>855</v>
      </c>
      <c r="F2017" t="s">
        <v>856</v>
      </c>
      <c r="G2017">
        <v>3090</v>
      </c>
      <c r="H2017" t="s">
        <v>842</v>
      </c>
      <c r="I2017">
        <v>63300100</v>
      </c>
      <c r="J2017" t="s">
        <v>1869</v>
      </c>
      <c r="K2017" s="3"/>
      <c r="L2017" s="3">
        <v>102673.53217235506</v>
      </c>
      <c r="M2017" s="3">
        <v>106267.10579838749</v>
      </c>
      <c r="N2017" s="107"/>
      <c r="O2017" s="100"/>
      <c r="P2017" s="3">
        <f t="shared" si="31"/>
        <v>208940.63797074254</v>
      </c>
    </row>
    <row r="2018" spans="1:16" x14ac:dyDescent="0.35">
      <c r="A2018" t="s">
        <v>10</v>
      </c>
      <c r="C2018" t="s">
        <v>11</v>
      </c>
      <c r="D2018" t="s">
        <v>44</v>
      </c>
      <c r="E2018" t="s">
        <v>855</v>
      </c>
      <c r="F2018" t="s">
        <v>856</v>
      </c>
      <c r="G2018">
        <v>3090</v>
      </c>
      <c r="H2018" t="s">
        <v>842</v>
      </c>
      <c r="I2018">
        <v>63300130</v>
      </c>
      <c r="J2018" t="s">
        <v>1896</v>
      </c>
      <c r="K2018" s="3"/>
      <c r="L2018" s="3">
        <v>111601.66540473378</v>
      </c>
      <c r="M2018" s="3">
        <v>115507.72369389945</v>
      </c>
      <c r="N2018" s="107"/>
      <c r="O2018" s="100"/>
      <c r="P2018" s="3">
        <f t="shared" si="31"/>
        <v>227109.38909863323</v>
      </c>
    </row>
    <row r="2019" spans="1:16" x14ac:dyDescent="0.35">
      <c r="A2019" t="s">
        <v>10</v>
      </c>
      <c r="C2019" t="s">
        <v>11</v>
      </c>
      <c r="D2019" t="s">
        <v>44</v>
      </c>
      <c r="E2019" t="s">
        <v>855</v>
      </c>
      <c r="F2019" t="s">
        <v>856</v>
      </c>
      <c r="G2019">
        <v>3090</v>
      </c>
      <c r="H2019" t="s">
        <v>842</v>
      </c>
      <c r="I2019">
        <v>63300170</v>
      </c>
      <c r="J2019" t="s">
        <v>1873</v>
      </c>
      <c r="K2019" s="3"/>
      <c r="L2019" s="3">
        <v>131915.24328213223</v>
      </c>
      <c r="M2019" s="3">
        <v>136532.27679700684</v>
      </c>
      <c r="N2019" s="107"/>
      <c r="O2019" s="100"/>
      <c r="P2019" s="3">
        <f t="shared" si="31"/>
        <v>268447.52007913904</v>
      </c>
    </row>
    <row r="2020" spans="1:16" x14ac:dyDescent="0.35">
      <c r="A2020" t="s">
        <v>10</v>
      </c>
      <c r="C2020" t="s">
        <v>11</v>
      </c>
      <c r="D2020" t="s">
        <v>44</v>
      </c>
      <c r="E2020" t="s">
        <v>857</v>
      </c>
      <c r="F2020" t="s">
        <v>858</v>
      </c>
      <c r="G2020">
        <v>3090</v>
      </c>
      <c r="H2020" t="s">
        <v>842</v>
      </c>
      <c r="I2020">
        <v>63300040</v>
      </c>
      <c r="J2020" t="s">
        <v>1515</v>
      </c>
      <c r="K2020" s="3"/>
      <c r="L2020" s="3">
        <v>17334.237556189426</v>
      </c>
      <c r="M2020" s="3">
        <v>17940.935870656052</v>
      </c>
      <c r="N2020" s="107"/>
      <c r="O2020" s="100"/>
      <c r="P2020" s="3">
        <f t="shared" si="31"/>
        <v>35275.173426845475</v>
      </c>
    </row>
    <row r="2021" spans="1:16" x14ac:dyDescent="0.35">
      <c r="A2021" t="s">
        <v>10</v>
      </c>
      <c r="C2021" t="s">
        <v>11</v>
      </c>
      <c r="D2021" t="s">
        <v>44</v>
      </c>
      <c r="E2021" t="s">
        <v>857</v>
      </c>
      <c r="F2021" t="s">
        <v>858</v>
      </c>
      <c r="G2021">
        <v>3090</v>
      </c>
      <c r="H2021" t="s">
        <v>842</v>
      </c>
      <c r="I2021">
        <v>63300080</v>
      </c>
      <c r="J2021" t="s">
        <v>91</v>
      </c>
      <c r="K2021" s="3"/>
      <c r="L2021" s="3">
        <v>51842.461907025121</v>
      </c>
      <c r="M2021" s="3">
        <v>53656.948073770996</v>
      </c>
      <c r="N2021" s="107"/>
      <c r="O2021" s="100"/>
      <c r="P2021" s="3">
        <f t="shared" si="31"/>
        <v>105499.40998079612</v>
      </c>
    </row>
    <row r="2022" spans="1:16" x14ac:dyDescent="0.35">
      <c r="A2022" t="s">
        <v>10</v>
      </c>
      <c r="C2022" t="s">
        <v>11</v>
      </c>
      <c r="D2022" t="s">
        <v>44</v>
      </c>
      <c r="E2022" t="s">
        <v>857</v>
      </c>
      <c r="F2022" t="s">
        <v>858</v>
      </c>
      <c r="G2022">
        <v>3090</v>
      </c>
      <c r="H2022" t="s">
        <v>842</v>
      </c>
      <c r="I2022">
        <v>63300100</v>
      </c>
      <c r="J2022" t="s">
        <v>1869</v>
      </c>
      <c r="K2022" s="3"/>
      <c r="L2022" s="3">
        <v>15689.166103441812</v>
      </c>
      <c r="M2022" s="3">
        <v>16238.286917062276</v>
      </c>
      <c r="N2022" s="107"/>
      <c r="O2022" s="100"/>
      <c r="P2022" s="3">
        <f t="shared" si="31"/>
        <v>31927.453020504086</v>
      </c>
    </row>
    <row r="2023" spans="1:16" x14ac:dyDescent="0.35">
      <c r="A2023" t="s">
        <v>10</v>
      </c>
      <c r="C2023" t="s">
        <v>11</v>
      </c>
      <c r="D2023" t="s">
        <v>44</v>
      </c>
      <c r="E2023" t="s">
        <v>857</v>
      </c>
      <c r="F2023" t="s">
        <v>858</v>
      </c>
      <c r="G2023">
        <v>3090</v>
      </c>
      <c r="H2023" t="s">
        <v>842</v>
      </c>
      <c r="I2023">
        <v>63300110</v>
      </c>
      <c r="J2023" t="s">
        <v>1866</v>
      </c>
      <c r="K2023" s="3"/>
      <c r="L2023" s="3">
        <v>1599.9999999839999</v>
      </c>
      <c r="M2023" s="3">
        <v>1599.9999999839999</v>
      </c>
      <c r="N2023" s="107"/>
      <c r="O2023" s="100"/>
      <c r="P2023" s="3">
        <f t="shared" si="31"/>
        <v>3199.9999999679999</v>
      </c>
    </row>
    <row r="2024" spans="1:16" x14ac:dyDescent="0.35">
      <c r="A2024" t="s">
        <v>10</v>
      </c>
      <c r="C2024" t="s">
        <v>11</v>
      </c>
      <c r="D2024" t="s">
        <v>44</v>
      </c>
      <c r="E2024" t="s">
        <v>857</v>
      </c>
      <c r="F2024" t="s">
        <v>858</v>
      </c>
      <c r="G2024">
        <v>3090</v>
      </c>
      <c r="H2024" t="s">
        <v>842</v>
      </c>
      <c r="I2024">
        <v>63300130</v>
      </c>
      <c r="J2024" t="s">
        <v>1896</v>
      </c>
      <c r="K2024" s="3"/>
      <c r="L2024" s="3">
        <v>17053.441416784583</v>
      </c>
      <c r="M2024" s="3">
        <v>17650.311866372038</v>
      </c>
      <c r="N2024" s="107"/>
      <c r="O2024" s="100"/>
      <c r="P2024" s="3">
        <f t="shared" si="31"/>
        <v>34703.75328315662</v>
      </c>
    </row>
    <row r="2025" spans="1:16" x14ac:dyDescent="0.35">
      <c r="A2025" t="s">
        <v>10</v>
      </c>
      <c r="C2025" t="s">
        <v>11</v>
      </c>
      <c r="D2025" t="s">
        <v>44</v>
      </c>
      <c r="E2025" t="s">
        <v>857</v>
      </c>
      <c r="F2025" t="s">
        <v>858</v>
      </c>
      <c r="G2025">
        <v>3090</v>
      </c>
      <c r="H2025" t="s">
        <v>842</v>
      </c>
      <c r="I2025">
        <v>63300170</v>
      </c>
      <c r="J2025" t="s">
        <v>1873</v>
      </c>
      <c r="K2025" s="3"/>
      <c r="L2025" s="3">
        <v>26248.988299372559</v>
      </c>
      <c r="M2025" s="3">
        <v>27167.702889850596</v>
      </c>
      <c r="N2025" s="107"/>
      <c r="O2025" s="100"/>
      <c r="P2025" s="3">
        <f t="shared" si="31"/>
        <v>53416.691189223158</v>
      </c>
    </row>
    <row r="2026" spans="1:16" x14ac:dyDescent="0.35">
      <c r="A2026" t="s">
        <v>10</v>
      </c>
      <c r="C2026" t="s">
        <v>11</v>
      </c>
      <c r="D2026" t="s">
        <v>44</v>
      </c>
      <c r="E2026" t="s">
        <v>859</v>
      </c>
      <c r="F2026" t="s">
        <v>860</v>
      </c>
      <c r="G2026">
        <v>3090</v>
      </c>
      <c r="H2026" t="s">
        <v>842</v>
      </c>
      <c r="I2026">
        <v>63300040</v>
      </c>
      <c r="J2026" t="s">
        <v>1515</v>
      </c>
      <c r="K2026" s="3"/>
      <c r="L2026" s="3">
        <v>17921.908209141424</v>
      </c>
      <c r="M2026" s="3">
        <v>18549.17499646137</v>
      </c>
      <c r="N2026" s="107"/>
      <c r="O2026" s="100"/>
      <c r="P2026" s="3">
        <f t="shared" si="31"/>
        <v>36471.083205602794</v>
      </c>
    </row>
    <row r="2027" spans="1:16" x14ac:dyDescent="0.35">
      <c r="A2027" t="s">
        <v>10</v>
      </c>
      <c r="C2027" t="s">
        <v>11</v>
      </c>
      <c r="D2027" t="s">
        <v>44</v>
      </c>
      <c r="E2027" t="s">
        <v>859</v>
      </c>
      <c r="F2027" t="s">
        <v>860</v>
      </c>
      <c r="G2027">
        <v>3090</v>
      </c>
      <c r="H2027" t="s">
        <v>842</v>
      </c>
      <c r="I2027">
        <v>63300080</v>
      </c>
      <c r="J2027" t="s">
        <v>91</v>
      </c>
      <c r="K2027" s="3"/>
      <c r="L2027" s="3">
        <v>209813.2618762413</v>
      </c>
      <c r="M2027" s="3">
        <v>217156.72604190977</v>
      </c>
      <c r="N2027" s="107"/>
      <c r="O2027" s="100"/>
      <c r="P2027" s="3">
        <f t="shared" si="31"/>
        <v>426969.98791815108</v>
      </c>
    </row>
    <row r="2028" spans="1:16" x14ac:dyDescent="0.35">
      <c r="A2028" t="s">
        <v>10</v>
      </c>
      <c r="C2028" t="s">
        <v>11</v>
      </c>
      <c r="D2028" t="s">
        <v>44</v>
      </c>
      <c r="E2028" t="s">
        <v>859</v>
      </c>
      <c r="F2028" t="s">
        <v>860</v>
      </c>
      <c r="G2028">
        <v>3090</v>
      </c>
      <c r="H2028" t="s">
        <v>842</v>
      </c>
      <c r="I2028">
        <v>63300100</v>
      </c>
      <c r="J2028" t="s">
        <v>1869</v>
      </c>
      <c r="K2028" s="3"/>
      <c r="L2028" s="3">
        <v>63496.118725704611</v>
      </c>
      <c r="M2028" s="3">
        <v>65718.482881104268</v>
      </c>
      <c r="N2028" s="107"/>
      <c r="O2028" s="100"/>
      <c r="P2028" s="3">
        <f t="shared" si="31"/>
        <v>129214.60160680888</v>
      </c>
    </row>
    <row r="2029" spans="1:16" x14ac:dyDescent="0.35">
      <c r="A2029" t="s">
        <v>10</v>
      </c>
      <c r="C2029" t="s">
        <v>11</v>
      </c>
      <c r="D2029" t="s">
        <v>44</v>
      </c>
      <c r="E2029" t="s">
        <v>859</v>
      </c>
      <c r="F2029" t="s">
        <v>860</v>
      </c>
      <c r="G2029">
        <v>3090</v>
      </c>
      <c r="H2029" t="s">
        <v>842</v>
      </c>
      <c r="I2029">
        <v>63300110</v>
      </c>
      <c r="J2029" t="s">
        <v>1866</v>
      </c>
      <c r="K2029" s="3"/>
      <c r="L2029" s="3">
        <v>3600</v>
      </c>
      <c r="M2029" s="3">
        <v>3600</v>
      </c>
      <c r="N2029" s="107"/>
      <c r="O2029" s="100"/>
      <c r="P2029" s="3">
        <f t="shared" si="31"/>
        <v>7200</v>
      </c>
    </row>
    <row r="2030" spans="1:16" x14ac:dyDescent="0.35">
      <c r="A2030" t="s">
        <v>10</v>
      </c>
      <c r="C2030" t="s">
        <v>11</v>
      </c>
      <c r="D2030" t="s">
        <v>44</v>
      </c>
      <c r="E2030" t="s">
        <v>859</v>
      </c>
      <c r="F2030" t="s">
        <v>860</v>
      </c>
      <c r="G2030">
        <v>3090</v>
      </c>
      <c r="H2030" t="s">
        <v>842</v>
      </c>
      <c r="I2030">
        <v>63300130</v>
      </c>
      <c r="J2030" t="s">
        <v>1896</v>
      </c>
      <c r="K2030" s="3"/>
      <c r="L2030" s="3">
        <v>69017.520354026754</v>
      </c>
      <c r="M2030" s="3">
        <v>71433.133566417702</v>
      </c>
      <c r="N2030" s="107"/>
      <c r="O2030" s="100"/>
      <c r="P2030" s="3">
        <f t="shared" si="31"/>
        <v>140450.65392044446</v>
      </c>
    </row>
    <row r="2031" spans="1:16" x14ac:dyDescent="0.35">
      <c r="A2031" t="s">
        <v>10</v>
      </c>
      <c r="C2031" t="s">
        <v>11</v>
      </c>
      <c r="D2031" t="s">
        <v>44</v>
      </c>
      <c r="E2031" t="s">
        <v>859</v>
      </c>
      <c r="F2031" t="s">
        <v>860</v>
      </c>
      <c r="G2031">
        <v>3090</v>
      </c>
      <c r="H2031" t="s">
        <v>842</v>
      </c>
      <c r="I2031">
        <v>63300170</v>
      </c>
      <c r="J2031" t="s">
        <v>1873</v>
      </c>
      <c r="K2031" s="3"/>
      <c r="L2031" s="3">
        <v>27138.889573842731</v>
      </c>
      <c r="M2031" s="3">
        <v>28088.750708927222</v>
      </c>
      <c r="N2031" s="107"/>
      <c r="O2031" s="100"/>
      <c r="P2031" s="3">
        <f t="shared" si="31"/>
        <v>55227.640282769949</v>
      </c>
    </row>
    <row r="2032" spans="1:16" x14ac:dyDescent="0.35">
      <c r="A2032" t="s">
        <v>10</v>
      </c>
      <c r="C2032" t="s">
        <v>11</v>
      </c>
      <c r="D2032" t="s">
        <v>44</v>
      </c>
      <c r="E2032" t="s">
        <v>861</v>
      </c>
      <c r="F2032" t="s">
        <v>862</v>
      </c>
      <c r="G2032">
        <v>3090</v>
      </c>
      <c r="H2032" t="s">
        <v>842</v>
      </c>
      <c r="I2032">
        <v>63300040</v>
      </c>
      <c r="J2032" t="s">
        <v>1515</v>
      </c>
      <c r="K2032" s="3"/>
      <c r="L2032" s="3">
        <v>16908.123690214594</v>
      </c>
      <c r="M2032" s="3">
        <v>17499.908019372102</v>
      </c>
      <c r="N2032" s="107"/>
      <c r="O2032" s="100"/>
      <c r="P2032" s="3">
        <f t="shared" si="31"/>
        <v>34408.031709586692</v>
      </c>
    </row>
    <row r="2033" spans="1:16" x14ac:dyDescent="0.35">
      <c r="A2033" t="s">
        <v>10</v>
      </c>
      <c r="C2033" t="s">
        <v>11</v>
      </c>
      <c r="D2033" t="s">
        <v>44</v>
      </c>
      <c r="E2033" t="s">
        <v>861</v>
      </c>
      <c r="F2033" t="s">
        <v>862</v>
      </c>
      <c r="G2033">
        <v>3090</v>
      </c>
      <c r="H2033" t="s">
        <v>842</v>
      </c>
      <c r="I2033">
        <v>63300080</v>
      </c>
      <c r="J2033" t="s">
        <v>91</v>
      </c>
      <c r="K2033" s="3"/>
      <c r="L2033" s="3">
        <v>186317.57437589846</v>
      </c>
      <c r="M2033" s="3">
        <v>192838.68947905491</v>
      </c>
      <c r="N2033" s="107"/>
      <c r="O2033" s="100"/>
      <c r="P2033" s="3">
        <f t="shared" si="31"/>
        <v>379156.26385495334</v>
      </c>
    </row>
    <row r="2034" spans="1:16" x14ac:dyDescent="0.35">
      <c r="A2034" t="s">
        <v>10</v>
      </c>
      <c r="C2034" t="s">
        <v>11</v>
      </c>
      <c r="D2034" t="s">
        <v>44</v>
      </c>
      <c r="E2034" t="s">
        <v>861</v>
      </c>
      <c r="F2034" t="s">
        <v>862</v>
      </c>
      <c r="G2034">
        <v>3090</v>
      </c>
      <c r="H2034" t="s">
        <v>842</v>
      </c>
      <c r="I2034">
        <v>63300100</v>
      </c>
      <c r="J2034" t="s">
        <v>1869</v>
      </c>
      <c r="K2034" s="3"/>
      <c r="L2034" s="3">
        <v>56385.58171902191</v>
      </c>
      <c r="M2034" s="3">
        <v>58359.077079187671</v>
      </c>
      <c r="N2034" s="107"/>
      <c r="O2034" s="100"/>
      <c r="P2034" s="3">
        <f t="shared" si="31"/>
        <v>114744.65879820958</v>
      </c>
    </row>
    <row r="2035" spans="1:16" x14ac:dyDescent="0.35">
      <c r="A2035" t="s">
        <v>10</v>
      </c>
      <c r="C2035" t="s">
        <v>11</v>
      </c>
      <c r="D2035" t="s">
        <v>44</v>
      </c>
      <c r="E2035" t="s">
        <v>861</v>
      </c>
      <c r="F2035" t="s">
        <v>862</v>
      </c>
      <c r="G2035">
        <v>3090</v>
      </c>
      <c r="H2035" t="s">
        <v>842</v>
      </c>
      <c r="I2035">
        <v>63300110</v>
      </c>
      <c r="J2035" t="s">
        <v>1866</v>
      </c>
      <c r="K2035" s="3"/>
      <c r="L2035" s="3">
        <v>960</v>
      </c>
      <c r="M2035" s="3">
        <v>960</v>
      </c>
      <c r="N2035" s="107"/>
      <c r="O2035" s="100"/>
      <c r="P2035" s="3">
        <f t="shared" si="31"/>
        <v>1920</v>
      </c>
    </row>
    <row r="2036" spans="1:16" x14ac:dyDescent="0.35">
      <c r="A2036" t="s">
        <v>10</v>
      </c>
      <c r="C2036" t="s">
        <v>11</v>
      </c>
      <c r="D2036" t="s">
        <v>44</v>
      </c>
      <c r="E2036" t="s">
        <v>861</v>
      </c>
      <c r="F2036" t="s">
        <v>862</v>
      </c>
      <c r="G2036">
        <v>3090</v>
      </c>
      <c r="H2036" t="s">
        <v>842</v>
      </c>
      <c r="I2036">
        <v>63300130</v>
      </c>
      <c r="J2036" t="s">
        <v>1896</v>
      </c>
      <c r="K2036" s="3"/>
      <c r="L2036" s="3">
        <v>61288.675781545557</v>
      </c>
      <c r="M2036" s="3">
        <v>63433.779433899646</v>
      </c>
      <c r="N2036" s="107"/>
      <c r="O2036" s="100"/>
      <c r="P2036" s="3">
        <f t="shared" si="31"/>
        <v>124722.4552154452</v>
      </c>
    </row>
    <row r="2037" spans="1:16" x14ac:dyDescent="0.35">
      <c r="A2037" t="s">
        <v>10</v>
      </c>
      <c r="C2037" t="s">
        <v>11</v>
      </c>
      <c r="D2037" t="s">
        <v>44</v>
      </c>
      <c r="E2037" t="s">
        <v>861</v>
      </c>
      <c r="F2037" t="s">
        <v>862</v>
      </c>
      <c r="G2037">
        <v>3090</v>
      </c>
      <c r="H2037" t="s">
        <v>842</v>
      </c>
      <c r="I2037">
        <v>63300170</v>
      </c>
      <c r="J2037" t="s">
        <v>1873</v>
      </c>
      <c r="K2037" s="3"/>
      <c r="L2037" s="3">
        <v>25603.730159467817</v>
      </c>
      <c r="M2037" s="3">
        <v>26499.860715049188</v>
      </c>
      <c r="N2037" s="107"/>
      <c r="O2037" s="100"/>
      <c r="P2037" s="3">
        <f t="shared" si="31"/>
        <v>52103.590874517002</v>
      </c>
    </row>
    <row r="2038" spans="1:16" x14ac:dyDescent="0.35">
      <c r="A2038" t="s">
        <v>10</v>
      </c>
      <c r="C2038" t="s">
        <v>11</v>
      </c>
      <c r="D2038" t="s">
        <v>44</v>
      </c>
      <c r="E2038" t="s">
        <v>863</v>
      </c>
      <c r="F2038" t="s">
        <v>864</v>
      </c>
      <c r="G2038">
        <v>3090</v>
      </c>
      <c r="H2038" t="s">
        <v>842</v>
      </c>
      <c r="I2038">
        <v>63300080</v>
      </c>
      <c r="J2038" t="s">
        <v>91</v>
      </c>
      <c r="K2038" s="3"/>
      <c r="L2038" s="3">
        <v>10881.719364987359</v>
      </c>
      <c r="M2038" s="3">
        <v>11262.579542761916</v>
      </c>
      <c r="N2038" s="107"/>
      <c r="O2038" s="100"/>
      <c r="P2038" s="3">
        <f t="shared" si="31"/>
        <v>22144.298907749275</v>
      </c>
    </row>
    <row r="2039" spans="1:16" x14ac:dyDescent="0.35">
      <c r="A2039" t="s">
        <v>10</v>
      </c>
      <c r="C2039" t="s">
        <v>11</v>
      </c>
      <c r="D2039" t="s">
        <v>44</v>
      </c>
      <c r="E2039" t="s">
        <v>863</v>
      </c>
      <c r="F2039" t="s">
        <v>864</v>
      </c>
      <c r="G2039">
        <v>3090</v>
      </c>
      <c r="H2039" t="s">
        <v>842</v>
      </c>
      <c r="I2039">
        <v>63300100</v>
      </c>
      <c r="J2039" t="s">
        <v>1869</v>
      </c>
      <c r="K2039" s="3"/>
      <c r="L2039" s="3">
        <v>3293.1519130882793</v>
      </c>
      <c r="M2039" s="3">
        <v>3408.4122300463691</v>
      </c>
      <c r="N2039" s="107"/>
      <c r="O2039" s="100"/>
      <c r="P2039" s="3">
        <f t="shared" si="31"/>
        <v>6701.5641431346485</v>
      </c>
    </row>
    <row r="2040" spans="1:16" x14ac:dyDescent="0.35">
      <c r="A2040" t="s">
        <v>10</v>
      </c>
      <c r="C2040" t="s">
        <v>11</v>
      </c>
      <c r="D2040" t="s">
        <v>44</v>
      </c>
      <c r="E2040" t="s">
        <v>863</v>
      </c>
      <c r="F2040" t="s">
        <v>864</v>
      </c>
      <c r="G2040">
        <v>3090</v>
      </c>
      <c r="H2040" t="s">
        <v>842</v>
      </c>
      <c r="I2040">
        <v>63300110</v>
      </c>
      <c r="J2040" t="s">
        <v>1866</v>
      </c>
      <c r="K2040" s="3"/>
      <c r="L2040" s="3">
        <v>360</v>
      </c>
      <c r="M2040" s="3">
        <v>360</v>
      </c>
      <c r="N2040" s="107"/>
      <c r="O2040" s="100"/>
      <c r="P2040" s="3">
        <f t="shared" si="31"/>
        <v>720</v>
      </c>
    </row>
    <row r="2041" spans="1:16" x14ac:dyDescent="0.35">
      <c r="A2041" t="s">
        <v>10</v>
      </c>
      <c r="C2041" t="s">
        <v>11</v>
      </c>
      <c r="D2041" t="s">
        <v>44</v>
      </c>
      <c r="E2041" t="s">
        <v>863</v>
      </c>
      <c r="F2041" t="s">
        <v>864</v>
      </c>
      <c r="G2041">
        <v>3090</v>
      </c>
      <c r="H2041" t="s">
        <v>842</v>
      </c>
      <c r="I2041">
        <v>63300130</v>
      </c>
      <c r="J2041" t="s">
        <v>1896</v>
      </c>
      <c r="K2041" s="3"/>
      <c r="L2041" s="3">
        <v>3579.5129490089998</v>
      </c>
      <c r="M2041" s="3">
        <v>3704.7959022243144</v>
      </c>
      <c r="N2041" s="107"/>
      <c r="O2041" s="100"/>
      <c r="P2041" s="3">
        <f t="shared" si="31"/>
        <v>7284.3088512333143</v>
      </c>
    </row>
    <row r="2042" spans="1:16" x14ac:dyDescent="0.35">
      <c r="A2042" t="s">
        <v>10</v>
      </c>
      <c r="C2042" t="s">
        <v>11</v>
      </c>
      <c r="D2042" t="s">
        <v>44</v>
      </c>
      <c r="E2042" t="s">
        <v>1644</v>
      </c>
      <c r="F2042" t="s">
        <v>1645</v>
      </c>
      <c r="G2042">
        <v>3090</v>
      </c>
      <c r="H2042" t="s">
        <v>842</v>
      </c>
      <c r="I2042">
        <v>63300110</v>
      </c>
      <c r="J2042" t="s">
        <v>1866</v>
      </c>
      <c r="K2042" s="3"/>
      <c r="L2042" s="3">
        <v>24</v>
      </c>
      <c r="M2042" s="3">
        <v>24</v>
      </c>
      <c r="N2042" s="107"/>
      <c r="O2042" s="100"/>
      <c r="P2042" s="3">
        <f t="shared" si="31"/>
        <v>48</v>
      </c>
    </row>
    <row r="2043" spans="1:16" x14ac:dyDescent="0.35">
      <c r="A2043" t="s">
        <v>10</v>
      </c>
      <c r="C2043" t="s">
        <v>11</v>
      </c>
      <c r="D2043" t="s">
        <v>44</v>
      </c>
      <c r="E2043" t="s">
        <v>865</v>
      </c>
      <c r="F2043" t="s">
        <v>866</v>
      </c>
      <c r="G2043">
        <v>3090</v>
      </c>
      <c r="H2043" t="s">
        <v>842</v>
      </c>
      <c r="I2043">
        <v>63300040</v>
      </c>
      <c r="J2043" t="s">
        <v>1515</v>
      </c>
      <c r="K2043" s="3"/>
      <c r="L2043" s="3">
        <v>19833.454790710981</v>
      </c>
      <c r="M2043" s="3">
        <v>20527.625708385865</v>
      </c>
      <c r="N2043" s="107"/>
      <c r="O2043" s="100"/>
      <c r="P2043" s="3">
        <f t="shared" si="31"/>
        <v>40361.080499096846</v>
      </c>
    </row>
    <row r="2044" spans="1:16" x14ac:dyDescent="0.35">
      <c r="A2044" t="s">
        <v>10</v>
      </c>
      <c r="C2044" t="s">
        <v>11</v>
      </c>
      <c r="D2044" t="s">
        <v>44</v>
      </c>
      <c r="E2044" t="s">
        <v>865</v>
      </c>
      <c r="F2044" t="s">
        <v>866</v>
      </c>
      <c r="G2044">
        <v>3090</v>
      </c>
      <c r="H2044" t="s">
        <v>842</v>
      </c>
      <c r="I2044">
        <v>63300080</v>
      </c>
      <c r="J2044" t="s">
        <v>91</v>
      </c>
      <c r="K2044" s="3"/>
      <c r="L2044" s="3">
        <v>96596.763584203421</v>
      </c>
      <c r="M2044" s="3">
        <v>99977.650309650548</v>
      </c>
      <c r="N2044" s="107"/>
      <c r="O2044" s="100"/>
      <c r="P2044" s="3">
        <f t="shared" si="31"/>
        <v>196574.41389385395</v>
      </c>
    </row>
    <row r="2045" spans="1:16" x14ac:dyDescent="0.35">
      <c r="A2045" t="s">
        <v>10</v>
      </c>
      <c r="C2045" t="s">
        <v>11</v>
      </c>
      <c r="D2045" t="s">
        <v>44</v>
      </c>
      <c r="E2045" t="s">
        <v>865</v>
      </c>
      <c r="F2045" t="s">
        <v>866</v>
      </c>
      <c r="G2045">
        <v>3090</v>
      </c>
      <c r="H2045" t="s">
        <v>842</v>
      </c>
      <c r="I2045">
        <v>63300100</v>
      </c>
      <c r="J2045" t="s">
        <v>1869</v>
      </c>
      <c r="K2045" s="3"/>
      <c r="L2045" s="3">
        <v>29233.231084693143</v>
      </c>
      <c r="M2045" s="3">
        <v>30256.394172657398</v>
      </c>
      <c r="N2045" s="107"/>
      <c r="O2045" s="100"/>
      <c r="P2045" s="3">
        <f t="shared" si="31"/>
        <v>59489.625257350541</v>
      </c>
    </row>
    <row r="2046" spans="1:16" x14ac:dyDescent="0.35">
      <c r="A2046" t="s">
        <v>10</v>
      </c>
      <c r="C2046" t="s">
        <v>11</v>
      </c>
      <c r="D2046" t="s">
        <v>44</v>
      </c>
      <c r="E2046" t="s">
        <v>865</v>
      </c>
      <c r="F2046" t="s">
        <v>866</v>
      </c>
      <c r="G2046">
        <v>3090</v>
      </c>
      <c r="H2046" t="s">
        <v>842</v>
      </c>
      <c r="I2046">
        <v>63300110</v>
      </c>
      <c r="J2046" t="s">
        <v>1866</v>
      </c>
      <c r="K2046" s="3"/>
      <c r="L2046" s="3">
        <v>60</v>
      </c>
      <c r="M2046" s="3">
        <v>60</v>
      </c>
      <c r="N2046" s="107"/>
      <c r="O2046" s="100"/>
      <c r="P2046" s="3">
        <f t="shared" si="31"/>
        <v>120</v>
      </c>
    </row>
    <row r="2047" spans="1:16" x14ac:dyDescent="0.35">
      <c r="A2047" t="s">
        <v>10</v>
      </c>
      <c r="C2047" t="s">
        <v>11</v>
      </c>
      <c r="D2047" t="s">
        <v>44</v>
      </c>
      <c r="E2047" t="s">
        <v>865</v>
      </c>
      <c r="F2047" t="s">
        <v>866</v>
      </c>
      <c r="G2047">
        <v>3090</v>
      </c>
      <c r="H2047" t="s">
        <v>842</v>
      </c>
      <c r="I2047">
        <v>63300130</v>
      </c>
      <c r="J2047" t="s">
        <v>1896</v>
      </c>
      <c r="K2047" s="3"/>
      <c r="L2047" s="3">
        <v>31775.251179014285</v>
      </c>
      <c r="M2047" s="3">
        <v>32887.384970279782</v>
      </c>
      <c r="N2047" s="107"/>
      <c r="O2047" s="100"/>
      <c r="P2047" s="3">
        <f t="shared" si="31"/>
        <v>64662.636149294063</v>
      </c>
    </row>
    <row r="2048" spans="1:16" x14ac:dyDescent="0.35">
      <c r="A2048" t="s">
        <v>10</v>
      </c>
      <c r="C2048" t="s">
        <v>11</v>
      </c>
      <c r="D2048" t="s">
        <v>44</v>
      </c>
      <c r="E2048" t="s">
        <v>865</v>
      </c>
      <c r="F2048" t="s">
        <v>866</v>
      </c>
      <c r="G2048">
        <v>3090</v>
      </c>
      <c r="H2048" t="s">
        <v>842</v>
      </c>
      <c r="I2048">
        <v>63300170</v>
      </c>
      <c r="J2048" t="s">
        <v>1873</v>
      </c>
      <c r="K2048" s="3"/>
      <c r="L2048" s="3">
        <v>30033.517254505201</v>
      </c>
      <c r="M2048" s="3">
        <v>31084.690358412881</v>
      </c>
      <c r="N2048" s="107"/>
      <c r="O2048" s="100"/>
      <c r="P2048" s="3">
        <f t="shared" si="31"/>
        <v>61118.207612918079</v>
      </c>
    </row>
    <row r="2049" spans="1:16" x14ac:dyDescent="0.35">
      <c r="A2049" t="s">
        <v>10</v>
      </c>
      <c r="C2049" t="s">
        <v>11</v>
      </c>
      <c r="D2049" t="s">
        <v>44</v>
      </c>
      <c r="E2049" t="s">
        <v>867</v>
      </c>
      <c r="F2049" t="s">
        <v>868</v>
      </c>
      <c r="G2049">
        <v>3090</v>
      </c>
      <c r="H2049" t="s">
        <v>842</v>
      </c>
      <c r="I2049">
        <v>63300040</v>
      </c>
      <c r="J2049" t="s">
        <v>1515</v>
      </c>
      <c r="K2049" s="3"/>
      <c r="L2049" s="3">
        <v>-75084.912374915759</v>
      </c>
      <c r="M2049" s="3">
        <v>-74382.83818303782</v>
      </c>
      <c r="N2049" s="107"/>
      <c r="O2049" s="100"/>
      <c r="P2049" s="3">
        <f t="shared" si="31"/>
        <v>-149467.75055795358</v>
      </c>
    </row>
    <row r="2050" spans="1:16" x14ac:dyDescent="0.35">
      <c r="A2050" t="s">
        <v>10</v>
      </c>
      <c r="C2050" t="s">
        <v>11</v>
      </c>
      <c r="D2050" t="s">
        <v>44</v>
      </c>
      <c r="E2050" t="s">
        <v>867</v>
      </c>
      <c r="F2050" t="s">
        <v>868</v>
      </c>
      <c r="G2050">
        <v>3090</v>
      </c>
      <c r="H2050" t="s">
        <v>842</v>
      </c>
      <c r="I2050">
        <v>63300080</v>
      </c>
      <c r="J2050" t="s">
        <v>91</v>
      </c>
      <c r="K2050" s="3"/>
      <c r="L2050" s="3">
        <v>-130334.94376557152</v>
      </c>
      <c r="M2050" s="3">
        <v>-125255.39039736651</v>
      </c>
      <c r="N2050" s="107"/>
      <c r="O2050" s="100"/>
      <c r="P2050" s="3">
        <f t="shared" si="31"/>
        <v>-255590.33416293803</v>
      </c>
    </row>
    <row r="2051" spans="1:16" x14ac:dyDescent="0.35">
      <c r="A2051" t="s">
        <v>10</v>
      </c>
      <c r="C2051" t="s">
        <v>11</v>
      </c>
      <c r="D2051" t="s">
        <v>44</v>
      </c>
      <c r="E2051" t="s">
        <v>867</v>
      </c>
      <c r="F2051" t="s">
        <v>868</v>
      </c>
      <c r="G2051">
        <v>3090</v>
      </c>
      <c r="H2051" t="s">
        <v>842</v>
      </c>
      <c r="I2051">
        <v>63300100</v>
      </c>
      <c r="J2051" t="s">
        <v>1869</v>
      </c>
      <c r="K2051" s="3"/>
      <c r="L2051" s="3">
        <v>-39443.469823791384</v>
      </c>
      <c r="M2051" s="3">
        <v>-37906.236567624088</v>
      </c>
      <c r="N2051" s="107"/>
      <c r="O2051" s="100"/>
      <c r="P2051" s="3">
        <f t="shared" si="31"/>
        <v>-77349.706391415471</v>
      </c>
    </row>
    <row r="2052" spans="1:16" x14ac:dyDescent="0.35">
      <c r="A2052" t="s">
        <v>10</v>
      </c>
      <c r="C2052" t="s">
        <v>11</v>
      </c>
      <c r="D2052" t="s">
        <v>44</v>
      </c>
      <c r="E2052" t="s">
        <v>867</v>
      </c>
      <c r="F2052" t="s">
        <v>868</v>
      </c>
      <c r="G2052">
        <v>3090</v>
      </c>
      <c r="H2052" t="s">
        <v>842</v>
      </c>
      <c r="I2052">
        <v>63300110</v>
      </c>
      <c r="J2052" t="s">
        <v>1866</v>
      </c>
      <c r="K2052" s="3"/>
      <c r="L2052" s="3">
        <v>680.00000001599994</v>
      </c>
      <c r="M2052" s="3">
        <v>680.00000001599994</v>
      </c>
      <c r="N2052" s="107"/>
      <c r="O2052" s="100"/>
      <c r="P2052" s="3">
        <f t="shared" ref="P2052:P2115" si="32">SUM(L2052:N2052)</f>
        <v>1360.0000000319999</v>
      </c>
    </row>
    <row r="2053" spans="1:16" x14ac:dyDescent="0.35">
      <c r="A2053" t="s">
        <v>10</v>
      </c>
      <c r="C2053" t="s">
        <v>11</v>
      </c>
      <c r="D2053" t="s">
        <v>44</v>
      </c>
      <c r="E2053" t="s">
        <v>867</v>
      </c>
      <c r="F2053" t="s">
        <v>868</v>
      </c>
      <c r="G2053">
        <v>3090</v>
      </c>
      <c r="H2053" t="s">
        <v>842</v>
      </c>
      <c r="I2053">
        <v>63300130</v>
      </c>
      <c r="J2053" t="s">
        <v>1896</v>
      </c>
      <c r="K2053" s="3"/>
      <c r="L2053" s="3">
        <v>-42873.336764990629</v>
      </c>
      <c r="M2053" s="3">
        <v>-41202.431051765307</v>
      </c>
      <c r="N2053" s="107"/>
      <c r="O2053" s="100"/>
      <c r="P2053" s="3">
        <f t="shared" si="32"/>
        <v>-84075.767816755935</v>
      </c>
    </row>
    <row r="2054" spans="1:16" x14ac:dyDescent="0.35">
      <c r="A2054" t="s">
        <v>10</v>
      </c>
      <c r="C2054" t="s">
        <v>11</v>
      </c>
      <c r="D2054" t="s">
        <v>44</v>
      </c>
      <c r="E2054" t="s">
        <v>867</v>
      </c>
      <c r="F2054" t="s">
        <v>868</v>
      </c>
      <c r="G2054">
        <v>3090</v>
      </c>
      <c r="H2054" t="s">
        <v>842</v>
      </c>
      <c r="I2054">
        <v>63300170</v>
      </c>
      <c r="J2054" t="s">
        <v>1873</v>
      </c>
      <c r="K2054" s="3"/>
      <c r="L2054" s="3">
        <v>-113700.01016772958</v>
      </c>
      <c r="M2054" s="3">
        <v>-112636.86924860012</v>
      </c>
      <c r="N2054" s="107"/>
      <c r="O2054" s="100"/>
      <c r="P2054" s="3">
        <f t="shared" si="32"/>
        <v>-226336.8794163297</v>
      </c>
    </row>
    <row r="2055" spans="1:16" x14ac:dyDescent="0.35">
      <c r="A2055" t="s">
        <v>10</v>
      </c>
      <c r="C2055" t="s">
        <v>11</v>
      </c>
      <c r="D2055" t="s">
        <v>44</v>
      </c>
      <c r="E2055" t="s">
        <v>869</v>
      </c>
      <c r="F2055" t="s">
        <v>870</v>
      </c>
      <c r="G2055">
        <v>3090</v>
      </c>
      <c r="H2055" t="s">
        <v>842</v>
      </c>
      <c r="I2055">
        <v>63300040</v>
      </c>
      <c r="J2055" t="s">
        <v>1515</v>
      </c>
      <c r="K2055" s="3"/>
      <c r="L2055" s="3">
        <v>23235.51325312172</v>
      </c>
      <c r="M2055" s="3">
        <v>24048.756216980979</v>
      </c>
      <c r="N2055" s="107"/>
      <c r="O2055" s="100"/>
      <c r="P2055" s="3">
        <f t="shared" si="32"/>
        <v>47284.269470102699</v>
      </c>
    </row>
    <row r="2056" spans="1:16" x14ac:dyDescent="0.35">
      <c r="A2056" t="s">
        <v>10</v>
      </c>
      <c r="C2056" t="s">
        <v>11</v>
      </c>
      <c r="D2056" t="s">
        <v>44</v>
      </c>
      <c r="E2056" t="s">
        <v>869</v>
      </c>
      <c r="F2056" t="s">
        <v>870</v>
      </c>
      <c r="G2056">
        <v>3090</v>
      </c>
      <c r="H2056" t="s">
        <v>842</v>
      </c>
      <c r="I2056">
        <v>63300080</v>
      </c>
      <c r="J2056" t="s">
        <v>91</v>
      </c>
      <c r="K2056" s="3"/>
      <c r="L2056" s="3">
        <v>203076.20080788987</v>
      </c>
      <c r="M2056" s="3">
        <v>210183.867836166</v>
      </c>
      <c r="N2056" s="107"/>
      <c r="O2056" s="100"/>
      <c r="P2056" s="3">
        <f t="shared" si="32"/>
        <v>413260.06864405586</v>
      </c>
    </row>
    <row r="2057" spans="1:16" x14ac:dyDescent="0.35">
      <c r="A2057" t="s">
        <v>10</v>
      </c>
      <c r="C2057" t="s">
        <v>11</v>
      </c>
      <c r="D2057" t="s">
        <v>44</v>
      </c>
      <c r="E2057" t="s">
        <v>869</v>
      </c>
      <c r="F2057" t="s">
        <v>870</v>
      </c>
      <c r="G2057">
        <v>3090</v>
      </c>
      <c r="H2057" t="s">
        <v>842</v>
      </c>
      <c r="I2057">
        <v>63300100</v>
      </c>
      <c r="J2057" t="s">
        <v>1869</v>
      </c>
      <c r="K2057" s="3"/>
      <c r="L2057" s="3">
        <v>61457.271297124564</v>
      </c>
      <c r="M2057" s="3">
        <v>63608.27579252392</v>
      </c>
      <c r="N2057" s="107"/>
      <c r="O2057" s="100"/>
      <c r="P2057" s="3">
        <f t="shared" si="32"/>
        <v>125065.54708964849</v>
      </c>
    </row>
    <row r="2058" spans="1:16" x14ac:dyDescent="0.35">
      <c r="A2058" t="s">
        <v>10</v>
      </c>
      <c r="C2058" t="s">
        <v>11</v>
      </c>
      <c r="D2058" t="s">
        <v>44</v>
      </c>
      <c r="E2058" t="s">
        <v>869</v>
      </c>
      <c r="F2058" t="s">
        <v>870</v>
      </c>
      <c r="G2058">
        <v>3090</v>
      </c>
      <c r="H2058" t="s">
        <v>842</v>
      </c>
      <c r="I2058">
        <v>63300110</v>
      </c>
      <c r="J2058" t="s">
        <v>1866</v>
      </c>
      <c r="K2058" s="3"/>
      <c r="L2058" s="3">
        <v>600</v>
      </c>
      <c r="M2058" s="3">
        <v>600</v>
      </c>
      <c r="N2058" s="107"/>
      <c r="O2058" s="100"/>
      <c r="P2058" s="3">
        <f t="shared" si="32"/>
        <v>1200</v>
      </c>
    </row>
    <row r="2059" spans="1:16" x14ac:dyDescent="0.35">
      <c r="A2059" t="s">
        <v>10</v>
      </c>
      <c r="C2059" t="s">
        <v>11</v>
      </c>
      <c r="D2059" t="s">
        <v>44</v>
      </c>
      <c r="E2059" t="s">
        <v>869</v>
      </c>
      <c r="F2059" t="s">
        <v>870</v>
      </c>
      <c r="G2059">
        <v>3090</v>
      </c>
      <c r="H2059" t="s">
        <v>842</v>
      </c>
      <c r="I2059">
        <v>63300130</v>
      </c>
      <c r="J2059" t="s">
        <v>1896</v>
      </c>
      <c r="K2059" s="3"/>
      <c r="L2059" s="3">
        <v>66801.38184470062</v>
      </c>
      <c r="M2059" s="3">
        <v>69139.430209265134</v>
      </c>
      <c r="N2059" s="107"/>
      <c r="O2059" s="100"/>
      <c r="P2059" s="3">
        <f t="shared" si="32"/>
        <v>135940.81205396575</v>
      </c>
    </row>
    <row r="2060" spans="1:16" x14ac:dyDescent="0.35">
      <c r="A2060" t="s">
        <v>10</v>
      </c>
      <c r="C2060" t="s">
        <v>11</v>
      </c>
      <c r="D2060" t="s">
        <v>44</v>
      </c>
      <c r="E2060" t="s">
        <v>869</v>
      </c>
      <c r="F2060" t="s">
        <v>870</v>
      </c>
      <c r="G2060">
        <v>3090</v>
      </c>
      <c r="H2060" t="s">
        <v>842</v>
      </c>
      <c r="I2060">
        <v>63300170</v>
      </c>
      <c r="J2060" t="s">
        <v>1873</v>
      </c>
      <c r="K2060" s="3"/>
      <c r="L2060" s="3">
        <v>35185.20578329861</v>
      </c>
      <c r="M2060" s="3">
        <v>36416.687985714059</v>
      </c>
      <c r="N2060" s="107"/>
      <c r="O2060" s="100"/>
      <c r="P2060" s="3">
        <f t="shared" si="32"/>
        <v>71601.893769012677</v>
      </c>
    </row>
    <row r="2061" spans="1:16" x14ac:dyDescent="0.35">
      <c r="A2061" t="s">
        <v>10</v>
      </c>
      <c r="C2061" t="s">
        <v>11</v>
      </c>
      <c r="D2061" t="s">
        <v>44</v>
      </c>
      <c r="E2061" t="s">
        <v>871</v>
      </c>
      <c r="F2061" t="s">
        <v>872</v>
      </c>
      <c r="G2061">
        <v>3090</v>
      </c>
      <c r="H2061" t="s">
        <v>842</v>
      </c>
      <c r="I2061">
        <v>63300040</v>
      </c>
      <c r="J2061" t="s">
        <v>1515</v>
      </c>
      <c r="K2061" s="3"/>
      <c r="L2061" s="3">
        <v>17311.933968616377</v>
      </c>
      <c r="M2061" s="3">
        <v>17917.851657517946</v>
      </c>
      <c r="N2061" s="107"/>
      <c r="O2061" s="100"/>
      <c r="P2061" s="3">
        <f t="shared" si="32"/>
        <v>35229.785626134326</v>
      </c>
    </row>
    <row r="2062" spans="1:16" x14ac:dyDescent="0.35">
      <c r="A2062" t="s">
        <v>10</v>
      </c>
      <c r="C2062" t="s">
        <v>11</v>
      </c>
      <c r="D2062" t="s">
        <v>44</v>
      </c>
      <c r="E2062" t="s">
        <v>871</v>
      </c>
      <c r="F2062" t="s">
        <v>872</v>
      </c>
      <c r="G2062">
        <v>3090</v>
      </c>
      <c r="H2062" t="s">
        <v>842</v>
      </c>
      <c r="I2062">
        <v>63300080</v>
      </c>
      <c r="J2062" t="s">
        <v>91</v>
      </c>
      <c r="K2062" s="3"/>
      <c r="L2062" s="3">
        <v>208124.73590780102</v>
      </c>
      <c r="M2062" s="3">
        <v>215409.10166457403</v>
      </c>
      <c r="N2062" s="107"/>
      <c r="O2062" s="100"/>
      <c r="P2062" s="3">
        <f t="shared" si="32"/>
        <v>423533.83757237508</v>
      </c>
    </row>
    <row r="2063" spans="1:16" x14ac:dyDescent="0.35">
      <c r="A2063" t="s">
        <v>10</v>
      </c>
      <c r="C2063" t="s">
        <v>11</v>
      </c>
      <c r="D2063" t="s">
        <v>44</v>
      </c>
      <c r="E2063" t="s">
        <v>871</v>
      </c>
      <c r="F2063" t="s">
        <v>872</v>
      </c>
      <c r="G2063">
        <v>3090</v>
      </c>
      <c r="H2063" t="s">
        <v>842</v>
      </c>
      <c r="I2063">
        <v>63300100</v>
      </c>
      <c r="J2063" t="s">
        <v>1869</v>
      </c>
      <c r="K2063" s="3"/>
      <c r="L2063" s="3">
        <v>62985.117445781885</v>
      </c>
      <c r="M2063" s="3">
        <v>65189.596556384247</v>
      </c>
      <c r="N2063" s="107"/>
      <c r="O2063" s="100"/>
      <c r="P2063" s="3">
        <f t="shared" si="32"/>
        <v>128174.71400216613</v>
      </c>
    </row>
    <row r="2064" spans="1:16" x14ac:dyDescent="0.35">
      <c r="A2064" t="s">
        <v>10</v>
      </c>
      <c r="C2064" t="s">
        <v>11</v>
      </c>
      <c r="D2064" t="s">
        <v>44</v>
      </c>
      <c r="E2064" t="s">
        <v>871</v>
      </c>
      <c r="F2064" t="s">
        <v>872</v>
      </c>
      <c r="G2064">
        <v>3090</v>
      </c>
      <c r="H2064" t="s">
        <v>842</v>
      </c>
      <c r="I2064">
        <v>63300110</v>
      </c>
      <c r="J2064" t="s">
        <v>1866</v>
      </c>
      <c r="K2064" s="3"/>
      <c r="L2064" s="3">
        <v>360</v>
      </c>
      <c r="M2064" s="3">
        <v>360</v>
      </c>
      <c r="N2064" s="107"/>
      <c r="O2064" s="100"/>
      <c r="P2064" s="3">
        <f t="shared" si="32"/>
        <v>720</v>
      </c>
    </row>
    <row r="2065" spans="1:16" x14ac:dyDescent="0.35">
      <c r="A2065" t="s">
        <v>10</v>
      </c>
      <c r="C2065" t="s">
        <v>11</v>
      </c>
      <c r="D2065" t="s">
        <v>44</v>
      </c>
      <c r="E2065" t="s">
        <v>871</v>
      </c>
      <c r="F2065" t="s">
        <v>872</v>
      </c>
      <c r="G2065">
        <v>3090</v>
      </c>
      <c r="H2065" t="s">
        <v>842</v>
      </c>
      <c r="I2065">
        <v>63300130</v>
      </c>
      <c r="J2065" t="s">
        <v>1896</v>
      </c>
      <c r="K2065" s="3"/>
      <c r="L2065" s="3">
        <v>68462.084180197708</v>
      </c>
      <c r="M2065" s="3">
        <v>70858.257126504614</v>
      </c>
      <c r="N2065" s="107"/>
      <c r="O2065" s="100"/>
      <c r="P2065" s="3">
        <f t="shared" si="32"/>
        <v>139320.34130670232</v>
      </c>
    </row>
    <row r="2066" spans="1:16" x14ac:dyDescent="0.35">
      <c r="A2066" t="s">
        <v>10</v>
      </c>
      <c r="C2066" t="s">
        <v>11</v>
      </c>
      <c r="D2066" t="s">
        <v>44</v>
      </c>
      <c r="E2066" t="s">
        <v>871</v>
      </c>
      <c r="F2066" t="s">
        <v>872</v>
      </c>
      <c r="G2066">
        <v>3090</v>
      </c>
      <c r="H2066" t="s">
        <v>842</v>
      </c>
      <c r="I2066">
        <v>63300170</v>
      </c>
      <c r="J2066" t="s">
        <v>1873</v>
      </c>
      <c r="K2066" s="3"/>
      <c r="L2066" s="3">
        <v>26215.214295333371</v>
      </c>
      <c r="M2066" s="3">
        <v>27132.746795670035</v>
      </c>
      <c r="N2066" s="107"/>
      <c r="O2066" s="100"/>
      <c r="P2066" s="3">
        <f t="shared" si="32"/>
        <v>53347.96109100341</v>
      </c>
    </row>
    <row r="2067" spans="1:16" x14ac:dyDescent="0.35">
      <c r="A2067" t="s">
        <v>10</v>
      </c>
      <c r="C2067" t="s">
        <v>11</v>
      </c>
      <c r="D2067" t="s">
        <v>44</v>
      </c>
      <c r="E2067" t="s">
        <v>873</v>
      </c>
      <c r="F2067" t="s">
        <v>874</v>
      </c>
      <c r="G2067">
        <v>3090</v>
      </c>
      <c r="H2067" t="s">
        <v>842</v>
      </c>
      <c r="I2067">
        <v>63300040</v>
      </c>
      <c r="J2067" t="s">
        <v>1515</v>
      </c>
      <c r="K2067" s="3"/>
      <c r="L2067" s="3">
        <v>11541.324977943181</v>
      </c>
      <c r="M2067" s="3">
        <v>11945.27135217119</v>
      </c>
      <c r="N2067" s="107"/>
      <c r="O2067" s="100"/>
      <c r="P2067" s="3">
        <f t="shared" si="32"/>
        <v>23486.596330114371</v>
      </c>
    </row>
    <row r="2068" spans="1:16" x14ac:dyDescent="0.35">
      <c r="A2068" t="s">
        <v>10</v>
      </c>
      <c r="C2068" t="s">
        <v>11</v>
      </c>
      <c r="D2068" t="s">
        <v>44</v>
      </c>
      <c r="E2068" t="s">
        <v>873</v>
      </c>
      <c r="F2068" t="s">
        <v>874</v>
      </c>
      <c r="G2068">
        <v>3090</v>
      </c>
      <c r="H2068" t="s">
        <v>842</v>
      </c>
      <c r="I2068">
        <v>63300080</v>
      </c>
      <c r="J2068" t="s">
        <v>91</v>
      </c>
      <c r="K2068" s="3"/>
      <c r="L2068" s="3">
        <v>123501.78188036168</v>
      </c>
      <c r="M2068" s="3">
        <v>127824.34424617435</v>
      </c>
      <c r="N2068" s="107"/>
      <c r="O2068" s="100"/>
      <c r="P2068" s="3">
        <f t="shared" si="32"/>
        <v>251326.12612653605</v>
      </c>
    </row>
    <row r="2069" spans="1:16" x14ac:dyDescent="0.35">
      <c r="A2069" t="s">
        <v>10</v>
      </c>
      <c r="C2069" t="s">
        <v>11</v>
      </c>
      <c r="D2069" t="s">
        <v>44</v>
      </c>
      <c r="E2069" t="s">
        <v>873</v>
      </c>
      <c r="F2069" t="s">
        <v>874</v>
      </c>
      <c r="G2069">
        <v>3090</v>
      </c>
      <c r="H2069" t="s">
        <v>842</v>
      </c>
      <c r="I2069">
        <v>63300100</v>
      </c>
      <c r="J2069" t="s">
        <v>1869</v>
      </c>
      <c r="K2069" s="3"/>
      <c r="L2069" s="3">
        <v>37375.539253267358</v>
      </c>
      <c r="M2069" s="3">
        <v>38683.683127131706</v>
      </c>
      <c r="N2069" s="107"/>
      <c r="O2069" s="100"/>
      <c r="P2069" s="3">
        <f t="shared" si="32"/>
        <v>76059.222380399064</v>
      </c>
    </row>
    <row r="2070" spans="1:16" x14ac:dyDescent="0.35">
      <c r="A2070" t="s">
        <v>10</v>
      </c>
      <c r="C2070" t="s">
        <v>11</v>
      </c>
      <c r="D2070" t="s">
        <v>44</v>
      </c>
      <c r="E2070" t="s">
        <v>873</v>
      </c>
      <c r="F2070" t="s">
        <v>874</v>
      </c>
      <c r="G2070">
        <v>3090</v>
      </c>
      <c r="H2070" t="s">
        <v>842</v>
      </c>
      <c r="I2070">
        <v>63300110</v>
      </c>
      <c r="J2070" t="s">
        <v>1866</v>
      </c>
      <c r="K2070" s="3"/>
      <c r="L2070" s="3">
        <v>3399.9999999840002</v>
      </c>
      <c r="M2070" s="3">
        <v>3399.9999999840002</v>
      </c>
      <c r="N2070" s="107"/>
      <c r="O2070" s="100"/>
      <c r="P2070" s="3">
        <f t="shared" si="32"/>
        <v>6799.9999999680003</v>
      </c>
    </row>
    <row r="2071" spans="1:16" x14ac:dyDescent="0.35">
      <c r="A2071" t="s">
        <v>10</v>
      </c>
      <c r="C2071" t="s">
        <v>11</v>
      </c>
      <c r="D2071" t="s">
        <v>44</v>
      </c>
      <c r="E2071" t="s">
        <v>873</v>
      </c>
      <c r="F2071" t="s">
        <v>874</v>
      </c>
      <c r="G2071">
        <v>3090</v>
      </c>
      <c r="H2071" t="s">
        <v>842</v>
      </c>
      <c r="I2071">
        <v>63300130</v>
      </c>
      <c r="J2071" t="s">
        <v>1896</v>
      </c>
      <c r="K2071" s="3"/>
      <c r="L2071" s="3">
        <v>40625.586144855828</v>
      </c>
      <c r="M2071" s="3">
        <v>42047.481659925776</v>
      </c>
      <c r="N2071" s="107"/>
      <c r="O2071" s="100"/>
      <c r="P2071" s="3">
        <f t="shared" si="32"/>
        <v>82673.067804781604</v>
      </c>
    </row>
    <row r="2072" spans="1:16" x14ac:dyDescent="0.35">
      <c r="A2072" t="s">
        <v>10</v>
      </c>
      <c r="C2072" t="s">
        <v>11</v>
      </c>
      <c r="D2072" t="s">
        <v>44</v>
      </c>
      <c r="E2072" t="s">
        <v>873</v>
      </c>
      <c r="F2072" t="s">
        <v>874</v>
      </c>
      <c r="G2072">
        <v>3090</v>
      </c>
      <c r="H2072" t="s">
        <v>842</v>
      </c>
      <c r="I2072">
        <v>63300170</v>
      </c>
      <c r="J2072" t="s">
        <v>1873</v>
      </c>
      <c r="K2072" s="3"/>
      <c r="L2072" s="3">
        <v>17476.863538028243</v>
      </c>
      <c r="M2072" s="3">
        <v>18088.553761859232</v>
      </c>
      <c r="N2072" s="107"/>
      <c r="O2072" s="100"/>
      <c r="P2072" s="3">
        <f t="shared" si="32"/>
        <v>35565.417299887471</v>
      </c>
    </row>
    <row r="2073" spans="1:16" x14ac:dyDescent="0.35">
      <c r="A2073" t="s">
        <v>10</v>
      </c>
      <c r="C2073" t="s">
        <v>11</v>
      </c>
      <c r="D2073" t="s">
        <v>44</v>
      </c>
      <c r="E2073" t="s">
        <v>875</v>
      </c>
      <c r="F2073" t="s">
        <v>876</v>
      </c>
      <c r="G2073">
        <v>3090</v>
      </c>
      <c r="H2073" t="s">
        <v>842</v>
      </c>
      <c r="I2073">
        <v>63300040</v>
      </c>
      <c r="J2073" t="s">
        <v>1515</v>
      </c>
      <c r="K2073" s="3"/>
      <c r="L2073" s="3">
        <v>219962.88809934305</v>
      </c>
      <c r="M2073" s="3">
        <v>227661.58918282008</v>
      </c>
      <c r="N2073" s="107"/>
      <c r="O2073" s="100"/>
      <c r="P2073" s="3">
        <f t="shared" si="32"/>
        <v>447624.4772821631</v>
      </c>
    </row>
    <row r="2074" spans="1:16" x14ac:dyDescent="0.35">
      <c r="A2074" t="s">
        <v>10</v>
      </c>
      <c r="C2074" t="s">
        <v>11</v>
      </c>
      <c r="D2074" t="s">
        <v>44</v>
      </c>
      <c r="E2074" t="s">
        <v>875</v>
      </c>
      <c r="F2074" t="s">
        <v>876</v>
      </c>
      <c r="G2074">
        <v>3090</v>
      </c>
      <c r="H2074" t="s">
        <v>842</v>
      </c>
      <c r="I2074">
        <v>63300080</v>
      </c>
      <c r="J2074" t="s">
        <v>91</v>
      </c>
      <c r="K2074" s="3"/>
      <c r="L2074" s="3">
        <v>824010.50624159479</v>
      </c>
      <c r="M2074" s="3">
        <v>852850.87396005064</v>
      </c>
      <c r="N2074" s="107"/>
      <c r="O2074" s="100"/>
      <c r="P2074" s="3">
        <f t="shared" si="32"/>
        <v>1676861.3802016454</v>
      </c>
    </row>
    <row r="2075" spans="1:16" x14ac:dyDescent="0.35">
      <c r="A2075" t="s">
        <v>10</v>
      </c>
      <c r="C2075" t="s">
        <v>11</v>
      </c>
      <c r="D2075" t="s">
        <v>44</v>
      </c>
      <c r="E2075" t="s">
        <v>875</v>
      </c>
      <c r="F2075" t="s">
        <v>876</v>
      </c>
      <c r="G2075">
        <v>3090</v>
      </c>
      <c r="H2075" t="s">
        <v>842</v>
      </c>
      <c r="I2075">
        <v>63300100</v>
      </c>
      <c r="J2075" t="s">
        <v>1869</v>
      </c>
      <c r="K2075" s="3"/>
      <c r="L2075" s="3">
        <v>249371.60057311424</v>
      </c>
      <c r="M2075" s="3">
        <v>258099.60659317323</v>
      </c>
      <c r="N2075" s="107"/>
      <c r="O2075" s="100"/>
      <c r="P2075" s="3">
        <f t="shared" si="32"/>
        <v>507471.20716628747</v>
      </c>
    </row>
    <row r="2076" spans="1:16" x14ac:dyDescent="0.35">
      <c r="A2076" t="s">
        <v>10</v>
      </c>
      <c r="C2076" t="s">
        <v>11</v>
      </c>
      <c r="D2076" t="s">
        <v>44</v>
      </c>
      <c r="E2076" t="s">
        <v>875</v>
      </c>
      <c r="F2076" t="s">
        <v>876</v>
      </c>
      <c r="G2076">
        <v>3090</v>
      </c>
      <c r="H2076" t="s">
        <v>842</v>
      </c>
      <c r="I2076">
        <v>63300110</v>
      </c>
      <c r="J2076" t="s">
        <v>1866</v>
      </c>
      <c r="K2076" s="3"/>
      <c r="L2076" s="3">
        <v>44000.000000016</v>
      </c>
      <c r="M2076" s="3">
        <v>44000.000000016</v>
      </c>
      <c r="N2076" s="107"/>
      <c r="O2076" s="100"/>
      <c r="P2076" s="3">
        <f t="shared" si="32"/>
        <v>88000.000000032</v>
      </c>
    </row>
    <row r="2077" spans="1:16" x14ac:dyDescent="0.35">
      <c r="A2077" t="s">
        <v>10</v>
      </c>
      <c r="C2077" t="s">
        <v>11</v>
      </c>
      <c r="D2077" t="s">
        <v>44</v>
      </c>
      <c r="E2077" t="s">
        <v>875</v>
      </c>
      <c r="F2077" t="s">
        <v>876</v>
      </c>
      <c r="G2077">
        <v>3090</v>
      </c>
      <c r="H2077" t="s">
        <v>842</v>
      </c>
      <c r="I2077">
        <v>63300130</v>
      </c>
      <c r="J2077" t="s">
        <v>1896</v>
      </c>
      <c r="K2077" s="3"/>
      <c r="L2077" s="3">
        <v>271056.08757947199</v>
      </c>
      <c r="M2077" s="3">
        <v>280543.0506447535</v>
      </c>
      <c r="N2077" s="107"/>
      <c r="O2077" s="100"/>
      <c r="P2077" s="3">
        <f t="shared" si="32"/>
        <v>551599.13822422549</v>
      </c>
    </row>
    <row r="2078" spans="1:16" x14ac:dyDescent="0.35">
      <c r="A2078" t="s">
        <v>10</v>
      </c>
      <c r="C2078" t="s">
        <v>11</v>
      </c>
      <c r="D2078" t="s">
        <v>44</v>
      </c>
      <c r="E2078" t="s">
        <v>875</v>
      </c>
      <c r="F2078" t="s">
        <v>876</v>
      </c>
      <c r="G2078">
        <v>3090</v>
      </c>
      <c r="H2078" t="s">
        <v>842</v>
      </c>
      <c r="I2078">
        <v>63300170</v>
      </c>
      <c r="J2078" t="s">
        <v>1873</v>
      </c>
      <c r="K2078" s="3"/>
      <c r="L2078" s="3">
        <v>333086.65912186238</v>
      </c>
      <c r="M2078" s="3">
        <v>344744.69219112757</v>
      </c>
      <c r="N2078" s="107"/>
      <c r="O2078" s="100"/>
      <c r="P2078" s="3">
        <f t="shared" si="32"/>
        <v>677831.35131298995</v>
      </c>
    </row>
    <row r="2079" spans="1:16" x14ac:dyDescent="0.35">
      <c r="A2079" t="s">
        <v>10</v>
      </c>
      <c r="C2079" t="s">
        <v>11</v>
      </c>
      <c r="D2079" t="s">
        <v>44</v>
      </c>
      <c r="E2079" t="s">
        <v>877</v>
      </c>
      <c r="F2079" t="s">
        <v>878</v>
      </c>
      <c r="G2079">
        <v>3090</v>
      </c>
      <c r="H2079" t="s">
        <v>842</v>
      </c>
      <c r="I2079">
        <v>63300040</v>
      </c>
      <c r="J2079" t="s">
        <v>1515</v>
      </c>
      <c r="K2079" s="3"/>
      <c r="L2079" s="3">
        <v>46243.064807184739</v>
      </c>
      <c r="M2079" s="3">
        <v>47861.572075436205</v>
      </c>
      <c r="N2079" s="107"/>
      <c r="O2079" s="100"/>
      <c r="P2079" s="3">
        <f t="shared" si="32"/>
        <v>94104.636882620951</v>
      </c>
    </row>
    <row r="2080" spans="1:16" x14ac:dyDescent="0.35">
      <c r="A2080" t="s">
        <v>10</v>
      </c>
      <c r="C2080" t="s">
        <v>11</v>
      </c>
      <c r="D2080" t="s">
        <v>44</v>
      </c>
      <c r="E2080" t="s">
        <v>877</v>
      </c>
      <c r="F2080" t="s">
        <v>878</v>
      </c>
      <c r="G2080">
        <v>3090</v>
      </c>
      <c r="H2080" t="s">
        <v>842</v>
      </c>
      <c r="I2080">
        <v>63300080</v>
      </c>
      <c r="J2080" t="s">
        <v>91</v>
      </c>
      <c r="K2080" s="3"/>
      <c r="L2080" s="3">
        <v>133884.68287032534</v>
      </c>
      <c r="M2080" s="3">
        <v>138570.64677078673</v>
      </c>
      <c r="N2080" s="107"/>
      <c r="O2080" s="100"/>
      <c r="P2080" s="3">
        <f t="shared" si="32"/>
        <v>272455.32964111207</v>
      </c>
    </row>
    <row r="2081" spans="1:16" x14ac:dyDescent="0.35">
      <c r="A2081" t="s">
        <v>10</v>
      </c>
      <c r="C2081" t="s">
        <v>11</v>
      </c>
      <c r="D2081" t="s">
        <v>44</v>
      </c>
      <c r="E2081" t="s">
        <v>877</v>
      </c>
      <c r="F2081" t="s">
        <v>878</v>
      </c>
      <c r="G2081">
        <v>3090</v>
      </c>
      <c r="H2081" t="s">
        <v>842</v>
      </c>
      <c r="I2081">
        <v>63300100</v>
      </c>
      <c r="J2081" t="s">
        <v>1869</v>
      </c>
      <c r="K2081" s="3"/>
      <c r="L2081" s="3">
        <v>40517.732973914251</v>
      </c>
      <c r="M2081" s="3">
        <v>41935.853628001241</v>
      </c>
      <c r="N2081" s="107"/>
      <c r="O2081" s="100"/>
      <c r="P2081" s="3">
        <f t="shared" si="32"/>
        <v>82453.586601915493</v>
      </c>
    </row>
    <row r="2082" spans="1:16" x14ac:dyDescent="0.35">
      <c r="A2082" t="s">
        <v>10</v>
      </c>
      <c r="C2082" t="s">
        <v>11</v>
      </c>
      <c r="D2082" t="s">
        <v>44</v>
      </c>
      <c r="E2082" t="s">
        <v>877</v>
      </c>
      <c r="F2082" t="s">
        <v>878</v>
      </c>
      <c r="G2082">
        <v>3090</v>
      </c>
      <c r="H2082" t="s">
        <v>842</v>
      </c>
      <c r="I2082">
        <v>63300130</v>
      </c>
      <c r="J2082" t="s">
        <v>1896</v>
      </c>
      <c r="K2082" s="3"/>
      <c r="L2082" s="3">
        <v>44041.014102080713</v>
      </c>
      <c r="M2082" s="3">
        <v>45582.449595653532</v>
      </c>
      <c r="N2082" s="107"/>
      <c r="O2082" s="100"/>
      <c r="P2082" s="3">
        <f t="shared" si="32"/>
        <v>89623.463697734245</v>
      </c>
    </row>
    <row r="2083" spans="1:16" x14ac:dyDescent="0.35">
      <c r="A2083" t="s">
        <v>10</v>
      </c>
      <c r="C2083" t="s">
        <v>11</v>
      </c>
      <c r="D2083" t="s">
        <v>44</v>
      </c>
      <c r="E2083" t="s">
        <v>877</v>
      </c>
      <c r="F2083" t="s">
        <v>878</v>
      </c>
      <c r="G2083">
        <v>3090</v>
      </c>
      <c r="H2083" t="s">
        <v>842</v>
      </c>
      <c r="I2083">
        <v>63300170</v>
      </c>
      <c r="J2083" t="s">
        <v>1873</v>
      </c>
      <c r="K2083" s="3"/>
      <c r="L2083" s="3">
        <v>70025.212422308323</v>
      </c>
      <c r="M2083" s="3">
        <v>72476.094857089105</v>
      </c>
      <c r="N2083" s="107"/>
      <c r="O2083" s="100"/>
      <c r="P2083" s="3">
        <f t="shared" si="32"/>
        <v>142501.30727939744</v>
      </c>
    </row>
    <row r="2084" spans="1:16" x14ac:dyDescent="0.35">
      <c r="A2084" t="s">
        <v>10</v>
      </c>
      <c r="C2084" t="s">
        <v>11</v>
      </c>
      <c r="D2084" t="s">
        <v>44</v>
      </c>
      <c r="E2084" t="s">
        <v>879</v>
      </c>
      <c r="F2084" t="s">
        <v>880</v>
      </c>
      <c r="G2084">
        <v>3090</v>
      </c>
      <c r="H2084" t="s">
        <v>842</v>
      </c>
      <c r="I2084">
        <v>63300040</v>
      </c>
      <c r="J2084" t="s">
        <v>1515</v>
      </c>
      <c r="K2084" s="3"/>
      <c r="L2084" s="3">
        <v>17526.503919357041</v>
      </c>
      <c r="M2084" s="3">
        <v>18139.931556534535</v>
      </c>
      <c r="N2084" s="107"/>
      <c r="O2084" s="100"/>
      <c r="P2084" s="3">
        <f t="shared" si="32"/>
        <v>35666.435475891572</v>
      </c>
    </row>
    <row r="2085" spans="1:16" x14ac:dyDescent="0.35">
      <c r="A2085" t="s">
        <v>10</v>
      </c>
      <c r="C2085" t="s">
        <v>11</v>
      </c>
      <c r="D2085" t="s">
        <v>44</v>
      </c>
      <c r="E2085" t="s">
        <v>879</v>
      </c>
      <c r="F2085" t="s">
        <v>880</v>
      </c>
      <c r="G2085">
        <v>3090</v>
      </c>
      <c r="H2085" t="s">
        <v>842</v>
      </c>
      <c r="I2085">
        <v>63300080</v>
      </c>
      <c r="J2085" t="s">
        <v>91</v>
      </c>
      <c r="K2085" s="3"/>
      <c r="L2085" s="3">
        <v>50743.401823662287</v>
      </c>
      <c r="M2085" s="3">
        <v>52519.420887490465</v>
      </c>
      <c r="N2085" s="107"/>
      <c r="O2085" s="100"/>
      <c r="P2085" s="3">
        <f t="shared" si="32"/>
        <v>103262.82271115275</v>
      </c>
    </row>
    <row r="2086" spans="1:16" x14ac:dyDescent="0.35">
      <c r="A2086" t="s">
        <v>10</v>
      </c>
      <c r="C2086" t="s">
        <v>11</v>
      </c>
      <c r="D2086" t="s">
        <v>44</v>
      </c>
      <c r="E2086" t="s">
        <v>879</v>
      </c>
      <c r="F2086" t="s">
        <v>880</v>
      </c>
      <c r="G2086">
        <v>3090</v>
      </c>
      <c r="H2086" t="s">
        <v>842</v>
      </c>
      <c r="I2086">
        <v>63300100</v>
      </c>
      <c r="J2086" t="s">
        <v>1869</v>
      </c>
      <c r="K2086" s="3"/>
      <c r="L2086" s="3">
        <v>15356.555815055692</v>
      </c>
      <c r="M2086" s="3">
        <v>15894.035268582642</v>
      </c>
      <c r="N2086" s="107"/>
      <c r="O2086" s="100"/>
      <c r="P2086" s="3">
        <f t="shared" si="32"/>
        <v>31250.591083638334</v>
      </c>
    </row>
    <row r="2087" spans="1:16" x14ac:dyDescent="0.35">
      <c r="A2087" t="s">
        <v>10</v>
      </c>
      <c r="C2087" t="s">
        <v>11</v>
      </c>
      <c r="D2087" t="s">
        <v>44</v>
      </c>
      <c r="E2087" t="s">
        <v>879</v>
      </c>
      <c r="F2087" t="s">
        <v>880</v>
      </c>
      <c r="G2087">
        <v>3090</v>
      </c>
      <c r="H2087" t="s">
        <v>842</v>
      </c>
      <c r="I2087">
        <v>63300130</v>
      </c>
      <c r="J2087" t="s">
        <v>1896</v>
      </c>
      <c r="K2087" s="3"/>
      <c r="L2087" s="3">
        <v>16691.908494625754</v>
      </c>
      <c r="M2087" s="3">
        <v>17276.125291937653</v>
      </c>
      <c r="N2087" s="107"/>
      <c r="O2087" s="100"/>
      <c r="P2087" s="3">
        <f t="shared" si="32"/>
        <v>33968.033786563406</v>
      </c>
    </row>
    <row r="2088" spans="1:16" x14ac:dyDescent="0.35">
      <c r="A2088" t="s">
        <v>10</v>
      </c>
      <c r="C2088" t="s">
        <v>11</v>
      </c>
      <c r="D2088" t="s">
        <v>44</v>
      </c>
      <c r="E2088" t="s">
        <v>879</v>
      </c>
      <c r="F2088" t="s">
        <v>880</v>
      </c>
      <c r="G2088">
        <v>3090</v>
      </c>
      <c r="H2088" t="s">
        <v>842</v>
      </c>
      <c r="I2088">
        <v>63300170</v>
      </c>
      <c r="J2088" t="s">
        <v>1873</v>
      </c>
      <c r="K2088" s="3"/>
      <c r="L2088" s="3">
        <v>26540.134506454946</v>
      </c>
      <c r="M2088" s="3">
        <v>27469.03921418087</v>
      </c>
      <c r="N2088" s="107"/>
      <c r="O2088" s="100"/>
      <c r="P2088" s="3">
        <f t="shared" si="32"/>
        <v>54009.173720635816</v>
      </c>
    </row>
    <row r="2089" spans="1:16" x14ac:dyDescent="0.35">
      <c r="A2089" t="s">
        <v>10</v>
      </c>
      <c r="C2089" t="s">
        <v>11</v>
      </c>
      <c r="D2089" t="s">
        <v>44</v>
      </c>
      <c r="E2089" t="s">
        <v>881</v>
      </c>
      <c r="F2089" t="s">
        <v>882</v>
      </c>
      <c r="G2089">
        <v>3090</v>
      </c>
      <c r="H2089" t="s">
        <v>842</v>
      </c>
      <c r="I2089">
        <v>63300040</v>
      </c>
      <c r="J2089" t="s">
        <v>1515</v>
      </c>
      <c r="K2089" s="3"/>
      <c r="L2089" s="3">
        <v>18996.986620608037</v>
      </c>
      <c r="M2089" s="3">
        <v>19661.881152329319</v>
      </c>
      <c r="N2089" s="107"/>
      <c r="O2089" s="100"/>
      <c r="P2089" s="3">
        <f t="shared" si="32"/>
        <v>38658.867772937359</v>
      </c>
    </row>
    <row r="2090" spans="1:16" x14ac:dyDescent="0.35">
      <c r="A2090" t="s">
        <v>10</v>
      </c>
      <c r="C2090" t="s">
        <v>11</v>
      </c>
      <c r="D2090" t="s">
        <v>44</v>
      </c>
      <c r="E2090" t="s">
        <v>881</v>
      </c>
      <c r="F2090" t="s">
        <v>882</v>
      </c>
      <c r="G2090">
        <v>3090</v>
      </c>
      <c r="H2090" t="s">
        <v>842</v>
      </c>
      <c r="I2090">
        <v>63300080</v>
      </c>
      <c r="J2090" t="s">
        <v>91</v>
      </c>
      <c r="K2090" s="3"/>
      <c r="L2090" s="3">
        <v>55000.7993587128</v>
      </c>
      <c r="M2090" s="3">
        <v>56925.827336267743</v>
      </c>
      <c r="N2090" s="107"/>
      <c r="O2090" s="100"/>
      <c r="P2090" s="3">
        <f t="shared" si="32"/>
        <v>111926.62669498054</v>
      </c>
    </row>
    <row r="2091" spans="1:16" x14ac:dyDescent="0.35">
      <c r="A2091" t="s">
        <v>10</v>
      </c>
      <c r="C2091" t="s">
        <v>11</v>
      </c>
      <c r="D2091" t="s">
        <v>44</v>
      </c>
      <c r="E2091" t="s">
        <v>881</v>
      </c>
      <c r="F2091" t="s">
        <v>882</v>
      </c>
      <c r="G2091">
        <v>3090</v>
      </c>
      <c r="H2091" t="s">
        <v>842</v>
      </c>
      <c r="I2091">
        <v>63300100</v>
      </c>
      <c r="J2091" t="s">
        <v>1869</v>
      </c>
      <c r="K2091" s="3"/>
      <c r="L2091" s="3">
        <v>16644.978753294661</v>
      </c>
      <c r="M2091" s="3">
        <v>17227.553009659972</v>
      </c>
      <c r="N2091" s="107"/>
      <c r="O2091" s="100"/>
      <c r="P2091" s="3">
        <f t="shared" si="32"/>
        <v>33872.531762954633</v>
      </c>
    </row>
    <row r="2092" spans="1:16" x14ac:dyDescent="0.35">
      <c r="A2092" t="s">
        <v>10</v>
      </c>
      <c r="C2092" t="s">
        <v>11</v>
      </c>
      <c r="D2092" t="s">
        <v>44</v>
      </c>
      <c r="E2092" t="s">
        <v>881</v>
      </c>
      <c r="F2092" t="s">
        <v>882</v>
      </c>
      <c r="G2092">
        <v>3090</v>
      </c>
      <c r="H2092" t="s">
        <v>842</v>
      </c>
      <c r="I2092">
        <v>63300130</v>
      </c>
      <c r="J2092" t="s">
        <v>1896</v>
      </c>
      <c r="K2092" s="3"/>
      <c r="L2092" s="3">
        <v>18092.368210102893</v>
      </c>
      <c r="M2092" s="3">
        <v>18725.601097456496</v>
      </c>
      <c r="N2092" s="107"/>
      <c r="O2092" s="100"/>
      <c r="P2092" s="3">
        <f t="shared" si="32"/>
        <v>36817.96930755939</v>
      </c>
    </row>
    <row r="2093" spans="1:16" x14ac:dyDescent="0.35">
      <c r="A2093" t="s">
        <v>10</v>
      </c>
      <c r="C2093" t="s">
        <v>11</v>
      </c>
      <c r="D2093" t="s">
        <v>44</v>
      </c>
      <c r="E2093" t="s">
        <v>881</v>
      </c>
      <c r="F2093" t="s">
        <v>882</v>
      </c>
      <c r="G2093">
        <v>3090</v>
      </c>
      <c r="H2093" t="s">
        <v>842</v>
      </c>
      <c r="I2093">
        <v>63300170</v>
      </c>
      <c r="J2093" t="s">
        <v>1873</v>
      </c>
      <c r="K2093" s="3"/>
      <c r="L2093" s="3">
        <v>28766.865454063602</v>
      </c>
      <c r="M2093" s="3">
        <v>29773.705744955827</v>
      </c>
      <c r="N2093" s="107"/>
      <c r="O2093" s="100"/>
      <c r="P2093" s="3">
        <f t="shared" si="32"/>
        <v>58540.571199019425</v>
      </c>
    </row>
    <row r="2094" spans="1:16" x14ac:dyDescent="0.35">
      <c r="A2094" t="s">
        <v>10</v>
      </c>
      <c r="C2094" t="s">
        <v>11</v>
      </c>
      <c r="D2094" t="s">
        <v>44</v>
      </c>
      <c r="E2094" t="s">
        <v>883</v>
      </c>
      <c r="F2094" t="s">
        <v>884</v>
      </c>
      <c r="G2094">
        <v>3090</v>
      </c>
      <c r="H2094" t="s">
        <v>842</v>
      </c>
      <c r="I2094">
        <v>63300040</v>
      </c>
      <c r="J2094" t="s">
        <v>1515</v>
      </c>
      <c r="K2094" s="3"/>
      <c r="L2094" s="3">
        <v>17537.741802989636</v>
      </c>
      <c r="M2094" s="3">
        <v>18151.562766094274</v>
      </c>
      <c r="N2094" s="107"/>
      <c r="O2094" s="100"/>
      <c r="P2094" s="3">
        <f t="shared" si="32"/>
        <v>35689.304569083906</v>
      </c>
    </row>
    <row r="2095" spans="1:16" x14ac:dyDescent="0.35">
      <c r="A2095" t="s">
        <v>10</v>
      </c>
      <c r="C2095" t="s">
        <v>11</v>
      </c>
      <c r="D2095" t="s">
        <v>44</v>
      </c>
      <c r="E2095" t="s">
        <v>883</v>
      </c>
      <c r="F2095" t="s">
        <v>884</v>
      </c>
      <c r="G2095">
        <v>3090</v>
      </c>
      <c r="H2095" t="s">
        <v>842</v>
      </c>
      <c r="I2095">
        <v>63300080</v>
      </c>
      <c r="J2095" t="s">
        <v>91</v>
      </c>
      <c r="K2095" s="3"/>
      <c r="L2095" s="3">
        <v>277115.70096420229</v>
      </c>
      <c r="M2095" s="3">
        <v>286814.75049794937</v>
      </c>
      <c r="N2095" s="107"/>
      <c r="O2095" s="100"/>
      <c r="P2095" s="3">
        <f t="shared" si="32"/>
        <v>563930.45146215172</v>
      </c>
    </row>
    <row r="2096" spans="1:16" x14ac:dyDescent="0.35">
      <c r="A2096" t="s">
        <v>10</v>
      </c>
      <c r="C2096" t="s">
        <v>11</v>
      </c>
      <c r="D2096" t="s">
        <v>44</v>
      </c>
      <c r="E2096" t="s">
        <v>883</v>
      </c>
      <c r="F2096" t="s">
        <v>884</v>
      </c>
      <c r="G2096">
        <v>3090</v>
      </c>
      <c r="H2096" t="s">
        <v>842</v>
      </c>
      <c r="I2096">
        <v>63300100</v>
      </c>
      <c r="J2096" t="s">
        <v>1869</v>
      </c>
      <c r="K2096" s="3"/>
      <c r="L2096" s="3">
        <v>83863.962133903333</v>
      </c>
      <c r="M2096" s="3">
        <v>86799.200808589943</v>
      </c>
      <c r="N2096" s="107"/>
      <c r="O2096" s="100"/>
      <c r="P2096" s="3">
        <f t="shared" si="32"/>
        <v>170663.16294249328</v>
      </c>
    </row>
    <row r="2097" spans="1:16" x14ac:dyDescent="0.35">
      <c r="A2097" t="s">
        <v>10</v>
      </c>
      <c r="C2097" t="s">
        <v>11</v>
      </c>
      <c r="D2097" t="s">
        <v>44</v>
      </c>
      <c r="E2097" t="s">
        <v>883</v>
      </c>
      <c r="F2097" t="s">
        <v>884</v>
      </c>
      <c r="G2097">
        <v>3090</v>
      </c>
      <c r="H2097" t="s">
        <v>842</v>
      </c>
      <c r="I2097">
        <v>63300170</v>
      </c>
      <c r="J2097" t="s">
        <v>1873</v>
      </c>
      <c r="K2097" s="3"/>
      <c r="L2097" s="3">
        <v>26557.151873098592</v>
      </c>
      <c r="M2097" s="3">
        <v>27486.652188657044</v>
      </c>
      <c r="N2097" s="107"/>
      <c r="O2097" s="100"/>
      <c r="P2097" s="3">
        <f t="shared" si="32"/>
        <v>54043.80406175564</v>
      </c>
    </row>
    <row r="2098" spans="1:16" x14ac:dyDescent="0.35">
      <c r="A2098" t="s">
        <v>10</v>
      </c>
      <c r="C2098" t="s">
        <v>11</v>
      </c>
      <c r="D2098" t="s">
        <v>44</v>
      </c>
      <c r="E2098" t="s">
        <v>885</v>
      </c>
      <c r="F2098" t="s">
        <v>886</v>
      </c>
      <c r="G2098">
        <v>3090</v>
      </c>
      <c r="H2098" t="s">
        <v>842</v>
      </c>
      <c r="I2098">
        <v>63300040</v>
      </c>
      <c r="J2098" t="s">
        <v>1515</v>
      </c>
      <c r="K2098" s="3"/>
      <c r="L2098" s="3">
        <v>6064.9458670541053</v>
      </c>
      <c r="M2098" s="3">
        <v>6277.2189724009986</v>
      </c>
      <c r="N2098" s="107"/>
      <c r="O2098" s="100"/>
      <c r="P2098" s="3">
        <f t="shared" si="32"/>
        <v>12342.164839455105</v>
      </c>
    </row>
    <row r="2099" spans="1:16" x14ac:dyDescent="0.35">
      <c r="A2099" t="s">
        <v>10</v>
      </c>
      <c r="C2099" t="s">
        <v>11</v>
      </c>
      <c r="D2099" t="s">
        <v>44</v>
      </c>
      <c r="E2099" t="s">
        <v>885</v>
      </c>
      <c r="F2099" t="s">
        <v>886</v>
      </c>
      <c r="G2099">
        <v>3090</v>
      </c>
      <c r="H2099" t="s">
        <v>842</v>
      </c>
      <c r="I2099">
        <v>63300080</v>
      </c>
      <c r="J2099" t="s">
        <v>91</v>
      </c>
      <c r="K2099" s="3"/>
      <c r="L2099" s="3">
        <v>17559.462319851886</v>
      </c>
      <c r="M2099" s="3">
        <v>18174.043501046701</v>
      </c>
      <c r="N2099" s="107"/>
      <c r="O2099" s="100"/>
      <c r="P2099" s="3">
        <f t="shared" si="32"/>
        <v>35733.505820898587</v>
      </c>
    </row>
    <row r="2100" spans="1:16" x14ac:dyDescent="0.35">
      <c r="A2100" t="s">
        <v>10</v>
      </c>
      <c r="C2100" t="s">
        <v>11</v>
      </c>
      <c r="D2100" t="s">
        <v>44</v>
      </c>
      <c r="E2100" t="s">
        <v>885</v>
      </c>
      <c r="F2100" t="s">
        <v>886</v>
      </c>
      <c r="G2100">
        <v>3090</v>
      </c>
      <c r="H2100" t="s">
        <v>842</v>
      </c>
      <c r="I2100">
        <v>63300100</v>
      </c>
      <c r="J2100" t="s">
        <v>1869</v>
      </c>
      <c r="K2100" s="3"/>
      <c r="L2100" s="3">
        <v>5314.0478073235972</v>
      </c>
      <c r="M2100" s="3">
        <v>5500.0394805799224</v>
      </c>
      <c r="N2100" s="107"/>
      <c r="O2100" s="100"/>
      <c r="P2100" s="3">
        <f t="shared" si="32"/>
        <v>10814.08728790352</v>
      </c>
    </row>
    <row r="2101" spans="1:16" x14ac:dyDescent="0.35">
      <c r="A2101" t="s">
        <v>10</v>
      </c>
      <c r="C2101" t="s">
        <v>11</v>
      </c>
      <c r="D2101" t="s">
        <v>44</v>
      </c>
      <c r="E2101" t="s">
        <v>885</v>
      </c>
      <c r="F2101" t="s">
        <v>886</v>
      </c>
      <c r="G2101">
        <v>3090</v>
      </c>
      <c r="H2101" t="s">
        <v>842</v>
      </c>
      <c r="I2101">
        <v>63300130</v>
      </c>
      <c r="J2101" t="s">
        <v>1896</v>
      </c>
      <c r="K2101" s="3"/>
      <c r="L2101" s="3">
        <v>5776.1389210039106</v>
      </c>
      <c r="M2101" s="3">
        <v>5978.3037832390473</v>
      </c>
      <c r="N2101" s="107"/>
      <c r="O2101" s="100"/>
      <c r="P2101" s="3">
        <f t="shared" si="32"/>
        <v>11754.442704242958</v>
      </c>
    </row>
    <row r="2102" spans="1:16" x14ac:dyDescent="0.35">
      <c r="A2102" t="s">
        <v>10</v>
      </c>
      <c r="C2102" t="s">
        <v>11</v>
      </c>
      <c r="D2102" t="s">
        <v>44</v>
      </c>
      <c r="E2102" t="s">
        <v>885</v>
      </c>
      <c r="F2102" t="s">
        <v>886</v>
      </c>
      <c r="G2102">
        <v>3090</v>
      </c>
      <c r="H2102" t="s">
        <v>842</v>
      </c>
      <c r="I2102">
        <v>63300170</v>
      </c>
      <c r="J2102" t="s">
        <v>1873</v>
      </c>
      <c r="K2102" s="3"/>
      <c r="L2102" s="3">
        <v>9184.0608843962182</v>
      </c>
      <c r="M2102" s="3">
        <v>9505.5030153500848</v>
      </c>
      <c r="N2102" s="107"/>
      <c r="O2102" s="100"/>
      <c r="P2102" s="3">
        <f t="shared" si="32"/>
        <v>18689.563899746303</v>
      </c>
    </row>
    <row r="2103" spans="1:16" x14ac:dyDescent="0.35">
      <c r="A2103" t="s">
        <v>10</v>
      </c>
      <c r="C2103" t="s">
        <v>11</v>
      </c>
      <c r="D2103" t="s">
        <v>44</v>
      </c>
      <c r="E2103" t="s">
        <v>887</v>
      </c>
      <c r="F2103" t="s">
        <v>888</v>
      </c>
      <c r="G2103">
        <v>3090</v>
      </c>
      <c r="H2103" t="s">
        <v>842</v>
      </c>
      <c r="I2103">
        <v>63300040</v>
      </c>
      <c r="J2103" t="s">
        <v>1515</v>
      </c>
      <c r="K2103" s="3"/>
      <c r="L2103" s="3">
        <v>1516.2364647051675</v>
      </c>
      <c r="M2103" s="3">
        <v>1569.3047409698484</v>
      </c>
      <c r="N2103" s="107"/>
      <c r="O2103" s="100"/>
      <c r="P2103" s="3">
        <f t="shared" si="32"/>
        <v>3085.5412056750156</v>
      </c>
    </row>
    <row r="2104" spans="1:16" x14ac:dyDescent="0.35">
      <c r="A2104" t="s">
        <v>10</v>
      </c>
      <c r="C2104" t="s">
        <v>11</v>
      </c>
      <c r="D2104" t="s">
        <v>44</v>
      </c>
      <c r="E2104" t="s">
        <v>887</v>
      </c>
      <c r="F2104" t="s">
        <v>888</v>
      </c>
      <c r="G2104">
        <v>3090</v>
      </c>
      <c r="H2104" t="s">
        <v>842</v>
      </c>
      <c r="I2104">
        <v>63300080</v>
      </c>
      <c r="J2104" t="s">
        <v>91</v>
      </c>
      <c r="K2104" s="3"/>
      <c r="L2104" s="3">
        <v>4389.8655740035329</v>
      </c>
      <c r="M2104" s="3">
        <v>4543.5108690936559</v>
      </c>
      <c r="N2104" s="107"/>
      <c r="O2104" s="100"/>
      <c r="P2104" s="3">
        <f t="shared" si="32"/>
        <v>8933.3764430971896</v>
      </c>
    </row>
    <row r="2105" spans="1:16" x14ac:dyDescent="0.35">
      <c r="A2105" t="s">
        <v>10</v>
      </c>
      <c r="C2105" t="s">
        <v>11</v>
      </c>
      <c r="D2105" t="s">
        <v>44</v>
      </c>
      <c r="E2105" t="s">
        <v>887</v>
      </c>
      <c r="F2105" t="s">
        <v>888</v>
      </c>
      <c r="G2105">
        <v>3090</v>
      </c>
      <c r="H2105" t="s">
        <v>842</v>
      </c>
      <c r="I2105">
        <v>63300100</v>
      </c>
      <c r="J2105" t="s">
        <v>1869</v>
      </c>
      <c r="K2105" s="3"/>
      <c r="L2105" s="3">
        <v>1328.511950027385</v>
      </c>
      <c r="M2105" s="3">
        <v>1375.0098682783432</v>
      </c>
      <c r="N2105" s="107"/>
      <c r="O2105" s="100"/>
      <c r="P2105" s="3">
        <f t="shared" si="32"/>
        <v>2703.5218183057282</v>
      </c>
    </row>
    <row r="2106" spans="1:16" x14ac:dyDescent="0.35">
      <c r="A2106" t="s">
        <v>10</v>
      </c>
      <c r="C2106" t="s">
        <v>11</v>
      </c>
      <c r="D2106" t="s">
        <v>44</v>
      </c>
      <c r="E2106" t="s">
        <v>887</v>
      </c>
      <c r="F2106" t="s">
        <v>888</v>
      </c>
      <c r="G2106">
        <v>3090</v>
      </c>
      <c r="H2106" t="s">
        <v>842</v>
      </c>
      <c r="I2106">
        <v>63300130</v>
      </c>
      <c r="J2106" t="s">
        <v>1896</v>
      </c>
      <c r="K2106" s="3"/>
      <c r="L2106" s="3">
        <v>1444.0347282906359</v>
      </c>
      <c r="M2106" s="3">
        <v>1494.5759437808081</v>
      </c>
      <c r="N2106" s="107"/>
      <c r="O2106" s="100"/>
      <c r="P2106" s="3">
        <f t="shared" si="32"/>
        <v>2938.6106720714442</v>
      </c>
    </row>
    <row r="2107" spans="1:16" x14ac:dyDescent="0.35">
      <c r="A2107" t="s">
        <v>10</v>
      </c>
      <c r="C2107" t="s">
        <v>11</v>
      </c>
      <c r="D2107" t="s">
        <v>44</v>
      </c>
      <c r="E2107" t="s">
        <v>887</v>
      </c>
      <c r="F2107" t="s">
        <v>888</v>
      </c>
      <c r="G2107">
        <v>3090</v>
      </c>
      <c r="H2107" t="s">
        <v>842</v>
      </c>
      <c r="I2107">
        <v>63300170</v>
      </c>
      <c r="J2107" t="s">
        <v>1873</v>
      </c>
      <c r="K2107" s="3"/>
      <c r="L2107" s="3">
        <v>2296.0152179821107</v>
      </c>
      <c r="M2107" s="3">
        <v>2376.3757506114848</v>
      </c>
      <c r="N2107" s="107"/>
      <c r="O2107" s="100"/>
      <c r="P2107" s="3">
        <f t="shared" si="32"/>
        <v>4672.390968593596</v>
      </c>
    </row>
    <row r="2108" spans="1:16" x14ac:dyDescent="0.35">
      <c r="A2108" t="s">
        <v>10</v>
      </c>
      <c r="C2108" t="s">
        <v>11</v>
      </c>
      <c r="D2108" t="s">
        <v>44</v>
      </c>
      <c r="E2108" t="s">
        <v>889</v>
      </c>
      <c r="F2108" t="s">
        <v>890</v>
      </c>
      <c r="G2108">
        <v>3090</v>
      </c>
      <c r="H2108" t="s">
        <v>842</v>
      </c>
      <c r="I2108">
        <v>63300040</v>
      </c>
      <c r="J2108" t="s">
        <v>1515</v>
      </c>
      <c r="K2108" s="3"/>
      <c r="L2108" s="3">
        <v>771.9021988662505</v>
      </c>
      <c r="M2108" s="3">
        <v>798.91877582656923</v>
      </c>
      <c r="N2108" s="107"/>
      <c r="O2108" s="100"/>
      <c r="P2108" s="3">
        <f t="shared" si="32"/>
        <v>1570.8209746928196</v>
      </c>
    </row>
    <row r="2109" spans="1:16" x14ac:dyDescent="0.35">
      <c r="A2109" t="s">
        <v>10</v>
      </c>
      <c r="C2109" t="s">
        <v>11</v>
      </c>
      <c r="D2109" t="s">
        <v>44</v>
      </c>
      <c r="E2109" t="s">
        <v>889</v>
      </c>
      <c r="F2109" t="s">
        <v>890</v>
      </c>
      <c r="G2109">
        <v>3090</v>
      </c>
      <c r="H2109" t="s">
        <v>842</v>
      </c>
      <c r="I2109">
        <v>63300080</v>
      </c>
      <c r="J2109" t="s">
        <v>91</v>
      </c>
      <c r="K2109" s="3"/>
      <c r="L2109" s="3">
        <v>2234.8406519556206</v>
      </c>
      <c r="M2109" s="3">
        <v>2313.0600747740668</v>
      </c>
      <c r="N2109" s="107"/>
      <c r="O2109" s="100"/>
      <c r="P2109" s="3">
        <f t="shared" si="32"/>
        <v>4547.9007267296874</v>
      </c>
    </row>
    <row r="2110" spans="1:16" x14ac:dyDescent="0.35">
      <c r="A2110" t="s">
        <v>10</v>
      </c>
      <c r="C2110" t="s">
        <v>11</v>
      </c>
      <c r="D2110" t="s">
        <v>44</v>
      </c>
      <c r="E2110" t="s">
        <v>889</v>
      </c>
      <c r="F2110" t="s">
        <v>890</v>
      </c>
      <c r="G2110">
        <v>3090</v>
      </c>
      <c r="H2110" t="s">
        <v>842</v>
      </c>
      <c r="I2110">
        <v>63300100</v>
      </c>
      <c r="J2110" t="s">
        <v>1869</v>
      </c>
      <c r="K2110" s="3"/>
      <c r="L2110" s="3">
        <v>676.33335519709567</v>
      </c>
      <c r="M2110" s="3">
        <v>700.00502262899397</v>
      </c>
      <c r="N2110" s="107"/>
      <c r="O2110" s="100"/>
      <c r="P2110" s="3">
        <f t="shared" si="32"/>
        <v>1376.3383778260895</v>
      </c>
    </row>
    <row r="2111" spans="1:16" x14ac:dyDescent="0.35">
      <c r="A2111" t="s">
        <v>10</v>
      </c>
      <c r="C2111" t="s">
        <v>11</v>
      </c>
      <c r="D2111" t="s">
        <v>44</v>
      </c>
      <c r="E2111" t="s">
        <v>889</v>
      </c>
      <c r="F2111" t="s">
        <v>890</v>
      </c>
      <c r="G2111">
        <v>3090</v>
      </c>
      <c r="H2111" t="s">
        <v>842</v>
      </c>
      <c r="I2111">
        <v>63300130</v>
      </c>
      <c r="J2111" t="s">
        <v>1896</v>
      </c>
      <c r="K2111" s="3"/>
      <c r="L2111" s="3">
        <v>735.14495130119099</v>
      </c>
      <c r="M2111" s="3">
        <v>760.8750245967326</v>
      </c>
      <c r="N2111" s="107"/>
      <c r="O2111" s="100"/>
      <c r="P2111" s="3">
        <f t="shared" si="32"/>
        <v>1496.0199758979236</v>
      </c>
    </row>
    <row r="2112" spans="1:16" x14ac:dyDescent="0.35">
      <c r="A2112" t="s">
        <v>10</v>
      </c>
      <c r="C2112" t="s">
        <v>11</v>
      </c>
      <c r="D2112" t="s">
        <v>44</v>
      </c>
      <c r="E2112" t="s">
        <v>889</v>
      </c>
      <c r="F2112" t="s">
        <v>890</v>
      </c>
      <c r="G2112">
        <v>3090</v>
      </c>
      <c r="H2112" t="s">
        <v>842</v>
      </c>
      <c r="I2112">
        <v>63300170</v>
      </c>
      <c r="J2112" t="s">
        <v>1873</v>
      </c>
      <c r="K2112" s="3"/>
      <c r="L2112" s="3">
        <v>1168.8804725688935</v>
      </c>
      <c r="M2112" s="3">
        <v>1209.7912891088049</v>
      </c>
      <c r="N2112" s="107"/>
      <c r="O2112" s="100"/>
      <c r="P2112" s="3">
        <f t="shared" si="32"/>
        <v>2378.6717616776987</v>
      </c>
    </row>
    <row r="2113" spans="1:16" x14ac:dyDescent="0.35">
      <c r="A2113" t="s">
        <v>10</v>
      </c>
      <c r="C2113" t="s">
        <v>11</v>
      </c>
      <c r="D2113" t="s">
        <v>44</v>
      </c>
      <c r="E2113" t="s">
        <v>891</v>
      </c>
      <c r="F2113" t="s">
        <v>892</v>
      </c>
      <c r="G2113">
        <v>3090</v>
      </c>
      <c r="H2113" t="s">
        <v>842</v>
      </c>
      <c r="I2113">
        <v>63300040</v>
      </c>
      <c r="J2113" t="s">
        <v>1515</v>
      </c>
      <c r="K2113" s="3"/>
      <c r="L2113" s="3">
        <v>192.97554765820377</v>
      </c>
      <c r="M2113" s="3">
        <v>199.72969182624087</v>
      </c>
      <c r="N2113" s="107"/>
      <c r="O2113" s="100"/>
      <c r="P2113" s="3">
        <f t="shared" si="32"/>
        <v>392.70523948444463</v>
      </c>
    </row>
    <row r="2114" spans="1:16" x14ac:dyDescent="0.35">
      <c r="A2114" t="s">
        <v>10</v>
      </c>
      <c r="C2114" t="s">
        <v>11</v>
      </c>
      <c r="D2114" t="s">
        <v>44</v>
      </c>
      <c r="E2114" t="s">
        <v>891</v>
      </c>
      <c r="F2114" t="s">
        <v>892</v>
      </c>
      <c r="G2114">
        <v>3090</v>
      </c>
      <c r="H2114" t="s">
        <v>842</v>
      </c>
      <c r="I2114">
        <v>63300080</v>
      </c>
      <c r="J2114" t="s">
        <v>91</v>
      </c>
      <c r="K2114" s="3"/>
      <c r="L2114" s="3">
        <v>558.71015702946613</v>
      </c>
      <c r="M2114" s="3">
        <v>578.26501252549735</v>
      </c>
      <c r="N2114" s="107"/>
      <c r="O2114" s="100"/>
      <c r="P2114" s="3">
        <f t="shared" si="32"/>
        <v>1136.9751695549635</v>
      </c>
    </row>
    <row r="2115" spans="1:16" x14ac:dyDescent="0.35">
      <c r="A2115" t="s">
        <v>10</v>
      </c>
      <c r="C2115" t="s">
        <v>11</v>
      </c>
      <c r="D2115" t="s">
        <v>44</v>
      </c>
      <c r="E2115" t="s">
        <v>891</v>
      </c>
      <c r="F2115" t="s">
        <v>892</v>
      </c>
      <c r="G2115">
        <v>3090</v>
      </c>
      <c r="H2115" t="s">
        <v>842</v>
      </c>
      <c r="I2115">
        <v>63300100</v>
      </c>
      <c r="J2115" t="s">
        <v>1869</v>
      </c>
      <c r="K2115" s="3"/>
      <c r="L2115" s="3">
        <v>169.08333699575948</v>
      </c>
      <c r="M2115" s="3">
        <v>175.00125379061106</v>
      </c>
      <c r="N2115" s="107"/>
      <c r="O2115" s="100"/>
      <c r="P2115" s="3">
        <f t="shared" si="32"/>
        <v>344.08459078637054</v>
      </c>
    </row>
    <row r="2116" spans="1:16" x14ac:dyDescent="0.35">
      <c r="A2116" t="s">
        <v>10</v>
      </c>
      <c r="C2116" t="s">
        <v>11</v>
      </c>
      <c r="D2116" t="s">
        <v>44</v>
      </c>
      <c r="E2116" t="s">
        <v>891</v>
      </c>
      <c r="F2116" t="s">
        <v>892</v>
      </c>
      <c r="G2116">
        <v>3090</v>
      </c>
      <c r="H2116" t="s">
        <v>842</v>
      </c>
      <c r="I2116">
        <v>63300130</v>
      </c>
      <c r="J2116" t="s">
        <v>1896</v>
      </c>
      <c r="K2116" s="3"/>
      <c r="L2116" s="3">
        <v>183.78623586495598</v>
      </c>
      <c r="M2116" s="3">
        <v>190.21875412022942</v>
      </c>
      <c r="N2116" s="107"/>
      <c r="O2116" s="100"/>
      <c r="P2116" s="3">
        <f t="shared" ref="P2116:P2179" si="33">SUM(L2116:N2116)</f>
        <v>374.00498998518538</v>
      </c>
    </row>
    <row r="2117" spans="1:16" x14ac:dyDescent="0.35">
      <c r="A2117" t="s">
        <v>10</v>
      </c>
      <c r="C2117" t="s">
        <v>11</v>
      </c>
      <c r="D2117" t="s">
        <v>44</v>
      </c>
      <c r="E2117" t="s">
        <v>891</v>
      </c>
      <c r="F2117" t="s">
        <v>892</v>
      </c>
      <c r="G2117">
        <v>3090</v>
      </c>
      <c r="H2117" t="s">
        <v>842</v>
      </c>
      <c r="I2117">
        <v>63300170</v>
      </c>
      <c r="J2117" t="s">
        <v>1873</v>
      </c>
      <c r="K2117" s="3"/>
      <c r="L2117" s="3">
        <v>292.22011502527999</v>
      </c>
      <c r="M2117" s="3">
        <v>302.4478190511648</v>
      </c>
      <c r="N2117" s="107"/>
      <c r="O2117" s="100"/>
      <c r="P2117" s="3">
        <f t="shared" si="33"/>
        <v>594.66793407644479</v>
      </c>
    </row>
    <row r="2118" spans="1:16" x14ac:dyDescent="0.35">
      <c r="A2118" t="s">
        <v>10</v>
      </c>
      <c r="C2118" t="s">
        <v>11</v>
      </c>
      <c r="D2118" t="s">
        <v>44</v>
      </c>
      <c r="E2118" t="s">
        <v>809</v>
      </c>
      <c r="F2118" t="s">
        <v>810</v>
      </c>
      <c r="G2118">
        <v>3095</v>
      </c>
      <c r="H2118" t="s">
        <v>811</v>
      </c>
      <c r="I2118">
        <v>63300040</v>
      </c>
      <c r="J2118" t="s">
        <v>1515</v>
      </c>
      <c r="K2118" s="3"/>
      <c r="L2118" s="3">
        <v>87234.476527459206</v>
      </c>
      <c r="M2118" s="3">
        <v>90287.683205920272</v>
      </c>
      <c r="N2118" s="107"/>
      <c r="O2118" s="100"/>
      <c r="P2118" s="3">
        <f t="shared" si="33"/>
        <v>177522.15973337949</v>
      </c>
    </row>
    <row r="2119" spans="1:16" x14ac:dyDescent="0.35">
      <c r="A2119" t="s">
        <v>10</v>
      </c>
      <c r="C2119" t="s">
        <v>11</v>
      </c>
      <c r="D2119" t="s">
        <v>44</v>
      </c>
      <c r="E2119" t="s">
        <v>809</v>
      </c>
      <c r="F2119" t="s">
        <v>810</v>
      </c>
      <c r="G2119">
        <v>3095</v>
      </c>
      <c r="H2119" t="s">
        <v>811</v>
      </c>
      <c r="I2119">
        <v>63300080</v>
      </c>
      <c r="J2119" t="s">
        <v>91</v>
      </c>
      <c r="K2119" s="3"/>
      <c r="L2119" s="3">
        <v>298067.40194916067</v>
      </c>
      <c r="M2119" s="3">
        <v>308499.76101738127</v>
      </c>
      <c r="N2119" s="107"/>
      <c r="O2119" s="100"/>
      <c r="P2119" s="3">
        <f t="shared" si="33"/>
        <v>606567.16296654195</v>
      </c>
    </row>
    <row r="2120" spans="1:16" x14ac:dyDescent="0.35">
      <c r="A2120" t="s">
        <v>10</v>
      </c>
      <c r="C2120" t="s">
        <v>11</v>
      </c>
      <c r="D2120" t="s">
        <v>44</v>
      </c>
      <c r="E2120" t="s">
        <v>809</v>
      </c>
      <c r="F2120" t="s">
        <v>810</v>
      </c>
      <c r="G2120">
        <v>3095</v>
      </c>
      <c r="H2120" t="s">
        <v>811</v>
      </c>
      <c r="I2120">
        <v>63300100</v>
      </c>
      <c r="J2120" t="s">
        <v>1869</v>
      </c>
      <c r="K2120" s="3"/>
      <c r="L2120" s="3">
        <v>90204.608484614422</v>
      </c>
      <c r="M2120" s="3">
        <v>93361.769781575917</v>
      </c>
      <c r="N2120" s="107"/>
      <c r="O2120" s="100"/>
      <c r="P2120" s="3">
        <f t="shared" si="33"/>
        <v>183566.37826619035</v>
      </c>
    </row>
    <row r="2121" spans="1:16" x14ac:dyDescent="0.35">
      <c r="A2121" t="s">
        <v>10</v>
      </c>
      <c r="C2121" t="s">
        <v>11</v>
      </c>
      <c r="D2121" t="s">
        <v>44</v>
      </c>
      <c r="E2121" t="s">
        <v>809</v>
      </c>
      <c r="F2121" t="s">
        <v>810</v>
      </c>
      <c r="G2121">
        <v>3095</v>
      </c>
      <c r="H2121" t="s">
        <v>811</v>
      </c>
      <c r="I2121">
        <v>63300110</v>
      </c>
      <c r="J2121" t="s">
        <v>1866</v>
      </c>
      <c r="K2121" s="3"/>
      <c r="L2121" s="3">
        <v>2400</v>
      </c>
      <c r="M2121" s="3">
        <v>2400</v>
      </c>
      <c r="N2121" s="107"/>
      <c r="O2121" s="100"/>
      <c r="P2121" s="3">
        <f t="shared" si="33"/>
        <v>4800</v>
      </c>
    </row>
    <row r="2122" spans="1:16" x14ac:dyDescent="0.35">
      <c r="A2122" t="s">
        <v>10</v>
      </c>
      <c r="C2122" t="s">
        <v>11</v>
      </c>
      <c r="D2122" t="s">
        <v>44</v>
      </c>
      <c r="E2122" t="s">
        <v>809</v>
      </c>
      <c r="F2122" t="s">
        <v>810</v>
      </c>
      <c r="G2122">
        <v>3095</v>
      </c>
      <c r="H2122" t="s">
        <v>811</v>
      </c>
      <c r="I2122">
        <v>63300130</v>
      </c>
      <c r="J2122" t="s">
        <v>1896</v>
      </c>
      <c r="K2122" s="3"/>
      <c r="L2122" s="3">
        <v>117658.18497993186</v>
      </c>
      <c r="M2122" s="3">
        <v>121776.22145422945</v>
      </c>
      <c r="N2122" s="107"/>
      <c r="O2122" s="100"/>
      <c r="P2122" s="3">
        <f t="shared" si="33"/>
        <v>239434.4064341613</v>
      </c>
    </row>
    <row r="2123" spans="1:16" x14ac:dyDescent="0.35">
      <c r="A2123" t="s">
        <v>10</v>
      </c>
      <c r="C2123" t="s">
        <v>11</v>
      </c>
      <c r="D2123" t="s">
        <v>44</v>
      </c>
      <c r="E2123" t="s">
        <v>809</v>
      </c>
      <c r="F2123" t="s">
        <v>810</v>
      </c>
      <c r="G2123">
        <v>3095</v>
      </c>
      <c r="H2123" t="s">
        <v>811</v>
      </c>
      <c r="I2123">
        <v>63300170</v>
      </c>
      <c r="J2123" t="s">
        <v>1873</v>
      </c>
      <c r="K2123" s="3"/>
      <c r="L2123" s="3">
        <v>132097.92159872394</v>
      </c>
      <c r="M2123" s="3">
        <v>136721.34885467927</v>
      </c>
      <c r="N2123" s="107"/>
      <c r="O2123" s="100"/>
      <c r="P2123" s="3">
        <f t="shared" si="33"/>
        <v>268819.27045340324</v>
      </c>
    </row>
    <row r="2124" spans="1:16" x14ac:dyDescent="0.35">
      <c r="A2124" t="s">
        <v>10</v>
      </c>
      <c r="C2124" t="s">
        <v>11</v>
      </c>
      <c r="D2124" t="s">
        <v>44</v>
      </c>
      <c r="E2124" t="s">
        <v>812</v>
      </c>
      <c r="F2124" t="s">
        <v>813</v>
      </c>
      <c r="G2124">
        <v>3095</v>
      </c>
      <c r="H2124" t="s">
        <v>811</v>
      </c>
      <c r="I2124">
        <v>63300040</v>
      </c>
      <c r="J2124" t="s">
        <v>1515</v>
      </c>
      <c r="K2124" s="3"/>
      <c r="L2124" s="3">
        <v>51437.156095265178</v>
      </c>
      <c r="M2124" s="3">
        <v>53237.456558599457</v>
      </c>
      <c r="N2124" s="107"/>
      <c r="O2124" s="100"/>
      <c r="P2124" s="3">
        <f t="shared" si="33"/>
        <v>104674.61265386463</v>
      </c>
    </row>
    <row r="2125" spans="1:16" x14ac:dyDescent="0.35">
      <c r="A2125" t="s">
        <v>10</v>
      </c>
      <c r="C2125" t="s">
        <v>11</v>
      </c>
      <c r="D2125" t="s">
        <v>44</v>
      </c>
      <c r="E2125" t="s">
        <v>812</v>
      </c>
      <c r="F2125" t="s">
        <v>813</v>
      </c>
      <c r="G2125">
        <v>3095</v>
      </c>
      <c r="H2125" t="s">
        <v>811</v>
      </c>
      <c r="I2125">
        <v>63300080</v>
      </c>
      <c r="J2125" t="s">
        <v>91</v>
      </c>
      <c r="K2125" s="3"/>
      <c r="L2125" s="3">
        <v>168078.23032651559</v>
      </c>
      <c r="M2125" s="3">
        <v>173960.96838794363</v>
      </c>
      <c r="N2125" s="107"/>
      <c r="O2125" s="100"/>
      <c r="P2125" s="3">
        <f t="shared" si="33"/>
        <v>342039.1987144592</v>
      </c>
    </row>
    <row r="2126" spans="1:16" x14ac:dyDescent="0.35">
      <c r="A2126" t="s">
        <v>10</v>
      </c>
      <c r="C2126" t="s">
        <v>11</v>
      </c>
      <c r="D2126" t="s">
        <v>44</v>
      </c>
      <c r="E2126" t="s">
        <v>812</v>
      </c>
      <c r="F2126" t="s">
        <v>813</v>
      </c>
      <c r="G2126">
        <v>3095</v>
      </c>
      <c r="H2126" t="s">
        <v>811</v>
      </c>
      <c r="I2126">
        <v>63300100</v>
      </c>
      <c r="J2126" t="s">
        <v>1869</v>
      </c>
      <c r="K2126" s="3"/>
      <c r="L2126" s="3">
        <v>50865.780230392884</v>
      </c>
      <c r="M2126" s="3">
        <v>52646.082538456627</v>
      </c>
      <c r="N2126" s="107"/>
      <c r="O2126" s="100"/>
      <c r="P2126" s="3">
        <f t="shared" si="33"/>
        <v>103511.8627688495</v>
      </c>
    </row>
    <row r="2127" spans="1:16" x14ac:dyDescent="0.35">
      <c r="A2127" t="s">
        <v>10</v>
      </c>
      <c r="C2127" t="s">
        <v>11</v>
      </c>
      <c r="D2127" t="s">
        <v>44</v>
      </c>
      <c r="E2127" t="s">
        <v>812</v>
      </c>
      <c r="F2127" t="s">
        <v>813</v>
      </c>
      <c r="G2127">
        <v>3095</v>
      </c>
      <c r="H2127" t="s">
        <v>811</v>
      </c>
      <c r="I2127">
        <v>63300130</v>
      </c>
      <c r="J2127" t="s">
        <v>1896</v>
      </c>
      <c r="K2127" s="3"/>
      <c r="L2127" s="3">
        <v>66346.66986572984</v>
      </c>
      <c r="M2127" s="3">
        <v>68668.80331103038</v>
      </c>
      <c r="N2127" s="107"/>
      <c r="O2127" s="100"/>
      <c r="P2127" s="3">
        <f t="shared" si="33"/>
        <v>135015.47317676022</v>
      </c>
    </row>
    <row r="2128" spans="1:16" x14ac:dyDescent="0.35">
      <c r="A2128" t="s">
        <v>10</v>
      </c>
      <c r="C2128" t="s">
        <v>11</v>
      </c>
      <c r="D2128" t="s">
        <v>44</v>
      </c>
      <c r="E2128" t="s">
        <v>812</v>
      </c>
      <c r="F2128" t="s">
        <v>813</v>
      </c>
      <c r="G2128">
        <v>3095</v>
      </c>
      <c r="H2128" t="s">
        <v>811</v>
      </c>
      <c r="I2128">
        <v>63300170</v>
      </c>
      <c r="J2128" t="s">
        <v>1873</v>
      </c>
      <c r="K2128" s="3"/>
      <c r="L2128" s="3">
        <v>77890.550658544424</v>
      </c>
      <c r="M2128" s="3">
        <v>80616.71993159347</v>
      </c>
      <c r="N2128" s="107"/>
      <c r="O2128" s="100"/>
      <c r="P2128" s="3">
        <f t="shared" si="33"/>
        <v>158507.27059013789</v>
      </c>
    </row>
    <row r="2129" spans="1:16" x14ac:dyDescent="0.35">
      <c r="A2129" t="s">
        <v>10</v>
      </c>
      <c r="C2129" t="s">
        <v>11</v>
      </c>
      <c r="D2129" t="s">
        <v>44</v>
      </c>
      <c r="E2129" t="s">
        <v>814</v>
      </c>
      <c r="F2129" t="s">
        <v>815</v>
      </c>
      <c r="G2129">
        <v>3095</v>
      </c>
      <c r="H2129" t="s">
        <v>811</v>
      </c>
      <c r="I2129">
        <v>63300040</v>
      </c>
      <c r="J2129" t="s">
        <v>1515</v>
      </c>
      <c r="K2129" s="3"/>
      <c r="L2129" s="3">
        <v>333063.51005680655</v>
      </c>
      <c r="M2129" s="3">
        <v>344720.73290879471</v>
      </c>
      <c r="N2129" s="107"/>
      <c r="O2129" s="100"/>
      <c r="P2129" s="3">
        <f t="shared" si="33"/>
        <v>677784.24296560127</v>
      </c>
    </row>
    <row r="2130" spans="1:16" x14ac:dyDescent="0.35">
      <c r="A2130" t="s">
        <v>10</v>
      </c>
      <c r="C2130" t="s">
        <v>11</v>
      </c>
      <c r="D2130" t="s">
        <v>44</v>
      </c>
      <c r="E2130" t="s">
        <v>814</v>
      </c>
      <c r="F2130" t="s">
        <v>815</v>
      </c>
      <c r="G2130">
        <v>3095</v>
      </c>
      <c r="H2130" t="s">
        <v>811</v>
      </c>
      <c r="I2130">
        <v>63300080</v>
      </c>
      <c r="J2130" t="s">
        <v>91</v>
      </c>
      <c r="K2130" s="3"/>
      <c r="L2130" s="3">
        <v>1112500.243779008</v>
      </c>
      <c r="M2130" s="3">
        <v>1151437.7523112732</v>
      </c>
      <c r="N2130" s="107"/>
      <c r="O2130" s="100"/>
      <c r="P2130" s="3">
        <f t="shared" si="33"/>
        <v>2263937.9960902813</v>
      </c>
    </row>
    <row r="2131" spans="1:16" x14ac:dyDescent="0.35">
      <c r="A2131" t="s">
        <v>10</v>
      </c>
      <c r="C2131" t="s">
        <v>11</v>
      </c>
      <c r="D2131" t="s">
        <v>44</v>
      </c>
      <c r="E2131" t="s">
        <v>814</v>
      </c>
      <c r="F2131" t="s">
        <v>815</v>
      </c>
      <c r="G2131">
        <v>3095</v>
      </c>
      <c r="H2131" t="s">
        <v>811</v>
      </c>
      <c r="I2131">
        <v>63300100</v>
      </c>
      <c r="J2131" t="s">
        <v>1869</v>
      </c>
      <c r="K2131" s="3"/>
      <c r="L2131" s="3">
        <v>336677.70535417349</v>
      </c>
      <c r="M2131" s="3">
        <v>348461.42504156957</v>
      </c>
      <c r="N2131" s="107"/>
      <c r="O2131" s="100"/>
      <c r="P2131" s="3">
        <f t="shared" si="33"/>
        <v>685139.13039574306</v>
      </c>
    </row>
    <row r="2132" spans="1:16" x14ac:dyDescent="0.35">
      <c r="A2132" t="s">
        <v>10</v>
      </c>
      <c r="C2132" t="s">
        <v>11</v>
      </c>
      <c r="D2132" t="s">
        <v>44</v>
      </c>
      <c r="E2132" t="s">
        <v>814</v>
      </c>
      <c r="F2132" t="s">
        <v>815</v>
      </c>
      <c r="G2132">
        <v>3095</v>
      </c>
      <c r="H2132" t="s">
        <v>811</v>
      </c>
      <c r="I2132">
        <v>63300110</v>
      </c>
      <c r="J2132" t="s">
        <v>1866</v>
      </c>
      <c r="K2132" s="3"/>
      <c r="L2132" s="3">
        <v>7859.7600000040002</v>
      </c>
      <c r="M2132" s="3">
        <v>7859.7600000040002</v>
      </c>
      <c r="N2132" s="107"/>
      <c r="O2132" s="100"/>
      <c r="P2132" s="3">
        <f t="shared" si="33"/>
        <v>15719.520000008</v>
      </c>
    </row>
    <row r="2133" spans="1:16" x14ac:dyDescent="0.35">
      <c r="A2133" t="s">
        <v>10</v>
      </c>
      <c r="C2133" t="s">
        <v>11</v>
      </c>
      <c r="D2133" t="s">
        <v>44</v>
      </c>
      <c r="E2133" t="s">
        <v>814</v>
      </c>
      <c r="F2133" t="s">
        <v>815</v>
      </c>
      <c r="G2133">
        <v>3095</v>
      </c>
      <c r="H2133" t="s">
        <v>811</v>
      </c>
      <c r="I2133">
        <v>63300130</v>
      </c>
      <c r="J2133" t="s">
        <v>1896</v>
      </c>
      <c r="K2133" s="3"/>
      <c r="L2133" s="3">
        <v>439144.83307066106</v>
      </c>
      <c r="M2133" s="3">
        <v>454514.90222813422</v>
      </c>
      <c r="N2133" s="107"/>
      <c r="O2133" s="100"/>
      <c r="P2133" s="3">
        <f t="shared" si="33"/>
        <v>893659.73529879528</v>
      </c>
    </row>
    <row r="2134" spans="1:16" x14ac:dyDescent="0.35">
      <c r="A2134" t="s">
        <v>10</v>
      </c>
      <c r="C2134" t="s">
        <v>11</v>
      </c>
      <c r="D2134" t="s">
        <v>44</v>
      </c>
      <c r="E2134" t="s">
        <v>814</v>
      </c>
      <c r="F2134" t="s">
        <v>815</v>
      </c>
      <c r="G2134">
        <v>3095</v>
      </c>
      <c r="H2134" t="s">
        <v>811</v>
      </c>
      <c r="I2134">
        <v>63300170</v>
      </c>
      <c r="J2134" t="s">
        <v>1873</v>
      </c>
      <c r="K2134" s="3"/>
      <c r="L2134" s="3">
        <v>504353.31522887846</v>
      </c>
      <c r="M2134" s="3">
        <v>522005.68126188917</v>
      </c>
      <c r="N2134" s="107"/>
      <c r="O2134" s="100"/>
      <c r="P2134" s="3">
        <f t="shared" si="33"/>
        <v>1026358.9964907677</v>
      </c>
    </row>
    <row r="2135" spans="1:16" x14ac:dyDescent="0.35">
      <c r="A2135" t="s">
        <v>10</v>
      </c>
      <c r="C2135" t="s">
        <v>11</v>
      </c>
      <c r="D2135" t="s">
        <v>44</v>
      </c>
      <c r="E2135" t="s">
        <v>816</v>
      </c>
      <c r="F2135" t="s">
        <v>817</v>
      </c>
      <c r="G2135">
        <v>3095</v>
      </c>
      <c r="H2135" t="s">
        <v>811</v>
      </c>
      <c r="I2135">
        <v>63300040</v>
      </c>
      <c r="J2135" t="s">
        <v>1515</v>
      </c>
      <c r="K2135" s="3"/>
      <c r="L2135" s="3">
        <v>320.24626584265263</v>
      </c>
      <c r="M2135" s="3">
        <v>331.45488514714543</v>
      </c>
      <c r="N2135" s="107"/>
      <c r="O2135" s="100"/>
      <c r="P2135" s="3">
        <f t="shared" si="33"/>
        <v>651.70115098979807</v>
      </c>
    </row>
    <row r="2136" spans="1:16" x14ac:dyDescent="0.35">
      <c r="A2136" t="s">
        <v>10</v>
      </c>
      <c r="C2136" t="s">
        <v>11</v>
      </c>
      <c r="D2136" t="s">
        <v>44</v>
      </c>
      <c r="E2136" t="s">
        <v>816</v>
      </c>
      <c r="F2136" t="s">
        <v>817</v>
      </c>
      <c r="G2136">
        <v>3095</v>
      </c>
      <c r="H2136" t="s">
        <v>811</v>
      </c>
      <c r="I2136">
        <v>63300080</v>
      </c>
      <c r="J2136" t="s">
        <v>91</v>
      </c>
      <c r="K2136" s="3"/>
      <c r="L2136" s="3">
        <v>927.18918872539427</v>
      </c>
      <c r="M2136" s="3">
        <v>959.64081033078298</v>
      </c>
      <c r="N2136" s="107"/>
      <c r="O2136" s="100"/>
      <c r="P2136" s="3">
        <f t="shared" si="33"/>
        <v>1886.8299990561773</v>
      </c>
    </row>
    <row r="2137" spans="1:16" x14ac:dyDescent="0.35">
      <c r="A2137" t="s">
        <v>10</v>
      </c>
      <c r="C2137" t="s">
        <v>11</v>
      </c>
      <c r="D2137" t="s">
        <v>44</v>
      </c>
      <c r="E2137" t="s">
        <v>816</v>
      </c>
      <c r="F2137" t="s">
        <v>817</v>
      </c>
      <c r="G2137">
        <v>3095</v>
      </c>
      <c r="H2137" t="s">
        <v>811</v>
      </c>
      <c r="I2137">
        <v>63300100</v>
      </c>
      <c r="J2137" t="s">
        <v>1869</v>
      </c>
      <c r="K2137" s="3"/>
      <c r="L2137" s="3">
        <v>280.59672816689567</v>
      </c>
      <c r="M2137" s="3">
        <v>290.41761365273697</v>
      </c>
      <c r="N2137" s="107"/>
      <c r="O2137" s="100"/>
      <c r="P2137" s="3">
        <f t="shared" si="33"/>
        <v>571.01434181963259</v>
      </c>
    </row>
    <row r="2138" spans="1:16" x14ac:dyDescent="0.35">
      <c r="A2138" t="s">
        <v>10</v>
      </c>
      <c r="C2138" t="s">
        <v>11</v>
      </c>
      <c r="D2138" t="s">
        <v>44</v>
      </c>
      <c r="E2138" t="s">
        <v>816</v>
      </c>
      <c r="F2138" t="s">
        <v>817</v>
      </c>
      <c r="G2138">
        <v>3095</v>
      </c>
      <c r="H2138" t="s">
        <v>811</v>
      </c>
      <c r="I2138">
        <v>63300110</v>
      </c>
      <c r="J2138" t="s">
        <v>1866</v>
      </c>
      <c r="K2138" s="3"/>
      <c r="L2138" s="3">
        <v>1488</v>
      </c>
      <c r="M2138" s="3">
        <v>1488</v>
      </c>
      <c r="N2138" s="107"/>
      <c r="O2138" s="100"/>
      <c r="P2138" s="3">
        <f t="shared" si="33"/>
        <v>2976</v>
      </c>
    </row>
    <row r="2139" spans="1:16" x14ac:dyDescent="0.35">
      <c r="A2139" t="s">
        <v>10</v>
      </c>
      <c r="C2139" t="s">
        <v>11</v>
      </c>
      <c r="D2139" t="s">
        <v>44</v>
      </c>
      <c r="E2139" t="s">
        <v>816</v>
      </c>
      <c r="F2139" t="s">
        <v>817</v>
      </c>
      <c r="G2139">
        <v>3095</v>
      </c>
      <c r="H2139" t="s">
        <v>811</v>
      </c>
      <c r="I2139">
        <v>63300130</v>
      </c>
      <c r="J2139" t="s">
        <v>1896</v>
      </c>
      <c r="K2139" s="3"/>
      <c r="L2139" s="3">
        <v>365.99573239160304</v>
      </c>
      <c r="M2139" s="3">
        <v>378.80558302530909</v>
      </c>
      <c r="N2139" s="107"/>
      <c r="O2139" s="100"/>
      <c r="P2139" s="3">
        <f t="shared" si="33"/>
        <v>744.80131541691208</v>
      </c>
    </row>
    <row r="2140" spans="1:16" x14ac:dyDescent="0.35">
      <c r="A2140" t="s">
        <v>10</v>
      </c>
      <c r="C2140" t="s">
        <v>11</v>
      </c>
      <c r="D2140" t="s">
        <v>44</v>
      </c>
      <c r="E2140" t="s">
        <v>816</v>
      </c>
      <c r="F2140" t="s">
        <v>817</v>
      </c>
      <c r="G2140">
        <v>3095</v>
      </c>
      <c r="H2140" t="s">
        <v>811</v>
      </c>
      <c r="I2140">
        <v>63300170</v>
      </c>
      <c r="J2140" t="s">
        <v>1873</v>
      </c>
      <c r="K2140" s="3"/>
      <c r="L2140" s="3">
        <v>484.94434541887404</v>
      </c>
      <c r="M2140" s="3">
        <v>501.91739750853458</v>
      </c>
      <c r="N2140" s="107"/>
      <c r="O2140" s="100"/>
      <c r="P2140" s="3">
        <f t="shared" si="33"/>
        <v>986.86174292740861</v>
      </c>
    </row>
    <row r="2141" spans="1:16" x14ac:dyDescent="0.35">
      <c r="A2141" t="s">
        <v>10</v>
      </c>
      <c r="C2141" t="s">
        <v>11</v>
      </c>
      <c r="D2141" t="s">
        <v>44</v>
      </c>
      <c r="E2141" t="s">
        <v>818</v>
      </c>
      <c r="F2141" t="s">
        <v>819</v>
      </c>
      <c r="G2141">
        <v>3095</v>
      </c>
      <c r="H2141" t="s">
        <v>811</v>
      </c>
      <c r="I2141">
        <v>63300040</v>
      </c>
      <c r="J2141" t="s">
        <v>1515</v>
      </c>
      <c r="K2141" s="3"/>
      <c r="L2141" s="3">
        <v>1873.9349932243779</v>
      </c>
      <c r="M2141" s="3">
        <v>1939.5227179872311</v>
      </c>
      <c r="N2141" s="107"/>
      <c r="O2141" s="100"/>
      <c r="P2141" s="3">
        <f t="shared" si="33"/>
        <v>3813.457711211609</v>
      </c>
    </row>
    <row r="2142" spans="1:16" x14ac:dyDescent="0.35">
      <c r="A2142" t="s">
        <v>10</v>
      </c>
      <c r="C2142" t="s">
        <v>11</v>
      </c>
      <c r="D2142" t="s">
        <v>44</v>
      </c>
      <c r="E2142" t="s">
        <v>818</v>
      </c>
      <c r="F2142" t="s">
        <v>819</v>
      </c>
      <c r="G2142">
        <v>3095</v>
      </c>
      <c r="H2142" t="s">
        <v>811</v>
      </c>
      <c r="I2142">
        <v>63300080</v>
      </c>
      <c r="J2142" t="s">
        <v>91</v>
      </c>
      <c r="K2142" s="3"/>
      <c r="L2142" s="3">
        <v>36140.747386905277</v>
      </c>
      <c r="M2142" s="3">
        <v>37405.67354544696</v>
      </c>
      <c r="N2142" s="107"/>
      <c r="O2142" s="100"/>
      <c r="P2142" s="3">
        <f t="shared" si="33"/>
        <v>73546.420932352237</v>
      </c>
    </row>
    <row r="2143" spans="1:16" x14ac:dyDescent="0.35">
      <c r="A2143" t="s">
        <v>10</v>
      </c>
      <c r="C2143" t="s">
        <v>11</v>
      </c>
      <c r="D2143" t="s">
        <v>44</v>
      </c>
      <c r="E2143" t="s">
        <v>818</v>
      </c>
      <c r="F2143" t="s">
        <v>819</v>
      </c>
      <c r="G2143">
        <v>3095</v>
      </c>
      <c r="H2143" t="s">
        <v>811</v>
      </c>
      <c r="I2143">
        <v>63300100</v>
      </c>
      <c r="J2143" t="s">
        <v>1869</v>
      </c>
      <c r="K2143" s="3"/>
      <c r="L2143" s="3">
        <v>10937.331446037126</v>
      </c>
      <c r="M2143" s="3">
        <v>11320.138046648424</v>
      </c>
      <c r="N2143" s="107"/>
      <c r="O2143" s="100"/>
      <c r="P2143" s="3">
        <f t="shared" si="33"/>
        <v>22257.469492685552</v>
      </c>
    </row>
    <row r="2144" spans="1:16" x14ac:dyDescent="0.35">
      <c r="A2144" t="s">
        <v>10</v>
      </c>
      <c r="C2144" t="s">
        <v>11</v>
      </c>
      <c r="D2144" t="s">
        <v>44</v>
      </c>
      <c r="E2144" t="s">
        <v>818</v>
      </c>
      <c r="F2144" t="s">
        <v>819</v>
      </c>
      <c r="G2144">
        <v>3095</v>
      </c>
      <c r="H2144" t="s">
        <v>811</v>
      </c>
      <c r="I2144">
        <v>63300110</v>
      </c>
      <c r="J2144" t="s">
        <v>1866</v>
      </c>
      <c r="K2144" s="3"/>
      <c r="L2144" s="3">
        <v>754.10228477199996</v>
      </c>
      <c r="M2144" s="3">
        <v>754.10228477199996</v>
      </c>
      <c r="N2144" s="107"/>
      <c r="O2144" s="100"/>
      <c r="P2144" s="3">
        <f t="shared" si="33"/>
        <v>1508.2045695439999</v>
      </c>
    </row>
    <row r="2145" spans="1:16" x14ac:dyDescent="0.35">
      <c r="A2145" t="s">
        <v>10</v>
      </c>
      <c r="C2145" t="s">
        <v>11</v>
      </c>
      <c r="D2145" t="s">
        <v>44</v>
      </c>
      <c r="E2145" t="s">
        <v>818</v>
      </c>
      <c r="F2145" t="s">
        <v>819</v>
      </c>
      <c r="G2145">
        <v>3095</v>
      </c>
      <c r="H2145" t="s">
        <v>811</v>
      </c>
      <c r="I2145">
        <v>63300130</v>
      </c>
      <c r="J2145" t="s">
        <v>1896</v>
      </c>
      <c r="K2145" s="3"/>
      <c r="L2145" s="3">
        <v>14266.084494831031</v>
      </c>
      <c r="M2145" s="3">
        <v>14765.397452150117</v>
      </c>
      <c r="N2145" s="107"/>
      <c r="O2145" s="100"/>
      <c r="P2145" s="3">
        <f t="shared" si="33"/>
        <v>29031.481946981148</v>
      </c>
    </row>
    <row r="2146" spans="1:16" x14ac:dyDescent="0.35">
      <c r="A2146" t="s">
        <v>10</v>
      </c>
      <c r="C2146" t="s">
        <v>11</v>
      </c>
      <c r="D2146" t="s">
        <v>44</v>
      </c>
      <c r="E2146" t="s">
        <v>818</v>
      </c>
      <c r="F2146" t="s">
        <v>819</v>
      </c>
      <c r="G2146">
        <v>3095</v>
      </c>
      <c r="H2146" t="s">
        <v>811</v>
      </c>
      <c r="I2146">
        <v>63300170</v>
      </c>
      <c r="J2146" t="s">
        <v>1873</v>
      </c>
      <c r="K2146" s="3"/>
      <c r="L2146" s="3">
        <v>2837.6729897397727</v>
      </c>
      <c r="M2146" s="3">
        <v>2936.9915443806644</v>
      </c>
      <c r="N2146" s="107"/>
      <c r="O2146" s="100"/>
      <c r="P2146" s="3">
        <f t="shared" si="33"/>
        <v>5774.6645341204367</v>
      </c>
    </row>
    <row r="2147" spans="1:16" x14ac:dyDescent="0.35">
      <c r="A2147" t="s">
        <v>10</v>
      </c>
      <c r="C2147" t="s">
        <v>11</v>
      </c>
      <c r="D2147" t="s">
        <v>44</v>
      </c>
      <c r="E2147" t="s">
        <v>820</v>
      </c>
      <c r="F2147" t="s">
        <v>821</v>
      </c>
      <c r="G2147">
        <v>3095</v>
      </c>
      <c r="H2147" t="s">
        <v>811</v>
      </c>
      <c r="I2147">
        <v>63300040</v>
      </c>
      <c r="J2147" t="s">
        <v>1515</v>
      </c>
      <c r="K2147" s="3"/>
      <c r="L2147" s="3">
        <v>30918.004448387735</v>
      </c>
      <c r="M2147" s="3">
        <v>32000.1346040813</v>
      </c>
      <c r="N2147" s="107"/>
      <c r="O2147" s="100"/>
      <c r="P2147" s="3">
        <f t="shared" si="33"/>
        <v>62918.139052469036</v>
      </c>
    </row>
    <row r="2148" spans="1:16" x14ac:dyDescent="0.35">
      <c r="A2148" t="s">
        <v>10</v>
      </c>
      <c r="C2148" t="s">
        <v>11</v>
      </c>
      <c r="D2148" t="s">
        <v>44</v>
      </c>
      <c r="E2148" t="s">
        <v>820</v>
      </c>
      <c r="F2148" t="s">
        <v>821</v>
      </c>
      <c r="G2148">
        <v>3095</v>
      </c>
      <c r="H2148" t="s">
        <v>811</v>
      </c>
      <c r="I2148">
        <v>63300080</v>
      </c>
      <c r="J2148" t="s">
        <v>91</v>
      </c>
      <c r="K2148" s="3"/>
      <c r="L2148" s="3">
        <v>113009.77517236907</v>
      </c>
      <c r="M2148" s="3">
        <v>116965.11730340197</v>
      </c>
      <c r="N2148" s="107"/>
      <c r="O2148" s="100"/>
      <c r="P2148" s="3">
        <f t="shared" si="33"/>
        <v>229974.89247577105</v>
      </c>
    </row>
    <row r="2149" spans="1:16" x14ac:dyDescent="0.35">
      <c r="A2149" t="s">
        <v>10</v>
      </c>
      <c r="C2149" t="s">
        <v>11</v>
      </c>
      <c r="D2149" t="s">
        <v>44</v>
      </c>
      <c r="E2149" t="s">
        <v>820</v>
      </c>
      <c r="F2149" t="s">
        <v>821</v>
      </c>
      <c r="G2149">
        <v>3095</v>
      </c>
      <c r="H2149" t="s">
        <v>811</v>
      </c>
      <c r="I2149">
        <v>63300100</v>
      </c>
      <c r="J2149" t="s">
        <v>1869</v>
      </c>
      <c r="K2149" s="3"/>
      <c r="L2149" s="3">
        <v>34200.326696901167</v>
      </c>
      <c r="M2149" s="3">
        <v>35397.338131292701</v>
      </c>
      <c r="N2149" s="107"/>
      <c r="O2149" s="100"/>
      <c r="P2149" s="3">
        <f t="shared" si="33"/>
        <v>69597.664828193869</v>
      </c>
    </row>
    <row r="2150" spans="1:16" x14ac:dyDescent="0.35">
      <c r="A2150" t="s">
        <v>10</v>
      </c>
      <c r="C2150" t="s">
        <v>11</v>
      </c>
      <c r="D2150" t="s">
        <v>44</v>
      </c>
      <c r="E2150" t="s">
        <v>820</v>
      </c>
      <c r="F2150" t="s">
        <v>821</v>
      </c>
      <c r="G2150">
        <v>3095</v>
      </c>
      <c r="H2150" t="s">
        <v>811</v>
      </c>
      <c r="I2150">
        <v>63300110</v>
      </c>
      <c r="J2150" t="s">
        <v>1866</v>
      </c>
      <c r="K2150" s="3"/>
      <c r="L2150" s="3">
        <v>12760.200000004001</v>
      </c>
      <c r="M2150" s="3">
        <v>12760.200000004001</v>
      </c>
      <c r="N2150" s="107"/>
      <c r="O2150" s="100"/>
      <c r="P2150" s="3">
        <f t="shared" si="33"/>
        <v>25520.400000008001</v>
      </c>
    </row>
    <row r="2151" spans="1:16" x14ac:dyDescent="0.35">
      <c r="A2151" t="s">
        <v>10</v>
      </c>
      <c r="C2151" t="s">
        <v>11</v>
      </c>
      <c r="D2151" t="s">
        <v>44</v>
      </c>
      <c r="E2151" t="s">
        <v>820</v>
      </c>
      <c r="F2151" t="s">
        <v>821</v>
      </c>
      <c r="G2151">
        <v>3095</v>
      </c>
      <c r="H2151" t="s">
        <v>811</v>
      </c>
      <c r="I2151">
        <v>63300130</v>
      </c>
      <c r="J2151" t="s">
        <v>1896</v>
      </c>
      <c r="K2151" s="3"/>
      <c r="L2151" s="3">
        <v>44609.121778566732</v>
      </c>
      <c r="M2151" s="3">
        <v>46170.441040816571</v>
      </c>
      <c r="N2151" s="107"/>
      <c r="O2151" s="100"/>
      <c r="P2151" s="3">
        <f t="shared" si="33"/>
        <v>90779.562819383311</v>
      </c>
    </row>
    <row r="2152" spans="1:16" x14ac:dyDescent="0.35">
      <c r="A2152" t="s">
        <v>10</v>
      </c>
      <c r="C2152" t="s">
        <v>11</v>
      </c>
      <c r="D2152" t="s">
        <v>44</v>
      </c>
      <c r="E2152" t="s">
        <v>820</v>
      </c>
      <c r="F2152" t="s">
        <v>821</v>
      </c>
      <c r="G2152">
        <v>3095</v>
      </c>
      <c r="H2152" t="s">
        <v>811</v>
      </c>
      <c r="I2152">
        <v>63300170</v>
      </c>
      <c r="J2152" t="s">
        <v>1873</v>
      </c>
      <c r="K2152" s="3"/>
      <c r="L2152" s="3">
        <v>46818.692450415714</v>
      </c>
      <c r="M2152" s="3">
        <v>48457.346686180259</v>
      </c>
      <c r="N2152" s="107"/>
      <c r="O2152" s="100"/>
      <c r="P2152" s="3">
        <f t="shared" si="33"/>
        <v>95276.039136595966</v>
      </c>
    </row>
    <row r="2153" spans="1:16" x14ac:dyDescent="0.35">
      <c r="A2153" t="s">
        <v>10</v>
      </c>
      <c r="C2153" t="s">
        <v>11</v>
      </c>
      <c r="D2153" t="s">
        <v>44</v>
      </c>
      <c r="E2153" t="s">
        <v>822</v>
      </c>
      <c r="F2153" t="s">
        <v>823</v>
      </c>
      <c r="G2153">
        <v>3095</v>
      </c>
      <c r="H2153" t="s">
        <v>811</v>
      </c>
      <c r="I2153">
        <v>63300040</v>
      </c>
      <c r="J2153" t="s">
        <v>1515</v>
      </c>
      <c r="K2153" s="3"/>
      <c r="L2153" s="3">
        <v>120560.16732479916</v>
      </c>
      <c r="M2153" s="3">
        <v>124779.77318116713</v>
      </c>
      <c r="N2153" s="107"/>
      <c r="O2153" s="100"/>
      <c r="P2153" s="3">
        <f t="shared" si="33"/>
        <v>245339.94050596628</v>
      </c>
    </row>
    <row r="2154" spans="1:16" x14ac:dyDescent="0.35">
      <c r="A2154" t="s">
        <v>10</v>
      </c>
      <c r="C2154" t="s">
        <v>11</v>
      </c>
      <c r="D2154" t="s">
        <v>44</v>
      </c>
      <c r="E2154" t="s">
        <v>822</v>
      </c>
      <c r="F2154" t="s">
        <v>823</v>
      </c>
      <c r="G2154">
        <v>3095</v>
      </c>
      <c r="H2154" t="s">
        <v>811</v>
      </c>
      <c r="I2154">
        <v>63300080</v>
      </c>
      <c r="J2154" t="s">
        <v>91</v>
      </c>
      <c r="K2154" s="3"/>
      <c r="L2154" s="3">
        <v>399604.71895501361</v>
      </c>
      <c r="M2154" s="3">
        <v>413590.88411843905</v>
      </c>
      <c r="N2154" s="107"/>
      <c r="O2154" s="100"/>
      <c r="P2154" s="3">
        <f t="shared" si="33"/>
        <v>813195.6030734526</v>
      </c>
    </row>
    <row r="2155" spans="1:16" x14ac:dyDescent="0.35">
      <c r="A2155" t="s">
        <v>10</v>
      </c>
      <c r="C2155" t="s">
        <v>11</v>
      </c>
      <c r="D2155" t="s">
        <v>44</v>
      </c>
      <c r="E2155" t="s">
        <v>822</v>
      </c>
      <c r="F2155" t="s">
        <v>823</v>
      </c>
      <c r="G2155">
        <v>3095</v>
      </c>
      <c r="H2155" t="s">
        <v>811</v>
      </c>
      <c r="I2155">
        <v>63300100</v>
      </c>
      <c r="J2155" t="s">
        <v>1869</v>
      </c>
      <c r="K2155" s="3"/>
      <c r="L2155" s="3">
        <v>120933.00705217516</v>
      </c>
      <c r="M2155" s="3">
        <v>125165.6622990013</v>
      </c>
      <c r="N2155" s="107"/>
      <c r="O2155" s="100"/>
      <c r="P2155" s="3">
        <f t="shared" si="33"/>
        <v>246098.66935117648</v>
      </c>
    </row>
    <row r="2156" spans="1:16" x14ac:dyDescent="0.35">
      <c r="A2156" t="s">
        <v>10</v>
      </c>
      <c r="C2156" t="s">
        <v>11</v>
      </c>
      <c r="D2156" t="s">
        <v>44</v>
      </c>
      <c r="E2156" t="s">
        <v>822</v>
      </c>
      <c r="F2156" t="s">
        <v>823</v>
      </c>
      <c r="G2156">
        <v>3095</v>
      </c>
      <c r="H2156" t="s">
        <v>811</v>
      </c>
      <c r="I2156">
        <v>63300110</v>
      </c>
      <c r="J2156" t="s">
        <v>1866</v>
      </c>
      <c r="K2156" s="3"/>
      <c r="L2156" s="3">
        <v>118.93519999599999</v>
      </c>
      <c r="M2156" s="3">
        <v>118.93519999599999</v>
      </c>
      <c r="N2156" s="107"/>
      <c r="O2156" s="100"/>
      <c r="P2156" s="3">
        <f t="shared" si="33"/>
        <v>237.87039999199999</v>
      </c>
    </row>
    <row r="2157" spans="1:16" x14ac:dyDescent="0.35">
      <c r="A2157" t="s">
        <v>10</v>
      </c>
      <c r="C2157" t="s">
        <v>11</v>
      </c>
      <c r="D2157" t="s">
        <v>44</v>
      </c>
      <c r="E2157" t="s">
        <v>822</v>
      </c>
      <c r="F2157" t="s">
        <v>823</v>
      </c>
      <c r="G2157">
        <v>3095</v>
      </c>
      <c r="H2157" t="s">
        <v>811</v>
      </c>
      <c r="I2157">
        <v>63300130</v>
      </c>
      <c r="J2157" t="s">
        <v>1896</v>
      </c>
      <c r="K2157" s="3"/>
      <c r="L2157" s="3">
        <v>157738.70485066326</v>
      </c>
      <c r="M2157" s="3">
        <v>163259.55952043645</v>
      </c>
      <c r="N2157" s="107"/>
      <c r="O2157" s="100"/>
      <c r="P2157" s="3">
        <f t="shared" si="33"/>
        <v>320998.26437109971</v>
      </c>
    </row>
    <row r="2158" spans="1:16" x14ac:dyDescent="0.35">
      <c r="A2158" t="s">
        <v>10</v>
      </c>
      <c r="C2158" t="s">
        <v>11</v>
      </c>
      <c r="D2158" t="s">
        <v>44</v>
      </c>
      <c r="E2158" t="s">
        <v>822</v>
      </c>
      <c r="F2158" t="s">
        <v>823</v>
      </c>
      <c r="G2158">
        <v>3095</v>
      </c>
      <c r="H2158" t="s">
        <v>811</v>
      </c>
      <c r="I2158">
        <v>63300170</v>
      </c>
      <c r="J2158" t="s">
        <v>1873</v>
      </c>
      <c r="K2158" s="3"/>
      <c r="L2158" s="3">
        <v>182562.53909183873</v>
      </c>
      <c r="M2158" s="3">
        <v>188952.22796005307</v>
      </c>
      <c r="N2158" s="107"/>
      <c r="O2158" s="100"/>
      <c r="P2158" s="3">
        <f t="shared" si="33"/>
        <v>371514.76705189177</v>
      </c>
    </row>
    <row r="2159" spans="1:16" x14ac:dyDescent="0.35">
      <c r="A2159" t="s">
        <v>10</v>
      </c>
      <c r="C2159" t="s">
        <v>11</v>
      </c>
      <c r="D2159" t="s">
        <v>44</v>
      </c>
      <c r="E2159" t="s">
        <v>824</v>
      </c>
      <c r="F2159" t="s">
        <v>825</v>
      </c>
      <c r="G2159">
        <v>3095</v>
      </c>
      <c r="H2159" t="s">
        <v>811</v>
      </c>
      <c r="I2159">
        <v>63300040</v>
      </c>
      <c r="J2159" t="s">
        <v>1515</v>
      </c>
      <c r="K2159" s="3"/>
      <c r="L2159" s="3">
        <v>13473.50996328833</v>
      </c>
      <c r="M2159" s="3">
        <v>13945.082812003422</v>
      </c>
      <c r="N2159" s="107"/>
      <c r="O2159" s="100"/>
      <c r="P2159" s="3">
        <f t="shared" si="33"/>
        <v>27418.592775291752</v>
      </c>
    </row>
    <row r="2160" spans="1:16" x14ac:dyDescent="0.35">
      <c r="A2160" t="s">
        <v>10</v>
      </c>
      <c r="C2160" t="s">
        <v>11</v>
      </c>
      <c r="D2160" t="s">
        <v>44</v>
      </c>
      <c r="E2160" t="s">
        <v>824</v>
      </c>
      <c r="F2160" t="s">
        <v>825</v>
      </c>
      <c r="G2160">
        <v>3095</v>
      </c>
      <c r="H2160" t="s">
        <v>811</v>
      </c>
      <c r="I2160">
        <v>63300080</v>
      </c>
      <c r="J2160" t="s">
        <v>91</v>
      </c>
      <c r="K2160" s="3"/>
      <c r="L2160" s="3">
        <v>82501.04274266526</v>
      </c>
      <c r="M2160" s="3">
        <v>85388.579238658538</v>
      </c>
      <c r="N2160" s="107"/>
      <c r="O2160" s="100"/>
      <c r="P2160" s="3">
        <f t="shared" si="33"/>
        <v>167889.62198132381</v>
      </c>
    </row>
    <row r="2161" spans="1:16" x14ac:dyDescent="0.35">
      <c r="A2161" t="s">
        <v>10</v>
      </c>
      <c r="C2161" t="s">
        <v>11</v>
      </c>
      <c r="D2161" t="s">
        <v>44</v>
      </c>
      <c r="E2161" t="s">
        <v>824</v>
      </c>
      <c r="F2161" t="s">
        <v>825</v>
      </c>
      <c r="G2161">
        <v>3095</v>
      </c>
      <c r="H2161" t="s">
        <v>811</v>
      </c>
      <c r="I2161">
        <v>63300100</v>
      </c>
      <c r="J2161" t="s">
        <v>1869</v>
      </c>
      <c r="K2161" s="3"/>
      <c r="L2161" s="3">
        <v>24967.420830017116</v>
      </c>
      <c r="M2161" s="3">
        <v>25841.280559067716</v>
      </c>
      <c r="N2161" s="107"/>
      <c r="O2161" s="100"/>
      <c r="P2161" s="3">
        <f t="shared" si="33"/>
        <v>50808.701389084832</v>
      </c>
    </row>
    <row r="2162" spans="1:16" x14ac:dyDescent="0.35">
      <c r="A2162" t="s">
        <v>10</v>
      </c>
      <c r="C2162" t="s">
        <v>11</v>
      </c>
      <c r="D2162" t="s">
        <v>44</v>
      </c>
      <c r="E2162" t="s">
        <v>824</v>
      </c>
      <c r="F2162" t="s">
        <v>825</v>
      </c>
      <c r="G2162">
        <v>3095</v>
      </c>
      <c r="H2162" t="s">
        <v>811</v>
      </c>
      <c r="I2162">
        <v>63300110</v>
      </c>
      <c r="J2162" t="s">
        <v>1866</v>
      </c>
      <c r="K2162" s="3"/>
      <c r="L2162" s="3">
        <v>2346.3431999960003</v>
      </c>
      <c r="M2162" s="3">
        <v>2346.3431999960003</v>
      </c>
      <c r="N2162" s="107"/>
      <c r="O2162" s="100"/>
      <c r="P2162" s="3">
        <f t="shared" si="33"/>
        <v>4692.6863999920006</v>
      </c>
    </row>
    <row r="2163" spans="1:16" x14ac:dyDescent="0.35">
      <c r="A2163" t="s">
        <v>10</v>
      </c>
      <c r="C2163" t="s">
        <v>11</v>
      </c>
      <c r="D2163" t="s">
        <v>44</v>
      </c>
      <c r="E2163" t="s">
        <v>824</v>
      </c>
      <c r="F2163" t="s">
        <v>825</v>
      </c>
      <c r="G2163">
        <v>3095</v>
      </c>
      <c r="H2163" t="s">
        <v>811</v>
      </c>
      <c r="I2163">
        <v>63300130</v>
      </c>
      <c r="J2163" t="s">
        <v>1896</v>
      </c>
      <c r="K2163" s="3"/>
      <c r="L2163" s="3">
        <v>32566.201082631022</v>
      </c>
      <c r="M2163" s="3">
        <v>33706.018120523106</v>
      </c>
      <c r="N2163" s="107"/>
      <c r="O2163" s="100"/>
      <c r="P2163" s="3">
        <f t="shared" si="33"/>
        <v>66272.21920315412</v>
      </c>
    </row>
    <row r="2164" spans="1:16" x14ac:dyDescent="0.35">
      <c r="A2164" t="s">
        <v>10</v>
      </c>
      <c r="C2164" t="s">
        <v>11</v>
      </c>
      <c r="D2164" t="s">
        <v>44</v>
      </c>
      <c r="E2164" t="s">
        <v>824</v>
      </c>
      <c r="F2164" t="s">
        <v>825</v>
      </c>
      <c r="G2164">
        <v>3095</v>
      </c>
      <c r="H2164" t="s">
        <v>811</v>
      </c>
      <c r="I2164">
        <v>63300170</v>
      </c>
      <c r="J2164" t="s">
        <v>1873</v>
      </c>
      <c r="K2164" s="3"/>
      <c r="L2164" s="3">
        <v>20402.743658693758</v>
      </c>
      <c r="M2164" s="3">
        <v>21116.839686748041</v>
      </c>
      <c r="N2164" s="107"/>
      <c r="O2164" s="100"/>
      <c r="P2164" s="3">
        <f t="shared" si="33"/>
        <v>41519.583345441803</v>
      </c>
    </row>
    <row r="2165" spans="1:16" x14ac:dyDescent="0.35">
      <c r="A2165" t="s">
        <v>10</v>
      </c>
      <c r="C2165" t="s">
        <v>11</v>
      </c>
      <c r="D2165" t="s">
        <v>44</v>
      </c>
      <c r="E2165" t="s">
        <v>826</v>
      </c>
      <c r="F2165" t="s">
        <v>827</v>
      </c>
      <c r="G2165">
        <v>3095</v>
      </c>
      <c r="H2165" t="s">
        <v>811</v>
      </c>
      <c r="I2165">
        <v>63300040</v>
      </c>
      <c r="J2165" t="s">
        <v>1515</v>
      </c>
      <c r="K2165" s="3"/>
      <c r="L2165" s="3">
        <v>95230.488327690036</v>
      </c>
      <c r="M2165" s="3">
        <v>98563.555419159195</v>
      </c>
      <c r="N2165" s="107"/>
      <c r="O2165" s="100"/>
      <c r="P2165" s="3">
        <f t="shared" si="33"/>
        <v>193794.04374684923</v>
      </c>
    </row>
    <row r="2166" spans="1:16" x14ac:dyDescent="0.35">
      <c r="A2166" t="s">
        <v>10</v>
      </c>
      <c r="C2166" t="s">
        <v>11</v>
      </c>
      <c r="D2166" t="s">
        <v>44</v>
      </c>
      <c r="E2166" t="s">
        <v>826</v>
      </c>
      <c r="F2166" t="s">
        <v>827</v>
      </c>
      <c r="G2166">
        <v>3095</v>
      </c>
      <c r="H2166" t="s">
        <v>811</v>
      </c>
      <c r="I2166">
        <v>63300080</v>
      </c>
      <c r="J2166" t="s">
        <v>91</v>
      </c>
      <c r="K2166" s="3"/>
      <c r="L2166" s="3">
        <v>378040.76994581585</v>
      </c>
      <c r="M2166" s="3">
        <v>391272.19689391938</v>
      </c>
      <c r="N2166" s="107"/>
      <c r="O2166" s="100"/>
      <c r="P2166" s="3">
        <f t="shared" si="33"/>
        <v>769312.96683973516</v>
      </c>
    </row>
    <row r="2167" spans="1:16" x14ac:dyDescent="0.35">
      <c r="A2167" t="s">
        <v>10</v>
      </c>
      <c r="C2167" t="s">
        <v>11</v>
      </c>
      <c r="D2167" t="s">
        <v>44</v>
      </c>
      <c r="E2167" t="s">
        <v>826</v>
      </c>
      <c r="F2167" t="s">
        <v>827</v>
      </c>
      <c r="G2167">
        <v>3095</v>
      </c>
      <c r="H2167" t="s">
        <v>811</v>
      </c>
      <c r="I2167">
        <v>63300100</v>
      </c>
      <c r="J2167" t="s">
        <v>1869</v>
      </c>
      <c r="K2167" s="3"/>
      <c r="L2167" s="3">
        <v>114407.07511518111</v>
      </c>
      <c r="M2167" s="3">
        <v>118411.32274421245</v>
      </c>
      <c r="N2167" s="107"/>
      <c r="O2167" s="100"/>
      <c r="P2167" s="3">
        <f t="shared" si="33"/>
        <v>232818.39785939356</v>
      </c>
    </row>
    <row r="2168" spans="1:16" x14ac:dyDescent="0.35">
      <c r="A2168" t="s">
        <v>10</v>
      </c>
      <c r="C2168" t="s">
        <v>11</v>
      </c>
      <c r="D2168" t="s">
        <v>44</v>
      </c>
      <c r="E2168" t="s">
        <v>826</v>
      </c>
      <c r="F2168" t="s">
        <v>827</v>
      </c>
      <c r="G2168">
        <v>3095</v>
      </c>
      <c r="H2168" t="s">
        <v>811</v>
      </c>
      <c r="I2168">
        <v>63300110</v>
      </c>
      <c r="J2168" t="s">
        <v>1866</v>
      </c>
      <c r="K2168" s="3"/>
      <c r="L2168" s="3">
        <v>480</v>
      </c>
      <c r="M2168" s="3">
        <v>480</v>
      </c>
      <c r="N2168" s="107"/>
      <c r="O2168" s="100"/>
      <c r="P2168" s="3">
        <f t="shared" si="33"/>
        <v>960</v>
      </c>
    </row>
    <row r="2169" spans="1:16" x14ac:dyDescent="0.35">
      <c r="A2169" t="s">
        <v>10</v>
      </c>
      <c r="C2169" t="s">
        <v>11</v>
      </c>
      <c r="D2169" t="s">
        <v>44</v>
      </c>
      <c r="E2169" t="s">
        <v>826</v>
      </c>
      <c r="F2169" t="s">
        <v>827</v>
      </c>
      <c r="G2169">
        <v>3095</v>
      </c>
      <c r="H2169" t="s">
        <v>811</v>
      </c>
      <c r="I2169">
        <v>63300130</v>
      </c>
      <c r="J2169" t="s">
        <v>1896</v>
      </c>
      <c r="K2169" s="3"/>
      <c r="L2169" s="3">
        <v>149226.61971545362</v>
      </c>
      <c r="M2169" s="3">
        <v>154449.55140549451</v>
      </c>
      <c r="N2169" s="107"/>
      <c r="O2169" s="100"/>
      <c r="P2169" s="3">
        <f t="shared" si="33"/>
        <v>303676.17112094816</v>
      </c>
    </row>
    <row r="2170" spans="1:16" x14ac:dyDescent="0.35">
      <c r="A2170" t="s">
        <v>10</v>
      </c>
      <c r="C2170" t="s">
        <v>11</v>
      </c>
      <c r="D2170" t="s">
        <v>44</v>
      </c>
      <c r="E2170" t="s">
        <v>826</v>
      </c>
      <c r="F2170" t="s">
        <v>827</v>
      </c>
      <c r="G2170">
        <v>3095</v>
      </c>
      <c r="H2170" t="s">
        <v>811</v>
      </c>
      <c r="I2170">
        <v>63300170</v>
      </c>
      <c r="J2170" t="s">
        <v>1873</v>
      </c>
      <c r="K2170" s="3"/>
      <c r="L2170" s="3">
        <v>144206.1680390735</v>
      </c>
      <c r="M2170" s="3">
        <v>149253.38392044106</v>
      </c>
      <c r="N2170" s="107"/>
      <c r="O2170" s="100"/>
      <c r="P2170" s="3">
        <f t="shared" si="33"/>
        <v>293459.55195951456</v>
      </c>
    </row>
    <row r="2171" spans="1:16" x14ac:dyDescent="0.35">
      <c r="A2171" t="s">
        <v>10</v>
      </c>
      <c r="C2171" t="s">
        <v>11</v>
      </c>
      <c r="D2171" t="s">
        <v>44</v>
      </c>
      <c r="E2171" t="s">
        <v>828</v>
      </c>
      <c r="F2171" t="s">
        <v>829</v>
      </c>
      <c r="G2171">
        <v>3095</v>
      </c>
      <c r="H2171" t="s">
        <v>811</v>
      </c>
      <c r="I2171">
        <v>63300040</v>
      </c>
      <c r="J2171" t="s">
        <v>1515</v>
      </c>
      <c r="K2171" s="3"/>
      <c r="L2171" s="3">
        <v>108270.74422164452</v>
      </c>
      <c r="M2171" s="3">
        <v>112833.56889440205</v>
      </c>
      <c r="N2171" s="107"/>
      <c r="O2171" s="100"/>
      <c r="P2171" s="3">
        <f t="shared" si="33"/>
        <v>221104.31311604657</v>
      </c>
    </row>
    <row r="2172" spans="1:16" x14ac:dyDescent="0.35">
      <c r="A2172" t="s">
        <v>10</v>
      </c>
      <c r="C2172" t="s">
        <v>11</v>
      </c>
      <c r="D2172" t="s">
        <v>44</v>
      </c>
      <c r="E2172" t="s">
        <v>828</v>
      </c>
      <c r="F2172" t="s">
        <v>829</v>
      </c>
      <c r="G2172">
        <v>3095</v>
      </c>
      <c r="H2172" t="s">
        <v>811</v>
      </c>
      <c r="I2172">
        <v>63300080</v>
      </c>
      <c r="J2172" t="s">
        <v>91</v>
      </c>
      <c r="K2172" s="3"/>
      <c r="L2172" s="3">
        <v>376580.18071552843</v>
      </c>
      <c r="M2172" s="3">
        <v>391999.51544057182</v>
      </c>
      <c r="N2172" s="107"/>
      <c r="O2172" s="100"/>
      <c r="P2172" s="3">
        <f t="shared" si="33"/>
        <v>768579.69615610025</v>
      </c>
    </row>
    <row r="2173" spans="1:16" x14ac:dyDescent="0.35">
      <c r="A2173" t="s">
        <v>10</v>
      </c>
      <c r="C2173" t="s">
        <v>11</v>
      </c>
      <c r="D2173" t="s">
        <v>44</v>
      </c>
      <c r="E2173" t="s">
        <v>828</v>
      </c>
      <c r="F2173" t="s">
        <v>829</v>
      </c>
      <c r="G2173">
        <v>3095</v>
      </c>
      <c r="H2173" t="s">
        <v>811</v>
      </c>
      <c r="I2173">
        <v>63300100</v>
      </c>
      <c r="J2173" t="s">
        <v>1869</v>
      </c>
      <c r="K2173" s="3"/>
      <c r="L2173" s="3">
        <v>113965.0546902257</v>
      </c>
      <c r="M2173" s="3">
        <v>118631.43230438359</v>
      </c>
      <c r="N2173" s="107"/>
      <c r="O2173" s="100"/>
      <c r="P2173" s="3">
        <f t="shared" si="33"/>
        <v>232596.48699460929</v>
      </c>
    </row>
    <row r="2174" spans="1:16" x14ac:dyDescent="0.35">
      <c r="A2174" t="s">
        <v>10</v>
      </c>
      <c r="C2174" t="s">
        <v>11</v>
      </c>
      <c r="D2174" t="s">
        <v>44</v>
      </c>
      <c r="E2174" t="s">
        <v>828</v>
      </c>
      <c r="F2174" t="s">
        <v>829</v>
      </c>
      <c r="G2174">
        <v>3095</v>
      </c>
      <c r="H2174" t="s">
        <v>811</v>
      </c>
      <c r="I2174">
        <v>63300110</v>
      </c>
      <c r="J2174" t="s">
        <v>1866</v>
      </c>
      <c r="K2174" s="3"/>
      <c r="L2174" s="3">
        <v>838.09359999599997</v>
      </c>
      <c r="M2174" s="3">
        <v>838.09359999599997</v>
      </c>
      <c r="N2174" s="107"/>
      <c r="O2174" s="100"/>
      <c r="P2174" s="3">
        <f t="shared" si="33"/>
        <v>1676.1871999919999</v>
      </c>
    </row>
    <row r="2175" spans="1:16" x14ac:dyDescent="0.35">
      <c r="A2175" t="s">
        <v>10</v>
      </c>
      <c r="C2175" t="s">
        <v>11</v>
      </c>
      <c r="D2175" t="s">
        <v>44</v>
      </c>
      <c r="E2175" t="s">
        <v>828</v>
      </c>
      <c r="F2175" t="s">
        <v>829</v>
      </c>
      <c r="G2175">
        <v>3095</v>
      </c>
      <c r="H2175" t="s">
        <v>811</v>
      </c>
      <c r="I2175">
        <v>63300130</v>
      </c>
      <c r="J2175" t="s">
        <v>1896</v>
      </c>
      <c r="K2175" s="3"/>
      <c r="L2175" s="3">
        <v>148650.07133507699</v>
      </c>
      <c r="M2175" s="3">
        <v>154736.65083180464</v>
      </c>
      <c r="N2175" s="107"/>
      <c r="O2175" s="100"/>
      <c r="P2175" s="3">
        <f t="shared" si="33"/>
        <v>303386.72216688166</v>
      </c>
    </row>
    <row r="2176" spans="1:16" x14ac:dyDescent="0.35">
      <c r="A2176" t="s">
        <v>10</v>
      </c>
      <c r="C2176" t="s">
        <v>11</v>
      </c>
      <c r="D2176" t="s">
        <v>44</v>
      </c>
      <c r="E2176" t="s">
        <v>828</v>
      </c>
      <c r="F2176" t="s">
        <v>829</v>
      </c>
      <c r="G2176">
        <v>3095</v>
      </c>
      <c r="H2176" t="s">
        <v>811</v>
      </c>
      <c r="I2176">
        <v>63300170</v>
      </c>
      <c r="J2176" t="s">
        <v>1873</v>
      </c>
      <c r="K2176" s="3"/>
      <c r="L2176" s="3">
        <v>163952.84124991886</v>
      </c>
      <c r="M2176" s="3">
        <v>170862.26146866599</v>
      </c>
      <c r="N2176" s="107"/>
      <c r="O2176" s="100"/>
      <c r="P2176" s="3">
        <f t="shared" si="33"/>
        <v>334815.10271858482</v>
      </c>
    </row>
    <row r="2177" spans="1:16" x14ac:dyDescent="0.35">
      <c r="A2177" t="s">
        <v>10</v>
      </c>
      <c r="C2177" t="s">
        <v>11</v>
      </c>
      <c r="D2177" t="s">
        <v>44</v>
      </c>
      <c r="E2177" t="s">
        <v>830</v>
      </c>
      <c r="F2177" t="s">
        <v>831</v>
      </c>
      <c r="G2177">
        <v>3095</v>
      </c>
      <c r="H2177" t="s">
        <v>811</v>
      </c>
      <c r="I2177">
        <v>63300040</v>
      </c>
      <c r="J2177" t="s">
        <v>1515</v>
      </c>
      <c r="K2177" s="3"/>
      <c r="L2177" s="3">
        <v>86492.360592990983</v>
      </c>
      <c r="M2177" s="3">
        <v>89519.593213745669</v>
      </c>
      <c r="N2177" s="107"/>
      <c r="O2177" s="100"/>
      <c r="P2177" s="3">
        <f t="shared" si="33"/>
        <v>176011.95380673665</v>
      </c>
    </row>
    <row r="2178" spans="1:16" x14ac:dyDescent="0.35">
      <c r="A2178" t="s">
        <v>10</v>
      </c>
      <c r="C2178" t="s">
        <v>11</v>
      </c>
      <c r="D2178" t="s">
        <v>44</v>
      </c>
      <c r="E2178" t="s">
        <v>830</v>
      </c>
      <c r="F2178" t="s">
        <v>831</v>
      </c>
      <c r="G2178">
        <v>3095</v>
      </c>
      <c r="H2178" t="s">
        <v>811</v>
      </c>
      <c r="I2178">
        <v>63300080</v>
      </c>
      <c r="J2178" t="s">
        <v>91</v>
      </c>
      <c r="K2178" s="3"/>
      <c r="L2178" s="3">
        <v>260073.89482641401</v>
      </c>
      <c r="M2178" s="3">
        <v>269176.4811453385</v>
      </c>
      <c r="N2178" s="107"/>
      <c r="O2178" s="100"/>
      <c r="P2178" s="3">
        <f t="shared" si="33"/>
        <v>529250.37597175245</v>
      </c>
    </row>
    <row r="2179" spans="1:16" x14ac:dyDescent="0.35">
      <c r="A2179" t="s">
        <v>10</v>
      </c>
      <c r="C2179" t="s">
        <v>11</v>
      </c>
      <c r="D2179" t="s">
        <v>44</v>
      </c>
      <c r="E2179" t="s">
        <v>830</v>
      </c>
      <c r="F2179" t="s">
        <v>831</v>
      </c>
      <c r="G2179">
        <v>3095</v>
      </c>
      <c r="H2179" t="s">
        <v>811</v>
      </c>
      <c r="I2179">
        <v>63300100</v>
      </c>
      <c r="J2179" t="s">
        <v>1869</v>
      </c>
      <c r="K2179" s="3"/>
      <c r="L2179" s="3">
        <v>78706.573434309495</v>
      </c>
      <c r="M2179" s="3">
        <v>81461.303504510332</v>
      </c>
      <c r="N2179" s="107"/>
      <c r="O2179" s="100"/>
      <c r="P2179" s="3">
        <f t="shared" si="33"/>
        <v>160167.87693881983</v>
      </c>
    </row>
    <row r="2180" spans="1:16" x14ac:dyDescent="0.35">
      <c r="A2180" t="s">
        <v>10</v>
      </c>
      <c r="C2180" t="s">
        <v>11</v>
      </c>
      <c r="D2180" t="s">
        <v>44</v>
      </c>
      <c r="E2180" t="s">
        <v>830</v>
      </c>
      <c r="F2180" t="s">
        <v>831</v>
      </c>
      <c r="G2180">
        <v>3095</v>
      </c>
      <c r="H2180" t="s">
        <v>811</v>
      </c>
      <c r="I2180">
        <v>63300110</v>
      </c>
      <c r="J2180" t="s">
        <v>1866</v>
      </c>
      <c r="K2180" s="3"/>
      <c r="L2180" s="3">
        <v>1879.9204000000002</v>
      </c>
      <c r="M2180" s="3">
        <v>1879.9204000000002</v>
      </c>
      <c r="N2180" s="107"/>
      <c r="O2180" s="100"/>
      <c r="P2180" s="3">
        <f t="shared" ref="P2180:P2243" si="34">SUM(L2180:N2180)</f>
        <v>3759.8408000000004</v>
      </c>
    </row>
    <row r="2181" spans="1:16" x14ac:dyDescent="0.35">
      <c r="A2181" t="s">
        <v>10</v>
      </c>
      <c r="C2181" t="s">
        <v>11</v>
      </c>
      <c r="D2181" t="s">
        <v>44</v>
      </c>
      <c r="E2181" t="s">
        <v>830</v>
      </c>
      <c r="F2181" t="s">
        <v>831</v>
      </c>
      <c r="G2181">
        <v>3095</v>
      </c>
      <c r="H2181" t="s">
        <v>811</v>
      </c>
      <c r="I2181">
        <v>63300130</v>
      </c>
      <c r="J2181" t="s">
        <v>1896</v>
      </c>
      <c r="K2181" s="3"/>
      <c r="L2181" s="3">
        <v>102660.747957795</v>
      </c>
      <c r="M2181" s="3">
        <v>106253.87413631781</v>
      </c>
      <c r="N2181" s="107"/>
      <c r="O2181" s="100"/>
      <c r="P2181" s="3">
        <f t="shared" si="34"/>
        <v>208914.6220941128</v>
      </c>
    </row>
    <row r="2182" spans="1:16" x14ac:dyDescent="0.35">
      <c r="A2182" t="s">
        <v>10</v>
      </c>
      <c r="C2182" t="s">
        <v>11</v>
      </c>
      <c r="D2182" t="s">
        <v>44</v>
      </c>
      <c r="E2182" t="s">
        <v>830</v>
      </c>
      <c r="F2182" t="s">
        <v>831</v>
      </c>
      <c r="G2182">
        <v>3095</v>
      </c>
      <c r="H2182" t="s">
        <v>811</v>
      </c>
      <c r="I2182">
        <v>63300170</v>
      </c>
      <c r="J2182" t="s">
        <v>1873</v>
      </c>
      <c r="K2182" s="3"/>
      <c r="L2182" s="3">
        <v>130974.14604081493</v>
      </c>
      <c r="M2182" s="3">
        <v>135558.24115224346</v>
      </c>
      <c r="N2182" s="107"/>
      <c r="O2182" s="100"/>
      <c r="P2182" s="3">
        <f t="shared" si="34"/>
        <v>266532.38719305838</v>
      </c>
    </row>
    <row r="2183" spans="1:16" x14ac:dyDescent="0.35">
      <c r="A2183" t="s">
        <v>10</v>
      </c>
      <c r="C2183" t="s">
        <v>11</v>
      </c>
      <c r="D2183" t="s">
        <v>44</v>
      </c>
      <c r="E2183" t="s">
        <v>832</v>
      </c>
      <c r="F2183" t="s">
        <v>833</v>
      </c>
      <c r="G2183">
        <v>3095</v>
      </c>
      <c r="H2183" t="s">
        <v>811</v>
      </c>
      <c r="I2183">
        <v>63300040</v>
      </c>
      <c r="J2183" t="s">
        <v>1515</v>
      </c>
      <c r="K2183" s="3"/>
      <c r="L2183" s="3">
        <v>1383.6604311434485</v>
      </c>
      <c r="M2183" s="3">
        <v>1432.0885462334691</v>
      </c>
      <c r="N2183" s="107"/>
      <c r="O2183" s="100"/>
      <c r="P2183" s="3">
        <f t="shared" si="34"/>
        <v>2815.7489773769175</v>
      </c>
    </row>
    <row r="2184" spans="1:16" x14ac:dyDescent="0.35">
      <c r="A2184" t="s">
        <v>10</v>
      </c>
      <c r="C2184" t="s">
        <v>11</v>
      </c>
      <c r="D2184" t="s">
        <v>44</v>
      </c>
      <c r="E2184" t="s">
        <v>832</v>
      </c>
      <c r="F2184" t="s">
        <v>833</v>
      </c>
      <c r="G2184">
        <v>3095</v>
      </c>
      <c r="H2184" t="s">
        <v>811</v>
      </c>
      <c r="I2184">
        <v>63300080</v>
      </c>
      <c r="J2184" t="s">
        <v>91</v>
      </c>
      <c r="K2184" s="3"/>
      <c r="L2184" s="3">
        <v>4006.0263911200796</v>
      </c>
      <c r="M2184" s="3">
        <v>4146.237314809282</v>
      </c>
      <c r="N2184" s="107"/>
      <c r="O2184" s="100"/>
      <c r="P2184" s="3">
        <f t="shared" si="34"/>
        <v>8152.2637059293611</v>
      </c>
    </row>
    <row r="2185" spans="1:16" x14ac:dyDescent="0.35">
      <c r="A2185" t="s">
        <v>10</v>
      </c>
      <c r="C2185" t="s">
        <v>11</v>
      </c>
      <c r="D2185" t="s">
        <v>44</v>
      </c>
      <c r="E2185" t="s">
        <v>832</v>
      </c>
      <c r="F2185" t="s">
        <v>833</v>
      </c>
      <c r="G2185">
        <v>3095</v>
      </c>
      <c r="H2185" t="s">
        <v>811</v>
      </c>
      <c r="I2185">
        <v>63300100</v>
      </c>
      <c r="J2185" t="s">
        <v>1869</v>
      </c>
      <c r="K2185" s="3"/>
      <c r="L2185" s="3">
        <v>1212.3500920494978</v>
      </c>
      <c r="M2185" s="3">
        <v>1254.78234527123</v>
      </c>
      <c r="N2185" s="107"/>
      <c r="O2185" s="100"/>
      <c r="P2185" s="3">
        <f t="shared" si="34"/>
        <v>2467.1324373207281</v>
      </c>
    </row>
    <row r="2186" spans="1:16" x14ac:dyDescent="0.35">
      <c r="A2186" t="s">
        <v>10</v>
      </c>
      <c r="C2186" t="s">
        <v>11</v>
      </c>
      <c r="D2186" t="s">
        <v>44</v>
      </c>
      <c r="E2186" t="s">
        <v>832</v>
      </c>
      <c r="F2186" t="s">
        <v>833</v>
      </c>
      <c r="G2186">
        <v>3095</v>
      </c>
      <c r="H2186" t="s">
        <v>811</v>
      </c>
      <c r="I2186">
        <v>63300110</v>
      </c>
      <c r="J2186" t="s">
        <v>1866</v>
      </c>
      <c r="K2186" s="3"/>
      <c r="L2186" s="3">
        <v>102.35029504800001</v>
      </c>
      <c r="M2186" s="3">
        <v>102.35029504800001</v>
      </c>
      <c r="N2186" s="107"/>
      <c r="O2186" s="100"/>
      <c r="P2186" s="3">
        <f t="shared" si="34"/>
        <v>204.70059009600001</v>
      </c>
    </row>
    <row r="2187" spans="1:16" x14ac:dyDescent="0.35">
      <c r="A2187" t="s">
        <v>10</v>
      </c>
      <c r="C2187" t="s">
        <v>11</v>
      </c>
      <c r="D2187" t="s">
        <v>44</v>
      </c>
      <c r="E2187" t="s">
        <v>832</v>
      </c>
      <c r="F2187" t="s">
        <v>833</v>
      </c>
      <c r="G2187">
        <v>3095</v>
      </c>
      <c r="H2187" t="s">
        <v>811</v>
      </c>
      <c r="I2187">
        <v>63300130</v>
      </c>
      <c r="J2187" t="s">
        <v>1896</v>
      </c>
      <c r="K2187" s="3"/>
      <c r="L2187" s="3">
        <v>1581.326207021084</v>
      </c>
      <c r="M2187" s="3">
        <v>1636.6726242668217</v>
      </c>
      <c r="N2187" s="107"/>
      <c r="O2187" s="100"/>
      <c r="P2187" s="3">
        <f t="shared" si="34"/>
        <v>3217.9988312879059</v>
      </c>
    </row>
    <row r="2188" spans="1:16" x14ac:dyDescent="0.35">
      <c r="A2188" t="s">
        <v>10</v>
      </c>
      <c r="C2188" t="s">
        <v>11</v>
      </c>
      <c r="D2188" t="s">
        <v>44</v>
      </c>
      <c r="E2188" t="s">
        <v>832</v>
      </c>
      <c r="F2188" t="s">
        <v>833</v>
      </c>
      <c r="G2188">
        <v>3095</v>
      </c>
      <c r="H2188" t="s">
        <v>811</v>
      </c>
      <c r="I2188">
        <v>63300170</v>
      </c>
      <c r="J2188" t="s">
        <v>1873</v>
      </c>
      <c r="K2188" s="3"/>
      <c r="L2188" s="3">
        <v>2095.2572243029363</v>
      </c>
      <c r="M2188" s="3">
        <v>2168.591227153539</v>
      </c>
      <c r="N2188" s="107"/>
      <c r="O2188" s="100"/>
      <c r="P2188" s="3">
        <f t="shared" si="34"/>
        <v>4263.8484514564752</v>
      </c>
    </row>
    <row r="2189" spans="1:16" x14ac:dyDescent="0.35">
      <c r="A2189" t="s">
        <v>10</v>
      </c>
      <c r="C2189" t="s">
        <v>11</v>
      </c>
      <c r="D2189" t="s">
        <v>44</v>
      </c>
      <c r="E2189" t="s">
        <v>834</v>
      </c>
      <c r="F2189" t="s">
        <v>835</v>
      </c>
      <c r="G2189">
        <v>3095</v>
      </c>
      <c r="H2189" t="s">
        <v>811</v>
      </c>
      <c r="I2189">
        <v>63300040</v>
      </c>
      <c r="J2189" t="s">
        <v>1515</v>
      </c>
      <c r="K2189" s="3"/>
      <c r="L2189" s="3">
        <v>9370.0461434585432</v>
      </c>
      <c r="M2189" s="3">
        <v>9697.9977584795924</v>
      </c>
      <c r="N2189" s="107"/>
      <c r="O2189" s="100"/>
      <c r="P2189" s="3">
        <f t="shared" si="34"/>
        <v>19068.043901938137</v>
      </c>
    </row>
    <row r="2190" spans="1:16" x14ac:dyDescent="0.35">
      <c r="A2190" t="s">
        <v>10</v>
      </c>
      <c r="C2190" t="s">
        <v>11</v>
      </c>
      <c r="D2190" t="s">
        <v>44</v>
      </c>
      <c r="E2190" t="s">
        <v>834</v>
      </c>
      <c r="F2190" t="s">
        <v>835</v>
      </c>
      <c r="G2190">
        <v>3095</v>
      </c>
      <c r="H2190" t="s">
        <v>811</v>
      </c>
      <c r="I2190">
        <v>63300080</v>
      </c>
      <c r="J2190" t="s">
        <v>91</v>
      </c>
      <c r="K2190" s="3"/>
      <c r="L2190" s="3">
        <v>27128.514548679974</v>
      </c>
      <c r="M2190" s="3">
        <v>28078.012557883772</v>
      </c>
      <c r="N2190" s="107"/>
      <c r="O2190" s="100"/>
      <c r="P2190" s="3">
        <f t="shared" si="34"/>
        <v>55206.52710656375</v>
      </c>
    </row>
    <row r="2191" spans="1:16" x14ac:dyDescent="0.35">
      <c r="A2191" t="s">
        <v>10</v>
      </c>
      <c r="C2191" t="s">
        <v>11</v>
      </c>
      <c r="D2191" t="s">
        <v>44</v>
      </c>
      <c r="E2191" t="s">
        <v>834</v>
      </c>
      <c r="F2191" t="s">
        <v>835</v>
      </c>
      <c r="G2191">
        <v>3095</v>
      </c>
      <c r="H2191" t="s">
        <v>811</v>
      </c>
      <c r="I2191">
        <v>63300100</v>
      </c>
      <c r="J2191" t="s">
        <v>1869</v>
      </c>
      <c r="K2191" s="3"/>
      <c r="L2191" s="3">
        <v>8209.9451923636771</v>
      </c>
      <c r="M2191" s="3">
        <v>8497.2932740964043</v>
      </c>
      <c r="N2191" s="107"/>
      <c r="O2191" s="100"/>
      <c r="P2191" s="3">
        <f t="shared" si="34"/>
        <v>16707.238466460083</v>
      </c>
    </row>
    <row r="2192" spans="1:16" x14ac:dyDescent="0.35">
      <c r="A2192" t="s">
        <v>10</v>
      </c>
      <c r="C2192" t="s">
        <v>11</v>
      </c>
      <c r="D2192" t="s">
        <v>44</v>
      </c>
      <c r="E2192" t="s">
        <v>834</v>
      </c>
      <c r="F2192" t="s">
        <v>835</v>
      </c>
      <c r="G2192">
        <v>3095</v>
      </c>
      <c r="H2192" t="s">
        <v>811</v>
      </c>
      <c r="I2192">
        <v>63300110</v>
      </c>
      <c r="J2192" t="s">
        <v>1866</v>
      </c>
      <c r="K2192" s="3"/>
      <c r="L2192" s="3">
        <v>345.28519999999997</v>
      </c>
      <c r="M2192" s="3">
        <v>345.28519999999997</v>
      </c>
      <c r="N2192" s="107"/>
      <c r="O2192" s="100"/>
      <c r="P2192" s="3">
        <f t="shared" si="34"/>
        <v>690.57039999999995</v>
      </c>
    </row>
    <row r="2193" spans="1:16" x14ac:dyDescent="0.35">
      <c r="A2193" t="s">
        <v>10</v>
      </c>
      <c r="C2193" t="s">
        <v>11</v>
      </c>
      <c r="D2193" t="s">
        <v>44</v>
      </c>
      <c r="E2193" t="s">
        <v>834</v>
      </c>
      <c r="F2193" t="s">
        <v>835</v>
      </c>
      <c r="G2193">
        <v>3095</v>
      </c>
      <c r="H2193" t="s">
        <v>811</v>
      </c>
      <c r="I2193">
        <v>63300130</v>
      </c>
      <c r="J2193" t="s">
        <v>1896</v>
      </c>
      <c r="K2193" s="3"/>
      <c r="L2193" s="3">
        <v>10708.624163952622</v>
      </c>
      <c r="M2193" s="3">
        <v>11083.426009690962</v>
      </c>
      <c r="N2193" s="107"/>
      <c r="O2193" s="100"/>
      <c r="P2193" s="3">
        <f t="shared" si="34"/>
        <v>21792.050173643584</v>
      </c>
    </row>
    <row r="2194" spans="1:16" x14ac:dyDescent="0.35">
      <c r="A2194" t="s">
        <v>10</v>
      </c>
      <c r="C2194" t="s">
        <v>11</v>
      </c>
      <c r="D2194" t="s">
        <v>44</v>
      </c>
      <c r="E2194" t="s">
        <v>834</v>
      </c>
      <c r="F2194" t="s">
        <v>835</v>
      </c>
      <c r="G2194">
        <v>3095</v>
      </c>
      <c r="H2194" t="s">
        <v>811</v>
      </c>
      <c r="I2194">
        <v>63300170</v>
      </c>
      <c r="J2194" t="s">
        <v>1873</v>
      </c>
      <c r="K2194" s="3"/>
      <c r="L2194" s="3">
        <v>14188.927017237223</v>
      </c>
      <c r="M2194" s="3">
        <v>14685.539462840525</v>
      </c>
      <c r="N2194" s="107"/>
      <c r="O2194" s="100"/>
      <c r="P2194" s="3">
        <f t="shared" si="34"/>
        <v>28874.466480077746</v>
      </c>
    </row>
    <row r="2195" spans="1:16" x14ac:dyDescent="0.35">
      <c r="A2195" t="s">
        <v>10</v>
      </c>
      <c r="C2195" t="s">
        <v>11</v>
      </c>
      <c r="D2195" t="s">
        <v>44</v>
      </c>
      <c r="E2195" t="s">
        <v>836</v>
      </c>
      <c r="F2195" t="s">
        <v>837</v>
      </c>
      <c r="G2195">
        <v>3095</v>
      </c>
      <c r="H2195" t="s">
        <v>811</v>
      </c>
      <c r="I2195">
        <v>63300040</v>
      </c>
      <c r="J2195" t="s">
        <v>1515</v>
      </c>
      <c r="K2195" s="3"/>
      <c r="L2195" s="3">
        <v>256940.61947094518</v>
      </c>
      <c r="M2195" s="3">
        <v>265933.54115242825</v>
      </c>
      <c r="N2195" s="107"/>
      <c r="O2195" s="100"/>
      <c r="P2195" s="3">
        <f t="shared" si="34"/>
        <v>522874.16062337346</v>
      </c>
    </row>
    <row r="2196" spans="1:16" x14ac:dyDescent="0.35">
      <c r="A2196" t="s">
        <v>10</v>
      </c>
      <c r="C2196" t="s">
        <v>11</v>
      </c>
      <c r="D2196" t="s">
        <v>44</v>
      </c>
      <c r="E2196" t="s">
        <v>836</v>
      </c>
      <c r="F2196" t="s">
        <v>837</v>
      </c>
      <c r="G2196">
        <v>3095</v>
      </c>
      <c r="H2196" t="s">
        <v>811</v>
      </c>
      <c r="I2196">
        <v>63300080</v>
      </c>
      <c r="J2196" t="s">
        <v>91</v>
      </c>
      <c r="K2196" s="3"/>
      <c r="L2196" s="3">
        <v>786141.00654620922</v>
      </c>
      <c r="M2196" s="3">
        <v>813655.94177532638</v>
      </c>
      <c r="N2196" s="107"/>
      <c r="O2196" s="100"/>
      <c r="P2196" s="3">
        <f t="shared" si="34"/>
        <v>1599796.9483215357</v>
      </c>
    </row>
    <row r="2197" spans="1:16" x14ac:dyDescent="0.35">
      <c r="A2197" t="s">
        <v>10</v>
      </c>
      <c r="C2197" t="s">
        <v>11</v>
      </c>
      <c r="D2197" t="s">
        <v>44</v>
      </c>
      <c r="E2197" t="s">
        <v>836</v>
      </c>
      <c r="F2197" t="s">
        <v>837</v>
      </c>
      <c r="G2197">
        <v>3095</v>
      </c>
      <c r="H2197" t="s">
        <v>811</v>
      </c>
      <c r="I2197">
        <v>63300100</v>
      </c>
      <c r="J2197" t="s">
        <v>1869</v>
      </c>
      <c r="K2197" s="3"/>
      <c r="L2197" s="3">
        <v>237911.09408635279</v>
      </c>
      <c r="M2197" s="3">
        <v>246237.98237937511</v>
      </c>
      <c r="N2197" s="107"/>
      <c r="O2197" s="100"/>
      <c r="P2197" s="3">
        <f t="shared" si="34"/>
        <v>484149.07646572788</v>
      </c>
    </row>
    <row r="2198" spans="1:16" x14ac:dyDescent="0.35">
      <c r="A2198" t="s">
        <v>10</v>
      </c>
      <c r="C2198" t="s">
        <v>11</v>
      </c>
      <c r="D2198" t="s">
        <v>44</v>
      </c>
      <c r="E2198" t="s">
        <v>836</v>
      </c>
      <c r="F2198" t="s">
        <v>837</v>
      </c>
      <c r="G2198">
        <v>3095</v>
      </c>
      <c r="H2198" t="s">
        <v>811</v>
      </c>
      <c r="I2198">
        <v>63300110</v>
      </c>
      <c r="J2198" t="s">
        <v>1866</v>
      </c>
      <c r="K2198" s="3"/>
      <c r="L2198" s="3">
        <v>652.74440000000004</v>
      </c>
      <c r="M2198" s="3">
        <v>652.74440000000004</v>
      </c>
      <c r="N2198" s="107"/>
      <c r="O2198" s="100"/>
      <c r="P2198" s="3">
        <f t="shared" si="34"/>
        <v>1305.4888000000001</v>
      </c>
    </row>
    <row r="2199" spans="1:16" x14ac:dyDescent="0.35">
      <c r="A2199" t="s">
        <v>10</v>
      </c>
      <c r="C2199" t="s">
        <v>11</v>
      </c>
      <c r="D2199" t="s">
        <v>44</v>
      </c>
      <c r="E2199" t="s">
        <v>836</v>
      </c>
      <c r="F2199" t="s">
        <v>837</v>
      </c>
      <c r="G2199">
        <v>3095</v>
      </c>
      <c r="H2199" t="s">
        <v>811</v>
      </c>
      <c r="I2199">
        <v>63300130</v>
      </c>
      <c r="J2199" t="s">
        <v>1896</v>
      </c>
      <c r="K2199" s="3"/>
      <c r="L2199" s="3">
        <v>310318.81837350363</v>
      </c>
      <c r="M2199" s="3">
        <v>321179.97701657627</v>
      </c>
      <c r="N2199" s="107"/>
      <c r="O2199" s="100"/>
      <c r="P2199" s="3">
        <f t="shared" si="34"/>
        <v>631498.79539007996</v>
      </c>
    </row>
    <row r="2200" spans="1:16" x14ac:dyDescent="0.35">
      <c r="A2200" t="s">
        <v>10</v>
      </c>
      <c r="C2200" t="s">
        <v>11</v>
      </c>
      <c r="D2200" t="s">
        <v>44</v>
      </c>
      <c r="E2200" t="s">
        <v>836</v>
      </c>
      <c r="F2200" t="s">
        <v>837</v>
      </c>
      <c r="G2200">
        <v>3095</v>
      </c>
      <c r="H2200" t="s">
        <v>811</v>
      </c>
      <c r="I2200">
        <v>63300170</v>
      </c>
      <c r="J2200" t="s">
        <v>1873</v>
      </c>
      <c r="K2200" s="3"/>
      <c r="L2200" s="3">
        <v>389081.50948457414</v>
      </c>
      <c r="M2200" s="3">
        <v>402699.36231653421</v>
      </c>
      <c r="N2200" s="107"/>
      <c r="O2200" s="100"/>
      <c r="P2200" s="3">
        <f t="shared" si="34"/>
        <v>791780.87180110835</v>
      </c>
    </row>
    <row r="2201" spans="1:16" x14ac:dyDescent="0.35">
      <c r="A2201" t="s">
        <v>10</v>
      </c>
      <c r="C2201" t="s">
        <v>11</v>
      </c>
      <c r="D2201" t="s">
        <v>44</v>
      </c>
      <c r="E2201" t="s">
        <v>838</v>
      </c>
      <c r="F2201" t="s">
        <v>839</v>
      </c>
      <c r="G2201">
        <v>3095</v>
      </c>
      <c r="H2201" t="s">
        <v>811</v>
      </c>
      <c r="I2201">
        <v>63300040</v>
      </c>
      <c r="J2201" t="s">
        <v>1515</v>
      </c>
      <c r="K2201" s="3"/>
      <c r="L2201" s="3">
        <v>5710.1207109653842</v>
      </c>
      <c r="M2201" s="3">
        <v>5909.9749358491727</v>
      </c>
      <c r="N2201" s="107"/>
      <c r="O2201" s="100"/>
      <c r="P2201" s="3">
        <f t="shared" si="34"/>
        <v>11620.095646814556</v>
      </c>
    </row>
    <row r="2202" spans="1:16" x14ac:dyDescent="0.35">
      <c r="A2202" t="s">
        <v>10</v>
      </c>
      <c r="C2202" t="s">
        <v>11</v>
      </c>
      <c r="D2202" t="s">
        <v>44</v>
      </c>
      <c r="E2202" t="s">
        <v>838</v>
      </c>
      <c r="F2202" t="s">
        <v>839</v>
      </c>
      <c r="G2202">
        <v>3095</v>
      </c>
      <c r="H2202" t="s">
        <v>811</v>
      </c>
      <c r="I2202">
        <v>63300080</v>
      </c>
      <c r="J2202" t="s">
        <v>91</v>
      </c>
      <c r="K2202" s="3"/>
      <c r="L2202" s="3">
        <v>16532.159010795018</v>
      </c>
      <c r="M2202" s="3">
        <v>17110.784576172842</v>
      </c>
      <c r="N2202" s="107"/>
      <c r="O2202" s="100"/>
      <c r="P2202" s="3">
        <f t="shared" si="34"/>
        <v>33642.943586967856</v>
      </c>
    </row>
    <row r="2203" spans="1:16" x14ac:dyDescent="0.35">
      <c r="A2203" t="s">
        <v>10</v>
      </c>
      <c r="C2203" t="s">
        <v>11</v>
      </c>
      <c r="D2203" t="s">
        <v>44</v>
      </c>
      <c r="E2203" t="s">
        <v>838</v>
      </c>
      <c r="F2203" t="s">
        <v>839</v>
      </c>
      <c r="G2203">
        <v>3095</v>
      </c>
      <c r="H2203" t="s">
        <v>811</v>
      </c>
      <c r="I2203">
        <v>63300100</v>
      </c>
      <c r="J2203" t="s">
        <v>1869</v>
      </c>
      <c r="K2203" s="3"/>
      <c r="L2203" s="3">
        <v>5003.1533848458603</v>
      </c>
      <c r="M2203" s="3">
        <v>5178.2637533154657</v>
      </c>
      <c r="N2203" s="107"/>
      <c r="O2203" s="100"/>
      <c r="P2203" s="3">
        <f t="shared" si="34"/>
        <v>10181.417138161327</v>
      </c>
    </row>
    <row r="2204" spans="1:16" x14ac:dyDescent="0.35">
      <c r="A2204" t="s">
        <v>10</v>
      </c>
      <c r="C2204" t="s">
        <v>11</v>
      </c>
      <c r="D2204" t="s">
        <v>44</v>
      </c>
      <c r="E2204" t="s">
        <v>838</v>
      </c>
      <c r="F2204" t="s">
        <v>839</v>
      </c>
      <c r="G2204">
        <v>3095</v>
      </c>
      <c r="H2204" t="s">
        <v>811</v>
      </c>
      <c r="I2204">
        <v>63300110</v>
      </c>
      <c r="J2204" t="s">
        <v>1866</v>
      </c>
      <c r="K2204" s="3"/>
      <c r="L2204" s="3">
        <v>9495.1600000039998</v>
      </c>
      <c r="M2204" s="3">
        <v>9495.1600000039998</v>
      </c>
      <c r="N2204" s="107"/>
      <c r="O2204" s="100"/>
      <c r="P2204" s="3">
        <f t="shared" si="34"/>
        <v>18990.320000008</v>
      </c>
    </row>
    <row r="2205" spans="1:16" x14ac:dyDescent="0.35">
      <c r="A2205" t="s">
        <v>10</v>
      </c>
      <c r="C2205" t="s">
        <v>11</v>
      </c>
      <c r="D2205" t="s">
        <v>44</v>
      </c>
      <c r="E2205" t="s">
        <v>838</v>
      </c>
      <c r="F2205" t="s">
        <v>839</v>
      </c>
      <c r="G2205">
        <v>3095</v>
      </c>
      <c r="H2205" t="s">
        <v>811</v>
      </c>
      <c r="I2205">
        <v>63300130</v>
      </c>
      <c r="J2205" t="s">
        <v>1896</v>
      </c>
      <c r="K2205" s="3"/>
      <c r="L2205" s="3">
        <v>6525.8522411032964</v>
      </c>
      <c r="M2205" s="3">
        <v>6754.2570695419108</v>
      </c>
      <c r="N2205" s="107"/>
      <c r="O2205" s="100"/>
      <c r="P2205" s="3">
        <f t="shared" si="34"/>
        <v>13280.109310645206</v>
      </c>
    </row>
    <row r="2206" spans="1:16" x14ac:dyDescent="0.35">
      <c r="A2206" t="s">
        <v>10</v>
      </c>
      <c r="C2206" t="s">
        <v>11</v>
      </c>
      <c r="D2206" t="s">
        <v>44</v>
      </c>
      <c r="E2206" t="s">
        <v>838</v>
      </c>
      <c r="F2206" t="s">
        <v>839</v>
      </c>
      <c r="G2206">
        <v>3095</v>
      </c>
      <c r="H2206" t="s">
        <v>811</v>
      </c>
      <c r="I2206">
        <v>63300170</v>
      </c>
      <c r="J2206" t="s">
        <v>1873</v>
      </c>
      <c r="K2206" s="3"/>
      <c r="L2206" s="3">
        <v>8646.7542194618691</v>
      </c>
      <c r="M2206" s="3">
        <v>8949.3906171430335</v>
      </c>
      <c r="N2206" s="107"/>
      <c r="O2206" s="100"/>
      <c r="P2206" s="3">
        <f t="shared" si="34"/>
        <v>17596.144836604901</v>
      </c>
    </row>
    <row r="2207" spans="1:16" x14ac:dyDescent="0.35">
      <c r="A2207" t="s">
        <v>10</v>
      </c>
      <c r="C2207" t="s">
        <v>11</v>
      </c>
      <c r="D2207" t="s">
        <v>44</v>
      </c>
      <c r="E2207" t="s">
        <v>784</v>
      </c>
      <c r="F2207" t="s">
        <v>785</v>
      </c>
      <c r="G2207">
        <v>3530</v>
      </c>
      <c r="H2207" t="s">
        <v>786</v>
      </c>
      <c r="I2207">
        <v>63300040</v>
      </c>
      <c r="J2207" t="s">
        <v>1515</v>
      </c>
      <c r="K2207" s="3"/>
      <c r="L2207" s="3">
        <v>385769.96939639223</v>
      </c>
      <c r="M2207" s="3">
        <v>399271.91832526599</v>
      </c>
      <c r="N2207" s="107"/>
      <c r="O2207" s="100"/>
      <c r="P2207" s="3">
        <f t="shared" si="34"/>
        <v>785041.88772165822</v>
      </c>
    </row>
    <row r="2208" spans="1:16" x14ac:dyDescent="0.35">
      <c r="A2208" t="s">
        <v>10</v>
      </c>
      <c r="C2208" t="s">
        <v>11</v>
      </c>
      <c r="D2208" t="s">
        <v>44</v>
      </c>
      <c r="E2208" t="s">
        <v>784</v>
      </c>
      <c r="F2208" t="s">
        <v>785</v>
      </c>
      <c r="G2208">
        <v>3530</v>
      </c>
      <c r="H2208" t="s">
        <v>786</v>
      </c>
      <c r="I2208">
        <v>63300080</v>
      </c>
      <c r="J2208" t="s">
        <v>91</v>
      </c>
      <c r="K2208" s="3"/>
      <c r="L2208" s="3">
        <v>1116895.911395269</v>
      </c>
      <c r="M2208" s="3">
        <v>1155987.2682941034</v>
      </c>
      <c r="N2208" s="107"/>
      <c r="O2208" s="100"/>
      <c r="P2208" s="3">
        <f t="shared" si="34"/>
        <v>2272883.1796893724</v>
      </c>
    </row>
    <row r="2209" spans="1:16" x14ac:dyDescent="0.35">
      <c r="A2209" t="s">
        <v>10</v>
      </c>
      <c r="C2209" t="s">
        <v>11</v>
      </c>
      <c r="D2209" t="s">
        <v>44</v>
      </c>
      <c r="E2209" t="s">
        <v>784</v>
      </c>
      <c r="F2209" t="s">
        <v>785</v>
      </c>
      <c r="G2209">
        <v>3530</v>
      </c>
      <c r="H2209" t="s">
        <v>786</v>
      </c>
      <c r="I2209">
        <v>63300100</v>
      </c>
      <c r="J2209" t="s">
        <v>1869</v>
      </c>
      <c r="K2209" s="3"/>
      <c r="L2209" s="3">
        <v>338007.97318541037</v>
      </c>
      <c r="M2209" s="3">
        <v>349838.2522468997</v>
      </c>
      <c r="N2209" s="107"/>
      <c r="O2209" s="100"/>
      <c r="P2209" s="3">
        <f t="shared" si="34"/>
        <v>687846.22543231002</v>
      </c>
    </row>
    <row r="2210" spans="1:16" x14ac:dyDescent="0.35">
      <c r="A2210" t="s">
        <v>10</v>
      </c>
      <c r="C2210" t="s">
        <v>11</v>
      </c>
      <c r="D2210" t="s">
        <v>44</v>
      </c>
      <c r="E2210" t="s">
        <v>784</v>
      </c>
      <c r="F2210" t="s">
        <v>785</v>
      </c>
      <c r="G2210">
        <v>3530</v>
      </c>
      <c r="H2210" t="s">
        <v>786</v>
      </c>
      <c r="I2210">
        <v>63300170</v>
      </c>
      <c r="J2210" t="s">
        <v>1873</v>
      </c>
      <c r="K2210" s="3"/>
      <c r="L2210" s="3">
        <v>584165.95365739404</v>
      </c>
      <c r="M2210" s="3">
        <v>604611.76203540282</v>
      </c>
      <c r="N2210" s="107"/>
      <c r="O2210" s="100"/>
      <c r="P2210" s="3">
        <f t="shared" si="34"/>
        <v>1188777.7156927967</v>
      </c>
    </row>
    <row r="2211" spans="1:16" x14ac:dyDescent="0.35">
      <c r="A2211" t="s">
        <v>10</v>
      </c>
      <c r="C2211" t="s">
        <v>11</v>
      </c>
      <c r="D2211" t="s">
        <v>44</v>
      </c>
      <c r="E2211" t="s">
        <v>787</v>
      </c>
      <c r="F2211" t="s">
        <v>788</v>
      </c>
      <c r="G2211">
        <v>3530</v>
      </c>
      <c r="H2211" t="s">
        <v>786</v>
      </c>
      <c r="I2211">
        <v>63300040</v>
      </c>
      <c r="J2211" t="s">
        <v>1515</v>
      </c>
      <c r="K2211" s="3"/>
      <c r="L2211" s="3">
        <v>29088.423437460231</v>
      </c>
      <c r="M2211" s="3">
        <v>30106.518257771335</v>
      </c>
      <c r="N2211" s="107"/>
      <c r="O2211" s="100"/>
      <c r="P2211" s="3">
        <f t="shared" si="34"/>
        <v>59194.941695231566</v>
      </c>
    </row>
    <row r="2212" spans="1:16" x14ac:dyDescent="0.35">
      <c r="A2212" t="s">
        <v>10</v>
      </c>
      <c r="C2212" t="s">
        <v>11</v>
      </c>
      <c r="D2212" t="s">
        <v>44</v>
      </c>
      <c r="E2212" t="s">
        <v>787</v>
      </c>
      <c r="F2212" t="s">
        <v>788</v>
      </c>
      <c r="G2212">
        <v>3530</v>
      </c>
      <c r="H2212" t="s">
        <v>786</v>
      </c>
      <c r="I2212">
        <v>63300080</v>
      </c>
      <c r="J2212" t="s">
        <v>91</v>
      </c>
      <c r="K2212" s="3"/>
      <c r="L2212" s="3">
        <v>84217.911666551532</v>
      </c>
      <c r="M2212" s="3">
        <v>87165.538574880818</v>
      </c>
      <c r="N2212" s="107"/>
      <c r="O2212" s="100"/>
      <c r="P2212" s="3">
        <f t="shared" si="34"/>
        <v>171383.45024143235</v>
      </c>
    </row>
    <row r="2213" spans="1:16" x14ac:dyDescent="0.35">
      <c r="A2213" t="s">
        <v>10</v>
      </c>
      <c r="C2213" t="s">
        <v>11</v>
      </c>
      <c r="D2213" t="s">
        <v>44</v>
      </c>
      <c r="E2213" t="s">
        <v>787</v>
      </c>
      <c r="F2213" t="s">
        <v>788</v>
      </c>
      <c r="G2213">
        <v>3530</v>
      </c>
      <c r="H2213" t="s">
        <v>786</v>
      </c>
      <c r="I2213">
        <v>63300100</v>
      </c>
      <c r="J2213" t="s">
        <v>1869</v>
      </c>
      <c r="K2213" s="3"/>
      <c r="L2213" s="3">
        <v>25486.99958329849</v>
      </c>
      <c r="M2213" s="3">
        <v>26379.044568713933</v>
      </c>
      <c r="N2213" s="107"/>
      <c r="O2213" s="100"/>
      <c r="P2213" s="3">
        <f t="shared" si="34"/>
        <v>51866.044152012422</v>
      </c>
    </row>
    <row r="2214" spans="1:16" x14ac:dyDescent="0.35">
      <c r="A2214" t="s">
        <v>10</v>
      </c>
      <c r="C2214" t="s">
        <v>11</v>
      </c>
      <c r="D2214" t="s">
        <v>44</v>
      </c>
      <c r="E2214" t="s">
        <v>787</v>
      </c>
      <c r="F2214" t="s">
        <v>788</v>
      </c>
      <c r="G2214">
        <v>3530</v>
      </c>
      <c r="H2214" t="s">
        <v>786</v>
      </c>
      <c r="I2214">
        <v>63300110</v>
      </c>
      <c r="J2214" t="s">
        <v>1866</v>
      </c>
      <c r="K2214" s="3"/>
      <c r="L2214" s="3">
        <v>72</v>
      </c>
      <c r="M2214" s="3">
        <v>72</v>
      </c>
      <c r="N2214" s="107"/>
      <c r="O2214" s="100"/>
      <c r="P2214" s="3">
        <f t="shared" si="34"/>
        <v>144</v>
      </c>
    </row>
    <row r="2215" spans="1:16" x14ac:dyDescent="0.35">
      <c r="A2215" t="s">
        <v>10</v>
      </c>
      <c r="C2215" t="s">
        <v>11</v>
      </c>
      <c r="D2215" t="s">
        <v>44</v>
      </c>
      <c r="E2215" t="s">
        <v>787</v>
      </c>
      <c r="F2215" t="s">
        <v>788</v>
      </c>
      <c r="G2215">
        <v>3530</v>
      </c>
      <c r="H2215" t="s">
        <v>786</v>
      </c>
      <c r="I2215">
        <v>63300170</v>
      </c>
      <c r="J2215" t="s">
        <v>1873</v>
      </c>
      <c r="K2215" s="3"/>
      <c r="L2215" s="3">
        <v>44048.184062439781</v>
      </c>
      <c r="M2215" s="3">
        <v>45589.870504625163</v>
      </c>
      <c r="N2215" s="107"/>
      <c r="O2215" s="100"/>
      <c r="P2215" s="3">
        <f t="shared" si="34"/>
        <v>89638.054567064944</v>
      </c>
    </row>
    <row r="2216" spans="1:16" x14ac:dyDescent="0.35">
      <c r="A2216" t="s">
        <v>10</v>
      </c>
      <c r="C2216" t="s">
        <v>11</v>
      </c>
      <c r="D2216" t="s">
        <v>44</v>
      </c>
      <c r="E2216" t="s">
        <v>762</v>
      </c>
      <c r="F2216" t="s">
        <v>763</v>
      </c>
      <c r="G2216">
        <v>4005</v>
      </c>
      <c r="H2216" t="s">
        <v>764</v>
      </c>
      <c r="I2216">
        <v>63300040</v>
      </c>
      <c r="J2216" t="s">
        <v>1515</v>
      </c>
      <c r="K2216" s="3"/>
      <c r="L2216" s="3">
        <v>1640.8803629527506</v>
      </c>
      <c r="M2216" s="3">
        <v>1698.3111756560968</v>
      </c>
      <c r="N2216" s="107"/>
      <c r="O2216" s="100"/>
      <c r="P2216" s="3">
        <f t="shared" si="34"/>
        <v>3339.1915386088476</v>
      </c>
    </row>
    <row r="2217" spans="1:16" x14ac:dyDescent="0.35">
      <c r="A2217" t="s">
        <v>10</v>
      </c>
      <c r="C2217" t="s">
        <v>11</v>
      </c>
      <c r="D2217" t="s">
        <v>44</v>
      </c>
      <c r="E2217" t="s">
        <v>762</v>
      </c>
      <c r="F2217" t="s">
        <v>763</v>
      </c>
      <c r="G2217">
        <v>4005</v>
      </c>
      <c r="H2217" t="s">
        <v>764</v>
      </c>
      <c r="I2217">
        <v>63300080</v>
      </c>
      <c r="J2217" t="s">
        <v>91</v>
      </c>
      <c r="K2217" s="3"/>
      <c r="L2217" s="3">
        <v>4750.7393365489161</v>
      </c>
      <c r="M2217" s="3">
        <v>4917.0152133281281</v>
      </c>
      <c r="N2217" s="107"/>
      <c r="O2217" s="100"/>
      <c r="P2217" s="3">
        <f t="shared" si="34"/>
        <v>9667.7545498770451</v>
      </c>
    </row>
    <row r="2218" spans="1:16" x14ac:dyDescent="0.35">
      <c r="A2218" t="s">
        <v>10</v>
      </c>
      <c r="C2218" t="s">
        <v>11</v>
      </c>
      <c r="D2218" t="s">
        <v>44</v>
      </c>
      <c r="E2218" t="s">
        <v>762</v>
      </c>
      <c r="F2218" t="s">
        <v>763</v>
      </c>
      <c r="G2218">
        <v>4005</v>
      </c>
      <c r="H2218" t="s">
        <v>764</v>
      </c>
      <c r="I2218">
        <v>63300100</v>
      </c>
      <c r="J2218" t="s">
        <v>1869</v>
      </c>
      <c r="K2218" s="3"/>
      <c r="L2218" s="3">
        <v>1437.7237465871719</v>
      </c>
      <c r="M2218" s="3">
        <v>1488.044077717723</v>
      </c>
      <c r="N2218" s="107"/>
      <c r="O2218" s="100"/>
      <c r="P2218" s="3">
        <f t="shared" si="34"/>
        <v>2925.7678243048949</v>
      </c>
    </row>
    <row r="2219" spans="1:16" x14ac:dyDescent="0.35">
      <c r="A2219" t="s">
        <v>10</v>
      </c>
      <c r="C2219" t="s">
        <v>11</v>
      </c>
      <c r="D2219" t="s">
        <v>44</v>
      </c>
      <c r="E2219" t="s">
        <v>762</v>
      </c>
      <c r="F2219" t="s">
        <v>763</v>
      </c>
      <c r="G2219">
        <v>4005</v>
      </c>
      <c r="H2219" t="s">
        <v>764</v>
      </c>
      <c r="I2219">
        <v>63300130</v>
      </c>
      <c r="J2219" t="s">
        <v>1896</v>
      </c>
      <c r="K2219" s="3"/>
      <c r="L2219" s="3">
        <v>1562.7432028121436</v>
      </c>
      <c r="M2219" s="3">
        <v>1617.4392149105686</v>
      </c>
      <c r="N2219" s="107"/>
      <c r="O2219" s="100"/>
      <c r="P2219" s="3">
        <f t="shared" si="34"/>
        <v>3180.1824177227122</v>
      </c>
    </row>
    <row r="2220" spans="1:16" x14ac:dyDescent="0.35">
      <c r="A2220" t="s">
        <v>10</v>
      </c>
      <c r="C2220" t="s">
        <v>11</v>
      </c>
      <c r="D2220" t="s">
        <v>44</v>
      </c>
      <c r="E2220" t="s">
        <v>762</v>
      </c>
      <c r="F2220" t="s">
        <v>763</v>
      </c>
      <c r="G2220">
        <v>4005</v>
      </c>
      <c r="H2220" t="s">
        <v>764</v>
      </c>
      <c r="I2220">
        <v>63300170</v>
      </c>
      <c r="J2220" t="s">
        <v>1873</v>
      </c>
      <c r="K2220" s="3"/>
      <c r="L2220" s="3">
        <v>2484.7616924713084</v>
      </c>
      <c r="M2220" s="3">
        <v>2571.728351707804</v>
      </c>
      <c r="N2220" s="107"/>
      <c r="O2220" s="100"/>
      <c r="P2220" s="3">
        <f t="shared" si="34"/>
        <v>5056.4900441791124</v>
      </c>
    </row>
    <row r="2221" spans="1:16" x14ac:dyDescent="0.35">
      <c r="A2221" t="s">
        <v>10</v>
      </c>
      <c r="C2221" t="s">
        <v>11</v>
      </c>
      <c r="D2221" t="s">
        <v>44</v>
      </c>
      <c r="E2221" t="s">
        <v>765</v>
      </c>
      <c r="F2221" t="s">
        <v>766</v>
      </c>
      <c r="G2221">
        <v>4005</v>
      </c>
      <c r="H2221" t="s">
        <v>764</v>
      </c>
      <c r="I2221">
        <v>63300040</v>
      </c>
      <c r="J2221" t="s">
        <v>1515</v>
      </c>
      <c r="K2221" s="3"/>
      <c r="L2221" s="3">
        <v>12030.977710392941</v>
      </c>
      <c r="M2221" s="3">
        <v>12452.061930256694</v>
      </c>
      <c r="N2221" s="107"/>
      <c r="O2221" s="100"/>
      <c r="P2221" s="3">
        <f t="shared" si="34"/>
        <v>24483.039640649637</v>
      </c>
    </row>
    <row r="2222" spans="1:16" x14ac:dyDescent="0.35">
      <c r="A2222" t="s">
        <v>10</v>
      </c>
      <c r="C2222" t="s">
        <v>11</v>
      </c>
      <c r="D2222" t="s">
        <v>44</v>
      </c>
      <c r="E2222" t="s">
        <v>765</v>
      </c>
      <c r="F2222" t="s">
        <v>766</v>
      </c>
      <c r="G2222">
        <v>4005</v>
      </c>
      <c r="H2222" t="s">
        <v>764</v>
      </c>
      <c r="I2222">
        <v>63300080</v>
      </c>
      <c r="J2222" t="s">
        <v>91</v>
      </c>
      <c r="K2222" s="3"/>
      <c r="L2222" s="3">
        <v>34832.544990090042</v>
      </c>
      <c r="M2222" s="3">
        <v>36051.684064743189</v>
      </c>
      <c r="N2222" s="107"/>
      <c r="O2222" s="100"/>
      <c r="P2222" s="3">
        <f t="shared" si="34"/>
        <v>70884.229054833238</v>
      </c>
    </row>
    <row r="2223" spans="1:16" x14ac:dyDescent="0.35">
      <c r="A2223" t="s">
        <v>10</v>
      </c>
      <c r="C2223" t="s">
        <v>11</v>
      </c>
      <c r="D2223" t="s">
        <v>44</v>
      </c>
      <c r="E2223" t="s">
        <v>765</v>
      </c>
      <c r="F2223" t="s">
        <v>766</v>
      </c>
      <c r="G2223">
        <v>4005</v>
      </c>
      <c r="H2223" t="s">
        <v>764</v>
      </c>
      <c r="I2223">
        <v>63300100</v>
      </c>
      <c r="J2223" t="s">
        <v>1869</v>
      </c>
      <c r="K2223" s="3"/>
      <c r="L2223" s="3">
        <v>10541.428089106197</v>
      </c>
      <c r="M2223" s="3">
        <v>10910.378072224912</v>
      </c>
      <c r="N2223" s="107"/>
      <c r="O2223" s="100"/>
      <c r="P2223" s="3">
        <f t="shared" si="34"/>
        <v>21451.806161331107</v>
      </c>
    </row>
    <row r="2224" spans="1:16" x14ac:dyDescent="0.35">
      <c r="A2224" t="s">
        <v>10</v>
      </c>
      <c r="C2224" t="s">
        <v>11</v>
      </c>
      <c r="D2224" t="s">
        <v>44</v>
      </c>
      <c r="E2224" t="s">
        <v>765</v>
      </c>
      <c r="F2224" t="s">
        <v>766</v>
      </c>
      <c r="G2224">
        <v>4005</v>
      </c>
      <c r="H2224" t="s">
        <v>764</v>
      </c>
      <c r="I2224">
        <v>63300130</v>
      </c>
      <c r="J2224" t="s">
        <v>1896</v>
      </c>
      <c r="K2224" s="3"/>
      <c r="L2224" s="3">
        <v>11458.07400989804</v>
      </c>
      <c r="M2224" s="3">
        <v>11859.106600244471</v>
      </c>
      <c r="N2224" s="107"/>
      <c r="O2224" s="100"/>
      <c r="P2224" s="3">
        <f t="shared" si="34"/>
        <v>23317.18061014251</v>
      </c>
    </row>
    <row r="2225" spans="1:16" x14ac:dyDescent="0.35">
      <c r="A2225" t="s">
        <v>10</v>
      </c>
      <c r="C2225" t="s">
        <v>11</v>
      </c>
      <c r="D2225" t="s">
        <v>44</v>
      </c>
      <c r="E2225" t="s">
        <v>765</v>
      </c>
      <c r="F2225" t="s">
        <v>766</v>
      </c>
      <c r="G2225">
        <v>4005</v>
      </c>
      <c r="H2225" t="s">
        <v>764</v>
      </c>
      <c r="I2225">
        <v>63300170</v>
      </c>
      <c r="J2225" t="s">
        <v>1873</v>
      </c>
      <c r="K2225" s="3"/>
      <c r="L2225" s="3">
        <v>18218.337675737883</v>
      </c>
      <c r="M2225" s="3">
        <v>18855.979494388706</v>
      </c>
      <c r="N2225" s="107"/>
      <c r="O2225" s="100"/>
      <c r="P2225" s="3">
        <f t="shared" si="34"/>
        <v>37074.317170126589</v>
      </c>
    </row>
    <row r="2226" spans="1:16" x14ac:dyDescent="0.35">
      <c r="A2226" t="s">
        <v>10</v>
      </c>
      <c r="C2226" t="s">
        <v>11</v>
      </c>
      <c r="D2226" t="s">
        <v>44</v>
      </c>
      <c r="E2226" t="s">
        <v>767</v>
      </c>
      <c r="F2226" t="s">
        <v>768</v>
      </c>
      <c r="G2226">
        <v>4005</v>
      </c>
      <c r="H2226" t="s">
        <v>764</v>
      </c>
      <c r="I2226">
        <v>63300040</v>
      </c>
      <c r="J2226" t="s">
        <v>1515</v>
      </c>
      <c r="K2226" s="3"/>
      <c r="L2226" s="3">
        <v>210160.47247045703</v>
      </c>
      <c r="M2226" s="3">
        <v>217516.08900692299</v>
      </c>
      <c r="N2226" s="107"/>
      <c r="O2226" s="100"/>
      <c r="P2226" s="3">
        <f t="shared" si="34"/>
        <v>427676.56147737999</v>
      </c>
    </row>
    <row r="2227" spans="1:16" x14ac:dyDescent="0.35">
      <c r="A2227" t="s">
        <v>10</v>
      </c>
      <c r="C2227" t="s">
        <v>11</v>
      </c>
      <c r="D2227" t="s">
        <v>44</v>
      </c>
      <c r="E2227" t="s">
        <v>767</v>
      </c>
      <c r="F2227" t="s">
        <v>768</v>
      </c>
      <c r="G2227">
        <v>4005</v>
      </c>
      <c r="H2227" t="s">
        <v>764</v>
      </c>
      <c r="I2227">
        <v>63300080</v>
      </c>
      <c r="J2227" t="s">
        <v>91</v>
      </c>
      <c r="K2227" s="3"/>
      <c r="L2227" s="3">
        <v>608464.60600970418</v>
      </c>
      <c r="M2227" s="3">
        <v>629760.86722004367</v>
      </c>
      <c r="N2227" s="107"/>
      <c r="O2227" s="100"/>
      <c r="P2227" s="3">
        <f t="shared" si="34"/>
        <v>1238225.4732297477</v>
      </c>
    </row>
    <row r="2228" spans="1:16" x14ac:dyDescent="0.35">
      <c r="A2228" t="s">
        <v>10</v>
      </c>
      <c r="C2228" t="s">
        <v>11</v>
      </c>
      <c r="D2228" t="s">
        <v>44</v>
      </c>
      <c r="E2228" t="s">
        <v>767</v>
      </c>
      <c r="F2228" t="s">
        <v>768</v>
      </c>
      <c r="G2228">
        <v>4005</v>
      </c>
      <c r="H2228" t="s">
        <v>764</v>
      </c>
      <c r="I2228">
        <v>63300100</v>
      </c>
      <c r="J2228" t="s">
        <v>1869</v>
      </c>
      <c r="K2228" s="3"/>
      <c r="L2228" s="3">
        <v>184140.6044503052</v>
      </c>
      <c r="M2228" s="3">
        <v>190585.52560606584</v>
      </c>
      <c r="N2228" s="107"/>
      <c r="O2228" s="100"/>
      <c r="P2228" s="3">
        <f t="shared" si="34"/>
        <v>374726.13005637104</v>
      </c>
    </row>
    <row r="2229" spans="1:16" x14ac:dyDescent="0.35">
      <c r="A2229" t="s">
        <v>10</v>
      </c>
      <c r="C2229" t="s">
        <v>11</v>
      </c>
      <c r="D2229" t="s">
        <v>44</v>
      </c>
      <c r="E2229" t="s">
        <v>767</v>
      </c>
      <c r="F2229" t="s">
        <v>768</v>
      </c>
      <c r="G2229">
        <v>4005</v>
      </c>
      <c r="H2229" t="s">
        <v>764</v>
      </c>
      <c r="I2229">
        <v>63300130</v>
      </c>
      <c r="J2229" t="s">
        <v>1896</v>
      </c>
      <c r="K2229" s="3"/>
      <c r="L2229" s="3">
        <v>200152.8309242448</v>
      </c>
      <c r="M2229" s="3">
        <v>207158.18000659335</v>
      </c>
      <c r="N2229" s="107"/>
      <c r="O2229" s="100"/>
      <c r="P2229" s="3">
        <f t="shared" si="34"/>
        <v>407311.01093083818</v>
      </c>
    </row>
    <row r="2230" spans="1:16" x14ac:dyDescent="0.35">
      <c r="A2230" t="s">
        <v>10</v>
      </c>
      <c r="C2230" t="s">
        <v>11</v>
      </c>
      <c r="D2230" t="s">
        <v>44</v>
      </c>
      <c r="E2230" t="s">
        <v>767</v>
      </c>
      <c r="F2230" t="s">
        <v>768</v>
      </c>
      <c r="G2230">
        <v>4005</v>
      </c>
      <c r="H2230" t="s">
        <v>764</v>
      </c>
      <c r="I2230">
        <v>63300170</v>
      </c>
      <c r="J2230" t="s">
        <v>1873</v>
      </c>
      <c r="K2230" s="3"/>
      <c r="L2230" s="3">
        <v>318243.00116954918</v>
      </c>
      <c r="M2230" s="3">
        <v>329381.50621048338</v>
      </c>
      <c r="N2230" s="107"/>
      <c r="O2230" s="100"/>
      <c r="P2230" s="3">
        <f t="shared" si="34"/>
        <v>647624.50738003256</v>
      </c>
    </row>
    <row r="2231" spans="1:16" x14ac:dyDescent="0.35">
      <c r="A2231" t="s">
        <v>10</v>
      </c>
      <c r="C2231" t="s">
        <v>11</v>
      </c>
      <c r="D2231" t="s">
        <v>44</v>
      </c>
      <c r="E2231" t="s">
        <v>769</v>
      </c>
      <c r="F2231" t="s">
        <v>770</v>
      </c>
      <c r="G2231">
        <v>4005</v>
      </c>
      <c r="H2231" t="s">
        <v>764</v>
      </c>
      <c r="I2231">
        <v>63300040</v>
      </c>
      <c r="J2231" t="s">
        <v>1515</v>
      </c>
      <c r="K2231" s="3"/>
      <c r="L2231" s="3">
        <v>1293.0456396693942</v>
      </c>
      <c r="M2231" s="3">
        <v>1338.3022370578228</v>
      </c>
      <c r="N2231" s="107"/>
      <c r="O2231" s="100"/>
      <c r="P2231" s="3">
        <f t="shared" si="34"/>
        <v>2631.3478767272172</v>
      </c>
    </row>
    <row r="2232" spans="1:16" x14ac:dyDescent="0.35">
      <c r="A2232" t="s">
        <v>10</v>
      </c>
      <c r="C2232" t="s">
        <v>11</v>
      </c>
      <c r="D2232" t="s">
        <v>44</v>
      </c>
      <c r="E2232" t="s">
        <v>769</v>
      </c>
      <c r="F2232" t="s">
        <v>770</v>
      </c>
      <c r="G2232">
        <v>4005</v>
      </c>
      <c r="H2232" t="s">
        <v>764</v>
      </c>
      <c r="I2232">
        <v>63300080</v>
      </c>
      <c r="J2232" t="s">
        <v>91</v>
      </c>
      <c r="K2232" s="3"/>
      <c r="L2232" s="3">
        <v>3743.6749948523411</v>
      </c>
      <c r="M2232" s="3">
        <v>3874.7036196721729</v>
      </c>
      <c r="N2232" s="107"/>
      <c r="O2232" s="100"/>
      <c r="P2232" s="3">
        <f t="shared" si="34"/>
        <v>7618.378614524514</v>
      </c>
    </row>
    <row r="2233" spans="1:16" x14ac:dyDescent="0.35">
      <c r="A2233" t="s">
        <v>10</v>
      </c>
      <c r="C2233" t="s">
        <v>11</v>
      </c>
      <c r="D2233" t="s">
        <v>44</v>
      </c>
      <c r="E2233" t="s">
        <v>769</v>
      </c>
      <c r="F2233" t="s">
        <v>770</v>
      </c>
      <c r="G2233">
        <v>4005</v>
      </c>
      <c r="H2233" t="s">
        <v>764</v>
      </c>
      <c r="I2233">
        <v>63300100</v>
      </c>
      <c r="J2233" t="s">
        <v>1869</v>
      </c>
      <c r="K2233" s="3"/>
      <c r="L2233" s="3">
        <v>1132.9542747579453</v>
      </c>
      <c r="M2233" s="3">
        <v>1172.6076743744734</v>
      </c>
      <c r="N2233" s="107"/>
      <c r="O2233" s="100"/>
      <c r="P2233" s="3">
        <f t="shared" si="34"/>
        <v>2305.5619491324187</v>
      </c>
    </row>
    <row r="2234" spans="1:16" x14ac:dyDescent="0.35">
      <c r="A2234" t="s">
        <v>10</v>
      </c>
      <c r="C2234" t="s">
        <v>11</v>
      </c>
      <c r="D2234" t="s">
        <v>44</v>
      </c>
      <c r="E2234" t="s">
        <v>769</v>
      </c>
      <c r="F2234" t="s">
        <v>770</v>
      </c>
      <c r="G2234">
        <v>4005</v>
      </c>
      <c r="H2234" t="s">
        <v>764</v>
      </c>
      <c r="I2234">
        <v>63300170</v>
      </c>
      <c r="J2234" t="s">
        <v>1873</v>
      </c>
      <c r="K2234" s="3"/>
      <c r="L2234" s="3">
        <v>1958.0405400707971</v>
      </c>
      <c r="M2234" s="3">
        <v>2026.5719589732748</v>
      </c>
      <c r="N2234" s="107"/>
      <c r="O2234" s="100"/>
      <c r="P2234" s="3">
        <f t="shared" si="34"/>
        <v>3984.6124990440721</v>
      </c>
    </row>
    <row r="2235" spans="1:16" x14ac:dyDescent="0.35">
      <c r="A2235" t="s">
        <v>10</v>
      </c>
      <c r="C2235" t="s">
        <v>11</v>
      </c>
      <c r="D2235" t="s">
        <v>44</v>
      </c>
      <c r="E2235" t="s">
        <v>755</v>
      </c>
      <c r="F2235" t="s">
        <v>756</v>
      </c>
      <c r="G2235">
        <v>4010</v>
      </c>
      <c r="H2235" t="s">
        <v>757</v>
      </c>
      <c r="I2235">
        <v>63300040</v>
      </c>
      <c r="J2235" t="s">
        <v>1515</v>
      </c>
      <c r="K2235" s="3"/>
      <c r="L2235" s="3">
        <v>3527.5913181043124</v>
      </c>
      <c r="M2235" s="3">
        <v>3651.0570142379634</v>
      </c>
      <c r="N2235" s="107"/>
      <c r="O2235" s="100"/>
      <c r="P2235" s="3">
        <f t="shared" si="34"/>
        <v>7178.6483323422763</v>
      </c>
    </row>
    <row r="2236" spans="1:16" x14ac:dyDescent="0.35">
      <c r="A2236" t="s">
        <v>10</v>
      </c>
      <c r="C2236" t="s">
        <v>11</v>
      </c>
      <c r="D2236" t="s">
        <v>44</v>
      </c>
      <c r="E2236" t="s">
        <v>755</v>
      </c>
      <c r="F2236" t="s">
        <v>756</v>
      </c>
      <c r="G2236">
        <v>4010</v>
      </c>
      <c r="H2236" t="s">
        <v>757</v>
      </c>
      <c r="I2236">
        <v>63300080</v>
      </c>
      <c r="J2236" t="s">
        <v>91</v>
      </c>
      <c r="K2236" s="3"/>
      <c r="L2236" s="3">
        <v>10213.216768606771</v>
      </c>
      <c r="M2236" s="3">
        <v>10570.679355508008</v>
      </c>
      <c r="N2236" s="107"/>
      <c r="O2236" s="100"/>
      <c r="P2236" s="3">
        <f t="shared" si="34"/>
        <v>20783.896124114777</v>
      </c>
    </row>
    <row r="2237" spans="1:16" x14ac:dyDescent="0.35">
      <c r="A2237" t="s">
        <v>10</v>
      </c>
      <c r="C2237" t="s">
        <v>11</v>
      </c>
      <c r="D2237" t="s">
        <v>44</v>
      </c>
      <c r="E2237" t="s">
        <v>755</v>
      </c>
      <c r="F2237" t="s">
        <v>756</v>
      </c>
      <c r="G2237">
        <v>4010</v>
      </c>
      <c r="H2237" t="s">
        <v>757</v>
      </c>
      <c r="I2237">
        <v>63300100</v>
      </c>
      <c r="J2237" t="s">
        <v>1869</v>
      </c>
      <c r="K2237" s="3"/>
      <c r="L2237" s="3">
        <v>3090.8419168152072</v>
      </c>
      <c r="M2237" s="3">
        <v>3199.0213839037392</v>
      </c>
      <c r="N2237" s="107"/>
      <c r="O2237" s="100"/>
      <c r="P2237" s="3">
        <f t="shared" si="34"/>
        <v>6289.8633007189464</v>
      </c>
    </row>
    <row r="2238" spans="1:16" x14ac:dyDescent="0.35">
      <c r="A2238" t="s">
        <v>10</v>
      </c>
      <c r="C2238" t="s">
        <v>11</v>
      </c>
      <c r="D2238" t="s">
        <v>44</v>
      </c>
      <c r="E2238" t="s">
        <v>755</v>
      </c>
      <c r="F2238" t="s">
        <v>756</v>
      </c>
      <c r="G2238">
        <v>4010</v>
      </c>
      <c r="H2238" t="s">
        <v>757</v>
      </c>
      <c r="I2238">
        <v>63300170</v>
      </c>
      <c r="J2238" t="s">
        <v>1873</v>
      </c>
      <c r="K2238" s="3"/>
      <c r="L2238" s="3">
        <v>5341.781138843673</v>
      </c>
      <c r="M2238" s="3">
        <v>5528.7434787032016</v>
      </c>
      <c r="N2238" s="107"/>
      <c r="O2238" s="100"/>
      <c r="P2238" s="3">
        <f t="shared" si="34"/>
        <v>10870.524617546875</v>
      </c>
    </row>
    <row r="2239" spans="1:16" x14ac:dyDescent="0.35">
      <c r="A2239" t="s">
        <v>10</v>
      </c>
      <c r="C2239" t="s">
        <v>11</v>
      </c>
      <c r="D2239" t="s">
        <v>44</v>
      </c>
      <c r="E2239" t="s">
        <v>758</v>
      </c>
      <c r="F2239" t="s">
        <v>759</v>
      </c>
      <c r="G2239">
        <v>4010</v>
      </c>
      <c r="H2239" t="s">
        <v>757</v>
      </c>
      <c r="I2239">
        <v>63300040</v>
      </c>
      <c r="J2239" t="s">
        <v>1515</v>
      </c>
      <c r="K2239" s="3"/>
      <c r="L2239" s="3">
        <v>3830.7311518217289</v>
      </c>
      <c r="M2239" s="3">
        <v>3964.806742135489</v>
      </c>
      <c r="N2239" s="107"/>
      <c r="O2239" s="100"/>
      <c r="P2239" s="3">
        <f t="shared" si="34"/>
        <v>7795.5378939572183</v>
      </c>
    </row>
    <row r="2240" spans="1:16" x14ac:dyDescent="0.35">
      <c r="A2240" t="s">
        <v>10</v>
      </c>
      <c r="C2240" t="s">
        <v>11</v>
      </c>
      <c r="D2240" t="s">
        <v>44</v>
      </c>
      <c r="E2240" t="s">
        <v>758</v>
      </c>
      <c r="F2240" t="s">
        <v>759</v>
      </c>
      <c r="G2240">
        <v>4010</v>
      </c>
      <c r="H2240" t="s">
        <v>757</v>
      </c>
      <c r="I2240">
        <v>63300080</v>
      </c>
      <c r="J2240" t="s">
        <v>91</v>
      </c>
      <c r="K2240" s="3"/>
      <c r="L2240" s="3">
        <v>11090.878763369577</v>
      </c>
      <c r="M2240" s="3">
        <v>11479.059520087512</v>
      </c>
      <c r="N2240" s="107"/>
      <c r="O2240" s="100"/>
      <c r="P2240" s="3">
        <f t="shared" si="34"/>
        <v>22569.93828345709</v>
      </c>
    </row>
    <row r="2241" spans="1:16" x14ac:dyDescent="0.35">
      <c r="A2241" t="s">
        <v>10</v>
      </c>
      <c r="C2241" t="s">
        <v>11</v>
      </c>
      <c r="D2241" t="s">
        <v>44</v>
      </c>
      <c r="E2241" t="s">
        <v>758</v>
      </c>
      <c r="F2241" t="s">
        <v>759</v>
      </c>
      <c r="G2241">
        <v>4010</v>
      </c>
      <c r="H2241" t="s">
        <v>757</v>
      </c>
      <c r="I2241">
        <v>63300100</v>
      </c>
      <c r="J2241" t="s">
        <v>1869</v>
      </c>
      <c r="K2241" s="3"/>
      <c r="L2241" s="3">
        <v>3356.450152072372</v>
      </c>
      <c r="M2241" s="3">
        <v>3473.9259073949047</v>
      </c>
      <c r="N2241" s="107"/>
      <c r="O2241" s="100"/>
      <c r="P2241" s="3">
        <f t="shared" si="34"/>
        <v>6830.3760594672767</v>
      </c>
    </row>
    <row r="2242" spans="1:16" x14ac:dyDescent="0.35">
      <c r="A2242" t="s">
        <v>10</v>
      </c>
      <c r="C2242" t="s">
        <v>11</v>
      </c>
      <c r="D2242" t="s">
        <v>44</v>
      </c>
      <c r="E2242" t="s">
        <v>758</v>
      </c>
      <c r="F2242" t="s">
        <v>759</v>
      </c>
      <c r="G2242">
        <v>4010</v>
      </c>
      <c r="H2242" t="s">
        <v>757</v>
      </c>
      <c r="I2242">
        <v>63300170</v>
      </c>
      <c r="J2242" t="s">
        <v>1873</v>
      </c>
      <c r="K2242" s="3"/>
      <c r="L2242" s="3">
        <v>5800.8214584729039</v>
      </c>
      <c r="M2242" s="3">
        <v>6003.8502095194553</v>
      </c>
      <c r="N2242" s="107"/>
      <c r="O2242" s="100"/>
      <c r="P2242" s="3">
        <f t="shared" si="34"/>
        <v>11804.671667992359</v>
      </c>
    </row>
    <row r="2243" spans="1:16" x14ac:dyDescent="0.35">
      <c r="A2243" t="s">
        <v>10</v>
      </c>
      <c r="C2243" t="s">
        <v>11</v>
      </c>
      <c r="D2243" t="s">
        <v>44</v>
      </c>
      <c r="E2243" t="s">
        <v>760</v>
      </c>
      <c r="F2243" t="s">
        <v>761</v>
      </c>
      <c r="G2243">
        <v>4010</v>
      </c>
      <c r="H2243" t="s">
        <v>757</v>
      </c>
      <c r="I2243">
        <v>63300040</v>
      </c>
      <c r="J2243" t="s">
        <v>1515</v>
      </c>
      <c r="K2243" s="3"/>
      <c r="L2243" s="3">
        <v>17772.217907001177</v>
      </c>
      <c r="M2243" s="3">
        <v>18394.245533746216</v>
      </c>
      <c r="N2243" s="107"/>
      <c r="O2243" s="100"/>
      <c r="P2243" s="3">
        <f t="shared" si="34"/>
        <v>36166.463440747393</v>
      </c>
    </row>
    <row r="2244" spans="1:16" x14ac:dyDescent="0.35">
      <c r="A2244" t="s">
        <v>10</v>
      </c>
      <c r="C2244" t="s">
        <v>11</v>
      </c>
      <c r="D2244" t="s">
        <v>44</v>
      </c>
      <c r="E2244" t="s">
        <v>760</v>
      </c>
      <c r="F2244" t="s">
        <v>761</v>
      </c>
      <c r="G2244">
        <v>4010</v>
      </c>
      <c r="H2244" t="s">
        <v>757</v>
      </c>
      <c r="I2244">
        <v>63300080</v>
      </c>
      <c r="J2244" t="s">
        <v>91</v>
      </c>
      <c r="K2244" s="3"/>
      <c r="L2244" s="3">
        <v>51454.802321222458</v>
      </c>
      <c r="M2244" s="3">
        <v>53255.720402465238</v>
      </c>
      <c r="N2244" s="107"/>
      <c r="O2244" s="100"/>
      <c r="P2244" s="3">
        <f t="shared" ref="P2244:P2307" si="35">SUM(L2244:N2244)</f>
        <v>104710.5227236877</v>
      </c>
    </row>
    <row r="2245" spans="1:16" x14ac:dyDescent="0.35">
      <c r="A2245" t="s">
        <v>10</v>
      </c>
      <c r="C2245" t="s">
        <v>11</v>
      </c>
      <c r="D2245" t="s">
        <v>44</v>
      </c>
      <c r="E2245" t="s">
        <v>760</v>
      </c>
      <c r="F2245" t="s">
        <v>761</v>
      </c>
      <c r="G2245">
        <v>4010</v>
      </c>
      <c r="H2245" t="s">
        <v>757</v>
      </c>
      <c r="I2245">
        <v>63300100</v>
      </c>
      <c r="J2245" t="s">
        <v>1869</v>
      </c>
      <c r="K2245" s="3"/>
      <c r="L2245" s="3">
        <v>15571.848070896271</v>
      </c>
      <c r="M2245" s="3">
        <v>16116.862753377638</v>
      </c>
      <c r="N2245" s="107"/>
      <c r="O2245" s="100"/>
      <c r="P2245" s="3">
        <f t="shared" si="35"/>
        <v>31688.710824273909</v>
      </c>
    </row>
    <row r="2246" spans="1:16" x14ac:dyDescent="0.35">
      <c r="A2246" t="s">
        <v>10</v>
      </c>
      <c r="C2246" t="s">
        <v>11</v>
      </c>
      <c r="D2246" t="s">
        <v>44</v>
      </c>
      <c r="E2246" t="s">
        <v>760</v>
      </c>
      <c r="F2246" t="s">
        <v>761</v>
      </c>
      <c r="G2246">
        <v>4010</v>
      </c>
      <c r="H2246" t="s">
        <v>757</v>
      </c>
      <c r="I2246">
        <v>63300170</v>
      </c>
      <c r="J2246" t="s">
        <v>1873</v>
      </c>
      <c r="K2246" s="3"/>
      <c r="L2246" s="3">
        <v>26912.215687744643</v>
      </c>
      <c r="M2246" s="3">
        <v>27854.143236815704</v>
      </c>
      <c r="N2246" s="107"/>
      <c r="O2246" s="100"/>
      <c r="P2246" s="3">
        <f t="shared" si="35"/>
        <v>54766.358924560351</v>
      </c>
    </row>
    <row r="2247" spans="1:16" x14ac:dyDescent="0.35">
      <c r="A2247" t="s">
        <v>10</v>
      </c>
      <c r="C2247" t="s">
        <v>11</v>
      </c>
      <c r="D2247" t="s">
        <v>44</v>
      </c>
      <c r="E2247" t="s">
        <v>729</v>
      </c>
      <c r="F2247" t="s">
        <v>730</v>
      </c>
      <c r="G2247">
        <v>4022</v>
      </c>
      <c r="H2247" t="s">
        <v>728</v>
      </c>
      <c r="I2247">
        <v>63300040</v>
      </c>
      <c r="J2247" t="s">
        <v>1515</v>
      </c>
      <c r="K2247" s="3"/>
      <c r="L2247" s="3">
        <v>64600.214359670725</v>
      </c>
      <c r="M2247" s="3">
        <v>66861.22186225919</v>
      </c>
      <c r="N2247" s="107"/>
      <c r="O2247" s="100"/>
      <c r="P2247" s="3">
        <f t="shared" si="35"/>
        <v>131461.43622192991</v>
      </c>
    </row>
    <row r="2248" spans="1:16" x14ac:dyDescent="0.35">
      <c r="A2248" t="s">
        <v>10</v>
      </c>
      <c r="C2248" t="s">
        <v>11</v>
      </c>
      <c r="D2248" t="s">
        <v>44</v>
      </c>
      <c r="E2248" t="s">
        <v>729</v>
      </c>
      <c r="F2248" t="s">
        <v>730</v>
      </c>
      <c r="G2248">
        <v>4022</v>
      </c>
      <c r="H2248" t="s">
        <v>728</v>
      </c>
      <c r="I2248">
        <v>63300080</v>
      </c>
      <c r="J2248" t="s">
        <v>91</v>
      </c>
      <c r="K2248" s="3"/>
      <c r="L2248" s="3">
        <v>187033.00157466572</v>
      </c>
      <c r="M2248" s="3">
        <v>193579.156629779</v>
      </c>
      <c r="N2248" s="107"/>
      <c r="O2248" s="100"/>
      <c r="P2248" s="3">
        <f t="shared" si="35"/>
        <v>380612.15820444468</v>
      </c>
    </row>
    <row r="2249" spans="1:16" x14ac:dyDescent="0.35">
      <c r="A2249" t="s">
        <v>10</v>
      </c>
      <c r="C2249" t="s">
        <v>11</v>
      </c>
      <c r="D2249" t="s">
        <v>44</v>
      </c>
      <c r="E2249" t="s">
        <v>729</v>
      </c>
      <c r="F2249" t="s">
        <v>730</v>
      </c>
      <c r="G2249">
        <v>4022</v>
      </c>
      <c r="H2249" t="s">
        <v>728</v>
      </c>
      <c r="I2249">
        <v>63300100</v>
      </c>
      <c r="J2249" t="s">
        <v>1869</v>
      </c>
      <c r="K2249" s="3"/>
      <c r="L2249" s="3">
        <v>56602.092581806734</v>
      </c>
      <c r="M2249" s="3">
        <v>58583.165822169962</v>
      </c>
      <c r="N2249" s="107"/>
      <c r="O2249" s="100"/>
      <c r="P2249" s="3">
        <f t="shared" si="35"/>
        <v>115185.2584039767</v>
      </c>
    </row>
    <row r="2250" spans="1:16" x14ac:dyDescent="0.35">
      <c r="A2250" t="s">
        <v>10</v>
      </c>
      <c r="C2250" t="s">
        <v>11</v>
      </c>
      <c r="D2250" t="s">
        <v>44</v>
      </c>
      <c r="E2250" t="s">
        <v>729</v>
      </c>
      <c r="F2250" t="s">
        <v>730</v>
      </c>
      <c r="G2250">
        <v>4022</v>
      </c>
      <c r="H2250" t="s">
        <v>728</v>
      </c>
      <c r="I2250">
        <v>63300130</v>
      </c>
      <c r="J2250" t="s">
        <v>1896</v>
      </c>
      <c r="K2250" s="3"/>
      <c r="L2250" s="3">
        <v>30762.006837938443</v>
      </c>
      <c r="M2250" s="3">
        <v>31838.677077266286</v>
      </c>
      <c r="N2250" s="107"/>
      <c r="O2250" s="100"/>
      <c r="P2250" s="3">
        <f t="shared" si="35"/>
        <v>62600.683915204732</v>
      </c>
    </row>
    <row r="2251" spans="1:16" x14ac:dyDescent="0.35">
      <c r="A2251" t="s">
        <v>10</v>
      </c>
      <c r="C2251" t="s">
        <v>11</v>
      </c>
      <c r="D2251" t="s">
        <v>44</v>
      </c>
      <c r="E2251" t="s">
        <v>729</v>
      </c>
      <c r="F2251" t="s">
        <v>730</v>
      </c>
      <c r="G2251">
        <v>4022</v>
      </c>
      <c r="H2251" t="s">
        <v>728</v>
      </c>
      <c r="I2251">
        <v>63300170</v>
      </c>
      <c r="J2251" t="s">
        <v>1873</v>
      </c>
      <c r="K2251" s="3"/>
      <c r="L2251" s="3">
        <v>97823.181744644244</v>
      </c>
      <c r="M2251" s="3">
        <v>101246.99310570679</v>
      </c>
      <c r="N2251" s="107"/>
      <c r="O2251" s="100"/>
      <c r="P2251" s="3">
        <f t="shared" si="35"/>
        <v>199070.17485035103</v>
      </c>
    </row>
    <row r="2252" spans="1:16" x14ac:dyDescent="0.35">
      <c r="A2252" t="s">
        <v>10</v>
      </c>
      <c r="C2252" t="s">
        <v>11</v>
      </c>
      <c r="D2252" t="s">
        <v>44</v>
      </c>
      <c r="E2252" t="s">
        <v>731</v>
      </c>
      <c r="F2252" t="s">
        <v>732</v>
      </c>
      <c r="G2252">
        <v>4022</v>
      </c>
      <c r="H2252" t="s">
        <v>728</v>
      </c>
      <c r="I2252">
        <v>63300040</v>
      </c>
      <c r="J2252" t="s">
        <v>1515</v>
      </c>
      <c r="K2252" s="3"/>
      <c r="L2252" s="3">
        <v>40818.704740598398</v>
      </c>
      <c r="M2252" s="3">
        <v>40818.704740598398</v>
      </c>
      <c r="N2252" s="107"/>
      <c r="O2252" s="100"/>
      <c r="P2252" s="3">
        <f t="shared" si="35"/>
        <v>81637.409481196795</v>
      </c>
    </row>
    <row r="2253" spans="1:16" x14ac:dyDescent="0.35">
      <c r="A2253" t="s">
        <v>10</v>
      </c>
      <c r="C2253" t="s">
        <v>11</v>
      </c>
      <c r="D2253" t="s">
        <v>44</v>
      </c>
      <c r="E2253" t="s">
        <v>731</v>
      </c>
      <c r="F2253" t="s">
        <v>732</v>
      </c>
      <c r="G2253">
        <v>4022</v>
      </c>
      <c r="H2253" t="s">
        <v>728</v>
      </c>
      <c r="I2253">
        <v>63300080</v>
      </c>
      <c r="J2253" t="s">
        <v>91</v>
      </c>
      <c r="K2253" s="3"/>
      <c r="L2253" s="3">
        <v>118179.86896325632</v>
      </c>
      <c r="M2253" s="3">
        <v>118179.86896325632</v>
      </c>
      <c r="N2253" s="107"/>
      <c r="O2253" s="100"/>
      <c r="P2253" s="3">
        <f t="shared" si="35"/>
        <v>236359.73792651264</v>
      </c>
    </row>
    <row r="2254" spans="1:16" x14ac:dyDescent="0.35">
      <c r="A2254" t="s">
        <v>10</v>
      </c>
      <c r="C2254" t="s">
        <v>11</v>
      </c>
      <c r="D2254" t="s">
        <v>44</v>
      </c>
      <c r="E2254" t="s">
        <v>731</v>
      </c>
      <c r="F2254" t="s">
        <v>732</v>
      </c>
      <c r="G2254">
        <v>4022</v>
      </c>
      <c r="H2254" t="s">
        <v>728</v>
      </c>
      <c r="I2254">
        <v>63300100</v>
      </c>
      <c r="J2254" t="s">
        <v>1869</v>
      </c>
      <c r="K2254" s="3"/>
      <c r="L2254" s="3">
        <v>35764.960344143365</v>
      </c>
      <c r="M2254" s="3">
        <v>35764.960344143365</v>
      </c>
      <c r="N2254" s="107"/>
      <c r="O2254" s="100"/>
      <c r="P2254" s="3">
        <f t="shared" si="35"/>
        <v>71529.920688286729</v>
      </c>
    </row>
    <row r="2255" spans="1:16" x14ac:dyDescent="0.35">
      <c r="A2255" t="s">
        <v>10</v>
      </c>
      <c r="C2255" t="s">
        <v>11</v>
      </c>
      <c r="D2255" t="s">
        <v>44</v>
      </c>
      <c r="E2255" t="s">
        <v>731</v>
      </c>
      <c r="F2255" t="s">
        <v>732</v>
      </c>
      <c r="G2255">
        <v>4022</v>
      </c>
      <c r="H2255" t="s">
        <v>728</v>
      </c>
      <c r="I2255">
        <v>63300130</v>
      </c>
      <c r="J2255" t="s">
        <v>1896</v>
      </c>
      <c r="K2255" s="3"/>
      <c r="L2255" s="3">
        <v>46649.948274969604</v>
      </c>
      <c r="M2255" s="3">
        <v>46649.948274969604</v>
      </c>
      <c r="N2255" s="107"/>
      <c r="O2255" s="100"/>
      <c r="P2255" s="3">
        <f t="shared" si="35"/>
        <v>93299.896549939207</v>
      </c>
    </row>
    <row r="2256" spans="1:16" x14ac:dyDescent="0.35">
      <c r="A2256" t="s">
        <v>10</v>
      </c>
      <c r="C2256" t="s">
        <v>11</v>
      </c>
      <c r="D2256" t="s">
        <v>44</v>
      </c>
      <c r="E2256" t="s">
        <v>731</v>
      </c>
      <c r="F2256" t="s">
        <v>732</v>
      </c>
      <c r="G2256">
        <v>4022</v>
      </c>
      <c r="H2256" t="s">
        <v>728</v>
      </c>
      <c r="I2256">
        <v>63300170</v>
      </c>
      <c r="J2256" t="s">
        <v>1873</v>
      </c>
      <c r="K2256" s="3"/>
      <c r="L2256" s="3">
        <v>61811.181464334724</v>
      </c>
      <c r="M2256" s="3">
        <v>61811.181464334724</v>
      </c>
      <c r="N2256" s="107"/>
      <c r="O2256" s="100"/>
      <c r="P2256" s="3">
        <f t="shared" si="35"/>
        <v>123622.36292866945</v>
      </c>
    </row>
    <row r="2257" spans="1:16" x14ac:dyDescent="0.35">
      <c r="A2257" t="s">
        <v>10</v>
      </c>
      <c r="C2257" t="s">
        <v>11</v>
      </c>
      <c r="D2257" t="s">
        <v>44</v>
      </c>
      <c r="E2257" t="s">
        <v>733</v>
      </c>
      <c r="F2257" t="s">
        <v>734</v>
      </c>
      <c r="G2257">
        <v>4022</v>
      </c>
      <c r="H2257" t="s">
        <v>728</v>
      </c>
      <c r="I2257">
        <v>63300040</v>
      </c>
      <c r="J2257" t="s">
        <v>1515</v>
      </c>
      <c r="K2257" s="3"/>
      <c r="L2257" s="3">
        <v>1107.939183033518</v>
      </c>
      <c r="M2257" s="3">
        <v>1146.7170544396913</v>
      </c>
      <c r="N2257" s="107"/>
      <c r="O2257" s="100"/>
      <c r="P2257" s="3">
        <f t="shared" si="35"/>
        <v>2254.6562374732093</v>
      </c>
    </row>
    <row r="2258" spans="1:16" x14ac:dyDescent="0.35">
      <c r="A2258" t="s">
        <v>10</v>
      </c>
      <c r="C2258" t="s">
        <v>11</v>
      </c>
      <c r="D2258" t="s">
        <v>44</v>
      </c>
      <c r="E2258" t="s">
        <v>733</v>
      </c>
      <c r="F2258" t="s">
        <v>734</v>
      </c>
      <c r="G2258">
        <v>4022</v>
      </c>
      <c r="H2258" t="s">
        <v>728</v>
      </c>
      <c r="I2258">
        <v>63300080</v>
      </c>
      <c r="J2258" t="s">
        <v>91</v>
      </c>
      <c r="K2258" s="3"/>
      <c r="L2258" s="3">
        <v>3207.7477299256143</v>
      </c>
      <c r="M2258" s="3">
        <v>3320.0189004730109</v>
      </c>
      <c r="N2258" s="107"/>
      <c r="O2258" s="100"/>
      <c r="P2258" s="3">
        <f t="shared" si="35"/>
        <v>6527.7666303986252</v>
      </c>
    </row>
    <row r="2259" spans="1:16" x14ac:dyDescent="0.35">
      <c r="A2259" t="s">
        <v>10</v>
      </c>
      <c r="C2259" t="s">
        <v>11</v>
      </c>
      <c r="D2259" t="s">
        <v>44</v>
      </c>
      <c r="E2259" t="s">
        <v>733</v>
      </c>
      <c r="F2259" t="s">
        <v>734</v>
      </c>
      <c r="G2259">
        <v>4022</v>
      </c>
      <c r="H2259" t="s">
        <v>728</v>
      </c>
      <c r="I2259">
        <v>63300100</v>
      </c>
      <c r="J2259" t="s">
        <v>1869</v>
      </c>
      <c r="K2259" s="3"/>
      <c r="L2259" s="3">
        <v>970.76576037222549</v>
      </c>
      <c r="M2259" s="3">
        <v>1004.7425619852532</v>
      </c>
      <c r="N2259" s="107"/>
      <c r="O2259" s="100"/>
      <c r="P2259" s="3">
        <f t="shared" si="35"/>
        <v>1975.5083223574788</v>
      </c>
    </row>
    <row r="2260" spans="1:16" x14ac:dyDescent="0.35">
      <c r="A2260" t="s">
        <v>10</v>
      </c>
      <c r="C2260" t="s">
        <v>11</v>
      </c>
      <c r="D2260" t="s">
        <v>44</v>
      </c>
      <c r="E2260" t="s">
        <v>733</v>
      </c>
      <c r="F2260" t="s">
        <v>734</v>
      </c>
      <c r="G2260">
        <v>4022</v>
      </c>
      <c r="H2260" t="s">
        <v>728</v>
      </c>
      <c r="I2260">
        <v>63300130</v>
      </c>
      <c r="J2260" t="s">
        <v>1896</v>
      </c>
      <c r="K2260" s="3"/>
      <c r="L2260" s="3">
        <v>1266.2162091811638</v>
      </c>
      <c r="M2260" s="3">
        <v>1310.5337765025042</v>
      </c>
      <c r="N2260" s="107"/>
      <c r="O2260" s="100"/>
      <c r="P2260" s="3">
        <f t="shared" si="35"/>
        <v>2576.749985683668</v>
      </c>
    </row>
    <row r="2261" spans="1:16" x14ac:dyDescent="0.35">
      <c r="A2261" t="s">
        <v>10</v>
      </c>
      <c r="C2261" t="s">
        <v>11</v>
      </c>
      <c r="D2261" t="s">
        <v>44</v>
      </c>
      <c r="E2261" t="s">
        <v>733</v>
      </c>
      <c r="F2261" t="s">
        <v>734</v>
      </c>
      <c r="G2261">
        <v>4022</v>
      </c>
      <c r="H2261" t="s">
        <v>728</v>
      </c>
      <c r="I2261">
        <v>63300170</v>
      </c>
      <c r="J2261" t="s">
        <v>1873</v>
      </c>
      <c r="K2261" s="3"/>
      <c r="L2261" s="3">
        <v>1677.7364771650418</v>
      </c>
      <c r="M2261" s="3">
        <v>1736.4572538658181</v>
      </c>
      <c r="N2261" s="107"/>
      <c r="O2261" s="100"/>
      <c r="P2261" s="3">
        <f t="shared" si="35"/>
        <v>3414.1937310308599</v>
      </c>
    </row>
    <row r="2262" spans="1:16" x14ac:dyDescent="0.35">
      <c r="A2262" t="s">
        <v>10</v>
      </c>
      <c r="C2262" t="s">
        <v>11</v>
      </c>
      <c r="D2262" t="s">
        <v>44</v>
      </c>
      <c r="E2262" t="s">
        <v>735</v>
      </c>
      <c r="F2262" t="s">
        <v>736</v>
      </c>
      <c r="G2262">
        <v>4022</v>
      </c>
      <c r="H2262" t="s">
        <v>728</v>
      </c>
      <c r="I2262">
        <v>63300040</v>
      </c>
      <c r="J2262" t="s">
        <v>1515</v>
      </c>
      <c r="K2262" s="3"/>
      <c r="L2262" s="3">
        <v>2.6447099096259308E-2</v>
      </c>
      <c r="M2262" s="3">
        <v>2.7372747564619715E-2</v>
      </c>
      <c r="N2262" s="107"/>
      <c r="O2262" s="100"/>
      <c r="P2262" s="3">
        <f t="shared" si="35"/>
        <v>5.3819846660879023E-2</v>
      </c>
    </row>
    <row r="2263" spans="1:16" x14ac:dyDescent="0.35">
      <c r="A2263" t="s">
        <v>10</v>
      </c>
      <c r="C2263" t="s">
        <v>11</v>
      </c>
      <c r="D2263" t="s">
        <v>44</v>
      </c>
      <c r="E2263" t="s">
        <v>735</v>
      </c>
      <c r="F2263" t="s">
        <v>736</v>
      </c>
      <c r="G2263">
        <v>4022</v>
      </c>
      <c r="H2263" t="s">
        <v>728</v>
      </c>
      <c r="I2263">
        <v>63300080</v>
      </c>
      <c r="J2263" t="s">
        <v>91</v>
      </c>
      <c r="K2263" s="3"/>
      <c r="L2263" s="3">
        <v>7.6570648812008812E-2</v>
      </c>
      <c r="M2263" s="3">
        <v>7.9250621520429831E-2</v>
      </c>
      <c r="N2263" s="107"/>
      <c r="O2263" s="100"/>
      <c r="P2263" s="3">
        <f t="shared" si="35"/>
        <v>0.15582127033243864</v>
      </c>
    </row>
    <row r="2264" spans="1:16" x14ac:dyDescent="0.35">
      <c r="A2264" t="s">
        <v>10</v>
      </c>
      <c r="C2264" t="s">
        <v>11</v>
      </c>
      <c r="D2264" t="s">
        <v>44</v>
      </c>
      <c r="E2264" t="s">
        <v>735</v>
      </c>
      <c r="F2264" t="s">
        <v>736</v>
      </c>
      <c r="G2264">
        <v>4022</v>
      </c>
      <c r="H2264" t="s">
        <v>728</v>
      </c>
      <c r="I2264">
        <v>63300100</v>
      </c>
      <c r="J2264" t="s">
        <v>1869</v>
      </c>
      <c r="K2264" s="3"/>
      <c r="L2264" s="3">
        <v>2.3172696351004163E-2</v>
      </c>
      <c r="M2264" s="3">
        <v>2.3983740723288349E-2</v>
      </c>
      <c r="N2264" s="107"/>
      <c r="O2264" s="100"/>
      <c r="P2264" s="3">
        <f t="shared" si="35"/>
        <v>4.7156437074292512E-2</v>
      </c>
    </row>
    <row r="2265" spans="1:16" x14ac:dyDescent="0.35">
      <c r="A2265" t="s">
        <v>10</v>
      </c>
      <c r="C2265" t="s">
        <v>11</v>
      </c>
      <c r="D2265" t="s">
        <v>44</v>
      </c>
      <c r="E2265" t="s">
        <v>735</v>
      </c>
      <c r="F2265" t="s">
        <v>736</v>
      </c>
      <c r="G2265">
        <v>4022</v>
      </c>
      <c r="H2265" t="s">
        <v>728</v>
      </c>
      <c r="I2265">
        <v>63300130</v>
      </c>
      <c r="J2265" t="s">
        <v>1896</v>
      </c>
      <c r="K2265" s="3"/>
      <c r="L2265" s="3">
        <v>2.5187713425005143E-2</v>
      </c>
      <c r="M2265" s="3">
        <v>2.6069283394875242E-2</v>
      </c>
      <c r="N2265" s="107"/>
      <c r="O2265" s="100"/>
      <c r="P2265" s="3">
        <f t="shared" si="35"/>
        <v>5.1256996819880385E-2</v>
      </c>
    </row>
    <row r="2266" spans="1:16" x14ac:dyDescent="0.35">
      <c r="A2266" t="s">
        <v>10</v>
      </c>
      <c r="C2266" t="s">
        <v>11</v>
      </c>
      <c r="D2266" t="s">
        <v>44</v>
      </c>
      <c r="E2266" t="s">
        <v>735</v>
      </c>
      <c r="F2266" t="s">
        <v>736</v>
      </c>
      <c r="G2266">
        <v>4022</v>
      </c>
      <c r="H2266" t="s">
        <v>728</v>
      </c>
      <c r="I2266">
        <v>63300170</v>
      </c>
      <c r="J2266" t="s">
        <v>1873</v>
      </c>
      <c r="K2266" s="3"/>
      <c r="L2266" s="3">
        <v>4.0048464345751711E-2</v>
      </c>
      <c r="M2266" s="3">
        <v>4.145016059784723E-2</v>
      </c>
      <c r="N2266" s="107"/>
      <c r="O2266" s="100"/>
      <c r="P2266" s="3">
        <f t="shared" si="35"/>
        <v>8.1498624943598941E-2</v>
      </c>
    </row>
    <row r="2267" spans="1:16" x14ac:dyDescent="0.35">
      <c r="A2267" t="s">
        <v>10</v>
      </c>
      <c r="C2267" t="s">
        <v>11</v>
      </c>
      <c r="D2267" t="s">
        <v>44</v>
      </c>
      <c r="E2267" t="s">
        <v>737</v>
      </c>
      <c r="F2267" t="s">
        <v>738</v>
      </c>
      <c r="G2267">
        <v>4022</v>
      </c>
      <c r="H2267" t="s">
        <v>728</v>
      </c>
      <c r="I2267">
        <v>63300040</v>
      </c>
      <c r="J2267" t="s">
        <v>1515</v>
      </c>
      <c r="K2267" s="3"/>
      <c r="L2267" s="3">
        <v>243.58387946785194</v>
      </c>
      <c r="M2267" s="3">
        <v>252.10931524922677</v>
      </c>
      <c r="N2267" s="107"/>
      <c r="O2267" s="100"/>
      <c r="P2267" s="3">
        <f t="shared" si="35"/>
        <v>495.69319471707871</v>
      </c>
    </row>
    <row r="2268" spans="1:16" x14ac:dyDescent="0.35">
      <c r="A2268" t="s">
        <v>10</v>
      </c>
      <c r="C2268" t="s">
        <v>11</v>
      </c>
      <c r="D2268" t="s">
        <v>44</v>
      </c>
      <c r="E2268" t="s">
        <v>737</v>
      </c>
      <c r="F2268" t="s">
        <v>738</v>
      </c>
      <c r="G2268">
        <v>4022</v>
      </c>
      <c r="H2268" t="s">
        <v>728</v>
      </c>
      <c r="I2268">
        <v>63300080</v>
      </c>
      <c r="J2268" t="s">
        <v>91</v>
      </c>
      <c r="K2268" s="3"/>
      <c r="L2268" s="3">
        <v>705.23332722120949</v>
      </c>
      <c r="M2268" s="3">
        <v>729.91649367395178</v>
      </c>
      <c r="N2268" s="107"/>
      <c r="O2268" s="100"/>
      <c r="P2268" s="3">
        <f t="shared" si="35"/>
        <v>1435.1498208951612</v>
      </c>
    </row>
    <row r="2269" spans="1:16" x14ac:dyDescent="0.35">
      <c r="A2269" t="s">
        <v>10</v>
      </c>
      <c r="C2269" t="s">
        <v>11</v>
      </c>
      <c r="D2269" t="s">
        <v>44</v>
      </c>
      <c r="E2269" t="s">
        <v>737</v>
      </c>
      <c r="F2269" t="s">
        <v>738</v>
      </c>
      <c r="G2269">
        <v>4022</v>
      </c>
      <c r="H2269" t="s">
        <v>728</v>
      </c>
      <c r="I2269">
        <v>63300100</v>
      </c>
      <c r="J2269" t="s">
        <v>1869</v>
      </c>
      <c r="K2269" s="3"/>
      <c r="L2269" s="3">
        <v>213.42587534326077</v>
      </c>
      <c r="M2269" s="3">
        <v>220.89578098027488</v>
      </c>
      <c r="N2269" s="107"/>
      <c r="O2269" s="100"/>
      <c r="P2269" s="3">
        <f t="shared" si="35"/>
        <v>434.32165632353565</v>
      </c>
    </row>
    <row r="2270" spans="1:16" x14ac:dyDescent="0.35">
      <c r="A2270" t="s">
        <v>10</v>
      </c>
      <c r="C2270" t="s">
        <v>11</v>
      </c>
      <c r="D2270" t="s">
        <v>44</v>
      </c>
      <c r="E2270" t="s">
        <v>737</v>
      </c>
      <c r="F2270" t="s">
        <v>738</v>
      </c>
      <c r="G2270">
        <v>4022</v>
      </c>
      <c r="H2270" t="s">
        <v>728</v>
      </c>
      <c r="I2270">
        <v>63300130</v>
      </c>
      <c r="J2270" t="s">
        <v>1896</v>
      </c>
      <c r="K2270" s="3"/>
      <c r="L2270" s="3">
        <v>231.98464711223997</v>
      </c>
      <c r="M2270" s="3">
        <v>240.10410976116839</v>
      </c>
      <c r="N2270" s="107"/>
      <c r="O2270" s="100"/>
      <c r="P2270" s="3">
        <f t="shared" si="35"/>
        <v>472.08875687340833</v>
      </c>
    </row>
    <row r="2271" spans="1:16" x14ac:dyDescent="0.35">
      <c r="A2271" t="s">
        <v>10</v>
      </c>
      <c r="C2271" t="s">
        <v>11</v>
      </c>
      <c r="D2271" t="s">
        <v>44</v>
      </c>
      <c r="E2271" t="s">
        <v>737</v>
      </c>
      <c r="F2271" t="s">
        <v>738</v>
      </c>
      <c r="G2271">
        <v>4022</v>
      </c>
      <c r="H2271" t="s">
        <v>728</v>
      </c>
      <c r="I2271">
        <v>63300170</v>
      </c>
      <c r="J2271" t="s">
        <v>1873</v>
      </c>
      <c r="K2271" s="3"/>
      <c r="L2271" s="3">
        <v>368.85558890846153</v>
      </c>
      <c r="M2271" s="3">
        <v>381.76553452025769</v>
      </c>
      <c r="N2271" s="107"/>
      <c r="O2271" s="100"/>
      <c r="P2271" s="3">
        <f t="shared" si="35"/>
        <v>750.62112342871922</v>
      </c>
    </row>
    <row r="2272" spans="1:16" x14ac:dyDescent="0.35">
      <c r="A2272" t="s">
        <v>10</v>
      </c>
      <c r="C2272" t="s">
        <v>11</v>
      </c>
      <c r="D2272" t="s">
        <v>44</v>
      </c>
      <c r="E2272" t="s">
        <v>668</v>
      </c>
      <c r="F2272" t="s">
        <v>669</v>
      </c>
      <c r="G2272">
        <v>4050</v>
      </c>
      <c r="H2272" t="s">
        <v>670</v>
      </c>
      <c r="I2272">
        <v>63300040</v>
      </c>
      <c r="J2272" t="s">
        <v>1515</v>
      </c>
      <c r="K2272" s="3"/>
      <c r="L2272" s="3">
        <v>24932.077751065743</v>
      </c>
      <c r="M2272" s="3">
        <v>25804.700472353044</v>
      </c>
      <c r="N2272" s="107"/>
      <c r="O2272" s="100"/>
      <c r="P2272" s="3">
        <f t="shared" si="35"/>
        <v>50736.778223418791</v>
      </c>
    </row>
    <row r="2273" spans="1:16" x14ac:dyDescent="0.35">
      <c r="A2273" t="s">
        <v>10</v>
      </c>
      <c r="C2273" t="s">
        <v>11</v>
      </c>
      <c r="D2273" t="s">
        <v>44</v>
      </c>
      <c r="E2273" t="s">
        <v>668</v>
      </c>
      <c r="F2273" t="s">
        <v>669</v>
      </c>
      <c r="G2273">
        <v>4050</v>
      </c>
      <c r="H2273" t="s">
        <v>670</v>
      </c>
      <c r="I2273">
        <v>63300080</v>
      </c>
      <c r="J2273" t="s">
        <v>91</v>
      </c>
      <c r="K2273" s="3"/>
      <c r="L2273" s="3">
        <v>79138.780121922231</v>
      </c>
      <c r="M2273" s="3">
        <v>81908.637426189496</v>
      </c>
      <c r="N2273" s="107"/>
      <c r="O2273" s="100"/>
      <c r="P2273" s="3">
        <f t="shared" si="35"/>
        <v>161047.41754811173</v>
      </c>
    </row>
    <row r="2274" spans="1:16" x14ac:dyDescent="0.35">
      <c r="A2274" t="s">
        <v>10</v>
      </c>
      <c r="C2274" t="s">
        <v>11</v>
      </c>
      <c r="D2274" t="s">
        <v>44</v>
      </c>
      <c r="E2274" t="s">
        <v>668</v>
      </c>
      <c r="F2274" t="s">
        <v>669</v>
      </c>
      <c r="G2274">
        <v>4050</v>
      </c>
      <c r="H2274" t="s">
        <v>670</v>
      </c>
      <c r="I2274">
        <v>63300100</v>
      </c>
      <c r="J2274" t="s">
        <v>1869</v>
      </c>
      <c r="K2274" s="3"/>
      <c r="L2274" s="3">
        <v>23949.893984265935</v>
      </c>
      <c r="M2274" s="3">
        <v>24788.140273715242</v>
      </c>
      <c r="N2274" s="107"/>
      <c r="O2274" s="100"/>
      <c r="P2274" s="3">
        <f t="shared" si="35"/>
        <v>48738.034257981177</v>
      </c>
    </row>
    <row r="2275" spans="1:16" x14ac:dyDescent="0.35">
      <c r="A2275" t="s">
        <v>10</v>
      </c>
      <c r="C2275" t="s">
        <v>11</v>
      </c>
      <c r="D2275" t="s">
        <v>44</v>
      </c>
      <c r="E2275" t="s">
        <v>668</v>
      </c>
      <c r="F2275" t="s">
        <v>669</v>
      </c>
      <c r="G2275">
        <v>4050</v>
      </c>
      <c r="H2275" t="s">
        <v>670</v>
      </c>
      <c r="I2275">
        <v>63300110</v>
      </c>
      <c r="J2275" t="s">
        <v>1866</v>
      </c>
      <c r="K2275" s="3"/>
      <c r="L2275" s="3">
        <v>14582.559999984</v>
      </c>
      <c r="M2275" s="3">
        <v>14582.559999984</v>
      </c>
      <c r="N2275" s="107"/>
      <c r="O2275" s="100"/>
      <c r="P2275" s="3">
        <f t="shared" si="35"/>
        <v>29165.119999967999</v>
      </c>
    </row>
    <row r="2276" spans="1:16" x14ac:dyDescent="0.35">
      <c r="A2276" t="s">
        <v>10</v>
      </c>
      <c r="C2276" t="s">
        <v>11</v>
      </c>
      <c r="D2276" t="s">
        <v>44</v>
      </c>
      <c r="E2276" t="s">
        <v>668</v>
      </c>
      <c r="F2276" t="s">
        <v>669</v>
      </c>
      <c r="G2276">
        <v>4050</v>
      </c>
      <c r="H2276" t="s">
        <v>670</v>
      </c>
      <c r="I2276">
        <v>63300130</v>
      </c>
      <c r="J2276" t="s">
        <v>1896</v>
      </c>
      <c r="K2276" s="3"/>
      <c r="L2276" s="3">
        <v>26032.493461158629</v>
      </c>
      <c r="M2276" s="3">
        <v>26943.630732299182</v>
      </c>
      <c r="N2276" s="107"/>
      <c r="O2276" s="100"/>
      <c r="P2276" s="3">
        <f t="shared" si="35"/>
        <v>52976.124193457814</v>
      </c>
    </row>
    <row r="2277" spans="1:16" x14ac:dyDescent="0.35">
      <c r="A2277" t="s">
        <v>10</v>
      </c>
      <c r="C2277" t="s">
        <v>11</v>
      </c>
      <c r="D2277" t="s">
        <v>44</v>
      </c>
      <c r="E2277" t="s">
        <v>668</v>
      </c>
      <c r="F2277" t="s">
        <v>669</v>
      </c>
      <c r="G2277">
        <v>4050</v>
      </c>
      <c r="H2277" t="s">
        <v>670</v>
      </c>
      <c r="I2277">
        <v>63300170</v>
      </c>
      <c r="J2277" t="s">
        <v>1873</v>
      </c>
      <c r="K2277" s="3"/>
      <c r="L2277" s="3">
        <v>37754.289165899558</v>
      </c>
      <c r="M2277" s="3">
        <v>39075.689286706038</v>
      </c>
      <c r="N2277" s="107"/>
      <c r="O2277" s="100"/>
      <c r="P2277" s="3">
        <f t="shared" si="35"/>
        <v>76829.978452605603</v>
      </c>
    </row>
    <row r="2278" spans="1:16" x14ac:dyDescent="0.35">
      <c r="A2278" t="s">
        <v>10</v>
      </c>
      <c r="C2278" t="s">
        <v>11</v>
      </c>
      <c r="D2278" t="s">
        <v>44</v>
      </c>
      <c r="E2278" t="s">
        <v>671</v>
      </c>
      <c r="F2278" t="s">
        <v>672</v>
      </c>
      <c r="G2278">
        <v>4050</v>
      </c>
      <c r="H2278" t="s">
        <v>670</v>
      </c>
      <c r="I2278">
        <v>63300040</v>
      </c>
      <c r="J2278" t="s">
        <v>1515</v>
      </c>
      <c r="K2278" s="3"/>
      <c r="L2278" s="3">
        <v>27621.228652335209</v>
      </c>
      <c r="M2278" s="3">
        <v>28587.971655166937</v>
      </c>
      <c r="N2278" s="107"/>
      <c r="O2278" s="100"/>
      <c r="P2278" s="3">
        <f t="shared" si="35"/>
        <v>56209.200307502149</v>
      </c>
    </row>
    <row r="2279" spans="1:16" x14ac:dyDescent="0.35">
      <c r="A2279" t="s">
        <v>10</v>
      </c>
      <c r="C2279" t="s">
        <v>11</v>
      </c>
      <c r="D2279" t="s">
        <v>44</v>
      </c>
      <c r="E2279" t="s">
        <v>671</v>
      </c>
      <c r="F2279" t="s">
        <v>672</v>
      </c>
      <c r="G2279">
        <v>4050</v>
      </c>
      <c r="H2279" t="s">
        <v>670</v>
      </c>
      <c r="I2279">
        <v>63300080</v>
      </c>
      <c r="J2279" t="s">
        <v>91</v>
      </c>
      <c r="K2279" s="3"/>
      <c r="L2279" s="3">
        <v>88858.422414005545</v>
      </c>
      <c r="M2279" s="3">
        <v>91968.467198495709</v>
      </c>
      <c r="N2279" s="107"/>
      <c r="O2279" s="100"/>
      <c r="P2279" s="3">
        <f t="shared" si="35"/>
        <v>180826.88961250125</v>
      </c>
    </row>
    <row r="2280" spans="1:16" x14ac:dyDescent="0.35">
      <c r="A2280" t="s">
        <v>10</v>
      </c>
      <c r="C2280" t="s">
        <v>11</v>
      </c>
      <c r="D2280" t="s">
        <v>44</v>
      </c>
      <c r="E2280" t="s">
        <v>671</v>
      </c>
      <c r="F2280" t="s">
        <v>672</v>
      </c>
      <c r="G2280">
        <v>4050</v>
      </c>
      <c r="H2280" t="s">
        <v>670</v>
      </c>
      <c r="I2280">
        <v>63300100</v>
      </c>
      <c r="J2280" t="s">
        <v>1869</v>
      </c>
      <c r="K2280" s="3"/>
      <c r="L2280" s="3">
        <v>26891.364677922727</v>
      </c>
      <c r="M2280" s="3">
        <v>27832.562441650021</v>
      </c>
      <c r="N2280" s="107"/>
      <c r="O2280" s="100"/>
      <c r="P2280" s="3">
        <f t="shared" si="35"/>
        <v>54723.927119572749</v>
      </c>
    </row>
    <row r="2281" spans="1:16" x14ac:dyDescent="0.35">
      <c r="A2281" t="s">
        <v>10</v>
      </c>
      <c r="C2281" t="s">
        <v>11</v>
      </c>
      <c r="D2281" t="s">
        <v>44</v>
      </c>
      <c r="E2281" t="s">
        <v>671</v>
      </c>
      <c r="F2281" t="s">
        <v>672</v>
      </c>
      <c r="G2281">
        <v>4050</v>
      </c>
      <c r="H2281" t="s">
        <v>670</v>
      </c>
      <c r="I2281">
        <v>63300110</v>
      </c>
      <c r="J2281" t="s">
        <v>1866</v>
      </c>
      <c r="K2281" s="3"/>
      <c r="L2281" s="3">
        <v>1452</v>
      </c>
      <c r="M2281" s="3">
        <v>1452</v>
      </c>
      <c r="N2281" s="107"/>
      <c r="O2281" s="100"/>
      <c r="P2281" s="3">
        <f t="shared" si="35"/>
        <v>2904</v>
      </c>
    </row>
    <row r="2282" spans="1:16" x14ac:dyDescent="0.35">
      <c r="A2282" t="s">
        <v>10</v>
      </c>
      <c r="C2282" t="s">
        <v>11</v>
      </c>
      <c r="D2282" t="s">
        <v>44</v>
      </c>
      <c r="E2282" t="s">
        <v>671</v>
      </c>
      <c r="F2282" t="s">
        <v>672</v>
      </c>
      <c r="G2282">
        <v>4050</v>
      </c>
      <c r="H2282" t="s">
        <v>670</v>
      </c>
      <c r="I2282">
        <v>63300130</v>
      </c>
      <c r="J2282" t="s">
        <v>1896</v>
      </c>
      <c r="K2282" s="3"/>
      <c r="L2282" s="3">
        <v>29229.744215133407</v>
      </c>
      <c r="M2282" s="3">
        <v>30252.785262663067</v>
      </c>
      <c r="N2282" s="107"/>
      <c r="O2282" s="100"/>
      <c r="P2282" s="3">
        <f t="shared" si="35"/>
        <v>59482.529477796474</v>
      </c>
    </row>
    <row r="2283" spans="1:16" x14ac:dyDescent="0.35">
      <c r="A2283" t="s">
        <v>10</v>
      </c>
      <c r="C2283" t="s">
        <v>11</v>
      </c>
      <c r="D2283" t="s">
        <v>44</v>
      </c>
      <c r="E2283" t="s">
        <v>671</v>
      </c>
      <c r="F2283" t="s">
        <v>672</v>
      </c>
      <c r="G2283">
        <v>4050</v>
      </c>
      <c r="H2283" t="s">
        <v>670</v>
      </c>
      <c r="I2283">
        <v>63300170</v>
      </c>
      <c r="J2283" t="s">
        <v>1873</v>
      </c>
      <c r="K2283" s="3"/>
      <c r="L2283" s="3">
        <v>41826.431959250462</v>
      </c>
      <c r="M2283" s="3">
        <v>43290.357077824221</v>
      </c>
      <c r="N2283" s="107"/>
      <c r="O2283" s="100"/>
      <c r="P2283" s="3">
        <f t="shared" si="35"/>
        <v>85116.78903707469</v>
      </c>
    </row>
    <row r="2284" spans="1:16" x14ac:dyDescent="0.35">
      <c r="A2284" t="s">
        <v>10</v>
      </c>
      <c r="C2284" t="s">
        <v>11</v>
      </c>
      <c r="D2284" t="s">
        <v>44</v>
      </c>
      <c r="E2284" t="s">
        <v>673</v>
      </c>
      <c r="F2284" t="s">
        <v>674</v>
      </c>
      <c r="G2284">
        <v>4050</v>
      </c>
      <c r="H2284" t="s">
        <v>670</v>
      </c>
      <c r="I2284">
        <v>63300040</v>
      </c>
      <c r="J2284" t="s">
        <v>1515</v>
      </c>
      <c r="K2284" s="3"/>
      <c r="L2284" s="3">
        <v>27178.882217578299</v>
      </c>
      <c r="M2284" s="3">
        <v>28130.143095193536</v>
      </c>
      <c r="N2284" s="107"/>
      <c r="O2284" s="100"/>
      <c r="P2284" s="3">
        <f t="shared" si="35"/>
        <v>55309.025312771832</v>
      </c>
    </row>
    <row r="2285" spans="1:16" x14ac:dyDescent="0.35">
      <c r="A2285" t="s">
        <v>10</v>
      </c>
      <c r="C2285" t="s">
        <v>11</v>
      </c>
      <c r="D2285" t="s">
        <v>44</v>
      </c>
      <c r="E2285" t="s">
        <v>673</v>
      </c>
      <c r="F2285" t="s">
        <v>674</v>
      </c>
      <c r="G2285">
        <v>4050</v>
      </c>
      <c r="H2285" t="s">
        <v>670</v>
      </c>
      <c r="I2285">
        <v>63300080</v>
      </c>
      <c r="J2285" t="s">
        <v>91</v>
      </c>
      <c r="K2285" s="3"/>
      <c r="L2285" s="3">
        <v>140422.16599143523</v>
      </c>
      <c r="M2285" s="3">
        <v>145336.94180113543</v>
      </c>
      <c r="N2285" s="107"/>
      <c r="O2285" s="100"/>
      <c r="P2285" s="3">
        <f t="shared" si="35"/>
        <v>285759.10779257066</v>
      </c>
    </row>
    <row r="2286" spans="1:16" x14ac:dyDescent="0.35">
      <c r="A2286" t="s">
        <v>10</v>
      </c>
      <c r="C2286" t="s">
        <v>11</v>
      </c>
      <c r="D2286" t="s">
        <v>44</v>
      </c>
      <c r="E2286" t="s">
        <v>673</v>
      </c>
      <c r="F2286" t="s">
        <v>674</v>
      </c>
      <c r="G2286">
        <v>4050</v>
      </c>
      <c r="H2286" t="s">
        <v>670</v>
      </c>
      <c r="I2286">
        <v>63300100</v>
      </c>
      <c r="J2286" t="s">
        <v>1869</v>
      </c>
      <c r="K2286" s="3"/>
      <c r="L2286" s="3">
        <v>42496.181813197501</v>
      </c>
      <c r="M2286" s="3">
        <v>43983.548176659402</v>
      </c>
      <c r="N2286" s="107"/>
      <c r="O2286" s="100"/>
      <c r="P2286" s="3">
        <f t="shared" si="35"/>
        <v>86479.729989856904</v>
      </c>
    </row>
    <row r="2287" spans="1:16" x14ac:dyDescent="0.35">
      <c r="A2287" t="s">
        <v>10</v>
      </c>
      <c r="C2287" t="s">
        <v>11</v>
      </c>
      <c r="D2287" t="s">
        <v>44</v>
      </c>
      <c r="E2287" t="s">
        <v>673</v>
      </c>
      <c r="F2287" t="s">
        <v>674</v>
      </c>
      <c r="G2287">
        <v>4050</v>
      </c>
      <c r="H2287" t="s">
        <v>670</v>
      </c>
      <c r="I2287">
        <v>63300110</v>
      </c>
      <c r="J2287" t="s">
        <v>1866</v>
      </c>
      <c r="K2287" s="3"/>
      <c r="L2287" s="3">
        <v>3399.9999999840002</v>
      </c>
      <c r="M2287" s="3">
        <v>3399.9999999840002</v>
      </c>
      <c r="N2287" s="107"/>
      <c r="O2287" s="100"/>
      <c r="P2287" s="3">
        <f t="shared" si="35"/>
        <v>6799.9999999680003</v>
      </c>
    </row>
    <row r="2288" spans="1:16" x14ac:dyDescent="0.35">
      <c r="A2288" t="s">
        <v>10</v>
      </c>
      <c r="C2288" t="s">
        <v>11</v>
      </c>
      <c r="D2288" t="s">
        <v>44</v>
      </c>
      <c r="E2288" t="s">
        <v>673</v>
      </c>
      <c r="F2288" t="s">
        <v>674</v>
      </c>
      <c r="G2288">
        <v>4050</v>
      </c>
      <c r="H2288" t="s">
        <v>670</v>
      </c>
      <c r="I2288">
        <v>63300130</v>
      </c>
      <c r="J2288" t="s">
        <v>1896</v>
      </c>
      <c r="K2288" s="3"/>
      <c r="L2288" s="3">
        <v>46191.501970866855</v>
      </c>
      <c r="M2288" s="3">
        <v>47808.204539847182</v>
      </c>
      <c r="N2288" s="107"/>
      <c r="O2288" s="100"/>
      <c r="P2288" s="3">
        <f t="shared" si="35"/>
        <v>93999.706510714037</v>
      </c>
    </row>
    <row r="2289" spans="1:16" x14ac:dyDescent="0.35">
      <c r="A2289" t="s">
        <v>10</v>
      </c>
      <c r="C2289" t="s">
        <v>11</v>
      </c>
      <c r="D2289" t="s">
        <v>44</v>
      </c>
      <c r="E2289" t="s">
        <v>673</v>
      </c>
      <c r="F2289" t="s">
        <v>674</v>
      </c>
      <c r="G2289">
        <v>4050</v>
      </c>
      <c r="H2289" t="s">
        <v>670</v>
      </c>
      <c r="I2289">
        <v>63300170</v>
      </c>
      <c r="J2289" t="s">
        <v>1873</v>
      </c>
      <c r="K2289" s="3"/>
      <c r="L2289" s="3">
        <v>41156.593072332857</v>
      </c>
      <c r="M2289" s="3">
        <v>42597.073829864501</v>
      </c>
      <c r="N2289" s="107"/>
      <c r="O2289" s="100"/>
      <c r="P2289" s="3">
        <f t="shared" si="35"/>
        <v>83753.66690219735</v>
      </c>
    </row>
    <row r="2290" spans="1:16" x14ac:dyDescent="0.35">
      <c r="A2290" t="s">
        <v>10</v>
      </c>
      <c r="C2290" t="s">
        <v>11</v>
      </c>
      <c r="D2290" t="s">
        <v>44</v>
      </c>
      <c r="E2290" t="s">
        <v>675</v>
      </c>
      <c r="F2290" t="s">
        <v>676</v>
      </c>
      <c r="G2290">
        <v>4050</v>
      </c>
      <c r="H2290" t="s">
        <v>670</v>
      </c>
      <c r="I2290">
        <v>63300040</v>
      </c>
      <c r="J2290" t="s">
        <v>1515</v>
      </c>
      <c r="K2290" s="3"/>
      <c r="L2290" s="3">
        <v>39471.301975866045</v>
      </c>
      <c r="M2290" s="3">
        <v>40852.797545021349</v>
      </c>
      <c r="N2290" s="107"/>
      <c r="O2290" s="100"/>
      <c r="P2290" s="3">
        <f t="shared" si="35"/>
        <v>80324.099520887394</v>
      </c>
    </row>
    <row r="2291" spans="1:16" x14ac:dyDescent="0.35">
      <c r="A2291" t="s">
        <v>10</v>
      </c>
      <c r="C2291" t="s">
        <v>11</v>
      </c>
      <c r="D2291" t="s">
        <v>44</v>
      </c>
      <c r="E2291" t="s">
        <v>675</v>
      </c>
      <c r="F2291" t="s">
        <v>676</v>
      </c>
      <c r="G2291">
        <v>4050</v>
      </c>
      <c r="H2291" t="s">
        <v>670</v>
      </c>
      <c r="I2291">
        <v>63300080</v>
      </c>
      <c r="J2291" t="s">
        <v>91</v>
      </c>
      <c r="K2291" s="3"/>
      <c r="L2291" s="3">
        <v>120579.16601474778</v>
      </c>
      <c r="M2291" s="3">
        <v>124799.43682526395</v>
      </c>
      <c r="N2291" s="107"/>
      <c r="O2291" s="100"/>
      <c r="P2291" s="3">
        <f t="shared" si="35"/>
        <v>245378.60284001174</v>
      </c>
    </row>
    <row r="2292" spans="1:16" x14ac:dyDescent="0.35">
      <c r="A2292" t="s">
        <v>10</v>
      </c>
      <c r="C2292" t="s">
        <v>11</v>
      </c>
      <c r="D2292" t="s">
        <v>44</v>
      </c>
      <c r="E2292" t="s">
        <v>675</v>
      </c>
      <c r="F2292" t="s">
        <v>676</v>
      </c>
      <c r="G2292">
        <v>4050</v>
      </c>
      <c r="H2292" t="s">
        <v>670</v>
      </c>
      <c r="I2292">
        <v>63300100</v>
      </c>
      <c r="J2292" t="s">
        <v>1869</v>
      </c>
      <c r="K2292" s="3"/>
      <c r="L2292" s="3">
        <v>36491.063399199986</v>
      </c>
      <c r="M2292" s="3">
        <v>37768.250618171987</v>
      </c>
      <c r="N2292" s="107"/>
      <c r="O2292" s="100"/>
      <c r="P2292" s="3">
        <f t="shared" si="35"/>
        <v>74259.314017371973</v>
      </c>
    </row>
    <row r="2293" spans="1:16" x14ac:dyDescent="0.35">
      <c r="A2293" t="s">
        <v>10</v>
      </c>
      <c r="C2293" t="s">
        <v>11</v>
      </c>
      <c r="D2293" t="s">
        <v>44</v>
      </c>
      <c r="E2293" t="s">
        <v>675</v>
      </c>
      <c r="F2293" t="s">
        <v>676</v>
      </c>
      <c r="G2293">
        <v>4050</v>
      </c>
      <c r="H2293" t="s">
        <v>670</v>
      </c>
      <c r="I2293">
        <v>63300130</v>
      </c>
      <c r="J2293" t="s">
        <v>1896</v>
      </c>
      <c r="K2293" s="3"/>
      <c r="L2293" s="3">
        <v>39664.199346956513</v>
      </c>
      <c r="M2293" s="3">
        <v>41052.446324099983</v>
      </c>
      <c r="N2293" s="107"/>
      <c r="O2293" s="100"/>
      <c r="P2293" s="3">
        <f t="shared" si="35"/>
        <v>80716.645671056496</v>
      </c>
    </row>
    <row r="2294" spans="1:16" x14ac:dyDescent="0.35">
      <c r="A2294" t="s">
        <v>10</v>
      </c>
      <c r="C2294" t="s">
        <v>11</v>
      </c>
      <c r="D2294" t="s">
        <v>44</v>
      </c>
      <c r="E2294" t="s">
        <v>675</v>
      </c>
      <c r="F2294" t="s">
        <v>676</v>
      </c>
      <c r="G2294">
        <v>4050</v>
      </c>
      <c r="H2294" t="s">
        <v>670</v>
      </c>
      <c r="I2294">
        <v>63300170</v>
      </c>
      <c r="J2294" t="s">
        <v>1873</v>
      </c>
      <c r="K2294" s="3"/>
      <c r="L2294" s="3">
        <v>59770.82870631144</v>
      </c>
      <c r="M2294" s="3">
        <v>61862.807711032336</v>
      </c>
      <c r="N2294" s="107"/>
      <c r="O2294" s="100"/>
      <c r="P2294" s="3">
        <f t="shared" si="35"/>
        <v>121633.63641734378</v>
      </c>
    </row>
    <row r="2295" spans="1:16" x14ac:dyDescent="0.35">
      <c r="A2295" t="s">
        <v>10</v>
      </c>
      <c r="C2295" t="s">
        <v>11</v>
      </c>
      <c r="D2295" t="s">
        <v>44</v>
      </c>
      <c r="E2295" t="s">
        <v>677</v>
      </c>
      <c r="F2295" t="s">
        <v>678</v>
      </c>
      <c r="G2295">
        <v>4050</v>
      </c>
      <c r="H2295" t="s">
        <v>670</v>
      </c>
      <c r="I2295">
        <v>63300040</v>
      </c>
      <c r="J2295" t="s">
        <v>1515</v>
      </c>
      <c r="K2295" s="3"/>
      <c r="L2295" s="3">
        <v>3390.428444424083</v>
      </c>
      <c r="M2295" s="3">
        <v>3509.0934399789257</v>
      </c>
      <c r="N2295" s="107"/>
      <c r="O2295" s="100"/>
      <c r="P2295" s="3">
        <f t="shared" si="35"/>
        <v>6899.5218844030087</v>
      </c>
    </row>
    <row r="2296" spans="1:16" x14ac:dyDescent="0.35">
      <c r="A2296" t="s">
        <v>10</v>
      </c>
      <c r="C2296" t="s">
        <v>11</v>
      </c>
      <c r="D2296" t="s">
        <v>44</v>
      </c>
      <c r="E2296" t="s">
        <v>677</v>
      </c>
      <c r="F2296" t="s">
        <v>678</v>
      </c>
      <c r="G2296">
        <v>4050</v>
      </c>
      <c r="H2296" t="s">
        <v>670</v>
      </c>
      <c r="I2296">
        <v>63300080</v>
      </c>
      <c r="J2296" t="s">
        <v>91</v>
      </c>
      <c r="K2296" s="3"/>
      <c r="L2296" s="3">
        <v>14069.777054695562</v>
      </c>
      <c r="M2296" s="3">
        <v>14562.219251609904</v>
      </c>
      <c r="N2296" s="107"/>
      <c r="O2296" s="100"/>
      <c r="P2296" s="3">
        <f t="shared" si="35"/>
        <v>28631.996306305467</v>
      </c>
    </row>
    <row r="2297" spans="1:16" x14ac:dyDescent="0.35">
      <c r="A2297" t="s">
        <v>10</v>
      </c>
      <c r="C2297" t="s">
        <v>11</v>
      </c>
      <c r="D2297" t="s">
        <v>44</v>
      </c>
      <c r="E2297" t="s">
        <v>677</v>
      </c>
      <c r="F2297" t="s">
        <v>678</v>
      </c>
      <c r="G2297">
        <v>4050</v>
      </c>
      <c r="H2297" t="s">
        <v>670</v>
      </c>
      <c r="I2297">
        <v>63300100</v>
      </c>
      <c r="J2297" t="s">
        <v>1869</v>
      </c>
      <c r="K2297" s="3"/>
      <c r="L2297" s="3">
        <v>4257.9588454999721</v>
      </c>
      <c r="M2297" s="3">
        <v>4406.9874050924718</v>
      </c>
      <c r="N2297" s="107"/>
      <c r="O2297" s="100"/>
      <c r="P2297" s="3">
        <f t="shared" si="35"/>
        <v>8664.9462505924439</v>
      </c>
    </row>
    <row r="2298" spans="1:16" x14ac:dyDescent="0.35">
      <c r="A2298" t="s">
        <v>10</v>
      </c>
      <c r="C2298" t="s">
        <v>11</v>
      </c>
      <c r="D2298" t="s">
        <v>44</v>
      </c>
      <c r="E2298" t="s">
        <v>677</v>
      </c>
      <c r="F2298" t="s">
        <v>678</v>
      </c>
      <c r="G2298">
        <v>4050</v>
      </c>
      <c r="H2298" t="s">
        <v>670</v>
      </c>
      <c r="I2298">
        <v>63300110</v>
      </c>
      <c r="J2298" t="s">
        <v>1866</v>
      </c>
      <c r="K2298" s="3"/>
      <c r="L2298" s="3">
        <v>190.40000001600001</v>
      </c>
      <c r="M2298" s="3">
        <v>190.40000001600001</v>
      </c>
      <c r="N2298" s="107"/>
      <c r="O2298" s="100"/>
      <c r="P2298" s="3">
        <f t="shared" si="35"/>
        <v>380.80000003200001</v>
      </c>
    </row>
    <row r="2299" spans="1:16" x14ac:dyDescent="0.35">
      <c r="A2299" t="s">
        <v>10</v>
      </c>
      <c r="C2299" t="s">
        <v>11</v>
      </c>
      <c r="D2299" t="s">
        <v>44</v>
      </c>
      <c r="E2299" t="s">
        <v>677</v>
      </c>
      <c r="F2299" t="s">
        <v>678</v>
      </c>
      <c r="G2299">
        <v>4050</v>
      </c>
      <c r="H2299" t="s">
        <v>670</v>
      </c>
      <c r="I2299">
        <v>63300130</v>
      </c>
      <c r="J2299" t="s">
        <v>1896</v>
      </c>
      <c r="K2299" s="3"/>
      <c r="L2299" s="3">
        <v>4628.2161364130134</v>
      </c>
      <c r="M2299" s="3">
        <v>4790.2037011874691</v>
      </c>
      <c r="N2299" s="107"/>
      <c r="O2299" s="100"/>
      <c r="P2299" s="3">
        <f t="shared" si="35"/>
        <v>9418.4198376004824</v>
      </c>
    </row>
    <row r="2300" spans="1:16" x14ac:dyDescent="0.35">
      <c r="A2300" t="s">
        <v>10</v>
      </c>
      <c r="C2300" t="s">
        <v>11</v>
      </c>
      <c r="D2300" t="s">
        <v>44</v>
      </c>
      <c r="E2300" t="s">
        <v>677</v>
      </c>
      <c r="F2300" t="s">
        <v>678</v>
      </c>
      <c r="G2300">
        <v>4050</v>
      </c>
      <c r="H2300" t="s">
        <v>670</v>
      </c>
      <c r="I2300">
        <v>63300170</v>
      </c>
      <c r="J2300" t="s">
        <v>1873</v>
      </c>
      <c r="K2300" s="3"/>
      <c r="L2300" s="3">
        <v>5134.0773586993255</v>
      </c>
      <c r="M2300" s="3">
        <v>5313.7700662538018</v>
      </c>
      <c r="N2300" s="107"/>
      <c r="O2300" s="100"/>
      <c r="P2300" s="3">
        <f t="shared" si="35"/>
        <v>10447.847424953128</v>
      </c>
    </row>
    <row r="2301" spans="1:16" x14ac:dyDescent="0.35">
      <c r="A2301" t="s">
        <v>10</v>
      </c>
      <c r="C2301" t="s">
        <v>11</v>
      </c>
      <c r="D2301" t="s">
        <v>44</v>
      </c>
      <c r="E2301" t="s">
        <v>679</v>
      </c>
      <c r="F2301" t="s">
        <v>680</v>
      </c>
      <c r="G2301">
        <v>4050</v>
      </c>
      <c r="H2301" t="s">
        <v>670</v>
      </c>
      <c r="I2301">
        <v>63300040</v>
      </c>
      <c r="J2301" t="s">
        <v>1515</v>
      </c>
      <c r="K2301" s="3"/>
      <c r="L2301" s="3">
        <v>894.09654155533542</v>
      </c>
      <c r="M2301" s="3">
        <v>925.38992050977208</v>
      </c>
      <c r="N2301" s="107"/>
      <c r="O2301" s="100"/>
      <c r="P2301" s="3">
        <f t="shared" si="35"/>
        <v>1819.4864620651074</v>
      </c>
    </row>
    <row r="2302" spans="1:16" x14ac:dyDescent="0.35">
      <c r="A2302" t="s">
        <v>10</v>
      </c>
      <c r="C2302" t="s">
        <v>11</v>
      </c>
      <c r="D2302" t="s">
        <v>44</v>
      </c>
      <c r="E2302" t="s">
        <v>679</v>
      </c>
      <c r="F2302" t="s">
        <v>680</v>
      </c>
      <c r="G2302">
        <v>4050</v>
      </c>
      <c r="H2302" t="s">
        <v>670</v>
      </c>
      <c r="I2302">
        <v>63300080</v>
      </c>
      <c r="J2302" t="s">
        <v>91</v>
      </c>
      <c r="K2302" s="3"/>
      <c r="L2302" s="3">
        <v>45654.594464215159</v>
      </c>
      <c r="M2302" s="3">
        <v>47252.505270462687</v>
      </c>
      <c r="N2302" s="107"/>
      <c r="O2302" s="100"/>
      <c r="P2302" s="3">
        <f t="shared" si="35"/>
        <v>92907.099734677846</v>
      </c>
    </row>
    <row r="2303" spans="1:16" x14ac:dyDescent="0.35">
      <c r="A2303" t="s">
        <v>10</v>
      </c>
      <c r="C2303" t="s">
        <v>11</v>
      </c>
      <c r="D2303" t="s">
        <v>44</v>
      </c>
      <c r="E2303" t="s">
        <v>679</v>
      </c>
      <c r="F2303" t="s">
        <v>680</v>
      </c>
      <c r="G2303">
        <v>4050</v>
      </c>
      <c r="H2303" t="s">
        <v>670</v>
      </c>
      <c r="I2303">
        <v>63300100</v>
      </c>
      <c r="J2303" t="s">
        <v>1869</v>
      </c>
      <c r="K2303" s="3"/>
      <c r="L2303" s="3">
        <v>13816.522008907217</v>
      </c>
      <c r="M2303" s="3">
        <v>14300.10027921897</v>
      </c>
      <c r="N2303" s="107"/>
      <c r="O2303" s="100"/>
      <c r="P2303" s="3">
        <f t="shared" si="35"/>
        <v>28116.622288126186</v>
      </c>
    </row>
    <row r="2304" spans="1:16" x14ac:dyDescent="0.35">
      <c r="A2304" t="s">
        <v>10</v>
      </c>
      <c r="C2304" t="s">
        <v>11</v>
      </c>
      <c r="D2304" t="s">
        <v>44</v>
      </c>
      <c r="E2304" t="s">
        <v>679</v>
      </c>
      <c r="F2304" t="s">
        <v>680</v>
      </c>
      <c r="G2304">
        <v>4050</v>
      </c>
      <c r="H2304" t="s">
        <v>670</v>
      </c>
      <c r="I2304">
        <v>63300130</v>
      </c>
      <c r="J2304" t="s">
        <v>1896</v>
      </c>
      <c r="K2304" s="3"/>
      <c r="L2304" s="3">
        <v>15017.958705333935</v>
      </c>
      <c r="M2304" s="3">
        <v>15543.58726002062</v>
      </c>
      <c r="N2304" s="107"/>
      <c r="O2304" s="100"/>
      <c r="P2304" s="3">
        <f t="shared" si="35"/>
        <v>30561.545965354555</v>
      </c>
    </row>
    <row r="2305" spans="1:16" x14ac:dyDescent="0.35">
      <c r="A2305" t="s">
        <v>10</v>
      </c>
      <c r="C2305" t="s">
        <v>11</v>
      </c>
      <c r="D2305" t="s">
        <v>44</v>
      </c>
      <c r="E2305" t="s">
        <v>679</v>
      </c>
      <c r="F2305" t="s">
        <v>680</v>
      </c>
      <c r="G2305">
        <v>4050</v>
      </c>
      <c r="H2305" t="s">
        <v>670</v>
      </c>
      <c r="I2305">
        <v>63300170</v>
      </c>
      <c r="J2305" t="s">
        <v>1873</v>
      </c>
      <c r="K2305" s="3"/>
      <c r="L2305" s="3">
        <v>1353.9176200695081</v>
      </c>
      <c r="M2305" s="3">
        <v>1401.3047367719407</v>
      </c>
      <c r="N2305" s="107"/>
      <c r="O2305" s="100"/>
      <c r="P2305" s="3">
        <f t="shared" si="35"/>
        <v>2755.2223568414488</v>
      </c>
    </row>
    <row r="2306" spans="1:16" x14ac:dyDescent="0.35">
      <c r="A2306" t="s">
        <v>10</v>
      </c>
      <c r="C2306" t="s">
        <v>11</v>
      </c>
      <c r="D2306" t="s">
        <v>44</v>
      </c>
      <c r="E2306" t="s">
        <v>681</v>
      </c>
      <c r="F2306" t="s">
        <v>682</v>
      </c>
      <c r="G2306">
        <v>4050</v>
      </c>
      <c r="H2306" t="s">
        <v>670</v>
      </c>
      <c r="I2306">
        <v>63300040</v>
      </c>
      <c r="J2306" t="s">
        <v>1515</v>
      </c>
      <c r="K2306" s="3"/>
      <c r="L2306" s="3">
        <v>47251.620327222663</v>
      </c>
      <c r="M2306" s="3">
        <v>48905.427038675458</v>
      </c>
      <c r="N2306" s="107"/>
      <c r="O2306" s="100"/>
      <c r="P2306" s="3">
        <f t="shared" si="35"/>
        <v>96157.047365898121</v>
      </c>
    </row>
    <row r="2307" spans="1:16" x14ac:dyDescent="0.35">
      <c r="A2307" t="s">
        <v>10</v>
      </c>
      <c r="C2307" t="s">
        <v>11</v>
      </c>
      <c r="D2307" t="s">
        <v>44</v>
      </c>
      <c r="E2307" t="s">
        <v>681</v>
      </c>
      <c r="F2307" t="s">
        <v>682</v>
      </c>
      <c r="G2307">
        <v>4050</v>
      </c>
      <c r="H2307" t="s">
        <v>670</v>
      </c>
      <c r="I2307">
        <v>63300080</v>
      </c>
      <c r="J2307" t="s">
        <v>91</v>
      </c>
      <c r="K2307" s="3"/>
      <c r="L2307" s="3">
        <v>155572.01472303586</v>
      </c>
      <c r="M2307" s="3">
        <v>161017.03523834213</v>
      </c>
      <c r="N2307" s="107"/>
      <c r="O2307" s="100"/>
      <c r="P2307" s="3">
        <f t="shared" si="35"/>
        <v>316589.04996137798</v>
      </c>
    </row>
    <row r="2308" spans="1:16" x14ac:dyDescent="0.35">
      <c r="A2308" t="s">
        <v>10</v>
      </c>
      <c r="C2308" t="s">
        <v>11</v>
      </c>
      <c r="D2308" t="s">
        <v>44</v>
      </c>
      <c r="E2308" t="s">
        <v>681</v>
      </c>
      <c r="F2308" t="s">
        <v>682</v>
      </c>
      <c r="G2308">
        <v>4050</v>
      </c>
      <c r="H2308" t="s">
        <v>670</v>
      </c>
      <c r="I2308">
        <v>63300100</v>
      </c>
      <c r="J2308" t="s">
        <v>1869</v>
      </c>
      <c r="K2308" s="3"/>
      <c r="L2308" s="3">
        <v>47081.004455655595</v>
      </c>
      <c r="M2308" s="3">
        <v>48728.839611603536</v>
      </c>
      <c r="N2308" s="107"/>
      <c r="O2308" s="100"/>
      <c r="P2308" s="3">
        <f t="shared" ref="P2308:P2371" si="36">SUM(L2308:N2308)</f>
        <v>95809.844067259139</v>
      </c>
    </row>
    <row r="2309" spans="1:16" x14ac:dyDescent="0.35">
      <c r="A2309" t="s">
        <v>10</v>
      </c>
      <c r="C2309" t="s">
        <v>11</v>
      </c>
      <c r="D2309" t="s">
        <v>44</v>
      </c>
      <c r="E2309" t="s">
        <v>681</v>
      </c>
      <c r="F2309" t="s">
        <v>682</v>
      </c>
      <c r="G2309">
        <v>4050</v>
      </c>
      <c r="H2309" t="s">
        <v>670</v>
      </c>
      <c r="I2309">
        <v>63300110</v>
      </c>
      <c r="J2309" t="s">
        <v>1866</v>
      </c>
      <c r="K2309" s="3"/>
      <c r="L2309" s="3">
        <v>1481.51384616</v>
      </c>
      <c r="M2309" s="3">
        <v>1481.51384616</v>
      </c>
      <c r="N2309" s="107"/>
      <c r="O2309" s="100"/>
      <c r="P2309" s="3">
        <f t="shared" si="36"/>
        <v>2963.0276923199999</v>
      </c>
    </row>
    <row r="2310" spans="1:16" x14ac:dyDescent="0.35">
      <c r="A2310" t="s">
        <v>10</v>
      </c>
      <c r="C2310" t="s">
        <v>11</v>
      </c>
      <c r="D2310" t="s">
        <v>44</v>
      </c>
      <c r="E2310" t="s">
        <v>681</v>
      </c>
      <c r="F2310" t="s">
        <v>682</v>
      </c>
      <c r="G2310">
        <v>4050</v>
      </c>
      <c r="H2310" t="s">
        <v>670</v>
      </c>
      <c r="I2310">
        <v>63300130</v>
      </c>
      <c r="J2310" t="s">
        <v>1896</v>
      </c>
      <c r="K2310" s="3"/>
      <c r="L2310" s="3">
        <v>51175.00484310391</v>
      </c>
      <c r="M2310" s="3">
        <v>52966.130012612542</v>
      </c>
      <c r="N2310" s="107"/>
      <c r="O2310" s="100"/>
      <c r="P2310" s="3">
        <f t="shared" si="36"/>
        <v>104141.13485571646</v>
      </c>
    </row>
    <row r="2311" spans="1:16" x14ac:dyDescent="0.35">
      <c r="A2311" t="s">
        <v>10</v>
      </c>
      <c r="C2311" t="s">
        <v>11</v>
      </c>
      <c r="D2311" t="s">
        <v>44</v>
      </c>
      <c r="E2311" t="s">
        <v>681</v>
      </c>
      <c r="F2311" t="s">
        <v>682</v>
      </c>
      <c r="G2311">
        <v>4050</v>
      </c>
      <c r="H2311" t="s">
        <v>670</v>
      </c>
      <c r="I2311">
        <v>63300170</v>
      </c>
      <c r="J2311" t="s">
        <v>1873</v>
      </c>
      <c r="K2311" s="3"/>
      <c r="L2311" s="3">
        <v>71552.453638365754</v>
      </c>
      <c r="M2311" s="3">
        <v>74056.789515708544</v>
      </c>
      <c r="N2311" s="107"/>
      <c r="O2311" s="100"/>
      <c r="P2311" s="3">
        <f t="shared" si="36"/>
        <v>145609.2431540743</v>
      </c>
    </row>
    <row r="2312" spans="1:16" x14ac:dyDescent="0.35">
      <c r="A2312" t="s">
        <v>10</v>
      </c>
      <c r="C2312" t="s">
        <v>11</v>
      </c>
      <c r="D2312" t="s">
        <v>44</v>
      </c>
      <c r="E2312" t="s">
        <v>683</v>
      </c>
      <c r="F2312" t="s">
        <v>684</v>
      </c>
      <c r="G2312">
        <v>4050</v>
      </c>
      <c r="H2312" t="s">
        <v>670</v>
      </c>
      <c r="I2312">
        <v>63300040</v>
      </c>
      <c r="J2312" t="s">
        <v>1515</v>
      </c>
      <c r="K2312" s="3"/>
      <c r="L2312" s="3">
        <v>624.36678068149627</v>
      </c>
      <c r="M2312" s="3">
        <v>646.21961800534848</v>
      </c>
      <c r="N2312" s="107"/>
      <c r="O2312" s="100"/>
      <c r="P2312" s="3">
        <f t="shared" si="36"/>
        <v>1270.5863986868449</v>
      </c>
    </row>
    <row r="2313" spans="1:16" x14ac:dyDescent="0.35">
      <c r="A2313" t="s">
        <v>10</v>
      </c>
      <c r="C2313" t="s">
        <v>11</v>
      </c>
      <c r="D2313" t="s">
        <v>44</v>
      </c>
      <c r="E2313" t="s">
        <v>683</v>
      </c>
      <c r="F2313" t="s">
        <v>684</v>
      </c>
      <c r="G2313">
        <v>4050</v>
      </c>
      <c r="H2313" t="s">
        <v>670</v>
      </c>
      <c r="I2313">
        <v>63300080</v>
      </c>
      <c r="J2313" t="s">
        <v>91</v>
      </c>
      <c r="K2313" s="3"/>
      <c r="L2313" s="3">
        <v>46024.534394526461</v>
      </c>
      <c r="M2313" s="3">
        <v>47635.393098334884</v>
      </c>
      <c r="N2313" s="107"/>
      <c r="O2313" s="100"/>
      <c r="P2313" s="3">
        <f t="shared" si="36"/>
        <v>93659.927492861345</v>
      </c>
    </row>
    <row r="2314" spans="1:16" x14ac:dyDescent="0.35">
      <c r="A2314" t="s">
        <v>10</v>
      </c>
      <c r="C2314" t="s">
        <v>11</v>
      </c>
      <c r="D2314" t="s">
        <v>44</v>
      </c>
      <c r="E2314" t="s">
        <v>683</v>
      </c>
      <c r="F2314" t="s">
        <v>684</v>
      </c>
      <c r="G2314">
        <v>4050</v>
      </c>
      <c r="H2314" t="s">
        <v>670</v>
      </c>
      <c r="I2314">
        <v>63300100</v>
      </c>
      <c r="J2314" t="s">
        <v>1869</v>
      </c>
      <c r="K2314" s="3"/>
      <c r="L2314" s="3">
        <v>13928.477514133008</v>
      </c>
      <c r="M2314" s="3">
        <v>14415.974227127663</v>
      </c>
      <c r="N2314" s="107"/>
      <c r="O2314" s="100"/>
      <c r="P2314" s="3">
        <f t="shared" si="36"/>
        <v>28344.451741260673</v>
      </c>
    </row>
    <row r="2315" spans="1:16" x14ac:dyDescent="0.35">
      <c r="A2315" t="s">
        <v>10</v>
      </c>
      <c r="C2315" t="s">
        <v>11</v>
      </c>
      <c r="D2315" t="s">
        <v>44</v>
      </c>
      <c r="E2315" t="s">
        <v>683</v>
      </c>
      <c r="F2315" t="s">
        <v>684</v>
      </c>
      <c r="G2315">
        <v>4050</v>
      </c>
      <c r="H2315" t="s">
        <v>670</v>
      </c>
      <c r="I2315">
        <v>63300130</v>
      </c>
      <c r="J2315" t="s">
        <v>1896</v>
      </c>
      <c r="K2315" s="3"/>
      <c r="L2315" s="3">
        <v>15139.649471883706</v>
      </c>
      <c r="M2315" s="3">
        <v>15669.537203399634</v>
      </c>
      <c r="N2315" s="107"/>
      <c r="O2315" s="100"/>
      <c r="P2315" s="3">
        <f t="shared" si="36"/>
        <v>30809.186675283338</v>
      </c>
    </row>
    <row r="2316" spans="1:16" x14ac:dyDescent="0.35">
      <c r="A2316" t="s">
        <v>10</v>
      </c>
      <c r="C2316" t="s">
        <v>11</v>
      </c>
      <c r="D2316" t="s">
        <v>44</v>
      </c>
      <c r="E2316" t="s">
        <v>683</v>
      </c>
      <c r="F2316" t="s">
        <v>684</v>
      </c>
      <c r="G2316">
        <v>4050</v>
      </c>
      <c r="H2316" t="s">
        <v>670</v>
      </c>
      <c r="I2316">
        <v>63300170</v>
      </c>
      <c r="J2316" t="s">
        <v>1873</v>
      </c>
      <c r="K2316" s="3"/>
      <c r="L2316" s="3">
        <v>945.46969646055152</v>
      </c>
      <c r="M2316" s="3">
        <v>978.5611358366707</v>
      </c>
      <c r="N2316" s="107"/>
      <c r="O2316" s="100"/>
      <c r="P2316" s="3">
        <f t="shared" si="36"/>
        <v>1924.0308322972223</v>
      </c>
    </row>
    <row r="2317" spans="1:16" x14ac:dyDescent="0.35">
      <c r="A2317" t="s">
        <v>10</v>
      </c>
      <c r="C2317" t="s">
        <v>11</v>
      </c>
      <c r="D2317" t="s">
        <v>44</v>
      </c>
      <c r="E2317" t="s">
        <v>685</v>
      </c>
      <c r="F2317" t="s">
        <v>686</v>
      </c>
      <c r="G2317">
        <v>4050</v>
      </c>
      <c r="H2317" t="s">
        <v>670</v>
      </c>
      <c r="I2317">
        <v>63300040</v>
      </c>
      <c r="J2317" t="s">
        <v>1515</v>
      </c>
      <c r="K2317" s="3"/>
      <c r="L2317" s="3">
        <v>17337.590018736744</v>
      </c>
      <c r="M2317" s="3">
        <v>17944.405669392527</v>
      </c>
      <c r="N2317" s="107"/>
      <c r="O2317" s="100"/>
      <c r="P2317" s="3">
        <f t="shared" si="36"/>
        <v>35281.995688129275</v>
      </c>
    </row>
    <row r="2318" spans="1:16" x14ac:dyDescent="0.35">
      <c r="A2318" t="s">
        <v>10</v>
      </c>
      <c r="C2318" t="s">
        <v>11</v>
      </c>
      <c r="D2318" t="s">
        <v>44</v>
      </c>
      <c r="E2318" t="s">
        <v>685</v>
      </c>
      <c r="F2318" t="s">
        <v>686</v>
      </c>
      <c r="G2318">
        <v>4050</v>
      </c>
      <c r="H2318" t="s">
        <v>670</v>
      </c>
      <c r="I2318">
        <v>63300080</v>
      </c>
      <c r="J2318" t="s">
        <v>91</v>
      </c>
      <c r="K2318" s="3"/>
      <c r="L2318" s="3">
        <v>87128.579413898755</v>
      </c>
      <c r="M2318" s="3">
        <v>90178.079693385196</v>
      </c>
      <c r="N2318" s="107"/>
      <c r="O2318" s="100"/>
      <c r="P2318" s="3">
        <f t="shared" si="36"/>
        <v>177306.65910728395</v>
      </c>
    </row>
    <row r="2319" spans="1:16" x14ac:dyDescent="0.35">
      <c r="A2319" t="s">
        <v>10</v>
      </c>
      <c r="C2319" t="s">
        <v>11</v>
      </c>
      <c r="D2319" t="s">
        <v>44</v>
      </c>
      <c r="E2319" t="s">
        <v>685</v>
      </c>
      <c r="F2319" t="s">
        <v>686</v>
      </c>
      <c r="G2319">
        <v>4050</v>
      </c>
      <c r="H2319" t="s">
        <v>670</v>
      </c>
      <c r="I2319">
        <v>63300100</v>
      </c>
      <c r="J2319" t="s">
        <v>1869</v>
      </c>
      <c r="K2319" s="3"/>
      <c r="L2319" s="3">
        <v>26367.859559469362</v>
      </c>
      <c r="M2319" s="3">
        <v>27290.734644050783</v>
      </c>
      <c r="N2319" s="107"/>
      <c r="O2319" s="100"/>
      <c r="P2319" s="3">
        <f t="shared" si="36"/>
        <v>53658.594203520144</v>
      </c>
    </row>
    <row r="2320" spans="1:16" x14ac:dyDescent="0.35">
      <c r="A2320" t="s">
        <v>10</v>
      </c>
      <c r="C2320" t="s">
        <v>11</v>
      </c>
      <c r="D2320" t="s">
        <v>44</v>
      </c>
      <c r="E2320" t="s">
        <v>685</v>
      </c>
      <c r="F2320" t="s">
        <v>686</v>
      </c>
      <c r="G2320">
        <v>4050</v>
      </c>
      <c r="H2320" t="s">
        <v>670</v>
      </c>
      <c r="I2320">
        <v>63300110</v>
      </c>
      <c r="J2320" t="s">
        <v>1866</v>
      </c>
      <c r="K2320" s="3"/>
      <c r="L2320" s="3">
        <v>2950.5200000160003</v>
      </c>
      <c r="M2320" s="3">
        <v>2950.5200000160003</v>
      </c>
      <c r="N2320" s="107"/>
      <c r="O2320" s="100"/>
      <c r="P2320" s="3">
        <f t="shared" si="36"/>
        <v>5901.0400000320005</v>
      </c>
    </row>
    <row r="2321" spans="1:16" x14ac:dyDescent="0.35">
      <c r="A2321" t="s">
        <v>10</v>
      </c>
      <c r="C2321" t="s">
        <v>11</v>
      </c>
      <c r="D2321" t="s">
        <v>44</v>
      </c>
      <c r="E2321" t="s">
        <v>685</v>
      </c>
      <c r="F2321" t="s">
        <v>686</v>
      </c>
      <c r="G2321">
        <v>4050</v>
      </c>
      <c r="H2321" t="s">
        <v>670</v>
      </c>
      <c r="I2321">
        <v>63300130</v>
      </c>
      <c r="J2321" t="s">
        <v>1896</v>
      </c>
      <c r="K2321" s="3"/>
      <c r="L2321" s="3">
        <v>28660.716912466698</v>
      </c>
      <c r="M2321" s="3">
        <v>29663.842004403028</v>
      </c>
      <c r="N2321" s="107"/>
      <c r="O2321" s="100"/>
      <c r="P2321" s="3">
        <f t="shared" si="36"/>
        <v>58324.558916869726</v>
      </c>
    </row>
    <row r="2322" spans="1:16" x14ac:dyDescent="0.35">
      <c r="A2322" t="s">
        <v>10</v>
      </c>
      <c r="C2322" t="s">
        <v>11</v>
      </c>
      <c r="D2322" t="s">
        <v>44</v>
      </c>
      <c r="E2322" t="s">
        <v>685</v>
      </c>
      <c r="F2322" t="s">
        <v>686</v>
      </c>
      <c r="G2322">
        <v>4050</v>
      </c>
      <c r="H2322" t="s">
        <v>670</v>
      </c>
      <c r="I2322">
        <v>63300170</v>
      </c>
      <c r="J2322" t="s">
        <v>1873</v>
      </c>
      <c r="K2322" s="3"/>
      <c r="L2322" s="3">
        <v>26254.064885515643</v>
      </c>
      <c r="M2322" s="3">
        <v>27172.957156508684</v>
      </c>
      <c r="N2322" s="107"/>
      <c r="O2322" s="100"/>
      <c r="P2322" s="3">
        <f t="shared" si="36"/>
        <v>53427.022042024328</v>
      </c>
    </row>
    <row r="2323" spans="1:16" x14ac:dyDescent="0.35">
      <c r="A2323" t="s">
        <v>10</v>
      </c>
      <c r="C2323" t="s">
        <v>11</v>
      </c>
      <c r="D2323" t="s">
        <v>44</v>
      </c>
      <c r="E2323" t="s">
        <v>687</v>
      </c>
      <c r="F2323" t="s">
        <v>688</v>
      </c>
      <c r="G2323">
        <v>4050</v>
      </c>
      <c r="H2323" t="s">
        <v>670</v>
      </c>
      <c r="I2323">
        <v>63300040</v>
      </c>
      <c r="J2323" t="s">
        <v>1515</v>
      </c>
      <c r="K2323" s="3"/>
      <c r="L2323" s="3">
        <v>32966.402090944444</v>
      </c>
      <c r="M2323" s="3">
        <v>34120.226164127496</v>
      </c>
      <c r="N2323" s="107"/>
      <c r="O2323" s="100"/>
      <c r="P2323" s="3">
        <f t="shared" si="36"/>
        <v>67086.628255071933</v>
      </c>
    </row>
    <row r="2324" spans="1:16" x14ac:dyDescent="0.35">
      <c r="A2324" t="s">
        <v>10</v>
      </c>
      <c r="C2324" t="s">
        <v>11</v>
      </c>
      <c r="D2324" t="s">
        <v>44</v>
      </c>
      <c r="E2324" t="s">
        <v>687</v>
      </c>
      <c r="F2324" t="s">
        <v>688</v>
      </c>
      <c r="G2324">
        <v>4050</v>
      </c>
      <c r="H2324" t="s">
        <v>670</v>
      </c>
      <c r="I2324">
        <v>63300080</v>
      </c>
      <c r="J2324" t="s">
        <v>91</v>
      </c>
      <c r="K2324" s="3"/>
      <c r="L2324" s="3">
        <v>102809.98908649394</v>
      </c>
      <c r="M2324" s="3">
        <v>106408.3387045212</v>
      </c>
      <c r="N2324" s="107"/>
      <c r="O2324" s="100"/>
      <c r="P2324" s="3">
        <f t="shared" si="36"/>
        <v>209218.32779101515</v>
      </c>
    </row>
    <row r="2325" spans="1:16" x14ac:dyDescent="0.35">
      <c r="A2325" t="s">
        <v>10</v>
      </c>
      <c r="C2325" t="s">
        <v>11</v>
      </c>
      <c r="D2325" t="s">
        <v>44</v>
      </c>
      <c r="E2325" t="s">
        <v>687</v>
      </c>
      <c r="F2325" t="s">
        <v>688</v>
      </c>
      <c r="G2325">
        <v>4050</v>
      </c>
      <c r="H2325" t="s">
        <v>670</v>
      </c>
      <c r="I2325">
        <v>63300100</v>
      </c>
      <c r="J2325" t="s">
        <v>1869</v>
      </c>
      <c r="K2325" s="3"/>
      <c r="L2325" s="3">
        <v>31113.549328807374</v>
      </c>
      <c r="M2325" s="3">
        <v>32202.523555315627</v>
      </c>
      <c r="N2325" s="107"/>
      <c r="O2325" s="100"/>
      <c r="P2325" s="3">
        <f t="shared" si="36"/>
        <v>63316.072884123001</v>
      </c>
    </row>
    <row r="2326" spans="1:16" x14ac:dyDescent="0.35">
      <c r="A2326" t="s">
        <v>10</v>
      </c>
      <c r="C2326" t="s">
        <v>11</v>
      </c>
      <c r="D2326" t="s">
        <v>44</v>
      </c>
      <c r="E2326" t="s">
        <v>687</v>
      </c>
      <c r="F2326" t="s">
        <v>688</v>
      </c>
      <c r="G2326">
        <v>4050</v>
      </c>
      <c r="H2326" t="s">
        <v>670</v>
      </c>
      <c r="I2326">
        <v>63300130</v>
      </c>
      <c r="J2326" t="s">
        <v>1896</v>
      </c>
      <c r="K2326" s="3"/>
      <c r="L2326" s="3">
        <v>33819.075357399321</v>
      </c>
      <c r="M2326" s="3">
        <v>35002.742994908294</v>
      </c>
      <c r="N2326" s="107"/>
      <c r="O2326" s="100"/>
      <c r="P2326" s="3">
        <f t="shared" si="36"/>
        <v>68821.818352307615</v>
      </c>
    </row>
    <row r="2327" spans="1:16" x14ac:dyDescent="0.35">
      <c r="A2327" t="s">
        <v>10</v>
      </c>
      <c r="C2327" t="s">
        <v>11</v>
      </c>
      <c r="D2327" t="s">
        <v>44</v>
      </c>
      <c r="E2327" t="s">
        <v>687</v>
      </c>
      <c r="F2327" t="s">
        <v>688</v>
      </c>
      <c r="G2327">
        <v>4050</v>
      </c>
      <c r="H2327" t="s">
        <v>670</v>
      </c>
      <c r="I2327">
        <v>63300170</v>
      </c>
      <c r="J2327" t="s">
        <v>1873</v>
      </c>
      <c r="K2327" s="3"/>
      <c r="L2327" s="3">
        <v>49920.551737715876</v>
      </c>
      <c r="M2327" s="3">
        <v>51667.77104853592</v>
      </c>
      <c r="N2327" s="107"/>
      <c r="O2327" s="100"/>
      <c r="P2327" s="3">
        <f t="shared" si="36"/>
        <v>101588.3227862518</v>
      </c>
    </row>
    <row r="2328" spans="1:16" x14ac:dyDescent="0.35">
      <c r="A2328" t="s">
        <v>10</v>
      </c>
      <c r="C2328" t="s">
        <v>11</v>
      </c>
      <c r="D2328" t="s">
        <v>44</v>
      </c>
      <c r="E2328" t="s">
        <v>689</v>
      </c>
      <c r="F2328" t="s">
        <v>690</v>
      </c>
      <c r="G2328">
        <v>4050</v>
      </c>
      <c r="H2328" t="s">
        <v>670</v>
      </c>
      <c r="I2328">
        <v>63300040</v>
      </c>
      <c r="J2328" t="s">
        <v>1515</v>
      </c>
      <c r="K2328" s="3"/>
      <c r="L2328" s="3">
        <v>4013.7750441680423</v>
      </c>
      <c r="M2328" s="3">
        <v>4154.2571707139232</v>
      </c>
      <c r="N2328" s="107"/>
      <c r="O2328" s="100"/>
      <c r="P2328" s="3">
        <f t="shared" si="36"/>
        <v>8168.032214881965</v>
      </c>
    </row>
    <row r="2329" spans="1:16" x14ac:dyDescent="0.35">
      <c r="A2329" t="s">
        <v>10</v>
      </c>
      <c r="C2329" t="s">
        <v>11</v>
      </c>
      <c r="D2329" t="s">
        <v>44</v>
      </c>
      <c r="E2329" t="s">
        <v>689</v>
      </c>
      <c r="F2329" t="s">
        <v>690</v>
      </c>
      <c r="G2329">
        <v>4050</v>
      </c>
      <c r="H2329" t="s">
        <v>670</v>
      </c>
      <c r="I2329">
        <v>63300080</v>
      </c>
      <c r="J2329" t="s">
        <v>91</v>
      </c>
      <c r="K2329" s="3"/>
      <c r="L2329" s="3">
        <v>15999.806487461174</v>
      </c>
      <c r="M2329" s="3">
        <v>16559.799714522313</v>
      </c>
      <c r="N2329" s="107"/>
      <c r="O2329" s="100"/>
      <c r="P2329" s="3">
        <f t="shared" si="36"/>
        <v>32559.606201983486</v>
      </c>
    </row>
    <row r="2330" spans="1:16" x14ac:dyDescent="0.35">
      <c r="A2330" t="s">
        <v>10</v>
      </c>
      <c r="C2330" t="s">
        <v>11</v>
      </c>
      <c r="D2330" t="s">
        <v>44</v>
      </c>
      <c r="E2330" t="s">
        <v>689</v>
      </c>
      <c r="F2330" t="s">
        <v>690</v>
      </c>
      <c r="G2330">
        <v>4050</v>
      </c>
      <c r="H2330" t="s">
        <v>670</v>
      </c>
      <c r="I2330">
        <v>63300100</v>
      </c>
      <c r="J2330" t="s">
        <v>1869</v>
      </c>
      <c r="K2330" s="3"/>
      <c r="L2330" s="3">
        <v>4842.0467001527231</v>
      </c>
      <c r="M2330" s="3">
        <v>5011.5183346580689</v>
      </c>
      <c r="N2330" s="107"/>
      <c r="O2330" s="100"/>
      <c r="P2330" s="3">
        <f t="shared" si="36"/>
        <v>9853.565034810792</v>
      </c>
    </row>
    <row r="2331" spans="1:16" x14ac:dyDescent="0.35">
      <c r="A2331" t="s">
        <v>10</v>
      </c>
      <c r="C2331" t="s">
        <v>11</v>
      </c>
      <c r="D2331" t="s">
        <v>44</v>
      </c>
      <c r="E2331" t="s">
        <v>689</v>
      </c>
      <c r="F2331" t="s">
        <v>690</v>
      </c>
      <c r="G2331">
        <v>4050</v>
      </c>
      <c r="H2331" t="s">
        <v>670</v>
      </c>
      <c r="I2331">
        <v>63300110</v>
      </c>
      <c r="J2331" t="s">
        <v>1866</v>
      </c>
      <c r="K2331" s="3"/>
      <c r="L2331" s="3">
        <v>1532.7999999839999</v>
      </c>
      <c r="M2331" s="3">
        <v>1532.7999999839999</v>
      </c>
      <c r="N2331" s="107"/>
      <c r="O2331" s="100"/>
      <c r="P2331" s="3">
        <f t="shared" si="36"/>
        <v>3065.5999999679998</v>
      </c>
    </row>
    <row r="2332" spans="1:16" x14ac:dyDescent="0.35">
      <c r="A2332" t="s">
        <v>10</v>
      </c>
      <c r="C2332" t="s">
        <v>11</v>
      </c>
      <c r="D2332" t="s">
        <v>44</v>
      </c>
      <c r="E2332" t="s">
        <v>689</v>
      </c>
      <c r="F2332" t="s">
        <v>690</v>
      </c>
      <c r="G2332">
        <v>4050</v>
      </c>
      <c r="H2332" t="s">
        <v>670</v>
      </c>
      <c r="I2332">
        <v>63300130</v>
      </c>
      <c r="J2332" t="s">
        <v>1896</v>
      </c>
      <c r="K2332" s="3"/>
      <c r="L2332" s="3">
        <v>5263.0942392964389</v>
      </c>
      <c r="M2332" s="3">
        <v>5447.3025376718142</v>
      </c>
      <c r="N2332" s="107"/>
      <c r="O2332" s="100"/>
      <c r="P2332" s="3">
        <f t="shared" si="36"/>
        <v>10710.396776968253</v>
      </c>
    </row>
    <row r="2333" spans="1:16" x14ac:dyDescent="0.35">
      <c r="A2333" t="s">
        <v>10</v>
      </c>
      <c r="C2333" t="s">
        <v>11</v>
      </c>
      <c r="D2333" t="s">
        <v>44</v>
      </c>
      <c r="E2333" t="s">
        <v>689</v>
      </c>
      <c r="F2333" t="s">
        <v>690</v>
      </c>
      <c r="G2333">
        <v>4050</v>
      </c>
      <c r="H2333" t="s">
        <v>670</v>
      </c>
      <c r="I2333">
        <v>63300170</v>
      </c>
      <c r="J2333" t="s">
        <v>1873</v>
      </c>
      <c r="K2333" s="3"/>
      <c r="L2333" s="3">
        <v>6078.0022097401788</v>
      </c>
      <c r="M2333" s="3">
        <v>6290.732287081084</v>
      </c>
      <c r="N2333" s="107"/>
      <c r="O2333" s="100"/>
      <c r="P2333" s="3">
        <f t="shared" si="36"/>
        <v>12368.734496821264</v>
      </c>
    </row>
    <row r="2334" spans="1:16" x14ac:dyDescent="0.35">
      <c r="A2334" t="s">
        <v>10</v>
      </c>
      <c r="C2334" t="s">
        <v>11</v>
      </c>
      <c r="D2334" t="s">
        <v>44</v>
      </c>
      <c r="E2334" t="s">
        <v>691</v>
      </c>
      <c r="F2334" t="s">
        <v>692</v>
      </c>
      <c r="G2334">
        <v>4050</v>
      </c>
      <c r="H2334" t="s">
        <v>670</v>
      </c>
      <c r="I2334">
        <v>63300040</v>
      </c>
      <c r="J2334" t="s">
        <v>1515</v>
      </c>
      <c r="K2334" s="3"/>
      <c r="L2334" s="3">
        <v>26253.7746406394</v>
      </c>
      <c r="M2334" s="3">
        <v>27172.656753061776</v>
      </c>
      <c r="N2334" s="107"/>
      <c r="O2334" s="100"/>
      <c r="P2334" s="3">
        <f t="shared" si="36"/>
        <v>53426.431393701176</v>
      </c>
    </row>
    <row r="2335" spans="1:16" x14ac:dyDescent="0.35">
      <c r="A2335" t="s">
        <v>10</v>
      </c>
      <c r="C2335" t="s">
        <v>11</v>
      </c>
      <c r="D2335" t="s">
        <v>44</v>
      </c>
      <c r="E2335" t="s">
        <v>691</v>
      </c>
      <c r="F2335" t="s">
        <v>692</v>
      </c>
      <c r="G2335">
        <v>4050</v>
      </c>
      <c r="H2335" t="s">
        <v>670</v>
      </c>
      <c r="I2335">
        <v>63300080</v>
      </c>
      <c r="J2335" t="s">
        <v>91</v>
      </c>
      <c r="K2335" s="3"/>
      <c r="L2335" s="3">
        <v>91722.590281241515</v>
      </c>
      <c r="M2335" s="3">
        <v>94932.88094108495</v>
      </c>
      <c r="N2335" s="107"/>
      <c r="O2335" s="100"/>
      <c r="P2335" s="3">
        <f t="shared" si="36"/>
        <v>186655.47122232645</v>
      </c>
    </row>
    <row r="2336" spans="1:16" x14ac:dyDescent="0.35">
      <c r="A2336" t="s">
        <v>10</v>
      </c>
      <c r="C2336" t="s">
        <v>11</v>
      </c>
      <c r="D2336" t="s">
        <v>44</v>
      </c>
      <c r="E2336" t="s">
        <v>691</v>
      </c>
      <c r="F2336" t="s">
        <v>692</v>
      </c>
      <c r="G2336">
        <v>4050</v>
      </c>
      <c r="H2336" t="s">
        <v>670</v>
      </c>
      <c r="I2336">
        <v>63300100</v>
      </c>
      <c r="J2336" t="s">
        <v>1869</v>
      </c>
      <c r="K2336" s="3"/>
      <c r="L2336" s="3">
        <v>27758.152321954669</v>
      </c>
      <c r="M2336" s="3">
        <v>28729.687653223078</v>
      </c>
      <c r="N2336" s="107"/>
      <c r="O2336" s="100"/>
      <c r="P2336" s="3">
        <f t="shared" si="36"/>
        <v>56487.839975177747</v>
      </c>
    </row>
    <row r="2337" spans="1:16" x14ac:dyDescent="0.35">
      <c r="A2337" t="s">
        <v>10</v>
      </c>
      <c r="C2337" t="s">
        <v>11</v>
      </c>
      <c r="D2337" t="s">
        <v>44</v>
      </c>
      <c r="E2337" t="s">
        <v>691</v>
      </c>
      <c r="F2337" t="s">
        <v>692</v>
      </c>
      <c r="G2337">
        <v>4050</v>
      </c>
      <c r="H2337" t="s">
        <v>670</v>
      </c>
      <c r="I2337">
        <v>63300110</v>
      </c>
      <c r="J2337" t="s">
        <v>1866</v>
      </c>
      <c r="K2337" s="3"/>
      <c r="L2337" s="3">
        <v>420.36</v>
      </c>
      <c r="M2337" s="3">
        <v>420.36</v>
      </c>
      <c r="N2337" s="107"/>
      <c r="O2337" s="100"/>
      <c r="P2337" s="3">
        <f t="shared" si="36"/>
        <v>840.72</v>
      </c>
    </row>
    <row r="2338" spans="1:16" x14ac:dyDescent="0.35">
      <c r="A2338" t="s">
        <v>10</v>
      </c>
      <c r="C2338" t="s">
        <v>11</v>
      </c>
      <c r="D2338" t="s">
        <v>44</v>
      </c>
      <c r="E2338" t="s">
        <v>691</v>
      </c>
      <c r="F2338" t="s">
        <v>692</v>
      </c>
      <c r="G2338">
        <v>4050</v>
      </c>
      <c r="H2338" t="s">
        <v>670</v>
      </c>
      <c r="I2338">
        <v>63300130</v>
      </c>
      <c r="J2338" t="s">
        <v>1896</v>
      </c>
      <c r="K2338" s="3"/>
      <c r="L2338" s="3">
        <v>30171.904697776816</v>
      </c>
      <c r="M2338" s="3">
        <v>31227.921362198998</v>
      </c>
      <c r="N2338" s="107"/>
      <c r="O2338" s="100"/>
      <c r="P2338" s="3">
        <f t="shared" si="36"/>
        <v>61399.826059975814</v>
      </c>
    </row>
    <row r="2339" spans="1:16" x14ac:dyDescent="0.35">
      <c r="A2339" t="s">
        <v>10</v>
      </c>
      <c r="C2339" t="s">
        <v>11</v>
      </c>
      <c r="D2339" t="s">
        <v>44</v>
      </c>
      <c r="E2339" t="s">
        <v>691</v>
      </c>
      <c r="F2339" t="s">
        <v>692</v>
      </c>
      <c r="G2339">
        <v>4050</v>
      </c>
      <c r="H2339" t="s">
        <v>670</v>
      </c>
      <c r="I2339">
        <v>63300170</v>
      </c>
      <c r="J2339" t="s">
        <v>1873</v>
      </c>
      <c r="K2339" s="3"/>
      <c r="L2339" s="3">
        <v>39755.715884396806</v>
      </c>
      <c r="M2339" s="3">
        <v>41147.165940350693</v>
      </c>
      <c r="N2339" s="107"/>
      <c r="O2339" s="100"/>
      <c r="P2339" s="3">
        <f t="shared" si="36"/>
        <v>80902.881824747499</v>
      </c>
    </row>
    <row r="2340" spans="1:16" x14ac:dyDescent="0.35">
      <c r="A2340" t="s">
        <v>10</v>
      </c>
      <c r="C2340" t="s">
        <v>11</v>
      </c>
      <c r="D2340" t="s">
        <v>44</v>
      </c>
      <c r="E2340" t="s">
        <v>693</v>
      </c>
      <c r="F2340" t="s">
        <v>694</v>
      </c>
      <c r="G2340">
        <v>4050</v>
      </c>
      <c r="H2340" t="s">
        <v>670</v>
      </c>
      <c r="I2340">
        <v>63300040</v>
      </c>
      <c r="J2340" t="s">
        <v>1515</v>
      </c>
      <c r="K2340" s="3"/>
      <c r="L2340" s="3">
        <v>25872.264057555334</v>
      </c>
      <c r="M2340" s="3">
        <v>26777.793299569767</v>
      </c>
      <c r="N2340" s="107"/>
      <c r="O2340" s="100"/>
      <c r="P2340" s="3">
        <f t="shared" si="36"/>
        <v>52650.057357125101</v>
      </c>
    </row>
    <row r="2341" spans="1:16" x14ac:dyDescent="0.35">
      <c r="A2341" t="s">
        <v>10</v>
      </c>
      <c r="C2341" t="s">
        <v>11</v>
      </c>
      <c r="D2341" t="s">
        <v>44</v>
      </c>
      <c r="E2341" t="s">
        <v>693</v>
      </c>
      <c r="F2341" t="s">
        <v>694</v>
      </c>
      <c r="G2341">
        <v>4050</v>
      </c>
      <c r="H2341" t="s">
        <v>670</v>
      </c>
      <c r="I2341">
        <v>63300080</v>
      </c>
      <c r="J2341" t="s">
        <v>91</v>
      </c>
      <c r="K2341" s="3"/>
      <c r="L2341" s="3">
        <v>96065.758586239666</v>
      </c>
      <c r="M2341" s="3">
        <v>99428.060136758053</v>
      </c>
      <c r="N2341" s="107"/>
      <c r="O2341" s="100"/>
      <c r="P2341" s="3">
        <f t="shared" si="36"/>
        <v>195493.81872299773</v>
      </c>
    </row>
    <row r="2342" spans="1:16" x14ac:dyDescent="0.35">
      <c r="A2342" t="s">
        <v>10</v>
      </c>
      <c r="C2342" t="s">
        <v>11</v>
      </c>
      <c r="D2342" t="s">
        <v>44</v>
      </c>
      <c r="E2342" t="s">
        <v>693</v>
      </c>
      <c r="F2342" t="s">
        <v>694</v>
      </c>
      <c r="G2342">
        <v>4050</v>
      </c>
      <c r="H2342" t="s">
        <v>670</v>
      </c>
      <c r="I2342">
        <v>63300100</v>
      </c>
      <c r="J2342" t="s">
        <v>1869</v>
      </c>
      <c r="K2342" s="3"/>
      <c r="L2342" s="3">
        <v>29072.532203730425</v>
      </c>
      <c r="M2342" s="3">
        <v>30090.070830860986</v>
      </c>
      <c r="N2342" s="107"/>
      <c r="O2342" s="100"/>
      <c r="P2342" s="3">
        <f t="shared" si="36"/>
        <v>59162.603034591411</v>
      </c>
    </row>
    <row r="2343" spans="1:16" x14ac:dyDescent="0.35">
      <c r="A2343" t="s">
        <v>10</v>
      </c>
      <c r="C2343" t="s">
        <v>11</v>
      </c>
      <c r="D2343" t="s">
        <v>44</v>
      </c>
      <c r="E2343" t="s">
        <v>693</v>
      </c>
      <c r="F2343" t="s">
        <v>694</v>
      </c>
      <c r="G2343">
        <v>4050</v>
      </c>
      <c r="H2343" t="s">
        <v>670</v>
      </c>
      <c r="I2343">
        <v>63300110</v>
      </c>
      <c r="J2343" t="s">
        <v>1866</v>
      </c>
      <c r="K2343" s="3"/>
      <c r="L2343" s="3">
        <v>576.92307691200006</v>
      </c>
      <c r="M2343" s="3">
        <v>576.92307691200006</v>
      </c>
      <c r="N2343" s="107"/>
      <c r="O2343" s="100"/>
      <c r="P2343" s="3">
        <f t="shared" si="36"/>
        <v>1153.8461538240001</v>
      </c>
    </row>
    <row r="2344" spans="1:16" x14ac:dyDescent="0.35">
      <c r="A2344" t="s">
        <v>10</v>
      </c>
      <c r="C2344" t="s">
        <v>11</v>
      </c>
      <c r="D2344" t="s">
        <v>44</v>
      </c>
      <c r="E2344" t="s">
        <v>693</v>
      </c>
      <c r="F2344" t="s">
        <v>694</v>
      </c>
      <c r="G2344">
        <v>4050</v>
      </c>
      <c r="H2344" t="s">
        <v>670</v>
      </c>
      <c r="I2344">
        <v>63300130</v>
      </c>
      <c r="J2344" t="s">
        <v>1896</v>
      </c>
      <c r="K2344" s="3"/>
      <c r="L2344" s="3">
        <v>31600.578482315679</v>
      </c>
      <c r="M2344" s="3">
        <v>32706.598729196729</v>
      </c>
      <c r="N2344" s="107"/>
      <c r="O2344" s="100"/>
      <c r="P2344" s="3">
        <f t="shared" si="36"/>
        <v>64307.177211512404</v>
      </c>
    </row>
    <row r="2345" spans="1:16" x14ac:dyDescent="0.35">
      <c r="A2345" t="s">
        <v>10</v>
      </c>
      <c r="C2345" t="s">
        <v>11</v>
      </c>
      <c r="D2345" t="s">
        <v>44</v>
      </c>
      <c r="E2345" t="s">
        <v>693</v>
      </c>
      <c r="F2345" t="s">
        <v>694</v>
      </c>
      <c r="G2345">
        <v>4050</v>
      </c>
      <c r="H2345" t="s">
        <v>670</v>
      </c>
      <c r="I2345">
        <v>63300170</v>
      </c>
      <c r="J2345" t="s">
        <v>1873</v>
      </c>
      <c r="K2345" s="3"/>
      <c r="L2345" s="3">
        <v>39177.999858583797</v>
      </c>
      <c r="M2345" s="3">
        <v>40549.22985363422</v>
      </c>
      <c r="N2345" s="107"/>
      <c r="O2345" s="100"/>
      <c r="P2345" s="3">
        <f t="shared" si="36"/>
        <v>79727.229712218017</v>
      </c>
    </row>
    <row r="2346" spans="1:16" x14ac:dyDescent="0.35">
      <c r="A2346" t="s">
        <v>10</v>
      </c>
      <c r="C2346" t="s">
        <v>11</v>
      </c>
      <c r="D2346" t="s">
        <v>44</v>
      </c>
      <c r="E2346" t="s">
        <v>695</v>
      </c>
      <c r="F2346" t="s">
        <v>696</v>
      </c>
      <c r="G2346">
        <v>4050</v>
      </c>
      <c r="H2346" t="s">
        <v>670</v>
      </c>
      <c r="I2346">
        <v>63300040</v>
      </c>
      <c r="J2346" t="s">
        <v>1515</v>
      </c>
      <c r="K2346" s="3"/>
      <c r="L2346" s="3">
        <v>102985.54169851269</v>
      </c>
      <c r="M2346" s="3">
        <v>106590.03565796063</v>
      </c>
      <c r="N2346" s="107"/>
      <c r="O2346" s="100"/>
      <c r="P2346" s="3">
        <f t="shared" si="36"/>
        <v>209575.57735647331</v>
      </c>
    </row>
    <row r="2347" spans="1:16" x14ac:dyDescent="0.35">
      <c r="A2347" t="s">
        <v>10</v>
      </c>
      <c r="C2347" t="s">
        <v>11</v>
      </c>
      <c r="D2347" t="s">
        <v>44</v>
      </c>
      <c r="E2347" t="s">
        <v>695</v>
      </c>
      <c r="F2347" t="s">
        <v>696</v>
      </c>
      <c r="G2347">
        <v>4050</v>
      </c>
      <c r="H2347" t="s">
        <v>670</v>
      </c>
      <c r="I2347">
        <v>63300080</v>
      </c>
      <c r="J2347" t="s">
        <v>91</v>
      </c>
      <c r="K2347" s="3"/>
      <c r="L2347" s="3">
        <v>307826.21843540639</v>
      </c>
      <c r="M2347" s="3">
        <v>318600.13608064561</v>
      </c>
      <c r="N2347" s="107"/>
      <c r="O2347" s="100"/>
      <c r="P2347" s="3">
        <f t="shared" si="36"/>
        <v>626426.35451605194</v>
      </c>
    </row>
    <row r="2348" spans="1:16" x14ac:dyDescent="0.35">
      <c r="A2348" t="s">
        <v>10</v>
      </c>
      <c r="C2348" t="s">
        <v>11</v>
      </c>
      <c r="D2348" t="s">
        <v>44</v>
      </c>
      <c r="E2348" t="s">
        <v>695</v>
      </c>
      <c r="F2348" t="s">
        <v>696</v>
      </c>
      <c r="G2348">
        <v>4050</v>
      </c>
      <c r="H2348" t="s">
        <v>670</v>
      </c>
      <c r="I2348">
        <v>63300100</v>
      </c>
      <c r="J2348" t="s">
        <v>1869</v>
      </c>
      <c r="K2348" s="3"/>
      <c r="L2348" s="3">
        <v>93157.934526504556</v>
      </c>
      <c r="M2348" s="3">
        <v>96418.462234932202</v>
      </c>
      <c r="N2348" s="107"/>
      <c r="O2348" s="100"/>
      <c r="P2348" s="3">
        <f t="shared" si="36"/>
        <v>189576.39676143677</v>
      </c>
    </row>
    <row r="2349" spans="1:16" x14ac:dyDescent="0.35">
      <c r="A2349" t="s">
        <v>10</v>
      </c>
      <c r="C2349" t="s">
        <v>11</v>
      </c>
      <c r="D2349" t="s">
        <v>44</v>
      </c>
      <c r="E2349" t="s">
        <v>695</v>
      </c>
      <c r="F2349" t="s">
        <v>696</v>
      </c>
      <c r="G2349">
        <v>4050</v>
      </c>
      <c r="H2349" t="s">
        <v>670</v>
      </c>
      <c r="I2349">
        <v>63300130</v>
      </c>
      <c r="J2349" t="s">
        <v>1896</v>
      </c>
      <c r="K2349" s="3"/>
      <c r="L2349" s="3">
        <v>101258.62448533105</v>
      </c>
      <c r="M2349" s="3">
        <v>104802.67634231763</v>
      </c>
      <c r="N2349" s="107"/>
      <c r="O2349" s="100"/>
      <c r="P2349" s="3">
        <f t="shared" si="36"/>
        <v>206061.30082764867</v>
      </c>
    </row>
    <row r="2350" spans="1:16" x14ac:dyDescent="0.35">
      <c r="A2350" t="s">
        <v>10</v>
      </c>
      <c r="C2350" t="s">
        <v>11</v>
      </c>
      <c r="D2350" t="s">
        <v>44</v>
      </c>
      <c r="E2350" t="s">
        <v>695</v>
      </c>
      <c r="F2350" t="s">
        <v>696</v>
      </c>
      <c r="G2350">
        <v>4050</v>
      </c>
      <c r="H2350" t="s">
        <v>670</v>
      </c>
      <c r="I2350">
        <v>63300170</v>
      </c>
      <c r="J2350" t="s">
        <v>1873</v>
      </c>
      <c r="K2350" s="3"/>
      <c r="L2350" s="3">
        <v>155949.5345720335</v>
      </c>
      <c r="M2350" s="3">
        <v>161407.76828205469</v>
      </c>
      <c r="N2350" s="107"/>
      <c r="O2350" s="100"/>
      <c r="P2350" s="3">
        <f t="shared" si="36"/>
        <v>317357.30285408819</v>
      </c>
    </row>
    <row r="2351" spans="1:16" x14ac:dyDescent="0.35">
      <c r="A2351" t="s">
        <v>10</v>
      </c>
      <c r="C2351" t="s">
        <v>11</v>
      </c>
      <c r="D2351" t="s">
        <v>44</v>
      </c>
      <c r="E2351" t="s">
        <v>697</v>
      </c>
      <c r="F2351" t="s">
        <v>698</v>
      </c>
      <c r="G2351">
        <v>4050</v>
      </c>
      <c r="H2351" t="s">
        <v>670</v>
      </c>
      <c r="I2351">
        <v>63300040</v>
      </c>
      <c r="J2351" t="s">
        <v>1515</v>
      </c>
      <c r="K2351" s="3"/>
      <c r="L2351" s="3">
        <v>1336.0213273195236</v>
      </c>
      <c r="M2351" s="3">
        <v>1382.7820737757067</v>
      </c>
      <c r="N2351" s="107"/>
      <c r="O2351" s="100"/>
      <c r="P2351" s="3">
        <f t="shared" si="36"/>
        <v>2718.8034010952306</v>
      </c>
    </row>
    <row r="2352" spans="1:16" x14ac:dyDescent="0.35">
      <c r="A2352" t="s">
        <v>10</v>
      </c>
      <c r="C2352" t="s">
        <v>11</v>
      </c>
      <c r="D2352" t="s">
        <v>44</v>
      </c>
      <c r="E2352" t="s">
        <v>697</v>
      </c>
      <c r="F2352" t="s">
        <v>698</v>
      </c>
      <c r="G2352">
        <v>4050</v>
      </c>
      <c r="H2352" t="s">
        <v>670</v>
      </c>
      <c r="I2352">
        <v>63300080</v>
      </c>
      <c r="J2352" t="s">
        <v>91</v>
      </c>
      <c r="K2352" s="3"/>
      <c r="L2352" s="3">
        <v>3868.0998429060496</v>
      </c>
      <c r="M2352" s="3">
        <v>4003.4833374077607</v>
      </c>
      <c r="N2352" s="107"/>
      <c r="O2352" s="100"/>
      <c r="P2352" s="3">
        <f t="shared" si="36"/>
        <v>7871.5831803138099</v>
      </c>
    </row>
    <row r="2353" spans="1:16" x14ac:dyDescent="0.35">
      <c r="A2353" t="s">
        <v>10</v>
      </c>
      <c r="C2353" t="s">
        <v>11</v>
      </c>
      <c r="D2353" t="s">
        <v>44</v>
      </c>
      <c r="E2353" t="s">
        <v>697</v>
      </c>
      <c r="F2353" t="s">
        <v>698</v>
      </c>
      <c r="G2353">
        <v>4050</v>
      </c>
      <c r="H2353" t="s">
        <v>670</v>
      </c>
      <c r="I2353">
        <v>63300100</v>
      </c>
      <c r="J2353" t="s">
        <v>1869</v>
      </c>
      <c r="K2353" s="3"/>
      <c r="L2353" s="3">
        <v>1170.6091629847256</v>
      </c>
      <c r="M2353" s="3">
        <v>1211.5804836891907</v>
      </c>
      <c r="N2353" s="107"/>
      <c r="O2353" s="100"/>
      <c r="P2353" s="3">
        <f t="shared" si="36"/>
        <v>2382.1896466739163</v>
      </c>
    </row>
    <row r="2354" spans="1:16" x14ac:dyDescent="0.35">
      <c r="A2354" t="s">
        <v>10</v>
      </c>
      <c r="C2354" t="s">
        <v>11</v>
      </c>
      <c r="D2354" t="s">
        <v>44</v>
      </c>
      <c r="E2354" t="s">
        <v>697</v>
      </c>
      <c r="F2354" t="s">
        <v>698</v>
      </c>
      <c r="G2354">
        <v>4050</v>
      </c>
      <c r="H2354" t="s">
        <v>670</v>
      </c>
      <c r="I2354">
        <v>63300130</v>
      </c>
      <c r="J2354" t="s">
        <v>1896</v>
      </c>
      <c r="K2354" s="3"/>
      <c r="L2354" s="3">
        <v>1272.4012641138322</v>
      </c>
      <c r="M2354" s="3">
        <v>1316.9353083578162</v>
      </c>
      <c r="N2354" s="107"/>
      <c r="O2354" s="100"/>
      <c r="P2354" s="3">
        <f t="shared" si="36"/>
        <v>2589.3365724716487</v>
      </c>
    </row>
    <row r="2355" spans="1:16" x14ac:dyDescent="0.35">
      <c r="A2355" t="s">
        <v>10</v>
      </c>
      <c r="C2355" t="s">
        <v>11</v>
      </c>
      <c r="D2355" t="s">
        <v>44</v>
      </c>
      <c r="E2355" t="s">
        <v>697</v>
      </c>
      <c r="F2355" t="s">
        <v>698</v>
      </c>
      <c r="G2355">
        <v>4050</v>
      </c>
      <c r="H2355" t="s">
        <v>670</v>
      </c>
      <c r="I2355">
        <v>63300170</v>
      </c>
      <c r="J2355" t="s">
        <v>1873</v>
      </c>
      <c r="K2355" s="3"/>
      <c r="L2355" s="3">
        <v>2023.118009940993</v>
      </c>
      <c r="M2355" s="3">
        <v>2093.9271402889276</v>
      </c>
      <c r="N2355" s="107"/>
      <c r="O2355" s="100"/>
      <c r="P2355" s="3">
        <f t="shared" si="36"/>
        <v>4117.0451502299202</v>
      </c>
    </row>
    <row r="2356" spans="1:16" x14ac:dyDescent="0.35">
      <c r="A2356" t="s">
        <v>10</v>
      </c>
      <c r="C2356" t="s">
        <v>11</v>
      </c>
      <c r="D2356" t="s">
        <v>44</v>
      </c>
      <c r="E2356" t="s">
        <v>699</v>
      </c>
      <c r="F2356" t="s">
        <v>700</v>
      </c>
      <c r="G2356">
        <v>4050</v>
      </c>
      <c r="H2356" t="s">
        <v>670</v>
      </c>
      <c r="I2356">
        <v>63300040</v>
      </c>
      <c r="J2356" t="s">
        <v>1515</v>
      </c>
      <c r="K2356" s="3"/>
      <c r="L2356" s="3">
        <v>55401.140321998835</v>
      </c>
      <c r="M2356" s="3">
        <v>57340.180233268788</v>
      </c>
      <c r="N2356" s="107"/>
      <c r="O2356" s="100"/>
      <c r="P2356" s="3">
        <f t="shared" si="36"/>
        <v>112741.32055526762</v>
      </c>
    </row>
    <row r="2357" spans="1:16" x14ac:dyDescent="0.35">
      <c r="A2357" t="s">
        <v>10</v>
      </c>
      <c r="C2357" t="s">
        <v>11</v>
      </c>
      <c r="D2357" t="s">
        <v>44</v>
      </c>
      <c r="E2357" t="s">
        <v>699</v>
      </c>
      <c r="F2357" t="s">
        <v>700</v>
      </c>
      <c r="G2357">
        <v>4050</v>
      </c>
      <c r="H2357" t="s">
        <v>670</v>
      </c>
      <c r="I2357">
        <v>63300080</v>
      </c>
      <c r="J2357" t="s">
        <v>91</v>
      </c>
      <c r="K2357" s="3"/>
      <c r="L2357" s="3">
        <v>200918.28340367746</v>
      </c>
      <c r="M2357" s="3">
        <v>207950.42332280616</v>
      </c>
      <c r="N2357" s="107"/>
      <c r="O2357" s="100"/>
      <c r="P2357" s="3">
        <f t="shared" si="36"/>
        <v>408868.70672648365</v>
      </c>
    </row>
    <row r="2358" spans="1:16" x14ac:dyDescent="0.35">
      <c r="A2358" t="s">
        <v>10</v>
      </c>
      <c r="C2358" t="s">
        <v>11</v>
      </c>
      <c r="D2358" t="s">
        <v>44</v>
      </c>
      <c r="E2358" t="s">
        <v>699</v>
      </c>
      <c r="F2358" t="s">
        <v>700</v>
      </c>
      <c r="G2358">
        <v>4050</v>
      </c>
      <c r="H2358" t="s">
        <v>670</v>
      </c>
      <c r="I2358">
        <v>63300100</v>
      </c>
      <c r="J2358" t="s">
        <v>1869</v>
      </c>
      <c r="K2358" s="3"/>
      <c r="L2358" s="3">
        <v>60804.217345849756</v>
      </c>
      <c r="M2358" s="3">
        <v>62932.3649529545</v>
      </c>
      <c r="N2358" s="107"/>
      <c r="O2358" s="100"/>
      <c r="P2358" s="3">
        <f t="shared" si="36"/>
        <v>123736.58229880425</v>
      </c>
    </row>
    <row r="2359" spans="1:16" x14ac:dyDescent="0.35">
      <c r="A2359" t="s">
        <v>10</v>
      </c>
      <c r="C2359" t="s">
        <v>11</v>
      </c>
      <c r="D2359" t="s">
        <v>44</v>
      </c>
      <c r="E2359" t="s">
        <v>699</v>
      </c>
      <c r="F2359" t="s">
        <v>700</v>
      </c>
      <c r="G2359">
        <v>4050</v>
      </c>
      <c r="H2359" t="s">
        <v>670</v>
      </c>
      <c r="I2359">
        <v>63300110</v>
      </c>
      <c r="J2359" t="s">
        <v>1866</v>
      </c>
      <c r="K2359" s="3"/>
      <c r="L2359" s="3">
        <v>39.999999983999999</v>
      </c>
      <c r="M2359" s="3">
        <v>39.999999983999999</v>
      </c>
      <c r="N2359" s="107"/>
      <c r="O2359" s="100"/>
      <c r="P2359" s="3">
        <f t="shared" si="36"/>
        <v>79.999999967999997</v>
      </c>
    </row>
    <row r="2360" spans="1:16" x14ac:dyDescent="0.35">
      <c r="A2360" t="s">
        <v>10</v>
      </c>
      <c r="C2360" t="s">
        <v>11</v>
      </c>
      <c r="D2360" t="s">
        <v>44</v>
      </c>
      <c r="E2360" t="s">
        <v>699</v>
      </c>
      <c r="F2360" t="s">
        <v>700</v>
      </c>
      <c r="G2360">
        <v>4050</v>
      </c>
      <c r="H2360" t="s">
        <v>670</v>
      </c>
      <c r="I2360">
        <v>63300130</v>
      </c>
      <c r="J2360" t="s">
        <v>1896</v>
      </c>
      <c r="K2360" s="3"/>
      <c r="L2360" s="3">
        <v>66091.54059331496</v>
      </c>
      <c r="M2360" s="3">
        <v>68404.744514080972</v>
      </c>
      <c r="N2360" s="107"/>
      <c r="O2360" s="100"/>
      <c r="P2360" s="3">
        <f t="shared" si="36"/>
        <v>134496.28510739593</v>
      </c>
    </row>
    <row r="2361" spans="1:16" x14ac:dyDescent="0.35">
      <c r="A2361" t="s">
        <v>10</v>
      </c>
      <c r="C2361" t="s">
        <v>11</v>
      </c>
      <c r="D2361" t="s">
        <v>44</v>
      </c>
      <c r="E2361" t="s">
        <v>699</v>
      </c>
      <c r="F2361" t="s">
        <v>700</v>
      </c>
      <c r="G2361">
        <v>4050</v>
      </c>
      <c r="H2361" t="s">
        <v>670</v>
      </c>
      <c r="I2361">
        <v>63300170</v>
      </c>
      <c r="J2361" t="s">
        <v>1873</v>
      </c>
      <c r="K2361" s="3"/>
      <c r="L2361" s="3">
        <v>83893.155344741099</v>
      </c>
      <c r="M2361" s="3">
        <v>86829.415781807023</v>
      </c>
      <c r="N2361" s="107"/>
      <c r="O2361" s="100"/>
      <c r="P2361" s="3">
        <f t="shared" si="36"/>
        <v>170722.57112654811</v>
      </c>
    </row>
    <row r="2362" spans="1:16" x14ac:dyDescent="0.35">
      <c r="A2362" t="s">
        <v>10</v>
      </c>
      <c r="C2362" t="s">
        <v>11</v>
      </c>
      <c r="D2362" t="s">
        <v>44</v>
      </c>
      <c r="E2362" t="s">
        <v>701</v>
      </c>
      <c r="F2362" t="s">
        <v>702</v>
      </c>
      <c r="G2362">
        <v>4050</v>
      </c>
      <c r="H2362" t="s">
        <v>670</v>
      </c>
      <c r="I2362">
        <v>63300040</v>
      </c>
      <c r="J2362" t="s">
        <v>1515</v>
      </c>
      <c r="K2362" s="3"/>
      <c r="L2362" s="3">
        <v>554.86512240480556</v>
      </c>
      <c r="M2362" s="3">
        <v>574.28540168897359</v>
      </c>
      <c r="N2362" s="107"/>
      <c r="O2362" s="100"/>
      <c r="P2362" s="3">
        <f t="shared" si="36"/>
        <v>1129.150524093779</v>
      </c>
    </row>
    <row r="2363" spans="1:16" x14ac:dyDescent="0.35">
      <c r="A2363" t="s">
        <v>10</v>
      </c>
      <c r="C2363" t="s">
        <v>11</v>
      </c>
      <c r="D2363" t="s">
        <v>44</v>
      </c>
      <c r="E2363" t="s">
        <v>701</v>
      </c>
      <c r="F2363" t="s">
        <v>702</v>
      </c>
      <c r="G2363">
        <v>4050</v>
      </c>
      <c r="H2363" t="s">
        <v>670</v>
      </c>
      <c r="I2363">
        <v>63300080</v>
      </c>
      <c r="J2363" t="s">
        <v>91</v>
      </c>
      <c r="K2363" s="3"/>
      <c r="L2363" s="3">
        <v>3049.2942090295583</v>
      </c>
      <c r="M2363" s="3">
        <v>3156.0195063455922</v>
      </c>
      <c r="N2363" s="107"/>
      <c r="O2363" s="100"/>
      <c r="P2363" s="3">
        <f t="shared" si="36"/>
        <v>6205.3137153751504</v>
      </c>
    </row>
    <row r="2364" spans="1:16" x14ac:dyDescent="0.35">
      <c r="A2364" t="s">
        <v>10</v>
      </c>
      <c r="C2364" t="s">
        <v>11</v>
      </c>
      <c r="D2364" t="s">
        <v>44</v>
      </c>
      <c r="E2364" t="s">
        <v>701</v>
      </c>
      <c r="F2364" t="s">
        <v>702</v>
      </c>
      <c r="G2364">
        <v>4050</v>
      </c>
      <c r="H2364" t="s">
        <v>670</v>
      </c>
      <c r="I2364">
        <v>63300100</v>
      </c>
      <c r="J2364" t="s">
        <v>1869</v>
      </c>
      <c r="K2364" s="3"/>
      <c r="L2364" s="3">
        <v>922.81272115368211</v>
      </c>
      <c r="M2364" s="3">
        <v>955.11116639406089</v>
      </c>
      <c r="N2364" s="107"/>
      <c r="O2364" s="100"/>
      <c r="P2364" s="3">
        <f t="shared" si="36"/>
        <v>1877.9238875477431</v>
      </c>
    </row>
    <row r="2365" spans="1:16" x14ac:dyDescent="0.35">
      <c r="A2365" t="s">
        <v>10</v>
      </c>
      <c r="C2365" t="s">
        <v>11</v>
      </c>
      <c r="D2365" t="s">
        <v>44</v>
      </c>
      <c r="E2365" t="s">
        <v>701</v>
      </c>
      <c r="F2365" t="s">
        <v>702</v>
      </c>
      <c r="G2365">
        <v>4050</v>
      </c>
      <c r="H2365" t="s">
        <v>670</v>
      </c>
      <c r="I2365">
        <v>63300130</v>
      </c>
      <c r="J2365" t="s">
        <v>1896</v>
      </c>
      <c r="K2365" s="3"/>
      <c r="L2365" s="3">
        <v>1003.0573056018284</v>
      </c>
      <c r="M2365" s="3">
        <v>1038.1643112978923</v>
      </c>
      <c r="N2365" s="107"/>
      <c r="O2365" s="100"/>
      <c r="P2365" s="3">
        <f t="shared" si="36"/>
        <v>2041.2216168997206</v>
      </c>
    </row>
    <row r="2366" spans="1:16" x14ac:dyDescent="0.35">
      <c r="A2366" t="s">
        <v>10</v>
      </c>
      <c r="C2366" t="s">
        <v>11</v>
      </c>
      <c r="D2366" t="s">
        <v>44</v>
      </c>
      <c r="E2366" t="s">
        <v>701</v>
      </c>
      <c r="F2366" t="s">
        <v>702</v>
      </c>
      <c r="G2366">
        <v>4050</v>
      </c>
      <c r="H2366" t="s">
        <v>670</v>
      </c>
      <c r="I2366">
        <v>63300170</v>
      </c>
      <c r="J2366" t="s">
        <v>1873</v>
      </c>
      <c r="K2366" s="3"/>
      <c r="L2366" s="3">
        <v>840.22432821299128</v>
      </c>
      <c r="M2366" s="3">
        <v>869.63217970044582</v>
      </c>
      <c r="N2366" s="107"/>
      <c r="O2366" s="100"/>
      <c r="P2366" s="3">
        <f t="shared" si="36"/>
        <v>1709.8565079134371</v>
      </c>
    </row>
    <row r="2367" spans="1:16" x14ac:dyDescent="0.35">
      <c r="A2367" t="s">
        <v>10</v>
      </c>
      <c r="C2367" t="s">
        <v>11</v>
      </c>
      <c r="D2367" t="s">
        <v>44</v>
      </c>
      <c r="E2367" t="s">
        <v>703</v>
      </c>
      <c r="F2367" t="s">
        <v>704</v>
      </c>
      <c r="G2367">
        <v>4050</v>
      </c>
      <c r="H2367" t="s">
        <v>670</v>
      </c>
      <c r="I2367">
        <v>63300040</v>
      </c>
      <c r="J2367" t="s">
        <v>1515</v>
      </c>
      <c r="K2367" s="3"/>
      <c r="L2367" s="3">
        <v>7967.1334401232007</v>
      </c>
      <c r="M2367" s="3">
        <v>8245.9831105275134</v>
      </c>
      <c r="N2367" s="107"/>
      <c r="O2367" s="100"/>
      <c r="P2367" s="3">
        <f t="shared" si="36"/>
        <v>16213.116550650713</v>
      </c>
    </row>
    <row r="2368" spans="1:16" x14ac:dyDescent="0.35">
      <c r="A2368" t="s">
        <v>10</v>
      </c>
      <c r="C2368" t="s">
        <v>11</v>
      </c>
      <c r="D2368" t="s">
        <v>44</v>
      </c>
      <c r="E2368" t="s">
        <v>703</v>
      </c>
      <c r="F2368" t="s">
        <v>704</v>
      </c>
      <c r="G2368">
        <v>4050</v>
      </c>
      <c r="H2368" t="s">
        <v>670</v>
      </c>
      <c r="I2368">
        <v>63300080</v>
      </c>
      <c r="J2368" t="s">
        <v>91</v>
      </c>
      <c r="K2368" s="3"/>
      <c r="L2368" s="3">
        <v>30107.116865155866</v>
      </c>
      <c r="M2368" s="3">
        <v>31160.865955436318</v>
      </c>
      <c r="N2368" s="107"/>
      <c r="O2368" s="100"/>
      <c r="P2368" s="3">
        <f t="shared" si="36"/>
        <v>61267.98282059218</v>
      </c>
    </row>
    <row r="2369" spans="1:16" x14ac:dyDescent="0.35">
      <c r="A2369" t="s">
        <v>10</v>
      </c>
      <c r="C2369" t="s">
        <v>11</v>
      </c>
      <c r="D2369" t="s">
        <v>44</v>
      </c>
      <c r="E2369" t="s">
        <v>703</v>
      </c>
      <c r="F2369" t="s">
        <v>704</v>
      </c>
      <c r="G2369">
        <v>4050</v>
      </c>
      <c r="H2369" t="s">
        <v>670</v>
      </c>
      <c r="I2369">
        <v>63300100</v>
      </c>
      <c r="J2369" t="s">
        <v>1869</v>
      </c>
      <c r="K2369" s="3"/>
      <c r="L2369" s="3">
        <v>9111.3643144550642</v>
      </c>
      <c r="M2369" s="3">
        <v>9430.2620654609927</v>
      </c>
      <c r="N2369" s="107"/>
      <c r="O2369" s="100"/>
      <c r="P2369" s="3">
        <f t="shared" si="36"/>
        <v>18541.626379916059</v>
      </c>
    </row>
    <row r="2370" spans="1:16" x14ac:dyDescent="0.35">
      <c r="A2370" t="s">
        <v>10</v>
      </c>
      <c r="C2370" t="s">
        <v>11</v>
      </c>
      <c r="D2370" t="s">
        <v>44</v>
      </c>
      <c r="E2370" t="s">
        <v>703</v>
      </c>
      <c r="F2370" t="s">
        <v>704</v>
      </c>
      <c r="G2370">
        <v>4050</v>
      </c>
      <c r="H2370" t="s">
        <v>670</v>
      </c>
      <c r="I2370">
        <v>63300110</v>
      </c>
      <c r="J2370" t="s">
        <v>1866</v>
      </c>
      <c r="K2370" s="3"/>
      <c r="L2370" s="3">
        <v>477.6</v>
      </c>
      <c r="M2370" s="3">
        <v>477.6</v>
      </c>
      <c r="N2370" s="107"/>
      <c r="O2370" s="100"/>
      <c r="P2370" s="3">
        <f t="shared" si="36"/>
        <v>955.2</v>
      </c>
    </row>
    <row r="2371" spans="1:16" x14ac:dyDescent="0.35">
      <c r="A2371" t="s">
        <v>10</v>
      </c>
      <c r="C2371" t="s">
        <v>11</v>
      </c>
      <c r="D2371" t="s">
        <v>44</v>
      </c>
      <c r="E2371" t="s">
        <v>703</v>
      </c>
      <c r="F2371" t="s">
        <v>704</v>
      </c>
      <c r="G2371">
        <v>4050</v>
      </c>
      <c r="H2371" t="s">
        <v>670</v>
      </c>
      <c r="I2371">
        <v>63300130</v>
      </c>
      <c r="J2371" t="s">
        <v>1896</v>
      </c>
      <c r="K2371" s="3"/>
      <c r="L2371" s="3">
        <v>9903.6568635381154</v>
      </c>
      <c r="M2371" s="3">
        <v>10250.284853761948</v>
      </c>
      <c r="N2371" s="107"/>
      <c r="O2371" s="100"/>
      <c r="P2371" s="3">
        <f t="shared" si="36"/>
        <v>20153.941717300062</v>
      </c>
    </row>
    <row r="2372" spans="1:16" x14ac:dyDescent="0.35">
      <c r="A2372" t="s">
        <v>10</v>
      </c>
      <c r="C2372" t="s">
        <v>11</v>
      </c>
      <c r="D2372" t="s">
        <v>44</v>
      </c>
      <c r="E2372" t="s">
        <v>703</v>
      </c>
      <c r="F2372" t="s">
        <v>704</v>
      </c>
      <c r="G2372">
        <v>4050</v>
      </c>
      <c r="H2372" t="s">
        <v>670</v>
      </c>
      <c r="I2372">
        <v>63300170</v>
      </c>
      <c r="J2372" t="s">
        <v>1873</v>
      </c>
      <c r="K2372" s="3"/>
      <c r="L2372" s="3">
        <v>12064.516352186562</v>
      </c>
      <c r="M2372" s="3">
        <v>12486.774424513091</v>
      </c>
      <c r="N2372" s="107"/>
      <c r="O2372" s="100"/>
      <c r="P2372" s="3">
        <f t="shared" ref="P2372:P2435" si="37">SUM(L2372:N2372)</f>
        <v>24551.29077669965</v>
      </c>
    </row>
    <row r="2373" spans="1:16" x14ac:dyDescent="0.35">
      <c r="A2373" t="s">
        <v>10</v>
      </c>
      <c r="C2373" t="s">
        <v>11</v>
      </c>
      <c r="D2373" t="s">
        <v>44</v>
      </c>
      <c r="E2373" t="s">
        <v>705</v>
      </c>
      <c r="F2373" t="s">
        <v>706</v>
      </c>
      <c r="G2373">
        <v>4050</v>
      </c>
      <c r="H2373" t="s">
        <v>670</v>
      </c>
      <c r="I2373">
        <v>63300080</v>
      </c>
      <c r="J2373" t="s">
        <v>91</v>
      </c>
      <c r="K2373" s="3"/>
      <c r="L2373" s="3">
        <v>737.63353055784876</v>
      </c>
      <c r="M2373" s="3">
        <v>763.45070412737346</v>
      </c>
      <c r="N2373" s="107"/>
      <c r="O2373" s="100"/>
      <c r="P2373" s="3">
        <f t="shared" si="37"/>
        <v>1501.0842346852223</v>
      </c>
    </row>
    <row r="2374" spans="1:16" x14ac:dyDescent="0.35">
      <c r="A2374" t="s">
        <v>10</v>
      </c>
      <c r="C2374" t="s">
        <v>11</v>
      </c>
      <c r="D2374" t="s">
        <v>44</v>
      </c>
      <c r="E2374" t="s">
        <v>705</v>
      </c>
      <c r="F2374" t="s">
        <v>706</v>
      </c>
      <c r="G2374">
        <v>4050</v>
      </c>
      <c r="H2374" t="s">
        <v>670</v>
      </c>
      <c r="I2374">
        <v>63300100</v>
      </c>
      <c r="J2374" t="s">
        <v>1869</v>
      </c>
      <c r="K2374" s="3"/>
      <c r="L2374" s="3">
        <v>223.23120003724372</v>
      </c>
      <c r="M2374" s="3">
        <v>231.04429203854721</v>
      </c>
      <c r="N2374" s="107"/>
      <c r="O2374" s="100"/>
      <c r="P2374" s="3">
        <f t="shared" si="37"/>
        <v>454.27549207579091</v>
      </c>
    </row>
    <row r="2375" spans="1:16" x14ac:dyDescent="0.35">
      <c r="A2375" t="s">
        <v>10</v>
      </c>
      <c r="C2375" t="s">
        <v>11</v>
      </c>
      <c r="D2375" t="s">
        <v>44</v>
      </c>
      <c r="E2375" t="s">
        <v>705</v>
      </c>
      <c r="F2375" t="s">
        <v>706</v>
      </c>
      <c r="G2375">
        <v>4050</v>
      </c>
      <c r="H2375" t="s">
        <v>670</v>
      </c>
      <c r="I2375">
        <v>63300130</v>
      </c>
      <c r="J2375" t="s">
        <v>1896</v>
      </c>
      <c r="K2375" s="3"/>
      <c r="L2375" s="3">
        <v>242.64260873613449</v>
      </c>
      <c r="M2375" s="3">
        <v>251.13510004189916</v>
      </c>
      <c r="N2375" s="107"/>
      <c r="O2375" s="100"/>
      <c r="P2375" s="3">
        <f t="shared" si="37"/>
        <v>493.77770877803368</v>
      </c>
    </row>
    <row r="2376" spans="1:16" x14ac:dyDescent="0.35">
      <c r="A2376" t="s">
        <v>10</v>
      </c>
      <c r="C2376" t="s">
        <v>11</v>
      </c>
      <c r="D2376" t="s">
        <v>44</v>
      </c>
      <c r="E2376" t="s">
        <v>707</v>
      </c>
      <c r="F2376" t="s">
        <v>708</v>
      </c>
      <c r="G2376">
        <v>4050</v>
      </c>
      <c r="H2376" t="s">
        <v>670</v>
      </c>
      <c r="I2376">
        <v>63300040</v>
      </c>
      <c r="J2376" t="s">
        <v>1515</v>
      </c>
      <c r="K2376" s="3"/>
      <c r="L2376" s="3">
        <v>206.75951829983595</v>
      </c>
      <c r="M2376" s="3">
        <v>213.99610144033016</v>
      </c>
      <c r="N2376" s="107"/>
      <c r="O2376" s="100"/>
      <c r="P2376" s="3">
        <f t="shared" si="37"/>
        <v>420.75561974016614</v>
      </c>
    </row>
    <row r="2377" spans="1:16" x14ac:dyDescent="0.35">
      <c r="A2377" t="s">
        <v>10</v>
      </c>
      <c r="C2377" t="s">
        <v>11</v>
      </c>
      <c r="D2377" t="s">
        <v>44</v>
      </c>
      <c r="E2377" t="s">
        <v>707</v>
      </c>
      <c r="F2377" t="s">
        <v>708</v>
      </c>
      <c r="G2377">
        <v>4050</v>
      </c>
      <c r="H2377" t="s">
        <v>670</v>
      </c>
      <c r="I2377">
        <v>63300080</v>
      </c>
      <c r="J2377" t="s">
        <v>91</v>
      </c>
      <c r="K2377" s="3"/>
      <c r="L2377" s="3">
        <v>598.61803393476316</v>
      </c>
      <c r="M2377" s="3">
        <v>619.56966512247971</v>
      </c>
      <c r="N2377" s="107"/>
      <c r="O2377" s="100"/>
      <c r="P2377" s="3">
        <f t="shared" si="37"/>
        <v>1218.1876990572428</v>
      </c>
    </row>
    <row r="2378" spans="1:16" x14ac:dyDescent="0.35">
      <c r="A2378" t="s">
        <v>10</v>
      </c>
      <c r="C2378" t="s">
        <v>11</v>
      </c>
      <c r="D2378" t="s">
        <v>44</v>
      </c>
      <c r="E2378" t="s">
        <v>707</v>
      </c>
      <c r="F2378" t="s">
        <v>708</v>
      </c>
      <c r="G2378">
        <v>4050</v>
      </c>
      <c r="H2378" t="s">
        <v>670</v>
      </c>
      <c r="I2378">
        <v>63300100</v>
      </c>
      <c r="J2378" t="s">
        <v>1869</v>
      </c>
      <c r="K2378" s="3"/>
      <c r="L2378" s="3">
        <v>181.16072079604675</v>
      </c>
      <c r="M2378" s="3">
        <v>187.50134602390835</v>
      </c>
      <c r="N2378" s="107"/>
      <c r="O2378" s="100"/>
      <c r="P2378" s="3">
        <f t="shared" si="37"/>
        <v>368.6620668199551</v>
      </c>
    </row>
    <row r="2379" spans="1:16" x14ac:dyDescent="0.35">
      <c r="A2379" t="s">
        <v>10</v>
      </c>
      <c r="C2379" t="s">
        <v>11</v>
      </c>
      <c r="D2379" t="s">
        <v>44</v>
      </c>
      <c r="E2379" t="s">
        <v>707</v>
      </c>
      <c r="F2379" t="s">
        <v>708</v>
      </c>
      <c r="G2379">
        <v>4050</v>
      </c>
      <c r="H2379" t="s">
        <v>670</v>
      </c>
      <c r="I2379">
        <v>63300130</v>
      </c>
      <c r="J2379" t="s">
        <v>1896</v>
      </c>
      <c r="K2379" s="3"/>
      <c r="L2379" s="3">
        <v>196.91382695222472</v>
      </c>
      <c r="M2379" s="3">
        <v>203.80581089555255</v>
      </c>
      <c r="N2379" s="107"/>
      <c r="O2379" s="100"/>
      <c r="P2379" s="3">
        <f t="shared" si="37"/>
        <v>400.71963784777728</v>
      </c>
    </row>
    <row r="2380" spans="1:16" x14ac:dyDescent="0.35">
      <c r="A2380" t="s">
        <v>10</v>
      </c>
      <c r="C2380" t="s">
        <v>11</v>
      </c>
      <c r="D2380" t="s">
        <v>44</v>
      </c>
      <c r="E2380" t="s">
        <v>707</v>
      </c>
      <c r="F2380" t="s">
        <v>708</v>
      </c>
      <c r="G2380">
        <v>4050</v>
      </c>
      <c r="H2380" t="s">
        <v>670</v>
      </c>
      <c r="I2380">
        <v>63300170</v>
      </c>
      <c r="J2380" t="s">
        <v>1873</v>
      </c>
      <c r="K2380" s="3"/>
      <c r="L2380" s="3">
        <v>313.0929848540373</v>
      </c>
      <c r="M2380" s="3">
        <v>324.05123932392854</v>
      </c>
      <c r="N2380" s="107"/>
      <c r="O2380" s="100"/>
      <c r="P2380" s="3">
        <f t="shared" si="37"/>
        <v>637.14422417796584</v>
      </c>
    </row>
    <row r="2381" spans="1:16" x14ac:dyDescent="0.35">
      <c r="A2381" t="s">
        <v>10</v>
      </c>
      <c r="C2381" t="s">
        <v>11</v>
      </c>
      <c r="D2381" t="s">
        <v>44</v>
      </c>
      <c r="E2381" t="s">
        <v>709</v>
      </c>
      <c r="F2381" t="s">
        <v>710</v>
      </c>
      <c r="G2381">
        <v>4050</v>
      </c>
      <c r="H2381" t="s">
        <v>670</v>
      </c>
      <c r="I2381">
        <v>63300040</v>
      </c>
      <c r="J2381" t="s">
        <v>1515</v>
      </c>
      <c r="K2381" s="3"/>
      <c r="L2381" s="3">
        <v>3935.3228314261269</v>
      </c>
      <c r="M2381" s="3">
        <v>4073.0591305260405</v>
      </c>
      <c r="N2381" s="107"/>
      <c r="O2381" s="100"/>
      <c r="P2381" s="3">
        <f t="shared" si="37"/>
        <v>8008.3819619521673</v>
      </c>
    </row>
    <row r="2382" spans="1:16" x14ac:dyDescent="0.35">
      <c r="A2382" t="s">
        <v>10</v>
      </c>
      <c r="C2382" t="s">
        <v>11</v>
      </c>
      <c r="D2382" t="s">
        <v>44</v>
      </c>
      <c r="E2382" t="s">
        <v>709</v>
      </c>
      <c r="F2382" t="s">
        <v>710</v>
      </c>
      <c r="G2382">
        <v>4050</v>
      </c>
      <c r="H2382" t="s">
        <v>670</v>
      </c>
      <c r="I2382">
        <v>63300080</v>
      </c>
      <c r="J2382" t="s">
        <v>91</v>
      </c>
      <c r="K2382" s="3"/>
      <c r="L2382" s="3">
        <v>27635.819972376266</v>
      </c>
      <c r="M2382" s="3">
        <v>28603.073671409435</v>
      </c>
      <c r="N2382" s="107"/>
      <c r="O2382" s="100"/>
      <c r="P2382" s="3">
        <f t="shared" si="37"/>
        <v>56238.893643785705</v>
      </c>
    </row>
    <row r="2383" spans="1:16" x14ac:dyDescent="0.35">
      <c r="A2383" t="s">
        <v>10</v>
      </c>
      <c r="C2383" t="s">
        <v>11</v>
      </c>
      <c r="D2383" t="s">
        <v>44</v>
      </c>
      <c r="E2383" t="s">
        <v>709</v>
      </c>
      <c r="F2383" t="s">
        <v>710</v>
      </c>
      <c r="G2383">
        <v>4050</v>
      </c>
      <c r="H2383" t="s">
        <v>670</v>
      </c>
      <c r="I2383">
        <v>63300100</v>
      </c>
      <c r="J2383" t="s">
        <v>1869</v>
      </c>
      <c r="K2383" s="3"/>
      <c r="L2383" s="3">
        <v>8363.4718337454487</v>
      </c>
      <c r="M2383" s="3">
        <v>8656.193347926539</v>
      </c>
      <c r="N2383" s="107"/>
      <c r="O2383" s="100"/>
      <c r="P2383" s="3">
        <f t="shared" si="37"/>
        <v>17019.66518167199</v>
      </c>
    </row>
    <row r="2384" spans="1:16" x14ac:dyDescent="0.35">
      <c r="A2384" t="s">
        <v>10</v>
      </c>
      <c r="C2384" t="s">
        <v>11</v>
      </c>
      <c r="D2384" t="s">
        <v>44</v>
      </c>
      <c r="E2384" t="s">
        <v>709</v>
      </c>
      <c r="F2384" t="s">
        <v>710</v>
      </c>
      <c r="G2384">
        <v>4050</v>
      </c>
      <c r="H2384" t="s">
        <v>670</v>
      </c>
      <c r="I2384">
        <v>63300130</v>
      </c>
      <c r="J2384" t="s">
        <v>1896</v>
      </c>
      <c r="K2384" s="3"/>
      <c r="L2384" s="3">
        <v>9090.7302540711407</v>
      </c>
      <c r="M2384" s="3">
        <v>9408.9058129636305</v>
      </c>
      <c r="N2384" s="107"/>
      <c r="O2384" s="100"/>
      <c r="P2384" s="3">
        <f t="shared" si="37"/>
        <v>18499.636067034771</v>
      </c>
    </row>
    <row r="2385" spans="1:16" x14ac:dyDescent="0.35">
      <c r="A2385" t="s">
        <v>10</v>
      </c>
      <c r="C2385" t="s">
        <v>11</v>
      </c>
      <c r="D2385" t="s">
        <v>44</v>
      </c>
      <c r="E2385" t="s">
        <v>709</v>
      </c>
      <c r="F2385" t="s">
        <v>710</v>
      </c>
      <c r="G2385">
        <v>4050</v>
      </c>
      <c r="H2385" t="s">
        <v>670</v>
      </c>
      <c r="I2385">
        <v>63300170</v>
      </c>
      <c r="J2385" t="s">
        <v>1873</v>
      </c>
      <c r="K2385" s="3"/>
      <c r="L2385" s="3">
        <v>5959.2031447309919</v>
      </c>
      <c r="M2385" s="3">
        <v>6167.7752547965765</v>
      </c>
      <c r="N2385" s="107"/>
      <c r="O2385" s="100"/>
      <c r="P2385" s="3">
        <f t="shared" si="37"/>
        <v>12126.978399527568</v>
      </c>
    </row>
    <row r="2386" spans="1:16" x14ac:dyDescent="0.35">
      <c r="A2386" t="s">
        <v>10</v>
      </c>
      <c r="C2386" t="s">
        <v>11</v>
      </c>
      <c r="D2386" t="s">
        <v>44</v>
      </c>
      <c r="E2386" t="s">
        <v>711</v>
      </c>
      <c r="F2386" t="s">
        <v>712</v>
      </c>
      <c r="G2386">
        <v>4050</v>
      </c>
      <c r="H2386" t="s">
        <v>670</v>
      </c>
      <c r="I2386">
        <v>63300040</v>
      </c>
      <c r="J2386" t="s">
        <v>1515</v>
      </c>
      <c r="K2386" s="3"/>
      <c r="L2386" s="3">
        <v>4260.4911911319741</v>
      </c>
      <c r="M2386" s="3">
        <v>4409.6083828215933</v>
      </c>
      <c r="N2386" s="107"/>
      <c r="O2386" s="100"/>
      <c r="P2386" s="3">
        <f t="shared" si="37"/>
        <v>8670.0995739535683</v>
      </c>
    </row>
    <row r="2387" spans="1:16" x14ac:dyDescent="0.35">
      <c r="A2387" t="s">
        <v>10</v>
      </c>
      <c r="C2387" t="s">
        <v>11</v>
      </c>
      <c r="D2387" t="s">
        <v>44</v>
      </c>
      <c r="E2387" t="s">
        <v>711</v>
      </c>
      <c r="F2387" t="s">
        <v>712</v>
      </c>
      <c r="G2387">
        <v>4050</v>
      </c>
      <c r="H2387" t="s">
        <v>670</v>
      </c>
      <c r="I2387">
        <v>63300080</v>
      </c>
      <c r="J2387" t="s">
        <v>91</v>
      </c>
      <c r="K2387" s="3"/>
      <c r="L2387" s="3">
        <v>21766.860988348344</v>
      </c>
      <c r="M2387" s="3">
        <v>22528.701122940536</v>
      </c>
      <c r="N2387" s="107"/>
      <c r="O2387" s="100"/>
      <c r="P2387" s="3">
        <f t="shared" si="37"/>
        <v>44295.562111288877</v>
      </c>
    </row>
    <row r="2388" spans="1:16" x14ac:dyDescent="0.35">
      <c r="A2388" t="s">
        <v>10</v>
      </c>
      <c r="C2388" t="s">
        <v>11</v>
      </c>
      <c r="D2388" t="s">
        <v>44</v>
      </c>
      <c r="E2388" t="s">
        <v>711</v>
      </c>
      <c r="F2388" t="s">
        <v>712</v>
      </c>
      <c r="G2388">
        <v>4050</v>
      </c>
      <c r="H2388" t="s">
        <v>670</v>
      </c>
      <c r="I2388">
        <v>63300100</v>
      </c>
      <c r="J2388" t="s">
        <v>1869</v>
      </c>
      <c r="K2388" s="3"/>
      <c r="L2388" s="3">
        <v>6587.3395096317363</v>
      </c>
      <c r="M2388" s="3">
        <v>6817.8963924688469</v>
      </c>
      <c r="N2388" s="107"/>
      <c r="O2388" s="100"/>
      <c r="P2388" s="3">
        <f t="shared" si="37"/>
        <v>13405.235902100583</v>
      </c>
    </row>
    <row r="2389" spans="1:16" x14ac:dyDescent="0.35">
      <c r="A2389" t="s">
        <v>10</v>
      </c>
      <c r="C2389" t="s">
        <v>11</v>
      </c>
      <c r="D2389" t="s">
        <v>44</v>
      </c>
      <c r="E2389" t="s">
        <v>711</v>
      </c>
      <c r="F2389" t="s">
        <v>712</v>
      </c>
      <c r="G2389">
        <v>4050</v>
      </c>
      <c r="H2389" t="s">
        <v>670</v>
      </c>
      <c r="I2389">
        <v>63300110</v>
      </c>
      <c r="J2389" t="s">
        <v>1866</v>
      </c>
      <c r="K2389" s="3"/>
      <c r="L2389" s="3">
        <v>796.11999998400006</v>
      </c>
      <c r="M2389" s="3">
        <v>796.11999998400006</v>
      </c>
      <c r="N2389" s="107"/>
      <c r="O2389" s="100"/>
      <c r="P2389" s="3">
        <f t="shared" si="37"/>
        <v>1592.2399999680001</v>
      </c>
    </row>
    <row r="2390" spans="1:16" x14ac:dyDescent="0.35">
      <c r="A2390" t="s">
        <v>10</v>
      </c>
      <c r="C2390" t="s">
        <v>11</v>
      </c>
      <c r="D2390" t="s">
        <v>44</v>
      </c>
      <c r="E2390" t="s">
        <v>711</v>
      </c>
      <c r="F2390" t="s">
        <v>712</v>
      </c>
      <c r="G2390">
        <v>4050</v>
      </c>
      <c r="H2390" t="s">
        <v>670</v>
      </c>
      <c r="I2390">
        <v>63300130</v>
      </c>
      <c r="J2390" t="s">
        <v>1896</v>
      </c>
      <c r="K2390" s="3"/>
      <c r="L2390" s="3">
        <v>7160.1516409040614</v>
      </c>
      <c r="M2390" s="3">
        <v>7410.7569483357038</v>
      </c>
      <c r="N2390" s="107"/>
      <c r="O2390" s="100"/>
      <c r="P2390" s="3">
        <f t="shared" si="37"/>
        <v>14570.908589239765</v>
      </c>
    </row>
    <row r="2391" spans="1:16" x14ac:dyDescent="0.35">
      <c r="A2391" t="s">
        <v>10</v>
      </c>
      <c r="C2391" t="s">
        <v>11</v>
      </c>
      <c r="D2391" t="s">
        <v>44</v>
      </c>
      <c r="E2391" t="s">
        <v>711</v>
      </c>
      <c r="F2391" t="s">
        <v>712</v>
      </c>
      <c r="G2391">
        <v>4050</v>
      </c>
      <c r="H2391" t="s">
        <v>670</v>
      </c>
      <c r="I2391">
        <v>63300170</v>
      </c>
      <c r="J2391" t="s">
        <v>1873</v>
      </c>
      <c r="K2391" s="3"/>
      <c r="L2391" s="3">
        <v>6451.600946571275</v>
      </c>
      <c r="M2391" s="3">
        <v>6677.4069797012698</v>
      </c>
      <c r="N2391" s="107"/>
      <c r="O2391" s="100"/>
      <c r="P2391" s="3">
        <f t="shared" si="37"/>
        <v>13129.007926272545</v>
      </c>
    </row>
    <row r="2392" spans="1:16" x14ac:dyDescent="0.35">
      <c r="A2392" t="s">
        <v>10</v>
      </c>
      <c r="C2392" t="s">
        <v>11</v>
      </c>
      <c r="D2392" t="s">
        <v>44</v>
      </c>
      <c r="E2392" t="s">
        <v>713</v>
      </c>
      <c r="F2392" t="s">
        <v>714</v>
      </c>
      <c r="G2392">
        <v>4050</v>
      </c>
      <c r="H2392" t="s">
        <v>670</v>
      </c>
      <c r="I2392">
        <v>63300040</v>
      </c>
      <c r="J2392" t="s">
        <v>1515</v>
      </c>
      <c r="K2392" s="3"/>
      <c r="L2392" s="3">
        <v>895.95791259512953</v>
      </c>
      <c r="M2392" s="3">
        <v>927.31643953595903</v>
      </c>
      <c r="N2392" s="107"/>
      <c r="O2392" s="100"/>
      <c r="P2392" s="3">
        <f t="shared" si="37"/>
        <v>1823.2743521310886</v>
      </c>
    </row>
    <row r="2393" spans="1:16" x14ac:dyDescent="0.35">
      <c r="A2393" t="s">
        <v>10</v>
      </c>
      <c r="C2393" t="s">
        <v>11</v>
      </c>
      <c r="D2393" t="s">
        <v>44</v>
      </c>
      <c r="E2393" t="s">
        <v>713</v>
      </c>
      <c r="F2393" t="s">
        <v>714</v>
      </c>
      <c r="G2393">
        <v>4050</v>
      </c>
      <c r="H2393" t="s">
        <v>670</v>
      </c>
      <c r="I2393">
        <v>63300080</v>
      </c>
      <c r="J2393" t="s">
        <v>91</v>
      </c>
      <c r="K2393" s="3"/>
      <c r="L2393" s="3">
        <v>3279.3835104596274</v>
      </c>
      <c r="M2393" s="3">
        <v>3394.161933325714</v>
      </c>
      <c r="N2393" s="107"/>
      <c r="O2393" s="100"/>
      <c r="P2393" s="3">
        <f t="shared" si="37"/>
        <v>6673.5454437853414</v>
      </c>
    </row>
    <row r="2394" spans="1:16" x14ac:dyDescent="0.35">
      <c r="A2394" t="s">
        <v>10</v>
      </c>
      <c r="C2394" t="s">
        <v>11</v>
      </c>
      <c r="D2394" t="s">
        <v>44</v>
      </c>
      <c r="E2394" t="s">
        <v>713</v>
      </c>
      <c r="F2394" t="s">
        <v>714</v>
      </c>
      <c r="G2394">
        <v>4050</v>
      </c>
      <c r="H2394" t="s">
        <v>670</v>
      </c>
      <c r="I2394">
        <v>63300100</v>
      </c>
      <c r="J2394" t="s">
        <v>1869</v>
      </c>
      <c r="K2394" s="3"/>
      <c r="L2394" s="3">
        <v>992.44500974436073</v>
      </c>
      <c r="M2394" s="3">
        <v>1027.1805850854134</v>
      </c>
      <c r="N2394" s="107"/>
      <c r="O2394" s="100"/>
      <c r="P2394" s="3">
        <f t="shared" si="37"/>
        <v>2019.6255948297742</v>
      </c>
    </row>
    <row r="2395" spans="1:16" x14ac:dyDescent="0.35">
      <c r="A2395" t="s">
        <v>10</v>
      </c>
      <c r="C2395" t="s">
        <v>11</v>
      </c>
      <c r="D2395" t="s">
        <v>44</v>
      </c>
      <c r="E2395" t="s">
        <v>713</v>
      </c>
      <c r="F2395" t="s">
        <v>714</v>
      </c>
      <c r="G2395">
        <v>4050</v>
      </c>
      <c r="H2395" t="s">
        <v>670</v>
      </c>
      <c r="I2395">
        <v>63300110</v>
      </c>
      <c r="J2395" t="s">
        <v>1866</v>
      </c>
      <c r="K2395" s="3"/>
      <c r="L2395" s="3">
        <v>1012.1199999840001</v>
      </c>
      <c r="M2395" s="3">
        <v>1012.1199999840001</v>
      </c>
      <c r="N2395" s="107"/>
      <c r="O2395" s="100"/>
      <c r="P2395" s="3">
        <f t="shared" si="37"/>
        <v>2024.2399999680001</v>
      </c>
    </row>
    <row r="2396" spans="1:16" x14ac:dyDescent="0.35">
      <c r="A2396" t="s">
        <v>10</v>
      </c>
      <c r="C2396" t="s">
        <v>11</v>
      </c>
      <c r="D2396" t="s">
        <v>44</v>
      </c>
      <c r="E2396" t="s">
        <v>713</v>
      </c>
      <c r="F2396" t="s">
        <v>714</v>
      </c>
      <c r="G2396">
        <v>4050</v>
      </c>
      <c r="H2396" t="s">
        <v>670</v>
      </c>
      <c r="I2396">
        <v>63300130</v>
      </c>
      <c r="J2396" t="s">
        <v>1896</v>
      </c>
      <c r="K2396" s="3"/>
      <c r="L2396" s="3">
        <v>1078.7445758090878</v>
      </c>
      <c r="M2396" s="3">
        <v>1116.500635962406</v>
      </c>
      <c r="N2396" s="107"/>
      <c r="O2396" s="100"/>
      <c r="P2396" s="3">
        <f t="shared" si="37"/>
        <v>2195.2452117714938</v>
      </c>
    </row>
    <row r="2397" spans="1:16" x14ac:dyDescent="0.35">
      <c r="A2397" t="s">
        <v>10</v>
      </c>
      <c r="C2397" t="s">
        <v>11</v>
      </c>
      <c r="D2397" t="s">
        <v>44</v>
      </c>
      <c r="E2397" t="s">
        <v>713</v>
      </c>
      <c r="F2397" t="s">
        <v>714</v>
      </c>
      <c r="G2397">
        <v>4050</v>
      </c>
      <c r="H2397" t="s">
        <v>670</v>
      </c>
      <c r="I2397">
        <v>63300170</v>
      </c>
      <c r="J2397" t="s">
        <v>1873</v>
      </c>
      <c r="K2397" s="3"/>
      <c r="L2397" s="3">
        <v>1356.7362676440534</v>
      </c>
      <c r="M2397" s="3">
        <v>1404.2220370115951</v>
      </c>
      <c r="N2397" s="107"/>
      <c r="O2397" s="100"/>
      <c r="P2397" s="3">
        <f t="shared" si="37"/>
        <v>2760.9583046556486</v>
      </c>
    </row>
    <row r="2398" spans="1:16" x14ac:dyDescent="0.35">
      <c r="A2398" t="s">
        <v>10</v>
      </c>
      <c r="C2398" t="s">
        <v>11</v>
      </c>
      <c r="D2398" t="s">
        <v>44</v>
      </c>
      <c r="E2398" t="s">
        <v>715</v>
      </c>
      <c r="F2398" t="s">
        <v>716</v>
      </c>
      <c r="G2398">
        <v>4050</v>
      </c>
      <c r="H2398" t="s">
        <v>670</v>
      </c>
      <c r="I2398">
        <v>63300040</v>
      </c>
      <c r="J2398" t="s">
        <v>1515</v>
      </c>
      <c r="K2398" s="3"/>
      <c r="L2398" s="3">
        <v>3612.544629386522</v>
      </c>
      <c r="M2398" s="3">
        <v>3738.9836914150505</v>
      </c>
      <c r="N2398" s="107"/>
      <c r="O2398" s="100"/>
      <c r="P2398" s="3">
        <f t="shared" si="37"/>
        <v>7351.5283208015726</v>
      </c>
    </row>
    <row r="2399" spans="1:16" x14ac:dyDescent="0.35">
      <c r="A2399" t="s">
        <v>10</v>
      </c>
      <c r="C2399" t="s">
        <v>11</v>
      </c>
      <c r="D2399" t="s">
        <v>44</v>
      </c>
      <c r="E2399" t="s">
        <v>715</v>
      </c>
      <c r="F2399" t="s">
        <v>716</v>
      </c>
      <c r="G2399">
        <v>4050</v>
      </c>
      <c r="H2399" t="s">
        <v>670</v>
      </c>
      <c r="I2399">
        <v>63300080</v>
      </c>
      <c r="J2399" t="s">
        <v>91</v>
      </c>
      <c r="K2399" s="3"/>
      <c r="L2399" s="3">
        <v>12734.142868405655</v>
      </c>
      <c r="M2399" s="3">
        <v>13179.837868799854</v>
      </c>
      <c r="N2399" s="107"/>
      <c r="O2399" s="100"/>
      <c r="P2399" s="3">
        <f t="shared" si="37"/>
        <v>25913.980737205507</v>
      </c>
    </row>
    <row r="2400" spans="1:16" x14ac:dyDescent="0.35">
      <c r="A2400" t="s">
        <v>10</v>
      </c>
      <c r="C2400" t="s">
        <v>11</v>
      </c>
      <c r="D2400" t="s">
        <v>44</v>
      </c>
      <c r="E2400" t="s">
        <v>715</v>
      </c>
      <c r="F2400" t="s">
        <v>716</v>
      </c>
      <c r="G2400">
        <v>4050</v>
      </c>
      <c r="H2400" t="s">
        <v>670</v>
      </c>
      <c r="I2400">
        <v>63300100</v>
      </c>
      <c r="J2400" t="s">
        <v>1869</v>
      </c>
      <c r="K2400" s="3"/>
      <c r="L2400" s="3">
        <v>3853.7537628069749</v>
      </c>
      <c r="M2400" s="3">
        <v>3988.6351445052187</v>
      </c>
      <c r="N2400" s="107"/>
      <c r="O2400" s="100"/>
      <c r="P2400" s="3">
        <f t="shared" si="37"/>
        <v>7842.3889073121936</v>
      </c>
    </row>
    <row r="2401" spans="1:16" x14ac:dyDescent="0.35">
      <c r="A2401" t="s">
        <v>10</v>
      </c>
      <c r="C2401" t="s">
        <v>11</v>
      </c>
      <c r="D2401" t="s">
        <v>44</v>
      </c>
      <c r="E2401" t="s">
        <v>715</v>
      </c>
      <c r="F2401" t="s">
        <v>716</v>
      </c>
      <c r="G2401">
        <v>4050</v>
      </c>
      <c r="H2401" t="s">
        <v>670</v>
      </c>
      <c r="I2401">
        <v>63300110</v>
      </c>
      <c r="J2401" t="s">
        <v>1866</v>
      </c>
      <c r="K2401" s="3"/>
      <c r="L2401" s="3">
        <v>97.239999984000008</v>
      </c>
      <c r="M2401" s="3">
        <v>97.239999984000008</v>
      </c>
      <c r="N2401" s="107"/>
      <c r="O2401" s="100"/>
      <c r="P2401" s="3">
        <f t="shared" si="37"/>
        <v>194.47999996800002</v>
      </c>
    </row>
    <row r="2402" spans="1:16" x14ac:dyDescent="0.35">
      <c r="A2402" t="s">
        <v>10</v>
      </c>
      <c r="C2402" t="s">
        <v>11</v>
      </c>
      <c r="D2402" t="s">
        <v>44</v>
      </c>
      <c r="E2402" t="s">
        <v>715</v>
      </c>
      <c r="F2402" t="s">
        <v>716</v>
      </c>
      <c r="G2402">
        <v>4050</v>
      </c>
      <c r="H2402" t="s">
        <v>670</v>
      </c>
      <c r="I2402">
        <v>63300170</v>
      </c>
      <c r="J2402" t="s">
        <v>1873</v>
      </c>
      <c r="K2402" s="3"/>
      <c r="L2402" s="3">
        <v>5470.4247244995904</v>
      </c>
      <c r="M2402" s="3">
        <v>5661.8895898570763</v>
      </c>
      <c r="N2402" s="107"/>
      <c r="O2402" s="100"/>
      <c r="P2402" s="3">
        <f t="shared" si="37"/>
        <v>11132.314314356667</v>
      </c>
    </row>
    <row r="2403" spans="1:16" x14ac:dyDescent="0.35">
      <c r="A2403" t="s">
        <v>10</v>
      </c>
      <c r="C2403" t="s">
        <v>11</v>
      </c>
      <c r="D2403" t="s">
        <v>44</v>
      </c>
      <c r="E2403" t="s">
        <v>717</v>
      </c>
      <c r="F2403" t="s">
        <v>718</v>
      </c>
      <c r="G2403">
        <v>4050</v>
      </c>
      <c r="H2403" t="s">
        <v>670</v>
      </c>
      <c r="I2403">
        <v>63300040</v>
      </c>
      <c r="J2403" t="s">
        <v>1515</v>
      </c>
      <c r="K2403" s="3"/>
      <c r="L2403" s="3">
        <v>14707.493734947686</v>
      </c>
      <c r="M2403" s="3">
        <v>15222.256015670855</v>
      </c>
      <c r="N2403" s="107"/>
      <c r="O2403" s="100"/>
      <c r="P2403" s="3">
        <f t="shared" si="37"/>
        <v>29929.749750618539</v>
      </c>
    </row>
    <row r="2404" spans="1:16" x14ac:dyDescent="0.35">
      <c r="A2404" t="s">
        <v>10</v>
      </c>
      <c r="C2404" t="s">
        <v>11</v>
      </c>
      <c r="D2404" t="s">
        <v>44</v>
      </c>
      <c r="E2404" t="s">
        <v>717</v>
      </c>
      <c r="F2404" t="s">
        <v>718</v>
      </c>
      <c r="G2404">
        <v>4050</v>
      </c>
      <c r="H2404" t="s">
        <v>670</v>
      </c>
      <c r="I2404">
        <v>63300080</v>
      </c>
      <c r="J2404" t="s">
        <v>91</v>
      </c>
      <c r="K2404" s="3"/>
      <c r="L2404" s="3">
        <v>68327.756901010885</v>
      </c>
      <c r="M2404" s="3">
        <v>70719.228392546269</v>
      </c>
      <c r="N2404" s="107"/>
      <c r="O2404" s="100"/>
      <c r="P2404" s="3">
        <f t="shared" si="37"/>
        <v>139046.98529355717</v>
      </c>
    </row>
    <row r="2405" spans="1:16" x14ac:dyDescent="0.35">
      <c r="A2405" t="s">
        <v>10</v>
      </c>
      <c r="C2405" t="s">
        <v>11</v>
      </c>
      <c r="D2405" t="s">
        <v>44</v>
      </c>
      <c r="E2405" t="s">
        <v>717</v>
      </c>
      <c r="F2405" t="s">
        <v>718</v>
      </c>
      <c r="G2405">
        <v>4050</v>
      </c>
      <c r="H2405" t="s">
        <v>670</v>
      </c>
      <c r="I2405">
        <v>63300100</v>
      </c>
      <c r="J2405" t="s">
        <v>1869</v>
      </c>
      <c r="K2405" s="3"/>
      <c r="L2405" s="3">
        <v>20678.136956884871</v>
      </c>
      <c r="M2405" s="3">
        <v>21401.871750375842</v>
      </c>
      <c r="N2405" s="107"/>
      <c r="O2405" s="100"/>
      <c r="P2405" s="3">
        <f t="shared" si="37"/>
        <v>42080.008707260713</v>
      </c>
    </row>
    <row r="2406" spans="1:16" x14ac:dyDescent="0.35">
      <c r="A2406" t="s">
        <v>10</v>
      </c>
      <c r="C2406" t="s">
        <v>11</v>
      </c>
      <c r="D2406" t="s">
        <v>44</v>
      </c>
      <c r="E2406" t="s">
        <v>717</v>
      </c>
      <c r="F2406" t="s">
        <v>718</v>
      </c>
      <c r="G2406">
        <v>4050</v>
      </c>
      <c r="H2406" t="s">
        <v>670</v>
      </c>
      <c r="I2406">
        <v>63300110</v>
      </c>
      <c r="J2406" t="s">
        <v>1866</v>
      </c>
      <c r="K2406" s="3"/>
      <c r="L2406" s="3">
        <v>685.16000001600003</v>
      </c>
      <c r="M2406" s="3">
        <v>685.16000001600003</v>
      </c>
      <c r="N2406" s="107"/>
      <c r="O2406" s="100"/>
      <c r="P2406" s="3">
        <f t="shared" si="37"/>
        <v>1370.3200000320001</v>
      </c>
    </row>
    <row r="2407" spans="1:16" x14ac:dyDescent="0.35">
      <c r="A2407" t="s">
        <v>10</v>
      </c>
      <c r="C2407" t="s">
        <v>11</v>
      </c>
      <c r="D2407" t="s">
        <v>44</v>
      </c>
      <c r="E2407" t="s">
        <v>717</v>
      </c>
      <c r="F2407" t="s">
        <v>718</v>
      </c>
      <c r="G2407">
        <v>4050</v>
      </c>
      <c r="H2407" t="s">
        <v>670</v>
      </c>
      <c r="I2407">
        <v>63300130</v>
      </c>
      <c r="J2407" t="s">
        <v>1896</v>
      </c>
      <c r="K2407" s="3"/>
      <c r="L2407" s="3">
        <v>22476.235822700946</v>
      </c>
      <c r="M2407" s="3">
        <v>23262.904076495481</v>
      </c>
      <c r="N2407" s="107"/>
      <c r="O2407" s="100"/>
      <c r="P2407" s="3">
        <f t="shared" si="37"/>
        <v>45739.139899196423</v>
      </c>
    </row>
    <row r="2408" spans="1:16" x14ac:dyDescent="0.35">
      <c r="A2408" t="s">
        <v>10</v>
      </c>
      <c r="C2408" t="s">
        <v>11</v>
      </c>
      <c r="D2408" t="s">
        <v>44</v>
      </c>
      <c r="E2408" t="s">
        <v>717</v>
      </c>
      <c r="F2408" t="s">
        <v>718</v>
      </c>
      <c r="G2408">
        <v>4050</v>
      </c>
      <c r="H2408" t="s">
        <v>670</v>
      </c>
      <c r="I2408">
        <v>63300170</v>
      </c>
      <c r="J2408" t="s">
        <v>1873</v>
      </c>
      <c r="K2408" s="3"/>
      <c r="L2408" s="3">
        <v>22271.347655777925</v>
      </c>
      <c r="M2408" s="3">
        <v>23050.844823730153</v>
      </c>
      <c r="N2408" s="107"/>
      <c r="O2408" s="100"/>
      <c r="P2408" s="3">
        <f t="shared" si="37"/>
        <v>45322.192479508078</v>
      </c>
    </row>
    <row r="2409" spans="1:16" x14ac:dyDescent="0.35">
      <c r="A2409" t="s">
        <v>10</v>
      </c>
      <c r="C2409" t="s">
        <v>11</v>
      </c>
      <c r="D2409" t="s">
        <v>44</v>
      </c>
      <c r="E2409" t="s">
        <v>719</v>
      </c>
      <c r="F2409" t="s">
        <v>720</v>
      </c>
      <c r="G2409">
        <v>4050</v>
      </c>
      <c r="H2409" t="s">
        <v>670</v>
      </c>
      <c r="I2409">
        <v>63300040</v>
      </c>
      <c r="J2409" t="s">
        <v>1515</v>
      </c>
      <c r="K2409" s="3"/>
      <c r="L2409" s="3">
        <v>17756.606293823868</v>
      </c>
      <c r="M2409" s="3">
        <v>18378.087514107701</v>
      </c>
      <c r="N2409" s="107"/>
      <c r="O2409" s="100"/>
      <c r="P2409" s="3">
        <f t="shared" si="37"/>
        <v>36134.693807931573</v>
      </c>
    </row>
    <row r="2410" spans="1:16" x14ac:dyDescent="0.35">
      <c r="A2410" t="s">
        <v>10</v>
      </c>
      <c r="C2410" t="s">
        <v>11</v>
      </c>
      <c r="D2410" t="s">
        <v>44</v>
      </c>
      <c r="E2410" t="s">
        <v>719</v>
      </c>
      <c r="F2410" t="s">
        <v>720</v>
      </c>
      <c r="G2410">
        <v>4050</v>
      </c>
      <c r="H2410" t="s">
        <v>670</v>
      </c>
      <c r="I2410">
        <v>63300080</v>
      </c>
      <c r="J2410" t="s">
        <v>91</v>
      </c>
      <c r="K2410" s="3"/>
      <c r="L2410" s="3">
        <v>78626.639749450493</v>
      </c>
      <c r="M2410" s="3">
        <v>81378.572140681252</v>
      </c>
      <c r="N2410" s="107"/>
      <c r="O2410" s="100"/>
      <c r="P2410" s="3">
        <f t="shared" si="37"/>
        <v>160005.21189013176</v>
      </c>
    </row>
    <row r="2411" spans="1:16" x14ac:dyDescent="0.35">
      <c r="A2411" t="s">
        <v>10</v>
      </c>
      <c r="C2411" t="s">
        <v>11</v>
      </c>
      <c r="D2411" t="s">
        <v>44</v>
      </c>
      <c r="E2411" t="s">
        <v>719</v>
      </c>
      <c r="F2411" t="s">
        <v>720</v>
      </c>
      <c r="G2411">
        <v>4050</v>
      </c>
      <c r="H2411" t="s">
        <v>670</v>
      </c>
      <c r="I2411">
        <v>63300100</v>
      </c>
      <c r="J2411" t="s">
        <v>1869</v>
      </c>
      <c r="K2411" s="3"/>
      <c r="L2411" s="3">
        <v>23794.904134702123</v>
      </c>
      <c r="M2411" s="3">
        <v>24627.725779416694</v>
      </c>
      <c r="N2411" s="107"/>
      <c r="O2411" s="100"/>
      <c r="P2411" s="3">
        <f t="shared" si="37"/>
        <v>48422.629914118821</v>
      </c>
    </row>
    <row r="2412" spans="1:16" x14ac:dyDescent="0.35">
      <c r="A2412" t="s">
        <v>10</v>
      </c>
      <c r="C2412" t="s">
        <v>11</v>
      </c>
      <c r="D2412" t="s">
        <v>44</v>
      </c>
      <c r="E2412" t="s">
        <v>719</v>
      </c>
      <c r="F2412" t="s">
        <v>720</v>
      </c>
      <c r="G2412">
        <v>4050</v>
      </c>
      <c r="H2412" t="s">
        <v>670</v>
      </c>
      <c r="I2412">
        <v>63300110</v>
      </c>
      <c r="J2412" t="s">
        <v>1866</v>
      </c>
      <c r="K2412" s="3"/>
      <c r="L2412" s="3">
        <v>254.96000001600001</v>
      </c>
      <c r="M2412" s="3">
        <v>254.96000001600001</v>
      </c>
      <c r="N2412" s="107"/>
      <c r="O2412" s="100"/>
      <c r="P2412" s="3">
        <f t="shared" si="37"/>
        <v>509.92000003200002</v>
      </c>
    </row>
    <row r="2413" spans="1:16" x14ac:dyDescent="0.35">
      <c r="A2413" t="s">
        <v>10</v>
      </c>
      <c r="C2413" t="s">
        <v>11</v>
      </c>
      <c r="D2413" t="s">
        <v>44</v>
      </c>
      <c r="E2413" t="s">
        <v>719</v>
      </c>
      <c r="F2413" t="s">
        <v>720</v>
      </c>
      <c r="G2413">
        <v>4050</v>
      </c>
      <c r="H2413" t="s">
        <v>670</v>
      </c>
      <c r="I2413">
        <v>63300130</v>
      </c>
      <c r="J2413" t="s">
        <v>1896</v>
      </c>
      <c r="K2413" s="3"/>
      <c r="L2413" s="3">
        <v>25864.026233371878</v>
      </c>
      <c r="M2413" s="3">
        <v>26769.267151539891</v>
      </c>
      <c r="N2413" s="107"/>
      <c r="O2413" s="100"/>
      <c r="P2413" s="3">
        <f t="shared" si="37"/>
        <v>52633.293384911769</v>
      </c>
    </row>
    <row r="2414" spans="1:16" x14ac:dyDescent="0.35">
      <c r="A2414" t="s">
        <v>10</v>
      </c>
      <c r="C2414" t="s">
        <v>11</v>
      </c>
      <c r="D2414" t="s">
        <v>44</v>
      </c>
      <c r="E2414" t="s">
        <v>719</v>
      </c>
      <c r="F2414" t="s">
        <v>720</v>
      </c>
      <c r="G2414">
        <v>4050</v>
      </c>
      <c r="H2414" t="s">
        <v>670</v>
      </c>
      <c r="I2414">
        <v>63300170</v>
      </c>
      <c r="J2414" t="s">
        <v>1873</v>
      </c>
      <c r="K2414" s="3"/>
      <c r="L2414" s="3">
        <v>26888.575244933287</v>
      </c>
      <c r="M2414" s="3">
        <v>27829.675378505948</v>
      </c>
      <c r="N2414" s="107"/>
      <c r="O2414" s="100"/>
      <c r="P2414" s="3">
        <f t="shared" si="37"/>
        <v>54718.250623439235</v>
      </c>
    </row>
    <row r="2415" spans="1:16" x14ac:dyDescent="0.35">
      <c r="A2415" t="s">
        <v>10</v>
      </c>
      <c r="C2415" t="s">
        <v>11</v>
      </c>
      <c r="D2415" t="s">
        <v>44</v>
      </c>
      <c r="E2415" t="s">
        <v>721</v>
      </c>
      <c r="F2415" t="s">
        <v>722</v>
      </c>
      <c r="G2415">
        <v>4050</v>
      </c>
      <c r="H2415" t="s">
        <v>670</v>
      </c>
      <c r="I2415">
        <v>63300040</v>
      </c>
      <c r="J2415" t="s">
        <v>1515</v>
      </c>
      <c r="K2415" s="3"/>
      <c r="L2415" s="3">
        <v>24521.678869037794</v>
      </c>
      <c r="M2415" s="3">
        <v>25379.937629454114</v>
      </c>
      <c r="N2415" s="107"/>
      <c r="O2415" s="100"/>
      <c r="P2415" s="3">
        <f t="shared" si="37"/>
        <v>49901.616498491909</v>
      </c>
    </row>
    <row r="2416" spans="1:16" x14ac:dyDescent="0.35">
      <c r="A2416" t="s">
        <v>10</v>
      </c>
      <c r="C2416" t="s">
        <v>11</v>
      </c>
      <c r="D2416" t="s">
        <v>44</v>
      </c>
      <c r="E2416" t="s">
        <v>721</v>
      </c>
      <c r="F2416" t="s">
        <v>722</v>
      </c>
      <c r="G2416">
        <v>4050</v>
      </c>
      <c r="H2416" t="s">
        <v>670</v>
      </c>
      <c r="I2416">
        <v>63300080</v>
      </c>
      <c r="J2416" t="s">
        <v>91</v>
      </c>
      <c r="K2416" s="3"/>
      <c r="L2416" s="3">
        <v>123077.97944084223</v>
      </c>
      <c r="M2416" s="3">
        <v>127385.7087212717</v>
      </c>
      <c r="N2416" s="107"/>
      <c r="O2416" s="100"/>
      <c r="P2416" s="3">
        <f t="shared" si="37"/>
        <v>250463.68816211395</v>
      </c>
    </row>
    <row r="2417" spans="1:16" x14ac:dyDescent="0.35">
      <c r="A2417" t="s">
        <v>10</v>
      </c>
      <c r="C2417" t="s">
        <v>11</v>
      </c>
      <c r="D2417" t="s">
        <v>44</v>
      </c>
      <c r="E2417" t="s">
        <v>721</v>
      </c>
      <c r="F2417" t="s">
        <v>722</v>
      </c>
      <c r="G2417">
        <v>4050</v>
      </c>
      <c r="H2417" t="s">
        <v>670</v>
      </c>
      <c r="I2417">
        <v>63300100</v>
      </c>
      <c r="J2417" t="s">
        <v>1869</v>
      </c>
      <c r="K2417" s="3"/>
      <c r="L2417" s="3">
        <v>37247.28325183384</v>
      </c>
      <c r="M2417" s="3">
        <v>38550.938165648018</v>
      </c>
      <c r="N2417" s="107"/>
      <c r="O2417" s="100"/>
      <c r="P2417" s="3">
        <f t="shared" si="37"/>
        <v>75798.221417481866</v>
      </c>
    </row>
    <row r="2418" spans="1:16" x14ac:dyDescent="0.35">
      <c r="A2418" t="s">
        <v>10</v>
      </c>
      <c r="C2418" t="s">
        <v>11</v>
      </c>
      <c r="D2418" t="s">
        <v>44</v>
      </c>
      <c r="E2418" t="s">
        <v>721</v>
      </c>
      <c r="F2418" t="s">
        <v>722</v>
      </c>
      <c r="G2418">
        <v>4050</v>
      </c>
      <c r="H2418" t="s">
        <v>670</v>
      </c>
      <c r="I2418">
        <v>63300170</v>
      </c>
      <c r="J2418" t="s">
        <v>1873</v>
      </c>
      <c r="K2418" s="3"/>
      <c r="L2418" s="3">
        <v>37132.828001685804</v>
      </c>
      <c r="M2418" s="3">
        <v>38432.476981744803</v>
      </c>
      <c r="N2418" s="107"/>
      <c r="O2418" s="100"/>
      <c r="P2418" s="3">
        <f t="shared" si="37"/>
        <v>75565.3049834306</v>
      </c>
    </row>
    <row r="2419" spans="1:16" x14ac:dyDescent="0.35">
      <c r="A2419" t="s">
        <v>10</v>
      </c>
      <c r="C2419" t="s">
        <v>11</v>
      </c>
      <c r="D2419" t="s">
        <v>44</v>
      </c>
      <c r="E2419" t="s">
        <v>654</v>
      </c>
      <c r="F2419" t="s">
        <v>655</v>
      </c>
      <c r="G2419">
        <v>4059</v>
      </c>
      <c r="H2419" t="s">
        <v>653</v>
      </c>
      <c r="I2419">
        <v>63300040</v>
      </c>
      <c r="J2419" t="s">
        <v>1515</v>
      </c>
      <c r="K2419" s="3"/>
      <c r="L2419" s="3">
        <v>16623.861027659306</v>
      </c>
      <c r="M2419" s="3">
        <v>17205.696163627381</v>
      </c>
      <c r="N2419" s="107"/>
      <c r="O2419" s="100"/>
      <c r="P2419" s="3">
        <f t="shared" si="37"/>
        <v>33829.557191286687</v>
      </c>
    </row>
    <row r="2420" spans="1:16" x14ac:dyDescent="0.35">
      <c r="A2420" t="s">
        <v>10</v>
      </c>
      <c r="C2420" t="s">
        <v>11</v>
      </c>
      <c r="D2420" t="s">
        <v>44</v>
      </c>
      <c r="E2420" t="s">
        <v>654</v>
      </c>
      <c r="F2420" t="s">
        <v>655</v>
      </c>
      <c r="G2420">
        <v>4059</v>
      </c>
      <c r="H2420" t="s">
        <v>653</v>
      </c>
      <c r="I2420">
        <v>63300080</v>
      </c>
      <c r="J2420" t="s">
        <v>91</v>
      </c>
      <c r="K2420" s="3"/>
      <c r="L2420" s="3">
        <v>71080.174528355361</v>
      </c>
      <c r="M2420" s="3">
        <v>73567.980636847817</v>
      </c>
      <c r="N2420" s="107"/>
      <c r="O2420" s="100"/>
      <c r="P2420" s="3">
        <f t="shared" si="37"/>
        <v>144648.15516520318</v>
      </c>
    </row>
    <row r="2421" spans="1:16" x14ac:dyDescent="0.35">
      <c r="A2421" t="s">
        <v>10</v>
      </c>
      <c r="C2421" t="s">
        <v>11</v>
      </c>
      <c r="D2421" t="s">
        <v>44</v>
      </c>
      <c r="E2421" t="s">
        <v>654</v>
      </c>
      <c r="F2421" t="s">
        <v>655</v>
      </c>
      <c r="G2421">
        <v>4059</v>
      </c>
      <c r="H2421" t="s">
        <v>653</v>
      </c>
      <c r="I2421">
        <v>63300100</v>
      </c>
      <c r="J2421" t="s">
        <v>1869</v>
      </c>
      <c r="K2421" s="3"/>
      <c r="L2421" s="3">
        <v>21511.105449370705</v>
      </c>
      <c r="M2421" s="3">
        <v>22263.994140098672</v>
      </c>
      <c r="N2421" s="107"/>
      <c r="O2421" s="100"/>
      <c r="P2421" s="3">
        <f t="shared" si="37"/>
        <v>43775.099589469377</v>
      </c>
    </row>
    <row r="2422" spans="1:16" x14ac:dyDescent="0.35">
      <c r="A2422" t="s">
        <v>10</v>
      </c>
      <c r="C2422" t="s">
        <v>11</v>
      </c>
      <c r="D2422" t="s">
        <v>44</v>
      </c>
      <c r="E2422" t="s">
        <v>654</v>
      </c>
      <c r="F2422" t="s">
        <v>655</v>
      </c>
      <c r="G2422">
        <v>4059</v>
      </c>
      <c r="H2422" t="s">
        <v>653</v>
      </c>
      <c r="I2422">
        <v>63300110</v>
      </c>
      <c r="J2422" t="s">
        <v>1866</v>
      </c>
      <c r="K2422" s="3"/>
      <c r="L2422" s="3">
        <v>4697.3600000160004</v>
      </c>
      <c r="M2422" s="3">
        <v>4697.3600000160004</v>
      </c>
      <c r="N2422" s="107"/>
      <c r="O2422" s="100"/>
      <c r="P2422" s="3">
        <f t="shared" si="37"/>
        <v>9394.7200000320008</v>
      </c>
    </row>
    <row r="2423" spans="1:16" x14ac:dyDescent="0.35">
      <c r="A2423" t="s">
        <v>10</v>
      </c>
      <c r="C2423" t="s">
        <v>11</v>
      </c>
      <c r="D2423" t="s">
        <v>44</v>
      </c>
      <c r="E2423" t="s">
        <v>654</v>
      </c>
      <c r="F2423" t="s">
        <v>655</v>
      </c>
      <c r="G2423">
        <v>4059</v>
      </c>
      <c r="H2423" t="s">
        <v>653</v>
      </c>
      <c r="I2423">
        <v>63300130</v>
      </c>
      <c r="J2423" t="s">
        <v>1896</v>
      </c>
      <c r="K2423" s="3"/>
      <c r="L2423" s="3">
        <v>23381.636358011634</v>
      </c>
      <c r="M2423" s="3">
        <v>24199.993630542038</v>
      </c>
      <c r="N2423" s="107"/>
      <c r="O2423" s="100"/>
      <c r="P2423" s="3">
        <f t="shared" si="37"/>
        <v>47581.629988553672</v>
      </c>
    </row>
    <row r="2424" spans="1:16" x14ac:dyDescent="0.35">
      <c r="A2424" t="s">
        <v>10</v>
      </c>
      <c r="C2424" t="s">
        <v>11</v>
      </c>
      <c r="D2424" t="s">
        <v>44</v>
      </c>
      <c r="E2424" t="s">
        <v>654</v>
      </c>
      <c r="F2424" t="s">
        <v>655</v>
      </c>
      <c r="G2424">
        <v>4059</v>
      </c>
      <c r="H2424" t="s">
        <v>653</v>
      </c>
      <c r="I2424">
        <v>63300170</v>
      </c>
      <c r="J2424" t="s">
        <v>1873</v>
      </c>
      <c r="K2424" s="3"/>
      <c r="L2424" s="3">
        <v>25173.275270455521</v>
      </c>
      <c r="M2424" s="3">
        <v>26054.33990492146</v>
      </c>
      <c r="N2424" s="107"/>
      <c r="O2424" s="100"/>
      <c r="P2424" s="3">
        <f t="shared" si="37"/>
        <v>51227.615175376981</v>
      </c>
    </row>
    <row r="2425" spans="1:16" x14ac:dyDescent="0.35">
      <c r="A2425" t="s">
        <v>10</v>
      </c>
      <c r="C2425" t="s">
        <v>11</v>
      </c>
      <c r="D2425" t="s">
        <v>44</v>
      </c>
      <c r="E2425" t="s">
        <v>656</v>
      </c>
      <c r="F2425" t="s">
        <v>657</v>
      </c>
      <c r="G2425">
        <v>4059</v>
      </c>
      <c r="H2425" t="s">
        <v>653</v>
      </c>
      <c r="I2425">
        <v>63300040</v>
      </c>
      <c r="J2425" t="s">
        <v>1515</v>
      </c>
      <c r="K2425" s="3"/>
      <c r="L2425" s="3">
        <v>36098.446089701392</v>
      </c>
      <c r="M2425" s="3">
        <v>37361.891702840941</v>
      </c>
      <c r="N2425" s="107"/>
      <c r="O2425" s="100"/>
      <c r="P2425" s="3">
        <f t="shared" si="37"/>
        <v>73460.337792542326</v>
      </c>
    </row>
    <row r="2426" spans="1:16" x14ac:dyDescent="0.35">
      <c r="A2426" t="s">
        <v>10</v>
      </c>
      <c r="C2426" t="s">
        <v>11</v>
      </c>
      <c r="D2426" t="s">
        <v>44</v>
      </c>
      <c r="E2426" t="s">
        <v>656</v>
      </c>
      <c r="F2426" t="s">
        <v>657</v>
      </c>
      <c r="G2426">
        <v>4059</v>
      </c>
      <c r="H2426" t="s">
        <v>653</v>
      </c>
      <c r="I2426">
        <v>63300080</v>
      </c>
      <c r="J2426" t="s">
        <v>91</v>
      </c>
      <c r="K2426" s="3"/>
      <c r="L2426" s="3">
        <v>110772.72505902001</v>
      </c>
      <c r="M2426" s="3">
        <v>114649.7704360857</v>
      </c>
      <c r="N2426" s="107"/>
      <c r="O2426" s="100"/>
      <c r="P2426" s="3">
        <f t="shared" si="37"/>
        <v>225422.49549510572</v>
      </c>
    </row>
    <row r="2427" spans="1:16" x14ac:dyDescent="0.35">
      <c r="A2427" t="s">
        <v>10</v>
      </c>
      <c r="C2427" t="s">
        <v>11</v>
      </c>
      <c r="D2427" t="s">
        <v>44</v>
      </c>
      <c r="E2427" t="s">
        <v>656</v>
      </c>
      <c r="F2427" t="s">
        <v>657</v>
      </c>
      <c r="G2427">
        <v>4059</v>
      </c>
      <c r="H2427" t="s">
        <v>653</v>
      </c>
      <c r="I2427">
        <v>63300100</v>
      </c>
      <c r="J2427" t="s">
        <v>1869</v>
      </c>
      <c r="K2427" s="3"/>
      <c r="L2427" s="3">
        <v>33523.324688913948</v>
      </c>
      <c r="M2427" s="3">
        <v>34696.641053025938</v>
      </c>
      <c r="N2427" s="107"/>
      <c r="O2427" s="100"/>
      <c r="P2427" s="3">
        <f t="shared" si="37"/>
        <v>68219.965741939886</v>
      </c>
    </row>
    <row r="2428" spans="1:16" x14ac:dyDescent="0.35">
      <c r="A2428" t="s">
        <v>10</v>
      </c>
      <c r="C2428" t="s">
        <v>11</v>
      </c>
      <c r="D2428" t="s">
        <v>44</v>
      </c>
      <c r="E2428" t="s">
        <v>656</v>
      </c>
      <c r="F2428" t="s">
        <v>657</v>
      </c>
      <c r="G2428">
        <v>4059</v>
      </c>
      <c r="H2428" t="s">
        <v>653</v>
      </c>
      <c r="I2428">
        <v>63300110</v>
      </c>
      <c r="J2428" t="s">
        <v>1866</v>
      </c>
      <c r="K2428" s="3"/>
      <c r="L2428" s="3">
        <v>1040.0000000160001</v>
      </c>
      <c r="M2428" s="3">
        <v>1040.0000000160001</v>
      </c>
      <c r="N2428" s="107"/>
      <c r="O2428" s="100"/>
      <c r="P2428" s="3">
        <f t="shared" si="37"/>
        <v>2080.0000000320001</v>
      </c>
    </row>
    <row r="2429" spans="1:16" x14ac:dyDescent="0.35">
      <c r="A2429" t="s">
        <v>10</v>
      </c>
      <c r="C2429" t="s">
        <v>11</v>
      </c>
      <c r="D2429" t="s">
        <v>44</v>
      </c>
      <c r="E2429" t="s">
        <v>656</v>
      </c>
      <c r="F2429" t="s">
        <v>657</v>
      </c>
      <c r="G2429">
        <v>4059</v>
      </c>
      <c r="H2429" t="s">
        <v>653</v>
      </c>
      <c r="I2429">
        <v>63300130</v>
      </c>
      <c r="J2429" t="s">
        <v>1896</v>
      </c>
      <c r="K2429" s="3"/>
      <c r="L2429" s="3">
        <v>36438.396400993421</v>
      </c>
      <c r="M2429" s="3">
        <v>37713.740275028198</v>
      </c>
      <c r="N2429" s="107"/>
      <c r="O2429" s="100"/>
      <c r="P2429" s="3">
        <f t="shared" si="37"/>
        <v>74152.136676021619</v>
      </c>
    </row>
    <row r="2430" spans="1:16" x14ac:dyDescent="0.35">
      <c r="A2430" t="s">
        <v>10</v>
      </c>
      <c r="C2430" t="s">
        <v>11</v>
      </c>
      <c r="D2430" t="s">
        <v>44</v>
      </c>
      <c r="E2430" t="s">
        <v>656</v>
      </c>
      <c r="F2430" t="s">
        <v>657</v>
      </c>
      <c r="G2430">
        <v>4059</v>
      </c>
      <c r="H2430" t="s">
        <v>653</v>
      </c>
      <c r="I2430">
        <v>63300170</v>
      </c>
      <c r="J2430" t="s">
        <v>1873</v>
      </c>
      <c r="K2430" s="3"/>
      <c r="L2430" s="3">
        <v>54663.361221547828</v>
      </c>
      <c r="M2430" s="3">
        <v>56576.578864301999</v>
      </c>
      <c r="N2430" s="107"/>
      <c r="O2430" s="100"/>
      <c r="P2430" s="3">
        <f t="shared" si="37"/>
        <v>111239.94008584983</v>
      </c>
    </row>
    <row r="2431" spans="1:16" x14ac:dyDescent="0.35">
      <c r="A2431" t="s">
        <v>10</v>
      </c>
      <c r="C2431" t="s">
        <v>11</v>
      </c>
      <c r="D2431" t="s">
        <v>44</v>
      </c>
      <c r="E2431" t="s">
        <v>658</v>
      </c>
      <c r="F2431" t="s">
        <v>659</v>
      </c>
      <c r="G2431">
        <v>4059</v>
      </c>
      <c r="H2431" t="s">
        <v>653</v>
      </c>
      <c r="I2431">
        <v>63300040</v>
      </c>
      <c r="J2431" t="s">
        <v>1515</v>
      </c>
      <c r="K2431" s="3"/>
      <c r="L2431" s="3">
        <v>22720.744631725214</v>
      </c>
      <c r="M2431" s="3">
        <v>23515.970693835596</v>
      </c>
      <c r="N2431" s="107"/>
      <c r="O2431" s="100"/>
      <c r="P2431" s="3">
        <f t="shared" si="37"/>
        <v>46236.715325560814</v>
      </c>
    </row>
    <row r="2432" spans="1:16" x14ac:dyDescent="0.35">
      <c r="A2432" t="s">
        <v>10</v>
      </c>
      <c r="C2432" t="s">
        <v>11</v>
      </c>
      <c r="D2432" t="s">
        <v>44</v>
      </c>
      <c r="E2432" t="s">
        <v>658</v>
      </c>
      <c r="F2432" t="s">
        <v>659</v>
      </c>
      <c r="G2432">
        <v>4059</v>
      </c>
      <c r="H2432" t="s">
        <v>653</v>
      </c>
      <c r="I2432">
        <v>63300080</v>
      </c>
      <c r="J2432" t="s">
        <v>91</v>
      </c>
      <c r="K2432" s="3"/>
      <c r="L2432" s="3">
        <v>65781.965409947283</v>
      </c>
      <c r="M2432" s="3">
        <v>68084.334199295437</v>
      </c>
      <c r="N2432" s="107"/>
      <c r="O2432" s="100"/>
      <c r="P2432" s="3">
        <f t="shared" si="37"/>
        <v>133866.29960924271</v>
      </c>
    </row>
    <row r="2433" spans="1:16" x14ac:dyDescent="0.35">
      <c r="A2433" t="s">
        <v>10</v>
      </c>
      <c r="C2433" t="s">
        <v>11</v>
      </c>
      <c r="D2433" t="s">
        <v>44</v>
      </c>
      <c r="E2433" t="s">
        <v>658</v>
      </c>
      <c r="F2433" t="s">
        <v>659</v>
      </c>
      <c r="G2433">
        <v>4059</v>
      </c>
      <c r="H2433" t="s">
        <v>653</v>
      </c>
      <c r="I2433">
        <v>63300100</v>
      </c>
      <c r="J2433" t="s">
        <v>1869</v>
      </c>
      <c r="K2433" s="3"/>
      <c r="L2433" s="3">
        <v>19907.70005827352</v>
      </c>
      <c r="M2433" s="3">
        <v>20604.469560313093</v>
      </c>
      <c r="N2433" s="107"/>
      <c r="O2433" s="100"/>
      <c r="P2433" s="3">
        <f t="shared" si="37"/>
        <v>40512.169618586617</v>
      </c>
    </row>
    <row r="2434" spans="1:16" x14ac:dyDescent="0.35">
      <c r="A2434" t="s">
        <v>10</v>
      </c>
      <c r="C2434" t="s">
        <v>11</v>
      </c>
      <c r="D2434" t="s">
        <v>44</v>
      </c>
      <c r="E2434" t="s">
        <v>658</v>
      </c>
      <c r="F2434" t="s">
        <v>659</v>
      </c>
      <c r="G2434">
        <v>4059</v>
      </c>
      <c r="H2434" t="s">
        <v>653</v>
      </c>
      <c r="I2434">
        <v>63300110</v>
      </c>
      <c r="J2434" t="s">
        <v>1866</v>
      </c>
      <c r="K2434" s="3"/>
      <c r="L2434" s="3">
        <v>1680</v>
      </c>
      <c r="M2434" s="3">
        <v>1680</v>
      </c>
      <c r="N2434" s="107"/>
      <c r="O2434" s="100"/>
      <c r="P2434" s="3">
        <f t="shared" si="37"/>
        <v>3360</v>
      </c>
    </row>
    <row r="2435" spans="1:16" x14ac:dyDescent="0.35">
      <c r="A2435" t="s">
        <v>10</v>
      </c>
      <c r="C2435" t="s">
        <v>11</v>
      </c>
      <c r="D2435" t="s">
        <v>44</v>
      </c>
      <c r="E2435" t="s">
        <v>658</v>
      </c>
      <c r="F2435" t="s">
        <v>659</v>
      </c>
      <c r="G2435">
        <v>4059</v>
      </c>
      <c r="H2435" t="s">
        <v>653</v>
      </c>
      <c r="I2435">
        <v>63300130</v>
      </c>
      <c r="J2435" t="s">
        <v>1896</v>
      </c>
      <c r="K2435" s="3"/>
      <c r="L2435" s="3">
        <v>21638.804411166871</v>
      </c>
      <c r="M2435" s="3">
        <v>22396.162565557712</v>
      </c>
      <c r="N2435" s="107"/>
      <c r="O2435" s="100"/>
      <c r="P2435" s="3">
        <f t="shared" si="37"/>
        <v>44034.96697672458</v>
      </c>
    </row>
    <row r="2436" spans="1:16" x14ac:dyDescent="0.35">
      <c r="A2436" t="s">
        <v>10</v>
      </c>
      <c r="C2436" t="s">
        <v>11</v>
      </c>
      <c r="D2436" t="s">
        <v>44</v>
      </c>
      <c r="E2436" t="s">
        <v>658</v>
      </c>
      <c r="F2436" t="s">
        <v>659</v>
      </c>
      <c r="G2436">
        <v>4059</v>
      </c>
      <c r="H2436" t="s">
        <v>653</v>
      </c>
      <c r="I2436">
        <v>63300170</v>
      </c>
      <c r="J2436" t="s">
        <v>1873</v>
      </c>
      <c r="K2436" s="3"/>
      <c r="L2436" s="3">
        <v>34405.699013755329</v>
      </c>
      <c r="M2436" s="3">
        <v>35609.898479236763</v>
      </c>
      <c r="N2436" s="107"/>
      <c r="O2436" s="100"/>
      <c r="P2436" s="3">
        <f t="shared" ref="P2436:P2499" si="38">SUM(L2436:N2436)</f>
        <v>70015.597492992092</v>
      </c>
    </row>
    <row r="2437" spans="1:16" x14ac:dyDescent="0.35">
      <c r="A2437" t="s">
        <v>10</v>
      </c>
      <c r="C2437" t="s">
        <v>11</v>
      </c>
      <c r="D2437" t="s">
        <v>44</v>
      </c>
      <c r="E2437" t="s">
        <v>660</v>
      </c>
      <c r="F2437" t="s">
        <v>661</v>
      </c>
      <c r="G2437">
        <v>4059</v>
      </c>
      <c r="H2437" t="s">
        <v>653</v>
      </c>
      <c r="I2437">
        <v>63300040</v>
      </c>
      <c r="J2437" t="s">
        <v>1515</v>
      </c>
      <c r="K2437" s="3"/>
      <c r="L2437" s="3">
        <v>199081.4963052742</v>
      </c>
      <c r="M2437" s="3">
        <v>206049.34867595878</v>
      </c>
      <c r="N2437" s="107"/>
      <c r="O2437" s="100"/>
      <c r="P2437" s="3">
        <f t="shared" si="38"/>
        <v>405130.84498123301</v>
      </c>
    </row>
    <row r="2438" spans="1:16" x14ac:dyDescent="0.35">
      <c r="A2438" t="s">
        <v>10</v>
      </c>
      <c r="C2438" t="s">
        <v>11</v>
      </c>
      <c r="D2438" t="s">
        <v>44</v>
      </c>
      <c r="E2438" t="s">
        <v>660</v>
      </c>
      <c r="F2438" t="s">
        <v>661</v>
      </c>
      <c r="G2438">
        <v>4059</v>
      </c>
      <c r="H2438" t="s">
        <v>653</v>
      </c>
      <c r="I2438">
        <v>63300080</v>
      </c>
      <c r="J2438" t="s">
        <v>91</v>
      </c>
      <c r="K2438" s="3"/>
      <c r="L2438" s="3">
        <v>698471.14837883413</v>
      </c>
      <c r="M2438" s="3">
        <v>722917.63857209322</v>
      </c>
      <c r="N2438" s="107"/>
      <c r="O2438" s="100"/>
      <c r="P2438" s="3">
        <f t="shared" si="38"/>
        <v>1421388.7869509272</v>
      </c>
    </row>
    <row r="2439" spans="1:16" x14ac:dyDescent="0.35">
      <c r="A2439" t="s">
        <v>10</v>
      </c>
      <c r="C2439" t="s">
        <v>11</v>
      </c>
      <c r="D2439" t="s">
        <v>44</v>
      </c>
      <c r="E2439" t="s">
        <v>660</v>
      </c>
      <c r="F2439" t="s">
        <v>661</v>
      </c>
      <c r="G2439">
        <v>4059</v>
      </c>
      <c r="H2439" t="s">
        <v>653</v>
      </c>
      <c r="I2439">
        <v>63300100</v>
      </c>
      <c r="J2439" t="s">
        <v>1869</v>
      </c>
      <c r="K2439" s="3"/>
      <c r="L2439" s="3">
        <v>211379.42648306821</v>
      </c>
      <c r="M2439" s="3">
        <v>218777.7064099756</v>
      </c>
      <c r="N2439" s="107"/>
      <c r="O2439" s="100"/>
      <c r="P2439" s="3">
        <f t="shared" si="38"/>
        <v>430157.1328930438</v>
      </c>
    </row>
    <row r="2440" spans="1:16" x14ac:dyDescent="0.35">
      <c r="A2440" t="s">
        <v>10</v>
      </c>
      <c r="C2440" t="s">
        <v>11</v>
      </c>
      <c r="D2440" t="s">
        <v>44</v>
      </c>
      <c r="E2440" t="s">
        <v>660</v>
      </c>
      <c r="F2440" t="s">
        <v>661</v>
      </c>
      <c r="G2440">
        <v>4059</v>
      </c>
      <c r="H2440" t="s">
        <v>653</v>
      </c>
      <c r="I2440">
        <v>63300130</v>
      </c>
      <c r="J2440" t="s">
        <v>1896</v>
      </c>
      <c r="K2440" s="3"/>
      <c r="L2440" s="3">
        <v>229760.24617724807</v>
      </c>
      <c r="M2440" s="3">
        <v>237801.85479345173</v>
      </c>
      <c r="N2440" s="107"/>
      <c r="O2440" s="100"/>
      <c r="P2440" s="3">
        <f t="shared" si="38"/>
        <v>467562.1009706998</v>
      </c>
    </row>
    <row r="2441" spans="1:16" x14ac:dyDescent="0.35">
      <c r="A2441" t="s">
        <v>10</v>
      </c>
      <c r="C2441" t="s">
        <v>11</v>
      </c>
      <c r="D2441" t="s">
        <v>44</v>
      </c>
      <c r="E2441" t="s">
        <v>660</v>
      </c>
      <c r="F2441" t="s">
        <v>661</v>
      </c>
      <c r="G2441">
        <v>4059</v>
      </c>
      <c r="H2441" t="s">
        <v>653</v>
      </c>
      <c r="I2441">
        <v>63300170</v>
      </c>
      <c r="J2441" t="s">
        <v>1873</v>
      </c>
      <c r="K2441" s="3"/>
      <c r="L2441" s="3">
        <v>301466.26583370095</v>
      </c>
      <c r="M2441" s="3">
        <v>312017.58513788047</v>
      </c>
      <c r="N2441" s="107"/>
      <c r="O2441" s="100"/>
      <c r="P2441" s="3">
        <f t="shared" si="38"/>
        <v>613483.85097158141</v>
      </c>
    </row>
    <row r="2442" spans="1:16" x14ac:dyDescent="0.35">
      <c r="A2442" t="s">
        <v>10</v>
      </c>
      <c r="C2442" t="s">
        <v>11</v>
      </c>
      <c r="D2442" t="s">
        <v>44</v>
      </c>
      <c r="E2442" t="s">
        <v>662</v>
      </c>
      <c r="F2442" t="s">
        <v>663</v>
      </c>
      <c r="G2442">
        <v>4059</v>
      </c>
      <c r="H2442" t="s">
        <v>653</v>
      </c>
      <c r="I2442">
        <v>63300080</v>
      </c>
      <c r="J2442" t="s">
        <v>91</v>
      </c>
      <c r="K2442" s="3"/>
      <c r="L2442" s="3">
        <v>3477.2937562321549</v>
      </c>
      <c r="M2442" s="3">
        <v>3598.9990377002805</v>
      </c>
      <c r="N2442" s="107"/>
      <c r="O2442" s="100"/>
      <c r="P2442" s="3">
        <f t="shared" si="38"/>
        <v>7076.2927939324354</v>
      </c>
    </row>
    <row r="2443" spans="1:16" x14ac:dyDescent="0.35">
      <c r="A2443" t="s">
        <v>10</v>
      </c>
      <c r="C2443" t="s">
        <v>11</v>
      </c>
      <c r="D2443" t="s">
        <v>44</v>
      </c>
      <c r="E2443" t="s">
        <v>662</v>
      </c>
      <c r="F2443" t="s">
        <v>663</v>
      </c>
      <c r="G2443">
        <v>4059</v>
      </c>
      <c r="H2443" t="s">
        <v>653</v>
      </c>
      <c r="I2443">
        <v>63300100</v>
      </c>
      <c r="J2443" t="s">
        <v>1869</v>
      </c>
      <c r="K2443" s="3"/>
      <c r="L2443" s="3">
        <v>1052.3388999123626</v>
      </c>
      <c r="M2443" s="3">
        <v>1089.1707614092954</v>
      </c>
      <c r="N2443" s="107"/>
      <c r="O2443" s="100"/>
      <c r="P2443" s="3">
        <f t="shared" si="38"/>
        <v>2141.5096613216583</v>
      </c>
    </row>
    <row r="2444" spans="1:16" x14ac:dyDescent="0.35">
      <c r="A2444" t="s">
        <v>10</v>
      </c>
      <c r="C2444" t="s">
        <v>11</v>
      </c>
      <c r="D2444" t="s">
        <v>44</v>
      </c>
      <c r="E2444" t="s">
        <v>662</v>
      </c>
      <c r="F2444" t="s">
        <v>663</v>
      </c>
      <c r="G2444">
        <v>4059</v>
      </c>
      <c r="H2444" t="s">
        <v>653</v>
      </c>
      <c r="I2444">
        <v>63300130</v>
      </c>
      <c r="J2444" t="s">
        <v>1896</v>
      </c>
      <c r="K2444" s="3"/>
      <c r="L2444" s="3">
        <v>1143.8466303395248</v>
      </c>
      <c r="M2444" s="3">
        <v>1183.8812624014081</v>
      </c>
      <c r="N2444" s="107"/>
      <c r="O2444" s="100"/>
      <c r="P2444" s="3">
        <f t="shared" si="38"/>
        <v>2327.7278927409329</v>
      </c>
    </row>
    <row r="2445" spans="1:16" x14ac:dyDescent="0.35">
      <c r="A2445" t="s">
        <v>10</v>
      </c>
      <c r="C2445" t="s">
        <v>11</v>
      </c>
      <c r="D2445" t="s">
        <v>44</v>
      </c>
      <c r="E2445" t="s">
        <v>664</v>
      </c>
      <c r="F2445" t="s">
        <v>665</v>
      </c>
      <c r="G2445">
        <v>4059</v>
      </c>
      <c r="H2445" t="s">
        <v>653</v>
      </c>
      <c r="I2445">
        <v>63300040</v>
      </c>
      <c r="J2445" t="s">
        <v>1515</v>
      </c>
      <c r="K2445" s="3"/>
      <c r="L2445" s="3">
        <v>24039.362035252409</v>
      </c>
      <c r="M2445" s="3">
        <v>24880.739706486242</v>
      </c>
      <c r="N2445" s="107"/>
      <c r="O2445" s="100"/>
      <c r="P2445" s="3">
        <f t="shared" si="38"/>
        <v>48920.101741738647</v>
      </c>
    </row>
    <row r="2446" spans="1:16" x14ac:dyDescent="0.35">
      <c r="A2446" t="s">
        <v>10</v>
      </c>
      <c r="C2446" t="s">
        <v>11</v>
      </c>
      <c r="D2446" t="s">
        <v>44</v>
      </c>
      <c r="E2446" t="s">
        <v>664</v>
      </c>
      <c r="F2446" t="s">
        <v>665</v>
      </c>
      <c r="G2446">
        <v>4059</v>
      </c>
      <c r="H2446" t="s">
        <v>653</v>
      </c>
      <c r="I2446">
        <v>63300080</v>
      </c>
      <c r="J2446" t="s">
        <v>91</v>
      </c>
      <c r="K2446" s="3"/>
      <c r="L2446" s="3">
        <v>70990.59425217603</v>
      </c>
      <c r="M2446" s="3">
        <v>73475.265051002178</v>
      </c>
      <c r="N2446" s="107"/>
      <c r="O2446" s="100"/>
      <c r="P2446" s="3">
        <f t="shared" si="38"/>
        <v>144465.85930317821</v>
      </c>
    </row>
    <row r="2447" spans="1:16" x14ac:dyDescent="0.35">
      <c r="A2447" t="s">
        <v>10</v>
      </c>
      <c r="C2447" t="s">
        <v>11</v>
      </c>
      <c r="D2447" t="s">
        <v>44</v>
      </c>
      <c r="E2447" t="s">
        <v>664</v>
      </c>
      <c r="F2447" t="s">
        <v>665</v>
      </c>
      <c r="G2447">
        <v>4059</v>
      </c>
      <c r="H2447" t="s">
        <v>653</v>
      </c>
      <c r="I2447">
        <v>63300100</v>
      </c>
      <c r="J2447" t="s">
        <v>1869</v>
      </c>
      <c r="K2447" s="3"/>
      <c r="L2447" s="3">
        <v>21483.995628948011</v>
      </c>
      <c r="M2447" s="3">
        <v>22235.935475961189</v>
      </c>
      <c r="N2447" s="107"/>
      <c r="O2447" s="100"/>
      <c r="P2447" s="3">
        <f t="shared" si="38"/>
        <v>43719.931104909199</v>
      </c>
    </row>
    <row r="2448" spans="1:16" x14ac:dyDescent="0.35">
      <c r="A2448" t="s">
        <v>10</v>
      </c>
      <c r="C2448" t="s">
        <v>11</v>
      </c>
      <c r="D2448" t="s">
        <v>44</v>
      </c>
      <c r="E2448" t="s">
        <v>664</v>
      </c>
      <c r="F2448" t="s">
        <v>665</v>
      </c>
      <c r="G2448">
        <v>4059</v>
      </c>
      <c r="H2448" t="s">
        <v>653</v>
      </c>
      <c r="I2448">
        <v>63300130</v>
      </c>
      <c r="J2448" t="s">
        <v>1896</v>
      </c>
      <c r="K2448" s="3"/>
      <c r="L2448" s="3">
        <v>23352.169161900012</v>
      </c>
      <c r="M2448" s="3">
        <v>24169.495082566511</v>
      </c>
      <c r="N2448" s="107"/>
      <c r="O2448" s="100"/>
      <c r="P2448" s="3">
        <f t="shared" si="38"/>
        <v>47521.664244466519</v>
      </c>
    </row>
    <row r="2449" spans="1:16" x14ac:dyDescent="0.35">
      <c r="A2449" t="s">
        <v>10</v>
      </c>
      <c r="C2449" t="s">
        <v>11</v>
      </c>
      <c r="D2449" t="s">
        <v>44</v>
      </c>
      <c r="E2449" t="s">
        <v>664</v>
      </c>
      <c r="F2449" t="s">
        <v>665</v>
      </c>
      <c r="G2449">
        <v>4059</v>
      </c>
      <c r="H2449" t="s">
        <v>653</v>
      </c>
      <c r="I2449">
        <v>63300170</v>
      </c>
      <c r="J2449" t="s">
        <v>1873</v>
      </c>
      <c r="K2449" s="3"/>
      <c r="L2449" s="3">
        <v>36402.462510525082</v>
      </c>
      <c r="M2449" s="3">
        <v>37676.548698393453</v>
      </c>
      <c r="N2449" s="107"/>
      <c r="O2449" s="100"/>
      <c r="P2449" s="3">
        <f t="shared" si="38"/>
        <v>74079.011208918528</v>
      </c>
    </row>
    <row r="2450" spans="1:16" x14ac:dyDescent="0.35">
      <c r="A2450" t="s">
        <v>10</v>
      </c>
      <c r="C2450" t="s">
        <v>11</v>
      </c>
      <c r="D2450" t="s">
        <v>44</v>
      </c>
      <c r="E2450" t="s">
        <v>666</v>
      </c>
      <c r="F2450" t="s">
        <v>667</v>
      </c>
      <c r="G2450">
        <v>4059</v>
      </c>
      <c r="H2450" t="s">
        <v>653</v>
      </c>
      <c r="I2450">
        <v>63300040</v>
      </c>
      <c r="J2450" t="s">
        <v>1515</v>
      </c>
      <c r="K2450" s="3"/>
      <c r="L2450" s="3">
        <v>20905.840560199293</v>
      </c>
      <c r="M2450" s="3">
        <v>21637.544979806265</v>
      </c>
      <c r="N2450" s="107"/>
      <c r="O2450" s="100"/>
      <c r="P2450" s="3">
        <f t="shared" si="38"/>
        <v>42543.385540005562</v>
      </c>
    </row>
    <row r="2451" spans="1:16" x14ac:dyDescent="0.35">
      <c r="A2451" t="s">
        <v>10</v>
      </c>
      <c r="C2451" t="s">
        <v>11</v>
      </c>
      <c r="D2451" t="s">
        <v>44</v>
      </c>
      <c r="E2451" t="s">
        <v>666</v>
      </c>
      <c r="F2451" t="s">
        <v>667</v>
      </c>
      <c r="G2451">
        <v>4059</v>
      </c>
      <c r="H2451" t="s">
        <v>653</v>
      </c>
      <c r="I2451">
        <v>63300080</v>
      </c>
      <c r="J2451" t="s">
        <v>91</v>
      </c>
      <c r="K2451" s="3"/>
      <c r="L2451" s="3">
        <v>60527.38600286271</v>
      </c>
      <c r="M2451" s="3">
        <v>62645.844512962904</v>
      </c>
      <c r="N2451" s="107"/>
      <c r="O2451" s="100"/>
      <c r="P2451" s="3">
        <f t="shared" si="38"/>
        <v>123173.23051582562</v>
      </c>
    </row>
    <row r="2452" spans="1:16" x14ac:dyDescent="0.35">
      <c r="A2452" t="s">
        <v>10</v>
      </c>
      <c r="C2452" t="s">
        <v>11</v>
      </c>
      <c r="D2452" t="s">
        <v>44</v>
      </c>
      <c r="E2452" t="s">
        <v>666</v>
      </c>
      <c r="F2452" t="s">
        <v>667</v>
      </c>
      <c r="G2452">
        <v>4059</v>
      </c>
      <c r="H2452" t="s">
        <v>653</v>
      </c>
      <c r="I2452">
        <v>63300100</v>
      </c>
      <c r="J2452" t="s">
        <v>1869</v>
      </c>
      <c r="K2452" s="3"/>
      <c r="L2452" s="3">
        <v>18317.49839560319</v>
      </c>
      <c r="M2452" s="3">
        <v>18958.610839449299</v>
      </c>
      <c r="N2452" s="107"/>
      <c r="O2452" s="100"/>
      <c r="P2452" s="3">
        <f t="shared" si="38"/>
        <v>37276.109235052485</v>
      </c>
    </row>
    <row r="2453" spans="1:16" x14ac:dyDescent="0.35">
      <c r="A2453" t="s">
        <v>10</v>
      </c>
      <c r="C2453" t="s">
        <v>11</v>
      </c>
      <c r="D2453" t="s">
        <v>44</v>
      </c>
      <c r="E2453" t="s">
        <v>666</v>
      </c>
      <c r="F2453" t="s">
        <v>667</v>
      </c>
      <c r="G2453">
        <v>4059</v>
      </c>
      <c r="H2453" t="s">
        <v>653</v>
      </c>
      <c r="I2453">
        <v>63300170</v>
      </c>
      <c r="J2453" t="s">
        <v>1873</v>
      </c>
      <c r="K2453" s="3"/>
      <c r="L2453" s="3">
        <v>31657.415705444644</v>
      </c>
      <c r="M2453" s="3">
        <v>32765.425255135204</v>
      </c>
      <c r="N2453" s="107"/>
      <c r="O2453" s="100"/>
      <c r="P2453" s="3">
        <f t="shared" si="38"/>
        <v>64422.840960579852</v>
      </c>
    </row>
    <row r="2454" spans="1:16" x14ac:dyDescent="0.35">
      <c r="A2454" t="s">
        <v>10</v>
      </c>
      <c r="C2454" t="s">
        <v>11</v>
      </c>
      <c r="D2454" t="s">
        <v>44</v>
      </c>
      <c r="E2454" t="s">
        <v>82</v>
      </c>
      <c r="F2454" t="s">
        <v>83</v>
      </c>
      <c r="G2454">
        <v>4100</v>
      </c>
      <c r="H2454" t="s">
        <v>84</v>
      </c>
      <c r="I2454">
        <v>63300040</v>
      </c>
      <c r="J2454" t="s">
        <v>1515</v>
      </c>
      <c r="K2454" s="3"/>
      <c r="L2454" s="3">
        <v>135474.08465832731</v>
      </c>
      <c r="M2454" s="3">
        <v>140215.67762136876</v>
      </c>
      <c r="N2454" s="107"/>
      <c r="O2454" s="100"/>
      <c r="P2454" s="3">
        <f t="shared" si="38"/>
        <v>275689.76227969606</v>
      </c>
    </row>
    <row r="2455" spans="1:16" x14ac:dyDescent="0.35">
      <c r="A2455" t="s">
        <v>10</v>
      </c>
      <c r="C2455" t="s">
        <v>11</v>
      </c>
      <c r="D2455" t="s">
        <v>44</v>
      </c>
      <c r="E2455" t="s">
        <v>82</v>
      </c>
      <c r="F2455" t="s">
        <v>83</v>
      </c>
      <c r="G2455">
        <v>4100</v>
      </c>
      <c r="H2455" t="s">
        <v>84</v>
      </c>
      <c r="I2455">
        <v>63300080</v>
      </c>
      <c r="J2455" t="s">
        <v>91</v>
      </c>
      <c r="K2455" s="3"/>
      <c r="L2455" s="3">
        <v>392229.7308203</v>
      </c>
      <c r="M2455" s="3">
        <v>405957.7713990105</v>
      </c>
      <c r="N2455" s="107"/>
      <c r="O2455" s="100"/>
      <c r="P2455" s="3">
        <f t="shared" si="38"/>
        <v>798187.5022193105</v>
      </c>
    </row>
    <row r="2456" spans="1:16" x14ac:dyDescent="0.35">
      <c r="A2456" t="s">
        <v>10</v>
      </c>
      <c r="C2456" t="s">
        <v>11</v>
      </c>
      <c r="D2456" t="s">
        <v>44</v>
      </c>
      <c r="E2456" t="s">
        <v>82</v>
      </c>
      <c r="F2456" t="s">
        <v>83</v>
      </c>
      <c r="G2456">
        <v>4100</v>
      </c>
      <c r="H2456" t="s">
        <v>84</v>
      </c>
      <c r="I2456">
        <v>63300100</v>
      </c>
      <c r="J2456" t="s">
        <v>1869</v>
      </c>
      <c r="K2456" s="3"/>
      <c r="L2456" s="3">
        <v>118701.1027482487</v>
      </c>
      <c r="M2456" s="3">
        <v>122855.64134443739</v>
      </c>
      <c r="N2456" s="107"/>
      <c r="O2456" s="100"/>
      <c r="P2456" s="3">
        <f t="shared" si="38"/>
        <v>241556.7440926861</v>
      </c>
    </row>
    <row r="2457" spans="1:16" x14ac:dyDescent="0.35">
      <c r="A2457" t="s">
        <v>10</v>
      </c>
      <c r="C2457" t="s">
        <v>11</v>
      </c>
      <c r="D2457" t="s">
        <v>44</v>
      </c>
      <c r="E2457" t="s">
        <v>82</v>
      </c>
      <c r="F2457" t="s">
        <v>83</v>
      </c>
      <c r="G2457">
        <v>4100</v>
      </c>
      <c r="H2457" t="s">
        <v>84</v>
      </c>
      <c r="I2457">
        <v>63300110</v>
      </c>
      <c r="J2457" t="s">
        <v>1866</v>
      </c>
      <c r="K2457" s="3"/>
      <c r="L2457" s="3">
        <v>595.03319999600001</v>
      </c>
      <c r="M2457" s="3">
        <v>595.03319999600001</v>
      </c>
      <c r="N2457" s="107"/>
      <c r="O2457" s="100"/>
      <c r="P2457" s="3">
        <f t="shared" si="38"/>
        <v>1190.066399992</v>
      </c>
    </row>
    <row r="2458" spans="1:16" x14ac:dyDescent="0.35">
      <c r="A2458" t="s">
        <v>10</v>
      </c>
      <c r="C2458" t="s">
        <v>11</v>
      </c>
      <c r="D2458" t="s">
        <v>44</v>
      </c>
      <c r="E2458" t="s">
        <v>82</v>
      </c>
      <c r="F2458" t="s">
        <v>83</v>
      </c>
      <c r="G2458">
        <v>4100</v>
      </c>
      <c r="H2458" t="s">
        <v>84</v>
      </c>
      <c r="I2458">
        <v>63300130</v>
      </c>
      <c r="J2458" t="s">
        <v>1896</v>
      </c>
      <c r="K2458" s="3"/>
      <c r="L2458" s="3">
        <v>154827.52532380263</v>
      </c>
      <c r="M2458" s="3">
        <v>160246.48871013572</v>
      </c>
      <c r="N2458" s="107"/>
      <c r="O2458" s="100"/>
      <c r="P2458" s="3">
        <f t="shared" si="38"/>
        <v>315074.01403393835</v>
      </c>
    </row>
    <row r="2459" spans="1:16" x14ac:dyDescent="0.35">
      <c r="A2459" t="s">
        <v>10</v>
      </c>
      <c r="C2459" t="s">
        <v>11</v>
      </c>
      <c r="D2459" t="s">
        <v>44</v>
      </c>
      <c r="E2459" t="s">
        <v>82</v>
      </c>
      <c r="F2459" t="s">
        <v>83</v>
      </c>
      <c r="G2459">
        <v>4100</v>
      </c>
      <c r="H2459" t="s">
        <v>84</v>
      </c>
      <c r="I2459">
        <v>63300170</v>
      </c>
      <c r="J2459" t="s">
        <v>1873</v>
      </c>
      <c r="K2459" s="3"/>
      <c r="L2459" s="3">
        <v>205146.4710540385</v>
      </c>
      <c r="M2459" s="3">
        <v>212326.59754092983</v>
      </c>
      <c r="N2459" s="107"/>
      <c r="O2459" s="100"/>
      <c r="P2459" s="3">
        <f t="shared" si="38"/>
        <v>417473.0685949683</v>
      </c>
    </row>
    <row r="2460" spans="1:16" x14ac:dyDescent="0.35">
      <c r="A2460" t="s">
        <v>10</v>
      </c>
      <c r="C2460" t="s">
        <v>11</v>
      </c>
      <c r="D2460" t="s">
        <v>44</v>
      </c>
      <c r="E2460" t="s">
        <v>631</v>
      </c>
      <c r="F2460" t="s">
        <v>632</v>
      </c>
      <c r="G2460">
        <v>4100</v>
      </c>
      <c r="H2460" t="s">
        <v>84</v>
      </c>
      <c r="I2460">
        <v>63300040</v>
      </c>
      <c r="J2460" t="s">
        <v>1515</v>
      </c>
      <c r="K2460" s="3"/>
      <c r="L2460" s="3">
        <v>34870.455448748318</v>
      </c>
      <c r="M2460" s="3">
        <v>36090.92138945451</v>
      </c>
      <c r="N2460" s="107"/>
      <c r="O2460" s="100"/>
      <c r="P2460" s="3">
        <f t="shared" si="38"/>
        <v>70961.376838202821</v>
      </c>
    </row>
    <row r="2461" spans="1:16" x14ac:dyDescent="0.35">
      <c r="A2461" t="s">
        <v>10</v>
      </c>
      <c r="C2461" t="s">
        <v>11</v>
      </c>
      <c r="D2461" t="s">
        <v>44</v>
      </c>
      <c r="E2461" t="s">
        <v>631</v>
      </c>
      <c r="F2461" t="s">
        <v>632</v>
      </c>
      <c r="G2461">
        <v>4100</v>
      </c>
      <c r="H2461" t="s">
        <v>84</v>
      </c>
      <c r="I2461">
        <v>63300080</v>
      </c>
      <c r="J2461" t="s">
        <v>91</v>
      </c>
      <c r="K2461" s="3"/>
      <c r="L2461" s="3">
        <v>100958.27101351894</v>
      </c>
      <c r="M2461" s="3">
        <v>104491.8104989921</v>
      </c>
      <c r="N2461" s="107"/>
      <c r="O2461" s="100"/>
      <c r="P2461" s="3">
        <f t="shared" si="38"/>
        <v>205450.08151251104</v>
      </c>
    </row>
    <row r="2462" spans="1:16" x14ac:dyDescent="0.35">
      <c r="A2462" t="s">
        <v>10</v>
      </c>
      <c r="C2462" t="s">
        <v>11</v>
      </c>
      <c r="D2462" t="s">
        <v>44</v>
      </c>
      <c r="E2462" t="s">
        <v>631</v>
      </c>
      <c r="F2462" t="s">
        <v>632</v>
      </c>
      <c r="G2462">
        <v>4100</v>
      </c>
      <c r="H2462" t="s">
        <v>84</v>
      </c>
      <c r="I2462">
        <v>63300100</v>
      </c>
      <c r="J2462" t="s">
        <v>1869</v>
      </c>
      <c r="K2462" s="3"/>
      <c r="L2462" s="3">
        <v>30553.160964617575</v>
      </c>
      <c r="M2462" s="3">
        <v>31622.521598379186</v>
      </c>
      <c r="N2462" s="107"/>
      <c r="O2462" s="100"/>
      <c r="P2462" s="3">
        <f t="shared" si="38"/>
        <v>62175.682562996764</v>
      </c>
    </row>
    <row r="2463" spans="1:16" x14ac:dyDescent="0.35">
      <c r="A2463" t="s">
        <v>10</v>
      </c>
      <c r="C2463" t="s">
        <v>11</v>
      </c>
      <c r="D2463" t="s">
        <v>44</v>
      </c>
      <c r="E2463" t="s">
        <v>631</v>
      </c>
      <c r="F2463" t="s">
        <v>632</v>
      </c>
      <c r="G2463">
        <v>4100</v>
      </c>
      <c r="H2463" t="s">
        <v>84</v>
      </c>
      <c r="I2463">
        <v>63300110</v>
      </c>
      <c r="J2463" t="s">
        <v>1866</v>
      </c>
      <c r="K2463" s="3"/>
      <c r="L2463" s="3">
        <v>382.24839999599999</v>
      </c>
      <c r="M2463" s="3">
        <v>382.24839999599999</v>
      </c>
      <c r="N2463" s="107"/>
      <c r="O2463" s="100"/>
      <c r="P2463" s="3">
        <f t="shared" si="38"/>
        <v>764.49679999199998</v>
      </c>
    </row>
    <row r="2464" spans="1:16" x14ac:dyDescent="0.35">
      <c r="A2464" t="s">
        <v>10</v>
      </c>
      <c r="C2464" t="s">
        <v>11</v>
      </c>
      <c r="D2464" t="s">
        <v>44</v>
      </c>
      <c r="E2464" t="s">
        <v>631</v>
      </c>
      <c r="F2464" t="s">
        <v>632</v>
      </c>
      <c r="G2464">
        <v>4100</v>
      </c>
      <c r="H2464" t="s">
        <v>84</v>
      </c>
      <c r="I2464">
        <v>63300130</v>
      </c>
      <c r="J2464" t="s">
        <v>1896</v>
      </c>
      <c r="K2464" s="3"/>
      <c r="L2464" s="3">
        <v>39851.949084283791</v>
      </c>
      <c r="M2464" s="3">
        <v>41246.767302233719</v>
      </c>
      <c r="N2464" s="107"/>
      <c r="O2464" s="100"/>
      <c r="P2464" s="3">
        <f t="shared" si="38"/>
        <v>81098.71638651751</v>
      </c>
    </row>
    <row r="2465" spans="1:16" x14ac:dyDescent="0.35">
      <c r="A2465" t="s">
        <v>10</v>
      </c>
      <c r="C2465" t="s">
        <v>11</v>
      </c>
      <c r="D2465" t="s">
        <v>44</v>
      </c>
      <c r="E2465" t="s">
        <v>631</v>
      </c>
      <c r="F2465" t="s">
        <v>632</v>
      </c>
      <c r="G2465">
        <v>4100</v>
      </c>
      <c r="H2465" t="s">
        <v>84</v>
      </c>
      <c r="I2465">
        <v>63300170</v>
      </c>
      <c r="J2465" t="s">
        <v>1873</v>
      </c>
      <c r="K2465" s="3"/>
      <c r="L2465" s="3">
        <v>52803.832536676033</v>
      </c>
      <c r="M2465" s="3">
        <v>54651.966675459684</v>
      </c>
      <c r="N2465" s="107"/>
      <c r="O2465" s="100"/>
      <c r="P2465" s="3">
        <f t="shared" si="38"/>
        <v>107455.79921213572</v>
      </c>
    </row>
    <row r="2466" spans="1:16" x14ac:dyDescent="0.35">
      <c r="A2466" t="s">
        <v>10</v>
      </c>
      <c r="C2466" t="s">
        <v>11</v>
      </c>
      <c r="D2466" t="s">
        <v>44</v>
      </c>
      <c r="E2466" t="s">
        <v>633</v>
      </c>
      <c r="F2466" t="s">
        <v>634</v>
      </c>
      <c r="G2466">
        <v>4100</v>
      </c>
      <c r="H2466" t="s">
        <v>84</v>
      </c>
      <c r="I2466">
        <v>63300040</v>
      </c>
      <c r="J2466" t="s">
        <v>1515</v>
      </c>
      <c r="K2466" s="3"/>
      <c r="L2466" s="3">
        <v>17337.471297503067</v>
      </c>
      <c r="M2466" s="3">
        <v>17944.282792915674</v>
      </c>
      <c r="N2466" s="107"/>
      <c r="O2466" s="100"/>
      <c r="P2466" s="3">
        <f t="shared" si="38"/>
        <v>35281.754090418741</v>
      </c>
    </row>
    <row r="2467" spans="1:16" x14ac:dyDescent="0.35">
      <c r="A2467" t="s">
        <v>10</v>
      </c>
      <c r="C2467" t="s">
        <v>11</v>
      </c>
      <c r="D2467" t="s">
        <v>44</v>
      </c>
      <c r="E2467" t="s">
        <v>633</v>
      </c>
      <c r="F2467" t="s">
        <v>634</v>
      </c>
      <c r="G2467">
        <v>4100</v>
      </c>
      <c r="H2467" t="s">
        <v>84</v>
      </c>
      <c r="I2467">
        <v>63300080</v>
      </c>
      <c r="J2467" t="s">
        <v>91</v>
      </c>
      <c r="K2467" s="3"/>
      <c r="L2467" s="3">
        <v>95573.926547694646</v>
      </c>
      <c r="M2467" s="3">
        <v>98919.013976863949</v>
      </c>
      <c r="N2467" s="107"/>
      <c r="O2467" s="100"/>
      <c r="P2467" s="3">
        <f t="shared" si="38"/>
        <v>194492.94052455859</v>
      </c>
    </row>
    <row r="2468" spans="1:16" x14ac:dyDescent="0.35">
      <c r="A2468" t="s">
        <v>10</v>
      </c>
      <c r="C2468" t="s">
        <v>11</v>
      </c>
      <c r="D2468" t="s">
        <v>44</v>
      </c>
      <c r="E2468" t="s">
        <v>633</v>
      </c>
      <c r="F2468" t="s">
        <v>634</v>
      </c>
      <c r="G2468">
        <v>4100</v>
      </c>
      <c r="H2468" t="s">
        <v>84</v>
      </c>
      <c r="I2468">
        <v>63300100</v>
      </c>
      <c r="J2468" t="s">
        <v>1869</v>
      </c>
      <c r="K2468" s="3"/>
      <c r="L2468" s="3">
        <v>28923.688297328645</v>
      </c>
      <c r="M2468" s="3">
        <v>29936.017387735141</v>
      </c>
      <c r="N2468" s="107"/>
      <c r="O2468" s="100"/>
      <c r="P2468" s="3">
        <f t="shared" si="38"/>
        <v>58859.705685063789</v>
      </c>
    </row>
    <row r="2469" spans="1:16" x14ac:dyDescent="0.35">
      <c r="A2469" t="s">
        <v>10</v>
      </c>
      <c r="C2469" t="s">
        <v>11</v>
      </c>
      <c r="D2469" t="s">
        <v>44</v>
      </c>
      <c r="E2469" t="s">
        <v>633</v>
      </c>
      <c r="F2469" t="s">
        <v>634</v>
      </c>
      <c r="G2469">
        <v>4100</v>
      </c>
      <c r="H2469" t="s">
        <v>84</v>
      </c>
      <c r="I2469">
        <v>63300110</v>
      </c>
      <c r="J2469" t="s">
        <v>1866</v>
      </c>
      <c r="K2469" s="3"/>
      <c r="L2469" s="3">
        <v>75.141199995999997</v>
      </c>
      <c r="M2469" s="3">
        <v>75.141199995999997</v>
      </c>
      <c r="N2469" s="107"/>
      <c r="O2469" s="100"/>
      <c r="P2469" s="3">
        <f t="shared" si="38"/>
        <v>150.28239999199999</v>
      </c>
    </row>
    <row r="2470" spans="1:16" x14ac:dyDescent="0.35">
      <c r="A2470" t="s">
        <v>10</v>
      </c>
      <c r="C2470" t="s">
        <v>11</v>
      </c>
      <c r="D2470" t="s">
        <v>44</v>
      </c>
      <c r="E2470" t="s">
        <v>633</v>
      </c>
      <c r="F2470" t="s">
        <v>634</v>
      </c>
      <c r="G2470">
        <v>4100</v>
      </c>
      <c r="H2470" t="s">
        <v>84</v>
      </c>
      <c r="I2470">
        <v>63300130</v>
      </c>
      <c r="J2470" t="s">
        <v>1896</v>
      </c>
      <c r="K2470" s="3"/>
      <c r="L2470" s="3">
        <v>37726.549953037364</v>
      </c>
      <c r="M2470" s="3">
        <v>39046.979201393668</v>
      </c>
      <c r="N2470" s="107"/>
      <c r="O2470" s="100"/>
      <c r="P2470" s="3">
        <f t="shared" si="38"/>
        <v>76773.529154431031</v>
      </c>
    </row>
    <row r="2471" spans="1:16" x14ac:dyDescent="0.35">
      <c r="A2471" t="s">
        <v>10</v>
      </c>
      <c r="C2471" t="s">
        <v>11</v>
      </c>
      <c r="D2471" t="s">
        <v>44</v>
      </c>
      <c r="E2471" t="s">
        <v>633</v>
      </c>
      <c r="F2471" t="s">
        <v>634</v>
      </c>
      <c r="G2471">
        <v>4100</v>
      </c>
      <c r="H2471" t="s">
        <v>84</v>
      </c>
      <c r="I2471">
        <v>63300170</v>
      </c>
      <c r="J2471" t="s">
        <v>1873</v>
      </c>
      <c r="K2471" s="3"/>
      <c r="L2471" s="3">
        <v>26253.885107647504</v>
      </c>
      <c r="M2471" s="3">
        <v>27172.771086415163</v>
      </c>
      <c r="N2471" s="107"/>
      <c r="O2471" s="100"/>
      <c r="P2471" s="3">
        <f t="shared" si="38"/>
        <v>53426.656194062671</v>
      </c>
    </row>
    <row r="2472" spans="1:16" x14ac:dyDescent="0.35">
      <c r="A2472" t="s">
        <v>10</v>
      </c>
      <c r="C2472" t="s">
        <v>11</v>
      </c>
      <c r="D2472" t="s">
        <v>44</v>
      </c>
      <c r="E2472" t="s">
        <v>635</v>
      </c>
      <c r="F2472" t="s">
        <v>636</v>
      </c>
      <c r="G2472">
        <v>4100</v>
      </c>
      <c r="H2472" t="s">
        <v>84</v>
      </c>
      <c r="I2472">
        <v>63300040</v>
      </c>
      <c r="J2472" t="s">
        <v>1515</v>
      </c>
      <c r="K2472" s="3"/>
      <c r="L2472" s="3">
        <v>50144.167922736204</v>
      </c>
      <c r="M2472" s="3">
        <v>51899.213800031968</v>
      </c>
      <c r="N2472" s="107"/>
      <c r="O2472" s="100"/>
      <c r="P2472" s="3">
        <f t="shared" si="38"/>
        <v>102043.38172276817</v>
      </c>
    </row>
    <row r="2473" spans="1:16" x14ac:dyDescent="0.35">
      <c r="A2473" t="s">
        <v>10</v>
      </c>
      <c r="C2473" t="s">
        <v>11</v>
      </c>
      <c r="D2473" t="s">
        <v>44</v>
      </c>
      <c r="E2473" t="s">
        <v>635</v>
      </c>
      <c r="F2473" t="s">
        <v>636</v>
      </c>
      <c r="G2473">
        <v>4100</v>
      </c>
      <c r="H2473" t="s">
        <v>84</v>
      </c>
      <c r="I2473">
        <v>63300080</v>
      </c>
      <c r="J2473" t="s">
        <v>91</v>
      </c>
      <c r="K2473" s="3"/>
      <c r="L2473" s="3">
        <v>145179.30522392195</v>
      </c>
      <c r="M2473" s="3">
        <v>150260.58090675922</v>
      </c>
      <c r="N2473" s="107"/>
      <c r="O2473" s="100"/>
      <c r="P2473" s="3">
        <f t="shared" si="38"/>
        <v>295439.88613068115</v>
      </c>
    </row>
    <row r="2474" spans="1:16" x14ac:dyDescent="0.35">
      <c r="A2474" t="s">
        <v>10</v>
      </c>
      <c r="C2474" t="s">
        <v>11</v>
      </c>
      <c r="D2474" t="s">
        <v>44</v>
      </c>
      <c r="E2474" t="s">
        <v>635</v>
      </c>
      <c r="F2474" t="s">
        <v>636</v>
      </c>
      <c r="G2474">
        <v>4100</v>
      </c>
      <c r="H2474" t="s">
        <v>84</v>
      </c>
      <c r="I2474">
        <v>63300100</v>
      </c>
      <c r="J2474" t="s">
        <v>1869</v>
      </c>
      <c r="K2474" s="3"/>
      <c r="L2474" s="3">
        <v>43935.84237039744</v>
      </c>
      <c r="M2474" s="3">
        <v>45473.596853361349</v>
      </c>
      <c r="N2474" s="107"/>
      <c r="O2474" s="100"/>
      <c r="P2474" s="3">
        <f t="shared" si="38"/>
        <v>89409.439223758789</v>
      </c>
    </row>
    <row r="2475" spans="1:16" x14ac:dyDescent="0.35">
      <c r="A2475" t="s">
        <v>10</v>
      </c>
      <c r="C2475" t="s">
        <v>11</v>
      </c>
      <c r="D2475" t="s">
        <v>44</v>
      </c>
      <c r="E2475" t="s">
        <v>635</v>
      </c>
      <c r="F2475" t="s">
        <v>636</v>
      </c>
      <c r="G2475">
        <v>4100</v>
      </c>
      <c r="H2475" t="s">
        <v>84</v>
      </c>
      <c r="I2475">
        <v>63300110</v>
      </c>
      <c r="J2475" t="s">
        <v>1866</v>
      </c>
      <c r="K2475" s="3"/>
      <c r="L2475" s="3">
        <v>2400</v>
      </c>
      <c r="M2475" s="3">
        <v>2400</v>
      </c>
      <c r="N2475" s="107"/>
      <c r="O2475" s="100"/>
      <c r="P2475" s="3">
        <f t="shared" si="38"/>
        <v>4800</v>
      </c>
    </row>
    <row r="2476" spans="1:16" x14ac:dyDescent="0.35">
      <c r="A2476" t="s">
        <v>10</v>
      </c>
      <c r="C2476" t="s">
        <v>11</v>
      </c>
      <c r="D2476" t="s">
        <v>44</v>
      </c>
      <c r="E2476" t="s">
        <v>635</v>
      </c>
      <c r="F2476" t="s">
        <v>636</v>
      </c>
      <c r="G2476">
        <v>4100</v>
      </c>
      <c r="H2476" t="s">
        <v>84</v>
      </c>
      <c r="I2476">
        <v>63300130</v>
      </c>
      <c r="J2476" t="s">
        <v>1896</v>
      </c>
      <c r="K2476" s="3"/>
      <c r="L2476" s="3">
        <v>57307.620483127095</v>
      </c>
      <c r="M2476" s="3">
        <v>59313.387200036537</v>
      </c>
      <c r="N2476" s="107"/>
      <c r="O2476" s="100"/>
      <c r="P2476" s="3">
        <f t="shared" si="38"/>
        <v>116621.00768316363</v>
      </c>
    </row>
    <row r="2477" spans="1:16" x14ac:dyDescent="0.35">
      <c r="A2477" t="s">
        <v>10</v>
      </c>
      <c r="C2477" t="s">
        <v>11</v>
      </c>
      <c r="D2477" t="s">
        <v>44</v>
      </c>
      <c r="E2477" t="s">
        <v>635</v>
      </c>
      <c r="F2477" t="s">
        <v>636</v>
      </c>
      <c r="G2477">
        <v>4100</v>
      </c>
      <c r="H2477" t="s">
        <v>84</v>
      </c>
      <c r="I2477">
        <v>63300170</v>
      </c>
      <c r="J2477" t="s">
        <v>1873</v>
      </c>
      <c r="K2477" s="3"/>
      <c r="L2477" s="3">
        <v>75932.597140143407</v>
      </c>
      <c r="M2477" s="3">
        <v>78590.238040048411</v>
      </c>
      <c r="N2477" s="107"/>
      <c r="O2477" s="100"/>
      <c r="P2477" s="3">
        <f t="shared" si="38"/>
        <v>154522.83518019182</v>
      </c>
    </row>
    <row r="2478" spans="1:16" x14ac:dyDescent="0.35">
      <c r="A2478" t="s">
        <v>10</v>
      </c>
      <c r="C2478" t="s">
        <v>11</v>
      </c>
      <c r="D2478" t="s">
        <v>44</v>
      </c>
      <c r="E2478" t="s">
        <v>637</v>
      </c>
      <c r="F2478" t="s">
        <v>638</v>
      </c>
      <c r="G2478">
        <v>4100</v>
      </c>
      <c r="H2478" t="s">
        <v>84</v>
      </c>
      <c r="I2478">
        <v>63300040</v>
      </c>
      <c r="J2478" t="s">
        <v>1515</v>
      </c>
      <c r="K2478" s="3"/>
      <c r="L2478" s="3">
        <v>33134.429368013611</v>
      </c>
      <c r="M2478" s="3">
        <v>34294.134395894085</v>
      </c>
      <c r="N2478" s="107"/>
      <c r="O2478" s="100"/>
      <c r="P2478" s="3">
        <f t="shared" si="38"/>
        <v>67428.563763907703</v>
      </c>
    </row>
    <row r="2479" spans="1:16" x14ac:dyDescent="0.35">
      <c r="A2479" t="s">
        <v>10</v>
      </c>
      <c r="C2479" t="s">
        <v>11</v>
      </c>
      <c r="D2479" t="s">
        <v>44</v>
      </c>
      <c r="E2479" t="s">
        <v>637</v>
      </c>
      <c r="F2479" t="s">
        <v>638</v>
      </c>
      <c r="G2479">
        <v>4100</v>
      </c>
      <c r="H2479" t="s">
        <v>84</v>
      </c>
      <c r="I2479">
        <v>63300080</v>
      </c>
      <c r="J2479" t="s">
        <v>91</v>
      </c>
      <c r="K2479" s="3"/>
      <c r="L2479" s="3">
        <v>106304.13512386418</v>
      </c>
      <c r="M2479" s="3">
        <v>110024.77985319942</v>
      </c>
      <c r="N2479" s="107"/>
      <c r="O2479" s="100"/>
      <c r="P2479" s="3">
        <f t="shared" si="38"/>
        <v>216328.9149770636</v>
      </c>
    </row>
    <row r="2480" spans="1:16" x14ac:dyDescent="0.35">
      <c r="A2480" t="s">
        <v>10</v>
      </c>
      <c r="C2480" t="s">
        <v>11</v>
      </c>
      <c r="D2480" t="s">
        <v>44</v>
      </c>
      <c r="E2480" t="s">
        <v>637</v>
      </c>
      <c r="F2480" t="s">
        <v>638</v>
      </c>
      <c r="G2480">
        <v>4100</v>
      </c>
      <c r="H2480" t="s">
        <v>84</v>
      </c>
      <c r="I2480">
        <v>63300100</v>
      </c>
      <c r="J2480" t="s">
        <v>1869</v>
      </c>
      <c r="K2480" s="3"/>
      <c r="L2480" s="3">
        <v>32170.988261169419</v>
      </c>
      <c r="M2480" s="3">
        <v>33296.972850310347</v>
      </c>
      <c r="N2480" s="107"/>
      <c r="O2480" s="100"/>
      <c r="P2480" s="3">
        <f t="shared" si="38"/>
        <v>65467.961111479766</v>
      </c>
    </row>
    <row r="2481" spans="1:16" x14ac:dyDescent="0.35">
      <c r="A2481" t="s">
        <v>10</v>
      </c>
      <c r="C2481" t="s">
        <v>11</v>
      </c>
      <c r="D2481" t="s">
        <v>44</v>
      </c>
      <c r="E2481" t="s">
        <v>637</v>
      </c>
      <c r="F2481" t="s">
        <v>638</v>
      </c>
      <c r="G2481">
        <v>4100</v>
      </c>
      <c r="H2481" t="s">
        <v>84</v>
      </c>
      <c r="I2481">
        <v>63300110</v>
      </c>
      <c r="J2481" t="s">
        <v>1866</v>
      </c>
      <c r="K2481" s="3"/>
      <c r="L2481" s="3">
        <v>148.975599996</v>
      </c>
      <c r="M2481" s="3">
        <v>148.975599996</v>
      </c>
      <c r="N2481" s="107"/>
      <c r="O2481" s="100"/>
      <c r="P2481" s="3">
        <f t="shared" si="38"/>
        <v>297.951199992</v>
      </c>
    </row>
    <row r="2482" spans="1:16" x14ac:dyDescent="0.35">
      <c r="A2482" t="s">
        <v>10</v>
      </c>
      <c r="C2482" t="s">
        <v>11</v>
      </c>
      <c r="D2482" t="s">
        <v>44</v>
      </c>
      <c r="E2482" t="s">
        <v>637</v>
      </c>
      <c r="F2482" t="s">
        <v>638</v>
      </c>
      <c r="G2482">
        <v>4100</v>
      </c>
      <c r="H2482" t="s">
        <v>84</v>
      </c>
      <c r="I2482">
        <v>63300130</v>
      </c>
      <c r="J2482" t="s">
        <v>1896</v>
      </c>
      <c r="K2482" s="3"/>
      <c r="L2482" s="3">
        <v>41962.158601525334</v>
      </c>
      <c r="M2482" s="3">
        <v>43430.834152578718</v>
      </c>
      <c r="N2482" s="107"/>
      <c r="O2482" s="100"/>
      <c r="P2482" s="3">
        <f t="shared" si="38"/>
        <v>85392.992754104052</v>
      </c>
    </row>
    <row r="2483" spans="1:16" x14ac:dyDescent="0.35">
      <c r="A2483" t="s">
        <v>10</v>
      </c>
      <c r="C2483" t="s">
        <v>11</v>
      </c>
      <c r="D2483" t="s">
        <v>44</v>
      </c>
      <c r="E2483" t="s">
        <v>637</v>
      </c>
      <c r="F2483" t="s">
        <v>638</v>
      </c>
      <c r="G2483">
        <v>4100</v>
      </c>
      <c r="H2483" t="s">
        <v>84</v>
      </c>
      <c r="I2483">
        <v>63300170</v>
      </c>
      <c r="J2483" t="s">
        <v>1873</v>
      </c>
      <c r="K2483" s="3"/>
      <c r="L2483" s="3">
        <v>50174.993042992035</v>
      </c>
      <c r="M2483" s="3">
        <v>51931.117799496758</v>
      </c>
      <c r="N2483" s="107"/>
      <c r="O2483" s="100"/>
      <c r="P2483" s="3">
        <f t="shared" si="38"/>
        <v>102106.11084248879</v>
      </c>
    </row>
    <row r="2484" spans="1:16" x14ac:dyDescent="0.35">
      <c r="A2484" t="s">
        <v>10</v>
      </c>
      <c r="C2484" t="s">
        <v>11</v>
      </c>
      <c r="D2484" t="s">
        <v>44</v>
      </c>
      <c r="E2484" t="s">
        <v>639</v>
      </c>
      <c r="F2484" t="s">
        <v>640</v>
      </c>
      <c r="G2484">
        <v>4100</v>
      </c>
      <c r="H2484" t="s">
        <v>84</v>
      </c>
      <c r="I2484">
        <v>63300040</v>
      </c>
      <c r="J2484" t="s">
        <v>1515</v>
      </c>
      <c r="K2484" s="3"/>
      <c r="L2484" s="3">
        <v>49193.675412591183</v>
      </c>
      <c r="M2484" s="3">
        <v>50915.454052031877</v>
      </c>
      <c r="N2484" s="107"/>
      <c r="O2484" s="100"/>
      <c r="P2484" s="3">
        <f t="shared" si="38"/>
        <v>100109.12946462305</v>
      </c>
    </row>
    <row r="2485" spans="1:16" x14ac:dyDescent="0.35">
      <c r="A2485" t="s">
        <v>10</v>
      </c>
      <c r="C2485" t="s">
        <v>11</v>
      </c>
      <c r="D2485" t="s">
        <v>44</v>
      </c>
      <c r="E2485" t="s">
        <v>639</v>
      </c>
      <c r="F2485" t="s">
        <v>640</v>
      </c>
      <c r="G2485">
        <v>4100</v>
      </c>
      <c r="H2485" t="s">
        <v>84</v>
      </c>
      <c r="I2485">
        <v>63300080</v>
      </c>
      <c r="J2485" t="s">
        <v>91</v>
      </c>
      <c r="K2485" s="3"/>
      <c r="L2485" s="3">
        <v>158633.76708933545</v>
      </c>
      <c r="M2485" s="3">
        <v>164185.94893746218</v>
      </c>
      <c r="N2485" s="107"/>
      <c r="O2485" s="100"/>
      <c r="P2485" s="3">
        <f t="shared" si="38"/>
        <v>322819.71602679766</v>
      </c>
    </row>
    <row r="2486" spans="1:16" x14ac:dyDescent="0.35">
      <c r="A2486" t="s">
        <v>10</v>
      </c>
      <c r="C2486" t="s">
        <v>11</v>
      </c>
      <c r="D2486" t="s">
        <v>44</v>
      </c>
      <c r="E2486" t="s">
        <v>639</v>
      </c>
      <c r="F2486" t="s">
        <v>640</v>
      </c>
      <c r="G2486">
        <v>4100</v>
      </c>
      <c r="H2486" t="s">
        <v>84</v>
      </c>
      <c r="I2486">
        <v>63300100</v>
      </c>
      <c r="J2486" t="s">
        <v>1869</v>
      </c>
      <c r="K2486" s="3"/>
      <c r="L2486" s="3">
        <v>48007.58740861468</v>
      </c>
      <c r="M2486" s="3">
        <v>49687.852967916187</v>
      </c>
      <c r="N2486" s="107"/>
      <c r="O2486" s="100"/>
      <c r="P2486" s="3">
        <f t="shared" si="38"/>
        <v>97695.440376530867</v>
      </c>
    </row>
    <row r="2487" spans="1:16" x14ac:dyDescent="0.35">
      <c r="A2487" t="s">
        <v>10</v>
      </c>
      <c r="C2487" t="s">
        <v>11</v>
      </c>
      <c r="D2487" t="s">
        <v>44</v>
      </c>
      <c r="E2487" t="s">
        <v>639</v>
      </c>
      <c r="F2487" t="s">
        <v>640</v>
      </c>
      <c r="G2487">
        <v>4100</v>
      </c>
      <c r="H2487" t="s">
        <v>84</v>
      </c>
      <c r="I2487">
        <v>63300110</v>
      </c>
      <c r="J2487" t="s">
        <v>1866</v>
      </c>
      <c r="K2487" s="3"/>
      <c r="L2487" s="3">
        <v>523.58880000400006</v>
      </c>
      <c r="M2487" s="3">
        <v>523.58880000400006</v>
      </c>
      <c r="N2487" s="107"/>
      <c r="O2487" s="100"/>
      <c r="P2487" s="3">
        <f t="shared" si="38"/>
        <v>1047.1776000080001</v>
      </c>
    </row>
    <row r="2488" spans="1:16" x14ac:dyDescent="0.35">
      <c r="A2488" t="s">
        <v>10</v>
      </c>
      <c r="C2488" t="s">
        <v>11</v>
      </c>
      <c r="D2488" t="s">
        <v>44</v>
      </c>
      <c r="E2488" t="s">
        <v>639</v>
      </c>
      <c r="F2488" t="s">
        <v>640</v>
      </c>
      <c r="G2488">
        <v>4100</v>
      </c>
      <c r="H2488" t="s">
        <v>84</v>
      </c>
      <c r="I2488">
        <v>63300130</v>
      </c>
      <c r="J2488" t="s">
        <v>1896</v>
      </c>
      <c r="K2488" s="3"/>
      <c r="L2488" s="3">
        <v>62618.5922721061</v>
      </c>
      <c r="M2488" s="3">
        <v>64810.243001629809</v>
      </c>
      <c r="N2488" s="107"/>
      <c r="O2488" s="100"/>
      <c r="P2488" s="3">
        <f t="shared" si="38"/>
        <v>127428.83527373591</v>
      </c>
    </row>
    <row r="2489" spans="1:16" x14ac:dyDescent="0.35">
      <c r="A2489" t="s">
        <v>10</v>
      </c>
      <c r="C2489" t="s">
        <v>11</v>
      </c>
      <c r="D2489" t="s">
        <v>44</v>
      </c>
      <c r="E2489" t="s">
        <v>639</v>
      </c>
      <c r="F2489" t="s">
        <v>640</v>
      </c>
      <c r="G2489">
        <v>4100</v>
      </c>
      <c r="H2489" t="s">
        <v>84</v>
      </c>
      <c r="I2489">
        <v>63300170</v>
      </c>
      <c r="J2489" t="s">
        <v>1873</v>
      </c>
      <c r="K2489" s="3"/>
      <c r="L2489" s="3">
        <v>74493.279910495228</v>
      </c>
      <c r="M2489" s="3">
        <v>77100.544707362555</v>
      </c>
      <c r="N2489" s="107"/>
      <c r="O2489" s="100"/>
      <c r="P2489" s="3">
        <f t="shared" si="38"/>
        <v>151593.82461785778</v>
      </c>
    </row>
    <row r="2490" spans="1:16" x14ac:dyDescent="0.35">
      <c r="A2490" t="s">
        <v>10</v>
      </c>
      <c r="C2490" t="s">
        <v>11</v>
      </c>
      <c r="D2490" t="s">
        <v>44</v>
      </c>
      <c r="E2490" t="s">
        <v>641</v>
      </c>
      <c r="F2490" t="s">
        <v>642</v>
      </c>
      <c r="G2490">
        <v>4100</v>
      </c>
      <c r="H2490" t="s">
        <v>84</v>
      </c>
      <c r="I2490">
        <v>63300040</v>
      </c>
      <c r="J2490" t="s">
        <v>1515</v>
      </c>
      <c r="K2490" s="3"/>
      <c r="L2490" s="3">
        <v>4037.3642092112041</v>
      </c>
      <c r="M2490" s="3">
        <v>4178.6719565335961</v>
      </c>
      <c r="N2490" s="107"/>
      <c r="O2490" s="100"/>
      <c r="P2490" s="3">
        <f t="shared" si="38"/>
        <v>8216.0361657448011</v>
      </c>
    </row>
    <row r="2491" spans="1:16" x14ac:dyDescent="0.35">
      <c r="A2491" t="s">
        <v>10</v>
      </c>
      <c r="C2491" t="s">
        <v>11</v>
      </c>
      <c r="D2491" t="s">
        <v>44</v>
      </c>
      <c r="E2491" t="s">
        <v>641</v>
      </c>
      <c r="F2491" t="s">
        <v>642</v>
      </c>
      <c r="G2491">
        <v>4100</v>
      </c>
      <c r="H2491" t="s">
        <v>84</v>
      </c>
      <c r="I2491">
        <v>63300080</v>
      </c>
      <c r="J2491" t="s">
        <v>91</v>
      </c>
      <c r="K2491" s="3"/>
      <c r="L2491" s="3">
        <v>11689.130662859106</v>
      </c>
      <c r="M2491" s="3">
        <v>12098.250236059173</v>
      </c>
      <c r="N2491" s="107"/>
      <c r="O2491" s="100"/>
      <c r="P2491" s="3">
        <f t="shared" si="38"/>
        <v>23787.38089891828</v>
      </c>
    </row>
    <row r="2492" spans="1:16" x14ac:dyDescent="0.35">
      <c r="A2492" t="s">
        <v>10</v>
      </c>
      <c r="C2492" t="s">
        <v>11</v>
      </c>
      <c r="D2492" t="s">
        <v>44</v>
      </c>
      <c r="E2492" t="s">
        <v>641</v>
      </c>
      <c r="F2492" t="s">
        <v>642</v>
      </c>
      <c r="G2492">
        <v>4100</v>
      </c>
      <c r="H2492" t="s">
        <v>84</v>
      </c>
      <c r="I2492">
        <v>63300100</v>
      </c>
      <c r="J2492" t="s">
        <v>1869</v>
      </c>
      <c r="K2492" s="3"/>
      <c r="L2492" s="3">
        <v>3537.5000690231504</v>
      </c>
      <c r="M2492" s="3">
        <v>3661.3125714389603</v>
      </c>
      <c r="N2492" s="107"/>
      <c r="O2492" s="100"/>
      <c r="P2492" s="3">
        <f t="shared" si="38"/>
        <v>7198.8126404621107</v>
      </c>
    </row>
    <row r="2493" spans="1:16" x14ac:dyDescent="0.35">
      <c r="A2493" t="s">
        <v>10</v>
      </c>
      <c r="C2493" t="s">
        <v>11</v>
      </c>
      <c r="D2493" t="s">
        <v>44</v>
      </c>
      <c r="E2493" t="s">
        <v>641</v>
      </c>
      <c r="F2493" t="s">
        <v>642</v>
      </c>
      <c r="G2493">
        <v>4100</v>
      </c>
      <c r="H2493" t="s">
        <v>84</v>
      </c>
      <c r="I2493">
        <v>63300110</v>
      </c>
      <c r="J2493" t="s">
        <v>1866</v>
      </c>
      <c r="K2493" s="3"/>
      <c r="L2493" s="3">
        <v>85.185199995999994</v>
      </c>
      <c r="M2493" s="3">
        <v>85.185199995999994</v>
      </c>
      <c r="N2493" s="107"/>
      <c r="O2493" s="100"/>
      <c r="P2493" s="3">
        <f t="shared" si="38"/>
        <v>170.37039999199999</v>
      </c>
    </row>
    <row r="2494" spans="1:16" x14ac:dyDescent="0.35">
      <c r="A2494" t="s">
        <v>10</v>
      </c>
      <c r="C2494" t="s">
        <v>11</v>
      </c>
      <c r="D2494" t="s">
        <v>44</v>
      </c>
      <c r="E2494" t="s">
        <v>641</v>
      </c>
      <c r="F2494" t="s">
        <v>642</v>
      </c>
      <c r="G2494">
        <v>4100</v>
      </c>
      <c r="H2494" t="s">
        <v>84</v>
      </c>
      <c r="I2494">
        <v>63300130</v>
      </c>
      <c r="J2494" t="s">
        <v>1896</v>
      </c>
      <c r="K2494" s="3"/>
      <c r="L2494" s="3">
        <v>4614.1305248128047</v>
      </c>
      <c r="M2494" s="3">
        <v>4775.6250931812529</v>
      </c>
      <c r="N2494" s="107"/>
      <c r="O2494" s="100"/>
      <c r="P2494" s="3">
        <f t="shared" si="38"/>
        <v>9389.7556179940584</v>
      </c>
    </row>
    <row r="2495" spans="1:16" x14ac:dyDescent="0.35">
      <c r="A2495" t="s">
        <v>10</v>
      </c>
      <c r="C2495" t="s">
        <v>11</v>
      </c>
      <c r="D2495" t="s">
        <v>44</v>
      </c>
      <c r="E2495" t="s">
        <v>641</v>
      </c>
      <c r="F2495" t="s">
        <v>642</v>
      </c>
      <c r="G2495">
        <v>4100</v>
      </c>
      <c r="H2495" t="s">
        <v>84</v>
      </c>
      <c r="I2495">
        <v>63300170</v>
      </c>
      <c r="J2495" t="s">
        <v>1873</v>
      </c>
      <c r="K2495" s="3"/>
      <c r="L2495" s="3">
        <v>6113.7229453769669</v>
      </c>
      <c r="M2495" s="3">
        <v>6327.70324846516</v>
      </c>
      <c r="N2495" s="107"/>
      <c r="O2495" s="100"/>
      <c r="P2495" s="3">
        <f t="shared" si="38"/>
        <v>12441.426193842126</v>
      </c>
    </row>
    <row r="2496" spans="1:16" x14ac:dyDescent="0.35">
      <c r="A2496" t="s">
        <v>10</v>
      </c>
      <c r="C2496" t="s">
        <v>11</v>
      </c>
      <c r="D2496" t="s">
        <v>44</v>
      </c>
      <c r="E2496" t="s">
        <v>643</v>
      </c>
      <c r="F2496" t="s">
        <v>644</v>
      </c>
      <c r="G2496">
        <v>4100</v>
      </c>
      <c r="H2496" t="s">
        <v>84</v>
      </c>
      <c r="I2496">
        <v>63300040</v>
      </c>
      <c r="J2496" t="s">
        <v>1515</v>
      </c>
      <c r="K2496" s="3"/>
      <c r="L2496" s="3">
        <v>5415.1500354279524</v>
      </c>
      <c r="M2496" s="3">
        <v>5604.6802866679309</v>
      </c>
      <c r="N2496" s="107"/>
      <c r="O2496" s="100"/>
      <c r="P2496" s="3">
        <f t="shared" si="38"/>
        <v>11019.830322095884</v>
      </c>
    </row>
    <row r="2497" spans="1:16" x14ac:dyDescent="0.35">
      <c r="A2497" t="s">
        <v>10</v>
      </c>
      <c r="C2497" t="s">
        <v>11</v>
      </c>
      <c r="D2497" t="s">
        <v>44</v>
      </c>
      <c r="E2497" t="s">
        <v>643</v>
      </c>
      <c r="F2497" t="s">
        <v>644</v>
      </c>
      <c r="G2497">
        <v>4100</v>
      </c>
      <c r="H2497" t="s">
        <v>84</v>
      </c>
      <c r="I2497">
        <v>63300080</v>
      </c>
      <c r="J2497" t="s">
        <v>91</v>
      </c>
      <c r="K2497" s="3"/>
      <c r="L2497" s="3">
        <v>27184.66710672246</v>
      </c>
      <c r="M2497" s="3">
        <v>28136.130455457744</v>
      </c>
      <c r="N2497" s="107"/>
      <c r="O2497" s="100"/>
      <c r="P2497" s="3">
        <f t="shared" si="38"/>
        <v>55320.797562180203</v>
      </c>
    </row>
    <row r="2498" spans="1:16" x14ac:dyDescent="0.35">
      <c r="A2498" t="s">
        <v>10</v>
      </c>
      <c r="C2498" t="s">
        <v>11</v>
      </c>
      <c r="D2498" t="s">
        <v>44</v>
      </c>
      <c r="E2498" t="s">
        <v>643</v>
      </c>
      <c r="F2498" t="s">
        <v>644</v>
      </c>
      <c r="G2498">
        <v>4100</v>
      </c>
      <c r="H2498" t="s">
        <v>84</v>
      </c>
      <c r="I2498">
        <v>63300100</v>
      </c>
      <c r="J2498" t="s">
        <v>1869</v>
      </c>
      <c r="K2498" s="3"/>
      <c r="L2498" s="3">
        <v>8226.9387296660079</v>
      </c>
      <c r="M2498" s="3">
        <v>8514.8815852043153</v>
      </c>
      <c r="N2498" s="107"/>
      <c r="O2498" s="100"/>
      <c r="P2498" s="3">
        <f t="shared" si="38"/>
        <v>16741.820314870325</v>
      </c>
    </row>
    <row r="2499" spans="1:16" x14ac:dyDescent="0.35">
      <c r="A2499" t="s">
        <v>10</v>
      </c>
      <c r="C2499" t="s">
        <v>11</v>
      </c>
      <c r="D2499" t="s">
        <v>44</v>
      </c>
      <c r="E2499" t="s">
        <v>643</v>
      </c>
      <c r="F2499" t="s">
        <v>644</v>
      </c>
      <c r="G2499">
        <v>4100</v>
      </c>
      <c r="H2499" t="s">
        <v>84</v>
      </c>
      <c r="I2499">
        <v>63300110</v>
      </c>
      <c r="J2499" t="s">
        <v>1866</v>
      </c>
      <c r="K2499" s="3"/>
      <c r="L2499" s="3">
        <v>214.072400004</v>
      </c>
      <c r="M2499" s="3">
        <v>214.072400004</v>
      </c>
      <c r="N2499" s="107"/>
      <c r="O2499" s="100"/>
      <c r="P2499" s="3">
        <f t="shared" si="38"/>
        <v>428.144800008</v>
      </c>
    </row>
    <row r="2500" spans="1:16" x14ac:dyDescent="0.35">
      <c r="A2500" t="s">
        <v>10</v>
      </c>
      <c r="C2500" t="s">
        <v>11</v>
      </c>
      <c r="D2500" t="s">
        <v>44</v>
      </c>
      <c r="E2500" t="s">
        <v>643</v>
      </c>
      <c r="F2500" t="s">
        <v>644</v>
      </c>
      <c r="G2500">
        <v>4100</v>
      </c>
      <c r="H2500" t="s">
        <v>84</v>
      </c>
      <c r="I2500">
        <v>63300130</v>
      </c>
      <c r="J2500" t="s">
        <v>1896</v>
      </c>
      <c r="K2500" s="3"/>
      <c r="L2500" s="3">
        <v>10730.789647390444</v>
      </c>
      <c r="M2500" s="3">
        <v>11106.367285049109</v>
      </c>
      <c r="N2500" s="107"/>
      <c r="O2500" s="100"/>
      <c r="P2500" s="3">
        <f t="shared" ref="P2500:P2563" si="39">SUM(L2500:N2500)</f>
        <v>21837.156932439553</v>
      </c>
    </row>
    <row r="2501" spans="1:16" x14ac:dyDescent="0.35">
      <c r="A2501" t="s">
        <v>10</v>
      </c>
      <c r="C2501" t="s">
        <v>11</v>
      </c>
      <c r="D2501" t="s">
        <v>44</v>
      </c>
      <c r="E2501" t="s">
        <v>643</v>
      </c>
      <c r="F2501" t="s">
        <v>644</v>
      </c>
      <c r="G2501">
        <v>4100</v>
      </c>
      <c r="H2501" t="s">
        <v>84</v>
      </c>
      <c r="I2501">
        <v>63300170</v>
      </c>
      <c r="J2501" t="s">
        <v>1873</v>
      </c>
      <c r="K2501" s="3"/>
      <c r="L2501" s="3">
        <v>8200.084339362329</v>
      </c>
      <c r="M2501" s="3">
        <v>8487.08729124001</v>
      </c>
      <c r="N2501" s="107"/>
      <c r="O2501" s="100"/>
      <c r="P2501" s="3">
        <f t="shared" si="39"/>
        <v>16687.171630602337</v>
      </c>
    </row>
    <row r="2502" spans="1:16" x14ac:dyDescent="0.35">
      <c r="A2502" t="s">
        <v>10</v>
      </c>
      <c r="C2502" t="s">
        <v>11</v>
      </c>
      <c r="D2502" t="s">
        <v>44</v>
      </c>
      <c r="E2502" t="s">
        <v>645</v>
      </c>
      <c r="F2502" t="s">
        <v>646</v>
      </c>
      <c r="G2502">
        <v>4100</v>
      </c>
      <c r="H2502" t="s">
        <v>84</v>
      </c>
      <c r="I2502">
        <v>63300040</v>
      </c>
      <c r="J2502" t="s">
        <v>1515</v>
      </c>
      <c r="K2502" s="3"/>
      <c r="L2502" s="3">
        <v>170028.52353739922</v>
      </c>
      <c r="M2502" s="3">
        <v>175979.52186120817</v>
      </c>
      <c r="N2502" s="107"/>
      <c r="O2502" s="100"/>
      <c r="P2502" s="3">
        <f t="shared" si="39"/>
        <v>346008.04539860738</v>
      </c>
    </row>
    <row r="2503" spans="1:16" x14ac:dyDescent="0.35">
      <c r="A2503" t="s">
        <v>10</v>
      </c>
      <c r="C2503" t="s">
        <v>11</v>
      </c>
      <c r="D2503" t="s">
        <v>44</v>
      </c>
      <c r="E2503" t="s">
        <v>645</v>
      </c>
      <c r="F2503" t="s">
        <v>646</v>
      </c>
      <c r="G2503">
        <v>4100</v>
      </c>
      <c r="H2503" t="s">
        <v>84</v>
      </c>
      <c r="I2503">
        <v>63300080</v>
      </c>
      <c r="J2503" t="s">
        <v>91</v>
      </c>
      <c r="K2503" s="3"/>
      <c r="L2503" s="3">
        <v>492273.05862256535</v>
      </c>
      <c r="M2503" s="3">
        <v>509502.61567435507</v>
      </c>
      <c r="N2503" s="107"/>
      <c r="O2503" s="100"/>
      <c r="P2503" s="3">
        <f t="shared" si="39"/>
        <v>1001775.6742969204</v>
      </c>
    </row>
    <row r="2504" spans="1:16" x14ac:dyDescent="0.35">
      <c r="A2504" t="s">
        <v>10</v>
      </c>
      <c r="C2504" t="s">
        <v>11</v>
      </c>
      <c r="D2504" t="s">
        <v>44</v>
      </c>
      <c r="E2504" t="s">
        <v>645</v>
      </c>
      <c r="F2504" t="s">
        <v>646</v>
      </c>
      <c r="G2504">
        <v>4100</v>
      </c>
      <c r="H2504" t="s">
        <v>84</v>
      </c>
      <c r="I2504">
        <v>63300100</v>
      </c>
      <c r="J2504" t="s">
        <v>1869</v>
      </c>
      <c r="K2504" s="3"/>
      <c r="L2504" s="3">
        <v>148977.3730041974</v>
      </c>
      <c r="M2504" s="3">
        <v>154191.58105934429</v>
      </c>
      <c r="N2504" s="107"/>
      <c r="O2504" s="100"/>
      <c r="P2504" s="3">
        <f t="shared" si="39"/>
        <v>303168.95406354172</v>
      </c>
    </row>
    <row r="2505" spans="1:16" x14ac:dyDescent="0.35">
      <c r="A2505" t="s">
        <v>10</v>
      </c>
      <c r="C2505" t="s">
        <v>11</v>
      </c>
      <c r="D2505" t="s">
        <v>44</v>
      </c>
      <c r="E2505" t="s">
        <v>645</v>
      </c>
      <c r="F2505" t="s">
        <v>646</v>
      </c>
      <c r="G2505">
        <v>4100</v>
      </c>
      <c r="H2505" t="s">
        <v>84</v>
      </c>
      <c r="I2505">
        <v>63300110</v>
      </c>
      <c r="J2505" t="s">
        <v>1866</v>
      </c>
      <c r="K2505" s="3"/>
      <c r="L2505" s="3">
        <v>3065.6446490640001</v>
      </c>
      <c r="M2505" s="3">
        <v>3065.6446490640001</v>
      </c>
      <c r="N2505" s="107"/>
      <c r="O2505" s="100"/>
      <c r="P2505" s="3">
        <f t="shared" si="39"/>
        <v>6131.2892981280002</v>
      </c>
    </row>
    <row r="2506" spans="1:16" x14ac:dyDescent="0.35">
      <c r="A2506" t="s">
        <v>10</v>
      </c>
      <c r="C2506" t="s">
        <v>11</v>
      </c>
      <c r="D2506" t="s">
        <v>44</v>
      </c>
      <c r="E2506" t="s">
        <v>645</v>
      </c>
      <c r="F2506" t="s">
        <v>646</v>
      </c>
      <c r="G2506">
        <v>4100</v>
      </c>
      <c r="H2506" t="s">
        <v>84</v>
      </c>
      <c r="I2506">
        <v>63300130</v>
      </c>
      <c r="J2506" t="s">
        <v>1896</v>
      </c>
      <c r="K2506" s="3"/>
      <c r="L2506" s="3">
        <v>194318.31261417054</v>
      </c>
      <c r="M2506" s="3">
        <v>201119.45355566646</v>
      </c>
      <c r="N2506" s="107"/>
      <c r="O2506" s="100"/>
      <c r="P2506" s="3">
        <f t="shared" si="39"/>
        <v>395437.76616983698</v>
      </c>
    </row>
    <row r="2507" spans="1:16" x14ac:dyDescent="0.35">
      <c r="A2507" t="s">
        <v>10</v>
      </c>
      <c r="C2507" t="s">
        <v>11</v>
      </c>
      <c r="D2507" t="s">
        <v>44</v>
      </c>
      <c r="E2507" t="s">
        <v>645</v>
      </c>
      <c r="F2507" t="s">
        <v>646</v>
      </c>
      <c r="G2507">
        <v>4100</v>
      </c>
      <c r="H2507" t="s">
        <v>84</v>
      </c>
      <c r="I2507">
        <v>63300170</v>
      </c>
      <c r="J2507" t="s">
        <v>1873</v>
      </c>
      <c r="K2507" s="3"/>
      <c r="L2507" s="3">
        <v>257471.76421377595</v>
      </c>
      <c r="M2507" s="3">
        <v>266483.2759612581</v>
      </c>
      <c r="N2507" s="107"/>
      <c r="O2507" s="100"/>
      <c r="P2507" s="3">
        <f t="shared" si="39"/>
        <v>523955.04017503408</v>
      </c>
    </row>
    <row r="2508" spans="1:16" x14ac:dyDescent="0.35">
      <c r="A2508" t="s">
        <v>10</v>
      </c>
      <c r="C2508" t="s">
        <v>11</v>
      </c>
      <c r="D2508" t="s">
        <v>44</v>
      </c>
      <c r="E2508" t="s">
        <v>647</v>
      </c>
      <c r="F2508" t="s">
        <v>648</v>
      </c>
      <c r="G2508">
        <v>4100</v>
      </c>
      <c r="H2508" t="s">
        <v>84</v>
      </c>
      <c r="I2508">
        <v>63300040</v>
      </c>
      <c r="J2508" t="s">
        <v>1515</v>
      </c>
      <c r="K2508" s="3"/>
      <c r="L2508" s="3">
        <v>6167.9052148529854</v>
      </c>
      <c r="M2508" s="3">
        <v>6383.781897372839</v>
      </c>
      <c r="N2508" s="107"/>
      <c r="O2508" s="100"/>
      <c r="P2508" s="3">
        <f t="shared" si="39"/>
        <v>12551.687112225824</v>
      </c>
    </row>
    <row r="2509" spans="1:16" x14ac:dyDescent="0.35">
      <c r="A2509" t="s">
        <v>10</v>
      </c>
      <c r="C2509" t="s">
        <v>11</v>
      </c>
      <c r="D2509" t="s">
        <v>44</v>
      </c>
      <c r="E2509" t="s">
        <v>647</v>
      </c>
      <c r="F2509" t="s">
        <v>648</v>
      </c>
      <c r="G2509">
        <v>4100</v>
      </c>
      <c r="H2509" t="s">
        <v>84</v>
      </c>
      <c r="I2509">
        <v>63300080</v>
      </c>
      <c r="J2509" t="s">
        <v>91</v>
      </c>
      <c r="K2509" s="3"/>
      <c r="L2509" s="3">
        <v>17857.554145860071</v>
      </c>
      <c r="M2509" s="3">
        <v>18482.568540965171</v>
      </c>
      <c r="N2509" s="107"/>
      <c r="O2509" s="100"/>
      <c r="P2509" s="3">
        <f t="shared" si="39"/>
        <v>36340.122686825242</v>
      </c>
    </row>
    <row r="2510" spans="1:16" x14ac:dyDescent="0.35">
      <c r="A2510" t="s">
        <v>10</v>
      </c>
      <c r="C2510" t="s">
        <v>11</v>
      </c>
      <c r="D2510" t="s">
        <v>44</v>
      </c>
      <c r="E2510" t="s">
        <v>647</v>
      </c>
      <c r="F2510" t="s">
        <v>648</v>
      </c>
      <c r="G2510">
        <v>4100</v>
      </c>
      <c r="H2510" t="s">
        <v>84</v>
      </c>
      <c r="I2510">
        <v>63300100</v>
      </c>
      <c r="J2510" t="s">
        <v>1869</v>
      </c>
      <c r="K2510" s="3"/>
      <c r="L2510" s="3">
        <v>5404.259807299758</v>
      </c>
      <c r="M2510" s="3">
        <v>5593.4089005552496</v>
      </c>
      <c r="N2510" s="107"/>
      <c r="O2510" s="100"/>
      <c r="P2510" s="3">
        <f t="shared" si="39"/>
        <v>10997.668707855008</v>
      </c>
    </row>
    <row r="2511" spans="1:16" x14ac:dyDescent="0.35">
      <c r="A2511" t="s">
        <v>10</v>
      </c>
      <c r="C2511" t="s">
        <v>11</v>
      </c>
      <c r="D2511" t="s">
        <v>44</v>
      </c>
      <c r="E2511" t="s">
        <v>647</v>
      </c>
      <c r="F2511" t="s">
        <v>648</v>
      </c>
      <c r="G2511">
        <v>4100</v>
      </c>
      <c r="H2511" t="s">
        <v>84</v>
      </c>
      <c r="I2511">
        <v>63300110</v>
      </c>
      <c r="J2511" t="s">
        <v>1866</v>
      </c>
      <c r="K2511" s="3"/>
      <c r="L2511" s="3">
        <v>173.97920000400001</v>
      </c>
      <c r="M2511" s="3">
        <v>173.97920000400001</v>
      </c>
      <c r="N2511" s="107"/>
      <c r="O2511" s="100"/>
      <c r="P2511" s="3">
        <f t="shared" si="39"/>
        <v>347.95840000800001</v>
      </c>
    </row>
    <row r="2512" spans="1:16" x14ac:dyDescent="0.35">
      <c r="A2512" t="s">
        <v>10</v>
      </c>
      <c r="C2512" t="s">
        <v>11</v>
      </c>
      <c r="D2512" t="s">
        <v>44</v>
      </c>
      <c r="E2512" t="s">
        <v>647</v>
      </c>
      <c r="F2512" t="s">
        <v>648</v>
      </c>
      <c r="G2512">
        <v>4100</v>
      </c>
      <c r="H2512" t="s">
        <v>84</v>
      </c>
      <c r="I2512">
        <v>63300130</v>
      </c>
      <c r="J2512" t="s">
        <v>1896</v>
      </c>
      <c r="K2512" s="3"/>
      <c r="L2512" s="3">
        <v>7049.0345312605541</v>
      </c>
      <c r="M2512" s="3">
        <v>7295.7507398546732</v>
      </c>
      <c r="N2512" s="107"/>
      <c r="O2512" s="100"/>
      <c r="P2512" s="3">
        <f t="shared" si="39"/>
        <v>14344.785271115226</v>
      </c>
    </row>
    <row r="2513" spans="1:16" x14ac:dyDescent="0.35">
      <c r="A2513" t="s">
        <v>10</v>
      </c>
      <c r="C2513" t="s">
        <v>11</v>
      </c>
      <c r="D2513" t="s">
        <v>44</v>
      </c>
      <c r="E2513" t="s">
        <v>647</v>
      </c>
      <c r="F2513" t="s">
        <v>648</v>
      </c>
      <c r="G2513">
        <v>4100</v>
      </c>
      <c r="H2513" t="s">
        <v>84</v>
      </c>
      <c r="I2513">
        <v>63300170</v>
      </c>
      <c r="J2513" t="s">
        <v>1873</v>
      </c>
      <c r="K2513" s="3"/>
      <c r="L2513" s="3">
        <v>9339.9707539202354</v>
      </c>
      <c r="M2513" s="3">
        <v>9666.8697303074423</v>
      </c>
      <c r="N2513" s="107"/>
      <c r="O2513" s="100"/>
      <c r="P2513" s="3">
        <f t="shared" si="39"/>
        <v>19006.84048422768</v>
      </c>
    </row>
    <row r="2514" spans="1:16" x14ac:dyDescent="0.35">
      <c r="A2514" t="s">
        <v>10</v>
      </c>
      <c r="C2514" t="s">
        <v>11</v>
      </c>
      <c r="D2514" t="s">
        <v>44</v>
      </c>
      <c r="E2514" t="s">
        <v>649</v>
      </c>
      <c r="F2514" t="s">
        <v>650</v>
      </c>
      <c r="G2514">
        <v>4100</v>
      </c>
      <c r="H2514" t="s">
        <v>84</v>
      </c>
      <c r="I2514">
        <v>63300040</v>
      </c>
      <c r="J2514" t="s">
        <v>1515</v>
      </c>
      <c r="K2514" s="3"/>
      <c r="L2514" s="3">
        <v>6383.552779331877</v>
      </c>
      <c r="M2514" s="3">
        <v>6606.9771266084927</v>
      </c>
      <c r="N2514" s="107"/>
      <c r="O2514" s="100"/>
      <c r="P2514" s="3">
        <f t="shared" si="39"/>
        <v>12990.52990594037</v>
      </c>
    </row>
    <row r="2515" spans="1:16" x14ac:dyDescent="0.35">
      <c r="A2515" t="s">
        <v>10</v>
      </c>
      <c r="C2515" t="s">
        <v>11</v>
      </c>
      <c r="D2515" t="s">
        <v>44</v>
      </c>
      <c r="E2515" t="s">
        <v>649</v>
      </c>
      <c r="F2515" t="s">
        <v>650</v>
      </c>
      <c r="G2515">
        <v>4100</v>
      </c>
      <c r="H2515" t="s">
        <v>84</v>
      </c>
      <c r="I2515">
        <v>63300080</v>
      </c>
      <c r="J2515" t="s">
        <v>91</v>
      </c>
      <c r="K2515" s="3"/>
      <c r="L2515" s="3">
        <v>40198.432936316603</v>
      </c>
      <c r="M2515" s="3">
        <v>41605.378089087681</v>
      </c>
      <c r="N2515" s="107"/>
      <c r="O2515" s="100"/>
      <c r="P2515" s="3">
        <f t="shared" si="39"/>
        <v>81803.811025404284</v>
      </c>
    </row>
    <row r="2516" spans="1:16" x14ac:dyDescent="0.35">
      <c r="A2516" t="s">
        <v>10</v>
      </c>
      <c r="C2516" t="s">
        <v>11</v>
      </c>
      <c r="D2516" t="s">
        <v>44</v>
      </c>
      <c r="E2516" t="s">
        <v>649</v>
      </c>
      <c r="F2516" t="s">
        <v>650</v>
      </c>
      <c r="G2516">
        <v>4100</v>
      </c>
      <c r="H2516" t="s">
        <v>84</v>
      </c>
      <c r="I2516">
        <v>63300100</v>
      </c>
      <c r="J2516" t="s">
        <v>1869</v>
      </c>
      <c r="K2516" s="3"/>
      <c r="L2516" s="3">
        <v>12165.315230727392</v>
      </c>
      <c r="M2516" s="3">
        <v>12591.10126380285</v>
      </c>
      <c r="N2516" s="107"/>
      <c r="O2516" s="100"/>
      <c r="P2516" s="3">
        <f t="shared" si="39"/>
        <v>24756.41649453024</v>
      </c>
    </row>
    <row r="2517" spans="1:16" x14ac:dyDescent="0.35">
      <c r="A2517" t="s">
        <v>10</v>
      </c>
      <c r="C2517" t="s">
        <v>11</v>
      </c>
      <c r="D2517" t="s">
        <v>44</v>
      </c>
      <c r="E2517" t="s">
        <v>649</v>
      </c>
      <c r="F2517" t="s">
        <v>650</v>
      </c>
      <c r="G2517">
        <v>4100</v>
      </c>
      <c r="H2517" t="s">
        <v>84</v>
      </c>
      <c r="I2517">
        <v>63300110</v>
      </c>
      <c r="J2517" t="s">
        <v>1866</v>
      </c>
      <c r="K2517" s="3"/>
      <c r="L2517" s="3">
        <v>29.904400000000003</v>
      </c>
      <c r="M2517" s="3">
        <v>29.904400000000003</v>
      </c>
      <c r="N2517" s="107"/>
      <c r="O2517" s="100"/>
      <c r="P2517" s="3">
        <f t="shared" si="39"/>
        <v>59.808800000000005</v>
      </c>
    </row>
    <row r="2518" spans="1:16" x14ac:dyDescent="0.35">
      <c r="A2518" t="s">
        <v>10</v>
      </c>
      <c r="C2518" t="s">
        <v>11</v>
      </c>
      <c r="D2518" t="s">
        <v>44</v>
      </c>
      <c r="E2518" t="s">
        <v>649</v>
      </c>
      <c r="F2518" t="s">
        <v>650</v>
      </c>
      <c r="G2518">
        <v>4100</v>
      </c>
      <c r="H2518" t="s">
        <v>84</v>
      </c>
      <c r="I2518">
        <v>63300130</v>
      </c>
      <c r="J2518" t="s">
        <v>1896</v>
      </c>
      <c r="K2518" s="3"/>
      <c r="L2518" s="3">
        <v>15867.802474861815</v>
      </c>
      <c r="M2518" s="3">
        <v>16423.175561481978</v>
      </c>
      <c r="N2518" s="107"/>
      <c r="O2518" s="100"/>
      <c r="P2518" s="3">
        <f t="shared" si="39"/>
        <v>32290.978036343793</v>
      </c>
    </row>
    <row r="2519" spans="1:16" x14ac:dyDescent="0.35">
      <c r="A2519" t="s">
        <v>10</v>
      </c>
      <c r="C2519" t="s">
        <v>11</v>
      </c>
      <c r="D2519" t="s">
        <v>44</v>
      </c>
      <c r="E2519" t="s">
        <v>649</v>
      </c>
      <c r="F2519" t="s">
        <v>650</v>
      </c>
      <c r="G2519">
        <v>4100</v>
      </c>
      <c r="H2519" t="s">
        <v>84</v>
      </c>
      <c r="I2519">
        <v>63300170</v>
      </c>
      <c r="J2519" t="s">
        <v>1873</v>
      </c>
      <c r="K2519" s="3"/>
      <c r="L2519" s="3">
        <v>9666.5227801311285</v>
      </c>
      <c r="M2519" s="3">
        <v>10004.851077435718</v>
      </c>
      <c r="N2519" s="107"/>
      <c r="O2519" s="100"/>
      <c r="P2519" s="3">
        <f t="shared" si="39"/>
        <v>19671.373857566847</v>
      </c>
    </row>
    <row r="2520" spans="1:16" x14ac:dyDescent="0.35">
      <c r="A2520" t="s">
        <v>10</v>
      </c>
      <c r="C2520" t="s">
        <v>11</v>
      </c>
      <c r="D2520" t="s">
        <v>44</v>
      </c>
      <c r="E2520" t="s">
        <v>612</v>
      </c>
      <c r="F2520" t="s">
        <v>613</v>
      </c>
      <c r="G2520">
        <v>4160</v>
      </c>
      <c r="H2520" t="s">
        <v>614</v>
      </c>
      <c r="I2520">
        <v>63300040</v>
      </c>
      <c r="J2520" t="s">
        <v>1515</v>
      </c>
      <c r="K2520" s="3"/>
      <c r="L2520" s="3">
        <v>6928.914023590436</v>
      </c>
      <c r="M2520" s="3">
        <v>7171.4260144160999</v>
      </c>
      <c r="N2520" s="107"/>
      <c r="O2520" s="100"/>
      <c r="P2520" s="3">
        <f t="shared" si="39"/>
        <v>14100.340038006536</v>
      </c>
    </row>
    <row r="2521" spans="1:16" x14ac:dyDescent="0.35">
      <c r="A2521" t="s">
        <v>10</v>
      </c>
      <c r="C2521" t="s">
        <v>11</v>
      </c>
      <c r="D2521" t="s">
        <v>44</v>
      </c>
      <c r="E2521" t="s">
        <v>612</v>
      </c>
      <c r="F2521" t="s">
        <v>613</v>
      </c>
      <c r="G2521">
        <v>4160</v>
      </c>
      <c r="H2521" t="s">
        <v>614</v>
      </c>
      <c r="I2521">
        <v>63300080</v>
      </c>
      <c r="J2521" t="s">
        <v>91</v>
      </c>
      <c r="K2521" s="3"/>
      <c r="L2521" s="3">
        <v>20060.855839728501</v>
      </c>
      <c r="M2521" s="3">
        <v>20762.985794118995</v>
      </c>
      <c r="N2521" s="107"/>
      <c r="O2521" s="100"/>
      <c r="P2521" s="3">
        <f t="shared" si="39"/>
        <v>40823.841633847493</v>
      </c>
    </row>
    <row r="2522" spans="1:16" x14ac:dyDescent="0.35">
      <c r="A2522" t="s">
        <v>10</v>
      </c>
      <c r="C2522" t="s">
        <v>11</v>
      </c>
      <c r="D2522" t="s">
        <v>44</v>
      </c>
      <c r="E2522" t="s">
        <v>612</v>
      </c>
      <c r="F2522" t="s">
        <v>613</v>
      </c>
      <c r="G2522">
        <v>4160</v>
      </c>
      <c r="H2522" t="s">
        <v>614</v>
      </c>
      <c r="I2522">
        <v>63300100</v>
      </c>
      <c r="J2522" t="s">
        <v>1869</v>
      </c>
      <c r="K2522" s="3"/>
      <c r="L2522" s="3">
        <v>6071.0484778125729</v>
      </c>
      <c r="M2522" s="3">
        <v>6283.5351745360122</v>
      </c>
      <c r="N2522" s="107"/>
      <c r="O2522" s="100"/>
      <c r="P2522" s="3">
        <f t="shared" si="39"/>
        <v>12354.583652348585</v>
      </c>
    </row>
    <row r="2523" spans="1:16" x14ac:dyDescent="0.35">
      <c r="A2523" t="s">
        <v>10</v>
      </c>
      <c r="C2523" t="s">
        <v>11</v>
      </c>
      <c r="D2523" t="s">
        <v>44</v>
      </c>
      <c r="E2523" t="s">
        <v>612</v>
      </c>
      <c r="F2523" t="s">
        <v>613</v>
      </c>
      <c r="G2523">
        <v>4160</v>
      </c>
      <c r="H2523" t="s">
        <v>614</v>
      </c>
      <c r="I2523">
        <v>63300170</v>
      </c>
      <c r="J2523" t="s">
        <v>1873</v>
      </c>
      <c r="K2523" s="3"/>
      <c r="L2523" s="3">
        <v>10492.355521436946</v>
      </c>
      <c r="M2523" s="3">
        <v>10859.587964687238</v>
      </c>
      <c r="N2523" s="107"/>
      <c r="O2523" s="100"/>
      <c r="P2523" s="3">
        <f t="shared" si="39"/>
        <v>21351.943486124183</v>
      </c>
    </row>
    <row r="2524" spans="1:16" x14ac:dyDescent="0.35">
      <c r="A2524" t="s">
        <v>10</v>
      </c>
      <c r="C2524" t="s">
        <v>11</v>
      </c>
      <c r="D2524" t="s">
        <v>44</v>
      </c>
      <c r="E2524" t="s">
        <v>615</v>
      </c>
      <c r="F2524" t="s">
        <v>616</v>
      </c>
      <c r="G2524">
        <v>4160</v>
      </c>
      <c r="H2524" t="s">
        <v>614</v>
      </c>
      <c r="I2524">
        <v>63300040</v>
      </c>
      <c r="J2524" t="s">
        <v>1515</v>
      </c>
      <c r="K2524" s="3"/>
      <c r="L2524" s="3">
        <v>1540.1983687382121</v>
      </c>
      <c r="M2524" s="3">
        <v>1594.1053116440496</v>
      </c>
      <c r="N2524" s="107"/>
      <c r="O2524" s="100"/>
      <c r="P2524" s="3">
        <f t="shared" si="39"/>
        <v>3134.3036803822615</v>
      </c>
    </row>
    <row r="2525" spans="1:16" x14ac:dyDescent="0.35">
      <c r="A2525" t="s">
        <v>10</v>
      </c>
      <c r="C2525" t="s">
        <v>11</v>
      </c>
      <c r="D2525" t="s">
        <v>44</v>
      </c>
      <c r="E2525" t="s">
        <v>615</v>
      </c>
      <c r="F2525" t="s">
        <v>616</v>
      </c>
      <c r="G2525">
        <v>4160</v>
      </c>
      <c r="H2525" t="s">
        <v>614</v>
      </c>
      <c r="I2525">
        <v>63300080</v>
      </c>
      <c r="J2525" t="s">
        <v>91</v>
      </c>
      <c r="K2525" s="3"/>
      <c r="L2525" s="3">
        <v>4459.240991394443</v>
      </c>
      <c r="M2525" s="3">
        <v>4615.3144260932486</v>
      </c>
      <c r="N2525" s="107"/>
      <c r="O2525" s="100"/>
      <c r="P2525" s="3">
        <f t="shared" si="39"/>
        <v>9074.5554174876925</v>
      </c>
    </row>
    <row r="2526" spans="1:16" x14ac:dyDescent="0.35">
      <c r="A2526" t="s">
        <v>10</v>
      </c>
      <c r="C2526" t="s">
        <v>11</v>
      </c>
      <c r="D2526" t="s">
        <v>44</v>
      </c>
      <c r="E2526" t="s">
        <v>615</v>
      </c>
      <c r="F2526" t="s">
        <v>616</v>
      </c>
      <c r="G2526">
        <v>4160</v>
      </c>
      <c r="H2526" t="s">
        <v>614</v>
      </c>
      <c r="I2526">
        <v>63300100</v>
      </c>
      <c r="J2526" t="s">
        <v>1869</v>
      </c>
      <c r="K2526" s="3"/>
      <c r="L2526" s="3">
        <v>1349.5071421325288</v>
      </c>
      <c r="M2526" s="3">
        <v>1396.7398921071672</v>
      </c>
      <c r="N2526" s="107"/>
      <c r="O2526" s="100"/>
      <c r="P2526" s="3">
        <f t="shared" si="39"/>
        <v>2746.2470342396959</v>
      </c>
    </row>
    <row r="2527" spans="1:16" x14ac:dyDescent="0.35">
      <c r="A2527" t="s">
        <v>10</v>
      </c>
      <c r="C2527" t="s">
        <v>11</v>
      </c>
      <c r="D2527" t="s">
        <v>44</v>
      </c>
      <c r="E2527" t="s">
        <v>615</v>
      </c>
      <c r="F2527" t="s">
        <v>616</v>
      </c>
      <c r="G2527">
        <v>4160</v>
      </c>
      <c r="H2527" t="s">
        <v>614</v>
      </c>
      <c r="I2527">
        <v>63300170</v>
      </c>
      <c r="J2527" t="s">
        <v>1873</v>
      </c>
      <c r="K2527" s="3"/>
      <c r="L2527" s="3">
        <v>2332.3003869464355</v>
      </c>
      <c r="M2527" s="3">
        <v>2413.9309004895608</v>
      </c>
      <c r="N2527" s="107"/>
      <c r="O2527" s="100"/>
      <c r="P2527" s="3">
        <f t="shared" si="39"/>
        <v>4746.2312874359959</v>
      </c>
    </row>
    <row r="2528" spans="1:16" x14ac:dyDescent="0.35">
      <c r="A2528" t="s">
        <v>10</v>
      </c>
      <c r="C2528" t="s">
        <v>11</v>
      </c>
      <c r="D2528" t="s">
        <v>44</v>
      </c>
      <c r="E2528" t="s">
        <v>617</v>
      </c>
      <c r="F2528" t="s">
        <v>618</v>
      </c>
      <c r="G2528">
        <v>4160</v>
      </c>
      <c r="H2528" t="s">
        <v>614</v>
      </c>
      <c r="I2528">
        <v>63300040</v>
      </c>
      <c r="J2528" t="s">
        <v>1515</v>
      </c>
      <c r="K2528" s="3"/>
      <c r="L2528" s="3">
        <v>41929.329136555112</v>
      </c>
      <c r="M2528" s="3">
        <v>43396.855656334541</v>
      </c>
      <c r="N2528" s="107"/>
      <c r="O2528" s="100"/>
      <c r="P2528" s="3">
        <f t="shared" si="39"/>
        <v>85326.18479288966</v>
      </c>
    </row>
    <row r="2529" spans="1:16" x14ac:dyDescent="0.35">
      <c r="A2529" t="s">
        <v>10</v>
      </c>
      <c r="C2529" t="s">
        <v>11</v>
      </c>
      <c r="D2529" t="s">
        <v>44</v>
      </c>
      <c r="E2529" t="s">
        <v>617</v>
      </c>
      <c r="F2529" t="s">
        <v>618</v>
      </c>
      <c r="G2529">
        <v>4160</v>
      </c>
      <c r="H2529" t="s">
        <v>614</v>
      </c>
      <c r="I2529">
        <v>63300080</v>
      </c>
      <c r="J2529" t="s">
        <v>91</v>
      </c>
      <c r="K2529" s="3"/>
      <c r="L2529" s="3">
        <v>121395.39102393099</v>
      </c>
      <c r="M2529" s="3">
        <v>125644.22970976858</v>
      </c>
      <c r="N2529" s="107"/>
      <c r="O2529" s="100"/>
      <c r="P2529" s="3">
        <f t="shared" si="39"/>
        <v>247039.62073369959</v>
      </c>
    </row>
    <row r="2530" spans="1:16" x14ac:dyDescent="0.35">
      <c r="A2530" t="s">
        <v>10</v>
      </c>
      <c r="C2530" t="s">
        <v>11</v>
      </c>
      <c r="D2530" t="s">
        <v>44</v>
      </c>
      <c r="E2530" t="s">
        <v>617</v>
      </c>
      <c r="F2530" t="s">
        <v>618</v>
      </c>
      <c r="G2530">
        <v>4160</v>
      </c>
      <c r="H2530" t="s">
        <v>614</v>
      </c>
      <c r="I2530">
        <v>63300100</v>
      </c>
      <c r="J2530" t="s">
        <v>1869</v>
      </c>
      <c r="K2530" s="3"/>
      <c r="L2530" s="3">
        <v>36738.078862505434</v>
      </c>
      <c r="M2530" s="3">
        <v>38023.911622693122</v>
      </c>
      <c r="N2530" s="107"/>
      <c r="O2530" s="100"/>
      <c r="P2530" s="3">
        <f t="shared" si="39"/>
        <v>74761.990485198563</v>
      </c>
    </row>
    <row r="2531" spans="1:16" x14ac:dyDescent="0.35">
      <c r="A2531" t="s">
        <v>10</v>
      </c>
      <c r="C2531" t="s">
        <v>11</v>
      </c>
      <c r="D2531" t="s">
        <v>44</v>
      </c>
      <c r="E2531" t="s">
        <v>617</v>
      </c>
      <c r="F2531" t="s">
        <v>618</v>
      </c>
      <c r="G2531">
        <v>4160</v>
      </c>
      <c r="H2531" t="s">
        <v>614</v>
      </c>
      <c r="I2531">
        <v>63300170</v>
      </c>
      <c r="J2531" t="s">
        <v>1873</v>
      </c>
      <c r="K2531" s="3"/>
      <c r="L2531" s="3">
        <v>63492.984121069174</v>
      </c>
      <c r="M2531" s="3">
        <v>65715.238565306587</v>
      </c>
      <c r="N2531" s="107"/>
      <c r="O2531" s="100"/>
      <c r="P2531" s="3">
        <f t="shared" si="39"/>
        <v>129208.22268637575</v>
      </c>
    </row>
    <row r="2532" spans="1:16" x14ac:dyDescent="0.35">
      <c r="A2532" t="s">
        <v>10</v>
      </c>
      <c r="C2532" t="s">
        <v>11</v>
      </c>
      <c r="D2532" t="s">
        <v>44</v>
      </c>
      <c r="E2532" t="s">
        <v>619</v>
      </c>
      <c r="F2532" t="s">
        <v>620</v>
      </c>
      <c r="G2532">
        <v>4160</v>
      </c>
      <c r="H2532" t="s">
        <v>614</v>
      </c>
      <c r="I2532">
        <v>63300040</v>
      </c>
      <c r="J2532" t="s">
        <v>1515</v>
      </c>
      <c r="K2532" s="3"/>
      <c r="L2532" s="3">
        <v>55321.894070419214</v>
      </c>
      <c r="M2532" s="3">
        <v>57258.160362883878</v>
      </c>
      <c r="N2532" s="107"/>
      <c r="O2532" s="100"/>
      <c r="P2532" s="3">
        <f t="shared" si="39"/>
        <v>112580.0544333031</v>
      </c>
    </row>
    <row r="2533" spans="1:16" x14ac:dyDescent="0.35">
      <c r="A2533" t="s">
        <v>10</v>
      </c>
      <c r="C2533" t="s">
        <v>11</v>
      </c>
      <c r="D2533" t="s">
        <v>44</v>
      </c>
      <c r="E2533" t="s">
        <v>619</v>
      </c>
      <c r="F2533" t="s">
        <v>620</v>
      </c>
      <c r="G2533">
        <v>4160</v>
      </c>
      <c r="H2533" t="s">
        <v>614</v>
      </c>
      <c r="I2533">
        <v>63300080</v>
      </c>
      <c r="J2533" t="s">
        <v>91</v>
      </c>
      <c r="K2533" s="3"/>
      <c r="L2533" s="3">
        <v>160170.05521340418</v>
      </c>
      <c r="M2533" s="3">
        <v>165776.00714587333</v>
      </c>
      <c r="N2533" s="107"/>
      <c r="O2533" s="100"/>
      <c r="P2533" s="3">
        <f t="shared" si="39"/>
        <v>325946.06235927751</v>
      </c>
    </row>
    <row r="2534" spans="1:16" x14ac:dyDescent="0.35">
      <c r="A2534" t="s">
        <v>10</v>
      </c>
      <c r="C2534" t="s">
        <v>11</v>
      </c>
      <c r="D2534" t="s">
        <v>44</v>
      </c>
      <c r="E2534" t="s">
        <v>619</v>
      </c>
      <c r="F2534" t="s">
        <v>620</v>
      </c>
      <c r="G2534">
        <v>4160</v>
      </c>
      <c r="H2534" t="s">
        <v>614</v>
      </c>
      <c r="I2534">
        <v>63300100</v>
      </c>
      <c r="J2534" t="s">
        <v>1869</v>
      </c>
      <c r="K2534" s="3"/>
      <c r="L2534" s="3">
        <v>48472.516709319687</v>
      </c>
      <c r="M2534" s="3">
        <v>50169.054794145879</v>
      </c>
      <c r="N2534" s="107"/>
      <c r="O2534" s="100"/>
      <c r="P2534" s="3">
        <f t="shared" si="39"/>
        <v>98641.571503465559</v>
      </c>
    </row>
    <row r="2535" spans="1:16" x14ac:dyDescent="0.35">
      <c r="A2535" t="s">
        <v>10</v>
      </c>
      <c r="C2535" t="s">
        <v>11</v>
      </c>
      <c r="D2535" t="s">
        <v>44</v>
      </c>
      <c r="E2535" t="s">
        <v>619</v>
      </c>
      <c r="F2535" t="s">
        <v>620</v>
      </c>
      <c r="G2535">
        <v>4160</v>
      </c>
      <c r="H2535" t="s">
        <v>614</v>
      </c>
      <c r="I2535">
        <v>63300170</v>
      </c>
      <c r="J2535" t="s">
        <v>1873</v>
      </c>
      <c r="K2535" s="3"/>
      <c r="L2535" s="3">
        <v>83773.153878063385</v>
      </c>
      <c r="M2535" s="3">
        <v>86705.214263795599</v>
      </c>
      <c r="N2535" s="107"/>
      <c r="O2535" s="100"/>
      <c r="P2535" s="3">
        <f t="shared" si="39"/>
        <v>170478.36814185898</v>
      </c>
    </row>
    <row r="2536" spans="1:16" x14ac:dyDescent="0.35">
      <c r="A2536" t="s">
        <v>10</v>
      </c>
      <c r="C2536" t="s">
        <v>11</v>
      </c>
      <c r="D2536" t="s">
        <v>44</v>
      </c>
      <c r="E2536" t="s">
        <v>621</v>
      </c>
      <c r="F2536" t="s">
        <v>622</v>
      </c>
      <c r="G2536">
        <v>4160</v>
      </c>
      <c r="H2536" t="s">
        <v>614</v>
      </c>
      <c r="I2536">
        <v>63300040</v>
      </c>
      <c r="J2536" t="s">
        <v>1515</v>
      </c>
      <c r="K2536" s="3"/>
      <c r="L2536" s="3">
        <v>40385.173639696623</v>
      </c>
      <c r="M2536" s="3">
        <v>41798.654717085999</v>
      </c>
      <c r="N2536" s="107"/>
      <c r="O2536" s="100"/>
      <c r="P2536" s="3">
        <f t="shared" si="39"/>
        <v>82183.828356782615</v>
      </c>
    </row>
    <row r="2537" spans="1:16" x14ac:dyDescent="0.35">
      <c r="A2537" t="s">
        <v>10</v>
      </c>
      <c r="C2537" t="s">
        <v>11</v>
      </c>
      <c r="D2537" t="s">
        <v>44</v>
      </c>
      <c r="E2537" t="s">
        <v>621</v>
      </c>
      <c r="F2537" t="s">
        <v>622</v>
      </c>
      <c r="G2537">
        <v>4160</v>
      </c>
      <c r="H2537" t="s">
        <v>614</v>
      </c>
      <c r="I2537">
        <v>63300080</v>
      </c>
      <c r="J2537" t="s">
        <v>91</v>
      </c>
      <c r="K2537" s="3"/>
      <c r="L2537" s="3">
        <v>116924.69320445498</v>
      </c>
      <c r="M2537" s="3">
        <v>121017.05746661089</v>
      </c>
      <c r="N2537" s="107"/>
      <c r="O2537" s="100"/>
      <c r="P2537" s="3">
        <f t="shared" si="39"/>
        <v>237941.75067106588</v>
      </c>
    </row>
    <row r="2538" spans="1:16" x14ac:dyDescent="0.35">
      <c r="A2538" t="s">
        <v>10</v>
      </c>
      <c r="C2538" t="s">
        <v>11</v>
      </c>
      <c r="D2538" t="s">
        <v>44</v>
      </c>
      <c r="E2538" t="s">
        <v>621</v>
      </c>
      <c r="F2538" t="s">
        <v>622</v>
      </c>
      <c r="G2538">
        <v>4160</v>
      </c>
      <c r="H2538" t="s">
        <v>614</v>
      </c>
      <c r="I2538">
        <v>63300100</v>
      </c>
      <c r="J2538" t="s">
        <v>1869</v>
      </c>
      <c r="K2538" s="3"/>
      <c r="L2538" s="3">
        <v>35385.104522400849</v>
      </c>
      <c r="M2538" s="3">
        <v>36623.583180684873</v>
      </c>
      <c r="N2538" s="107"/>
      <c r="O2538" s="100"/>
      <c r="P2538" s="3">
        <f t="shared" si="39"/>
        <v>72008.687703085714</v>
      </c>
    </row>
    <row r="2539" spans="1:16" x14ac:dyDescent="0.35">
      <c r="A2539" t="s">
        <v>10</v>
      </c>
      <c r="C2539" t="s">
        <v>11</v>
      </c>
      <c r="D2539" t="s">
        <v>44</v>
      </c>
      <c r="E2539" t="s">
        <v>621</v>
      </c>
      <c r="F2539" t="s">
        <v>622</v>
      </c>
      <c r="G2539">
        <v>4160</v>
      </c>
      <c r="H2539" t="s">
        <v>614</v>
      </c>
      <c r="I2539">
        <v>63300170</v>
      </c>
      <c r="J2539" t="s">
        <v>1873</v>
      </c>
      <c r="K2539" s="3"/>
      <c r="L2539" s="3">
        <v>61154.691511540601</v>
      </c>
      <c r="M2539" s="3">
        <v>63295.105714444515</v>
      </c>
      <c r="N2539" s="107"/>
      <c r="O2539" s="100"/>
      <c r="P2539" s="3">
        <f t="shared" si="39"/>
        <v>124449.79722598512</v>
      </c>
    </row>
    <row r="2540" spans="1:16" x14ac:dyDescent="0.35">
      <c r="A2540" t="s">
        <v>10</v>
      </c>
      <c r="C2540" t="s">
        <v>11</v>
      </c>
      <c r="D2540" t="s">
        <v>44</v>
      </c>
      <c r="E2540" t="s">
        <v>623</v>
      </c>
      <c r="F2540" t="s">
        <v>624</v>
      </c>
      <c r="G2540">
        <v>4160</v>
      </c>
      <c r="H2540" t="s">
        <v>614</v>
      </c>
      <c r="I2540">
        <v>63300040</v>
      </c>
      <c r="J2540" t="s">
        <v>1515</v>
      </c>
      <c r="K2540" s="3"/>
      <c r="L2540" s="3">
        <v>16519.987025570277</v>
      </c>
      <c r="M2540" s="3">
        <v>17098.186571465234</v>
      </c>
      <c r="N2540" s="107"/>
      <c r="O2540" s="100"/>
      <c r="P2540" s="3">
        <f t="shared" si="39"/>
        <v>33618.173597035508</v>
      </c>
    </row>
    <row r="2541" spans="1:16" x14ac:dyDescent="0.35">
      <c r="A2541" t="s">
        <v>10</v>
      </c>
      <c r="C2541" t="s">
        <v>11</v>
      </c>
      <c r="D2541" t="s">
        <v>44</v>
      </c>
      <c r="E2541" t="s">
        <v>623</v>
      </c>
      <c r="F2541" t="s">
        <v>624</v>
      </c>
      <c r="G2541">
        <v>4160</v>
      </c>
      <c r="H2541" t="s">
        <v>614</v>
      </c>
      <c r="I2541">
        <v>63300080</v>
      </c>
      <c r="J2541" t="s">
        <v>91</v>
      </c>
      <c r="K2541" s="3"/>
      <c r="L2541" s="3">
        <v>47829.295769270131</v>
      </c>
      <c r="M2541" s="3">
        <v>49503.321121194582</v>
      </c>
      <c r="N2541" s="107"/>
      <c r="O2541" s="100"/>
      <c r="P2541" s="3">
        <f t="shared" si="39"/>
        <v>97332.616890464706</v>
      </c>
    </row>
    <row r="2542" spans="1:16" x14ac:dyDescent="0.35">
      <c r="A2542" t="s">
        <v>10</v>
      </c>
      <c r="C2542" t="s">
        <v>11</v>
      </c>
      <c r="D2542" t="s">
        <v>44</v>
      </c>
      <c r="E2542" t="s">
        <v>623</v>
      </c>
      <c r="F2542" t="s">
        <v>624</v>
      </c>
      <c r="G2542">
        <v>4160</v>
      </c>
      <c r="H2542" t="s">
        <v>614</v>
      </c>
      <c r="I2542">
        <v>63300100</v>
      </c>
      <c r="J2542" t="s">
        <v>1869</v>
      </c>
      <c r="K2542" s="3"/>
      <c r="L2542" s="3">
        <v>14474.655298594909</v>
      </c>
      <c r="M2542" s="3">
        <v>14981.268234045729</v>
      </c>
      <c r="N2542" s="107"/>
      <c r="O2542" s="100"/>
      <c r="P2542" s="3">
        <f t="shared" si="39"/>
        <v>29455.923532640638</v>
      </c>
    </row>
    <row r="2543" spans="1:16" x14ac:dyDescent="0.35">
      <c r="A2543" t="s">
        <v>10</v>
      </c>
      <c r="C2543" t="s">
        <v>11</v>
      </c>
      <c r="D2543" t="s">
        <v>44</v>
      </c>
      <c r="E2543" t="s">
        <v>623</v>
      </c>
      <c r="F2543" t="s">
        <v>624</v>
      </c>
      <c r="G2543">
        <v>4160</v>
      </c>
      <c r="H2543" t="s">
        <v>614</v>
      </c>
      <c r="I2543">
        <v>63300170</v>
      </c>
      <c r="J2543" t="s">
        <v>1873</v>
      </c>
      <c r="K2543" s="3"/>
      <c r="L2543" s="3">
        <v>25015.98035300642</v>
      </c>
      <c r="M2543" s="3">
        <v>25891.539665361641</v>
      </c>
      <c r="N2543" s="107"/>
      <c r="O2543" s="100"/>
      <c r="P2543" s="3">
        <f t="shared" si="39"/>
        <v>50907.520018368057</v>
      </c>
    </row>
    <row r="2544" spans="1:16" x14ac:dyDescent="0.35">
      <c r="A2544" t="s">
        <v>10</v>
      </c>
      <c r="C2544" t="s">
        <v>11</v>
      </c>
      <c r="D2544" t="s">
        <v>44</v>
      </c>
      <c r="E2544" t="s">
        <v>625</v>
      </c>
      <c r="F2544" t="s">
        <v>626</v>
      </c>
      <c r="G2544">
        <v>4160</v>
      </c>
      <c r="H2544" t="s">
        <v>614</v>
      </c>
      <c r="I2544">
        <v>63300040</v>
      </c>
      <c r="J2544" t="s">
        <v>1515</v>
      </c>
      <c r="K2544" s="3"/>
      <c r="L2544" s="3">
        <v>39501.23274452304</v>
      </c>
      <c r="M2544" s="3">
        <v>40883.775890581346</v>
      </c>
      <c r="N2544" s="107"/>
      <c r="O2544" s="100"/>
      <c r="P2544" s="3">
        <f t="shared" si="39"/>
        <v>80385.008635104386</v>
      </c>
    </row>
    <row r="2545" spans="1:16" x14ac:dyDescent="0.35">
      <c r="A2545" t="s">
        <v>10</v>
      </c>
      <c r="C2545" t="s">
        <v>11</v>
      </c>
      <c r="D2545" t="s">
        <v>44</v>
      </c>
      <c r="E2545" t="s">
        <v>625</v>
      </c>
      <c r="F2545" t="s">
        <v>626</v>
      </c>
      <c r="G2545">
        <v>4160</v>
      </c>
      <c r="H2545" t="s">
        <v>614</v>
      </c>
      <c r="I2545">
        <v>63300080</v>
      </c>
      <c r="J2545" t="s">
        <v>91</v>
      </c>
      <c r="K2545" s="3"/>
      <c r="L2545" s="3">
        <v>114365.47385080956</v>
      </c>
      <c r="M2545" s="3">
        <v>118368.26543558791</v>
      </c>
      <c r="N2545" s="107"/>
      <c r="O2545" s="100"/>
      <c r="P2545" s="3">
        <f t="shared" si="39"/>
        <v>232733.73928639747</v>
      </c>
    </row>
    <row r="2546" spans="1:16" x14ac:dyDescent="0.35">
      <c r="A2546" t="s">
        <v>10</v>
      </c>
      <c r="C2546" t="s">
        <v>11</v>
      </c>
      <c r="D2546" t="s">
        <v>44</v>
      </c>
      <c r="E2546" t="s">
        <v>625</v>
      </c>
      <c r="F2546" t="s">
        <v>626</v>
      </c>
      <c r="G2546">
        <v>4160</v>
      </c>
      <c r="H2546" t="s">
        <v>614</v>
      </c>
      <c r="I2546">
        <v>63300100</v>
      </c>
      <c r="J2546" t="s">
        <v>1869</v>
      </c>
      <c r="K2546" s="3"/>
      <c r="L2546" s="3">
        <v>34610.603928534474</v>
      </c>
      <c r="M2546" s="3">
        <v>35821.975066033177</v>
      </c>
      <c r="N2546" s="107"/>
      <c r="O2546" s="100"/>
      <c r="P2546" s="3">
        <f t="shared" si="39"/>
        <v>70432.578994567652</v>
      </c>
    </row>
    <row r="2547" spans="1:16" x14ac:dyDescent="0.35">
      <c r="A2547" t="s">
        <v>10</v>
      </c>
      <c r="C2547" t="s">
        <v>11</v>
      </c>
      <c r="D2547" t="s">
        <v>44</v>
      </c>
      <c r="E2547" t="s">
        <v>625</v>
      </c>
      <c r="F2547" t="s">
        <v>626</v>
      </c>
      <c r="G2547">
        <v>4160</v>
      </c>
      <c r="H2547" t="s">
        <v>614</v>
      </c>
      <c r="I2547">
        <v>63300170</v>
      </c>
      <c r="J2547" t="s">
        <v>1873</v>
      </c>
      <c r="K2547" s="3"/>
      <c r="L2547" s="3">
        <v>59816.152441706319</v>
      </c>
      <c r="M2547" s="3">
        <v>61909.717777166043</v>
      </c>
      <c r="N2547" s="107"/>
      <c r="O2547" s="100"/>
      <c r="P2547" s="3">
        <f t="shared" si="39"/>
        <v>121725.87021887235</v>
      </c>
    </row>
    <row r="2548" spans="1:16" x14ac:dyDescent="0.35">
      <c r="A2548" t="s">
        <v>10</v>
      </c>
      <c r="C2548" t="s">
        <v>11</v>
      </c>
      <c r="D2548" t="s">
        <v>44</v>
      </c>
      <c r="E2548" t="s">
        <v>627</v>
      </c>
      <c r="F2548" t="s">
        <v>628</v>
      </c>
      <c r="G2548">
        <v>4160</v>
      </c>
      <c r="H2548" t="s">
        <v>614</v>
      </c>
      <c r="I2548">
        <v>63300040</v>
      </c>
      <c r="J2548" t="s">
        <v>1515</v>
      </c>
      <c r="K2548" s="3"/>
      <c r="L2548" s="3">
        <v>55.164549262571427</v>
      </c>
      <c r="M2548" s="3">
        <v>57.095308486761425</v>
      </c>
      <c r="N2548" s="107"/>
      <c r="O2548" s="100"/>
      <c r="P2548" s="3">
        <f t="shared" si="39"/>
        <v>112.25985774933285</v>
      </c>
    </row>
    <row r="2549" spans="1:16" x14ac:dyDescent="0.35">
      <c r="A2549" t="s">
        <v>10</v>
      </c>
      <c r="C2549" t="s">
        <v>11</v>
      </c>
      <c r="D2549" t="s">
        <v>44</v>
      </c>
      <c r="E2549" t="s">
        <v>627</v>
      </c>
      <c r="F2549" t="s">
        <v>628</v>
      </c>
      <c r="G2549">
        <v>4160</v>
      </c>
      <c r="H2549" t="s">
        <v>614</v>
      </c>
      <c r="I2549">
        <v>63300080</v>
      </c>
      <c r="J2549" t="s">
        <v>91</v>
      </c>
      <c r="K2549" s="3"/>
      <c r="L2549" s="3">
        <v>159.71450453163538</v>
      </c>
      <c r="M2549" s="3">
        <v>165.3045121902426</v>
      </c>
      <c r="N2549" s="107"/>
      <c r="O2549" s="100"/>
      <c r="P2549" s="3">
        <f t="shared" si="39"/>
        <v>325.01901672187796</v>
      </c>
    </row>
    <row r="2550" spans="1:16" x14ac:dyDescent="0.35">
      <c r="A2550" t="s">
        <v>10</v>
      </c>
      <c r="C2550" t="s">
        <v>11</v>
      </c>
      <c r="D2550" t="s">
        <v>44</v>
      </c>
      <c r="E2550" t="s">
        <v>627</v>
      </c>
      <c r="F2550" t="s">
        <v>628</v>
      </c>
      <c r="G2550">
        <v>4160</v>
      </c>
      <c r="H2550" t="s">
        <v>614</v>
      </c>
      <c r="I2550">
        <v>63300100</v>
      </c>
      <c r="J2550" t="s">
        <v>1869</v>
      </c>
      <c r="K2550" s="3"/>
      <c r="L2550" s="3">
        <v>48.334652687205441</v>
      </c>
      <c r="M2550" s="3">
        <v>50.026365531257632</v>
      </c>
      <c r="N2550" s="107"/>
      <c r="O2550" s="100"/>
      <c r="P2550" s="3">
        <f t="shared" si="39"/>
        <v>98.361018218463073</v>
      </c>
    </row>
    <row r="2551" spans="1:16" x14ac:dyDescent="0.35">
      <c r="A2551" t="s">
        <v>10</v>
      </c>
      <c r="C2551" t="s">
        <v>11</v>
      </c>
      <c r="D2551" t="s">
        <v>44</v>
      </c>
      <c r="E2551" t="s">
        <v>627</v>
      </c>
      <c r="F2551" t="s">
        <v>628</v>
      </c>
      <c r="G2551">
        <v>4160</v>
      </c>
      <c r="H2551" t="s">
        <v>614</v>
      </c>
      <c r="I2551">
        <v>63300170</v>
      </c>
      <c r="J2551" t="s">
        <v>1873</v>
      </c>
      <c r="K2551" s="3"/>
      <c r="L2551" s="3">
        <v>83.534888883322452</v>
      </c>
      <c r="M2551" s="3">
        <v>86.458609994238728</v>
      </c>
      <c r="N2551" s="107"/>
      <c r="O2551" s="100"/>
      <c r="P2551" s="3">
        <f t="shared" si="39"/>
        <v>169.99349887756119</v>
      </c>
    </row>
    <row r="2552" spans="1:16" x14ac:dyDescent="0.35">
      <c r="A2552" t="s">
        <v>10</v>
      </c>
      <c r="C2552" t="s">
        <v>11</v>
      </c>
      <c r="D2552" t="s">
        <v>44</v>
      </c>
      <c r="E2552" t="s">
        <v>629</v>
      </c>
      <c r="F2552" t="s">
        <v>630</v>
      </c>
      <c r="G2552">
        <v>4160</v>
      </c>
      <c r="H2552" t="s">
        <v>614</v>
      </c>
      <c r="I2552">
        <v>63300040</v>
      </c>
      <c r="J2552" t="s">
        <v>1515</v>
      </c>
      <c r="K2552" s="3"/>
      <c r="L2552" s="3">
        <v>10819.721216797643</v>
      </c>
      <c r="M2552" s="3">
        <v>11198.411459385559</v>
      </c>
      <c r="N2552" s="107"/>
      <c r="O2552" s="100"/>
      <c r="P2552" s="3">
        <f t="shared" si="39"/>
        <v>22018.132676183202</v>
      </c>
    </row>
    <row r="2553" spans="1:16" x14ac:dyDescent="0.35">
      <c r="A2553" t="s">
        <v>10</v>
      </c>
      <c r="C2553" t="s">
        <v>11</v>
      </c>
      <c r="D2553" t="s">
        <v>44</v>
      </c>
      <c r="E2553" t="s">
        <v>629</v>
      </c>
      <c r="F2553" t="s">
        <v>630</v>
      </c>
      <c r="G2553">
        <v>4160</v>
      </c>
      <c r="H2553" t="s">
        <v>614</v>
      </c>
      <c r="I2553">
        <v>63300080</v>
      </c>
      <c r="J2553" t="s">
        <v>91</v>
      </c>
      <c r="K2553" s="3"/>
      <c r="L2553" s="3">
        <v>31325.669046728413</v>
      </c>
      <c r="M2553" s="3">
        <v>32422.067463363903</v>
      </c>
      <c r="N2553" s="107"/>
      <c r="O2553" s="100"/>
      <c r="P2553" s="3">
        <f t="shared" si="39"/>
        <v>63747.73651009232</v>
      </c>
    </row>
    <row r="2554" spans="1:16" x14ac:dyDescent="0.35">
      <c r="A2554" t="s">
        <v>10</v>
      </c>
      <c r="C2554" t="s">
        <v>11</v>
      </c>
      <c r="D2554" t="s">
        <v>44</v>
      </c>
      <c r="E2554" t="s">
        <v>629</v>
      </c>
      <c r="F2554" t="s">
        <v>630</v>
      </c>
      <c r="G2554">
        <v>4160</v>
      </c>
      <c r="H2554" t="s">
        <v>614</v>
      </c>
      <c r="I2554">
        <v>63300100</v>
      </c>
      <c r="J2554" t="s">
        <v>1869</v>
      </c>
      <c r="K2554" s="3"/>
      <c r="L2554" s="3">
        <v>9480.1366851941257</v>
      </c>
      <c r="M2554" s="3">
        <v>9811.9414691759193</v>
      </c>
      <c r="N2554" s="107"/>
      <c r="O2554" s="100"/>
      <c r="P2554" s="3">
        <f t="shared" si="39"/>
        <v>19292.078154370043</v>
      </c>
    </row>
    <row r="2555" spans="1:16" x14ac:dyDescent="0.35">
      <c r="A2555" t="s">
        <v>10</v>
      </c>
      <c r="C2555" t="s">
        <v>11</v>
      </c>
      <c r="D2555" t="s">
        <v>44</v>
      </c>
      <c r="E2555" t="s">
        <v>629</v>
      </c>
      <c r="F2555" t="s">
        <v>630</v>
      </c>
      <c r="G2555">
        <v>4160</v>
      </c>
      <c r="H2555" t="s">
        <v>614</v>
      </c>
      <c r="I2555">
        <v>63300170</v>
      </c>
      <c r="J2555" t="s">
        <v>1873</v>
      </c>
      <c r="K2555" s="3"/>
      <c r="L2555" s="3">
        <v>16384.149271150716</v>
      </c>
      <c r="M2555" s="3">
        <v>16957.594495640991</v>
      </c>
      <c r="N2555" s="107"/>
      <c r="O2555" s="100"/>
      <c r="P2555" s="3">
        <f t="shared" si="39"/>
        <v>33341.743766791711</v>
      </c>
    </row>
    <row r="2556" spans="1:16" x14ac:dyDescent="0.35">
      <c r="A2556" t="s">
        <v>10</v>
      </c>
      <c r="C2556" t="s">
        <v>11</v>
      </c>
      <c r="D2556" t="s">
        <v>44</v>
      </c>
      <c r="E2556" t="s">
        <v>602</v>
      </c>
      <c r="F2556" t="s">
        <v>603</v>
      </c>
      <c r="G2556">
        <v>4204</v>
      </c>
      <c r="H2556" t="s">
        <v>604</v>
      </c>
      <c r="I2556">
        <v>63300040</v>
      </c>
      <c r="J2556" t="s">
        <v>1515</v>
      </c>
      <c r="K2556" s="3"/>
      <c r="L2556" s="3">
        <v>166285.27527522345</v>
      </c>
      <c r="M2556" s="3">
        <v>172105.25990985628</v>
      </c>
      <c r="N2556" s="107"/>
      <c r="O2556" s="100"/>
      <c r="P2556" s="3">
        <f t="shared" si="39"/>
        <v>338390.53518507973</v>
      </c>
    </row>
    <row r="2557" spans="1:16" x14ac:dyDescent="0.35">
      <c r="A2557" t="s">
        <v>10</v>
      </c>
      <c r="C2557" t="s">
        <v>11</v>
      </c>
      <c r="D2557" t="s">
        <v>44</v>
      </c>
      <c r="E2557" t="s">
        <v>602</v>
      </c>
      <c r="F2557" t="s">
        <v>603</v>
      </c>
      <c r="G2557">
        <v>4204</v>
      </c>
      <c r="H2557" t="s">
        <v>604</v>
      </c>
      <c r="I2557">
        <v>63300080</v>
      </c>
      <c r="J2557" t="s">
        <v>91</v>
      </c>
      <c r="K2557" s="3"/>
      <c r="L2557" s="3">
        <v>481435.46365398035</v>
      </c>
      <c r="M2557" s="3">
        <v>498285.70488186961</v>
      </c>
      <c r="N2557" s="107"/>
      <c r="O2557" s="100"/>
      <c r="P2557" s="3">
        <f t="shared" si="39"/>
        <v>979721.16853585001</v>
      </c>
    </row>
    <row r="2558" spans="1:16" x14ac:dyDescent="0.35">
      <c r="A2558" t="s">
        <v>10</v>
      </c>
      <c r="C2558" t="s">
        <v>11</v>
      </c>
      <c r="D2558" t="s">
        <v>44</v>
      </c>
      <c r="E2558" t="s">
        <v>602</v>
      </c>
      <c r="F2558" t="s">
        <v>603</v>
      </c>
      <c r="G2558">
        <v>4204</v>
      </c>
      <c r="H2558" t="s">
        <v>604</v>
      </c>
      <c r="I2558">
        <v>63300100</v>
      </c>
      <c r="J2558" t="s">
        <v>1869</v>
      </c>
      <c r="K2558" s="3"/>
      <c r="L2558" s="3">
        <v>145697.57452686247</v>
      </c>
      <c r="M2558" s="3">
        <v>150796.98963530266</v>
      </c>
      <c r="N2558" s="107"/>
      <c r="O2558" s="100"/>
      <c r="P2558" s="3">
        <f t="shared" si="39"/>
        <v>296494.56416216516</v>
      </c>
    </row>
    <row r="2559" spans="1:16" x14ac:dyDescent="0.35">
      <c r="A2559" t="s">
        <v>10</v>
      </c>
      <c r="C2559" t="s">
        <v>11</v>
      </c>
      <c r="D2559" t="s">
        <v>44</v>
      </c>
      <c r="E2559" t="s">
        <v>602</v>
      </c>
      <c r="F2559" t="s">
        <v>603</v>
      </c>
      <c r="G2559">
        <v>4204</v>
      </c>
      <c r="H2559" t="s">
        <v>604</v>
      </c>
      <c r="I2559">
        <v>63300170</v>
      </c>
      <c r="J2559" t="s">
        <v>1873</v>
      </c>
      <c r="K2559" s="3"/>
      <c r="L2559" s="3">
        <v>251803.41684533839</v>
      </c>
      <c r="M2559" s="3">
        <v>260616.53643492525</v>
      </c>
      <c r="N2559" s="107"/>
      <c r="O2559" s="100"/>
      <c r="P2559" s="3">
        <f t="shared" si="39"/>
        <v>512419.95328026364</v>
      </c>
    </row>
    <row r="2560" spans="1:16" x14ac:dyDescent="0.35">
      <c r="A2560" t="s">
        <v>10</v>
      </c>
      <c r="C2560" t="s">
        <v>11</v>
      </c>
      <c r="D2560" t="s">
        <v>44</v>
      </c>
      <c r="E2560" t="s">
        <v>605</v>
      </c>
      <c r="F2560" t="s">
        <v>606</v>
      </c>
      <c r="G2560">
        <v>4204</v>
      </c>
      <c r="H2560" t="s">
        <v>604</v>
      </c>
      <c r="I2560">
        <v>63300040</v>
      </c>
      <c r="J2560" t="s">
        <v>1515</v>
      </c>
      <c r="K2560" s="3"/>
      <c r="L2560" s="3">
        <v>19963.507179561311</v>
      </c>
      <c r="M2560" s="3">
        <v>20662.229930845955</v>
      </c>
      <c r="N2560" s="107"/>
      <c r="O2560" s="100"/>
      <c r="P2560" s="3">
        <f t="shared" si="39"/>
        <v>40625.737110407266</v>
      </c>
    </row>
    <row r="2561" spans="1:16" x14ac:dyDescent="0.35">
      <c r="A2561" t="s">
        <v>10</v>
      </c>
      <c r="C2561" t="s">
        <v>11</v>
      </c>
      <c r="D2561" t="s">
        <v>44</v>
      </c>
      <c r="E2561" t="s">
        <v>605</v>
      </c>
      <c r="F2561" t="s">
        <v>606</v>
      </c>
      <c r="G2561">
        <v>4204</v>
      </c>
      <c r="H2561" t="s">
        <v>604</v>
      </c>
      <c r="I2561">
        <v>63300080</v>
      </c>
      <c r="J2561" t="s">
        <v>91</v>
      </c>
      <c r="K2561" s="3"/>
      <c r="L2561" s="3">
        <v>57799.106500825132</v>
      </c>
      <c r="M2561" s="3">
        <v>59822.075228353999</v>
      </c>
      <c r="N2561" s="107"/>
      <c r="O2561" s="100"/>
      <c r="P2561" s="3">
        <f t="shared" si="39"/>
        <v>117621.18172917914</v>
      </c>
    </row>
    <row r="2562" spans="1:16" x14ac:dyDescent="0.35">
      <c r="A2562" t="s">
        <v>10</v>
      </c>
      <c r="C2562" t="s">
        <v>11</v>
      </c>
      <c r="D2562" t="s">
        <v>44</v>
      </c>
      <c r="E2562" t="s">
        <v>605</v>
      </c>
      <c r="F2562" t="s">
        <v>606</v>
      </c>
      <c r="G2562">
        <v>4204</v>
      </c>
      <c r="H2562" t="s">
        <v>604</v>
      </c>
      <c r="I2562">
        <v>63300100</v>
      </c>
      <c r="J2562" t="s">
        <v>1869</v>
      </c>
      <c r="K2562" s="3"/>
      <c r="L2562" s="3">
        <v>17491.834862091815</v>
      </c>
      <c r="M2562" s="3">
        <v>18104.049082265028</v>
      </c>
      <c r="N2562" s="107"/>
      <c r="O2562" s="100"/>
      <c r="P2562" s="3">
        <f t="shared" si="39"/>
        <v>35595.883944356843</v>
      </c>
    </row>
    <row r="2563" spans="1:16" x14ac:dyDescent="0.35">
      <c r="A2563" t="s">
        <v>10</v>
      </c>
      <c r="C2563" t="s">
        <v>11</v>
      </c>
      <c r="D2563" t="s">
        <v>44</v>
      </c>
      <c r="E2563" t="s">
        <v>605</v>
      </c>
      <c r="F2563" t="s">
        <v>606</v>
      </c>
      <c r="G2563">
        <v>4204</v>
      </c>
      <c r="H2563" t="s">
        <v>604</v>
      </c>
      <c r="I2563">
        <v>63300170</v>
      </c>
      <c r="J2563" t="s">
        <v>1873</v>
      </c>
      <c r="K2563" s="3"/>
      <c r="L2563" s="3">
        <v>30230.453729049987</v>
      </c>
      <c r="M2563" s="3">
        <v>31288.519609566734</v>
      </c>
      <c r="N2563" s="107"/>
      <c r="O2563" s="100"/>
      <c r="P2563" s="3">
        <f t="shared" si="39"/>
        <v>61518.973338616721</v>
      </c>
    </row>
    <row r="2564" spans="1:16" x14ac:dyDescent="0.35">
      <c r="A2564" t="s">
        <v>10</v>
      </c>
      <c r="C2564" t="s">
        <v>11</v>
      </c>
      <c r="D2564" t="s">
        <v>44</v>
      </c>
      <c r="E2564" t="s">
        <v>599</v>
      </c>
      <c r="F2564" t="s">
        <v>600</v>
      </c>
      <c r="G2564">
        <v>4205</v>
      </c>
      <c r="H2564" t="s">
        <v>601</v>
      </c>
      <c r="I2564">
        <v>63300040</v>
      </c>
      <c r="J2564" t="s">
        <v>1515</v>
      </c>
      <c r="K2564" s="3"/>
      <c r="L2564" s="3">
        <v>27432.361457987237</v>
      </c>
      <c r="M2564" s="3">
        <v>28395.886134016786</v>
      </c>
      <c r="N2564" s="107"/>
      <c r="O2564" s="100"/>
      <c r="P2564" s="3">
        <f t="shared" ref="P2564:P2627" si="40">SUM(L2564:N2564)</f>
        <v>55828.247592004023</v>
      </c>
    </row>
    <row r="2565" spans="1:16" x14ac:dyDescent="0.35">
      <c r="A2565" t="s">
        <v>10</v>
      </c>
      <c r="C2565" t="s">
        <v>11</v>
      </c>
      <c r="D2565" t="s">
        <v>44</v>
      </c>
      <c r="E2565" t="s">
        <v>599</v>
      </c>
      <c r="F2565" t="s">
        <v>600</v>
      </c>
      <c r="G2565">
        <v>4205</v>
      </c>
      <c r="H2565" t="s">
        <v>601</v>
      </c>
      <c r="I2565">
        <v>63300080</v>
      </c>
      <c r="J2565" t="s">
        <v>91</v>
      </c>
      <c r="K2565" s="3"/>
      <c r="L2565" s="3">
        <v>79423.217935505905</v>
      </c>
      <c r="M2565" s="3">
        <v>82212.851283248601</v>
      </c>
      <c r="N2565" s="107"/>
      <c r="O2565" s="100"/>
      <c r="P2565" s="3">
        <f t="shared" si="40"/>
        <v>161636.06921875451</v>
      </c>
    </row>
    <row r="2566" spans="1:16" x14ac:dyDescent="0.35">
      <c r="A2566" t="s">
        <v>10</v>
      </c>
      <c r="C2566" t="s">
        <v>11</v>
      </c>
      <c r="D2566" t="s">
        <v>44</v>
      </c>
      <c r="E2566" t="s">
        <v>599</v>
      </c>
      <c r="F2566" t="s">
        <v>600</v>
      </c>
      <c r="G2566">
        <v>4205</v>
      </c>
      <c r="H2566" t="s">
        <v>601</v>
      </c>
      <c r="I2566">
        <v>63300100</v>
      </c>
      <c r="J2566" t="s">
        <v>1869</v>
      </c>
      <c r="K2566" s="3"/>
      <c r="L2566" s="3">
        <v>24035.973848903101</v>
      </c>
      <c r="M2566" s="3">
        <v>24880.204993614709</v>
      </c>
      <c r="N2566" s="107"/>
      <c r="O2566" s="100"/>
      <c r="P2566" s="3">
        <f t="shared" si="40"/>
        <v>48916.178842517809</v>
      </c>
    </row>
    <row r="2567" spans="1:16" x14ac:dyDescent="0.35">
      <c r="A2567" t="s">
        <v>10</v>
      </c>
      <c r="C2567" t="s">
        <v>11</v>
      </c>
      <c r="D2567" t="s">
        <v>44</v>
      </c>
      <c r="E2567" t="s">
        <v>599</v>
      </c>
      <c r="F2567" t="s">
        <v>600</v>
      </c>
      <c r="G2567">
        <v>4205</v>
      </c>
      <c r="H2567" t="s">
        <v>601</v>
      </c>
      <c r="I2567">
        <v>63300170</v>
      </c>
      <c r="J2567" t="s">
        <v>1873</v>
      </c>
      <c r="K2567" s="3"/>
      <c r="L2567" s="3">
        <v>41540.433064952107</v>
      </c>
      <c r="M2567" s="3">
        <v>42999.484717225423</v>
      </c>
      <c r="N2567" s="107"/>
      <c r="O2567" s="100"/>
      <c r="P2567" s="3">
        <f t="shared" si="40"/>
        <v>84539.917782177537</v>
      </c>
    </row>
    <row r="2568" spans="1:16" x14ac:dyDescent="0.35">
      <c r="A2568" t="s">
        <v>10</v>
      </c>
      <c r="C2568" t="s">
        <v>11</v>
      </c>
      <c r="D2568" t="s">
        <v>44</v>
      </c>
      <c r="E2568" t="s">
        <v>583</v>
      </c>
      <c r="F2568" t="s">
        <v>584</v>
      </c>
      <c r="G2568">
        <v>4207</v>
      </c>
      <c r="H2568" t="s">
        <v>550</v>
      </c>
      <c r="I2568">
        <v>63300040</v>
      </c>
      <c r="J2568" t="s">
        <v>1515</v>
      </c>
      <c r="K2568" s="3"/>
      <c r="L2568" s="3">
        <v>21199.133515802845</v>
      </c>
      <c r="M2568" s="3">
        <v>21941.103188855941</v>
      </c>
      <c r="N2568" s="107"/>
      <c r="O2568" s="100"/>
      <c r="P2568" s="3">
        <f t="shared" si="40"/>
        <v>43140.23670465879</v>
      </c>
    </row>
    <row r="2569" spans="1:16" x14ac:dyDescent="0.35">
      <c r="A2569" t="s">
        <v>10</v>
      </c>
      <c r="C2569" t="s">
        <v>11</v>
      </c>
      <c r="D2569" t="s">
        <v>44</v>
      </c>
      <c r="E2569" t="s">
        <v>583</v>
      </c>
      <c r="F2569" t="s">
        <v>584</v>
      </c>
      <c r="G2569">
        <v>4207</v>
      </c>
      <c r="H2569" t="s">
        <v>550</v>
      </c>
      <c r="I2569">
        <v>63300080</v>
      </c>
      <c r="J2569" t="s">
        <v>91</v>
      </c>
      <c r="K2569" s="3"/>
      <c r="L2569" s="3">
        <v>61376.538940991093</v>
      </c>
      <c r="M2569" s="3">
        <v>63524.717803925771</v>
      </c>
      <c r="N2569" s="107"/>
      <c r="O2569" s="100"/>
      <c r="P2569" s="3">
        <f t="shared" si="40"/>
        <v>124901.25674491687</v>
      </c>
    </row>
    <row r="2570" spans="1:16" x14ac:dyDescent="0.35">
      <c r="A2570" t="s">
        <v>10</v>
      </c>
      <c r="C2570" t="s">
        <v>11</v>
      </c>
      <c r="D2570" t="s">
        <v>44</v>
      </c>
      <c r="E2570" t="s">
        <v>583</v>
      </c>
      <c r="F2570" t="s">
        <v>584</v>
      </c>
      <c r="G2570">
        <v>4207</v>
      </c>
      <c r="H2570" t="s">
        <v>550</v>
      </c>
      <c r="I2570">
        <v>63300100</v>
      </c>
      <c r="J2570" t="s">
        <v>1869</v>
      </c>
      <c r="K2570" s="3"/>
      <c r="L2570" s="3">
        <v>18574.478890036778</v>
      </c>
      <c r="M2570" s="3">
        <v>19224.585651188063</v>
      </c>
      <c r="N2570" s="107"/>
      <c r="O2570" s="100"/>
      <c r="P2570" s="3">
        <f t="shared" si="40"/>
        <v>37799.064541224841</v>
      </c>
    </row>
    <row r="2571" spans="1:16" x14ac:dyDescent="0.35">
      <c r="A2571" t="s">
        <v>10</v>
      </c>
      <c r="C2571" t="s">
        <v>11</v>
      </c>
      <c r="D2571" t="s">
        <v>44</v>
      </c>
      <c r="E2571" t="s">
        <v>583</v>
      </c>
      <c r="F2571" t="s">
        <v>584</v>
      </c>
      <c r="G2571">
        <v>4207</v>
      </c>
      <c r="H2571" t="s">
        <v>550</v>
      </c>
      <c r="I2571">
        <v>63300170</v>
      </c>
      <c r="J2571" t="s">
        <v>1873</v>
      </c>
      <c r="K2571" s="3"/>
      <c r="L2571" s="3">
        <v>32101.545038215736</v>
      </c>
      <c r="M2571" s="3">
        <v>33225.099114553283</v>
      </c>
      <c r="N2571" s="107"/>
      <c r="O2571" s="100"/>
      <c r="P2571" s="3">
        <f t="shared" si="40"/>
        <v>65326.644152769019</v>
      </c>
    </row>
    <row r="2572" spans="1:16" x14ac:dyDescent="0.35">
      <c r="A2572" t="s">
        <v>10</v>
      </c>
      <c r="C2572" t="s">
        <v>11</v>
      </c>
      <c r="D2572" t="s">
        <v>44</v>
      </c>
      <c r="E2572" t="s">
        <v>585</v>
      </c>
      <c r="F2572" t="s">
        <v>586</v>
      </c>
      <c r="G2572">
        <v>4207</v>
      </c>
      <c r="H2572" t="s">
        <v>550</v>
      </c>
      <c r="I2572">
        <v>63300040</v>
      </c>
      <c r="J2572" t="s">
        <v>1515</v>
      </c>
      <c r="K2572" s="3"/>
      <c r="L2572" s="3">
        <v>48.716775893570393</v>
      </c>
      <c r="M2572" s="3">
        <v>50.421863049845356</v>
      </c>
      <c r="N2572" s="107"/>
      <c r="O2572" s="100"/>
      <c r="P2572" s="3">
        <f t="shared" si="40"/>
        <v>99.138638943415742</v>
      </c>
    </row>
    <row r="2573" spans="1:16" x14ac:dyDescent="0.35">
      <c r="A2573" t="s">
        <v>10</v>
      </c>
      <c r="C2573" t="s">
        <v>11</v>
      </c>
      <c r="D2573" t="s">
        <v>44</v>
      </c>
      <c r="E2573" t="s">
        <v>585</v>
      </c>
      <c r="F2573" t="s">
        <v>586</v>
      </c>
      <c r="G2573">
        <v>4207</v>
      </c>
      <c r="H2573" t="s">
        <v>550</v>
      </c>
      <c r="I2573">
        <v>63300080</v>
      </c>
      <c r="J2573" t="s">
        <v>91</v>
      </c>
      <c r="K2573" s="3"/>
      <c r="L2573" s="3">
        <v>141.04666544424191</v>
      </c>
      <c r="M2573" s="3">
        <v>145.98329873479037</v>
      </c>
      <c r="N2573" s="107"/>
      <c r="O2573" s="100"/>
      <c r="P2573" s="3">
        <f t="shared" si="40"/>
        <v>287.02996417903228</v>
      </c>
    </row>
    <row r="2574" spans="1:16" x14ac:dyDescent="0.35">
      <c r="A2574" t="s">
        <v>10</v>
      </c>
      <c r="C2574" t="s">
        <v>11</v>
      </c>
      <c r="D2574" t="s">
        <v>44</v>
      </c>
      <c r="E2574" t="s">
        <v>585</v>
      </c>
      <c r="F2574" t="s">
        <v>586</v>
      </c>
      <c r="G2574">
        <v>4207</v>
      </c>
      <c r="H2574" t="s">
        <v>550</v>
      </c>
      <c r="I2574">
        <v>63300100</v>
      </c>
      <c r="J2574" t="s">
        <v>1869</v>
      </c>
      <c r="K2574" s="3"/>
      <c r="L2574" s="3">
        <v>42.685175068652157</v>
      </c>
      <c r="M2574" s="3">
        <v>44.179156196054976</v>
      </c>
      <c r="N2574" s="107"/>
      <c r="O2574" s="100"/>
      <c r="P2574" s="3">
        <f t="shared" si="40"/>
        <v>86.864331264707133</v>
      </c>
    </row>
    <row r="2575" spans="1:16" x14ac:dyDescent="0.35">
      <c r="A2575" t="s">
        <v>10</v>
      </c>
      <c r="C2575" t="s">
        <v>11</v>
      </c>
      <c r="D2575" t="s">
        <v>44</v>
      </c>
      <c r="E2575" t="s">
        <v>585</v>
      </c>
      <c r="F2575" t="s">
        <v>586</v>
      </c>
      <c r="G2575">
        <v>4207</v>
      </c>
      <c r="H2575" t="s">
        <v>550</v>
      </c>
      <c r="I2575">
        <v>63300170</v>
      </c>
      <c r="J2575" t="s">
        <v>1873</v>
      </c>
      <c r="K2575" s="3"/>
      <c r="L2575" s="3">
        <v>73.771117781692311</v>
      </c>
      <c r="M2575" s="3">
        <v>76.353106904051543</v>
      </c>
      <c r="N2575" s="107"/>
      <c r="O2575" s="100"/>
      <c r="P2575" s="3">
        <f t="shared" si="40"/>
        <v>150.12422468574385</v>
      </c>
    </row>
    <row r="2576" spans="1:16" x14ac:dyDescent="0.35">
      <c r="A2576" t="s">
        <v>10</v>
      </c>
      <c r="C2576" t="s">
        <v>11</v>
      </c>
      <c r="D2576" t="s">
        <v>44</v>
      </c>
      <c r="E2576" t="s">
        <v>587</v>
      </c>
      <c r="F2576" t="s">
        <v>588</v>
      </c>
      <c r="G2576">
        <v>4207</v>
      </c>
      <c r="H2576" t="s">
        <v>550</v>
      </c>
      <c r="I2576">
        <v>63300040</v>
      </c>
      <c r="J2576" t="s">
        <v>1515</v>
      </c>
      <c r="K2576" s="3"/>
      <c r="L2576" s="3">
        <v>19864.264087792035</v>
      </c>
      <c r="M2576" s="3">
        <v>20885.45710469667</v>
      </c>
      <c r="N2576" s="107"/>
      <c r="O2576" s="100"/>
      <c r="P2576" s="3">
        <f t="shared" si="40"/>
        <v>40749.721192488709</v>
      </c>
    </row>
    <row r="2577" spans="1:16" x14ac:dyDescent="0.35">
      <c r="A2577" t="s">
        <v>10</v>
      </c>
      <c r="C2577" t="s">
        <v>11</v>
      </c>
      <c r="D2577" t="s">
        <v>44</v>
      </c>
      <c r="E2577" t="s">
        <v>587</v>
      </c>
      <c r="F2577" t="s">
        <v>588</v>
      </c>
      <c r="G2577">
        <v>4207</v>
      </c>
      <c r="H2577" t="s">
        <v>550</v>
      </c>
      <c r="I2577">
        <v>63300080</v>
      </c>
      <c r="J2577" t="s">
        <v>91</v>
      </c>
      <c r="K2577" s="3"/>
      <c r="L2577" s="3">
        <v>74922.525104825283</v>
      </c>
      <c r="M2577" s="3">
        <v>78488.498314398006</v>
      </c>
      <c r="N2577" s="107"/>
      <c r="O2577" s="100"/>
      <c r="P2577" s="3">
        <f t="shared" si="40"/>
        <v>153411.02341922329</v>
      </c>
    </row>
    <row r="2578" spans="1:16" x14ac:dyDescent="0.35">
      <c r="A2578" t="s">
        <v>10</v>
      </c>
      <c r="C2578" t="s">
        <v>11</v>
      </c>
      <c r="D2578" t="s">
        <v>44</v>
      </c>
      <c r="E2578" t="s">
        <v>587</v>
      </c>
      <c r="F2578" t="s">
        <v>588</v>
      </c>
      <c r="G2578">
        <v>4207</v>
      </c>
      <c r="H2578" t="s">
        <v>550</v>
      </c>
      <c r="I2578">
        <v>63300100</v>
      </c>
      <c r="J2578" t="s">
        <v>1869</v>
      </c>
      <c r="K2578" s="3"/>
      <c r="L2578" s="3">
        <v>22673.922071197125</v>
      </c>
      <c r="M2578" s="3">
        <v>23753.098174094132</v>
      </c>
      <c r="N2578" s="107"/>
      <c r="O2578" s="100"/>
      <c r="P2578" s="3">
        <f t="shared" si="40"/>
        <v>46427.020245291256</v>
      </c>
    </row>
    <row r="2579" spans="1:16" x14ac:dyDescent="0.35">
      <c r="A2579" t="s">
        <v>10</v>
      </c>
      <c r="C2579" t="s">
        <v>11</v>
      </c>
      <c r="D2579" t="s">
        <v>44</v>
      </c>
      <c r="E2579" t="s">
        <v>587</v>
      </c>
      <c r="F2579" t="s">
        <v>588</v>
      </c>
      <c r="G2579">
        <v>4207</v>
      </c>
      <c r="H2579" t="s">
        <v>550</v>
      </c>
      <c r="I2579">
        <v>63300170</v>
      </c>
      <c r="J2579" t="s">
        <v>1873</v>
      </c>
      <c r="K2579" s="3"/>
      <c r="L2579" s="3">
        <v>30080.171332942227</v>
      </c>
      <c r="M2579" s="3">
        <v>31626.549329969253</v>
      </c>
      <c r="N2579" s="107"/>
      <c r="O2579" s="100"/>
      <c r="P2579" s="3">
        <f t="shared" si="40"/>
        <v>61706.720662911481</v>
      </c>
    </row>
    <row r="2580" spans="1:16" x14ac:dyDescent="0.35">
      <c r="A2580" t="s">
        <v>10</v>
      </c>
      <c r="C2580" t="s">
        <v>11</v>
      </c>
      <c r="D2580" t="s">
        <v>44</v>
      </c>
      <c r="E2580" t="s">
        <v>589</v>
      </c>
      <c r="F2580" t="s">
        <v>590</v>
      </c>
      <c r="G2580">
        <v>4207</v>
      </c>
      <c r="H2580" t="s">
        <v>550</v>
      </c>
      <c r="I2580">
        <v>63300040</v>
      </c>
      <c r="J2580" t="s">
        <v>1515</v>
      </c>
      <c r="K2580" s="3"/>
      <c r="L2580" s="3">
        <v>24.358387946785196</v>
      </c>
      <c r="M2580" s="3">
        <v>25.210931524922678</v>
      </c>
      <c r="N2580" s="107"/>
      <c r="O2580" s="100"/>
      <c r="P2580" s="3">
        <f t="shared" si="40"/>
        <v>49.569319471707871</v>
      </c>
    </row>
    <row r="2581" spans="1:16" x14ac:dyDescent="0.35">
      <c r="A2581" t="s">
        <v>10</v>
      </c>
      <c r="C2581" t="s">
        <v>11</v>
      </c>
      <c r="D2581" t="s">
        <v>44</v>
      </c>
      <c r="E2581" t="s">
        <v>589</v>
      </c>
      <c r="F2581" t="s">
        <v>590</v>
      </c>
      <c r="G2581">
        <v>4207</v>
      </c>
      <c r="H2581" t="s">
        <v>550</v>
      </c>
      <c r="I2581">
        <v>63300080</v>
      </c>
      <c r="J2581" t="s">
        <v>91</v>
      </c>
      <c r="K2581" s="3"/>
      <c r="L2581" s="3">
        <v>70.523332722120955</v>
      </c>
      <c r="M2581" s="3">
        <v>72.991649367395183</v>
      </c>
      <c r="N2581" s="107"/>
      <c r="O2581" s="100"/>
      <c r="P2581" s="3">
        <f t="shared" si="40"/>
        <v>143.51498208951614</v>
      </c>
    </row>
    <row r="2582" spans="1:16" x14ac:dyDescent="0.35">
      <c r="A2582" t="s">
        <v>10</v>
      </c>
      <c r="C2582" t="s">
        <v>11</v>
      </c>
      <c r="D2582" t="s">
        <v>44</v>
      </c>
      <c r="E2582" t="s">
        <v>589</v>
      </c>
      <c r="F2582" t="s">
        <v>590</v>
      </c>
      <c r="G2582">
        <v>4207</v>
      </c>
      <c r="H2582" t="s">
        <v>550</v>
      </c>
      <c r="I2582">
        <v>63300100</v>
      </c>
      <c r="J2582" t="s">
        <v>1869</v>
      </c>
      <c r="K2582" s="3"/>
      <c r="L2582" s="3">
        <v>21.342587534326078</v>
      </c>
      <c r="M2582" s="3">
        <v>22.089578098027488</v>
      </c>
      <c r="N2582" s="107"/>
      <c r="O2582" s="100"/>
      <c r="P2582" s="3">
        <f t="shared" si="40"/>
        <v>43.432165632353566</v>
      </c>
    </row>
    <row r="2583" spans="1:16" x14ac:dyDescent="0.35">
      <c r="A2583" t="s">
        <v>10</v>
      </c>
      <c r="C2583" t="s">
        <v>11</v>
      </c>
      <c r="D2583" t="s">
        <v>44</v>
      </c>
      <c r="E2583" t="s">
        <v>589</v>
      </c>
      <c r="F2583" t="s">
        <v>590</v>
      </c>
      <c r="G2583">
        <v>4207</v>
      </c>
      <c r="H2583" t="s">
        <v>550</v>
      </c>
      <c r="I2583">
        <v>63300170</v>
      </c>
      <c r="J2583" t="s">
        <v>1873</v>
      </c>
      <c r="K2583" s="3"/>
      <c r="L2583" s="3">
        <v>36.885558890846156</v>
      </c>
      <c r="M2583" s="3">
        <v>38.176553452025772</v>
      </c>
      <c r="N2583" s="107"/>
      <c r="O2583" s="100"/>
      <c r="P2583" s="3">
        <f t="shared" si="40"/>
        <v>75.062112342871927</v>
      </c>
    </row>
    <row r="2584" spans="1:16" x14ac:dyDescent="0.35">
      <c r="A2584" t="s">
        <v>10</v>
      </c>
      <c r="C2584" t="s">
        <v>11</v>
      </c>
      <c r="D2584" t="s">
        <v>44</v>
      </c>
      <c r="E2584" t="s">
        <v>591</v>
      </c>
      <c r="F2584" t="s">
        <v>592</v>
      </c>
      <c r="G2584">
        <v>4207</v>
      </c>
      <c r="H2584" t="s">
        <v>550</v>
      </c>
      <c r="I2584">
        <v>63300040</v>
      </c>
      <c r="J2584" t="s">
        <v>1515</v>
      </c>
      <c r="K2584" s="3"/>
      <c r="L2584" s="3">
        <v>69726.31032516493</v>
      </c>
      <c r="M2584" s="3">
        <v>73557.439382552839</v>
      </c>
      <c r="N2584" s="107"/>
      <c r="O2584" s="100"/>
      <c r="P2584" s="3">
        <f t="shared" si="40"/>
        <v>143283.74970771777</v>
      </c>
    </row>
    <row r="2585" spans="1:16" x14ac:dyDescent="0.35">
      <c r="A2585" t="s">
        <v>10</v>
      </c>
      <c r="C2585" t="s">
        <v>11</v>
      </c>
      <c r="D2585" t="s">
        <v>44</v>
      </c>
      <c r="E2585" t="s">
        <v>591</v>
      </c>
      <c r="F2585" t="s">
        <v>592</v>
      </c>
      <c r="G2585">
        <v>4207</v>
      </c>
      <c r="H2585" t="s">
        <v>550</v>
      </c>
      <c r="I2585">
        <v>63300080</v>
      </c>
      <c r="J2585" t="s">
        <v>91</v>
      </c>
      <c r="K2585" s="3"/>
      <c r="L2585" s="3">
        <v>323749.52678166924</v>
      </c>
      <c r="M2585" s="3">
        <v>339107.19156746735</v>
      </c>
      <c r="N2585" s="107"/>
      <c r="O2585" s="100"/>
      <c r="P2585" s="3">
        <f t="shared" si="40"/>
        <v>662856.71834913664</v>
      </c>
    </row>
    <row r="2586" spans="1:16" x14ac:dyDescent="0.35">
      <c r="A2586" t="s">
        <v>10</v>
      </c>
      <c r="C2586" t="s">
        <v>11</v>
      </c>
      <c r="D2586" t="s">
        <v>44</v>
      </c>
      <c r="E2586" t="s">
        <v>591</v>
      </c>
      <c r="F2586" t="s">
        <v>592</v>
      </c>
      <c r="G2586">
        <v>4207</v>
      </c>
      <c r="H2586" t="s">
        <v>550</v>
      </c>
      <c r="I2586">
        <v>63300100</v>
      </c>
      <c r="J2586" t="s">
        <v>1869</v>
      </c>
      <c r="K2586" s="3"/>
      <c r="L2586" s="3">
        <v>97976.830473399896</v>
      </c>
      <c r="M2586" s="3">
        <v>102624.54481647038</v>
      </c>
      <c r="N2586" s="107"/>
      <c r="O2586" s="100"/>
      <c r="P2586" s="3">
        <f t="shared" si="40"/>
        <v>200601.37528987028</v>
      </c>
    </row>
    <row r="2587" spans="1:16" x14ac:dyDescent="0.35">
      <c r="A2587" t="s">
        <v>10</v>
      </c>
      <c r="C2587" t="s">
        <v>11</v>
      </c>
      <c r="D2587" t="s">
        <v>44</v>
      </c>
      <c r="E2587" t="s">
        <v>591</v>
      </c>
      <c r="F2587" t="s">
        <v>592</v>
      </c>
      <c r="G2587">
        <v>4207</v>
      </c>
      <c r="H2587" t="s">
        <v>550</v>
      </c>
      <c r="I2587">
        <v>63300130</v>
      </c>
      <c r="J2587" t="s">
        <v>1896</v>
      </c>
      <c r="K2587" s="3"/>
      <c r="L2587" s="3">
        <v>53248.277431195602</v>
      </c>
      <c r="M2587" s="3">
        <v>55774.20913938609</v>
      </c>
      <c r="N2587" s="107"/>
      <c r="O2587" s="100"/>
      <c r="P2587" s="3">
        <f t="shared" si="40"/>
        <v>109022.48657058169</v>
      </c>
    </row>
    <row r="2588" spans="1:16" x14ac:dyDescent="0.35">
      <c r="A2588" t="s">
        <v>10</v>
      </c>
      <c r="C2588" t="s">
        <v>11</v>
      </c>
      <c r="D2588" t="s">
        <v>44</v>
      </c>
      <c r="E2588" t="s">
        <v>591</v>
      </c>
      <c r="F2588" t="s">
        <v>592</v>
      </c>
      <c r="G2588">
        <v>4207</v>
      </c>
      <c r="H2588" t="s">
        <v>550</v>
      </c>
      <c r="I2588">
        <v>63300170</v>
      </c>
      <c r="J2588" t="s">
        <v>1873</v>
      </c>
      <c r="K2588" s="3"/>
      <c r="L2588" s="3">
        <v>105585.55563524977</v>
      </c>
      <c r="M2588" s="3">
        <v>111386.97963643717</v>
      </c>
      <c r="N2588" s="107"/>
      <c r="O2588" s="100"/>
      <c r="P2588" s="3">
        <f t="shared" si="40"/>
        <v>216972.53527168694</v>
      </c>
    </row>
    <row r="2589" spans="1:16" x14ac:dyDescent="0.35">
      <c r="A2589" t="s">
        <v>10</v>
      </c>
      <c r="C2589" t="s">
        <v>11</v>
      </c>
      <c r="D2589" t="s">
        <v>44</v>
      </c>
      <c r="E2589" t="s">
        <v>593</v>
      </c>
      <c r="F2589" t="s">
        <v>594</v>
      </c>
      <c r="G2589">
        <v>4207</v>
      </c>
      <c r="H2589" t="s">
        <v>550</v>
      </c>
      <c r="I2589">
        <v>63300040</v>
      </c>
      <c r="J2589" t="s">
        <v>1515</v>
      </c>
      <c r="K2589" s="3"/>
      <c r="L2589" s="3">
        <v>34515.788976412703</v>
      </c>
      <c r="M2589" s="3">
        <v>35723.841590587144</v>
      </c>
      <c r="N2589" s="107"/>
      <c r="O2589" s="100"/>
      <c r="P2589" s="3">
        <f t="shared" si="40"/>
        <v>70239.63056699984</v>
      </c>
    </row>
    <row r="2590" spans="1:16" x14ac:dyDescent="0.35">
      <c r="A2590" t="s">
        <v>10</v>
      </c>
      <c r="C2590" t="s">
        <v>11</v>
      </c>
      <c r="D2590" t="s">
        <v>44</v>
      </c>
      <c r="E2590" t="s">
        <v>593</v>
      </c>
      <c r="F2590" t="s">
        <v>594</v>
      </c>
      <c r="G2590">
        <v>4207</v>
      </c>
      <c r="H2590" t="s">
        <v>550</v>
      </c>
      <c r="I2590">
        <v>63300080</v>
      </c>
      <c r="J2590" t="s">
        <v>91</v>
      </c>
      <c r="K2590" s="3"/>
      <c r="L2590" s="3">
        <v>130400.24135367376</v>
      </c>
      <c r="M2590" s="3">
        <v>134964.24980105233</v>
      </c>
      <c r="N2590" s="107"/>
      <c r="O2590" s="100"/>
      <c r="P2590" s="3">
        <f t="shared" si="40"/>
        <v>265364.49115472607</v>
      </c>
    </row>
    <row r="2591" spans="1:16" x14ac:dyDescent="0.35">
      <c r="A2591" t="s">
        <v>10</v>
      </c>
      <c r="C2591" t="s">
        <v>11</v>
      </c>
      <c r="D2591" t="s">
        <v>44</v>
      </c>
      <c r="E2591" t="s">
        <v>593</v>
      </c>
      <c r="F2591" t="s">
        <v>594</v>
      </c>
      <c r="G2591">
        <v>4207</v>
      </c>
      <c r="H2591" t="s">
        <v>550</v>
      </c>
      <c r="I2591">
        <v>63300100</v>
      </c>
      <c r="J2591" t="s">
        <v>1869</v>
      </c>
      <c r="K2591" s="3"/>
      <c r="L2591" s="3">
        <v>39463.230935980217</v>
      </c>
      <c r="M2591" s="3">
        <v>40844.444018739523</v>
      </c>
      <c r="N2591" s="107"/>
      <c r="O2591" s="100"/>
      <c r="P2591" s="3">
        <f t="shared" si="40"/>
        <v>80307.67495471974</v>
      </c>
    </row>
    <row r="2592" spans="1:16" x14ac:dyDescent="0.35">
      <c r="A2592" t="s">
        <v>10</v>
      </c>
      <c r="C2592" t="s">
        <v>11</v>
      </c>
      <c r="D2592" t="s">
        <v>44</v>
      </c>
      <c r="E2592" t="s">
        <v>593</v>
      </c>
      <c r="F2592" t="s">
        <v>594</v>
      </c>
      <c r="G2592">
        <v>4207</v>
      </c>
      <c r="H2592" t="s">
        <v>550</v>
      </c>
      <c r="I2592">
        <v>63300130</v>
      </c>
      <c r="J2592" t="s">
        <v>1896</v>
      </c>
      <c r="K2592" s="3"/>
      <c r="L2592" s="3">
        <v>21447.408117380553</v>
      </c>
      <c r="M2592" s="3">
        <v>22198.067401488872</v>
      </c>
      <c r="N2592" s="107"/>
      <c r="O2592" s="100"/>
      <c r="P2592" s="3">
        <f t="shared" si="40"/>
        <v>43645.475518869425</v>
      </c>
    </row>
    <row r="2593" spans="1:16" x14ac:dyDescent="0.35">
      <c r="A2593" t="s">
        <v>10</v>
      </c>
      <c r="C2593" t="s">
        <v>11</v>
      </c>
      <c r="D2593" t="s">
        <v>44</v>
      </c>
      <c r="E2593" t="s">
        <v>593</v>
      </c>
      <c r="F2593" t="s">
        <v>594</v>
      </c>
      <c r="G2593">
        <v>4207</v>
      </c>
      <c r="H2593" t="s">
        <v>550</v>
      </c>
      <c r="I2593">
        <v>63300170</v>
      </c>
      <c r="J2593" t="s">
        <v>1873</v>
      </c>
      <c r="K2593" s="3"/>
      <c r="L2593" s="3">
        <v>52266.766164282097</v>
      </c>
      <c r="M2593" s="3">
        <v>54096.102980031967</v>
      </c>
      <c r="N2593" s="107"/>
      <c r="O2593" s="100"/>
      <c r="P2593" s="3">
        <f t="shared" si="40"/>
        <v>106362.86914431406</v>
      </c>
    </row>
    <row r="2594" spans="1:16" x14ac:dyDescent="0.35">
      <c r="A2594" t="s">
        <v>10</v>
      </c>
      <c r="C2594" t="s">
        <v>11</v>
      </c>
      <c r="D2594" t="s">
        <v>44</v>
      </c>
      <c r="E2594" t="s">
        <v>595</v>
      </c>
      <c r="F2594" t="s">
        <v>596</v>
      </c>
      <c r="G2594">
        <v>4207</v>
      </c>
      <c r="H2594" t="s">
        <v>550</v>
      </c>
      <c r="I2594">
        <v>63300040</v>
      </c>
      <c r="J2594" t="s">
        <v>1515</v>
      </c>
      <c r="K2594" s="3"/>
      <c r="L2594" s="3">
        <v>58567.94620756089</v>
      </c>
      <c r="M2594" s="3">
        <v>60617.824324825517</v>
      </c>
      <c r="N2594" s="107"/>
      <c r="O2594" s="100"/>
      <c r="P2594" s="3">
        <f t="shared" si="40"/>
        <v>119185.77053238641</v>
      </c>
    </row>
    <row r="2595" spans="1:16" x14ac:dyDescent="0.35">
      <c r="A2595" t="s">
        <v>10</v>
      </c>
      <c r="C2595" t="s">
        <v>11</v>
      </c>
      <c r="D2595" t="s">
        <v>44</v>
      </c>
      <c r="E2595" t="s">
        <v>595</v>
      </c>
      <c r="F2595" t="s">
        <v>596</v>
      </c>
      <c r="G2595">
        <v>4207</v>
      </c>
      <c r="H2595" t="s">
        <v>550</v>
      </c>
      <c r="I2595">
        <v>63300080</v>
      </c>
      <c r="J2595" t="s">
        <v>91</v>
      </c>
      <c r="K2595" s="3"/>
      <c r="L2595" s="3">
        <v>169568.14901998581</v>
      </c>
      <c r="M2595" s="3">
        <v>175503.03423568531</v>
      </c>
      <c r="N2595" s="107"/>
      <c r="O2595" s="100"/>
      <c r="P2595" s="3">
        <f t="shared" si="40"/>
        <v>345071.18325567112</v>
      </c>
    </row>
    <row r="2596" spans="1:16" x14ac:dyDescent="0.35">
      <c r="A2596" t="s">
        <v>10</v>
      </c>
      <c r="C2596" t="s">
        <v>11</v>
      </c>
      <c r="D2596" t="s">
        <v>44</v>
      </c>
      <c r="E2596" t="s">
        <v>595</v>
      </c>
      <c r="F2596" t="s">
        <v>596</v>
      </c>
      <c r="G2596">
        <v>4207</v>
      </c>
      <c r="H2596" t="s">
        <v>550</v>
      </c>
      <c r="I2596">
        <v>63300100</v>
      </c>
      <c r="J2596" t="s">
        <v>1869</v>
      </c>
      <c r="K2596" s="3"/>
      <c r="L2596" s="3">
        <v>51316.676677100972</v>
      </c>
      <c r="M2596" s="3">
        <v>53112.760360799504</v>
      </c>
      <c r="N2596" s="107"/>
      <c r="O2596" s="100"/>
      <c r="P2596" s="3">
        <f t="shared" si="40"/>
        <v>104429.43703790047</v>
      </c>
    </row>
    <row r="2597" spans="1:16" x14ac:dyDescent="0.35">
      <c r="A2597" t="s">
        <v>10</v>
      </c>
      <c r="C2597" t="s">
        <v>11</v>
      </c>
      <c r="D2597" t="s">
        <v>44</v>
      </c>
      <c r="E2597" t="s">
        <v>595</v>
      </c>
      <c r="F2597" t="s">
        <v>596</v>
      </c>
      <c r="G2597">
        <v>4207</v>
      </c>
      <c r="H2597" t="s">
        <v>550</v>
      </c>
      <c r="I2597">
        <v>63300170</v>
      </c>
      <c r="J2597" t="s">
        <v>1873</v>
      </c>
      <c r="K2597" s="3"/>
      <c r="L2597" s="3">
        <v>88688.604257163635</v>
      </c>
      <c r="M2597" s="3">
        <v>91792.705406164358</v>
      </c>
      <c r="N2597" s="107"/>
      <c r="O2597" s="100"/>
      <c r="P2597" s="3">
        <f t="shared" si="40"/>
        <v>180481.30966332799</v>
      </c>
    </row>
    <row r="2598" spans="1:16" x14ac:dyDescent="0.35">
      <c r="A2598" t="s">
        <v>10</v>
      </c>
      <c r="C2598" t="s">
        <v>11</v>
      </c>
      <c r="D2598" t="s">
        <v>44</v>
      </c>
      <c r="E2598" t="s">
        <v>543</v>
      </c>
      <c r="F2598" t="s">
        <v>544</v>
      </c>
      <c r="G2598">
        <v>4208</v>
      </c>
      <c r="H2598" t="s">
        <v>545</v>
      </c>
      <c r="I2598">
        <v>63300040</v>
      </c>
      <c r="J2598" t="s">
        <v>1515</v>
      </c>
      <c r="K2598" s="3"/>
      <c r="L2598" s="3">
        <v>166421.13877699876</v>
      </c>
      <c r="M2598" s="3">
        <v>172245.87863419374</v>
      </c>
      <c r="N2598" s="107"/>
      <c r="O2598" s="100"/>
      <c r="P2598" s="3">
        <f t="shared" si="40"/>
        <v>338667.01741119253</v>
      </c>
    </row>
    <row r="2599" spans="1:16" x14ac:dyDescent="0.35">
      <c r="A2599" t="s">
        <v>10</v>
      </c>
      <c r="C2599" t="s">
        <v>11</v>
      </c>
      <c r="D2599" t="s">
        <v>44</v>
      </c>
      <c r="E2599" t="s">
        <v>543</v>
      </c>
      <c r="F2599" t="s">
        <v>544</v>
      </c>
      <c r="G2599">
        <v>4208</v>
      </c>
      <c r="H2599" t="s">
        <v>545</v>
      </c>
      <c r="I2599">
        <v>63300080</v>
      </c>
      <c r="J2599" t="s">
        <v>91</v>
      </c>
      <c r="K2599" s="3"/>
      <c r="L2599" s="3">
        <v>481828.82084007264</v>
      </c>
      <c r="M2599" s="3">
        <v>498692.8295694752</v>
      </c>
      <c r="N2599" s="107"/>
      <c r="O2599" s="100"/>
      <c r="P2599" s="3">
        <f t="shared" si="40"/>
        <v>980521.65040954784</v>
      </c>
    </row>
    <row r="2600" spans="1:16" x14ac:dyDescent="0.35">
      <c r="A2600" t="s">
        <v>10</v>
      </c>
      <c r="C2600" t="s">
        <v>11</v>
      </c>
      <c r="D2600" t="s">
        <v>44</v>
      </c>
      <c r="E2600" t="s">
        <v>543</v>
      </c>
      <c r="F2600" t="s">
        <v>544</v>
      </c>
      <c r="G2600">
        <v>4208</v>
      </c>
      <c r="H2600" t="s">
        <v>545</v>
      </c>
      <c r="I2600">
        <v>63300100</v>
      </c>
      <c r="J2600" t="s">
        <v>1869</v>
      </c>
      <c r="K2600" s="3"/>
      <c r="L2600" s="3">
        <v>145816.61683317987</v>
      </c>
      <c r="M2600" s="3">
        <v>150920.19842234117</v>
      </c>
      <c r="N2600" s="107"/>
      <c r="O2600" s="100"/>
      <c r="P2600" s="3">
        <f t="shared" si="40"/>
        <v>296736.81525552104</v>
      </c>
    </row>
    <row r="2601" spans="1:16" x14ac:dyDescent="0.35">
      <c r="A2601" t="s">
        <v>10</v>
      </c>
      <c r="C2601" t="s">
        <v>11</v>
      </c>
      <c r="D2601" t="s">
        <v>44</v>
      </c>
      <c r="E2601" t="s">
        <v>543</v>
      </c>
      <c r="F2601" t="s">
        <v>544</v>
      </c>
      <c r="G2601">
        <v>4208</v>
      </c>
      <c r="H2601" t="s">
        <v>545</v>
      </c>
      <c r="I2601">
        <v>63300130</v>
      </c>
      <c r="J2601" t="s">
        <v>1896</v>
      </c>
      <c r="K2601" s="3"/>
      <c r="L2601" s="3">
        <v>158496.32264476074</v>
      </c>
      <c r="M2601" s="3">
        <v>164043.69393732736</v>
      </c>
      <c r="N2601" s="107"/>
      <c r="O2601" s="100"/>
      <c r="P2601" s="3">
        <f t="shared" si="40"/>
        <v>322540.01658208808</v>
      </c>
    </row>
    <row r="2602" spans="1:16" x14ac:dyDescent="0.35">
      <c r="A2602" t="s">
        <v>10</v>
      </c>
      <c r="C2602" t="s">
        <v>11</v>
      </c>
      <c r="D2602" t="s">
        <v>44</v>
      </c>
      <c r="E2602" t="s">
        <v>543</v>
      </c>
      <c r="F2602" t="s">
        <v>544</v>
      </c>
      <c r="G2602">
        <v>4208</v>
      </c>
      <c r="H2602" t="s">
        <v>545</v>
      </c>
      <c r="I2602">
        <v>63300170</v>
      </c>
      <c r="J2602" t="s">
        <v>1873</v>
      </c>
      <c r="K2602" s="3"/>
      <c r="L2602" s="3">
        <v>252009.15300516959</v>
      </c>
      <c r="M2602" s="3">
        <v>260829.4733603505</v>
      </c>
      <c r="N2602" s="107"/>
      <c r="O2602" s="100"/>
      <c r="P2602" s="3">
        <f t="shared" si="40"/>
        <v>512838.62636552006</v>
      </c>
    </row>
    <row r="2603" spans="1:16" x14ac:dyDescent="0.35">
      <c r="A2603" t="s">
        <v>10</v>
      </c>
      <c r="C2603" t="s">
        <v>11</v>
      </c>
      <c r="D2603" t="s">
        <v>44</v>
      </c>
      <c r="E2603" t="s">
        <v>546</v>
      </c>
      <c r="F2603" t="s">
        <v>547</v>
      </c>
      <c r="G2603">
        <v>4208</v>
      </c>
      <c r="H2603" t="s">
        <v>545</v>
      </c>
      <c r="I2603">
        <v>63300040</v>
      </c>
      <c r="J2603" t="s">
        <v>1515</v>
      </c>
      <c r="K2603" s="3"/>
      <c r="L2603" s="3">
        <v>269552.65436168486</v>
      </c>
      <c r="M2603" s="3">
        <v>278986.99726434384</v>
      </c>
      <c r="N2603" s="107"/>
      <c r="O2603" s="100"/>
      <c r="P2603" s="3">
        <f t="shared" si="40"/>
        <v>548539.6516260287</v>
      </c>
    </row>
    <row r="2604" spans="1:16" x14ac:dyDescent="0.35">
      <c r="A2604" t="s">
        <v>10</v>
      </c>
      <c r="C2604" t="s">
        <v>11</v>
      </c>
      <c r="D2604" t="s">
        <v>44</v>
      </c>
      <c r="E2604" t="s">
        <v>546</v>
      </c>
      <c r="F2604" t="s">
        <v>547</v>
      </c>
      <c r="G2604">
        <v>4208</v>
      </c>
      <c r="H2604" t="s">
        <v>545</v>
      </c>
      <c r="I2604">
        <v>63300080</v>
      </c>
      <c r="J2604" t="s">
        <v>91</v>
      </c>
      <c r="K2604" s="3"/>
      <c r="L2604" s="3">
        <v>780419.11358049721</v>
      </c>
      <c r="M2604" s="3">
        <v>807733.78255581448</v>
      </c>
      <c r="N2604" s="107"/>
      <c r="O2604" s="100"/>
      <c r="P2604" s="3">
        <f t="shared" si="40"/>
        <v>1588152.8961363118</v>
      </c>
    </row>
    <row r="2605" spans="1:16" x14ac:dyDescent="0.35">
      <c r="A2605" t="s">
        <v>10</v>
      </c>
      <c r="C2605" t="s">
        <v>11</v>
      </c>
      <c r="D2605" t="s">
        <v>44</v>
      </c>
      <c r="E2605" t="s">
        <v>546</v>
      </c>
      <c r="F2605" t="s">
        <v>547</v>
      </c>
      <c r="G2605">
        <v>4208</v>
      </c>
      <c r="H2605" t="s">
        <v>545</v>
      </c>
      <c r="I2605">
        <v>63300100</v>
      </c>
      <c r="J2605" t="s">
        <v>1869</v>
      </c>
      <c r="K2605" s="3"/>
      <c r="L2605" s="3">
        <v>236179.46858357152</v>
      </c>
      <c r="M2605" s="3">
        <v>244445.7499839965</v>
      </c>
      <c r="N2605" s="107"/>
      <c r="O2605" s="100"/>
      <c r="P2605" s="3">
        <f t="shared" si="40"/>
        <v>480625.21856756799</v>
      </c>
    </row>
    <row r="2606" spans="1:16" x14ac:dyDescent="0.35">
      <c r="A2606" t="s">
        <v>10</v>
      </c>
      <c r="C2606" t="s">
        <v>11</v>
      </c>
      <c r="D2606" t="s">
        <v>44</v>
      </c>
      <c r="E2606" t="s">
        <v>546</v>
      </c>
      <c r="F2606" t="s">
        <v>547</v>
      </c>
      <c r="G2606">
        <v>4208</v>
      </c>
      <c r="H2606" t="s">
        <v>545</v>
      </c>
      <c r="I2606">
        <v>63300110</v>
      </c>
      <c r="J2606" t="s">
        <v>1866</v>
      </c>
      <c r="K2606" s="3"/>
      <c r="L2606" s="3">
        <v>713.76</v>
      </c>
      <c r="M2606" s="3">
        <v>713.76</v>
      </c>
      <c r="N2606" s="107"/>
      <c r="O2606" s="100"/>
      <c r="P2606" s="3">
        <f t="shared" si="40"/>
        <v>1427.52</v>
      </c>
    </row>
    <row r="2607" spans="1:16" x14ac:dyDescent="0.35">
      <c r="A2607" t="s">
        <v>10</v>
      </c>
      <c r="C2607" t="s">
        <v>11</v>
      </c>
      <c r="D2607" t="s">
        <v>44</v>
      </c>
      <c r="E2607" t="s">
        <v>546</v>
      </c>
      <c r="F2607" t="s">
        <v>547</v>
      </c>
      <c r="G2607">
        <v>4208</v>
      </c>
      <c r="H2607" t="s">
        <v>545</v>
      </c>
      <c r="I2607">
        <v>63300130</v>
      </c>
      <c r="J2607" t="s">
        <v>1896</v>
      </c>
      <c r="K2607" s="3"/>
      <c r="L2607" s="3">
        <v>256716.81367779514</v>
      </c>
      <c r="M2607" s="3">
        <v>265701.90215651796</v>
      </c>
      <c r="N2607" s="107"/>
      <c r="O2607" s="100"/>
      <c r="P2607" s="3">
        <f t="shared" si="40"/>
        <v>522418.71583431307</v>
      </c>
    </row>
    <row r="2608" spans="1:16" x14ac:dyDescent="0.35">
      <c r="A2608" t="s">
        <v>10</v>
      </c>
      <c r="C2608" t="s">
        <v>11</v>
      </c>
      <c r="D2608" t="s">
        <v>44</v>
      </c>
      <c r="E2608" t="s">
        <v>546</v>
      </c>
      <c r="F2608" t="s">
        <v>547</v>
      </c>
      <c r="G2608">
        <v>4208</v>
      </c>
      <c r="H2608" t="s">
        <v>545</v>
      </c>
      <c r="I2608">
        <v>63300170</v>
      </c>
      <c r="J2608" t="s">
        <v>1873</v>
      </c>
      <c r="K2608" s="3"/>
      <c r="L2608" s="3">
        <v>408179.73374769429</v>
      </c>
      <c r="M2608" s="3">
        <v>422466.02442886354</v>
      </c>
      <c r="N2608" s="107"/>
      <c r="O2608" s="100"/>
      <c r="P2608" s="3">
        <f t="shared" si="40"/>
        <v>830645.75817655784</v>
      </c>
    </row>
    <row r="2609" spans="1:16" x14ac:dyDescent="0.35">
      <c r="A2609" t="s">
        <v>10</v>
      </c>
      <c r="C2609" t="s">
        <v>11</v>
      </c>
      <c r="D2609" t="s">
        <v>44</v>
      </c>
      <c r="E2609" t="s">
        <v>538</v>
      </c>
      <c r="F2609" t="s">
        <v>539</v>
      </c>
      <c r="G2609">
        <v>4209</v>
      </c>
      <c r="H2609" t="s">
        <v>540</v>
      </c>
      <c r="I2609">
        <v>63300040</v>
      </c>
      <c r="J2609" t="s">
        <v>1515</v>
      </c>
      <c r="K2609" s="3"/>
      <c r="L2609" s="3">
        <v>213496.34311660143</v>
      </c>
      <c r="M2609" s="3">
        <v>220968.71512568244</v>
      </c>
      <c r="N2609" s="107"/>
      <c r="O2609" s="100"/>
      <c r="P2609" s="3">
        <f t="shared" si="40"/>
        <v>434465.05824228388</v>
      </c>
    </row>
    <row r="2610" spans="1:16" x14ac:dyDescent="0.35">
      <c r="A2610" t="s">
        <v>10</v>
      </c>
      <c r="C2610" t="s">
        <v>11</v>
      </c>
      <c r="D2610" t="s">
        <v>44</v>
      </c>
      <c r="E2610" t="s">
        <v>538</v>
      </c>
      <c r="F2610" t="s">
        <v>539</v>
      </c>
      <c r="G2610">
        <v>4209</v>
      </c>
      <c r="H2610" t="s">
        <v>540</v>
      </c>
      <c r="I2610">
        <v>63300080</v>
      </c>
      <c r="J2610" t="s">
        <v>91</v>
      </c>
      <c r="K2610" s="3"/>
      <c r="L2610" s="3">
        <v>618122.74578520795</v>
      </c>
      <c r="M2610" s="3">
        <v>639757.0418876902</v>
      </c>
      <c r="N2610" s="107"/>
      <c r="O2610" s="100"/>
      <c r="P2610" s="3">
        <f t="shared" si="40"/>
        <v>1257879.7876728983</v>
      </c>
    </row>
    <row r="2611" spans="1:16" x14ac:dyDescent="0.35">
      <c r="A2611" t="s">
        <v>10</v>
      </c>
      <c r="C2611" t="s">
        <v>11</v>
      </c>
      <c r="D2611" t="s">
        <v>44</v>
      </c>
      <c r="E2611" t="s">
        <v>538</v>
      </c>
      <c r="F2611" t="s">
        <v>539</v>
      </c>
      <c r="G2611">
        <v>4209</v>
      </c>
      <c r="H2611" t="s">
        <v>540</v>
      </c>
      <c r="I2611">
        <v>63300100</v>
      </c>
      <c r="J2611" t="s">
        <v>1869</v>
      </c>
      <c r="K2611" s="3"/>
      <c r="L2611" s="3">
        <v>187063.46254026031</v>
      </c>
      <c r="M2611" s="3">
        <v>193610.6837291694</v>
      </c>
      <c r="N2611" s="107"/>
      <c r="O2611" s="100"/>
      <c r="P2611" s="3">
        <f t="shared" si="40"/>
        <v>380674.14626942971</v>
      </c>
    </row>
    <row r="2612" spans="1:16" x14ac:dyDescent="0.35">
      <c r="A2612" t="s">
        <v>10</v>
      </c>
      <c r="C2612" t="s">
        <v>11</v>
      </c>
      <c r="D2612" t="s">
        <v>44</v>
      </c>
      <c r="E2612" t="s">
        <v>538</v>
      </c>
      <c r="F2612" t="s">
        <v>539</v>
      </c>
      <c r="G2612">
        <v>4209</v>
      </c>
      <c r="H2612" t="s">
        <v>540</v>
      </c>
      <c r="I2612">
        <v>63300130</v>
      </c>
      <c r="J2612" t="s">
        <v>1896</v>
      </c>
      <c r="K2612" s="3"/>
      <c r="L2612" s="3">
        <v>203329.85058723949</v>
      </c>
      <c r="M2612" s="3">
        <v>210446.39535779285</v>
      </c>
      <c r="N2612" s="107"/>
      <c r="O2612" s="100"/>
      <c r="P2612" s="3">
        <f t="shared" si="40"/>
        <v>413776.24594503234</v>
      </c>
    </row>
    <row r="2613" spans="1:16" x14ac:dyDescent="0.35">
      <c r="A2613" t="s">
        <v>10</v>
      </c>
      <c r="C2613" t="s">
        <v>11</v>
      </c>
      <c r="D2613" t="s">
        <v>44</v>
      </c>
      <c r="E2613" t="s">
        <v>538</v>
      </c>
      <c r="F2613" t="s">
        <v>539</v>
      </c>
      <c r="G2613">
        <v>4209</v>
      </c>
      <c r="H2613" t="s">
        <v>540</v>
      </c>
      <c r="I2613">
        <v>63300170</v>
      </c>
      <c r="J2613" t="s">
        <v>1873</v>
      </c>
      <c r="K2613" s="3"/>
      <c r="L2613" s="3">
        <v>323294.46243371075</v>
      </c>
      <c r="M2613" s="3">
        <v>334609.76861889061</v>
      </c>
      <c r="N2613" s="107"/>
      <c r="O2613" s="100"/>
      <c r="P2613" s="3">
        <f t="shared" si="40"/>
        <v>657904.23105260136</v>
      </c>
    </row>
    <row r="2614" spans="1:16" x14ac:dyDescent="0.35">
      <c r="A2614" t="s">
        <v>10</v>
      </c>
      <c r="C2614" t="s">
        <v>11</v>
      </c>
      <c r="D2614" t="s">
        <v>44</v>
      </c>
      <c r="E2614" t="s">
        <v>541</v>
      </c>
      <c r="F2614" t="s">
        <v>542</v>
      </c>
      <c r="G2614">
        <v>4209</v>
      </c>
      <c r="H2614" t="s">
        <v>540</v>
      </c>
      <c r="I2614">
        <v>63300040</v>
      </c>
      <c r="J2614" t="s">
        <v>1515</v>
      </c>
      <c r="K2614" s="3"/>
      <c r="L2614" s="3">
        <v>231828.0795965413</v>
      </c>
      <c r="M2614" s="3">
        <v>239942.0623824202</v>
      </c>
      <c r="N2614" s="107"/>
      <c r="O2614" s="100"/>
      <c r="P2614" s="3">
        <f t="shared" si="40"/>
        <v>471770.14197896153</v>
      </c>
    </row>
    <row r="2615" spans="1:16" x14ac:dyDescent="0.35">
      <c r="A2615" t="s">
        <v>10</v>
      </c>
      <c r="C2615" t="s">
        <v>11</v>
      </c>
      <c r="D2615" t="s">
        <v>44</v>
      </c>
      <c r="E2615" t="s">
        <v>541</v>
      </c>
      <c r="F2615" t="s">
        <v>542</v>
      </c>
      <c r="G2615">
        <v>4209</v>
      </c>
      <c r="H2615" t="s">
        <v>540</v>
      </c>
      <c r="I2615">
        <v>63300080</v>
      </c>
      <c r="J2615" t="s">
        <v>91</v>
      </c>
      <c r="K2615" s="3"/>
      <c r="L2615" s="3">
        <v>671197.48759379575</v>
      </c>
      <c r="M2615" s="3">
        <v>694689.39965957857</v>
      </c>
      <c r="N2615" s="107"/>
      <c r="O2615" s="100"/>
      <c r="P2615" s="3">
        <f t="shared" si="40"/>
        <v>1365886.8872533743</v>
      </c>
    </row>
    <row r="2616" spans="1:16" x14ac:dyDescent="0.35">
      <c r="A2616" t="s">
        <v>10</v>
      </c>
      <c r="C2616" t="s">
        <v>11</v>
      </c>
      <c r="D2616" t="s">
        <v>44</v>
      </c>
      <c r="E2616" t="s">
        <v>541</v>
      </c>
      <c r="F2616" t="s">
        <v>542</v>
      </c>
      <c r="G2616">
        <v>4209</v>
      </c>
      <c r="H2616" t="s">
        <v>540</v>
      </c>
      <c r="I2616">
        <v>63300100</v>
      </c>
      <c r="J2616" t="s">
        <v>1869</v>
      </c>
      <c r="K2616" s="3"/>
      <c r="L2616" s="3">
        <v>203125.55545601714</v>
      </c>
      <c r="M2616" s="3">
        <v>210234.94989697772</v>
      </c>
      <c r="N2616" s="107"/>
      <c r="O2616" s="100"/>
      <c r="P2616" s="3">
        <f t="shared" si="40"/>
        <v>413360.50535299489</v>
      </c>
    </row>
    <row r="2617" spans="1:16" x14ac:dyDescent="0.35">
      <c r="A2617" t="s">
        <v>10</v>
      </c>
      <c r="C2617" t="s">
        <v>11</v>
      </c>
      <c r="D2617" t="s">
        <v>44</v>
      </c>
      <c r="E2617" t="s">
        <v>541</v>
      </c>
      <c r="F2617" t="s">
        <v>542</v>
      </c>
      <c r="G2617">
        <v>4209</v>
      </c>
      <c r="H2617" t="s">
        <v>540</v>
      </c>
      <c r="I2617">
        <v>63300110</v>
      </c>
      <c r="J2617" t="s">
        <v>1866</v>
      </c>
      <c r="K2617" s="3"/>
      <c r="L2617" s="3">
        <v>1440</v>
      </c>
      <c r="M2617" s="3">
        <v>1440</v>
      </c>
      <c r="N2617" s="107"/>
      <c r="O2617" s="100"/>
      <c r="P2617" s="3">
        <f t="shared" si="40"/>
        <v>2880</v>
      </c>
    </row>
    <row r="2618" spans="1:16" x14ac:dyDescent="0.35">
      <c r="A2618" t="s">
        <v>10</v>
      </c>
      <c r="C2618" t="s">
        <v>11</v>
      </c>
      <c r="D2618" t="s">
        <v>44</v>
      </c>
      <c r="E2618" t="s">
        <v>541</v>
      </c>
      <c r="F2618" t="s">
        <v>542</v>
      </c>
      <c r="G2618">
        <v>4209</v>
      </c>
      <c r="H2618" t="s">
        <v>540</v>
      </c>
      <c r="I2618">
        <v>63300130</v>
      </c>
      <c r="J2618" t="s">
        <v>1896</v>
      </c>
      <c r="K2618" s="3"/>
      <c r="L2618" s="3">
        <v>220788.64723480126</v>
      </c>
      <c r="M2618" s="3">
        <v>228516.24988801929</v>
      </c>
      <c r="N2618" s="107"/>
      <c r="O2618" s="100"/>
      <c r="P2618" s="3">
        <f t="shared" si="40"/>
        <v>449304.89712282055</v>
      </c>
    </row>
    <row r="2619" spans="1:16" x14ac:dyDescent="0.35">
      <c r="A2619" t="s">
        <v>10</v>
      </c>
      <c r="C2619" t="s">
        <v>11</v>
      </c>
      <c r="D2619" t="s">
        <v>44</v>
      </c>
      <c r="E2619" t="s">
        <v>541</v>
      </c>
      <c r="F2619" t="s">
        <v>542</v>
      </c>
      <c r="G2619">
        <v>4209</v>
      </c>
      <c r="H2619" t="s">
        <v>540</v>
      </c>
      <c r="I2619">
        <v>63300170</v>
      </c>
      <c r="J2619" t="s">
        <v>1873</v>
      </c>
      <c r="K2619" s="3"/>
      <c r="L2619" s="3">
        <v>351053.94910333399</v>
      </c>
      <c r="M2619" s="3">
        <v>363340.83732195065</v>
      </c>
      <c r="N2619" s="107"/>
      <c r="O2619" s="100"/>
      <c r="P2619" s="3">
        <f t="shared" si="40"/>
        <v>714394.78642528458</v>
      </c>
    </row>
    <row r="2620" spans="1:16" x14ac:dyDescent="0.35">
      <c r="A2620" t="s">
        <v>10</v>
      </c>
      <c r="C2620" t="s">
        <v>11</v>
      </c>
      <c r="D2620" t="s">
        <v>44</v>
      </c>
      <c r="E2620" t="s">
        <v>523</v>
      </c>
      <c r="F2620" t="s">
        <v>524</v>
      </c>
      <c r="G2620">
        <v>4210</v>
      </c>
      <c r="H2620" t="s">
        <v>525</v>
      </c>
      <c r="I2620">
        <v>63300040</v>
      </c>
      <c r="J2620" t="s">
        <v>1515</v>
      </c>
      <c r="K2620" s="3"/>
      <c r="L2620" s="3">
        <v>68482.416596445357</v>
      </c>
      <c r="M2620" s="3">
        <v>70879.301177320944</v>
      </c>
      <c r="N2620" s="107"/>
      <c r="O2620" s="100"/>
      <c r="P2620" s="3">
        <f t="shared" si="40"/>
        <v>139361.71777376632</v>
      </c>
    </row>
    <row r="2621" spans="1:16" x14ac:dyDescent="0.35">
      <c r="A2621" t="s">
        <v>10</v>
      </c>
      <c r="C2621" t="s">
        <v>11</v>
      </c>
      <c r="D2621" t="s">
        <v>44</v>
      </c>
      <c r="E2621" t="s">
        <v>523</v>
      </c>
      <c r="F2621" t="s">
        <v>524</v>
      </c>
      <c r="G2621">
        <v>4210</v>
      </c>
      <c r="H2621" t="s">
        <v>525</v>
      </c>
      <c r="I2621">
        <v>63300080</v>
      </c>
      <c r="J2621" t="s">
        <v>91</v>
      </c>
      <c r="K2621" s="3"/>
      <c r="L2621" s="3">
        <v>198272.90138399418</v>
      </c>
      <c r="M2621" s="3">
        <v>205212.45293243395</v>
      </c>
      <c r="N2621" s="107"/>
      <c r="O2621" s="100"/>
      <c r="P2621" s="3">
        <f t="shared" si="40"/>
        <v>403485.35431642813</v>
      </c>
    </row>
    <row r="2622" spans="1:16" x14ac:dyDescent="0.35">
      <c r="A2622" t="s">
        <v>10</v>
      </c>
      <c r="C2622" t="s">
        <v>11</v>
      </c>
      <c r="D2622" t="s">
        <v>44</v>
      </c>
      <c r="E2622" t="s">
        <v>523</v>
      </c>
      <c r="F2622" t="s">
        <v>524</v>
      </c>
      <c r="G2622">
        <v>4210</v>
      </c>
      <c r="H2622" t="s">
        <v>525</v>
      </c>
      <c r="I2622">
        <v>63300100</v>
      </c>
      <c r="J2622" t="s">
        <v>1869</v>
      </c>
      <c r="K2622" s="3"/>
      <c r="L2622" s="3">
        <v>60003.641208314031</v>
      </c>
      <c r="M2622" s="3">
        <v>62103.768650605016</v>
      </c>
      <c r="N2622" s="107"/>
      <c r="O2622" s="100"/>
      <c r="P2622" s="3">
        <f t="shared" si="40"/>
        <v>122107.40985891904</v>
      </c>
    </row>
    <row r="2623" spans="1:16" x14ac:dyDescent="0.35">
      <c r="A2623" t="s">
        <v>10</v>
      </c>
      <c r="C2623" t="s">
        <v>11</v>
      </c>
      <c r="D2623" t="s">
        <v>44</v>
      </c>
      <c r="E2623" t="s">
        <v>523</v>
      </c>
      <c r="F2623" t="s">
        <v>524</v>
      </c>
      <c r="G2623">
        <v>4210</v>
      </c>
      <c r="H2623" t="s">
        <v>525</v>
      </c>
      <c r="I2623">
        <v>63300170</v>
      </c>
      <c r="J2623" t="s">
        <v>1873</v>
      </c>
      <c r="K2623" s="3"/>
      <c r="L2623" s="3">
        <v>103701.94513176012</v>
      </c>
      <c r="M2623" s="3">
        <v>107331.51321137171</v>
      </c>
      <c r="N2623" s="107"/>
      <c r="O2623" s="100"/>
      <c r="P2623" s="3">
        <f t="shared" si="40"/>
        <v>211033.45834313182</v>
      </c>
    </row>
    <row r="2624" spans="1:16" x14ac:dyDescent="0.35">
      <c r="A2624" t="s">
        <v>10</v>
      </c>
      <c r="C2624" t="s">
        <v>11</v>
      </c>
      <c r="D2624" t="s">
        <v>44</v>
      </c>
      <c r="E2624" t="s">
        <v>526</v>
      </c>
      <c r="F2624" t="s">
        <v>527</v>
      </c>
      <c r="G2624">
        <v>4210</v>
      </c>
      <c r="H2624" t="s">
        <v>525</v>
      </c>
      <c r="I2624">
        <v>63300040</v>
      </c>
      <c r="J2624" t="s">
        <v>1515</v>
      </c>
      <c r="K2624" s="3"/>
      <c r="L2624" s="3">
        <v>40764.144629646333</v>
      </c>
      <c r="M2624" s="3">
        <v>42190.889691683944</v>
      </c>
      <c r="N2624" s="107"/>
      <c r="O2624" s="100"/>
      <c r="P2624" s="3">
        <f t="shared" si="40"/>
        <v>82955.034321330284</v>
      </c>
    </row>
    <row r="2625" spans="1:16" x14ac:dyDescent="0.35">
      <c r="A2625" t="s">
        <v>10</v>
      </c>
      <c r="C2625" t="s">
        <v>11</v>
      </c>
      <c r="D2625" t="s">
        <v>44</v>
      </c>
      <c r="E2625" t="s">
        <v>526</v>
      </c>
      <c r="F2625" t="s">
        <v>527</v>
      </c>
      <c r="G2625">
        <v>4210</v>
      </c>
      <c r="H2625" t="s">
        <v>525</v>
      </c>
      <c r="I2625">
        <v>63300080</v>
      </c>
      <c r="J2625" t="s">
        <v>91</v>
      </c>
      <c r="K2625" s="3"/>
      <c r="L2625" s="3">
        <v>118021.90445154747</v>
      </c>
      <c r="M2625" s="3">
        <v>122152.67110735161</v>
      </c>
      <c r="N2625" s="107"/>
      <c r="O2625" s="100"/>
      <c r="P2625" s="3">
        <f t="shared" si="40"/>
        <v>240174.57555889909</v>
      </c>
    </row>
    <row r="2626" spans="1:16" x14ac:dyDescent="0.35">
      <c r="A2626" t="s">
        <v>10</v>
      </c>
      <c r="C2626" t="s">
        <v>11</v>
      </c>
      <c r="D2626" t="s">
        <v>44</v>
      </c>
      <c r="E2626" t="s">
        <v>526</v>
      </c>
      <c r="F2626" t="s">
        <v>527</v>
      </c>
      <c r="G2626">
        <v>4210</v>
      </c>
      <c r="H2626" t="s">
        <v>525</v>
      </c>
      <c r="I2626">
        <v>63300100</v>
      </c>
      <c r="J2626" t="s">
        <v>1869</v>
      </c>
      <c r="K2626" s="3"/>
      <c r="L2626" s="3">
        <v>35717.155294547258</v>
      </c>
      <c r="M2626" s="3">
        <v>36967.255729856406</v>
      </c>
      <c r="N2626" s="107"/>
      <c r="O2626" s="100"/>
      <c r="P2626" s="3">
        <f t="shared" si="40"/>
        <v>72684.411024403671</v>
      </c>
    </row>
    <row r="2627" spans="1:16" x14ac:dyDescent="0.35">
      <c r="A2627" t="s">
        <v>10</v>
      </c>
      <c r="C2627" t="s">
        <v>11</v>
      </c>
      <c r="D2627" t="s">
        <v>44</v>
      </c>
      <c r="E2627" t="s">
        <v>526</v>
      </c>
      <c r="F2627" t="s">
        <v>527</v>
      </c>
      <c r="G2627">
        <v>4210</v>
      </c>
      <c r="H2627" t="s">
        <v>525</v>
      </c>
      <c r="I2627">
        <v>63300170</v>
      </c>
      <c r="J2627" t="s">
        <v>1873</v>
      </c>
      <c r="K2627" s="3"/>
      <c r="L2627" s="3">
        <v>61728.561867750162</v>
      </c>
      <c r="M2627" s="3">
        <v>63889.061533121407</v>
      </c>
      <c r="N2627" s="107"/>
      <c r="O2627" s="100"/>
      <c r="P2627" s="3">
        <f t="shared" si="40"/>
        <v>125617.62340087157</v>
      </c>
    </row>
    <row r="2628" spans="1:16" x14ac:dyDescent="0.35">
      <c r="A2628" t="s">
        <v>10</v>
      </c>
      <c r="C2628" t="s">
        <v>11</v>
      </c>
      <c r="D2628" t="s">
        <v>44</v>
      </c>
      <c r="E2628" t="s">
        <v>528</v>
      </c>
      <c r="F2628" t="s">
        <v>529</v>
      </c>
      <c r="G2628">
        <v>4210</v>
      </c>
      <c r="H2628" t="s">
        <v>525</v>
      </c>
      <c r="I2628">
        <v>63300040</v>
      </c>
      <c r="J2628" t="s">
        <v>1515</v>
      </c>
      <c r="K2628" s="3"/>
      <c r="L2628" s="3">
        <v>170114.32970193308</v>
      </c>
      <c r="M2628" s="3">
        <v>175700.83124150071</v>
      </c>
      <c r="N2628" s="107"/>
      <c r="O2628" s="100"/>
      <c r="P2628" s="3">
        <f t="shared" ref="P2628:P2691" si="41">SUM(L2628:N2628)</f>
        <v>345815.16094343376</v>
      </c>
    </row>
    <row r="2629" spans="1:16" x14ac:dyDescent="0.35">
      <c r="A2629" t="s">
        <v>10</v>
      </c>
      <c r="C2629" t="s">
        <v>11</v>
      </c>
      <c r="D2629" t="s">
        <v>44</v>
      </c>
      <c r="E2629" t="s">
        <v>528</v>
      </c>
      <c r="F2629" t="s">
        <v>529</v>
      </c>
      <c r="G2629">
        <v>4210</v>
      </c>
      <c r="H2629" t="s">
        <v>525</v>
      </c>
      <c r="I2629">
        <v>63300080</v>
      </c>
      <c r="J2629" t="s">
        <v>91</v>
      </c>
      <c r="K2629" s="3"/>
      <c r="L2629" s="3">
        <v>492521.48789893003</v>
      </c>
      <c r="M2629" s="3">
        <v>508695.73997539253</v>
      </c>
      <c r="N2629" s="107"/>
      <c r="O2629" s="100"/>
      <c r="P2629" s="3">
        <f t="shared" si="41"/>
        <v>1001217.2278743226</v>
      </c>
    </row>
    <row r="2630" spans="1:16" x14ac:dyDescent="0.35">
      <c r="A2630" t="s">
        <v>10</v>
      </c>
      <c r="C2630" t="s">
        <v>11</v>
      </c>
      <c r="D2630" t="s">
        <v>44</v>
      </c>
      <c r="E2630" t="s">
        <v>528</v>
      </c>
      <c r="F2630" t="s">
        <v>529</v>
      </c>
      <c r="G2630">
        <v>4210</v>
      </c>
      <c r="H2630" t="s">
        <v>525</v>
      </c>
      <c r="I2630">
        <v>63300100</v>
      </c>
      <c r="J2630" t="s">
        <v>1869</v>
      </c>
      <c r="K2630" s="3"/>
      <c r="L2630" s="3">
        <v>149052.5555483604</v>
      </c>
      <c r="M2630" s="3">
        <v>153947.39499255299</v>
      </c>
      <c r="N2630" s="107"/>
      <c r="O2630" s="100"/>
      <c r="P2630" s="3">
        <f t="shared" si="41"/>
        <v>302999.95054091339</v>
      </c>
    </row>
    <row r="2631" spans="1:16" x14ac:dyDescent="0.35">
      <c r="A2631" t="s">
        <v>10</v>
      </c>
      <c r="C2631" t="s">
        <v>11</v>
      </c>
      <c r="D2631" t="s">
        <v>44</v>
      </c>
      <c r="E2631" t="s">
        <v>528</v>
      </c>
      <c r="F2631" t="s">
        <v>529</v>
      </c>
      <c r="G2631">
        <v>4210</v>
      </c>
      <c r="H2631" t="s">
        <v>525</v>
      </c>
      <c r="I2631">
        <v>63300170</v>
      </c>
      <c r="J2631" t="s">
        <v>1873</v>
      </c>
      <c r="K2631" s="3"/>
      <c r="L2631" s="3">
        <v>257601.69926292723</v>
      </c>
      <c r="M2631" s="3">
        <v>266061.25873712962</v>
      </c>
      <c r="N2631" s="107"/>
      <c r="O2631" s="100"/>
      <c r="P2631" s="3">
        <f t="shared" si="41"/>
        <v>523662.95800005685</v>
      </c>
    </row>
    <row r="2632" spans="1:16" x14ac:dyDescent="0.35">
      <c r="A2632" t="s">
        <v>10</v>
      </c>
      <c r="C2632" t="s">
        <v>11</v>
      </c>
      <c r="D2632" t="s">
        <v>44</v>
      </c>
      <c r="E2632" t="s">
        <v>530</v>
      </c>
      <c r="F2632" t="s">
        <v>531</v>
      </c>
      <c r="G2632">
        <v>4210</v>
      </c>
      <c r="H2632" t="s">
        <v>525</v>
      </c>
      <c r="I2632">
        <v>63300040</v>
      </c>
      <c r="J2632" t="s">
        <v>1515</v>
      </c>
      <c r="K2632" s="3"/>
      <c r="L2632" s="3">
        <v>4765.967018023719</v>
      </c>
      <c r="M2632" s="3">
        <v>4932.7758636545486</v>
      </c>
      <c r="N2632" s="107"/>
      <c r="O2632" s="100"/>
      <c r="P2632" s="3">
        <f t="shared" si="41"/>
        <v>9698.7428816782667</v>
      </c>
    </row>
    <row r="2633" spans="1:16" x14ac:dyDescent="0.35">
      <c r="A2633" t="s">
        <v>10</v>
      </c>
      <c r="C2633" t="s">
        <v>11</v>
      </c>
      <c r="D2633" t="s">
        <v>44</v>
      </c>
      <c r="E2633" t="s">
        <v>530</v>
      </c>
      <c r="F2633" t="s">
        <v>531</v>
      </c>
      <c r="G2633">
        <v>4210</v>
      </c>
      <c r="H2633" t="s">
        <v>525</v>
      </c>
      <c r="I2633">
        <v>63300080</v>
      </c>
      <c r="J2633" t="s">
        <v>91</v>
      </c>
      <c r="K2633" s="3"/>
      <c r="L2633" s="3">
        <v>13798.609271230578</v>
      </c>
      <c r="M2633" s="3">
        <v>14281.560595723646</v>
      </c>
      <c r="N2633" s="107"/>
      <c r="O2633" s="100"/>
      <c r="P2633" s="3">
        <f t="shared" si="41"/>
        <v>28080.169866954224</v>
      </c>
    </row>
    <row r="2634" spans="1:16" x14ac:dyDescent="0.35">
      <c r="A2634" t="s">
        <v>10</v>
      </c>
      <c r="C2634" t="s">
        <v>11</v>
      </c>
      <c r="D2634" t="s">
        <v>44</v>
      </c>
      <c r="E2634" t="s">
        <v>530</v>
      </c>
      <c r="F2634" t="s">
        <v>531</v>
      </c>
      <c r="G2634">
        <v>4210</v>
      </c>
      <c r="H2634" t="s">
        <v>525</v>
      </c>
      <c r="I2634">
        <v>63300100</v>
      </c>
      <c r="J2634" t="s">
        <v>1869</v>
      </c>
      <c r="K2634" s="3"/>
      <c r="L2634" s="3">
        <v>4175.8949110303065</v>
      </c>
      <c r="M2634" s="3">
        <v>4322.0512329163666</v>
      </c>
      <c r="N2634" s="107"/>
      <c r="O2634" s="100"/>
      <c r="P2634" s="3">
        <f t="shared" si="41"/>
        <v>8497.9461439466722</v>
      </c>
    </row>
    <row r="2635" spans="1:16" x14ac:dyDescent="0.35">
      <c r="A2635" t="s">
        <v>10</v>
      </c>
      <c r="C2635" t="s">
        <v>11</v>
      </c>
      <c r="D2635" t="s">
        <v>44</v>
      </c>
      <c r="E2635" t="s">
        <v>530</v>
      </c>
      <c r="F2635" t="s">
        <v>531</v>
      </c>
      <c r="G2635">
        <v>4210</v>
      </c>
      <c r="H2635" t="s">
        <v>525</v>
      </c>
      <c r="I2635">
        <v>63300170</v>
      </c>
      <c r="J2635" t="s">
        <v>1873</v>
      </c>
      <c r="K2635" s="3"/>
      <c r="L2635" s="3">
        <v>7217.0357701502035</v>
      </c>
      <c r="M2635" s="3">
        <v>7469.6320221054602</v>
      </c>
      <c r="N2635" s="107"/>
      <c r="O2635" s="100"/>
      <c r="P2635" s="3">
        <f t="shared" si="41"/>
        <v>14686.667792255663</v>
      </c>
    </row>
    <row r="2636" spans="1:16" x14ac:dyDescent="0.35">
      <c r="A2636" t="s">
        <v>10</v>
      </c>
      <c r="C2636" t="s">
        <v>11</v>
      </c>
      <c r="D2636" t="s">
        <v>44</v>
      </c>
      <c r="E2636" t="s">
        <v>532</v>
      </c>
      <c r="F2636" t="s">
        <v>533</v>
      </c>
      <c r="G2636">
        <v>4210</v>
      </c>
      <c r="H2636" t="s">
        <v>525</v>
      </c>
      <c r="I2636">
        <v>63300040</v>
      </c>
      <c r="J2636" t="s">
        <v>1515</v>
      </c>
      <c r="K2636" s="3"/>
      <c r="L2636" s="3">
        <v>12435.288239447786</v>
      </c>
      <c r="M2636" s="3">
        <v>12870.523327828458</v>
      </c>
      <c r="N2636" s="107"/>
      <c r="O2636" s="100"/>
      <c r="P2636" s="3">
        <f t="shared" si="41"/>
        <v>25305.811567276243</v>
      </c>
    </row>
    <row r="2637" spans="1:16" x14ac:dyDescent="0.35">
      <c r="A2637" t="s">
        <v>10</v>
      </c>
      <c r="C2637" t="s">
        <v>11</v>
      </c>
      <c r="D2637" t="s">
        <v>44</v>
      </c>
      <c r="E2637" t="s">
        <v>532</v>
      </c>
      <c r="F2637" t="s">
        <v>533</v>
      </c>
      <c r="G2637">
        <v>4210</v>
      </c>
      <c r="H2637" t="s">
        <v>525</v>
      </c>
      <c r="I2637">
        <v>63300080</v>
      </c>
      <c r="J2637" t="s">
        <v>91</v>
      </c>
      <c r="K2637" s="3"/>
      <c r="L2637" s="3">
        <v>36003.120236115494</v>
      </c>
      <c r="M2637" s="3">
        <v>37263.229444379533</v>
      </c>
      <c r="N2637" s="107"/>
      <c r="O2637" s="100"/>
      <c r="P2637" s="3">
        <f t="shared" si="41"/>
        <v>73266.349680495026</v>
      </c>
    </row>
    <row r="2638" spans="1:16" x14ac:dyDescent="0.35">
      <c r="A2638" t="s">
        <v>10</v>
      </c>
      <c r="C2638" t="s">
        <v>11</v>
      </c>
      <c r="D2638" t="s">
        <v>44</v>
      </c>
      <c r="E2638" t="s">
        <v>532</v>
      </c>
      <c r="F2638" t="s">
        <v>533</v>
      </c>
      <c r="G2638">
        <v>4210</v>
      </c>
      <c r="H2638" t="s">
        <v>525</v>
      </c>
      <c r="I2638">
        <v>63300100</v>
      </c>
      <c r="J2638" t="s">
        <v>1869</v>
      </c>
      <c r="K2638" s="3"/>
      <c r="L2638" s="3">
        <v>10895.681124087583</v>
      </c>
      <c r="M2638" s="3">
        <v>11277.029963430648</v>
      </c>
      <c r="N2638" s="107"/>
      <c r="O2638" s="100"/>
      <c r="P2638" s="3">
        <f t="shared" si="41"/>
        <v>22172.711087518233</v>
      </c>
    </row>
    <row r="2639" spans="1:16" x14ac:dyDescent="0.35">
      <c r="A2639" t="s">
        <v>10</v>
      </c>
      <c r="C2639" t="s">
        <v>11</v>
      </c>
      <c r="D2639" t="s">
        <v>44</v>
      </c>
      <c r="E2639" t="s">
        <v>532</v>
      </c>
      <c r="F2639" t="s">
        <v>533</v>
      </c>
      <c r="G2639">
        <v>4210</v>
      </c>
      <c r="H2639" t="s">
        <v>525</v>
      </c>
      <c r="I2639">
        <v>63300170</v>
      </c>
      <c r="J2639" t="s">
        <v>1873</v>
      </c>
      <c r="K2639" s="3"/>
      <c r="L2639" s="3">
        <v>18830.579334020935</v>
      </c>
      <c r="M2639" s="3">
        <v>19489.649610711665</v>
      </c>
      <c r="N2639" s="107"/>
      <c r="O2639" s="100"/>
      <c r="P2639" s="3">
        <f t="shared" si="41"/>
        <v>38320.228944732604</v>
      </c>
    </row>
    <row r="2640" spans="1:16" x14ac:dyDescent="0.35">
      <c r="A2640" t="s">
        <v>10</v>
      </c>
      <c r="C2640" t="s">
        <v>11</v>
      </c>
      <c r="D2640" t="s">
        <v>44</v>
      </c>
      <c r="E2640" t="s">
        <v>534</v>
      </c>
      <c r="F2640" t="s">
        <v>535</v>
      </c>
      <c r="G2640">
        <v>4210</v>
      </c>
      <c r="H2640" t="s">
        <v>525</v>
      </c>
      <c r="I2640">
        <v>63300040</v>
      </c>
      <c r="J2640" t="s">
        <v>1515</v>
      </c>
      <c r="K2640" s="3"/>
      <c r="L2640" s="3">
        <v>67378.012491271918</v>
      </c>
      <c r="M2640" s="3">
        <v>69736.242928466425</v>
      </c>
      <c r="N2640" s="107"/>
      <c r="O2640" s="100"/>
      <c r="P2640" s="3">
        <f t="shared" si="41"/>
        <v>137114.25541973836</v>
      </c>
    </row>
    <row r="2641" spans="1:16" x14ac:dyDescent="0.35">
      <c r="A2641" t="s">
        <v>10</v>
      </c>
      <c r="C2641" t="s">
        <v>11</v>
      </c>
      <c r="D2641" t="s">
        <v>44</v>
      </c>
      <c r="E2641" t="s">
        <v>534</v>
      </c>
      <c r="F2641" t="s">
        <v>535</v>
      </c>
      <c r="G2641">
        <v>4210</v>
      </c>
      <c r="H2641" t="s">
        <v>525</v>
      </c>
      <c r="I2641">
        <v>63300080</v>
      </c>
      <c r="J2641" t="s">
        <v>91</v>
      </c>
      <c r="K2641" s="3"/>
      <c r="L2641" s="3">
        <v>195075.38854615868</v>
      </c>
      <c r="M2641" s="3">
        <v>201903.02714527422</v>
      </c>
      <c r="N2641" s="107"/>
      <c r="O2641" s="100"/>
      <c r="P2641" s="3">
        <f t="shared" si="41"/>
        <v>396978.41569143289</v>
      </c>
    </row>
    <row r="2642" spans="1:16" x14ac:dyDescent="0.35">
      <c r="A2642" t="s">
        <v>10</v>
      </c>
      <c r="C2642" t="s">
        <v>11</v>
      </c>
      <c r="D2642" t="s">
        <v>44</v>
      </c>
      <c r="E2642" t="s">
        <v>534</v>
      </c>
      <c r="F2642" t="s">
        <v>535</v>
      </c>
      <c r="G2642">
        <v>4210</v>
      </c>
      <c r="H2642" t="s">
        <v>525</v>
      </c>
      <c r="I2642">
        <v>63300100</v>
      </c>
      <c r="J2642" t="s">
        <v>1869</v>
      </c>
      <c r="K2642" s="3"/>
      <c r="L2642" s="3">
        <v>59035.972849495396</v>
      </c>
      <c r="M2642" s="3">
        <v>61102.231899227729</v>
      </c>
      <c r="N2642" s="107"/>
      <c r="O2642" s="100"/>
      <c r="P2642" s="3">
        <f t="shared" si="41"/>
        <v>120138.20474872313</v>
      </c>
    </row>
    <row r="2643" spans="1:16" x14ac:dyDescent="0.35">
      <c r="A2643" t="s">
        <v>10</v>
      </c>
      <c r="C2643" t="s">
        <v>11</v>
      </c>
      <c r="D2643" t="s">
        <v>44</v>
      </c>
      <c r="E2643" t="s">
        <v>534</v>
      </c>
      <c r="F2643" t="s">
        <v>535</v>
      </c>
      <c r="G2643">
        <v>4210</v>
      </c>
      <c r="H2643" t="s">
        <v>525</v>
      </c>
      <c r="I2643">
        <v>63300170</v>
      </c>
      <c r="J2643" t="s">
        <v>1873</v>
      </c>
      <c r="K2643" s="3"/>
      <c r="L2643" s="3">
        <v>102029.56177249747</v>
      </c>
      <c r="M2643" s="3">
        <v>105600.59643453488</v>
      </c>
      <c r="N2643" s="107"/>
      <c r="O2643" s="100"/>
      <c r="P2643" s="3">
        <f t="shared" si="41"/>
        <v>207630.15820703236</v>
      </c>
    </row>
    <row r="2644" spans="1:16" x14ac:dyDescent="0.35">
      <c r="A2644" t="s">
        <v>10</v>
      </c>
      <c r="C2644" t="s">
        <v>11</v>
      </c>
      <c r="D2644" t="s">
        <v>44</v>
      </c>
      <c r="E2644" t="s">
        <v>536</v>
      </c>
      <c r="F2644" t="s">
        <v>537</v>
      </c>
      <c r="G2644">
        <v>4210</v>
      </c>
      <c r="H2644" t="s">
        <v>525</v>
      </c>
      <c r="I2644">
        <v>63300040</v>
      </c>
      <c r="J2644" t="s">
        <v>1515</v>
      </c>
      <c r="K2644" s="3"/>
      <c r="L2644" s="3">
        <v>21420</v>
      </c>
      <c r="M2644" s="3">
        <v>21420</v>
      </c>
      <c r="N2644" s="107"/>
      <c r="O2644" s="100"/>
      <c r="P2644" s="3">
        <f t="shared" si="41"/>
        <v>42840</v>
      </c>
    </row>
    <row r="2645" spans="1:16" x14ac:dyDescent="0.35">
      <c r="A2645" t="s">
        <v>10</v>
      </c>
      <c r="C2645" t="s">
        <v>11</v>
      </c>
      <c r="D2645" t="s">
        <v>44</v>
      </c>
      <c r="E2645" t="s">
        <v>536</v>
      </c>
      <c r="F2645" t="s">
        <v>537</v>
      </c>
      <c r="G2645">
        <v>4210</v>
      </c>
      <c r="H2645" t="s">
        <v>525</v>
      </c>
      <c r="I2645">
        <v>63300080</v>
      </c>
      <c r="J2645" t="s">
        <v>91</v>
      </c>
      <c r="K2645" s="3"/>
      <c r="L2645" s="3">
        <v>62016</v>
      </c>
      <c r="M2645" s="3">
        <v>62016</v>
      </c>
      <c r="N2645" s="107"/>
      <c r="O2645" s="100"/>
      <c r="P2645" s="3">
        <f t="shared" si="41"/>
        <v>124032</v>
      </c>
    </row>
    <row r="2646" spans="1:16" x14ac:dyDescent="0.35">
      <c r="A2646" t="s">
        <v>10</v>
      </c>
      <c r="C2646" t="s">
        <v>11</v>
      </c>
      <c r="D2646" t="s">
        <v>44</v>
      </c>
      <c r="E2646" t="s">
        <v>536</v>
      </c>
      <c r="F2646" t="s">
        <v>537</v>
      </c>
      <c r="G2646">
        <v>4210</v>
      </c>
      <c r="H2646" t="s">
        <v>525</v>
      </c>
      <c r="I2646">
        <v>63300100</v>
      </c>
      <c r="J2646" t="s">
        <v>1869</v>
      </c>
      <c r="K2646" s="3"/>
      <c r="L2646" s="3">
        <v>18768</v>
      </c>
      <c r="M2646" s="3">
        <v>18768</v>
      </c>
      <c r="N2646" s="107"/>
      <c r="O2646" s="100"/>
      <c r="P2646" s="3">
        <f t="shared" si="41"/>
        <v>37536</v>
      </c>
    </row>
    <row r="2647" spans="1:16" x14ac:dyDescent="0.35">
      <c r="A2647" t="s">
        <v>10</v>
      </c>
      <c r="C2647" t="s">
        <v>11</v>
      </c>
      <c r="D2647" t="s">
        <v>44</v>
      </c>
      <c r="E2647" t="s">
        <v>536</v>
      </c>
      <c r="F2647" t="s">
        <v>537</v>
      </c>
      <c r="G2647">
        <v>4210</v>
      </c>
      <c r="H2647" t="s">
        <v>525</v>
      </c>
      <c r="I2647">
        <v>63300130</v>
      </c>
      <c r="J2647" t="s">
        <v>1896</v>
      </c>
      <c r="K2647" s="3"/>
      <c r="L2647" s="3">
        <v>20400</v>
      </c>
      <c r="M2647" s="3">
        <v>20400</v>
      </c>
      <c r="N2647" s="107"/>
      <c r="O2647" s="100"/>
      <c r="P2647" s="3">
        <f t="shared" si="41"/>
        <v>40800</v>
      </c>
    </row>
    <row r="2648" spans="1:16" x14ac:dyDescent="0.35">
      <c r="A2648" t="s">
        <v>10</v>
      </c>
      <c r="C2648" t="s">
        <v>11</v>
      </c>
      <c r="D2648" t="s">
        <v>44</v>
      </c>
      <c r="E2648" t="s">
        <v>536</v>
      </c>
      <c r="F2648" t="s">
        <v>537</v>
      </c>
      <c r="G2648">
        <v>4210</v>
      </c>
      <c r="H2648" t="s">
        <v>525</v>
      </c>
      <c r="I2648">
        <v>63300170</v>
      </c>
      <c r="J2648" t="s">
        <v>1873</v>
      </c>
      <c r="K2648" s="3"/>
      <c r="L2648" s="3">
        <v>32436</v>
      </c>
      <c r="M2648" s="3">
        <v>32436</v>
      </c>
      <c r="N2648" s="107"/>
      <c r="O2648" s="100"/>
      <c r="P2648" s="3">
        <f t="shared" si="41"/>
        <v>64872</v>
      </c>
    </row>
    <row r="2649" spans="1:16" x14ac:dyDescent="0.35">
      <c r="A2649" t="s">
        <v>10</v>
      </c>
      <c r="C2649" t="s">
        <v>11</v>
      </c>
      <c r="D2649" t="s">
        <v>44</v>
      </c>
      <c r="E2649" t="s">
        <v>510</v>
      </c>
      <c r="F2649" t="s">
        <v>511</v>
      </c>
      <c r="G2649">
        <v>4215</v>
      </c>
      <c r="H2649" t="s">
        <v>512</v>
      </c>
      <c r="I2649">
        <v>63300040</v>
      </c>
      <c r="J2649" t="s">
        <v>1515</v>
      </c>
      <c r="K2649" s="3"/>
      <c r="L2649" s="3">
        <v>29334.185022616621</v>
      </c>
      <c r="M2649" s="3">
        <v>30360.881498408202</v>
      </c>
      <c r="N2649" s="107"/>
      <c r="O2649" s="100"/>
      <c r="P2649" s="3">
        <f t="shared" si="41"/>
        <v>59695.066521024826</v>
      </c>
    </row>
    <row r="2650" spans="1:16" x14ac:dyDescent="0.35">
      <c r="A2650" t="s">
        <v>10</v>
      </c>
      <c r="C2650" t="s">
        <v>11</v>
      </c>
      <c r="D2650" t="s">
        <v>44</v>
      </c>
      <c r="E2650" t="s">
        <v>510</v>
      </c>
      <c r="F2650" t="s">
        <v>511</v>
      </c>
      <c r="G2650">
        <v>4215</v>
      </c>
      <c r="H2650" t="s">
        <v>512</v>
      </c>
      <c r="I2650">
        <v>63300080</v>
      </c>
      <c r="J2650" t="s">
        <v>91</v>
      </c>
      <c r="K2650" s="3"/>
      <c r="L2650" s="3">
        <v>84929.449970242407</v>
      </c>
      <c r="M2650" s="3">
        <v>87901.980719200888</v>
      </c>
      <c r="N2650" s="107"/>
      <c r="O2650" s="100"/>
      <c r="P2650" s="3">
        <f t="shared" si="41"/>
        <v>172831.43068944331</v>
      </c>
    </row>
    <row r="2651" spans="1:16" x14ac:dyDescent="0.35">
      <c r="A2651" t="s">
        <v>10</v>
      </c>
      <c r="C2651" t="s">
        <v>11</v>
      </c>
      <c r="D2651" t="s">
        <v>44</v>
      </c>
      <c r="E2651" t="s">
        <v>510</v>
      </c>
      <c r="F2651" t="s">
        <v>511</v>
      </c>
      <c r="G2651">
        <v>4215</v>
      </c>
      <c r="H2651" t="s">
        <v>512</v>
      </c>
      <c r="I2651">
        <v>63300100</v>
      </c>
      <c r="J2651" t="s">
        <v>1869</v>
      </c>
      <c r="K2651" s="3"/>
      <c r="L2651" s="3">
        <v>25702.333543625991</v>
      </c>
      <c r="M2651" s="3">
        <v>26601.915217652902</v>
      </c>
      <c r="N2651" s="107"/>
      <c r="O2651" s="100"/>
      <c r="P2651" s="3">
        <f t="shared" si="41"/>
        <v>52304.248761278897</v>
      </c>
    </row>
    <row r="2652" spans="1:16" x14ac:dyDescent="0.35">
      <c r="A2652" t="s">
        <v>10</v>
      </c>
      <c r="C2652" t="s">
        <v>11</v>
      </c>
      <c r="D2652" t="s">
        <v>44</v>
      </c>
      <c r="E2652" t="s">
        <v>510</v>
      </c>
      <c r="F2652" t="s">
        <v>511</v>
      </c>
      <c r="G2652">
        <v>4215</v>
      </c>
      <c r="H2652" t="s">
        <v>512</v>
      </c>
      <c r="I2652">
        <v>63300130</v>
      </c>
      <c r="J2652" t="s">
        <v>1896</v>
      </c>
      <c r="K2652" s="3"/>
      <c r="L2652" s="3">
        <v>13968.659534579345</v>
      </c>
      <c r="M2652" s="3">
        <v>14457.562618289621</v>
      </c>
      <c r="N2652" s="107"/>
      <c r="O2652" s="100"/>
      <c r="P2652" s="3">
        <f t="shared" si="41"/>
        <v>28426.222152868966</v>
      </c>
    </row>
    <row r="2653" spans="1:16" x14ac:dyDescent="0.35">
      <c r="A2653" t="s">
        <v>10</v>
      </c>
      <c r="C2653" t="s">
        <v>11</v>
      </c>
      <c r="D2653" t="s">
        <v>44</v>
      </c>
      <c r="E2653" t="s">
        <v>510</v>
      </c>
      <c r="F2653" t="s">
        <v>511</v>
      </c>
      <c r="G2653">
        <v>4215</v>
      </c>
      <c r="H2653" t="s">
        <v>512</v>
      </c>
      <c r="I2653">
        <v>63300170</v>
      </c>
      <c r="J2653" t="s">
        <v>1873</v>
      </c>
      <c r="K2653" s="3"/>
      <c r="L2653" s="3">
        <v>44420.337319962317</v>
      </c>
      <c r="M2653" s="3">
        <v>45975.049126160993</v>
      </c>
      <c r="N2653" s="107"/>
      <c r="O2653" s="100"/>
      <c r="P2653" s="3">
        <f t="shared" si="41"/>
        <v>90395.386446123302</v>
      </c>
    </row>
    <row r="2654" spans="1:16" x14ac:dyDescent="0.35">
      <c r="A2654" t="s">
        <v>10</v>
      </c>
      <c r="C2654" t="s">
        <v>11</v>
      </c>
      <c r="D2654" t="s">
        <v>44</v>
      </c>
      <c r="E2654" t="s">
        <v>513</v>
      </c>
      <c r="F2654" t="s">
        <v>514</v>
      </c>
      <c r="G2654">
        <v>4215</v>
      </c>
      <c r="H2654" t="s">
        <v>512</v>
      </c>
      <c r="I2654">
        <v>63300040</v>
      </c>
      <c r="J2654" t="s">
        <v>1515</v>
      </c>
      <c r="K2654" s="3"/>
      <c r="L2654" s="3">
        <v>3579.0582808843242</v>
      </c>
      <c r="M2654" s="3">
        <v>3704.3253207152748</v>
      </c>
      <c r="N2654" s="107"/>
      <c r="O2654" s="100"/>
      <c r="P2654" s="3">
        <f t="shared" si="41"/>
        <v>7283.3836015995985</v>
      </c>
    </row>
    <row r="2655" spans="1:16" x14ac:dyDescent="0.35">
      <c r="A2655" t="s">
        <v>10</v>
      </c>
      <c r="C2655" t="s">
        <v>11</v>
      </c>
      <c r="D2655" t="s">
        <v>44</v>
      </c>
      <c r="E2655" t="s">
        <v>513</v>
      </c>
      <c r="F2655" t="s">
        <v>514</v>
      </c>
      <c r="G2655">
        <v>4215</v>
      </c>
      <c r="H2655" t="s">
        <v>512</v>
      </c>
      <c r="I2655">
        <v>63300080</v>
      </c>
      <c r="J2655" t="s">
        <v>91</v>
      </c>
      <c r="K2655" s="3"/>
      <c r="L2655" s="3">
        <v>10362.225879893662</v>
      </c>
      <c r="M2655" s="3">
        <v>10724.903785689939</v>
      </c>
      <c r="N2655" s="107"/>
      <c r="O2655" s="100"/>
      <c r="P2655" s="3">
        <f t="shared" si="41"/>
        <v>21087.129665583601</v>
      </c>
    </row>
    <row r="2656" spans="1:16" x14ac:dyDescent="0.35">
      <c r="A2656" t="s">
        <v>10</v>
      </c>
      <c r="C2656" t="s">
        <v>11</v>
      </c>
      <c r="D2656" t="s">
        <v>44</v>
      </c>
      <c r="E2656" t="s">
        <v>513</v>
      </c>
      <c r="F2656" t="s">
        <v>514</v>
      </c>
      <c r="G2656">
        <v>4215</v>
      </c>
      <c r="H2656" t="s">
        <v>512</v>
      </c>
      <c r="I2656">
        <v>63300100</v>
      </c>
      <c r="J2656" t="s">
        <v>1869</v>
      </c>
      <c r="K2656" s="3"/>
      <c r="L2656" s="3">
        <v>3135.9367794415029</v>
      </c>
      <c r="M2656" s="3">
        <v>3245.6945667219552</v>
      </c>
      <c r="N2656" s="107"/>
      <c r="O2656" s="100"/>
      <c r="P2656" s="3">
        <f t="shared" si="41"/>
        <v>6381.6313461634581</v>
      </c>
    </row>
    <row r="2657" spans="1:16" x14ac:dyDescent="0.35">
      <c r="A2657" t="s">
        <v>10</v>
      </c>
      <c r="C2657" t="s">
        <v>11</v>
      </c>
      <c r="D2657" t="s">
        <v>44</v>
      </c>
      <c r="E2657" t="s">
        <v>513</v>
      </c>
      <c r="F2657" t="s">
        <v>514</v>
      </c>
      <c r="G2657">
        <v>4215</v>
      </c>
      <c r="H2657" t="s">
        <v>512</v>
      </c>
      <c r="I2657">
        <v>63300130</v>
      </c>
      <c r="J2657" t="s">
        <v>1896</v>
      </c>
      <c r="K2657" s="3"/>
      <c r="L2657" s="3">
        <v>1704.3134670877735</v>
      </c>
      <c r="M2657" s="3">
        <v>1763.9644384358453</v>
      </c>
      <c r="N2657" s="107"/>
      <c r="O2657" s="100"/>
      <c r="P2657" s="3">
        <f t="shared" si="41"/>
        <v>3468.2779055236188</v>
      </c>
    </row>
    <row r="2658" spans="1:16" x14ac:dyDescent="0.35">
      <c r="A2658" t="s">
        <v>10</v>
      </c>
      <c r="C2658" t="s">
        <v>11</v>
      </c>
      <c r="D2658" t="s">
        <v>44</v>
      </c>
      <c r="E2658" t="s">
        <v>513</v>
      </c>
      <c r="F2658" t="s">
        <v>514</v>
      </c>
      <c r="G2658">
        <v>4215</v>
      </c>
      <c r="H2658" t="s">
        <v>512</v>
      </c>
      <c r="I2658">
        <v>63300170</v>
      </c>
      <c r="J2658" t="s">
        <v>1873</v>
      </c>
      <c r="K2658" s="3"/>
      <c r="L2658" s="3">
        <v>5419.7168253391201</v>
      </c>
      <c r="M2658" s="3">
        <v>5609.4069142259877</v>
      </c>
      <c r="N2658" s="107"/>
      <c r="O2658" s="100"/>
      <c r="P2658" s="3">
        <f t="shared" si="41"/>
        <v>11029.123739565108</v>
      </c>
    </row>
    <row r="2659" spans="1:16" x14ac:dyDescent="0.35">
      <c r="A2659" t="s">
        <v>10</v>
      </c>
      <c r="C2659" t="s">
        <v>11</v>
      </c>
      <c r="D2659" t="s">
        <v>44</v>
      </c>
      <c r="E2659" t="s">
        <v>515</v>
      </c>
      <c r="F2659" t="s">
        <v>516</v>
      </c>
      <c r="G2659">
        <v>4215</v>
      </c>
      <c r="H2659" t="s">
        <v>512</v>
      </c>
      <c r="I2659">
        <v>63300040</v>
      </c>
      <c r="J2659" t="s">
        <v>1515</v>
      </c>
      <c r="K2659" s="3"/>
      <c r="L2659" s="3">
        <v>133614.27637685096</v>
      </c>
      <c r="M2659" s="3">
        <v>138185.47107188235</v>
      </c>
      <c r="N2659" s="107"/>
      <c r="O2659" s="100"/>
      <c r="P2659" s="3">
        <f t="shared" si="41"/>
        <v>271799.74744873331</v>
      </c>
    </row>
    <row r="2660" spans="1:16" x14ac:dyDescent="0.35">
      <c r="A2660" t="s">
        <v>10</v>
      </c>
      <c r="C2660" t="s">
        <v>11</v>
      </c>
      <c r="D2660" t="s">
        <v>44</v>
      </c>
      <c r="E2660" t="s">
        <v>515</v>
      </c>
      <c r="F2660" t="s">
        <v>516</v>
      </c>
      <c r="G2660">
        <v>4215</v>
      </c>
      <c r="H2660" t="s">
        <v>512</v>
      </c>
      <c r="I2660">
        <v>63300080</v>
      </c>
      <c r="J2660" t="s">
        <v>91</v>
      </c>
      <c r="K2660" s="3"/>
      <c r="L2660" s="3">
        <v>386845.14303393039</v>
      </c>
      <c r="M2660" s="3">
        <v>400079.84005573555</v>
      </c>
      <c r="N2660" s="107"/>
      <c r="O2660" s="100"/>
      <c r="P2660" s="3">
        <f t="shared" si="41"/>
        <v>786924.98308966588</v>
      </c>
    </row>
    <row r="2661" spans="1:16" x14ac:dyDescent="0.35">
      <c r="A2661" t="s">
        <v>10</v>
      </c>
      <c r="C2661" t="s">
        <v>11</v>
      </c>
      <c r="D2661" t="s">
        <v>44</v>
      </c>
      <c r="E2661" t="s">
        <v>515</v>
      </c>
      <c r="F2661" t="s">
        <v>516</v>
      </c>
      <c r="G2661">
        <v>4215</v>
      </c>
      <c r="H2661" t="s">
        <v>512</v>
      </c>
      <c r="I2661">
        <v>63300100</v>
      </c>
      <c r="J2661" t="s">
        <v>1869</v>
      </c>
      <c r="K2661" s="3"/>
      <c r="L2661" s="3">
        <v>117071.55644447893</v>
      </c>
      <c r="M2661" s="3">
        <v>121076.79370107787</v>
      </c>
      <c r="N2661" s="107"/>
      <c r="O2661" s="100"/>
      <c r="P2661" s="3">
        <f t="shared" si="41"/>
        <v>238148.35014555679</v>
      </c>
    </row>
    <row r="2662" spans="1:16" x14ac:dyDescent="0.35">
      <c r="A2662" t="s">
        <v>10</v>
      </c>
      <c r="C2662" t="s">
        <v>11</v>
      </c>
      <c r="D2662" t="s">
        <v>44</v>
      </c>
      <c r="E2662" t="s">
        <v>515</v>
      </c>
      <c r="F2662" t="s">
        <v>516</v>
      </c>
      <c r="G2662">
        <v>4215</v>
      </c>
      <c r="H2662" t="s">
        <v>512</v>
      </c>
      <c r="I2662">
        <v>63300130</v>
      </c>
      <c r="J2662" t="s">
        <v>1896</v>
      </c>
      <c r="K2662" s="3"/>
      <c r="L2662" s="3">
        <v>63625.845893738559</v>
      </c>
      <c r="M2662" s="3">
        <v>65802.60527232493</v>
      </c>
      <c r="N2662" s="107"/>
      <c r="O2662" s="100"/>
      <c r="P2662" s="3">
        <f t="shared" si="41"/>
        <v>129428.45116606349</v>
      </c>
    </row>
    <row r="2663" spans="1:16" x14ac:dyDescent="0.35">
      <c r="A2663" t="s">
        <v>10</v>
      </c>
      <c r="C2663" t="s">
        <v>11</v>
      </c>
      <c r="D2663" t="s">
        <v>44</v>
      </c>
      <c r="E2663" t="s">
        <v>515</v>
      </c>
      <c r="F2663" t="s">
        <v>516</v>
      </c>
      <c r="G2663">
        <v>4215</v>
      </c>
      <c r="H2663" t="s">
        <v>512</v>
      </c>
      <c r="I2663">
        <v>63300170</v>
      </c>
      <c r="J2663" t="s">
        <v>1873</v>
      </c>
      <c r="K2663" s="3"/>
      <c r="L2663" s="3">
        <v>202330.18994208859</v>
      </c>
      <c r="M2663" s="3">
        <v>209252.28476599324</v>
      </c>
      <c r="N2663" s="107"/>
      <c r="O2663" s="100"/>
      <c r="P2663" s="3">
        <f t="shared" si="41"/>
        <v>411582.47470808181</v>
      </c>
    </row>
    <row r="2664" spans="1:16" x14ac:dyDescent="0.35">
      <c r="A2664" t="s">
        <v>10</v>
      </c>
      <c r="C2664" t="s">
        <v>11</v>
      </c>
      <c r="D2664" t="s">
        <v>44</v>
      </c>
      <c r="E2664" t="s">
        <v>517</v>
      </c>
      <c r="F2664" t="s">
        <v>518</v>
      </c>
      <c r="G2664">
        <v>4215</v>
      </c>
      <c r="H2664" t="s">
        <v>512</v>
      </c>
      <c r="I2664">
        <v>63300040</v>
      </c>
      <c r="J2664" t="s">
        <v>1515</v>
      </c>
      <c r="K2664" s="3"/>
      <c r="L2664" s="3">
        <v>41557.166280376674</v>
      </c>
      <c r="M2664" s="3">
        <v>43011.66710018985</v>
      </c>
      <c r="N2664" s="107"/>
      <c r="O2664" s="100"/>
      <c r="P2664" s="3">
        <f t="shared" si="41"/>
        <v>84568.833380566532</v>
      </c>
    </row>
    <row r="2665" spans="1:16" x14ac:dyDescent="0.35">
      <c r="A2665" t="s">
        <v>10</v>
      </c>
      <c r="C2665" t="s">
        <v>11</v>
      </c>
      <c r="D2665" t="s">
        <v>44</v>
      </c>
      <c r="E2665" t="s">
        <v>517</v>
      </c>
      <c r="F2665" t="s">
        <v>518</v>
      </c>
      <c r="G2665">
        <v>4215</v>
      </c>
      <c r="H2665" t="s">
        <v>512</v>
      </c>
      <c r="I2665">
        <v>63300080</v>
      </c>
      <c r="J2665" t="s">
        <v>91</v>
      </c>
      <c r="K2665" s="3"/>
      <c r="L2665" s="3">
        <v>120317.89094509055</v>
      </c>
      <c r="M2665" s="3">
        <v>124529.01712816871</v>
      </c>
      <c r="N2665" s="107"/>
      <c r="O2665" s="100"/>
      <c r="P2665" s="3">
        <f t="shared" si="41"/>
        <v>244846.90807325926</v>
      </c>
    </row>
    <row r="2666" spans="1:16" x14ac:dyDescent="0.35">
      <c r="A2666" t="s">
        <v>10</v>
      </c>
      <c r="C2666" t="s">
        <v>11</v>
      </c>
      <c r="D2666" t="s">
        <v>44</v>
      </c>
      <c r="E2666" t="s">
        <v>517</v>
      </c>
      <c r="F2666" t="s">
        <v>518</v>
      </c>
      <c r="G2666">
        <v>4215</v>
      </c>
      <c r="H2666" t="s">
        <v>512</v>
      </c>
      <c r="I2666">
        <v>63300100</v>
      </c>
      <c r="J2666" t="s">
        <v>1869</v>
      </c>
      <c r="K2666" s="3"/>
      <c r="L2666" s="3">
        <v>36411.993312330036</v>
      </c>
      <c r="M2666" s="3">
        <v>37686.413078261583</v>
      </c>
      <c r="N2666" s="107"/>
      <c r="O2666" s="100"/>
      <c r="P2666" s="3">
        <f t="shared" si="41"/>
        <v>74098.406390591612</v>
      </c>
    </row>
    <row r="2667" spans="1:16" x14ac:dyDescent="0.35">
      <c r="A2667" t="s">
        <v>10</v>
      </c>
      <c r="C2667" t="s">
        <v>11</v>
      </c>
      <c r="D2667" t="s">
        <v>44</v>
      </c>
      <c r="E2667" t="s">
        <v>517</v>
      </c>
      <c r="F2667" t="s">
        <v>518</v>
      </c>
      <c r="G2667">
        <v>4215</v>
      </c>
      <c r="H2667" t="s">
        <v>512</v>
      </c>
      <c r="I2667">
        <v>63300130</v>
      </c>
      <c r="J2667" t="s">
        <v>1896</v>
      </c>
      <c r="K2667" s="3"/>
      <c r="L2667" s="3">
        <v>19789.126800179369</v>
      </c>
      <c r="M2667" s="3">
        <v>20481.746238185646</v>
      </c>
      <c r="N2667" s="107"/>
      <c r="O2667" s="100"/>
      <c r="P2667" s="3">
        <f t="shared" si="41"/>
        <v>40270.873038365011</v>
      </c>
    </row>
    <row r="2668" spans="1:16" x14ac:dyDescent="0.35">
      <c r="A2668" t="s">
        <v>10</v>
      </c>
      <c r="C2668" t="s">
        <v>11</v>
      </c>
      <c r="D2668" t="s">
        <v>44</v>
      </c>
      <c r="E2668" t="s">
        <v>517</v>
      </c>
      <c r="F2668" t="s">
        <v>518</v>
      </c>
      <c r="G2668">
        <v>4215</v>
      </c>
      <c r="H2668" t="s">
        <v>512</v>
      </c>
      <c r="I2668">
        <v>63300170</v>
      </c>
      <c r="J2668" t="s">
        <v>1873</v>
      </c>
      <c r="K2668" s="3"/>
      <c r="L2668" s="3">
        <v>62929.42322457039</v>
      </c>
      <c r="M2668" s="3">
        <v>65131.953037430343</v>
      </c>
      <c r="N2668" s="107"/>
      <c r="O2668" s="100"/>
      <c r="P2668" s="3">
        <f t="shared" si="41"/>
        <v>128061.37626200073</v>
      </c>
    </row>
    <row r="2669" spans="1:16" x14ac:dyDescent="0.35">
      <c r="A2669" t="s">
        <v>10</v>
      </c>
      <c r="C2669" t="s">
        <v>11</v>
      </c>
      <c r="D2669" t="s">
        <v>44</v>
      </c>
      <c r="E2669" t="s">
        <v>519</v>
      </c>
      <c r="F2669" t="s">
        <v>520</v>
      </c>
      <c r="G2669">
        <v>4215</v>
      </c>
      <c r="H2669" t="s">
        <v>512</v>
      </c>
      <c r="I2669">
        <v>63300040</v>
      </c>
      <c r="J2669" t="s">
        <v>1515</v>
      </c>
      <c r="K2669" s="3"/>
      <c r="L2669" s="3">
        <v>37405.702573074879</v>
      </c>
      <c r="M2669" s="3">
        <v>38714.902163132501</v>
      </c>
      <c r="N2669" s="107"/>
      <c r="O2669" s="100"/>
      <c r="P2669" s="3">
        <f t="shared" si="41"/>
        <v>76120.604736207373</v>
      </c>
    </row>
    <row r="2670" spans="1:16" x14ac:dyDescent="0.35">
      <c r="A2670" t="s">
        <v>10</v>
      </c>
      <c r="C2670" t="s">
        <v>11</v>
      </c>
      <c r="D2670" t="s">
        <v>44</v>
      </c>
      <c r="E2670" t="s">
        <v>519</v>
      </c>
      <c r="F2670" t="s">
        <v>520</v>
      </c>
      <c r="G2670">
        <v>4215</v>
      </c>
      <c r="H2670" t="s">
        <v>512</v>
      </c>
      <c r="I2670">
        <v>63300080</v>
      </c>
      <c r="J2670" t="s">
        <v>91</v>
      </c>
      <c r="K2670" s="3"/>
      <c r="L2670" s="3">
        <v>108298.41506871203</v>
      </c>
      <c r="M2670" s="3">
        <v>112088.85959611695</v>
      </c>
      <c r="N2670" s="107"/>
      <c r="O2670" s="100"/>
      <c r="P2670" s="3">
        <f t="shared" si="41"/>
        <v>220387.27466482896</v>
      </c>
    </row>
    <row r="2671" spans="1:16" x14ac:dyDescent="0.35">
      <c r="A2671" t="s">
        <v>10</v>
      </c>
      <c r="C2671" t="s">
        <v>11</v>
      </c>
      <c r="D2671" t="s">
        <v>44</v>
      </c>
      <c r="E2671" t="s">
        <v>519</v>
      </c>
      <c r="F2671" t="s">
        <v>520</v>
      </c>
      <c r="G2671">
        <v>4215</v>
      </c>
      <c r="H2671" t="s">
        <v>512</v>
      </c>
      <c r="I2671">
        <v>63300100</v>
      </c>
      <c r="J2671" t="s">
        <v>1869</v>
      </c>
      <c r="K2671" s="3"/>
      <c r="L2671" s="3">
        <v>32774.520349741797</v>
      </c>
      <c r="M2671" s="3">
        <v>33921.628561982761</v>
      </c>
      <c r="N2671" s="107"/>
      <c r="O2671" s="100"/>
      <c r="P2671" s="3">
        <f t="shared" si="41"/>
        <v>66696.148911724566</v>
      </c>
    </row>
    <row r="2672" spans="1:16" x14ac:dyDescent="0.35">
      <c r="A2672" t="s">
        <v>10</v>
      </c>
      <c r="C2672" t="s">
        <v>11</v>
      </c>
      <c r="D2672" t="s">
        <v>44</v>
      </c>
      <c r="E2672" t="s">
        <v>519</v>
      </c>
      <c r="F2672" t="s">
        <v>520</v>
      </c>
      <c r="G2672">
        <v>4215</v>
      </c>
      <c r="H2672" t="s">
        <v>512</v>
      </c>
      <c r="I2672">
        <v>63300130</v>
      </c>
      <c r="J2672" t="s">
        <v>1896</v>
      </c>
      <c r="K2672" s="3"/>
      <c r="L2672" s="3">
        <v>17812.23932051185</v>
      </c>
      <c r="M2672" s="3">
        <v>18435.667696729764</v>
      </c>
      <c r="N2672" s="107"/>
      <c r="O2672" s="100"/>
      <c r="P2672" s="3">
        <f t="shared" si="41"/>
        <v>36247.90701724161</v>
      </c>
    </row>
    <row r="2673" spans="1:16" x14ac:dyDescent="0.35">
      <c r="A2673" t="s">
        <v>10</v>
      </c>
      <c r="C2673" t="s">
        <v>11</v>
      </c>
      <c r="D2673" t="s">
        <v>44</v>
      </c>
      <c r="E2673" t="s">
        <v>519</v>
      </c>
      <c r="F2673" t="s">
        <v>520</v>
      </c>
      <c r="G2673">
        <v>4215</v>
      </c>
      <c r="H2673" t="s">
        <v>512</v>
      </c>
      <c r="I2673">
        <v>63300170</v>
      </c>
      <c r="J2673" t="s">
        <v>1873</v>
      </c>
      <c r="K2673" s="3"/>
      <c r="L2673" s="3">
        <v>56642.92103922768</v>
      </c>
      <c r="M2673" s="3">
        <v>58625.423275600646</v>
      </c>
      <c r="N2673" s="107"/>
      <c r="O2673" s="100"/>
      <c r="P2673" s="3">
        <f t="shared" si="41"/>
        <v>115268.34431482833</v>
      </c>
    </row>
    <row r="2674" spans="1:16" x14ac:dyDescent="0.35">
      <c r="A2674" t="s">
        <v>10</v>
      </c>
      <c r="C2674" t="s">
        <v>11</v>
      </c>
      <c r="D2674" t="s">
        <v>44</v>
      </c>
      <c r="E2674" t="s">
        <v>521</v>
      </c>
      <c r="F2674" t="s">
        <v>522</v>
      </c>
      <c r="G2674">
        <v>4215</v>
      </c>
      <c r="H2674" t="s">
        <v>512</v>
      </c>
      <c r="I2674">
        <v>63300040</v>
      </c>
      <c r="J2674" t="s">
        <v>1515</v>
      </c>
      <c r="K2674" s="3"/>
      <c r="L2674" s="3">
        <v>1656.8482605769013</v>
      </c>
      <c r="M2674" s="3">
        <v>1714.8379496970929</v>
      </c>
      <c r="N2674" s="107"/>
      <c r="O2674" s="100"/>
      <c r="P2674" s="3">
        <f t="shared" si="41"/>
        <v>3371.6862102739942</v>
      </c>
    </row>
    <row r="2675" spans="1:16" x14ac:dyDescent="0.35">
      <c r="A2675" t="s">
        <v>10</v>
      </c>
      <c r="C2675" t="s">
        <v>11</v>
      </c>
      <c r="D2675" t="s">
        <v>44</v>
      </c>
      <c r="E2675" t="s">
        <v>521</v>
      </c>
      <c r="F2675" t="s">
        <v>522</v>
      </c>
      <c r="G2675">
        <v>4215</v>
      </c>
      <c r="H2675" t="s">
        <v>512</v>
      </c>
      <c r="I2675">
        <v>63300080</v>
      </c>
      <c r="J2675" t="s">
        <v>91</v>
      </c>
      <c r="K2675" s="3"/>
      <c r="L2675" s="3">
        <v>4796.9702020512195</v>
      </c>
      <c r="M2675" s="3">
        <v>4964.8641591230116</v>
      </c>
      <c r="N2675" s="107"/>
      <c r="O2675" s="100"/>
      <c r="P2675" s="3">
        <f t="shared" si="41"/>
        <v>9761.8343611742312</v>
      </c>
    </row>
    <row r="2676" spans="1:16" x14ac:dyDescent="0.35">
      <c r="A2676" t="s">
        <v>10</v>
      </c>
      <c r="C2676" t="s">
        <v>11</v>
      </c>
      <c r="D2676" t="s">
        <v>44</v>
      </c>
      <c r="E2676" t="s">
        <v>521</v>
      </c>
      <c r="F2676" t="s">
        <v>522</v>
      </c>
      <c r="G2676">
        <v>4215</v>
      </c>
      <c r="H2676" t="s">
        <v>512</v>
      </c>
      <c r="I2676">
        <v>63300100</v>
      </c>
      <c r="J2676" t="s">
        <v>1869</v>
      </c>
      <c r="K2676" s="3"/>
      <c r="L2676" s="3">
        <v>1451.7146664102374</v>
      </c>
      <c r="M2676" s="3">
        <v>1502.5246797345958</v>
      </c>
      <c r="N2676" s="107"/>
      <c r="O2676" s="100"/>
      <c r="P2676" s="3">
        <f t="shared" si="41"/>
        <v>2954.2393461448332</v>
      </c>
    </row>
    <row r="2677" spans="1:16" x14ac:dyDescent="0.35">
      <c r="A2677" t="s">
        <v>10</v>
      </c>
      <c r="C2677" t="s">
        <v>11</v>
      </c>
      <c r="D2677" t="s">
        <v>44</v>
      </c>
      <c r="E2677" t="s">
        <v>521</v>
      </c>
      <c r="F2677" t="s">
        <v>522</v>
      </c>
      <c r="G2677">
        <v>4215</v>
      </c>
      <c r="H2677" t="s">
        <v>512</v>
      </c>
      <c r="I2677">
        <v>63300130</v>
      </c>
      <c r="J2677" t="s">
        <v>1896</v>
      </c>
      <c r="K2677" s="3"/>
      <c r="L2677" s="3">
        <v>788.97536217947697</v>
      </c>
      <c r="M2677" s="3">
        <v>816.58949985575862</v>
      </c>
      <c r="N2677" s="107"/>
      <c r="O2677" s="100"/>
      <c r="P2677" s="3">
        <f t="shared" si="41"/>
        <v>1605.5648620352356</v>
      </c>
    </row>
    <row r="2678" spans="1:16" x14ac:dyDescent="0.35">
      <c r="A2678" t="s">
        <v>10</v>
      </c>
      <c r="C2678" t="s">
        <v>11</v>
      </c>
      <c r="D2678" t="s">
        <v>44</v>
      </c>
      <c r="E2678" t="s">
        <v>521</v>
      </c>
      <c r="F2678" t="s">
        <v>522</v>
      </c>
      <c r="G2678">
        <v>4215</v>
      </c>
      <c r="H2678" t="s">
        <v>512</v>
      </c>
      <c r="I2678">
        <v>63300170</v>
      </c>
      <c r="J2678" t="s">
        <v>1873</v>
      </c>
      <c r="K2678" s="3"/>
      <c r="L2678" s="3">
        <v>2508.9416517307368</v>
      </c>
      <c r="M2678" s="3">
        <v>2596.7546095413122</v>
      </c>
      <c r="N2678" s="107"/>
      <c r="O2678" s="100"/>
      <c r="P2678" s="3">
        <f t="shared" si="41"/>
        <v>5105.696261272049</v>
      </c>
    </row>
    <row r="2679" spans="1:16" x14ac:dyDescent="0.35">
      <c r="A2679" t="s">
        <v>10</v>
      </c>
      <c r="C2679" t="s">
        <v>11</v>
      </c>
      <c r="D2679" t="s">
        <v>44</v>
      </c>
      <c r="E2679" t="s">
        <v>503</v>
      </c>
      <c r="F2679" t="s">
        <v>504</v>
      </c>
      <c r="G2679">
        <v>4220</v>
      </c>
      <c r="H2679" t="s">
        <v>505</v>
      </c>
      <c r="I2679">
        <v>63300040</v>
      </c>
      <c r="J2679" t="s">
        <v>1515</v>
      </c>
      <c r="K2679" s="3"/>
      <c r="L2679" s="3">
        <v>160172.597016816</v>
      </c>
      <c r="M2679" s="3">
        <v>166016.00616240455</v>
      </c>
      <c r="N2679" s="107"/>
      <c r="O2679" s="100"/>
      <c r="P2679" s="3">
        <f t="shared" si="41"/>
        <v>326188.60317922058</v>
      </c>
    </row>
    <row r="2680" spans="1:16" x14ac:dyDescent="0.35">
      <c r="A2680" t="s">
        <v>10</v>
      </c>
      <c r="C2680" t="s">
        <v>11</v>
      </c>
      <c r="D2680" t="s">
        <v>44</v>
      </c>
      <c r="E2680" t="s">
        <v>503</v>
      </c>
      <c r="F2680" t="s">
        <v>504</v>
      </c>
      <c r="G2680">
        <v>4220</v>
      </c>
      <c r="H2680" t="s">
        <v>505</v>
      </c>
      <c r="I2680">
        <v>63300080</v>
      </c>
      <c r="J2680" t="s">
        <v>91</v>
      </c>
      <c r="K2680" s="3"/>
      <c r="L2680" s="3">
        <v>463737.80469630542</v>
      </c>
      <c r="M2680" s="3">
        <v>480655.86546067608</v>
      </c>
      <c r="N2680" s="107"/>
      <c r="O2680" s="100"/>
      <c r="P2680" s="3">
        <f t="shared" si="41"/>
        <v>944393.67015698156</v>
      </c>
    </row>
    <row r="2681" spans="1:16" x14ac:dyDescent="0.35">
      <c r="A2681" t="s">
        <v>10</v>
      </c>
      <c r="C2681" t="s">
        <v>11</v>
      </c>
      <c r="D2681" t="s">
        <v>44</v>
      </c>
      <c r="E2681" t="s">
        <v>503</v>
      </c>
      <c r="F2681" t="s">
        <v>504</v>
      </c>
      <c r="G2681">
        <v>4220</v>
      </c>
      <c r="H2681" t="s">
        <v>505</v>
      </c>
      <c r="I2681">
        <v>63300100</v>
      </c>
      <c r="J2681" t="s">
        <v>1869</v>
      </c>
      <c r="K2681" s="3"/>
      <c r="L2681" s="3">
        <v>140341.70405282927</v>
      </c>
      <c r="M2681" s="3">
        <v>145461.64349467828</v>
      </c>
      <c r="N2681" s="107"/>
      <c r="O2681" s="100"/>
      <c r="P2681" s="3">
        <f t="shared" si="41"/>
        <v>285803.34754750755</v>
      </c>
    </row>
    <row r="2682" spans="1:16" x14ac:dyDescent="0.35">
      <c r="A2682" t="s">
        <v>10</v>
      </c>
      <c r="C2682" t="s">
        <v>11</v>
      </c>
      <c r="D2682" t="s">
        <v>44</v>
      </c>
      <c r="E2682" t="s">
        <v>503</v>
      </c>
      <c r="F2682" t="s">
        <v>504</v>
      </c>
      <c r="G2682">
        <v>4220</v>
      </c>
      <c r="H2682" t="s">
        <v>505</v>
      </c>
      <c r="I2682">
        <v>63300170</v>
      </c>
      <c r="J2682" t="s">
        <v>1873</v>
      </c>
      <c r="K2682" s="3"/>
      <c r="L2682" s="3">
        <v>242547.07548260712</v>
      </c>
      <c r="M2682" s="3">
        <v>251395.66647449834</v>
      </c>
      <c r="N2682" s="107"/>
      <c r="O2682" s="100"/>
      <c r="P2682" s="3">
        <f t="shared" si="41"/>
        <v>493942.74195710546</v>
      </c>
    </row>
    <row r="2683" spans="1:16" x14ac:dyDescent="0.35">
      <c r="A2683" t="s">
        <v>10</v>
      </c>
      <c r="C2683" t="s">
        <v>11</v>
      </c>
      <c r="D2683" t="s">
        <v>44</v>
      </c>
      <c r="E2683" t="s">
        <v>506</v>
      </c>
      <c r="F2683" t="s">
        <v>507</v>
      </c>
      <c r="G2683">
        <v>4220</v>
      </c>
      <c r="H2683" t="s">
        <v>505</v>
      </c>
      <c r="I2683">
        <v>63300040</v>
      </c>
      <c r="J2683" t="s">
        <v>1515</v>
      </c>
      <c r="K2683" s="3"/>
      <c r="L2683" s="3">
        <v>5437.1093235565759</v>
      </c>
      <c r="M2683" s="3">
        <v>5627.4081498810556</v>
      </c>
      <c r="N2683" s="107"/>
      <c r="O2683" s="100"/>
      <c r="P2683" s="3">
        <f t="shared" si="41"/>
        <v>11064.517473437631</v>
      </c>
    </row>
    <row r="2684" spans="1:16" x14ac:dyDescent="0.35">
      <c r="A2684" t="s">
        <v>10</v>
      </c>
      <c r="C2684" t="s">
        <v>11</v>
      </c>
      <c r="D2684" t="s">
        <v>44</v>
      </c>
      <c r="E2684" t="s">
        <v>506</v>
      </c>
      <c r="F2684" t="s">
        <v>507</v>
      </c>
      <c r="G2684">
        <v>4220</v>
      </c>
      <c r="H2684" t="s">
        <v>505</v>
      </c>
      <c r="I2684">
        <v>63300080</v>
      </c>
      <c r="J2684" t="s">
        <v>91</v>
      </c>
      <c r="K2684" s="3"/>
      <c r="L2684" s="3">
        <v>15741.72604153523</v>
      </c>
      <c r="M2684" s="3">
        <v>16292.686452988963</v>
      </c>
      <c r="N2684" s="107"/>
      <c r="O2684" s="100"/>
      <c r="P2684" s="3">
        <f t="shared" si="41"/>
        <v>32034.412494524193</v>
      </c>
    </row>
    <row r="2685" spans="1:16" x14ac:dyDescent="0.35">
      <c r="A2685" t="s">
        <v>10</v>
      </c>
      <c r="C2685" t="s">
        <v>11</v>
      </c>
      <c r="D2685" t="s">
        <v>44</v>
      </c>
      <c r="E2685" t="s">
        <v>506</v>
      </c>
      <c r="F2685" t="s">
        <v>507</v>
      </c>
      <c r="G2685">
        <v>4220</v>
      </c>
      <c r="H2685" t="s">
        <v>505</v>
      </c>
      <c r="I2685">
        <v>63300100</v>
      </c>
      <c r="J2685" t="s">
        <v>1869</v>
      </c>
      <c r="K2685" s="3"/>
      <c r="L2685" s="3">
        <v>4763.9434073067141</v>
      </c>
      <c r="M2685" s="3">
        <v>4930.6814265624489</v>
      </c>
      <c r="N2685" s="107"/>
      <c r="O2685" s="100"/>
      <c r="P2685" s="3">
        <f t="shared" si="41"/>
        <v>9694.6248338691621</v>
      </c>
    </row>
    <row r="2686" spans="1:16" x14ac:dyDescent="0.35">
      <c r="A2686" t="s">
        <v>10</v>
      </c>
      <c r="C2686" t="s">
        <v>11</v>
      </c>
      <c r="D2686" t="s">
        <v>44</v>
      </c>
      <c r="E2686" t="s">
        <v>506</v>
      </c>
      <c r="F2686" t="s">
        <v>507</v>
      </c>
      <c r="G2686">
        <v>4220</v>
      </c>
      <c r="H2686" t="s">
        <v>505</v>
      </c>
      <c r="I2686">
        <v>63300170</v>
      </c>
      <c r="J2686" t="s">
        <v>1873</v>
      </c>
      <c r="K2686" s="3"/>
      <c r="L2686" s="3">
        <v>8233.3369756713873</v>
      </c>
      <c r="M2686" s="3">
        <v>8521.5037698198848</v>
      </c>
      <c r="N2686" s="107"/>
      <c r="O2686" s="100"/>
      <c r="P2686" s="3">
        <f t="shared" si="41"/>
        <v>16754.840745491274</v>
      </c>
    </row>
    <row r="2687" spans="1:16" x14ac:dyDescent="0.35">
      <c r="A2687" t="s">
        <v>10</v>
      </c>
      <c r="C2687" t="s">
        <v>11</v>
      </c>
      <c r="D2687" t="s">
        <v>44</v>
      </c>
      <c r="E2687" t="s">
        <v>508</v>
      </c>
      <c r="F2687" t="s">
        <v>509</v>
      </c>
      <c r="G2687">
        <v>4220</v>
      </c>
      <c r="H2687" t="s">
        <v>505</v>
      </c>
      <c r="I2687">
        <v>63300040</v>
      </c>
      <c r="J2687" t="s">
        <v>1515</v>
      </c>
      <c r="K2687" s="3"/>
      <c r="L2687" s="3">
        <v>49847.224894928171</v>
      </c>
      <c r="M2687" s="3">
        <v>51591.877766250655</v>
      </c>
      <c r="N2687" s="107"/>
      <c r="O2687" s="100"/>
      <c r="P2687" s="3">
        <f t="shared" si="41"/>
        <v>101439.10266117883</v>
      </c>
    </row>
    <row r="2688" spans="1:16" x14ac:dyDescent="0.35">
      <c r="A2688" t="s">
        <v>10</v>
      </c>
      <c r="C2688" t="s">
        <v>11</v>
      </c>
      <c r="D2688" t="s">
        <v>44</v>
      </c>
      <c r="E2688" t="s">
        <v>508</v>
      </c>
      <c r="F2688" t="s">
        <v>509</v>
      </c>
      <c r="G2688">
        <v>4220</v>
      </c>
      <c r="H2688" t="s">
        <v>505</v>
      </c>
      <c r="I2688">
        <v>63300080</v>
      </c>
      <c r="J2688" t="s">
        <v>91</v>
      </c>
      <c r="K2688" s="3"/>
      <c r="L2688" s="3">
        <v>144319.58445769679</v>
      </c>
      <c r="M2688" s="3">
        <v>149370.76991371618</v>
      </c>
      <c r="N2688" s="107"/>
      <c r="O2688" s="100"/>
      <c r="P2688" s="3">
        <f t="shared" si="41"/>
        <v>293690.35437141301</v>
      </c>
    </row>
    <row r="2689" spans="1:16" x14ac:dyDescent="0.35">
      <c r="A2689" t="s">
        <v>10</v>
      </c>
      <c r="C2689" t="s">
        <v>11</v>
      </c>
      <c r="D2689" t="s">
        <v>44</v>
      </c>
      <c r="E2689" t="s">
        <v>508</v>
      </c>
      <c r="F2689" t="s">
        <v>509</v>
      </c>
      <c r="G2689">
        <v>4220</v>
      </c>
      <c r="H2689" t="s">
        <v>505</v>
      </c>
      <c r="I2689">
        <v>63300100</v>
      </c>
      <c r="J2689" t="s">
        <v>1869</v>
      </c>
      <c r="K2689" s="3"/>
      <c r="L2689" s="3">
        <v>43675.663717460877</v>
      </c>
      <c r="M2689" s="3">
        <v>45204.311947572001</v>
      </c>
      <c r="N2689" s="107"/>
      <c r="O2689" s="100"/>
      <c r="P2689" s="3">
        <f t="shared" si="41"/>
        <v>88879.975665032878</v>
      </c>
    </row>
    <row r="2690" spans="1:16" x14ac:dyDescent="0.35">
      <c r="A2690" t="s">
        <v>10</v>
      </c>
      <c r="C2690" t="s">
        <v>11</v>
      </c>
      <c r="D2690" t="s">
        <v>44</v>
      </c>
      <c r="E2690" t="s">
        <v>508</v>
      </c>
      <c r="F2690" t="s">
        <v>509</v>
      </c>
      <c r="G2690">
        <v>4220</v>
      </c>
      <c r="H2690" t="s">
        <v>505</v>
      </c>
      <c r="I2690">
        <v>63300110</v>
      </c>
      <c r="J2690" t="s">
        <v>1866</v>
      </c>
      <c r="K2690" s="3"/>
      <c r="L2690" s="3">
        <v>29.76</v>
      </c>
      <c r="M2690" s="3">
        <v>29.76</v>
      </c>
      <c r="N2690" s="107"/>
      <c r="O2690" s="100"/>
      <c r="P2690" s="3">
        <f t="shared" si="41"/>
        <v>59.52</v>
      </c>
    </row>
    <row r="2691" spans="1:16" x14ac:dyDescent="0.35">
      <c r="A2691" t="s">
        <v>10</v>
      </c>
      <c r="C2691" t="s">
        <v>11</v>
      </c>
      <c r="D2691" t="s">
        <v>44</v>
      </c>
      <c r="E2691" t="s">
        <v>508</v>
      </c>
      <c r="F2691" t="s">
        <v>509</v>
      </c>
      <c r="G2691">
        <v>4220</v>
      </c>
      <c r="H2691" t="s">
        <v>505</v>
      </c>
      <c r="I2691">
        <v>63300170</v>
      </c>
      <c r="J2691" t="s">
        <v>1873</v>
      </c>
      <c r="K2691" s="3"/>
      <c r="L2691" s="3">
        <v>75482.940555176945</v>
      </c>
      <c r="M2691" s="3">
        <v>78124.843474608133</v>
      </c>
      <c r="N2691" s="107"/>
      <c r="O2691" s="100"/>
      <c r="P2691" s="3">
        <f t="shared" si="41"/>
        <v>153607.78402978508</v>
      </c>
    </row>
    <row r="2692" spans="1:16" x14ac:dyDescent="0.35">
      <c r="A2692" t="s">
        <v>10</v>
      </c>
      <c r="C2692" t="s">
        <v>11</v>
      </c>
      <c r="D2692" t="s">
        <v>44</v>
      </c>
      <c r="E2692" t="s">
        <v>477</v>
      </c>
      <c r="F2692" t="s">
        <v>478</v>
      </c>
      <c r="G2692">
        <v>4230</v>
      </c>
      <c r="H2692" t="s">
        <v>479</v>
      </c>
      <c r="I2692">
        <v>63300040</v>
      </c>
      <c r="J2692" t="s">
        <v>1515</v>
      </c>
      <c r="K2692" s="3"/>
      <c r="L2692" s="3">
        <v>20461.560792130524</v>
      </c>
      <c r="M2692" s="3">
        <v>21177.715419855092</v>
      </c>
      <c r="N2692" s="107"/>
      <c r="O2692" s="100"/>
      <c r="P2692" s="3">
        <f t="shared" ref="P2692:P2755" si="42">SUM(L2692:N2692)</f>
        <v>41639.27621198562</v>
      </c>
    </row>
    <row r="2693" spans="1:16" x14ac:dyDescent="0.35">
      <c r="A2693" t="s">
        <v>10</v>
      </c>
      <c r="C2693" t="s">
        <v>11</v>
      </c>
      <c r="D2693" t="s">
        <v>44</v>
      </c>
      <c r="E2693" t="s">
        <v>477</v>
      </c>
      <c r="F2693" t="s">
        <v>478</v>
      </c>
      <c r="G2693">
        <v>4230</v>
      </c>
      <c r="H2693" t="s">
        <v>479</v>
      </c>
      <c r="I2693">
        <v>63300080</v>
      </c>
      <c r="J2693" t="s">
        <v>91</v>
      </c>
      <c r="K2693" s="3"/>
      <c r="L2693" s="3">
        <v>59241.090293406465</v>
      </c>
      <c r="M2693" s="3">
        <v>61314.528453675695</v>
      </c>
      <c r="N2693" s="107"/>
      <c r="O2693" s="100"/>
      <c r="P2693" s="3">
        <f t="shared" si="42"/>
        <v>120555.61874708216</v>
      </c>
    </row>
    <row r="2694" spans="1:16" x14ac:dyDescent="0.35">
      <c r="A2694" t="s">
        <v>10</v>
      </c>
      <c r="C2694" t="s">
        <v>11</v>
      </c>
      <c r="D2694" t="s">
        <v>44</v>
      </c>
      <c r="E2694" t="s">
        <v>477</v>
      </c>
      <c r="F2694" t="s">
        <v>478</v>
      </c>
      <c r="G2694">
        <v>4230</v>
      </c>
      <c r="H2694" t="s">
        <v>479</v>
      </c>
      <c r="I2694">
        <v>63300100</v>
      </c>
      <c r="J2694" t="s">
        <v>1869</v>
      </c>
      <c r="K2694" s="3"/>
      <c r="L2694" s="3">
        <v>17928.224694057222</v>
      </c>
      <c r="M2694" s="3">
        <v>18555.712558349223</v>
      </c>
      <c r="N2694" s="107"/>
      <c r="O2694" s="100"/>
      <c r="P2694" s="3">
        <f t="shared" si="42"/>
        <v>36483.937252406446</v>
      </c>
    </row>
    <row r="2695" spans="1:16" x14ac:dyDescent="0.35">
      <c r="A2695" t="s">
        <v>10</v>
      </c>
      <c r="C2695" t="s">
        <v>11</v>
      </c>
      <c r="D2695" t="s">
        <v>44</v>
      </c>
      <c r="E2695" t="s">
        <v>477</v>
      </c>
      <c r="F2695" t="s">
        <v>478</v>
      </c>
      <c r="G2695">
        <v>4230</v>
      </c>
      <c r="H2695" t="s">
        <v>479</v>
      </c>
      <c r="I2695">
        <v>63300170</v>
      </c>
      <c r="J2695" t="s">
        <v>1873</v>
      </c>
      <c r="K2695" s="3"/>
      <c r="L2695" s="3">
        <v>30984.649199511936</v>
      </c>
      <c r="M2695" s="3">
        <v>32069.111921494852</v>
      </c>
      <c r="N2695" s="107"/>
      <c r="O2695" s="100"/>
      <c r="P2695" s="3">
        <f t="shared" si="42"/>
        <v>63053.761121006784</v>
      </c>
    </row>
    <row r="2696" spans="1:16" x14ac:dyDescent="0.35">
      <c r="A2696" t="s">
        <v>10</v>
      </c>
      <c r="C2696" t="s">
        <v>11</v>
      </c>
      <c r="D2696" t="s">
        <v>44</v>
      </c>
      <c r="E2696" t="s">
        <v>480</v>
      </c>
      <c r="F2696" t="s">
        <v>481</v>
      </c>
      <c r="G2696">
        <v>4230</v>
      </c>
      <c r="H2696" t="s">
        <v>479</v>
      </c>
      <c r="I2696">
        <v>63300040</v>
      </c>
      <c r="J2696" t="s">
        <v>1515</v>
      </c>
      <c r="K2696" s="3"/>
      <c r="L2696" s="3">
        <v>31698.637966076898</v>
      </c>
      <c r="M2696" s="3">
        <v>32808.090294889589</v>
      </c>
      <c r="N2696" s="107"/>
      <c r="O2696" s="100"/>
      <c r="P2696" s="3">
        <f t="shared" si="42"/>
        <v>64506.728260966484</v>
      </c>
    </row>
    <row r="2697" spans="1:16" x14ac:dyDescent="0.35">
      <c r="A2697" t="s">
        <v>10</v>
      </c>
      <c r="C2697" t="s">
        <v>11</v>
      </c>
      <c r="D2697" t="s">
        <v>44</v>
      </c>
      <c r="E2697" t="s">
        <v>480</v>
      </c>
      <c r="F2697" t="s">
        <v>481</v>
      </c>
      <c r="G2697">
        <v>4230</v>
      </c>
      <c r="H2697" t="s">
        <v>479</v>
      </c>
      <c r="I2697">
        <v>63300080</v>
      </c>
      <c r="J2697" t="s">
        <v>91</v>
      </c>
      <c r="K2697" s="3"/>
      <c r="L2697" s="3">
        <v>91775.104206546443</v>
      </c>
      <c r="M2697" s="3">
        <v>94987.232853775567</v>
      </c>
      <c r="N2697" s="107"/>
      <c r="O2697" s="100"/>
      <c r="P2697" s="3">
        <f t="shared" si="42"/>
        <v>186762.337060322</v>
      </c>
    </row>
    <row r="2698" spans="1:16" x14ac:dyDescent="0.35">
      <c r="A2698" t="s">
        <v>10</v>
      </c>
      <c r="C2698" t="s">
        <v>11</v>
      </c>
      <c r="D2698" t="s">
        <v>44</v>
      </c>
      <c r="E2698" t="s">
        <v>480</v>
      </c>
      <c r="F2698" t="s">
        <v>481</v>
      </c>
      <c r="G2698">
        <v>4230</v>
      </c>
      <c r="H2698" t="s">
        <v>479</v>
      </c>
      <c r="I2698">
        <v>63300100</v>
      </c>
      <c r="J2698" t="s">
        <v>1869</v>
      </c>
      <c r="K2698" s="3"/>
      <c r="L2698" s="3">
        <v>27774.044694086424</v>
      </c>
      <c r="M2698" s="3">
        <v>28746.136258379447</v>
      </c>
      <c r="N2698" s="107"/>
      <c r="O2698" s="100"/>
      <c r="P2698" s="3">
        <f t="shared" si="42"/>
        <v>56520.180952465875</v>
      </c>
    </row>
    <row r="2699" spans="1:16" x14ac:dyDescent="0.35">
      <c r="A2699" t="s">
        <v>10</v>
      </c>
      <c r="C2699" t="s">
        <v>11</v>
      </c>
      <c r="D2699" t="s">
        <v>44</v>
      </c>
      <c r="E2699" t="s">
        <v>480</v>
      </c>
      <c r="F2699" t="s">
        <v>481</v>
      </c>
      <c r="G2699">
        <v>4230</v>
      </c>
      <c r="H2699" t="s">
        <v>479</v>
      </c>
      <c r="I2699">
        <v>63300170</v>
      </c>
      <c r="J2699" t="s">
        <v>1873</v>
      </c>
      <c r="K2699" s="3"/>
      <c r="L2699" s="3">
        <v>48000.794634345017</v>
      </c>
      <c r="M2699" s="3">
        <v>49680.822446547092</v>
      </c>
      <c r="N2699" s="107"/>
      <c r="O2699" s="100"/>
      <c r="P2699" s="3">
        <f t="shared" si="42"/>
        <v>97681.617080892116</v>
      </c>
    </row>
    <row r="2700" spans="1:16" x14ac:dyDescent="0.35">
      <c r="A2700" t="s">
        <v>10</v>
      </c>
      <c r="C2700" t="s">
        <v>11</v>
      </c>
      <c r="D2700" t="s">
        <v>44</v>
      </c>
      <c r="E2700" t="s">
        <v>482</v>
      </c>
      <c r="F2700" t="s">
        <v>483</v>
      </c>
      <c r="G2700">
        <v>4230</v>
      </c>
      <c r="H2700" t="s">
        <v>479</v>
      </c>
      <c r="I2700">
        <v>63300040</v>
      </c>
      <c r="J2700" t="s">
        <v>1515</v>
      </c>
      <c r="K2700" s="3"/>
      <c r="L2700" s="3">
        <v>366156.87625113584</v>
      </c>
      <c r="M2700" s="3">
        <v>379731.84609492566</v>
      </c>
      <c r="N2700" s="107"/>
      <c r="O2700" s="100"/>
      <c r="P2700" s="3">
        <f t="shared" si="42"/>
        <v>745888.72234606149</v>
      </c>
    </row>
    <row r="2701" spans="1:16" x14ac:dyDescent="0.35">
      <c r="A2701" t="s">
        <v>10</v>
      </c>
      <c r="C2701" t="s">
        <v>11</v>
      </c>
      <c r="D2701" t="s">
        <v>44</v>
      </c>
      <c r="E2701" t="s">
        <v>482</v>
      </c>
      <c r="F2701" t="s">
        <v>483</v>
      </c>
      <c r="G2701">
        <v>4230</v>
      </c>
      <c r="H2701" t="s">
        <v>479</v>
      </c>
      <c r="I2701">
        <v>63300080</v>
      </c>
      <c r="J2701" t="s">
        <v>91</v>
      </c>
      <c r="K2701" s="3"/>
      <c r="L2701" s="3">
        <v>1077646.3679015636</v>
      </c>
      <c r="M2701" s="3">
        <v>1117562.8638181183</v>
      </c>
      <c r="N2701" s="107"/>
      <c r="O2701" s="100"/>
      <c r="P2701" s="3">
        <f t="shared" si="42"/>
        <v>2195209.231719682</v>
      </c>
    </row>
    <row r="2702" spans="1:16" x14ac:dyDescent="0.35">
      <c r="A2702" t="s">
        <v>10</v>
      </c>
      <c r="C2702" t="s">
        <v>11</v>
      </c>
      <c r="D2702" t="s">
        <v>44</v>
      </c>
      <c r="E2702" t="s">
        <v>482</v>
      </c>
      <c r="F2702" t="s">
        <v>483</v>
      </c>
      <c r="G2702">
        <v>4230</v>
      </c>
      <c r="H2702" t="s">
        <v>479</v>
      </c>
      <c r="I2702">
        <v>63300100</v>
      </c>
      <c r="J2702" t="s">
        <v>1869</v>
      </c>
      <c r="K2702" s="3"/>
      <c r="L2702" s="3">
        <v>326129.82186494692</v>
      </c>
      <c r="M2702" s="3">
        <v>338209.81405021995</v>
      </c>
      <c r="N2702" s="107"/>
      <c r="O2702" s="100"/>
      <c r="P2702" s="3">
        <f t="shared" si="42"/>
        <v>664339.63591516693</v>
      </c>
    </row>
    <row r="2703" spans="1:16" x14ac:dyDescent="0.35">
      <c r="A2703" t="s">
        <v>10</v>
      </c>
      <c r="C2703" t="s">
        <v>11</v>
      </c>
      <c r="D2703" t="s">
        <v>44</v>
      </c>
      <c r="E2703" t="s">
        <v>482</v>
      </c>
      <c r="F2703" t="s">
        <v>483</v>
      </c>
      <c r="G2703">
        <v>4230</v>
      </c>
      <c r="H2703" t="s">
        <v>479</v>
      </c>
      <c r="I2703">
        <v>63300110</v>
      </c>
      <c r="J2703" t="s">
        <v>1866</v>
      </c>
      <c r="K2703" s="3"/>
      <c r="L2703" s="3">
        <v>-14.76</v>
      </c>
      <c r="M2703" s="3">
        <v>-14.76</v>
      </c>
      <c r="N2703" s="107"/>
      <c r="O2703" s="100"/>
      <c r="P2703" s="3">
        <f t="shared" si="42"/>
        <v>-29.52</v>
      </c>
    </row>
    <row r="2704" spans="1:16" x14ac:dyDescent="0.35">
      <c r="A2704" t="s">
        <v>10</v>
      </c>
      <c r="C2704" t="s">
        <v>11</v>
      </c>
      <c r="D2704" t="s">
        <v>44</v>
      </c>
      <c r="E2704" t="s">
        <v>482</v>
      </c>
      <c r="F2704" t="s">
        <v>483</v>
      </c>
      <c r="G2704">
        <v>4230</v>
      </c>
      <c r="H2704" t="s">
        <v>479</v>
      </c>
      <c r="I2704">
        <v>63300170</v>
      </c>
      <c r="J2704" t="s">
        <v>1873</v>
      </c>
      <c r="K2704" s="3"/>
      <c r="L2704" s="3">
        <v>554466.12689457717</v>
      </c>
      <c r="M2704" s="3">
        <v>575022.50980088732</v>
      </c>
      <c r="N2704" s="107"/>
      <c r="O2704" s="100"/>
      <c r="P2704" s="3">
        <f t="shared" si="42"/>
        <v>1129488.6366954646</v>
      </c>
    </row>
    <row r="2705" spans="1:16" x14ac:dyDescent="0.35">
      <c r="A2705" t="s">
        <v>10</v>
      </c>
      <c r="C2705" t="s">
        <v>11</v>
      </c>
      <c r="D2705" t="s">
        <v>44</v>
      </c>
      <c r="E2705" t="s">
        <v>484</v>
      </c>
      <c r="F2705" t="s">
        <v>485</v>
      </c>
      <c r="G2705">
        <v>4230</v>
      </c>
      <c r="H2705" t="s">
        <v>479</v>
      </c>
      <c r="I2705">
        <v>63300040</v>
      </c>
      <c r="J2705" t="s">
        <v>1515</v>
      </c>
      <c r="K2705" s="3"/>
      <c r="L2705" s="3">
        <v>67510.846258366015</v>
      </c>
      <c r="M2705" s="3">
        <v>70980.044202408812</v>
      </c>
      <c r="N2705" s="107"/>
      <c r="O2705" s="100"/>
      <c r="P2705" s="3">
        <f t="shared" si="42"/>
        <v>138490.89046077483</v>
      </c>
    </row>
    <row r="2706" spans="1:16" x14ac:dyDescent="0.35">
      <c r="A2706" t="s">
        <v>10</v>
      </c>
      <c r="C2706" t="s">
        <v>11</v>
      </c>
      <c r="D2706" t="s">
        <v>44</v>
      </c>
      <c r="E2706" t="s">
        <v>484</v>
      </c>
      <c r="F2706" t="s">
        <v>485</v>
      </c>
      <c r="G2706">
        <v>4230</v>
      </c>
      <c r="H2706" t="s">
        <v>479</v>
      </c>
      <c r="I2706">
        <v>63300080</v>
      </c>
      <c r="J2706" t="s">
        <v>91</v>
      </c>
      <c r="K2706" s="3"/>
      <c r="L2706" s="3">
        <v>195552.2051434849</v>
      </c>
      <c r="M2706" s="3">
        <v>205599.58728350679</v>
      </c>
      <c r="N2706" s="107"/>
      <c r="O2706" s="100"/>
      <c r="P2706" s="3">
        <f t="shared" si="42"/>
        <v>401151.79242699168</v>
      </c>
    </row>
    <row r="2707" spans="1:16" x14ac:dyDescent="0.35">
      <c r="A2707" t="s">
        <v>10</v>
      </c>
      <c r="C2707" t="s">
        <v>11</v>
      </c>
      <c r="D2707" t="s">
        <v>44</v>
      </c>
      <c r="E2707" t="s">
        <v>484</v>
      </c>
      <c r="F2707" t="s">
        <v>485</v>
      </c>
      <c r="G2707">
        <v>4230</v>
      </c>
      <c r="H2707" t="s">
        <v>479</v>
      </c>
      <c r="I2707">
        <v>63300100</v>
      </c>
      <c r="J2707" t="s">
        <v>1869</v>
      </c>
      <c r="K2707" s="3"/>
      <c r="L2707" s="3">
        <v>59180.272609212523</v>
      </c>
      <c r="M2707" s="3">
        <v>62220.927730534953</v>
      </c>
      <c r="N2707" s="107"/>
      <c r="O2707" s="100"/>
      <c r="P2707" s="3">
        <f t="shared" si="42"/>
        <v>121401.20033974748</v>
      </c>
    </row>
    <row r="2708" spans="1:16" x14ac:dyDescent="0.35">
      <c r="A2708" t="s">
        <v>10</v>
      </c>
      <c r="C2708" t="s">
        <v>11</v>
      </c>
      <c r="D2708" t="s">
        <v>44</v>
      </c>
      <c r="E2708" t="s">
        <v>484</v>
      </c>
      <c r="F2708" t="s">
        <v>485</v>
      </c>
      <c r="G2708">
        <v>4230</v>
      </c>
      <c r="H2708" t="s">
        <v>479</v>
      </c>
      <c r="I2708">
        <v>63300110</v>
      </c>
      <c r="J2708" t="s">
        <v>1866</v>
      </c>
      <c r="K2708" s="3"/>
      <c r="L2708" s="3">
        <v>-14.040000000000003</v>
      </c>
      <c r="M2708" s="3">
        <v>-14.040000000000003</v>
      </c>
      <c r="N2708" s="107"/>
      <c r="O2708" s="100"/>
      <c r="P2708" s="3">
        <f t="shared" si="42"/>
        <v>-28.080000000000005</v>
      </c>
    </row>
    <row r="2709" spans="1:16" x14ac:dyDescent="0.35">
      <c r="A2709" t="s">
        <v>10</v>
      </c>
      <c r="C2709" t="s">
        <v>11</v>
      </c>
      <c r="D2709" t="s">
        <v>44</v>
      </c>
      <c r="E2709" t="s">
        <v>484</v>
      </c>
      <c r="F2709" t="s">
        <v>485</v>
      </c>
      <c r="G2709">
        <v>4230</v>
      </c>
      <c r="H2709" t="s">
        <v>479</v>
      </c>
      <c r="I2709">
        <v>63300170</v>
      </c>
      <c r="J2709" t="s">
        <v>1873</v>
      </c>
      <c r="K2709" s="3"/>
      <c r="L2709" s="3">
        <v>102230.71004838281</v>
      </c>
      <c r="M2709" s="3">
        <v>107484.0669350762</v>
      </c>
      <c r="N2709" s="107"/>
      <c r="O2709" s="100"/>
      <c r="P2709" s="3">
        <f t="shared" si="42"/>
        <v>209714.77698345901</v>
      </c>
    </row>
    <row r="2710" spans="1:16" x14ac:dyDescent="0.35">
      <c r="A2710" t="s">
        <v>10</v>
      </c>
      <c r="C2710" t="s">
        <v>11</v>
      </c>
      <c r="D2710" t="s">
        <v>44</v>
      </c>
      <c r="E2710" t="s">
        <v>486</v>
      </c>
      <c r="F2710" t="s">
        <v>487</v>
      </c>
      <c r="G2710">
        <v>4230</v>
      </c>
      <c r="H2710" t="s">
        <v>479</v>
      </c>
      <c r="I2710">
        <v>63300040</v>
      </c>
      <c r="J2710" t="s">
        <v>1515</v>
      </c>
      <c r="K2710" s="3"/>
      <c r="L2710" s="3">
        <v>5916.8427820040524</v>
      </c>
      <c r="M2710" s="3">
        <v>6123.932279374194</v>
      </c>
      <c r="N2710" s="107"/>
      <c r="O2710" s="100"/>
      <c r="P2710" s="3">
        <f t="shared" si="42"/>
        <v>12040.775061378246</v>
      </c>
    </row>
    <row r="2711" spans="1:16" x14ac:dyDescent="0.35">
      <c r="A2711" t="s">
        <v>10</v>
      </c>
      <c r="C2711" t="s">
        <v>11</v>
      </c>
      <c r="D2711" t="s">
        <v>44</v>
      </c>
      <c r="E2711" t="s">
        <v>486</v>
      </c>
      <c r="F2711" t="s">
        <v>487</v>
      </c>
      <c r="G2711">
        <v>4230</v>
      </c>
      <c r="H2711" t="s">
        <v>479</v>
      </c>
      <c r="I2711">
        <v>63300080</v>
      </c>
      <c r="J2711" t="s">
        <v>91</v>
      </c>
      <c r="K2711" s="3"/>
      <c r="L2711" s="3">
        <v>17130.668625992686</v>
      </c>
      <c r="M2711" s="3">
        <v>17730.242027902426</v>
      </c>
      <c r="N2711" s="107"/>
      <c r="O2711" s="100"/>
      <c r="P2711" s="3">
        <f t="shared" si="42"/>
        <v>34860.910653895116</v>
      </c>
    </row>
    <row r="2712" spans="1:16" x14ac:dyDescent="0.35">
      <c r="A2712" t="s">
        <v>10</v>
      </c>
      <c r="C2712" t="s">
        <v>11</v>
      </c>
      <c r="D2712" t="s">
        <v>44</v>
      </c>
      <c r="E2712" t="s">
        <v>486</v>
      </c>
      <c r="F2712" t="s">
        <v>487</v>
      </c>
      <c r="G2712">
        <v>4230</v>
      </c>
      <c r="H2712" t="s">
        <v>479</v>
      </c>
      <c r="I2712">
        <v>63300100</v>
      </c>
      <c r="J2712" t="s">
        <v>1869</v>
      </c>
      <c r="K2712" s="3"/>
      <c r="L2712" s="3">
        <v>5184.281294708313</v>
      </c>
      <c r="M2712" s="3">
        <v>5365.7311400231029</v>
      </c>
      <c r="N2712" s="107"/>
      <c r="O2712" s="100"/>
      <c r="P2712" s="3">
        <f t="shared" si="42"/>
        <v>10550.012434731416</v>
      </c>
    </row>
    <row r="2713" spans="1:16" x14ac:dyDescent="0.35">
      <c r="A2713" t="s">
        <v>10</v>
      </c>
      <c r="C2713" t="s">
        <v>11</v>
      </c>
      <c r="D2713" t="s">
        <v>44</v>
      </c>
      <c r="E2713" t="s">
        <v>486</v>
      </c>
      <c r="F2713" t="s">
        <v>487</v>
      </c>
      <c r="G2713">
        <v>4230</v>
      </c>
      <c r="H2713" t="s">
        <v>479</v>
      </c>
      <c r="I2713">
        <v>63300130</v>
      </c>
      <c r="J2713" t="s">
        <v>1896</v>
      </c>
      <c r="K2713" s="3"/>
      <c r="L2713" s="3">
        <v>5635.0883638133837</v>
      </c>
      <c r="M2713" s="3">
        <v>5832.3164565468514</v>
      </c>
      <c r="N2713" s="107"/>
      <c r="O2713" s="100"/>
      <c r="P2713" s="3">
        <f t="shared" si="42"/>
        <v>11467.404820360236</v>
      </c>
    </row>
    <row r="2714" spans="1:16" x14ac:dyDescent="0.35">
      <c r="A2714" t="s">
        <v>10</v>
      </c>
      <c r="C2714" t="s">
        <v>11</v>
      </c>
      <c r="D2714" t="s">
        <v>44</v>
      </c>
      <c r="E2714" t="s">
        <v>486</v>
      </c>
      <c r="F2714" t="s">
        <v>487</v>
      </c>
      <c r="G2714">
        <v>4230</v>
      </c>
      <c r="H2714" t="s">
        <v>479</v>
      </c>
      <c r="I2714">
        <v>63300170</v>
      </c>
      <c r="J2714" t="s">
        <v>1873</v>
      </c>
      <c r="K2714" s="3"/>
      <c r="L2714" s="3">
        <v>8959.7904984632805</v>
      </c>
      <c r="M2714" s="3">
        <v>9273.383165909494</v>
      </c>
      <c r="N2714" s="107"/>
      <c r="O2714" s="100"/>
      <c r="P2714" s="3">
        <f t="shared" si="42"/>
        <v>18233.173664372775</v>
      </c>
    </row>
    <row r="2715" spans="1:16" x14ac:dyDescent="0.35">
      <c r="A2715" t="s">
        <v>10</v>
      </c>
      <c r="C2715" t="s">
        <v>11</v>
      </c>
      <c r="D2715" t="s">
        <v>44</v>
      </c>
      <c r="E2715" t="s">
        <v>488</v>
      </c>
      <c r="F2715" t="s">
        <v>489</v>
      </c>
      <c r="G2715">
        <v>4230</v>
      </c>
      <c r="H2715" t="s">
        <v>479</v>
      </c>
      <c r="I2715">
        <v>63300040</v>
      </c>
      <c r="J2715" t="s">
        <v>1515</v>
      </c>
      <c r="K2715" s="3"/>
      <c r="L2715" s="3">
        <v>17436.259712918447</v>
      </c>
      <c r="M2715" s="3">
        <v>18046.528802870591</v>
      </c>
      <c r="N2715" s="107"/>
      <c r="O2715" s="100"/>
      <c r="P2715" s="3">
        <f t="shared" si="42"/>
        <v>35482.788515789041</v>
      </c>
    </row>
    <row r="2716" spans="1:16" x14ac:dyDescent="0.35">
      <c r="A2716" t="s">
        <v>10</v>
      </c>
      <c r="C2716" t="s">
        <v>11</v>
      </c>
      <c r="D2716" t="s">
        <v>44</v>
      </c>
      <c r="E2716" t="s">
        <v>488</v>
      </c>
      <c r="F2716" t="s">
        <v>489</v>
      </c>
      <c r="G2716">
        <v>4230</v>
      </c>
      <c r="H2716" t="s">
        <v>479</v>
      </c>
      <c r="I2716">
        <v>63300080</v>
      </c>
      <c r="J2716" t="s">
        <v>91</v>
      </c>
      <c r="K2716" s="3"/>
      <c r="L2716" s="3">
        <v>50482.123359306745</v>
      </c>
      <c r="M2716" s="3">
        <v>52248.997676882478</v>
      </c>
      <c r="N2716" s="107"/>
      <c r="O2716" s="100"/>
      <c r="P2716" s="3">
        <f t="shared" si="42"/>
        <v>102731.12103618923</v>
      </c>
    </row>
    <row r="2717" spans="1:16" x14ac:dyDescent="0.35">
      <c r="A2717" t="s">
        <v>10</v>
      </c>
      <c r="C2717" t="s">
        <v>11</v>
      </c>
      <c r="D2717" t="s">
        <v>44</v>
      </c>
      <c r="E2717" t="s">
        <v>488</v>
      </c>
      <c r="F2717" t="s">
        <v>489</v>
      </c>
      <c r="G2717">
        <v>4230</v>
      </c>
      <c r="H2717" t="s">
        <v>479</v>
      </c>
      <c r="I2717">
        <v>63300100</v>
      </c>
      <c r="J2717" t="s">
        <v>1869</v>
      </c>
      <c r="K2717" s="3"/>
      <c r="L2717" s="3">
        <v>15277.484700842831</v>
      </c>
      <c r="M2717" s="3">
        <v>15812.196665372328</v>
      </c>
      <c r="N2717" s="107"/>
      <c r="O2717" s="100"/>
      <c r="P2717" s="3">
        <f t="shared" si="42"/>
        <v>31089.681366215162</v>
      </c>
    </row>
    <row r="2718" spans="1:16" x14ac:dyDescent="0.35">
      <c r="A2718" t="s">
        <v>10</v>
      </c>
      <c r="C2718" t="s">
        <v>11</v>
      </c>
      <c r="D2718" t="s">
        <v>44</v>
      </c>
      <c r="E2718" t="s">
        <v>488</v>
      </c>
      <c r="F2718" t="s">
        <v>489</v>
      </c>
      <c r="G2718">
        <v>4230</v>
      </c>
      <c r="H2718" t="s">
        <v>479</v>
      </c>
      <c r="I2718">
        <v>63300130</v>
      </c>
      <c r="J2718" t="s">
        <v>1896</v>
      </c>
      <c r="K2718" s="3"/>
      <c r="L2718" s="3">
        <v>16605.961631350903</v>
      </c>
      <c r="M2718" s="3">
        <v>17187.170288448186</v>
      </c>
      <c r="N2718" s="107"/>
      <c r="O2718" s="100"/>
      <c r="P2718" s="3">
        <f t="shared" si="42"/>
        <v>33793.131919799089</v>
      </c>
    </row>
    <row r="2719" spans="1:16" x14ac:dyDescent="0.35">
      <c r="A2719" t="s">
        <v>10</v>
      </c>
      <c r="C2719" t="s">
        <v>11</v>
      </c>
      <c r="D2719" t="s">
        <v>44</v>
      </c>
      <c r="E2719" t="s">
        <v>488</v>
      </c>
      <c r="F2719" t="s">
        <v>489</v>
      </c>
      <c r="G2719">
        <v>4230</v>
      </c>
      <c r="H2719" t="s">
        <v>479</v>
      </c>
      <c r="I2719">
        <v>63300170</v>
      </c>
      <c r="J2719" t="s">
        <v>1873</v>
      </c>
      <c r="K2719" s="3"/>
      <c r="L2719" s="3">
        <v>26403.478993847937</v>
      </c>
      <c r="M2719" s="3">
        <v>27327.600758632612</v>
      </c>
      <c r="N2719" s="107"/>
      <c r="O2719" s="100"/>
      <c r="P2719" s="3">
        <f t="shared" si="42"/>
        <v>53731.079752480553</v>
      </c>
    </row>
    <row r="2720" spans="1:16" x14ac:dyDescent="0.35">
      <c r="A2720" t="s">
        <v>10</v>
      </c>
      <c r="C2720" t="s">
        <v>11</v>
      </c>
      <c r="D2720" t="s">
        <v>44</v>
      </c>
      <c r="E2720" t="s">
        <v>395</v>
      </c>
      <c r="F2720" t="s">
        <v>396</v>
      </c>
      <c r="G2720">
        <v>4580</v>
      </c>
      <c r="H2720" t="s">
        <v>392</v>
      </c>
      <c r="I2720">
        <v>63300040</v>
      </c>
      <c r="J2720" t="s">
        <v>1515</v>
      </c>
      <c r="K2720" s="3"/>
      <c r="L2720" s="3">
        <v>12655.763087973875</v>
      </c>
      <c r="M2720" s="3">
        <v>13086.414571052959</v>
      </c>
      <c r="N2720" s="107"/>
      <c r="O2720" s="100"/>
      <c r="P2720" s="3">
        <f t="shared" si="42"/>
        <v>25742.177659026835</v>
      </c>
    </row>
    <row r="2721" spans="1:16" x14ac:dyDescent="0.35">
      <c r="A2721" t="s">
        <v>10</v>
      </c>
      <c r="C2721" t="s">
        <v>11</v>
      </c>
      <c r="D2721" t="s">
        <v>44</v>
      </c>
      <c r="E2721" t="s">
        <v>395</v>
      </c>
      <c r="F2721" t="s">
        <v>396</v>
      </c>
      <c r="G2721">
        <v>4580</v>
      </c>
      <c r="H2721" t="s">
        <v>392</v>
      </c>
      <c r="I2721">
        <v>63300080</v>
      </c>
      <c r="J2721" t="s">
        <v>91</v>
      </c>
      <c r="K2721" s="3"/>
      <c r="L2721" s="3">
        <v>36641.447416610077</v>
      </c>
      <c r="M2721" s="3">
        <v>37888.285996191429</v>
      </c>
      <c r="N2721" s="107"/>
      <c r="O2721" s="100"/>
      <c r="P2721" s="3">
        <f t="shared" si="42"/>
        <v>74529.733412801506</v>
      </c>
    </row>
    <row r="2722" spans="1:16" x14ac:dyDescent="0.35">
      <c r="A2722" t="s">
        <v>10</v>
      </c>
      <c r="C2722" t="s">
        <v>11</v>
      </c>
      <c r="D2722" t="s">
        <v>44</v>
      </c>
      <c r="E2722" t="s">
        <v>395</v>
      </c>
      <c r="F2722" t="s">
        <v>396</v>
      </c>
      <c r="G2722">
        <v>4580</v>
      </c>
      <c r="H2722" t="s">
        <v>392</v>
      </c>
      <c r="I2722">
        <v>63300100</v>
      </c>
      <c r="J2722" t="s">
        <v>1869</v>
      </c>
      <c r="K2722" s="3"/>
      <c r="L2722" s="3">
        <v>11088.85908660568</v>
      </c>
      <c r="M2722" s="3">
        <v>11466.191814636881</v>
      </c>
      <c r="N2722" s="107"/>
      <c r="O2722" s="100"/>
      <c r="P2722" s="3">
        <f t="shared" si="42"/>
        <v>22555.050901242561</v>
      </c>
    </row>
    <row r="2723" spans="1:16" x14ac:dyDescent="0.35">
      <c r="A2723" t="s">
        <v>10</v>
      </c>
      <c r="C2723" t="s">
        <v>11</v>
      </c>
      <c r="D2723" t="s">
        <v>44</v>
      </c>
      <c r="E2723" t="s">
        <v>395</v>
      </c>
      <c r="F2723" t="s">
        <v>396</v>
      </c>
      <c r="G2723">
        <v>4580</v>
      </c>
      <c r="H2723" t="s">
        <v>392</v>
      </c>
      <c r="I2723">
        <v>63300130</v>
      </c>
      <c r="J2723" t="s">
        <v>1896</v>
      </c>
      <c r="K2723" s="3"/>
      <c r="L2723" s="3">
        <v>12053.107702832265</v>
      </c>
      <c r="M2723" s="3">
        <v>12463.251972431393</v>
      </c>
      <c r="N2723" s="107"/>
      <c r="O2723" s="100"/>
      <c r="P2723" s="3">
        <f t="shared" si="42"/>
        <v>24516.359675263659</v>
      </c>
    </row>
    <row r="2724" spans="1:16" x14ac:dyDescent="0.35">
      <c r="A2724" t="s">
        <v>10</v>
      </c>
      <c r="C2724" t="s">
        <v>11</v>
      </c>
      <c r="D2724" t="s">
        <v>44</v>
      </c>
      <c r="E2724" t="s">
        <v>395</v>
      </c>
      <c r="F2724" t="s">
        <v>396</v>
      </c>
      <c r="G2724">
        <v>4580</v>
      </c>
      <c r="H2724" t="s">
        <v>392</v>
      </c>
      <c r="I2724">
        <v>63300170</v>
      </c>
      <c r="J2724" t="s">
        <v>1873</v>
      </c>
      <c r="K2724" s="3"/>
      <c r="L2724" s="3">
        <v>19164.441247503299</v>
      </c>
      <c r="M2724" s="3">
        <v>19816.57063616591</v>
      </c>
      <c r="N2724" s="107"/>
      <c r="O2724" s="100"/>
      <c r="P2724" s="3">
        <f t="shared" si="42"/>
        <v>38981.011883669213</v>
      </c>
    </row>
    <row r="2725" spans="1:16" x14ac:dyDescent="0.35">
      <c r="A2725" t="s">
        <v>10</v>
      </c>
      <c r="C2725" t="s">
        <v>11</v>
      </c>
      <c r="D2725" t="s">
        <v>44</v>
      </c>
      <c r="E2725" t="s">
        <v>397</v>
      </c>
      <c r="F2725" t="s">
        <v>398</v>
      </c>
      <c r="G2725">
        <v>4580</v>
      </c>
      <c r="H2725" t="s">
        <v>392</v>
      </c>
      <c r="I2725">
        <v>63300040</v>
      </c>
      <c r="J2725" t="s">
        <v>1515</v>
      </c>
      <c r="K2725" s="3"/>
      <c r="L2725" s="3">
        <v>12561.746646133994</v>
      </c>
      <c r="M2725" s="3">
        <v>12996.549428748682</v>
      </c>
      <c r="N2725" s="107"/>
      <c r="O2725" s="100"/>
      <c r="P2725" s="3">
        <f t="shared" si="42"/>
        <v>25558.296074882674</v>
      </c>
    </row>
    <row r="2726" spans="1:16" x14ac:dyDescent="0.35">
      <c r="A2726" t="s">
        <v>10</v>
      </c>
      <c r="C2726" t="s">
        <v>11</v>
      </c>
      <c r="D2726" t="s">
        <v>44</v>
      </c>
      <c r="E2726" t="s">
        <v>397</v>
      </c>
      <c r="F2726" t="s">
        <v>398</v>
      </c>
      <c r="G2726">
        <v>4580</v>
      </c>
      <c r="H2726" t="s">
        <v>392</v>
      </c>
      <c r="I2726">
        <v>63300080</v>
      </c>
      <c r="J2726" t="s">
        <v>91</v>
      </c>
      <c r="K2726" s="3"/>
      <c r="L2726" s="3">
        <v>36369.247432616517</v>
      </c>
      <c r="M2726" s="3">
        <v>37628.105012758089</v>
      </c>
      <c r="N2726" s="107"/>
      <c r="O2726" s="100"/>
      <c r="P2726" s="3">
        <f t="shared" si="42"/>
        <v>73997.352445374607</v>
      </c>
    </row>
    <row r="2727" spans="1:16" x14ac:dyDescent="0.35">
      <c r="A2727" t="s">
        <v>10</v>
      </c>
      <c r="C2727" t="s">
        <v>11</v>
      </c>
      <c r="D2727" t="s">
        <v>44</v>
      </c>
      <c r="E2727" t="s">
        <v>397</v>
      </c>
      <c r="F2727" t="s">
        <v>398</v>
      </c>
      <c r="G2727">
        <v>4580</v>
      </c>
      <c r="H2727" t="s">
        <v>392</v>
      </c>
      <c r="I2727">
        <v>63300100</v>
      </c>
      <c r="J2727" t="s">
        <v>1869</v>
      </c>
      <c r="K2727" s="3"/>
      <c r="L2727" s="3">
        <v>11006.482775660261</v>
      </c>
      <c r="M2727" s="3">
        <v>11387.452832808371</v>
      </c>
      <c r="N2727" s="107"/>
      <c r="O2727" s="100"/>
      <c r="P2727" s="3">
        <f t="shared" si="42"/>
        <v>22393.93560846863</v>
      </c>
    </row>
    <row r="2728" spans="1:16" x14ac:dyDescent="0.35">
      <c r="A2728" t="s">
        <v>10</v>
      </c>
      <c r="C2728" t="s">
        <v>11</v>
      </c>
      <c r="D2728" t="s">
        <v>44</v>
      </c>
      <c r="E2728" t="s">
        <v>397</v>
      </c>
      <c r="F2728" t="s">
        <v>398</v>
      </c>
      <c r="G2728">
        <v>4580</v>
      </c>
      <c r="H2728" t="s">
        <v>392</v>
      </c>
      <c r="I2728">
        <v>63300130</v>
      </c>
      <c r="J2728" t="s">
        <v>1896</v>
      </c>
      <c r="K2728" s="3"/>
      <c r="L2728" s="3">
        <v>14356.281881295992</v>
      </c>
      <c r="M2728" s="3">
        <v>14853.199347141352</v>
      </c>
      <c r="N2728" s="107"/>
      <c r="O2728" s="100"/>
      <c r="P2728" s="3">
        <f t="shared" si="42"/>
        <v>29209.481228437344</v>
      </c>
    </row>
    <row r="2729" spans="1:16" x14ac:dyDescent="0.35">
      <c r="A2729" t="s">
        <v>10</v>
      </c>
      <c r="C2729" t="s">
        <v>11</v>
      </c>
      <c r="D2729" t="s">
        <v>44</v>
      </c>
      <c r="E2729" t="s">
        <v>397</v>
      </c>
      <c r="F2729" t="s">
        <v>398</v>
      </c>
      <c r="G2729">
        <v>4580</v>
      </c>
      <c r="H2729" t="s">
        <v>392</v>
      </c>
      <c r="I2729">
        <v>63300170</v>
      </c>
      <c r="J2729" t="s">
        <v>1873</v>
      </c>
      <c r="K2729" s="3"/>
      <c r="L2729" s="3">
        <v>19022.073492717191</v>
      </c>
      <c r="M2729" s="3">
        <v>19680.489134962292</v>
      </c>
      <c r="N2729" s="107"/>
      <c r="O2729" s="100"/>
      <c r="P2729" s="3">
        <f t="shared" si="42"/>
        <v>38702.562627679479</v>
      </c>
    </row>
    <row r="2730" spans="1:16" x14ac:dyDescent="0.35">
      <c r="A2730" t="s">
        <v>10</v>
      </c>
      <c r="C2730" t="s">
        <v>11</v>
      </c>
      <c r="D2730" t="s">
        <v>44</v>
      </c>
      <c r="E2730" t="s">
        <v>399</v>
      </c>
      <c r="F2730" t="s">
        <v>400</v>
      </c>
      <c r="G2730">
        <v>4580</v>
      </c>
      <c r="H2730" t="s">
        <v>392</v>
      </c>
      <c r="I2730">
        <v>63300040</v>
      </c>
      <c r="J2730" t="s">
        <v>1515</v>
      </c>
      <c r="K2730" s="3"/>
      <c r="L2730" s="3">
        <v>238236.91138645599</v>
      </c>
      <c r="M2730" s="3">
        <v>245206.66635998193</v>
      </c>
      <c r="N2730" s="107"/>
      <c r="O2730" s="100"/>
      <c r="P2730" s="3">
        <f t="shared" si="42"/>
        <v>483443.57774643792</v>
      </c>
    </row>
    <row r="2731" spans="1:16" x14ac:dyDescent="0.35">
      <c r="A2731" t="s">
        <v>10</v>
      </c>
      <c r="C2731" t="s">
        <v>11</v>
      </c>
      <c r="D2731" t="s">
        <v>44</v>
      </c>
      <c r="E2731" t="s">
        <v>399</v>
      </c>
      <c r="F2731" t="s">
        <v>400</v>
      </c>
      <c r="G2731">
        <v>4580</v>
      </c>
      <c r="H2731" t="s">
        <v>392</v>
      </c>
      <c r="I2731">
        <v>63300080</v>
      </c>
      <c r="J2731" t="s">
        <v>91</v>
      </c>
      <c r="K2731" s="3"/>
      <c r="L2731" s="3">
        <v>689752.58153792971</v>
      </c>
      <c r="M2731" s="3">
        <v>709931.68165175722</v>
      </c>
      <c r="N2731" s="107"/>
      <c r="O2731" s="100"/>
      <c r="P2731" s="3">
        <f t="shared" si="42"/>
        <v>1399684.2631896869</v>
      </c>
    </row>
    <row r="2732" spans="1:16" x14ac:dyDescent="0.35">
      <c r="A2732" t="s">
        <v>10</v>
      </c>
      <c r="C2732" t="s">
        <v>11</v>
      </c>
      <c r="D2732" t="s">
        <v>44</v>
      </c>
      <c r="E2732" t="s">
        <v>399</v>
      </c>
      <c r="F2732" t="s">
        <v>400</v>
      </c>
      <c r="G2732">
        <v>4580</v>
      </c>
      <c r="H2732" t="s">
        <v>392</v>
      </c>
      <c r="I2732">
        <v>63300100</v>
      </c>
      <c r="J2732" t="s">
        <v>1869</v>
      </c>
      <c r="K2732" s="3"/>
      <c r="L2732" s="3">
        <v>208740.91283384716</v>
      </c>
      <c r="M2732" s="3">
        <v>214847.74576303179</v>
      </c>
      <c r="N2732" s="107"/>
      <c r="O2732" s="100"/>
      <c r="P2732" s="3">
        <f t="shared" si="42"/>
        <v>423588.65859687899</v>
      </c>
    </row>
    <row r="2733" spans="1:16" x14ac:dyDescent="0.35">
      <c r="A2733" t="s">
        <v>10</v>
      </c>
      <c r="C2733" t="s">
        <v>11</v>
      </c>
      <c r="D2733" t="s">
        <v>44</v>
      </c>
      <c r="E2733" t="s">
        <v>399</v>
      </c>
      <c r="F2733" t="s">
        <v>400</v>
      </c>
      <c r="G2733">
        <v>4580</v>
      </c>
      <c r="H2733" t="s">
        <v>392</v>
      </c>
      <c r="I2733">
        <v>63300110</v>
      </c>
      <c r="J2733" t="s">
        <v>1866</v>
      </c>
      <c r="K2733" s="3"/>
      <c r="L2733" s="3">
        <v>279.84000000000003</v>
      </c>
      <c r="M2733" s="3">
        <v>279.84000000000003</v>
      </c>
      <c r="N2733" s="107"/>
      <c r="O2733" s="100"/>
      <c r="P2733" s="3">
        <f t="shared" si="42"/>
        <v>559.68000000000006</v>
      </c>
    </row>
    <row r="2734" spans="1:16" x14ac:dyDescent="0.35">
      <c r="A2734" t="s">
        <v>10</v>
      </c>
      <c r="C2734" t="s">
        <v>11</v>
      </c>
      <c r="D2734" t="s">
        <v>44</v>
      </c>
      <c r="E2734" t="s">
        <v>399</v>
      </c>
      <c r="F2734" t="s">
        <v>400</v>
      </c>
      <c r="G2734">
        <v>4580</v>
      </c>
      <c r="H2734" t="s">
        <v>392</v>
      </c>
      <c r="I2734">
        <v>63300130</v>
      </c>
      <c r="J2734" t="s">
        <v>1896</v>
      </c>
      <c r="K2734" s="3"/>
      <c r="L2734" s="3">
        <v>113446.14827926476</v>
      </c>
      <c r="M2734" s="3">
        <v>116765.07921903902</v>
      </c>
      <c r="N2734" s="107"/>
      <c r="O2734" s="100"/>
      <c r="P2734" s="3">
        <f t="shared" si="42"/>
        <v>230211.22749830378</v>
      </c>
    </row>
    <row r="2735" spans="1:16" x14ac:dyDescent="0.35">
      <c r="A2735" t="s">
        <v>10</v>
      </c>
      <c r="C2735" t="s">
        <v>11</v>
      </c>
      <c r="D2735" t="s">
        <v>44</v>
      </c>
      <c r="E2735" t="s">
        <v>399</v>
      </c>
      <c r="F2735" t="s">
        <v>400</v>
      </c>
      <c r="G2735">
        <v>4580</v>
      </c>
      <c r="H2735" t="s">
        <v>392</v>
      </c>
      <c r="I2735">
        <v>63300170</v>
      </c>
      <c r="J2735" t="s">
        <v>1873</v>
      </c>
      <c r="K2735" s="3"/>
      <c r="L2735" s="3">
        <v>360758.75152806193</v>
      </c>
      <c r="M2735" s="3">
        <v>371312.95191654406</v>
      </c>
      <c r="N2735" s="107"/>
      <c r="O2735" s="100"/>
      <c r="P2735" s="3">
        <f t="shared" si="42"/>
        <v>732071.70344460593</v>
      </c>
    </row>
    <row r="2736" spans="1:16" x14ac:dyDescent="0.35">
      <c r="A2736" t="s">
        <v>10</v>
      </c>
      <c r="C2736" t="s">
        <v>11</v>
      </c>
      <c r="D2736" t="s">
        <v>44</v>
      </c>
      <c r="E2736" t="s">
        <v>387</v>
      </c>
      <c r="F2736" t="s">
        <v>388</v>
      </c>
      <c r="G2736">
        <v>4582</v>
      </c>
      <c r="H2736" t="s">
        <v>389</v>
      </c>
      <c r="I2736">
        <v>63300040</v>
      </c>
      <c r="J2736" t="s">
        <v>1515</v>
      </c>
      <c r="K2736" s="3"/>
      <c r="L2736" s="3">
        <v>14696.70651768971</v>
      </c>
      <c r="M2736" s="3">
        <v>15211.091245808848</v>
      </c>
      <c r="N2736" s="107"/>
      <c r="O2736" s="100"/>
      <c r="P2736" s="3">
        <f t="shared" si="42"/>
        <v>29907.797763498558</v>
      </c>
    </row>
    <row r="2737" spans="1:16" x14ac:dyDescent="0.35">
      <c r="A2737" t="s">
        <v>10</v>
      </c>
      <c r="C2737" t="s">
        <v>11</v>
      </c>
      <c r="D2737" t="s">
        <v>44</v>
      </c>
      <c r="E2737" t="s">
        <v>387</v>
      </c>
      <c r="F2737" t="s">
        <v>388</v>
      </c>
      <c r="G2737">
        <v>4582</v>
      </c>
      <c r="H2737" t="s">
        <v>389</v>
      </c>
      <c r="I2737">
        <v>63300080</v>
      </c>
      <c r="J2737" t="s">
        <v>91</v>
      </c>
      <c r="K2737" s="3"/>
      <c r="L2737" s="3">
        <v>42550.464584549256</v>
      </c>
      <c r="M2737" s="3">
        <v>44039.730845008475</v>
      </c>
      <c r="N2737" s="107"/>
      <c r="O2737" s="100"/>
      <c r="P2737" s="3">
        <f t="shared" si="42"/>
        <v>86590.195429557731</v>
      </c>
    </row>
    <row r="2738" spans="1:16" x14ac:dyDescent="0.35">
      <c r="A2738" t="s">
        <v>10</v>
      </c>
      <c r="C2738" t="s">
        <v>11</v>
      </c>
      <c r="D2738" t="s">
        <v>44</v>
      </c>
      <c r="E2738" t="s">
        <v>387</v>
      </c>
      <c r="F2738" t="s">
        <v>388</v>
      </c>
      <c r="G2738">
        <v>4582</v>
      </c>
      <c r="H2738" t="s">
        <v>389</v>
      </c>
      <c r="I2738">
        <v>63300100</v>
      </c>
      <c r="J2738" t="s">
        <v>1869</v>
      </c>
      <c r="K2738" s="3"/>
      <c r="L2738" s="3">
        <v>12877.114282166222</v>
      </c>
      <c r="M2738" s="3">
        <v>13327.813282042038</v>
      </c>
      <c r="N2738" s="107"/>
      <c r="O2738" s="100"/>
      <c r="P2738" s="3">
        <f t="shared" si="42"/>
        <v>26204.927564208258</v>
      </c>
    </row>
    <row r="2739" spans="1:16" x14ac:dyDescent="0.35">
      <c r="A2739" t="s">
        <v>10</v>
      </c>
      <c r="C2739" t="s">
        <v>11</v>
      </c>
      <c r="D2739" t="s">
        <v>44</v>
      </c>
      <c r="E2739" t="s">
        <v>387</v>
      </c>
      <c r="F2739" t="s">
        <v>388</v>
      </c>
      <c r="G2739">
        <v>4582</v>
      </c>
      <c r="H2739" t="s">
        <v>389</v>
      </c>
      <c r="I2739">
        <v>63300170</v>
      </c>
      <c r="J2739" t="s">
        <v>1873</v>
      </c>
      <c r="K2739" s="3"/>
      <c r="L2739" s="3">
        <v>22255.012726787274</v>
      </c>
      <c r="M2739" s="3">
        <v>23033.938172224829</v>
      </c>
      <c r="N2739" s="107"/>
      <c r="O2739" s="100"/>
      <c r="P2739" s="3">
        <f t="shared" si="42"/>
        <v>45288.950899012103</v>
      </c>
    </row>
    <row r="2740" spans="1:16" x14ac:dyDescent="0.35">
      <c r="A2740" t="s">
        <v>10</v>
      </c>
      <c r="C2740" t="s">
        <v>11</v>
      </c>
      <c r="D2740" t="s">
        <v>44</v>
      </c>
      <c r="E2740" t="s">
        <v>384</v>
      </c>
      <c r="F2740" t="s">
        <v>385</v>
      </c>
      <c r="G2740">
        <v>4585</v>
      </c>
      <c r="H2740" t="s">
        <v>386</v>
      </c>
      <c r="I2740">
        <v>63300040</v>
      </c>
      <c r="J2740" t="s">
        <v>1515</v>
      </c>
      <c r="K2740" s="3"/>
      <c r="L2740" s="3">
        <v>21201.572349482631</v>
      </c>
      <c r="M2740" s="3">
        <v>21943.627381714523</v>
      </c>
      <c r="N2740" s="107"/>
      <c r="O2740" s="100"/>
      <c r="P2740" s="3">
        <f t="shared" si="42"/>
        <v>43145.19973119715</v>
      </c>
    </row>
    <row r="2741" spans="1:16" x14ac:dyDescent="0.35">
      <c r="A2741" t="s">
        <v>10</v>
      </c>
      <c r="C2741" t="s">
        <v>11</v>
      </c>
      <c r="D2741" t="s">
        <v>44</v>
      </c>
      <c r="E2741" t="s">
        <v>384</v>
      </c>
      <c r="F2741" t="s">
        <v>385</v>
      </c>
      <c r="G2741">
        <v>4585</v>
      </c>
      <c r="H2741" t="s">
        <v>386</v>
      </c>
      <c r="I2741">
        <v>63300080</v>
      </c>
      <c r="J2741" t="s">
        <v>91</v>
      </c>
      <c r="K2741" s="3"/>
      <c r="L2741" s="3">
        <v>61383.59994516876</v>
      </c>
      <c r="M2741" s="3">
        <v>63532.02594324966</v>
      </c>
      <c r="N2741" s="107"/>
      <c r="O2741" s="100"/>
      <c r="P2741" s="3">
        <f t="shared" si="42"/>
        <v>124915.62588841842</v>
      </c>
    </row>
    <row r="2742" spans="1:16" x14ac:dyDescent="0.35">
      <c r="A2742" t="s">
        <v>10</v>
      </c>
      <c r="C2742" t="s">
        <v>11</v>
      </c>
      <c r="D2742" t="s">
        <v>44</v>
      </c>
      <c r="E2742" t="s">
        <v>384</v>
      </c>
      <c r="F2742" t="s">
        <v>385</v>
      </c>
      <c r="G2742">
        <v>4585</v>
      </c>
      <c r="H2742" t="s">
        <v>386</v>
      </c>
      <c r="I2742">
        <v>63300100</v>
      </c>
      <c r="J2742" t="s">
        <v>1869</v>
      </c>
      <c r="K2742" s="3"/>
      <c r="L2742" s="3">
        <v>18576.615772880021</v>
      </c>
      <c r="M2742" s="3">
        <v>19226.79732493082</v>
      </c>
      <c r="N2742" s="107"/>
      <c r="O2742" s="100"/>
      <c r="P2742" s="3">
        <f t="shared" si="42"/>
        <v>37803.413097810844</v>
      </c>
    </row>
    <row r="2743" spans="1:16" x14ac:dyDescent="0.35">
      <c r="A2743" t="s">
        <v>10</v>
      </c>
      <c r="C2743" t="s">
        <v>11</v>
      </c>
      <c r="D2743" t="s">
        <v>44</v>
      </c>
      <c r="E2743" t="s">
        <v>384</v>
      </c>
      <c r="F2743" t="s">
        <v>385</v>
      </c>
      <c r="G2743">
        <v>4585</v>
      </c>
      <c r="H2743" t="s">
        <v>386</v>
      </c>
      <c r="I2743">
        <v>63300170</v>
      </c>
      <c r="J2743" t="s">
        <v>1873</v>
      </c>
      <c r="K2743" s="3"/>
      <c r="L2743" s="3">
        <v>32105.238129216559</v>
      </c>
      <c r="M2743" s="3">
        <v>33228.921463739134</v>
      </c>
      <c r="N2743" s="107"/>
      <c r="O2743" s="100"/>
      <c r="P2743" s="3">
        <f t="shared" si="42"/>
        <v>65334.159592955693</v>
      </c>
    </row>
    <row r="2744" spans="1:16" x14ac:dyDescent="0.35">
      <c r="A2744" t="s">
        <v>10</v>
      </c>
      <c r="C2744" t="s">
        <v>11</v>
      </c>
      <c r="D2744" t="s">
        <v>44</v>
      </c>
      <c r="E2744" t="s">
        <v>372</v>
      </c>
      <c r="F2744" t="s">
        <v>373</v>
      </c>
      <c r="G2744">
        <v>4587</v>
      </c>
      <c r="H2744" t="s">
        <v>374</v>
      </c>
      <c r="I2744">
        <v>63300040</v>
      </c>
      <c r="J2744" t="s">
        <v>1515</v>
      </c>
      <c r="K2744" s="3"/>
      <c r="L2744" s="3">
        <v>21383.735759636107</v>
      </c>
      <c r="M2744" s="3">
        <v>22132.166511223368</v>
      </c>
      <c r="N2744" s="107"/>
      <c r="O2744" s="100"/>
      <c r="P2744" s="3">
        <f t="shared" si="42"/>
        <v>43515.902270859471</v>
      </c>
    </row>
    <row r="2745" spans="1:16" x14ac:dyDescent="0.35">
      <c r="A2745" t="s">
        <v>10</v>
      </c>
      <c r="C2745" t="s">
        <v>11</v>
      </c>
      <c r="D2745" t="s">
        <v>44</v>
      </c>
      <c r="E2745" t="s">
        <v>372</v>
      </c>
      <c r="F2745" t="s">
        <v>373</v>
      </c>
      <c r="G2745">
        <v>4587</v>
      </c>
      <c r="H2745" t="s">
        <v>374</v>
      </c>
      <c r="I2745">
        <v>63300080</v>
      </c>
      <c r="J2745" t="s">
        <v>91</v>
      </c>
      <c r="K2745" s="3"/>
      <c r="L2745" s="3">
        <v>61911.006389803588</v>
      </c>
      <c r="M2745" s="3">
        <v>64077.891613446707</v>
      </c>
      <c r="N2745" s="107"/>
      <c r="O2745" s="100"/>
      <c r="P2745" s="3">
        <f t="shared" si="42"/>
        <v>125988.8980032503</v>
      </c>
    </row>
    <row r="2746" spans="1:16" x14ac:dyDescent="0.35">
      <c r="A2746" t="s">
        <v>10</v>
      </c>
      <c r="C2746" t="s">
        <v>11</v>
      </c>
      <c r="D2746" t="s">
        <v>44</v>
      </c>
      <c r="E2746" t="s">
        <v>372</v>
      </c>
      <c r="F2746" t="s">
        <v>373</v>
      </c>
      <c r="G2746">
        <v>4587</v>
      </c>
      <c r="H2746" t="s">
        <v>374</v>
      </c>
      <c r="I2746">
        <v>63300100</v>
      </c>
      <c r="J2746" t="s">
        <v>1869</v>
      </c>
      <c r="K2746" s="3"/>
      <c r="L2746" s="3">
        <v>18736.225617966877</v>
      </c>
      <c r="M2746" s="3">
        <v>19391.993514595713</v>
      </c>
      <c r="N2746" s="107"/>
      <c r="O2746" s="100"/>
      <c r="P2746" s="3">
        <f t="shared" si="42"/>
        <v>38128.21913256259</v>
      </c>
    </row>
    <row r="2747" spans="1:16" x14ac:dyDescent="0.35">
      <c r="A2747" t="s">
        <v>10</v>
      </c>
      <c r="C2747" t="s">
        <v>11</v>
      </c>
      <c r="D2747" t="s">
        <v>44</v>
      </c>
      <c r="E2747" t="s">
        <v>372</v>
      </c>
      <c r="F2747" t="s">
        <v>373</v>
      </c>
      <c r="G2747">
        <v>4587</v>
      </c>
      <c r="H2747" t="s">
        <v>374</v>
      </c>
      <c r="I2747">
        <v>63300130</v>
      </c>
      <c r="J2747" t="s">
        <v>1896</v>
      </c>
      <c r="K2747" s="3"/>
      <c r="L2747" s="3">
        <v>20365.462628224865</v>
      </c>
      <c r="M2747" s="3">
        <v>21078.253820212733</v>
      </c>
      <c r="N2747" s="107"/>
      <c r="O2747" s="100"/>
      <c r="P2747" s="3">
        <f t="shared" si="42"/>
        <v>41443.716448437597</v>
      </c>
    </row>
    <row r="2748" spans="1:16" x14ac:dyDescent="0.35">
      <c r="A2748" t="s">
        <v>10</v>
      </c>
      <c r="C2748" t="s">
        <v>11</v>
      </c>
      <c r="D2748" t="s">
        <v>44</v>
      </c>
      <c r="E2748" t="s">
        <v>372</v>
      </c>
      <c r="F2748" t="s">
        <v>373</v>
      </c>
      <c r="G2748">
        <v>4587</v>
      </c>
      <c r="H2748" t="s">
        <v>374</v>
      </c>
      <c r="I2748">
        <v>63300170</v>
      </c>
      <c r="J2748" t="s">
        <v>1873</v>
      </c>
      <c r="K2748" s="3"/>
      <c r="L2748" s="3">
        <v>32381.085578877533</v>
      </c>
      <c r="M2748" s="3">
        <v>33514.423574138244</v>
      </c>
      <c r="N2748" s="107"/>
      <c r="O2748" s="100"/>
      <c r="P2748" s="3">
        <f t="shared" si="42"/>
        <v>65895.509153015781</v>
      </c>
    </row>
    <row r="2749" spans="1:16" x14ac:dyDescent="0.35">
      <c r="A2749" t="s">
        <v>10</v>
      </c>
      <c r="C2749" t="s">
        <v>11</v>
      </c>
      <c r="D2749" t="s">
        <v>44</v>
      </c>
      <c r="E2749" t="s">
        <v>375</v>
      </c>
      <c r="F2749" t="s">
        <v>376</v>
      </c>
      <c r="G2749">
        <v>4587</v>
      </c>
      <c r="H2749" t="s">
        <v>374</v>
      </c>
      <c r="I2749">
        <v>63300040</v>
      </c>
      <c r="J2749" t="s">
        <v>1515</v>
      </c>
      <c r="K2749" s="3"/>
      <c r="L2749" s="3">
        <v>86120.068463481555</v>
      </c>
      <c r="M2749" s="3">
        <v>90250.055984703402</v>
      </c>
      <c r="N2749" s="107"/>
      <c r="O2749" s="100"/>
      <c r="P2749" s="3">
        <f t="shared" si="42"/>
        <v>176370.12444818497</v>
      </c>
    </row>
    <row r="2750" spans="1:16" x14ac:dyDescent="0.35">
      <c r="A2750" t="s">
        <v>10</v>
      </c>
      <c r="C2750" t="s">
        <v>11</v>
      </c>
      <c r="D2750" t="s">
        <v>44</v>
      </c>
      <c r="E2750" t="s">
        <v>375</v>
      </c>
      <c r="F2750" t="s">
        <v>376</v>
      </c>
      <c r="G2750">
        <v>4587</v>
      </c>
      <c r="H2750" t="s">
        <v>374</v>
      </c>
      <c r="I2750">
        <v>63300080</v>
      </c>
      <c r="J2750" t="s">
        <v>91</v>
      </c>
      <c r="K2750" s="3"/>
      <c r="L2750" s="3">
        <v>249338.10297998469</v>
      </c>
      <c r="M2750" s="3">
        <v>261295.40018428417</v>
      </c>
      <c r="N2750" s="107"/>
      <c r="O2750" s="100"/>
      <c r="P2750" s="3">
        <f t="shared" si="42"/>
        <v>510633.50316426886</v>
      </c>
    </row>
    <row r="2751" spans="1:16" x14ac:dyDescent="0.35">
      <c r="A2751" t="s">
        <v>10</v>
      </c>
      <c r="C2751" t="s">
        <v>11</v>
      </c>
      <c r="D2751" t="s">
        <v>44</v>
      </c>
      <c r="E2751" t="s">
        <v>375</v>
      </c>
      <c r="F2751" t="s">
        <v>376</v>
      </c>
      <c r="G2751">
        <v>4587</v>
      </c>
      <c r="H2751" t="s">
        <v>374</v>
      </c>
      <c r="I2751">
        <v>63300100</v>
      </c>
      <c r="J2751" t="s">
        <v>1869</v>
      </c>
      <c r="K2751" s="3"/>
      <c r="L2751" s="3">
        <v>75457.583796574312</v>
      </c>
      <c r="M2751" s="3">
        <v>79076.239529454411</v>
      </c>
      <c r="N2751" s="107"/>
      <c r="O2751" s="100"/>
      <c r="P2751" s="3">
        <f t="shared" si="42"/>
        <v>154533.82332602871</v>
      </c>
    </row>
    <row r="2752" spans="1:16" x14ac:dyDescent="0.35">
      <c r="A2752" t="s">
        <v>10</v>
      </c>
      <c r="C2752" t="s">
        <v>11</v>
      </c>
      <c r="D2752" t="s">
        <v>44</v>
      </c>
      <c r="E2752" t="s">
        <v>375</v>
      </c>
      <c r="F2752" t="s">
        <v>376</v>
      </c>
      <c r="G2752">
        <v>4587</v>
      </c>
      <c r="H2752" t="s">
        <v>374</v>
      </c>
      <c r="I2752">
        <v>63300110</v>
      </c>
      <c r="J2752" t="s">
        <v>1866</v>
      </c>
      <c r="K2752" s="3"/>
      <c r="L2752" s="3">
        <v>-48</v>
      </c>
      <c r="M2752" s="3">
        <v>-48</v>
      </c>
      <c r="N2752" s="107"/>
      <c r="O2752" s="100"/>
      <c r="P2752" s="3">
        <f t="shared" si="42"/>
        <v>-96</v>
      </c>
    </row>
    <row r="2753" spans="1:16" x14ac:dyDescent="0.35">
      <c r="A2753" t="s">
        <v>10</v>
      </c>
      <c r="C2753" t="s">
        <v>11</v>
      </c>
      <c r="D2753" t="s">
        <v>44</v>
      </c>
      <c r="E2753" t="s">
        <v>375</v>
      </c>
      <c r="F2753" t="s">
        <v>376</v>
      </c>
      <c r="G2753">
        <v>4587</v>
      </c>
      <c r="H2753" t="s">
        <v>374</v>
      </c>
      <c r="I2753">
        <v>63300130</v>
      </c>
      <c r="J2753" t="s">
        <v>1896</v>
      </c>
      <c r="K2753" s="3"/>
      <c r="L2753" s="3">
        <v>82019.112822363386</v>
      </c>
      <c r="M2753" s="3">
        <v>85952.434271146107</v>
      </c>
      <c r="N2753" s="107"/>
      <c r="O2753" s="100"/>
      <c r="P2753" s="3">
        <f t="shared" si="42"/>
        <v>167971.54709350949</v>
      </c>
    </row>
    <row r="2754" spans="1:16" x14ac:dyDescent="0.35">
      <c r="A2754" t="s">
        <v>10</v>
      </c>
      <c r="C2754" t="s">
        <v>11</v>
      </c>
      <c r="D2754" t="s">
        <v>44</v>
      </c>
      <c r="E2754" t="s">
        <v>375</v>
      </c>
      <c r="F2754" t="s">
        <v>376</v>
      </c>
      <c r="G2754">
        <v>4587</v>
      </c>
      <c r="H2754" t="s">
        <v>374</v>
      </c>
      <c r="I2754">
        <v>63300170</v>
      </c>
      <c r="J2754" t="s">
        <v>1873</v>
      </c>
      <c r="K2754" s="3"/>
      <c r="L2754" s="3">
        <v>130410.38938755778</v>
      </c>
      <c r="M2754" s="3">
        <v>136664.3704911223</v>
      </c>
      <c r="N2754" s="107"/>
      <c r="O2754" s="100"/>
      <c r="P2754" s="3">
        <f t="shared" si="42"/>
        <v>267074.75987868011</v>
      </c>
    </row>
    <row r="2755" spans="1:16" x14ac:dyDescent="0.35">
      <c r="A2755" t="s">
        <v>10</v>
      </c>
      <c r="C2755" t="s">
        <v>11</v>
      </c>
      <c r="D2755" t="s">
        <v>44</v>
      </c>
      <c r="E2755" t="s">
        <v>377</v>
      </c>
      <c r="F2755" t="s">
        <v>378</v>
      </c>
      <c r="G2755">
        <v>4587</v>
      </c>
      <c r="H2755" t="s">
        <v>374</v>
      </c>
      <c r="I2755">
        <v>63300040</v>
      </c>
      <c r="J2755" t="s">
        <v>1515</v>
      </c>
      <c r="K2755" s="3"/>
      <c r="L2755" s="3">
        <v>25194.48064022476</v>
      </c>
      <c r="M2755" s="3">
        <v>26076.287462632627</v>
      </c>
      <c r="N2755" s="107"/>
      <c r="O2755" s="100"/>
      <c r="P2755" s="3">
        <f t="shared" si="42"/>
        <v>51270.768102857386</v>
      </c>
    </row>
    <row r="2756" spans="1:16" x14ac:dyDescent="0.35">
      <c r="A2756" t="s">
        <v>10</v>
      </c>
      <c r="C2756" t="s">
        <v>11</v>
      </c>
      <c r="D2756" t="s">
        <v>44</v>
      </c>
      <c r="E2756" t="s">
        <v>377</v>
      </c>
      <c r="F2756" t="s">
        <v>378</v>
      </c>
      <c r="G2756">
        <v>4587</v>
      </c>
      <c r="H2756" t="s">
        <v>374</v>
      </c>
      <c r="I2756">
        <v>63300080</v>
      </c>
      <c r="J2756" t="s">
        <v>91</v>
      </c>
      <c r="K2756" s="3"/>
      <c r="L2756" s="3">
        <v>72944.020139317407</v>
      </c>
      <c r="M2756" s="3">
        <v>75497.060844193504</v>
      </c>
      <c r="N2756" s="107"/>
      <c r="O2756" s="100"/>
      <c r="P2756" s="3">
        <f t="shared" ref="P2756:P2819" si="43">SUM(L2756:N2756)</f>
        <v>148441.08098351091</v>
      </c>
    </row>
    <row r="2757" spans="1:16" x14ac:dyDescent="0.35">
      <c r="A2757" t="s">
        <v>10</v>
      </c>
      <c r="C2757" t="s">
        <v>11</v>
      </c>
      <c r="D2757" t="s">
        <v>44</v>
      </c>
      <c r="E2757" t="s">
        <v>377</v>
      </c>
      <c r="F2757" t="s">
        <v>378</v>
      </c>
      <c r="G2757">
        <v>4587</v>
      </c>
      <c r="H2757" t="s">
        <v>374</v>
      </c>
      <c r="I2757">
        <v>63300100</v>
      </c>
      <c r="J2757" t="s">
        <v>1869</v>
      </c>
      <c r="K2757" s="3"/>
      <c r="L2757" s="3">
        <v>22075.163989530269</v>
      </c>
      <c r="M2757" s="3">
        <v>22847.794729163823</v>
      </c>
      <c r="N2757" s="107"/>
      <c r="O2757" s="100"/>
      <c r="P2757" s="3">
        <f t="shared" si="43"/>
        <v>44922.958718694092</v>
      </c>
    </row>
    <row r="2758" spans="1:16" x14ac:dyDescent="0.35">
      <c r="A2758" t="s">
        <v>10</v>
      </c>
      <c r="C2758" t="s">
        <v>11</v>
      </c>
      <c r="D2758" t="s">
        <v>44</v>
      </c>
      <c r="E2758" t="s">
        <v>377</v>
      </c>
      <c r="F2758" t="s">
        <v>378</v>
      </c>
      <c r="G2758">
        <v>4587</v>
      </c>
      <c r="H2758" t="s">
        <v>374</v>
      </c>
      <c r="I2758">
        <v>63300130</v>
      </c>
      <c r="J2758" t="s">
        <v>1896</v>
      </c>
      <c r="K2758" s="3"/>
      <c r="L2758" s="3">
        <v>23994.743466880725</v>
      </c>
      <c r="M2758" s="3">
        <v>24834.559488221552</v>
      </c>
      <c r="N2758" s="107"/>
      <c r="O2758" s="100"/>
      <c r="P2758" s="3">
        <f t="shared" si="43"/>
        <v>48829.302955102277</v>
      </c>
    </row>
    <row r="2759" spans="1:16" x14ac:dyDescent="0.35">
      <c r="A2759" t="s">
        <v>10</v>
      </c>
      <c r="C2759" t="s">
        <v>11</v>
      </c>
      <c r="D2759" t="s">
        <v>44</v>
      </c>
      <c r="E2759" t="s">
        <v>377</v>
      </c>
      <c r="F2759" t="s">
        <v>378</v>
      </c>
      <c r="G2759">
        <v>4587</v>
      </c>
      <c r="H2759" t="s">
        <v>374</v>
      </c>
      <c r="I2759">
        <v>63300170</v>
      </c>
      <c r="J2759" t="s">
        <v>1873</v>
      </c>
      <c r="K2759" s="3"/>
      <c r="L2759" s="3">
        <v>38151.642112340356</v>
      </c>
      <c r="M2759" s="3">
        <v>39486.949586272262</v>
      </c>
      <c r="N2759" s="107"/>
      <c r="O2759" s="100"/>
      <c r="P2759" s="3">
        <f t="shared" si="43"/>
        <v>77638.59169861261</v>
      </c>
    </row>
    <row r="2760" spans="1:16" x14ac:dyDescent="0.35">
      <c r="A2760" t="s">
        <v>10</v>
      </c>
      <c r="C2760" t="s">
        <v>11</v>
      </c>
      <c r="D2760" t="s">
        <v>44</v>
      </c>
      <c r="E2760" t="s">
        <v>379</v>
      </c>
      <c r="F2760" t="s">
        <v>380</v>
      </c>
      <c r="G2760">
        <v>4587</v>
      </c>
      <c r="H2760" t="s">
        <v>374</v>
      </c>
      <c r="I2760">
        <v>63300040</v>
      </c>
      <c r="J2760" t="s">
        <v>1515</v>
      </c>
      <c r="K2760" s="3"/>
      <c r="L2760" s="3">
        <v>20898.957696641886</v>
      </c>
      <c r="M2760" s="3">
        <v>21630.421216024351</v>
      </c>
      <c r="N2760" s="107"/>
      <c r="O2760" s="100"/>
      <c r="P2760" s="3">
        <f t="shared" si="43"/>
        <v>42529.378912666238</v>
      </c>
    </row>
    <row r="2761" spans="1:16" x14ac:dyDescent="0.35">
      <c r="A2761" t="s">
        <v>10</v>
      </c>
      <c r="C2761" t="s">
        <v>11</v>
      </c>
      <c r="D2761" t="s">
        <v>44</v>
      </c>
      <c r="E2761" t="s">
        <v>379</v>
      </c>
      <c r="F2761" t="s">
        <v>380</v>
      </c>
      <c r="G2761">
        <v>4587</v>
      </c>
      <c r="H2761" t="s">
        <v>374</v>
      </c>
      <c r="I2761">
        <v>63300080</v>
      </c>
      <c r="J2761" t="s">
        <v>91</v>
      </c>
      <c r="K2761" s="3"/>
      <c r="L2761" s="3">
        <v>60507.45847408699</v>
      </c>
      <c r="M2761" s="3">
        <v>62625.219520680032</v>
      </c>
      <c r="N2761" s="107"/>
      <c r="O2761" s="100"/>
      <c r="P2761" s="3">
        <f t="shared" si="43"/>
        <v>123132.67799476703</v>
      </c>
    </row>
    <row r="2762" spans="1:16" x14ac:dyDescent="0.35">
      <c r="A2762" t="s">
        <v>10</v>
      </c>
      <c r="C2762" t="s">
        <v>11</v>
      </c>
      <c r="D2762" t="s">
        <v>44</v>
      </c>
      <c r="E2762" t="s">
        <v>379</v>
      </c>
      <c r="F2762" t="s">
        <v>380</v>
      </c>
      <c r="G2762">
        <v>4587</v>
      </c>
      <c r="H2762" t="s">
        <v>374</v>
      </c>
      <c r="I2762">
        <v>63300100</v>
      </c>
      <c r="J2762" t="s">
        <v>1869</v>
      </c>
      <c r="K2762" s="3"/>
      <c r="L2762" s="3">
        <v>18311.467696105272</v>
      </c>
      <c r="M2762" s="3">
        <v>18952.369065468956</v>
      </c>
      <c r="N2762" s="107"/>
      <c r="O2762" s="100"/>
      <c r="P2762" s="3">
        <f t="shared" si="43"/>
        <v>37263.836761574232</v>
      </c>
    </row>
    <row r="2763" spans="1:16" x14ac:dyDescent="0.35">
      <c r="A2763" t="s">
        <v>10</v>
      </c>
      <c r="C2763" t="s">
        <v>11</v>
      </c>
      <c r="D2763" t="s">
        <v>44</v>
      </c>
      <c r="E2763" t="s">
        <v>379</v>
      </c>
      <c r="F2763" t="s">
        <v>380</v>
      </c>
      <c r="G2763">
        <v>4587</v>
      </c>
      <c r="H2763" t="s">
        <v>374</v>
      </c>
      <c r="I2763">
        <v>63300130</v>
      </c>
      <c r="J2763" t="s">
        <v>1896</v>
      </c>
      <c r="K2763" s="3"/>
      <c r="L2763" s="3">
        <v>19903.769234897038</v>
      </c>
      <c r="M2763" s="3">
        <v>20600.401158118431</v>
      </c>
      <c r="N2763" s="107"/>
      <c r="O2763" s="100"/>
      <c r="P2763" s="3">
        <f t="shared" si="43"/>
        <v>40504.170393015469</v>
      </c>
    </row>
    <row r="2764" spans="1:16" x14ac:dyDescent="0.35">
      <c r="A2764" t="s">
        <v>10</v>
      </c>
      <c r="C2764" t="s">
        <v>11</v>
      </c>
      <c r="D2764" t="s">
        <v>44</v>
      </c>
      <c r="E2764" t="s">
        <v>379</v>
      </c>
      <c r="F2764" t="s">
        <v>380</v>
      </c>
      <c r="G2764">
        <v>4587</v>
      </c>
      <c r="H2764" t="s">
        <v>374</v>
      </c>
      <c r="I2764">
        <v>63300170</v>
      </c>
      <c r="J2764" t="s">
        <v>1873</v>
      </c>
      <c r="K2764" s="3"/>
      <c r="L2764" s="3">
        <v>31646.99308348629</v>
      </c>
      <c r="M2764" s="3">
        <v>32754.637841408305</v>
      </c>
      <c r="N2764" s="107"/>
      <c r="O2764" s="100"/>
      <c r="P2764" s="3">
        <f t="shared" si="43"/>
        <v>64401.630924894591</v>
      </c>
    </row>
    <row r="2765" spans="1:16" x14ac:dyDescent="0.35">
      <c r="A2765" t="s">
        <v>10</v>
      </c>
      <c r="C2765" t="s">
        <v>11</v>
      </c>
      <c r="D2765" t="s">
        <v>44</v>
      </c>
      <c r="E2765" t="s">
        <v>214</v>
      </c>
      <c r="F2765" t="s">
        <v>215</v>
      </c>
      <c r="G2765">
        <v>5030</v>
      </c>
      <c r="H2765" t="s">
        <v>216</v>
      </c>
      <c r="I2765">
        <v>63300040</v>
      </c>
      <c r="J2765" t="s">
        <v>1515</v>
      </c>
      <c r="K2765" s="3"/>
      <c r="L2765" s="3">
        <v>33595.560566820001</v>
      </c>
      <c r="M2765" s="3">
        <v>33595.560566820001</v>
      </c>
      <c r="N2765" s="107"/>
      <c r="O2765" s="100"/>
      <c r="P2765" s="3">
        <f t="shared" si="43"/>
        <v>67191.121133640001</v>
      </c>
    </row>
    <row r="2766" spans="1:16" x14ac:dyDescent="0.35">
      <c r="A2766" t="s">
        <v>10</v>
      </c>
      <c r="C2766" t="s">
        <v>11</v>
      </c>
      <c r="D2766" t="s">
        <v>44</v>
      </c>
      <c r="E2766" t="s">
        <v>214</v>
      </c>
      <c r="F2766" t="s">
        <v>215</v>
      </c>
      <c r="G2766">
        <v>5030</v>
      </c>
      <c r="H2766" t="s">
        <v>216</v>
      </c>
      <c r="I2766">
        <v>63300080</v>
      </c>
      <c r="J2766" t="s">
        <v>91</v>
      </c>
      <c r="K2766" s="3"/>
      <c r="L2766" s="3">
        <v>97267.146783935998</v>
      </c>
      <c r="M2766" s="3">
        <v>97267.146783935998</v>
      </c>
      <c r="N2766" s="107"/>
      <c r="O2766" s="100"/>
      <c r="P2766" s="3">
        <f t="shared" si="43"/>
        <v>194534.293567872</v>
      </c>
    </row>
    <row r="2767" spans="1:16" x14ac:dyDescent="0.35">
      <c r="A2767" t="s">
        <v>10</v>
      </c>
      <c r="C2767" t="s">
        <v>11</v>
      </c>
      <c r="D2767" t="s">
        <v>44</v>
      </c>
      <c r="E2767" t="s">
        <v>214</v>
      </c>
      <c r="F2767" t="s">
        <v>215</v>
      </c>
      <c r="G2767">
        <v>5030</v>
      </c>
      <c r="H2767" t="s">
        <v>216</v>
      </c>
      <c r="I2767">
        <v>63300100</v>
      </c>
      <c r="J2767" t="s">
        <v>1869</v>
      </c>
      <c r="K2767" s="3"/>
      <c r="L2767" s="3">
        <v>29436.110210928</v>
      </c>
      <c r="M2767" s="3">
        <v>29436.110210928</v>
      </c>
      <c r="N2767" s="107"/>
      <c r="O2767" s="100"/>
      <c r="P2767" s="3">
        <f t="shared" si="43"/>
        <v>58872.220421856</v>
      </c>
    </row>
    <row r="2768" spans="1:16" x14ac:dyDescent="0.35">
      <c r="A2768" t="s">
        <v>10</v>
      </c>
      <c r="C2768" t="s">
        <v>11</v>
      </c>
      <c r="D2768" t="s">
        <v>44</v>
      </c>
      <c r="E2768" t="s">
        <v>214</v>
      </c>
      <c r="F2768" t="s">
        <v>215</v>
      </c>
      <c r="G2768">
        <v>5030</v>
      </c>
      <c r="H2768" t="s">
        <v>216</v>
      </c>
      <c r="I2768">
        <v>63300110</v>
      </c>
      <c r="J2768" t="s">
        <v>1866</v>
      </c>
      <c r="K2768" s="3"/>
      <c r="L2768" s="3">
        <v>84</v>
      </c>
      <c r="M2768" s="3">
        <v>84</v>
      </c>
      <c r="N2768" s="107"/>
      <c r="O2768" s="100"/>
      <c r="P2768" s="3">
        <f t="shared" si="43"/>
        <v>168</v>
      </c>
    </row>
    <row r="2769" spans="1:16" x14ac:dyDescent="0.35">
      <c r="A2769" t="s">
        <v>10</v>
      </c>
      <c r="C2769" t="s">
        <v>11</v>
      </c>
      <c r="D2769" t="s">
        <v>44</v>
      </c>
      <c r="E2769" t="s">
        <v>214</v>
      </c>
      <c r="F2769" t="s">
        <v>215</v>
      </c>
      <c r="G2769">
        <v>5030</v>
      </c>
      <c r="H2769" t="s">
        <v>216</v>
      </c>
      <c r="I2769">
        <v>63300130</v>
      </c>
      <c r="J2769" t="s">
        <v>1896</v>
      </c>
      <c r="K2769" s="3"/>
      <c r="L2769" s="3">
        <v>31995.771968400004</v>
      </c>
      <c r="M2769" s="3">
        <v>31995.771968400004</v>
      </c>
      <c r="N2769" s="107"/>
      <c r="O2769" s="100"/>
      <c r="P2769" s="3">
        <f t="shared" si="43"/>
        <v>63991.543936800008</v>
      </c>
    </row>
    <row r="2770" spans="1:16" x14ac:dyDescent="0.35">
      <c r="A2770" t="s">
        <v>10</v>
      </c>
      <c r="C2770" t="s">
        <v>11</v>
      </c>
      <c r="D2770" t="s">
        <v>44</v>
      </c>
      <c r="E2770" t="s">
        <v>214</v>
      </c>
      <c r="F2770" t="s">
        <v>215</v>
      </c>
      <c r="G2770">
        <v>5030</v>
      </c>
      <c r="H2770" t="s">
        <v>216</v>
      </c>
      <c r="I2770">
        <v>63300170</v>
      </c>
      <c r="J2770" t="s">
        <v>1873</v>
      </c>
      <c r="K2770" s="3"/>
      <c r="L2770" s="3">
        <v>50873.277429756003</v>
      </c>
      <c r="M2770" s="3">
        <v>50873.277429756003</v>
      </c>
      <c r="N2770" s="107"/>
      <c r="O2770" s="100"/>
      <c r="P2770" s="3">
        <f t="shared" si="43"/>
        <v>101746.55485951201</v>
      </c>
    </row>
    <row r="2771" spans="1:16" x14ac:dyDescent="0.35">
      <c r="A2771" t="s">
        <v>10</v>
      </c>
      <c r="C2771" t="s">
        <v>11</v>
      </c>
      <c r="D2771" t="s">
        <v>44</v>
      </c>
      <c r="E2771" t="s">
        <v>381</v>
      </c>
      <c r="F2771" t="s">
        <v>382</v>
      </c>
      <c r="G2771">
        <v>4586</v>
      </c>
      <c r="H2771" t="s">
        <v>383</v>
      </c>
      <c r="I2771">
        <v>63300040</v>
      </c>
      <c r="J2771" t="s">
        <v>1515</v>
      </c>
      <c r="K2771" s="3"/>
      <c r="L2771" s="3">
        <v>26919.91186515212</v>
      </c>
      <c r="M2771" s="3">
        <v>27862.108780432442</v>
      </c>
      <c r="N2771" s="107"/>
      <c r="O2771" s="100"/>
      <c r="P2771" s="3">
        <f t="shared" si="43"/>
        <v>54782.020645584562</v>
      </c>
    </row>
    <row r="2772" spans="1:16" x14ac:dyDescent="0.35">
      <c r="A2772" t="s">
        <v>10</v>
      </c>
      <c r="C2772" t="s">
        <v>11</v>
      </c>
      <c r="D2772" t="s">
        <v>44</v>
      </c>
      <c r="E2772" t="s">
        <v>381</v>
      </c>
      <c r="F2772" t="s">
        <v>382</v>
      </c>
      <c r="G2772">
        <v>4586</v>
      </c>
      <c r="H2772" t="s">
        <v>383</v>
      </c>
      <c r="I2772">
        <v>63300080</v>
      </c>
      <c r="J2772" t="s">
        <v>91</v>
      </c>
      <c r="K2772" s="3"/>
      <c r="L2772" s="3">
        <v>77939.55435244042</v>
      </c>
      <c r="M2772" s="3">
        <v>80667.438754775838</v>
      </c>
      <c r="N2772" s="107"/>
      <c r="O2772" s="100"/>
      <c r="P2772" s="3">
        <f t="shared" si="43"/>
        <v>158606.99310721626</v>
      </c>
    </row>
    <row r="2773" spans="1:16" x14ac:dyDescent="0.35">
      <c r="A2773" t="s">
        <v>10</v>
      </c>
      <c r="C2773" t="s">
        <v>11</v>
      </c>
      <c r="D2773" t="s">
        <v>44</v>
      </c>
      <c r="E2773" t="s">
        <v>381</v>
      </c>
      <c r="F2773" t="s">
        <v>382</v>
      </c>
      <c r="G2773">
        <v>4586</v>
      </c>
      <c r="H2773" t="s">
        <v>383</v>
      </c>
      <c r="I2773">
        <v>63300100</v>
      </c>
      <c r="J2773" t="s">
        <v>1869</v>
      </c>
      <c r="K2773" s="3"/>
      <c r="L2773" s="3">
        <v>23586.970396133285</v>
      </c>
      <c r="M2773" s="3">
        <v>24412.514359997949</v>
      </c>
      <c r="N2773" s="107"/>
      <c r="O2773" s="100"/>
      <c r="P2773" s="3">
        <f t="shared" si="43"/>
        <v>47999.484756131234</v>
      </c>
    </row>
    <row r="2774" spans="1:16" x14ac:dyDescent="0.35">
      <c r="A2774" t="s">
        <v>10</v>
      </c>
      <c r="C2774" t="s">
        <v>11</v>
      </c>
      <c r="D2774" t="s">
        <v>44</v>
      </c>
      <c r="E2774" t="s">
        <v>381</v>
      </c>
      <c r="F2774" t="s">
        <v>382</v>
      </c>
      <c r="G2774">
        <v>4586</v>
      </c>
      <c r="H2774" t="s">
        <v>383</v>
      </c>
      <c r="I2774">
        <v>63300170</v>
      </c>
      <c r="J2774" t="s">
        <v>1873</v>
      </c>
      <c r="K2774" s="3"/>
      <c r="L2774" s="3">
        <v>40764.437967230355</v>
      </c>
      <c r="M2774" s="3">
        <v>42191.193296083416</v>
      </c>
      <c r="N2774" s="107"/>
      <c r="O2774" s="100"/>
      <c r="P2774" s="3">
        <f t="shared" si="43"/>
        <v>82955.631263313771</v>
      </c>
    </row>
    <row r="2775" spans="1:16" x14ac:dyDescent="0.35">
      <c r="A2775" t="s">
        <v>10</v>
      </c>
      <c r="C2775" t="s">
        <v>11</v>
      </c>
      <c r="D2775" t="s">
        <v>44</v>
      </c>
      <c r="E2775" t="s">
        <v>363</v>
      </c>
      <c r="F2775" t="s">
        <v>364</v>
      </c>
      <c r="G2775">
        <v>4588</v>
      </c>
      <c r="H2775" t="s">
        <v>365</v>
      </c>
      <c r="I2775">
        <v>63300040</v>
      </c>
      <c r="J2775" t="s">
        <v>1515</v>
      </c>
      <c r="K2775" s="3"/>
      <c r="L2775" s="3">
        <v>34310.566062780003</v>
      </c>
      <c r="M2775" s="3">
        <v>35511.435874977295</v>
      </c>
      <c r="N2775" s="107"/>
      <c r="O2775" s="100"/>
      <c r="P2775" s="3">
        <f t="shared" si="43"/>
        <v>69822.001937757304</v>
      </c>
    </row>
    <row r="2776" spans="1:16" x14ac:dyDescent="0.35">
      <c r="A2776" t="s">
        <v>10</v>
      </c>
      <c r="C2776" t="s">
        <v>11</v>
      </c>
      <c r="D2776" t="s">
        <v>44</v>
      </c>
      <c r="E2776" t="s">
        <v>363</v>
      </c>
      <c r="F2776" t="s">
        <v>364</v>
      </c>
      <c r="G2776">
        <v>4588</v>
      </c>
      <c r="H2776" t="s">
        <v>365</v>
      </c>
      <c r="I2776">
        <v>63300080</v>
      </c>
      <c r="J2776" t="s">
        <v>91</v>
      </c>
      <c r="K2776" s="3"/>
      <c r="L2776" s="3">
        <v>99337.257934144</v>
      </c>
      <c r="M2776" s="3">
        <v>102814.06196183902</v>
      </c>
      <c r="N2776" s="107"/>
      <c r="O2776" s="100"/>
      <c r="P2776" s="3">
        <f t="shared" si="43"/>
        <v>202151.31989598303</v>
      </c>
    </row>
    <row r="2777" spans="1:16" x14ac:dyDescent="0.35">
      <c r="A2777" t="s">
        <v>10</v>
      </c>
      <c r="C2777" t="s">
        <v>11</v>
      </c>
      <c r="D2777" t="s">
        <v>44</v>
      </c>
      <c r="E2777" t="s">
        <v>363</v>
      </c>
      <c r="F2777" t="s">
        <v>364</v>
      </c>
      <c r="G2777">
        <v>4588</v>
      </c>
      <c r="H2777" t="s">
        <v>365</v>
      </c>
      <c r="I2777">
        <v>63300100</v>
      </c>
      <c r="J2777" t="s">
        <v>1869</v>
      </c>
      <c r="K2777" s="3"/>
      <c r="L2777" s="3">
        <v>30062.591216911998</v>
      </c>
      <c r="M2777" s="3">
        <v>31114.781909503916</v>
      </c>
      <c r="N2777" s="107"/>
      <c r="O2777" s="100"/>
      <c r="P2777" s="3">
        <f t="shared" si="43"/>
        <v>61177.373126415914</v>
      </c>
    </row>
    <row r="2778" spans="1:16" x14ac:dyDescent="0.35">
      <c r="A2778" t="s">
        <v>10</v>
      </c>
      <c r="C2778" t="s">
        <v>11</v>
      </c>
      <c r="D2778" t="s">
        <v>44</v>
      </c>
      <c r="E2778" t="s">
        <v>363</v>
      </c>
      <c r="F2778" t="s">
        <v>364</v>
      </c>
      <c r="G2778">
        <v>4588</v>
      </c>
      <c r="H2778" t="s">
        <v>365</v>
      </c>
      <c r="I2778">
        <v>63300110</v>
      </c>
      <c r="J2778" t="s">
        <v>1866</v>
      </c>
      <c r="K2778" s="3"/>
      <c r="L2778" s="3">
        <v>0.04</v>
      </c>
      <c r="M2778" s="3">
        <v>0.04</v>
      </c>
      <c r="N2778" s="107"/>
      <c r="O2778" s="100"/>
      <c r="P2778" s="3">
        <f t="shared" si="43"/>
        <v>0.08</v>
      </c>
    </row>
    <row r="2779" spans="1:16" x14ac:dyDescent="0.35">
      <c r="A2779" t="s">
        <v>10</v>
      </c>
      <c r="C2779" t="s">
        <v>11</v>
      </c>
      <c r="D2779" t="s">
        <v>44</v>
      </c>
      <c r="E2779" t="s">
        <v>363</v>
      </c>
      <c r="F2779" t="s">
        <v>364</v>
      </c>
      <c r="G2779">
        <v>4588</v>
      </c>
      <c r="H2779" t="s">
        <v>365</v>
      </c>
      <c r="I2779">
        <v>63300130</v>
      </c>
      <c r="J2779" t="s">
        <v>1896</v>
      </c>
      <c r="K2779" s="3"/>
      <c r="L2779" s="3">
        <v>16338.364791800001</v>
      </c>
      <c r="M2779" s="3">
        <v>16910.207559512997</v>
      </c>
      <c r="N2779" s="107"/>
      <c r="O2779" s="100"/>
      <c r="P2779" s="3">
        <f t="shared" si="43"/>
        <v>33248.572351313</v>
      </c>
    </row>
    <row r="2780" spans="1:16" x14ac:dyDescent="0.35">
      <c r="A2780" t="s">
        <v>10</v>
      </c>
      <c r="C2780" t="s">
        <v>11</v>
      </c>
      <c r="D2780" t="s">
        <v>44</v>
      </c>
      <c r="E2780" t="s">
        <v>363</v>
      </c>
      <c r="F2780" t="s">
        <v>364</v>
      </c>
      <c r="G2780">
        <v>4588</v>
      </c>
      <c r="H2780" t="s">
        <v>365</v>
      </c>
      <c r="I2780">
        <v>63300170</v>
      </c>
      <c r="J2780" t="s">
        <v>1873</v>
      </c>
      <c r="K2780" s="3"/>
      <c r="L2780" s="3">
        <v>51956.000037924001</v>
      </c>
      <c r="M2780" s="3">
        <v>53774.460039251331</v>
      </c>
      <c r="N2780" s="107"/>
      <c r="O2780" s="100"/>
      <c r="P2780" s="3">
        <f t="shared" si="43"/>
        <v>105730.46007717533</v>
      </c>
    </row>
    <row r="2781" spans="1:16" x14ac:dyDescent="0.35">
      <c r="A2781" t="s">
        <v>10</v>
      </c>
      <c r="C2781" t="s">
        <v>11</v>
      </c>
      <c r="D2781" t="s">
        <v>44</v>
      </c>
      <c r="E2781" t="s">
        <v>366</v>
      </c>
      <c r="F2781" t="s">
        <v>367</v>
      </c>
      <c r="G2781">
        <v>4588</v>
      </c>
      <c r="H2781" t="s">
        <v>365</v>
      </c>
      <c r="I2781">
        <v>63300040</v>
      </c>
      <c r="J2781" t="s">
        <v>1515</v>
      </c>
      <c r="K2781" s="3"/>
      <c r="L2781" s="3">
        <v>10084.25229494702</v>
      </c>
      <c r="M2781" s="3">
        <v>10437.201125270165</v>
      </c>
      <c r="N2781" s="107"/>
      <c r="O2781" s="100"/>
      <c r="P2781" s="3">
        <f t="shared" si="43"/>
        <v>20521.453420217185</v>
      </c>
    </row>
    <row r="2782" spans="1:16" x14ac:dyDescent="0.35">
      <c r="A2782" t="s">
        <v>10</v>
      </c>
      <c r="C2782" t="s">
        <v>11</v>
      </c>
      <c r="D2782" t="s">
        <v>44</v>
      </c>
      <c r="E2782" t="s">
        <v>366</v>
      </c>
      <c r="F2782" t="s">
        <v>367</v>
      </c>
      <c r="G2782">
        <v>4588</v>
      </c>
      <c r="H2782" t="s">
        <v>365</v>
      </c>
      <c r="I2782">
        <v>63300080</v>
      </c>
      <c r="J2782" t="s">
        <v>91</v>
      </c>
      <c r="K2782" s="3"/>
      <c r="L2782" s="3">
        <v>29196.311406322802</v>
      </c>
      <c r="M2782" s="3">
        <v>30218.182305544095</v>
      </c>
      <c r="N2782" s="107"/>
      <c r="O2782" s="100"/>
      <c r="P2782" s="3">
        <f t="shared" si="43"/>
        <v>59414.493711866897</v>
      </c>
    </row>
    <row r="2783" spans="1:16" x14ac:dyDescent="0.35">
      <c r="A2783" t="s">
        <v>10</v>
      </c>
      <c r="C2783" t="s">
        <v>11</v>
      </c>
      <c r="D2783" t="s">
        <v>44</v>
      </c>
      <c r="E2783" t="s">
        <v>366</v>
      </c>
      <c r="F2783" t="s">
        <v>367</v>
      </c>
      <c r="G2783">
        <v>4588</v>
      </c>
      <c r="H2783" t="s">
        <v>365</v>
      </c>
      <c r="I2783">
        <v>63300100</v>
      </c>
      <c r="J2783" t="s">
        <v>1869</v>
      </c>
      <c r="K2783" s="3"/>
      <c r="L2783" s="3">
        <v>8835.7258203345318</v>
      </c>
      <c r="M2783" s="3">
        <v>9144.9762240462405</v>
      </c>
      <c r="N2783" s="107"/>
      <c r="O2783" s="100"/>
      <c r="P2783" s="3">
        <f t="shared" si="43"/>
        <v>17980.702044380771</v>
      </c>
    </row>
    <row r="2784" spans="1:16" x14ac:dyDescent="0.35">
      <c r="A2784" t="s">
        <v>10</v>
      </c>
      <c r="C2784" t="s">
        <v>11</v>
      </c>
      <c r="D2784" t="s">
        <v>44</v>
      </c>
      <c r="E2784" t="s">
        <v>366</v>
      </c>
      <c r="F2784" t="s">
        <v>367</v>
      </c>
      <c r="G2784">
        <v>4588</v>
      </c>
      <c r="H2784" t="s">
        <v>365</v>
      </c>
      <c r="I2784">
        <v>63300130</v>
      </c>
      <c r="J2784" t="s">
        <v>1896</v>
      </c>
      <c r="K2784" s="3"/>
      <c r="L2784" s="3">
        <v>11524.859765653737</v>
      </c>
      <c r="M2784" s="3">
        <v>11928.229857451617</v>
      </c>
      <c r="N2784" s="107"/>
      <c r="O2784" s="100"/>
      <c r="P2784" s="3">
        <f t="shared" si="43"/>
        <v>23453.089623105356</v>
      </c>
    </row>
    <row r="2785" spans="1:16" x14ac:dyDescent="0.35">
      <c r="A2785" t="s">
        <v>10</v>
      </c>
      <c r="C2785" t="s">
        <v>11</v>
      </c>
      <c r="D2785" t="s">
        <v>44</v>
      </c>
      <c r="E2785" t="s">
        <v>366</v>
      </c>
      <c r="F2785" t="s">
        <v>367</v>
      </c>
      <c r="G2785">
        <v>4588</v>
      </c>
      <c r="H2785" t="s">
        <v>365</v>
      </c>
      <c r="I2785">
        <v>63300170</v>
      </c>
      <c r="J2785" t="s">
        <v>1873</v>
      </c>
      <c r="K2785" s="3"/>
      <c r="L2785" s="3">
        <v>15270.439189491202</v>
      </c>
      <c r="M2785" s="3">
        <v>15804.904561123392</v>
      </c>
      <c r="N2785" s="107"/>
      <c r="O2785" s="100"/>
      <c r="P2785" s="3">
        <f t="shared" si="43"/>
        <v>31075.343750614593</v>
      </c>
    </row>
    <row r="2786" spans="1:16" x14ac:dyDescent="0.35">
      <c r="A2786" t="s">
        <v>10</v>
      </c>
      <c r="C2786" t="s">
        <v>11</v>
      </c>
      <c r="D2786" t="s">
        <v>44</v>
      </c>
      <c r="E2786" t="s">
        <v>368</v>
      </c>
      <c r="F2786" t="s">
        <v>369</v>
      </c>
      <c r="G2786">
        <v>4588</v>
      </c>
      <c r="H2786" t="s">
        <v>365</v>
      </c>
      <c r="I2786">
        <v>63300040</v>
      </c>
      <c r="J2786" t="s">
        <v>1515</v>
      </c>
      <c r="K2786" s="3"/>
      <c r="L2786" s="3">
        <v>8750.2229737269117</v>
      </c>
      <c r="M2786" s="3">
        <v>9056.4807778073537</v>
      </c>
      <c r="N2786" s="107"/>
      <c r="O2786" s="100"/>
      <c r="P2786" s="3">
        <f t="shared" si="43"/>
        <v>17806.703751534267</v>
      </c>
    </row>
    <row r="2787" spans="1:16" x14ac:dyDescent="0.35">
      <c r="A2787" t="s">
        <v>10</v>
      </c>
      <c r="C2787" t="s">
        <v>11</v>
      </c>
      <c r="D2787" t="s">
        <v>44</v>
      </c>
      <c r="E2787" t="s">
        <v>368</v>
      </c>
      <c r="F2787" t="s">
        <v>369</v>
      </c>
      <c r="G2787">
        <v>4588</v>
      </c>
      <c r="H2787" t="s">
        <v>365</v>
      </c>
      <c r="I2787">
        <v>63300080</v>
      </c>
      <c r="J2787" t="s">
        <v>91</v>
      </c>
      <c r="K2787" s="3"/>
      <c r="L2787" s="3">
        <v>25333.978895361724</v>
      </c>
      <c r="M2787" s="3">
        <v>26220.668156699387</v>
      </c>
      <c r="N2787" s="107"/>
      <c r="O2787" s="100"/>
      <c r="P2787" s="3">
        <f t="shared" si="43"/>
        <v>51554.647052061111</v>
      </c>
    </row>
    <row r="2788" spans="1:16" x14ac:dyDescent="0.35">
      <c r="A2788" t="s">
        <v>10</v>
      </c>
      <c r="C2788" t="s">
        <v>11</v>
      </c>
      <c r="D2788" t="s">
        <v>44</v>
      </c>
      <c r="E2788" t="s">
        <v>368</v>
      </c>
      <c r="F2788" t="s">
        <v>369</v>
      </c>
      <c r="G2788">
        <v>4588</v>
      </c>
      <c r="H2788" t="s">
        <v>365</v>
      </c>
      <c r="I2788">
        <v>63300100</v>
      </c>
      <c r="J2788" t="s">
        <v>1869</v>
      </c>
      <c r="K2788" s="3"/>
      <c r="L2788" s="3">
        <v>7666.8620341226278</v>
      </c>
      <c r="M2788" s="3">
        <v>7935.2022053169194</v>
      </c>
      <c r="N2788" s="107"/>
      <c r="O2788" s="100"/>
      <c r="P2788" s="3">
        <f t="shared" si="43"/>
        <v>15602.064239439547</v>
      </c>
    </row>
    <row r="2789" spans="1:16" x14ac:dyDescent="0.35">
      <c r="A2789" t="s">
        <v>10</v>
      </c>
      <c r="C2789" t="s">
        <v>11</v>
      </c>
      <c r="D2789" t="s">
        <v>44</v>
      </c>
      <c r="E2789" t="s">
        <v>368</v>
      </c>
      <c r="F2789" t="s">
        <v>369</v>
      </c>
      <c r="G2789">
        <v>4588</v>
      </c>
      <c r="H2789" t="s">
        <v>365</v>
      </c>
      <c r="I2789">
        <v>63300110</v>
      </c>
      <c r="J2789" t="s">
        <v>1866</v>
      </c>
      <c r="K2789" s="3"/>
      <c r="L2789" s="3">
        <v>9310.8000000000011</v>
      </c>
      <c r="M2789" s="3">
        <v>9310.8000000000011</v>
      </c>
      <c r="N2789" s="107"/>
      <c r="O2789" s="100"/>
      <c r="P2789" s="3">
        <f t="shared" si="43"/>
        <v>18621.600000000002</v>
      </c>
    </row>
    <row r="2790" spans="1:16" x14ac:dyDescent="0.35">
      <c r="A2790" t="s">
        <v>10</v>
      </c>
      <c r="C2790" t="s">
        <v>11</v>
      </c>
      <c r="D2790" t="s">
        <v>44</v>
      </c>
      <c r="E2790" t="s">
        <v>368</v>
      </c>
      <c r="F2790" t="s">
        <v>369</v>
      </c>
      <c r="G2790">
        <v>4588</v>
      </c>
      <c r="H2790" t="s">
        <v>365</v>
      </c>
      <c r="I2790">
        <v>63300130</v>
      </c>
      <c r="J2790" t="s">
        <v>1896</v>
      </c>
      <c r="K2790" s="3"/>
      <c r="L2790" s="3">
        <v>8333.5456892637267</v>
      </c>
      <c r="M2790" s="3">
        <v>8625.2197883879562</v>
      </c>
      <c r="N2790" s="107"/>
      <c r="O2790" s="100"/>
      <c r="P2790" s="3">
        <f t="shared" si="43"/>
        <v>16958.765477651683</v>
      </c>
    </row>
    <row r="2791" spans="1:16" x14ac:dyDescent="0.35">
      <c r="A2791" t="s">
        <v>10</v>
      </c>
      <c r="C2791" t="s">
        <v>11</v>
      </c>
      <c r="D2791" t="s">
        <v>44</v>
      </c>
      <c r="E2791" t="s">
        <v>368</v>
      </c>
      <c r="F2791" t="s">
        <v>369</v>
      </c>
      <c r="G2791">
        <v>4588</v>
      </c>
      <c r="H2791" t="s">
        <v>365</v>
      </c>
      <c r="I2791">
        <v>63300170</v>
      </c>
      <c r="J2791" t="s">
        <v>1873</v>
      </c>
      <c r="K2791" s="3"/>
      <c r="L2791" s="3">
        <v>13250.337645929325</v>
      </c>
      <c r="M2791" s="3">
        <v>13714.09946353685</v>
      </c>
      <c r="N2791" s="107"/>
      <c r="O2791" s="100"/>
      <c r="P2791" s="3">
        <f t="shared" si="43"/>
        <v>26964.437109466176</v>
      </c>
    </row>
    <row r="2792" spans="1:16" x14ac:dyDescent="0.35">
      <c r="A2792" t="s">
        <v>10</v>
      </c>
      <c r="C2792" t="s">
        <v>11</v>
      </c>
      <c r="D2792" t="s">
        <v>44</v>
      </c>
      <c r="E2792" t="s">
        <v>370</v>
      </c>
      <c r="F2792" t="s">
        <v>371</v>
      </c>
      <c r="G2792">
        <v>4588</v>
      </c>
      <c r="H2792" t="s">
        <v>365</v>
      </c>
      <c r="I2792">
        <v>63300040</v>
      </c>
      <c r="J2792" t="s">
        <v>1515</v>
      </c>
      <c r="K2792" s="3"/>
      <c r="L2792" s="3">
        <v>5648.3463428757996</v>
      </c>
      <c r="M2792" s="3">
        <v>5846.0384648764521</v>
      </c>
      <c r="N2792" s="107"/>
      <c r="O2792" s="100"/>
      <c r="P2792" s="3">
        <f t="shared" si="43"/>
        <v>11494.384807752253</v>
      </c>
    </row>
    <row r="2793" spans="1:16" x14ac:dyDescent="0.35">
      <c r="A2793" t="s">
        <v>10</v>
      </c>
      <c r="C2793" t="s">
        <v>11</v>
      </c>
      <c r="D2793" t="s">
        <v>44</v>
      </c>
      <c r="E2793" t="s">
        <v>370</v>
      </c>
      <c r="F2793" t="s">
        <v>371</v>
      </c>
      <c r="G2793">
        <v>4588</v>
      </c>
      <c r="H2793" t="s">
        <v>365</v>
      </c>
      <c r="I2793">
        <v>63300080</v>
      </c>
      <c r="J2793" t="s">
        <v>91</v>
      </c>
      <c r="K2793" s="3"/>
      <c r="L2793" s="3">
        <v>16353.307506992793</v>
      </c>
      <c r="M2793" s="3">
        <v>16925.673269737537</v>
      </c>
      <c r="N2793" s="107"/>
      <c r="O2793" s="100"/>
      <c r="P2793" s="3">
        <f t="shared" si="43"/>
        <v>33278.980776730328</v>
      </c>
    </row>
    <row r="2794" spans="1:16" x14ac:dyDescent="0.35">
      <c r="A2794" t="s">
        <v>10</v>
      </c>
      <c r="C2794" t="s">
        <v>11</v>
      </c>
      <c r="D2794" t="s">
        <v>44</v>
      </c>
      <c r="E2794" t="s">
        <v>370</v>
      </c>
      <c r="F2794" t="s">
        <v>371</v>
      </c>
      <c r="G2794">
        <v>4588</v>
      </c>
      <c r="H2794" t="s">
        <v>365</v>
      </c>
      <c r="I2794">
        <v>63300100</v>
      </c>
      <c r="J2794" t="s">
        <v>1869</v>
      </c>
      <c r="K2794" s="3"/>
      <c r="L2794" s="3">
        <v>4949.0272718530823</v>
      </c>
      <c r="M2794" s="3">
        <v>5122.2432263679393</v>
      </c>
      <c r="N2794" s="107"/>
      <c r="O2794" s="100"/>
      <c r="P2794" s="3">
        <f t="shared" si="43"/>
        <v>10071.270498221022</v>
      </c>
    </row>
    <row r="2795" spans="1:16" x14ac:dyDescent="0.35">
      <c r="A2795" t="s">
        <v>10</v>
      </c>
      <c r="C2795" t="s">
        <v>11</v>
      </c>
      <c r="D2795" t="s">
        <v>44</v>
      </c>
      <c r="E2795" t="s">
        <v>370</v>
      </c>
      <c r="F2795" t="s">
        <v>371</v>
      </c>
      <c r="G2795">
        <v>4588</v>
      </c>
      <c r="H2795" t="s">
        <v>365</v>
      </c>
      <c r="I2795">
        <v>63300130</v>
      </c>
      <c r="J2795" t="s">
        <v>1896</v>
      </c>
      <c r="K2795" s="3"/>
      <c r="L2795" s="3">
        <v>6455.2529632866281</v>
      </c>
      <c r="M2795" s="3">
        <v>6681.1868170016596</v>
      </c>
      <c r="N2795" s="107"/>
      <c r="O2795" s="100"/>
      <c r="P2795" s="3">
        <f t="shared" si="43"/>
        <v>13136.439780288289</v>
      </c>
    </row>
    <row r="2796" spans="1:16" x14ac:dyDescent="0.35">
      <c r="A2796" t="s">
        <v>10</v>
      </c>
      <c r="C2796" t="s">
        <v>11</v>
      </c>
      <c r="D2796" t="s">
        <v>44</v>
      </c>
      <c r="E2796" t="s">
        <v>370</v>
      </c>
      <c r="F2796" t="s">
        <v>371</v>
      </c>
      <c r="G2796">
        <v>4588</v>
      </c>
      <c r="H2796" t="s">
        <v>365</v>
      </c>
      <c r="I2796">
        <v>63300170</v>
      </c>
      <c r="J2796" t="s">
        <v>1873</v>
      </c>
      <c r="K2796" s="3"/>
      <c r="L2796" s="3">
        <v>8553.2101763547835</v>
      </c>
      <c r="M2796" s="3">
        <v>8852.5725325271997</v>
      </c>
      <c r="N2796" s="107"/>
      <c r="O2796" s="100"/>
      <c r="P2796" s="3">
        <f t="shared" si="43"/>
        <v>17405.782708881983</v>
      </c>
    </row>
    <row r="2797" spans="1:16" x14ac:dyDescent="0.35">
      <c r="A2797" t="s">
        <v>10</v>
      </c>
      <c r="C2797" t="s">
        <v>11</v>
      </c>
      <c r="D2797" t="s">
        <v>44</v>
      </c>
      <c r="E2797" t="s">
        <v>1083</v>
      </c>
      <c r="F2797" t="s">
        <v>1084</v>
      </c>
      <c r="G2797">
        <v>1423</v>
      </c>
      <c r="H2797" t="s">
        <v>1085</v>
      </c>
      <c r="I2797">
        <v>63300040</v>
      </c>
      <c r="J2797" t="s">
        <v>1515</v>
      </c>
      <c r="K2797" s="3"/>
      <c r="L2797" s="3">
        <v>30913.342739999993</v>
      </c>
      <c r="M2797" s="3">
        <v>31995.309735899991</v>
      </c>
      <c r="N2797" s="107"/>
      <c r="O2797" s="100"/>
      <c r="P2797" s="3">
        <f t="shared" si="43"/>
        <v>62908.652475899988</v>
      </c>
    </row>
    <row r="2798" spans="1:16" x14ac:dyDescent="0.35">
      <c r="A2798" t="s">
        <v>10</v>
      </c>
      <c r="C2798" t="s">
        <v>11</v>
      </c>
      <c r="D2798" t="s">
        <v>44</v>
      </c>
      <c r="E2798" t="s">
        <v>1083</v>
      </c>
      <c r="F2798" t="s">
        <v>1084</v>
      </c>
      <c r="G2798">
        <v>1423</v>
      </c>
      <c r="H2798" t="s">
        <v>1085</v>
      </c>
      <c r="I2798">
        <v>63300080</v>
      </c>
      <c r="J2798" t="s">
        <v>91</v>
      </c>
      <c r="K2798" s="3"/>
      <c r="L2798" s="3">
        <v>89501.487551999977</v>
      </c>
      <c r="M2798" s="3">
        <v>92634.039616319977</v>
      </c>
      <c r="N2798" s="107"/>
      <c r="O2798" s="100"/>
      <c r="P2798" s="3">
        <f t="shared" si="43"/>
        <v>182135.52716831997</v>
      </c>
    </row>
    <row r="2799" spans="1:16" x14ac:dyDescent="0.35">
      <c r="A2799" t="s">
        <v>10</v>
      </c>
      <c r="C2799" t="s">
        <v>11</v>
      </c>
      <c r="D2799" t="s">
        <v>44</v>
      </c>
      <c r="E2799" t="s">
        <v>1083</v>
      </c>
      <c r="F2799" t="s">
        <v>1084</v>
      </c>
      <c r="G2799">
        <v>1423</v>
      </c>
      <c r="H2799" t="s">
        <v>1085</v>
      </c>
      <c r="I2799">
        <v>63300170</v>
      </c>
      <c r="J2799" t="s">
        <v>1873</v>
      </c>
      <c r="K2799" s="3"/>
      <c r="L2799" s="3">
        <v>46811.633291999991</v>
      </c>
      <c r="M2799" s="3">
        <v>48450.040457219991</v>
      </c>
      <c r="N2799" s="107"/>
      <c r="O2799" s="100"/>
      <c r="P2799" s="3">
        <f t="shared" si="43"/>
        <v>95261.673749219975</v>
      </c>
    </row>
    <row r="2800" spans="1:16" x14ac:dyDescent="0.35">
      <c r="A2800" t="s">
        <v>10</v>
      </c>
      <c r="C2800" t="s">
        <v>11</v>
      </c>
      <c r="D2800" t="s">
        <v>44</v>
      </c>
      <c r="E2800" t="s">
        <v>1120</v>
      </c>
      <c r="F2800" t="s">
        <v>1121</v>
      </c>
      <c r="G2800">
        <v>1402</v>
      </c>
      <c r="H2800" t="s">
        <v>47</v>
      </c>
      <c r="I2800">
        <v>63300040</v>
      </c>
      <c r="J2800" t="s">
        <v>1515</v>
      </c>
      <c r="K2800" s="3"/>
      <c r="L2800" s="3">
        <v>7620.052299860612</v>
      </c>
      <c r="M2800" s="3">
        <v>7886.7541303557327</v>
      </c>
      <c r="N2800" s="107"/>
      <c r="O2800" s="100"/>
      <c r="P2800" s="3">
        <f t="shared" si="43"/>
        <v>15506.806430216344</v>
      </c>
    </row>
    <row r="2801" spans="1:16" x14ac:dyDescent="0.35">
      <c r="A2801" t="s">
        <v>10</v>
      </c>
      <c r="C2801" t="s">
        <v>11</v>
      </c>
      <c r="D2801" t="s">
        <v>44</v>
      </c>
      <c r="E2801" t="s">
        <v>1120</v>
      </c>
      <c r="F2801" t="s">
        <v>1121</v>
      </c>
      <c r="G2801">
        <v>1402</v>
      </c>
      <c r="H2801" t="s">
        <v>47</v>
      </c>
      <c r="I2801">
        <v>63300080</v>
      </c>
      <c r="J2801" t="s">
        <v>91</v>
      </c>
      <c r="K2801" s="3"/>
      <c r="L2801" s="3">
        <v>22061.865706263106</v>
      </c>
      <c r="M2801" s="3">
        <v>22834.031005982313</v>
      </c>
      <c r="N2801" s="107"/>
      <c r="O2801" s="100"/>
      <c r="P2801" s="3">
        <f t="shared" si="43"/>
        <v>44895.89671224542</v>
      </c>
    </row>
    <row r="2802" spans="1:16" x14ac:dyDescent="0.35">
      <c r="A2802" t="s">
        <v>10</v>
      </c>
      <c r="C2802" t="s">
        <v>11</v>
      </c>
      <c r="D2802" t="s">
        <v>44</v>
      </c>
      <c r="E2802" t="s">
        <v>1120</v>
      </c>
      <c r="F2802" t="s">
        <v>1121</v>
      </c>
      <c r="G2802">
        <v>1402</v>
      </c>
      <c r="H2802" t="s">
        <v>47</v>
      </c>
      <c r="I2802">
        <v>63300100</v>
      </c>
      <c r="J2802" t="s">
        <v>1869</v>
      </c>
      <c r="K2802" s="3"/>
      <c r="L2802" s="3">
        <v>6676.6172532112032</v>
      </c>
      <c r="M2802" s="3">
        <v>6910.2988570735943</v>
      </c>
      <c r="N2802" s="107"/>
      <c r="O2802" s="100"/>
      <c r="P2802" s="3">
        <f t="shared" si="43"/>
        <v>13586.916110284797</v>
      </c>
    </row>
    <row r="2803" spans="1:16" x14ac:dyDescent="0.35">
      <c r="A2803" t="s">
        <v>10</v>
      </c>
      <c r="C2803" t="s">
        <v>11</v>
      </c>
      <c r="D2803" t="s">
        <v>44</v>
      </c>
      <c r="E2803" t="s">
        <v>1120</v>
      </c>
      <c r="F2803" t="s">
        <v>1121</v>
      </c>
      <c r="G2803">
        <v>1402</v>
      </c>
      <c r="H2803" t="s">
        <v>47</v>
      </c>
      <c r="I2803">
        <v>63300130</v>
      </c>
      <c r="J2803" t="s">
        <v>1896</v>
      </c>
      <c r="K2803" s="3"/>
      <c r="L2803" s="3">
        <v>3628.5963332669585</v>
      </c>
      <c r="M2803" s="3">
        <v>3755.5972049313018</v>
      </c>
      <c r="N2803" s="107"/>
      <c r="O2803" s="100"/>
      <c r="P2803" s="3">
        <f t="shared" si="43"/>
        <v>7384.1935381982603</v>
      </c>
    </row>
    <row r="2804" spans="1:16" x14ac:dyDescent="0.35">
      <c r="A2804" t="s">
        <v>10</v>
      </c>
      <c r="C2804" t="s">
        <v>11</v>
      </c>
      <c r="D2804" t="s">
        <v>44</v>
      </c>
      <c r="E2804" t="s">
        <v>1120</v>
      </c>
      <c r="F2804" t="s">
        <v>1121</v>
      </c>
      <c r="G2804">
        <v>1402</v>
      </c>
      <c r="H2804" t="s">
        <v>47</v>
      </c>
      <c r="I2804">
        <v>63300170</v>
      </c>
      <c r="J2804" t="s">
        <v>1873</v>
      </c>
      <c r="K2804" s="3"/>
      <c r="L2804" s="3">
        <v>11538.936339788928</v>
      </c>
      <c r="M2804" s="3">
        <v>11942.799111681539</v>
      </c>
      <c r="N2804" s="107"/>
      <c r="O2804" s="100"/>
      <c r="P2804" s="3">
        <f t="shared" si="43"/>
        <v>23481.735451470468</v>
      </c>
    </row>
    <row r="2805" spans="1:16" x14ac:dyDescent="0.35">
      <c r="A2805" t="s">
        <v>10</v>
      </c>
      <c r="C2805" t="s">
        <v>11</v>
      </c>
      <c r="D2805" t="s">
        <v>44</v>
      </c>
      <c r="E2805" t="s">
        <v>45</v>
      </c>
      <c r="F2805" t="s">
        <v>46</v>
      </c>
      <c r="G2805">
        <v>1402</v>
      </c>
      <c r="H2805" t="s">
        <v>47</v>
      </c>
      <c r="I2805">
        <v>63300040</v>
      </c>
      <c r="J2805" t="s">
        <v>1515</v>
      </c>
      <c r="K2805" s="3"/>
      <c r="L2805" s="3">
        <v>80613.897206242327</v>
      </c>
      <c r="M2805" s="3">
        <v>83435.383608460805</v>
      </c>
      <c r="N2805" s="107"/>
      <c r="O2805" s="100"/>
      <c r="P2805" s="3">
        <f t="shared" si="43"/>
        <v>164049.28081470315</v>
      </c>
    </row>
    <row r="2806" spans="1:16" x14ac:dyDescent="0.35">
      <c r="A2806" t="s">
        <v>10</v>
      </c>
      <c r="C2806" t="s">
        <v>11</v>
      </c>
      <c r="D2806" t="s">
        <v>44</v>
      </c>
      <c r="E2806" t="s">
        <v>45</v>
      </c>
      <c r="F2806" t="s">
        <v>46</v>
      </c>
      <c r="G2806">
        <v>1402</v>
      </c>
      <c r="H2806" t="s">
        <v>47</v>
      </c>
      <c r="I2806">
        <v>63300080</v>
      </c>
      <c r="J2806" t="s">
        <v>91</v>
      </c>
      <c r="K2806" s="3"/>
      <c r="L2806" s="3">
        <v>233396.42619712063</v>
      </c>
      <c r="M2806" s="3">
        <v>241565.30111401985</v>
      </c>
      <c r="N2806" s="107"/>
      <c r="O2806" s="100"/>
      <c r="P2806" s="3">
        <f t="shared" si="43"/>
        <v>474961.72731114051</v>
      </c>
    </row>
    <row r="2807" spans="1:16" x14ac:dyDescent="0.35">
      <c r="A2807" t="s">
        <v>10</v>
      </c>
      <c r="C2807" t="s">
        <v>11</v>
      </c>
      <c r="D2807" t="s">
        <v>44</v>
      </c>
      <c r="E2807" t="s">
        <v>45</v>
      </c>
      <c r="F2807" t="s">
        <v>46</v>
      </c>
      <c r="G2807">
        <v>1402</v>
      </c>
      <c r="H2807" t="s">
        <v>47</v>
      </c>
      <c r="I2807">
        <v>63300100</v>
      </c>
      <c r="J2807" t="s">
        <v>1869</v>
      </c>
      <c r="K2807" s="3"/>
      <c r="L2807" s="3">
        <v>70633.128980707566</v>
      </c>
      <c r="M2807" s="3">
        <v>73105.28849503232</v>
      </c>
      <c r="N2807" s="107"/>
      <c r="O2807" s="100"/>
      <c r="P2807" s="3">
        <f t="shared" si="43"/>
        <v>143738.4174757399</v>
      </c>
    </row>
    <row r="2808" spans="1:16" x14ac:dyDescent="0.35">
      <c r="A2808" t="s">
        <v>10</v>
      </c>
      <c r="C2808" t="s">
        <v>11</v>
      </c>
      <c r="D2808" t="s">
        <v>44</v>
      </c>
      <c r="E2808" t="s">
        <v>45</v>
      </c>
      <c r="F2808" t="s">
        <v>46</v>
      </c>
      <c r="G2808">
        <v>1402</v>
      </c>
      <c r="H2808" t="s">
        <v>47</v>
      </c>
      <c r="I2808">
        <v>63300170</v>
      </c>
      <c r="J2808" t="s">
        <v>1873</v>
      </c>
      <c r="K2808" s="3"/>
      <c r="L2808" s="3">
        <v>122072.47291230981</v>
      </c>
      <c r="M2808" s="3">
        <v>126345.00946424066</v>
      </c>
      <c r="N2808" s="107"/>
      <c r="O2808" s="100"/>
      <c r="P2808" s="3">
        <f t="shared" si="43"/>
        <v>248417.48237655047</v>
      </c>
    </row>
    <row r="2809" spans="1:16" x14ac:dyDescent="0.35">
      <c r="A2809" t="s">
        <v>10</v>
      </c>
      <c r="C2809" t="s">
        <v>11</v>
      </c>
      <c r="D2809" t="s">
        <v>1693</v>
      </c>
      <c r="E2809" t="s">
        <v>1538</v>
      </c>
      <c r="F2809" t="s">
        <v>1539</v>
      </c>
      <c r="G2809">
        <v>9805</v>
      </c>
      <c r="H2809" t="s">
        <v>1540</v>
      </c>
      <c r="I2809">
        <v>63300056</v>
      </c>
      <c r="J2809" t="s">
        <v>1536</v>
      </c>
      <c r="K2809" s="3"/>
      <c r="L2809" s="3">
        <v>9613524</v>
      </c>
      <c r="M2809" s="3">
        <v>9596780</v>
      </c>
      <c r="N2809" s="107"/>
      <c r="O2809" s="100"/>
      <c r="P2809" s="3">
        <f t="shared" si="43"/>
        <v>19210304</v>
      </c>
    </row>
    <row r="2810" spans="1:16" x14ac:dyDescent="0.35">
      <c r="A2810" t="s">
        <v>10</v>
      </c>
      <c r="C2810" t="s">
        <v>11</v>
      </c>
      <c r="D2810" t="s">
        <v>1696</v>
      </c>
      <c r="E2810" t="s">
        <v>1538</v>
      </c>
      <c r="F2810" t="s">
        <v>1539</v>
      </c>
      <c r="G2810">
        <v>9805</v>
      </c>
      <c r="H2810" t="s">
        <v>1540</v>
      </c>
      <c r="I2810">
        <v>63300150</v>
      </c>
      <c r="J2810" t="s">
        <v>1680</v>
      </c>
      <c r="K2810" s="3"/>
      <c r="L2810" s="3">
        <v>1449230.9910697937</v>
      </c>
      <c r="M2810" s="3">
        <v>-1301054.1742833853</v>
      </c>
      <c r="N2810" s="107"/>
      <c r="O2810" s="100"/>
      <c r="P2810" s="3">
        <f t="shared" si="43"/>
        <v>148176.81678640842</v>
      </c>
    </row>
    <row r="2811" spans="1:16" x14ac:dyDescent="0.35">
      <c r="A2811" t="s">
        <v>10</v>
      </c>
      <c r="C2811" t="s">
        <v>11</v>
      </c>
      <c r="D2811" t="s">
        <v>1696</v>
      </c>
      <c r="E2811" t="s">
        <v>1870</v>
      </c>
      <c r="F2811" t="s">
        <v>1871</v>
      </c>
      <c r="G2811">
        <v>9805</v>
      </c>
      <c r="H2811" t="s">
        <v>1540</v>
      </c>
      <c r="I2811">
        <v>63300100</v>
      </c>
      <c r="J2811" t="s">
        <v>1869</v>
      </c>
      <c r="K2811" s="3"/>
      <c r="L2811" s="3">
        <v>-14473427.147716001</v>
      </c>
      <c r="M2811" s="3">
        <v>-14979997.097886059</v>
      </c>
      <c r="N2811" s="107"/>
      <c r="O2811" s="100"/>
      <c r="P2811" s="3">
        <f t="shared" si="43"/>
        <v>-29453424.24560206</v>
      </c>
    </row>
    <row r="2812" spans="1:16" x14ac:dyDescent="0.35">
      <c r="A2812" t="s">
        <v>10</v>
      </c>
      <c r="C2812" t="s">
        <v>11</v>
      </c>
      <c r="D2812" t="s">
        <v>1692</v>
      </c>
      <c r="E2812" t="s">
        <v>1538</v>
      </c>
      <c r="F2812" t="s">
        <v>1539</v>
      </c>
      <c r="G2812">
        <v>9805</v>
      </c>
      <c r="H2812" t="s">
        <v>1540</v>
      </c>
      <c r="I2812">
        <v>63300056</v>
      </c>
      <c r="J2812" t="s">
        <v>1536</v>
      </c>
      <c r="K2812" s="3"/>
      <c r="L2812" s="3">
        <v>25250000</v>
      </c>
      <c r="M2812" s="3">
        <v>28900000</v>
      </c>
      <c r="N2812" s="107"/>
      <c r="O2812" s="100"/>
      <c r="P2812" s="3">
        <f t="shared" si="43"/>
        <v>54150000</v>
      </c>
    </row>
    <row r="2813" spans="1:16" x14ac:dyDescent="0.35">
      <c r="A2813" t="s">
        <v>10</v>
      </c>
      <c r="C2813" t="s">
        <v>11</v>
      </c>
      <c r="D2813" t="s">
        <v>115</v>
      </c>
      <c r="E2813" t="s">
        <v>1148</v>
      </c>
      <c r="F2813" t="s">
        <v>1149</v>
      </c>
      <c r="G2813">
        <v>1320</v>
      </c>
      <c r="H2813" t="s">
        <v>1150</v>
      </c>
      <c r="I2813">
        <v>63300040</v>
      </c>
      <c r="J2813" t="s">
        <v>1515</v>
      </c>
      <c r="K2813" s="3"/>
      <c r="L2813" s="3">
        <v>21199.13351107874</v>
      </c>
      <c r="M2813" s="3">
        <v>21941.103183966494</v>
      </c>
      <c r="N2813" s="107"/>
      <c r="O2813" s="100"/>
      <c r="P2813" s="3">
        <f t="shared" si="43"/>
        <v>43140.236695045234</v>
      </c>
    </row>
    <row r="2814" spans="1:16" x14ac:dyDescent="0.35">
      <c r="A2814" t="s">
        <v>10</v>
      </c>
      <c r="C2814" t="s">
        <v>11</v>
      </c>
      <c r="D2814" t="s">
        <v>115</v>
      </c>
      <c r="E2814" t="s">
        <v>1148</v>
      </c>
      <c r="F2814" t="s">
        <v>1149</v>
      </c>
      <c r="G2814">
        <v>1320</v>
      </c>
      <c r="H2814" t="s">
        <v>1150</v>
      </c>
      <c r="I2814">
        <v>63300080</v>
      </c>
      <c r="J2814" t="s">
        <v>91</v>
      </c>
      <c r="K2814" s="3"/>
      <c r="L2814" s="3">
        <v>61376.53892731369</v>
      </c>
      <c r="M2814" s="3">
        <v>63524.71778976966</v>
      </c>
      <c r="N2814" s="107"/>
      <c r="O2814" s="100"/>
      <c r="P2814" s="3">
        <f t="shared" si="43"/>
        <v>124901.25671708335</v>
      </c>
    </row>
    <row r="2815" spans="1:16" x14ac:dyDescent="0.35">
      <c r="A2815" t="s">
        <v>10</v>
      </c>
      <c r="C2815" t="s">
        <v>11</v>
      </c>
      <c r="D2815" t="s">
        <v>115</v>
      </c>
      <c r="E2815" t="s">
        <v>1148</v>
      </c>
      <c r="F2815" t="s">
        <v>1149</v>
      </c>
      <c r="G2815">
        <v>1320</v>
      </c>
      <c r="H2815" t="s">
        <v>1150</v>
      </c>
      <c r="I2815">
        <v>63300100</v>
      </c>
      <c r="J2815" t="s">
        <v>1869</v>
      </c>
      <c r="K2815" s="3"/>
      <c r="L2815" s="3">
        <v>18574.478885897563</v>
      </c>
      <c r="M2815" s="3">
        <v>19224.585646903975</v>
      </c>
      <c r="N2815" s="107"/>
      <c r="O2815" s="100"/>
      <c r="P2815" s="3">
        <f t="shared" si="43"/>
        <v>37799.064532801538</v>
      </c>
    </row>
    <row r="2816" spans="1:16" x14ac:dyDescent="0.35">
      <c r="A2816" t="s">
        <v>10</v>
      </c>
      <c r="C2816" t="s">
        <v>11</v>
      </c>
      <c r="D2816" t="s">
        <v>115</v>
      </c>
      <c r="E2816" t="s">
        <v>1148</v>
      </c>
      <c r="F2816" t="s">
        <v>1149</v>
      </c>
      <c r="G2816">
        <v>1320</v>
      </c>
      <c r="H2816" t="s">
        <v>1150</v>
      </c>
      <c r="I2816">
        <v>63300170</v>
      </c>
      <c r="J2816" t="s">
        <v>1873</v>
      </c>
      <c r="K2816" s="3"/>
      <c r="L2816" s="3">
        <v>32101.545031062094</v>
      </c>
      <c r="M2816" s="3">
        <v>33225.099107149268</v>
      </c>
      <c r="N2816" s="107"/>
      <c r="O2816" s="100"/>
      <c r="P2816" s="3">
        <f t="shared" si="43"/>
        <v>65326.644138211363</v>
      </c>
    </row>
    <row r="2817" spans="1:16" x14ac:dyDescent="0.35">
      <c r="A2817" t="s">
        <v>10</v>
      </c>
      <c r="C2817" t="s">
        <v>11</v>
      </c>
      <c r="D2817" t="s">
        <v>115</v>
      </c>
      <c r="E2817" t="s">
        <v>1144</v>
      </c>
      <c r="F2817" t="s">
        <v>1145</v>
      </c>
      <c r="G2817">
        <v>1321</v>
      </c>
      <c r="H2817" t="s">
        <v>1145</v>
      </c>
      <c r="I2817">
        <v>63300040</v>
      </c>
      <c r="J2817" t="s">
        <v>1515</v>
      </c>
      <c r="K2817" s="3"/>
      <c r="L2817" s="3">
        <v>17326.544768359374</v>
      </c>
      <c r="M2817" s="3">
        <v>17932.973835251949</v>
      </c>
      <c r="N2817" s="107"/>
      <c r="O2817" s="100"/>
      <c r="P2817" s="3">
        <f t="shared" si="43"/>
        <v>35259.518603611323</v>
      </c>
    </row>
    <row r="2818" spans="1:16" x14ac:dyDescent="0.35">
      <c r="A2818" t="s">
        <v>10</v>
      </c>
      <c r="C2818" t="s">
        <v>11</v>
      </c>
      <c r="D2818" t="s">
        <v>115</v>
      </c>
      <c r="E2818" t="s">
        <v>1144</v>
      </c>
      <c r="F2818" t="s">
        <v>1145</v>
      </c>
      <c r="G2818">
        <v>1321</v>
      </c>
      <c r="H2818" t="s">
        <v>1145</v>
      </c>
      <c r="I2818">
        <v>63300080</v>
      </c>
      <c r="J2818" t="s">
        <v>91</v>
      </c>
      <c r="K2818" s="3"/>
      <c r="L2818" s="3">
        <v>50164.472472202382</v>
      </c>
      <c r="M2818" s="3">
        <v>51920.22900872946</v>
      </c>
      <c r="N2818" s="107"/>
      <c r="O2818" s="100"/>
      <c r="P2818" s="3">
        <f t="shared" si="43"/>
        <v>102084.70148093184</v>
      </c>
    </row>
    <row r="2819" spans="1:16" x14ac:dyDescent="0.35">
      <c r="A2819" t="s">
        <v>10</v>
      </c>
      <c r="C2819" t="s">
        <v>11</v>
      </c>
      <c r="D2819" t="s">
        <v>115</v>
      </c>
      <c r="E2819" t="s">
        <v>1144</v>
      </c>
      <c r="F2819" t="s">
        <v>1145</v>
      </c>
      <c r="G2819">
        <v>1321</v>
      </c>
      <c r="H2819" t="s">
        <v>1145</v>
      </c>
      <c r="I2819">
        <v>63300100</v>
      </c>
      <c r="J2819" t="s">
        <v>1869</v>
      </c>
      <c r="K2819" s="3"/>
      <c r="L2819" s="3">
        <v>15181.353511324403</v>
      </c>
      <c r="M2819" s="3">
        <v>15712.700884220758</v>
      </c>
      <c r="N2819" s="107"/>
      <c r="O2819" s="100"/>
      <c r="P2819" s="3">
        <f t="shared" si="43"/>
        <v>30894.054395545161</v>
      </c>
    </row>
    <row r="2820" spans="1:16" x14ac:dyDescent="0.35">
      <c r="A2820" t="s">
        <v>10</v>
      </c>
      <c r="C2820" t="s">
        <v>11</v>
      </c>
      <c r="D2820" t="s">
        <v>115</v>
      </c>
      <c r="E2820" t="s">
        <v>1144</v>
      </c>
      <c r="F2820" t="s">
        <v>1145</v>
      </c>
      <c r="G2820">
        <v>1321</v>
      </c>
      <c r="H2820" t="s">
        <v>1145</v>
      </c>
      <c r="I2820">
        <v>63300170</v>
      </c>
      <c r="J2820" t="s">
        <v>1873</v>
      </c>
      <c r="K2820" s="3"/>
      <c r="L2820" s="3">
        <v>26237.339220658483</v>
      </c>
      <c r="M2820" s="3">
        <v>27155.646093381525</v>
      </c>
      <c r="N2820" s="107"/>
      <c r="O2820" s="100"/>
      <c r="P2820" s="3">
        <f t="shared" ref="P2820:P2883" si="44">SUM(L2820:N2820)</f>
        <v>53392.985314040008</v>
      </c>
    </row>
    <row r="2821" spans="1:16" x14ac:dyDescent="0.35">
      <c r="A2821" t="s">
        <v>10</v>
      </c>
      <c r="C2821" t="s">
        <v>11</v>
      </c>
      <c r="D2821" t="s">
        <v>115</v>
      </c>
      <c r="E2821" t="s">
        <v>1146</v>
      </c>
      <c r="F2821" t="s">
        <v>1147</v>
      </c>
      <c r="G2821">
        <v>1321</v>
      </c>
      <c r="H2821" t="s">
        <v>1145</v>
      </c>
      <c r="I2821">
        <v>63300040</v>
      </c>
      <c r="J2821" t="s">
        <v>1515</v>
      </c>
      <c r="K2821" s="3"/>
      <c r="L2821" s="3">
        <v>3156.5932999133429</v>
      </c>
      <c r="M2821" s="3">
        <v>3267.0740654103092</v>
      </c>
      <c r="N2821" s="107"/>
      <c r="O2821" s="100"/>
      <c r="P2821" s="3">
        <f t="shared" si="44"/>
        <v>6423.6673653236521</v>
      </c>
    </row>
    <row r="2822" spans="1:16" x14ac:dyDescent="0.35">
      <c r="A2822" t="s">
        <v>10</v>
      </c>
      <c r="C2822" t="s">
        <v>11</v>
      </c>
      <c r="D2822" t="s">
        <v>115</v>
      </c>
      <c r="E2822" t="s">
        <v>1146</v>
      </c>
      <c r="F2822" t="s">
        <v>1147</v>
      </c>
      <c r="G2822">
        <v>1321</v>
      </c>
      <c r="H2822" t="s">
        <v>1145</v>
      </c>
      <c r="I2822">
        <v>63300080</v>
      </c>
      <c r="J2822" t="s">
        <v>91</v>
      </c>
      <c r="K2822" s="3"/>
      <c r="L2822" s="3">
        <v>9139.0891730824405</v>
      </c>
      <c r="M2822" s="3">
        <v>9458.9572941403239</v>
      </c>
      <c r="N2822" s="107"/>
      <c r="O2822" s="100"/>
      <c r="P2822" s="3">
        <f t="shared" si="44"/>
        <v>18598.046467222764</v>
      </c>
    </row>
    <row r="2823" spans="1:16" x14ac:dyDescent="0.35">
      <c r="A2823" t="s">
        <v>10</v>
      </c>
      <c r="C2823" t="s">
        <v>11</v>
      </c>
      <c r="D2823" t="s">
        <v>115</v>
      </c>
      <c r="E2823" t="s">
        <v>1146</v>
      </c>
      <c r="F2823" t="s">
        <v>1147</v>
      </c>
      <c r="G2823">
        <v>1321</v>
      </c>
      <c r="H2823" t="s">
        <v>1145</v>
      </c>
      <c r="I2823">
        <v>63300100</v>
      </c>
      <c r="J2823" t="s">
        <v>1869</v>
      </c>
      <c r="K2823" s="3"/>
      <c r="L2823" s="3">
        <v>2765.7769865907385</v>
      </c>
      <c r="M2823" s="3">
        <v>2862.579181121414</v>
      </c>
      <c r="N2823" s="107"/>
      <c r="O2823" s="100"/>
      <c r="P2823" s="3">
        <f t="shared" si="44"/>
        <v>5628.3561677121525</v>
      </c>
    </row>
    <row r="2824" spans="1:16" x14ac:dyDescent="0.35">
      <c r="A2824" t="s">
        <v>10</v>
      </c>
      <c r="C2824" t="s">
        <v>11</v>
      </c>
      <c r="D2824" t="s">
        <v>115</v>
      </c>
      <c r="E2824" t="s">
        <v>1146</v>
      </c>
      <c r="F2824" t="s">
        <v>1147</v>
      </c>
      <c r="G2824">
        <v>1321</v>
      </c>
      <c r="H2824" t="s">
        <v>1145</v>
      </c>
      <c r="I2824">
        <v>63300170</v>
      </c>
      <c r="J2824" t="s">
        <v>1873</v>
      </c>
      <c r="K2824" s="3"/>
      <c r="L2824" s="3">
        <v>4779.9841398687768</v>
      </c>
      <c r="M2824" s="3">
        <v>4947.2835847641827</v>
      </c>
      <c r="N2824" s="107"/>
      <c r="O2824" s="100"/>
      <c r="P2824" s="3">
        <f t="shared" si="44"/>
        <v>9727.2677246329586</v>
      </c>
    </row>
    <row r="2825" spans="1:16" x14ac:dyDescent="0.35">
      <c r="A2825" t="s">
        <v>10</v>
      </c>
      <c r="C2825" t="s">
        <v>11</v>
      </c>
      <c r="D2825" t="s">
        <v>115</v>
      </c>
      <c r="E2825" t="s">
        <v>1141</v>
      </c>
      <c r="F2825" t="s">
        <v>1142</v>
      </c>
      <c r="G2825">
        <v>1322</v>
      </c>
      <c r="H2825" t="s">
        <v>1143</v>
      </c>
      <c r="I2825">
        <v>63300040</v>
      </c>
      <c r="J2825" t="s">
        <v>1515</v>
      </c>
      <c r="K2825" s="3"/>
      <c r="L2825" s="3">
        <v>70890.61424514091</v>
      </c>
      <c r="M2825" s="3">
        <v>73371.785743720829</v>
      </c>
      <c r="N2825" s="107"/>
      <c r="O2825" s="100"/>
      <c r="P2825" s="3">
        <f t="shared" si="44"/>
        <v>144262.39998886175</v>
      </c>
    </row>
    <row r="2826" spans="1:16" x14ac:dyDescent="0.35">
      <c r="A2826" t="s">
        <v>10</v>
      </c>
      <c r="C2826" t="s">
        <v>11</v>
      </c>
      <c r="D2826" t="s">
        <v>115</v>
      </c>
      <c r="E2826" t="s">
        <v>1141</v>
      </c>
      <c r="F2826" t="s">
        <v>1142</v>
      </c>
      <c r="G2826">
        <v>1322</v>
      </c>
      <c r="H2826" t="s">
        <v>1143</v>
      </c>
      <c r="I2826">
        <v>63300080</v>
      </c>
      <c r="J2826" t="s">
        <v>91</v>
      </c>
      <c r="K2826" s="3"/>
      <c r="L2826" s="3">
        <v>205245.20695736032</v>
      </c>
      <c r="M2826" s="3">
        <v>212428.78920086793</v>
      </c>
      <c r="N2826" s="107"/>
      <c r="O2826" s="100"/>
      <c r="P2826" s="3">
        <f t="shared" si="44"/>
        <v>417673.99615822826</v>
      </c>
    </row>
    <row r="2827" spans="1:16" x14ac:dyDescent="0.35">
      <c r="A2827" t="s">
        <v>10</v>
      </c>
      <c r="C2827" t="s">
        <v>11</v>
      </c>
      <c r="D2827" t="s">
        <v>115</v>
      </c>
      <c r="E2827" t="s">
        <v>1141</v>
      </c>
      <c r="F2827" t="s">
        <v>1142</v>
      </c>
      <c r="G2827">
        <v>1322</v>
      </c>
      <c r="H2827" t="s">
        <v>1143</v>
      </c>
      <c r="I2827">
        <v>63300100</v>
      </c>
      <c r="J2827" t="s">
        <v>1869</v>
      </c>
      <c r="K2827" s="3"/>
      <c r="L2827" s="3">
        <v>62113.681052885368</v>
      </c>
      <c r="M2827" s="3">
        <v>64287.659889736344</v>
      </c>
      <c r="N2827" s="107"/>
      <c r="O2827" s="100"/>
      <c r="P2827" s="3">
        <f t="shared" si="44"/>
        <v>126401.34094262171</v>
      </c>
    </row>
    <row r="2828" spans="1:16" x14ac:dyDescent="0.35">
      <c r="A2828" t="s">
        <v>10</v>
      </c>
      <c r="C2828" t="s">
        <v>11</v>
      </c>
      <c r="D2828" t="s">
        <v>115</v>
      </c>
      <c r="E2828" t="s">
        <v>1141</v>
      </c>
      <c r="F2828" t="s">
        <v>1142</v>
      </c>
      <c r="G2828">
        <v>1322</v>
      </c>
      <c r="H2828" t="s">
        <v>1143</v>
      </c>
      <c r="I2828">
        <v>63300170</v>
      </c>
      <c r="J2828" t="s">
        <v>1873</v>
      </c>
      <c r="K2828" s="3"/>
      <c r="L2828" s="3">
        <v>107348.64442835623</v>
      </c>
      <c r="M2828" s="3">
        <v>111105.84698334869</v>
      </c>
      <c r="N2828" s="107"/>
      <c r="O2828" s="100"/>
      <c r="P2828" s="3">
        <f t="shared" si="44"/>
        <v>218454.49141170492</v>
      </c>
    </row>
    <row r="2829" spans="1:16" x14ac:dyDescent="0.35">
      <c r="A2829" t="s">
        <v>10</v>
      </c>
      <c r="C2829" t="s">
        <v>11</v>
      </c>
      <c r="D2829" t="s">
        <v>115</v>
      </c>
      <c r="E2829" t="s">
        <v>1135</v>
      </c>
      <c r="F2829" t="s">
        <v>1136</v>
      </c>
      <c r="G2829">
        <v>1350</v>
      </c>
      <c r="H2829" t="s">
        <v>1137</v>
      </c>
      <c r="I2829">
        <v>63300040</v>
      </c>
      <c r="J2829" t="s">
        <v>1515</v>
      </c>
      <c r="K2829" s="3"/>
      <c r="L2829" s="3">
        <v>21199.13351107874</v>
      </c>
      <c r="M2829" s="3">
        <v>21941.103183966494</v>
      </c>
      <c r="N2829" s="107"/>
      <c r="O2829" s="100"/>
      <c r="P2829" s="3">
        <f t="shared" si="44"/>
        <v>43140.236695045234</v>
      </c>
    </row>
    <row r="2830" spans="1:16" x14ac:dyDescent="0.35">
      <c r="A2830" t="s">
        <v>10</v>
      </c>
      <c r="C2830" t="s">
        <v>11</v>
      </c>
      <c r="D2830" t="s">
        <v>115</v>
      </c>
      <c r="E2830" t="s">
        <v>1135</v>
      </c>
      <c r="F2830" t="s">
        <v>1136</v>
      </c>
      <c r="G2830">
        <v>1350</v>
      </c>
      <c r="H2830" t="s">
        <v>1137</v>
      </c>
      <c r="I2830">
        <v>63300080</v>
      </c>
      <c r="J2830" t="s">
        <v>91</v>
      </c>
      <c r="K2830" s="3"/>
      <c r="L2830" s="3">
        <v>61376.53892731369</v>
      </c>
      <c r="M2830" s="3">
        <v>63524.71778976966</v>
      </c>
      <c r="N2830" s="107"/>
      <c r="O2830" s="100"/>
      <c r="P2830" s="3">
        <f t="shared" si="44"/>
        <v>124901.25671708335</v>
      </c>
    </row>
    <row r="2831" spans="1:16" x14ac:dyDescent="0.35">
      <c r="A2831" t="s">
        <v>10</v>
      </c>
      <c r="C2831" t="s">
        <v>11</v>
      </c>
      <c r="D2831" t="s">
        <v>115</v>
      </c>
      <c r="E2831" t="s">
        <v>1135</v>
      </c>
      <c r="F2831" t="s">
        <v>1136</v>
      </c>
      <c r="G2831">
        <v>1350</v>
      </c>
      <c r="H2831" t="s">
        <v>1137</v>
      </c>
      <c r="I2831">
        <v>63300100</v>
      </c>
      <c r="J2831" t="s">
        <v>1869</v>
      </c>
      <c r="K2831" s="3"/>
      <c r="L2831" s="3">
        <v>18574.478885897563</v>
      </c>
      <c r="M2831" s="3">
        <v>19224.585646903975</v>
      </c>
      <c r="N2831" s="107"/>
      <c r="O2831" s="100"/>
      <c r="P2831" s="3">
        <f t="shared" si="44"/>
        <v>37799.064532801538</v>
      </c>
    </row>
    <row r="2832" spans="1:16" x14ac:dyDescent="0.35">
      <c r="A2832" t="s">
        <v>10</v>
      </c>
      <c r="C2832" t="s">
        <v>11</v>
      </c>
      <c r="D2832" t="s">
        <v>115</v>
      </c>
      <c r="E2832" t="s">
        <v>1135</v>
      </c>
      <c r="F2832" t="s">
        <v>1136</v>
      </c>
      <c r="G2832">
        <v>1350</v>
      </c>
      <c r="H2832" t="s">
        <v>1137</v>
      </c>
      <c r="I2832">
        <v>63300170</v>
      </c>
      <c r="J2832" t="s">
        <v>1873</v>
      </c>
      <c r="K2832" s="3"/>
      <c r="L2832" s="3">
        <v>32101.545031062094</v>
      </c>
      <c r="M2832" s="3">
        <v>33225.099107149268</v>
      </c>
      <c r="N2832" s="107"/>
      <c r="O2832" s="100"/>
      <c r="P2832" s="3">
        <f t="shared" si="44"/>
        <v>65326.644138211363</v>
      </c>
    </row>
    <row r="2833" spans="1:16" x14ac:dyDescent="0.35">
      <c r="A2833" t="s">
        <v>10</v>
      </c>
      <c r="C2833" t="s">
        <v>11</v>
      </c>
      <c r="D2833" t="s">
        <v>115</v>
      </c>
      <c r="E2833" t="s">
        <v>1130</v>
      </c>
      <c r="F2833" t="s">
        <v>1131</v>
      </c>
      <c r="G2833">
        <v>1351</v>
      </c>
      <c r="H2833" t="s">
        <v>1132</v>
      </c>
      <c r="I2833">
        <v>63300040</v>
      </c>
      <c r="J2833" t="s">
        <v>1515</v>
      </c>
      <c r="K2833" s="3"/>
      <c r="L2833" s="3">
        <v>71607.7312022837</v>
      </c>
      <c r="M2833" s="3">
        <v>74114.001794363619</v>
      </c>
      <c r="N2833" s="107"/>
      <c r="O2833" s="100"/>
      <c r="P2833" s="3">
        <f t="shared" si="44"/>
        <v>145721.7329966473</v>
      </c>
    </row>
    <row r="2834" spans="1:16" x14ac:dyDescent="0.35">
      <c r="A2834" t="s">
        <v>10</v>
      </c>
      <c r="C2834" t="s">
        <v>11</v>
      </c>
      <c r="D2834" t="s">
        <v>115</v>
      </c>
      <c r="E2834" t="s">
        <v>1130</v>
      </c>
      <c r="F2834" t="s">
        <v>1131</v>
      </c>
      <c r="G2834">
        <v>1351</v>
      </c>
      <c r="H2834" t="s">
        <v>1132</v>
      </c>
      <c r="I2834">
        <v>63300080</v>
      </c>
      <c r="J2834" t="s">
        <v>91</v>
      </c>
      <c r="K2834" s="3"/>
      <c r="L2834" s="3">
        <v>207321.43129042137</v>
      </c>
      <c r="M2834" s="3">
        <v>214577.68138558613</v>
      </c>
      <c r="N2834" s="107"/>
      <c r="O2834" s="100"/>
      <c r="P2834" s="3">
        <f t="shared" si="44"/>
        <v>421899.1126760075</v>
      </c>
    </row>
    <row r="2835" spans="1:16" x14ac:dyDescent="0.35">
      <c r="A2835" t="s">
        <v>10</v>
      </c>
      <c r="C2835" t="s">
        <v>11</v>
      </c>
      <c r="D2835" t="s">
        <v>115</v>
      </c>
      <c r="E2835" t="s">
        <v>1130</v>
      </c>
      <c r="F2835" t="s">
        <v>1131</v>
      </c>
      <c r="G2835">
        <v>1351</v>
      </c>
      <c r="H2835" t="s">
        <v>1132</v>
      </c>
      <c r="I2835">
        <v>63300100</v>
      </c>
      <c r="J2835" t="s">
        <v>1869</v>
      </c>
      <c r="K2835" s="3"/>
      <c r="L2835" s="3">
        <v>62742.012101048575</v>
      </c>
      <c r="M2835" s="3">
        <v>64937.98252458527</v>
      </c>
      <c r="N2835" s="107"/>
      <c r="O2835" s="100"/>
      <c r="P2835" s="3">
        <f t="shared" si="44"/>
        <v>127679.99462563384</v>
      </c>
    </row>
    <row r="2836" spans="1:16" x14ac:dyDescent="0.35">
      <c r="A2836" t="s">
        <v>10</v>
      </c>
      <c r="C2836" t="s">
        <v>11</v>
      </c>
      <c r="D2836" t="s">
        <v>115</v>
      </c>
      <c r="E2836" t="s">
        <v>1130</v>
      </c>
      <c r="F2836" t="s">
        <v>1131</v>
      </c>
      <c r="G2836">
        <v>1351</v>
      </c>
      <c r="H2836" t="s">
        <v>1132</v>
      </c>
      <c r="I2836">
        <v>63300170</v>
      </c>
      <c r="J2836" t="s">
        <v>1873</v>
      </c>
      <c r="K2836" s="3"/>
      <c r="L2836" s="3">
        <v>108434.5643920296</v>
      </c>
      <c r="M2836" s="3">
        <v>112229.77414575063</v>
      </c>
      <c r="N2836" s="107"/>
      <c r="O2836" s="100"/>
      <c r="P2836" s="3">
        <f t="shared" si="44"/>
        <v>220664.33853778022</v>
      </c>
    </row>
    <row r="2837" spans="1:16" x14ac:dyDescent="0.35">
      <c r="A2837" t="s">
        <v>10</v>
      </c>
      <c r="C2837" t="s">
        <v>11</v>
      </c>
      <c r="D2837" t="s">
        <v>115</v>
      </c>
      <c r="E2837" t="s">
        <v>1133</v>
      </c>
      <c r="F2837" t="s">
        <v>1134</v>
      </c>
      <c r="G2837">
        <v>1351</v>
      </c>
      <c r="H2837" t="s">
        <v>1132</v>
      </c>
      <c r="I2837">
        <v>63300040</v>
      </c>
      <c r="J2837" t="s">
        <v>1515</v>
      </c>
      <c r="K2837" s="3"/>
      <c r="L2837" s="3">
        <v>1686.2079197690698</v>
      </c>
      <c r="M2837" s="3">
        <v>1745.2251969609872</v>
      </c>
      <c r="N2837" s="107"/>
      <c r="O2837" s="100"/>
      <c r="P2837" s="3">
        <f t="shared" si="44"/>
        <v>3431.433116730057</v>
      </c>
    </row>
    <row r="2838" spans="1:16" x14ac:dyDescent="0.35">
      <c r="A2838" t="s">
        <v>10</v>
      </c>
      <c r="C2838" t="s">
        <v>11</v>
      </c>
      <c r="D2838" t="s">
        <v>115</v>
      </c>
      <c r="E2838" t="s">
        <v>1133</v>
      </c>
      <c r="F2838" t="s">
        <v>1134</v>
      </c>
      <c r="G2838">
        <v>1351</v>
      </c>
      <c r="H2838" t="s">
        <v>1132</v>
      </c>
      <c r="I2838">
        <v>63300080</v>
      </c>
      <c r="J2838" t="s">
        <v>91</v>
      </c>
      <c r="K2838" s="3"/>
      <c r="L2838" s="3">
        <v>4881.9734058075919</v>
      </c>
      <c r="M2838" s="3">
        <v>5052.8424750108579</v>
      </c>
      <c r="N2838" s="107"/>
      <c r="O2838" s="100"/>
      <c r="P2838" s="3">
        <f t="shared" si="44"/>
        <v>9934.8158808184489</v>
      </c>
    </row>
    <row r="2839" spans="1:16" x14ac:dyDescent="0.35">
      <c r="A2839" t="s">
        <v>10</v>
      </c>
      <c r="C2839" t="s">
        <v>11</v>
      </c>
      <c r="D2839" t="s">
        <v>115</v>
      </c>
      <c r="E2839" t="s">
        <v>1133</v>
      </c>
      <c r="F2839" t="s">
        <v>1134</v>
      </c>
      <c r="G2839">
        <v>1351</v>
      </c>
      <c r="H2839" t="s">
        <v>1132</v>
      </c>
      <c r="I2839">
        <v>63300100</v>
      </c>
      <c r="J2839" t="s">
        <v>1869</v>
      </c>
      <c r="K2839" s="3"/>
      <c r="L2839" s="3">
        <v>1477.4393201786136</v>
      </c>
      <c r="M2839" s="3">
        <v>1529.1496963848649</v>
      </c>
      <c r="N2839" s="107"/>
      <c r="O2839" s="100"/>
      <c r="P2839" s="3">
        <f t="shared" si="44"/>
        <v>3006.5890165634783</v>
      </c>
    </row>
    <row r="2840" spans="1:16" x14ac:dyDescent="0.35">
      <c r="A2840" t="s">
        <v>10</v>
      </c>
      <c r="C2840" t="s">
        <v>11</v>
      </c>
      <c r="D2840" t="s">
        <v>115</v>
      </c>
      <c r="E2840" t="s">
        <v>1133</v>
      </c>
      <c r="F2840" t="s">
        <v>1134</v>
      </c>
      <c r="G2840">
        <v>1351</v>
      </c>
      <c r="H2840" t="s">
        <v>1132</v>
      </c>
      <c r="I2840">
        <v>63300170</v>
      </c>
      <c r="J2840" t="s">
        <v>1873</v>
      </c>
      <c r="K2840" s="3"/>
      <c r="L2840" s="3">
        <v>2553.4005642217344</v>
      </c>
      <c r="M2840" s="3">
        <v>2642.7695839694952</v>
      </c>
      <c r="N2840" s="107"/>
      <c r="O2840" s="100"/>
      <c r="P2840" s="3">
        <f t="shared" si="44"/>
        <v>5196.1701481912296</v>
      </c>
    </row>
    <row r="2841" spans="1:16" x14ac:dyDescent="0.35">
      <c r="A2841" t="s">
        <v>10</v>
      </c>
      <c r="C2841" t="s">
        <v>11</v>
      </c>
      <c r="D2841" t="s">
        <v>115</v>
      </c>
      <c r="E2841" t="s">
        <v>1125</v>
      </c>
      <c r="F2841" t="s">
        <v>1126</v>
      </c>
      <c r="G2841">
        <v>1352</v>
      </c>
      <c r="H2841" t="s">
        <v>1127</v>
      </c>
      <c r="I2841">
        <v>63300040</v>
      </c>
      <c r="J2841" t="s">
        <v>1515</v>
      </c>
      <c r="K2841" s="3"/>
      <c r="L2841" s="3">
        <v>46031.689490199577</v>
      </c>
      <c r="M2841" s="3">
        <v>47642.79862235656</v>
      </c>
      <c r="N2841" s="107"/>
      <c r="O2841" s="100"/>
      <c r="P2841" s="3">
        <f t="shared" si="44"/>
        <v>93674.488112556137</v>
      </c>
    </row>
    <row r="2842" spans="1:16" x14ac:dyDescent="0.35">
      <c r="A2842" t="s">
        <v>10</v>
      </c>
      <c r="C2842" t="s">
        <v>11</v>
      </c>
      <c r="D2842" t="s">
        <v>115</v>
      </c>
      <c r="E2842" t="s">
        <v>1125</v>
      </c>
      <c r="F2842" t="s">
        <v>1126</v>
      </c>
      <c r="G2842">
        <v>1352</v>
      </c>
      <c r="H2842" t="s">
        <v>1127</v>
      </c>
      <c r="I2842">
        <v>63300080</v>
      </c>
      <c r="J2842" t="s">
        <v>91</v>
      </c>
      <c r="K2842" s="3"/>
      <c r="L2842" s="3">
        <v>133272.70100019686</v>
      </c>
      <c r="M2842" s="3">
        <v>137937.24553520375</v>
      </c>
      <c r="N2842" s="107"/>
      <c r="O2842" s="100"/>
      <c r="P2842" s="3">
        <f t="shared" si="44"/>
        <v>271209.94653540058</v>
      </c>
    </row>
    <row r="2843" spans="1:16" x14ac:dyDescent="0.35">
      <c r="A2843" t="s">
        <v>10</v>
      </c>
      <c r="C2843" t="s">
        <v>11</v>
      </c>
      <c r="D2843" t="s">
        <v>115</v>
      </c>
      <c r="E2843" t="s">
        <v>1125</v>
      </c>
      <c r="F2843" t="s">
        <v>1126</v>
      </c>
      <c r="G2843">
        <v>1352</v>
      </c>
      <c r="H2843" t="s">
        <v>1127</v>
      </c>
      <c r="I2843">
        <v>63300100</v>
      </c>
      <c r="J2843" t="s">
        <v>1869</v>
      </c>
      <c r="K2843" s="3"/>
      <c r="L2843" s="3">
        <v>40332.527934270103</v>
      </c>
      <c r="M2843" s="3">
        <v>41744.166411969556</v>
      </c>
      <c r="N2843" s="107"/>
      <c r="O2843" s="100"/>
      <c r="P2843" s="3">
        <f t="shared" si="44"/>
        <v>82076.694346239659</v>
      </c>
    </row>
    <row r="2844" spans="1:16" x14ac:dyDescent="0.35">
      <c r="A2844" t="s">
        <v>10</v>
      </c>
      <c r="C2844" t="s">
        <v>11</v>
      </c>
      <c r="D2844" t="s">
        <v>115</v>
      </c>
      <c r="E2844" t="s">
        <v>1125</v>
      </c>
      <c r="F2844" t="s">
        <v>1126</v>
      </c>
      <c r="G2844">
        <v>1352</v>
      </c>
      <c r="H2844" t="s">
        <v>1127</v>
      </c>
      <c r="I2844">
        <v>63300170</v>
      </c>
      <c r="J2844" t="s">
        <v>1873</v>
      </c>
      <c r="K2844" s="3"/>
      <c r="L2844" s="3">
        <v>69705.129799445072</v>
      </c>
      <c r="M2844" s="3">
        <v>72144.809342425651</v>
      </c>
      <c r="N2844" s="107"/>
      <c r="O2844" s="100"/>
      <c r="P2844" s="3">
        <f t="shared" si="44"/>
        <v>141849.93914187071</v>
      </c>
    </row>
    <row r="2845" spans="1:16" x14ac:dyDescent="0.35">
      <c r="A2845" t="s">
        <v>10</v>
      </c>
      <c r="C2845" t="s">
        <v>11</v>
      </c>
      <c r="D2845" t="s">
        <v>115</v>
      </c>
      <c r="E2845" t="s">
        <v>1128</v>
      </c>
      <c r="F2845" t="s">
        <v>1129</v>
      </c>
      <c r="G2845">
        <v>1352</v>
      </c>
      <c r="H2845" t="s">
        <v>1127</v>
      </c>
      <c r="I2845">
        <v>63300040</v>
      </c>
      <c r="J2845" t="s">
        <v>1515</v>
      </c>
      <c r="K2845" s="3"/>
      <c r="L2845" s="3">
        <v>1129.66926857516</v>
      </c>
      <c r="M2845" s="3">
        <v>1169.2076929752905</v>
      </c>
      <c r="N2845" s="107"/>
      <c r="O2845" s="100"/>
      <c r="P2845" s="3">
        <f t="shared" si="44"/>
        <v>2298.8769615504507</v>
      </c>
    </row>
    <row r="2846" spans="1:16" x14ac:dyDescent="0.35">
      <c r="A2846" t="s">
        <v>10</v>
      </c>
      <c r="C2846" t="s">
        <v>11</v>
      </c>
      <c r="D2846" t="s">
        <v>115</v>
      </c>
      <c r="E2846" t="s">
        <v>1128</v>
      </c>
      <c r="F2846" t="s">
        <v>1129</v>
      </c>
      <c r="G2846">
        <v>1352</v>
      </c>
      <c r="H2846" t="s">
        <v>1127</v>
      </c>
      <c r="I2846">
        <v>63300080</v>
      </c>
      <c r="J2846" t="s">
        <v>91</v>
      </c>
      <c r="K2846" s="3"/>
      <c r="L2846" s="3">
        <v>3270.6615013985584</v>
      </c>
      <c r="M2846" s="3">
        <v>3385.1346539475076</v>
      </c>
      <c r="N2846" s="107"/>
      <c r="O2846" s="100"/>
      <c r="P2846" s="3">
        <f t="shared" si="44"/>
        <v>6655.7961553460664</v>
      </c>
    </row>
    <row r="2847" spans="1:16" x14ac:dyDescent="0.35">
      <c r="A2847" t="s">
        <v>10</v>
      </c>
      <c r="C2847" t="s">
        <v>11</v>
      </c>
      <c r="D2847" t="s">
        <v>115</v>
      </c>
      <c r="E2847" t="s">
        <v>1128</v>
      </c>
      <c r="F2847" t="s">
        <v>1129</v>
      </c>
      <c r="G2847">
        <v>1352</v>
      </c>
      <c r="H2847" t="s">
        <v>1127</v>
      </c>
      <c r="I2847">
        <v>63300100</v>
      </c>
      <c r="J2847" t="s">
        <v>1869</v>
      </c>
      <c r="K2847" s="3"/>
      <c r="L2847" s="3">
        <v>989.8054543706163</v>
      </c>
      <c r="M2847" s="3">
        <v>1024.4486452735878</v>
      </c>
      <c r="N2847" s="107"/>
      <c r="O2847" s="100"/>
      <c r="P2847" s="3">
        <f t="shared" si="44"/>
        <v>2014.254099644204</v>
      </c>
    </row>
    <row r="2848" spans="1:16" x14ac:dyDescent="0.35">
      <c r="A2848" t="s">
        <v>10</v>
      </c>
      <c r="C2848" t="s">
        <v>11</v>
      </c>
      <c r="D2848" t="s">
        <v>115</v>
      </c>
      <c r="E2848" t="s">
        <v>1128</v>
      </c>
      <c r="F2848" t="s">
        <v>1129</v>
      </c>
      <c r="G2848">
        <v>1352</v>
      </c>
      <c r="H2848" t="s">
        <v>1127</v>
      </c>
      <c r="I2848">
        <v>63300170</v>
      </c>
      <c r="J2848" t="s">
        <v>1873</v>
      </c>
      <c r="K2848" s="3"/>
      <c r="L2848" s="3">
        <v>1710.6420352709565</v>
      </c>
      <c r="M2848" s="3">
        <v>1770.5145065054401</v>
      </c>
      <c r="N2848" s="107"/>
      <c r="O2848" s="100"/>
      <c r="P2848" s="3">
        <f t="shared" si="44"/>
        <v>3481.1565417763968</v>
      </c>
    </row>
    <row r="2849" spans="1:16" x14ac:dyDescent="0.35">
      <c r="A2849" t="s">
        <v>10</v>
      </c>
      <c r="C2849" t="s">
        <v>11</v>
      </c>
      <c r="D2849" t="s">
        <v>115</v>
      </c>
      <c r="E2849" t="s">
        <v>1138</v>
      </c>
      <c r="F2849" t="s">
        <v>1139</v>
      </c>
      <c r="G2849">
        <v>1349</v>
      </c>
      <c r="H2849" t="s">
        <v>1140</v>
      </c>
      <c r="I2849">
        <v>63300040</v>
      </c>
      <c r="J2849" t="s">
        <v>1515</v>
      </c>
      <c r="K2849" s="3"/>
      <c r="L2849" s="3">
        <v>31209.594799207669</v>
      </c>
      <c r="M2849" s="3">
        <v>32301.930617179933</v>
      </c>
      <c r="N2849" s="107"/>
      <c r="O2849" s="100"/>
      <c r="P2849" s="3">
        <f t="shared" si="44"/>
        <v>63511.525416387602</v>
      </c>
    </row>
    <row r="2850" spans="1:16" x14ac:dyDescent="0.35">
      <c r="A2850" t="s">
        <v>10</v>
      </c>
      <c r="C2850" t="s">
        <v>11</v>
      </c>
      <c r="D2850" t="s">
        <v>115</v>
      </c>
      <c r="E2850" t="s">
        <v>1138</v>
      </c>
      <c r="F2850" t="s">
        <v>1139</v>
      </c>
      <c r="G2850">
        <v>1349</v>
      </c>
      <c r="H2850" t="s">
        <v>1140</v>
      </c>
      <c r="I2850">
        <v>63300080</v>
      </c>
      <c r="J2850" t="s">
        <v>91</v>
      </c>
      <c r="K2850" s="3"/>
      <c r="L2850" s="3">
        <v>90359.207799610769</v>
      </c>
      <c r="M2850" s="3">
        <v>93521.780072597146</v>
      </c>
      <c r="N2850" s="107"/>
      <c r="O2850" s="100"/>
      <c r="P2850" s="3">
        <f t="shared" si="44"/>
        <v>183880.98787220792</v>
      </c>
    </row>
    <row r="2851" spans="1:16" x14ac:dyDescent="0.35">
      <c r="A2851" t="s">
        <v>10</v>
      </c>
      <c r="C2851" t="s">
        <v>11</v>
      </c>
      <c r="D2851" t="s">
        <v>115</v>
      </c>
      <c r="E2851" t="s">
        <v>1138</v>
      </c>
      <c r="F2851" t="s">
        <v>1139</v>
      </c>
      <c r="G2851">
        <v>1349</v>
      </c>
      <c r="H2851" t="s">
        <v>1140</v>
      </c>
      <c r="I2851">
        <v>63300100</v>
      </c>
      <c r="J2851" t="s">
        <v>1869</v>
      </c>
      <c r="K2851" s="3"/>
      <c r="L2851" s="3">
        <v>27345.549728829577</v>
      </c>
      <c r="M2851" s="3">
        <v>28302.643969338609</v>
      </c>
      <c r="N2851" s="107"/>
      <c r="O2851" s="100"/>
      <c r="P2851" s="3">
        <f t="shared" si="44"/>
        <v>55648.193698168187</v>
      </c>
    </row>
    <row r="2852" spans="1:16" x14ac:dyDescent="0.35">
      <c r="A2852" t="s">
        <v>10</v>
      </c>
      <c r="C2852" t="s">
        <v>11</v>
      </c>
      <c r="D2852" t="s">
        <v>115</v>
      </c>
      <c r="E2852" t="s">
        <v>1138</v>
      </c>
      <c r="F2852" t="s">
        <v>1139</v>
      </c>
      <c r="G2852">
        <v>1349</v>
      </c>
      <c r="H2852" t="s">
        <v>1140</v>
      </c>
      <c r="I2852">
        <v>63300170</v>
      </c>
      <c r="J2852" t="s">
        <v>1873</v>
      </c>
      <c r="K2852" s="3"/>
      <c r="L2852" s="3">
        <v>47260.2435530859</v>
      </c>
      <c r="M2852" s="3">
        <v>48914.352077443902</v>
      </c>
      <c r="N2852" s="107"/>
      <c r="O2852" s="100"/>
      <c r="P2852" s="3">
        <f t="shared" si="44"/>
        <v>96174.595630529802</v>
      </c>
    </row>
    <row r="2853" spans="1:16" x14ac:dyDescent="0.35">
      <c r="A2853" t="s">
        <v>10</v>
      </c>
      <c r="C2853" t="s">
        <v>11</v>
      </c>
      <c r="D2853" t="s">
        <v>115</v>
      </c>
      <c r="E2853" t="s">
        <v>1470</v>
      </c>
      <c r="F2853" t="s">
        <v>1471</v>
      </c>
      <c r="G2853">
        <v>1060</v>
      </c>
      <c r="H2853" t="s">
        <v>1472</v>
      </c>
      <c r="I2853">
        <v>63300040</v>
      </c>
      <c r="J2853" t="s">
        <v>1515</v>
      </c>
      <c r="K2853" s="3"/>
      <c r="L2853" s="3">
        <v>44771.785222499995</v>
      </c>
      <c r="M2853" s="3">
        <v>46338.797705287492</v>
      </c>
      <c r="N2853" s="107"/>
      <c r="O2853" s="100"/>
      <c r="P2853" s="3">
        <f t="shared" si="44"/>
        <v>91110.582927787487</v>
      </c>
    </row>
    <row r="2854" spans="1:16" x14ac:dyDescent="0.35">
      <c r="A2854" t="s">
        <v>10</v>
      </c>
      <c r="C2854" t="s">
        <v>11</v>
      </c>
      <c r="D2854" t="s">
        <v>115</v>
      </c>
      <c r="E2854" t="s">
        <v>1470</v>
      </c>
      <c r="F2854" t="s">
        <v>1471</v>
      </c>
      <c r="G2854">
        <v>1060</v>
      </c>
      <c r="H2854" t="s">
        <v>1472</v>
      </c>
      <c r="I2854">
        <v>63300080</v>
      </c>
      <c r="J2854" t="s">
        <v>91</v>
      </c>
      <c r="K2854" s="3"/>
      <c r="L2854" s="3">
        <v>129624.978168</v>
      </c>
      <c r="M2854" s="3">
        <v>134161.85240387998</v>
      </c>
      <c r="N2854" s="107"/>
      <c r="O2854" s="100"/>
      <c r="P2854" s="3">
        <f t="shared" si="44"/>
        <v>263786.83057187998</v>
      </c>
    </row>
    <row r="2855" spans="1:16" x14ac:dyDescent="0.35">
      <c r="A2855" t="s">
        <v>10</v>
      </c>
      <c r="C2855" t="s">
        <v>11</v>
      </c>
      <c r="D2855" t="s">
        <v>115</v>
      </c>
      <c r="E2855" t="s">
        <v>1470</v>
      </c>
      <c r="F2855" t="s">
        <v>1471</v>
      </c>
      <c r="G2855">
        <v>1060</v>
      </c>
      <c r="H2855" t="s">
        <v>1472</v>
      </c>
      <c r="I2855">
        <v>63300170</v>
      </c>
      <c r="J2855" t="s">
        <v>1873</v>
      </c>
      <c r="K2855" s="3"/>
      <c r="L2855" s="3">
        <v>67797.274765499998</v>
      </c>
      <c r="M2855" s="3">
        <v>70170.179382292496</v>
      </c>
      <c r="N2855" s="107"/>
      <c r="O2855" s="100"/>
      <c r="P2855" s="3">
        <f t="shared" si="44"/>
        <v>137967.45414779248</v>
      </c>
    </row>
    <row r="2856" spans="1:16" x14ac:dyDescent="0.35">
      <c r="A2856" t="s">
        <v>10</v>
      </c>
      <c r="C2856" t="s">
        <v>11</v>
      </c>
      <c r="D2856" t="s">
        <v>115</v>
      </c>
      <c r="E2856" t="s">
        <v>1022</v>
      </c>
      <c r="F2856" t="s">
        <v>1023</v>
      </c>
      <c r="G2856">
        <v>1810</v>
      </c>
      <c r="H2856" t="s">
        <v>1024</v>
      </c>
      <c r="I2856">
        <v>63300040</v>
      </c>
      <c r="J2856" t="s">
        <v>1515</v>
      </c>
      <c r="K2856" s="3"/>
      <c r="L2856" s="3">
        <v>54088.154688750685</v>
      </c>
      <c r="M2856" s="3">
        <v>55981.240102856958</v>
      </c>
      <c r="N2856" s="107"/>
      <c r="O2856" s="100"/>
      <c r="P2856" s="3">
        <f t="shared" si="44"/>
        <v>110069.39479160764</v>
      </c>
    </row>
    <row r="2857" spans="1:16" x14ac:dyDescent="0.35">
      <c r="A2857" t="s">
        <v>10</v>
      </c>
      <c r="C2857" t="s">
        <v>11</v>
      </c>
      <c r="D2857" t="s">
        <v>115</v>
      </c>
      <c r="E2857" t="s">
        <v>1022</v>
      </c>
      <c r="F2857" t="s">
        <v>1023</v>
      </c>
      <c r="G2857">
        <v>1810</v>
      </c>
      <c r="H2857" t="s">
        <v>1024</v>
      </c>
      <c r="I2857">
        <v>63300080</v>
      </c>
      <c r="J2857" t="s">
        <v>91</v>
      </c>
      <c r="K2857" s="3"/>
      <c r="L2857" s="3">
        <v>156598.08595600197</v>
      </c>
      <c r="M2857" s="3">
        <v>162079.01896446204</v>
      </c>
      <c r="N2857" s="107"/>
      <c r="O2857" s="100"/>
      <c r="P2857" s="3">
        <f t="shared" si="44"/>
        <v>318677.10492046399</v>
      </c>
    </row>
    <row r="2858" spans="1:16" x14ac:dyDescent="0.35">
      <c r="A2858" t="s">
        <v>10</v>
      </c>
      <c r="C2858" t="s">
        <v>11</v>
      </c>
      <c r="D2858" t="s">
        <v>115</v>
      </c>
      <c r="E2858" t="s">
        <v>1022</v>
      </c>
      <c r="F2858" t="s">
        <v>1023</v>
      </c>
      <c r="G2858">
        <v>1810</v>
      </c>
      <c r="H2858" t="s">
        <v>1024</v>
      </c>
      <c r="I2858">
        <v>63300100</v>
      </c>
      <c r="J2858" t="s">
        <v>1869</v>
      </c>
      <c r="K2858" s="3"/>
      <c r="L2858" s="3">
        <v>47391.526013000599</v>
      </c>
      <c r="M2858" s="3">
        <v>49050.229423455618</v>
      </c>
      <c r="N2858" s="107"/>
      <c r="O2858" s="100"/>
      <c r="P2858" s="3">
        <f t="shared" si="44"/>
        <v>96441.755436456209</v>
      </c>
    </row>
    <row r="2859" spans="1:16" x14ac:dyDescent="0.35">
      <c r="A2859" t="s">
        <v>10</v>
      </c>
      <c r="C2859" t="s">
        <v>11</v>
      </c>
      <c r="D2859" t="s">
        <v>115</v>
      </c>
      <c r="E2859" t="s">
        <v>1022</v>
      </c>
      <c r="F2859" t="s">
        <v>1023</v>
      </c>
      <c r="G2859">
        <v>1810</v>
      </c>
      <c r="H2859" t="s">
        <v>1024</v>
      </c>
      <c r="I2859">
        <v>63300170</v>
      </c>
      <c r="J2859" t="s">
        <v>1873</v>
      </c>
      <c r="K2859" s="3"/>
      <c r="L2859" s="3">
        <v>81904.919957251041</v>
      </c>
      <c r="M2859" s="3">
        <v>84771.592155754828</v>
      </c>
      <c r="N2859" s="107"/>
      <c r="O2859" s="100"/>
      <c r="P2859" s="3">
        <f t="shared" si="44"/>
        <v>166676.51211300585</v>
      </c>
    </row>
    <row r="2860" spans="1:16" x14ac:dyDescent="0.35">
      <c r="A2860" t="s">
        <v>10</v>
      </c>
      <c r="C2860" t="s">
        <v>11</v>
      </c>
      <c r="D2860" t="s">
        <v>115</v>
      </c>
      <c r="E2860" t="s">
        <v>1025</v>
      </c>
      <c r="F2860" t="s">
        <v>1026</v>
      </c>
      <c r="G2860">
        <v>1810</v>
      </c>
      <c r="H2860" t="s">
        <v>1024</v>
      </c>
      <c r="I2860">
        <v>63300040</v>
      </c>
      <c r="J2860" t="s">
        <v>1515</v>
      </c>
      <c r="K2860" s="3"/>
      <c r="L2860" s="3">
        <v>3868.9697102287068</v>
      </c>
      <c r="M2860" s="3">
        <v>4004.383650086711</v>
      </c>
      <c r="N2860" s="107"/>
      <c r="O2860" s="100"/>
      <c r="P2860" s="3">
        <f t="shared" si="44"/>
        <v>7873.3533603154174</v>
      </c>
    </row>
    <row r="2861" spans="1:16" x14ac:dyDescent="0.35">
      <c r="A2861" t="s">
        <v>10</v>
      </c>
      <c r="C2861" t="s">
        <v>11</v>
      </c>
      <c r="D2861" t="s">
        <v>115</v>
      </c>
      <c r="E2861" t="s">
        <v>1025</v>
      </c>
      <c r="F2861" t="s">
        <v>1026</v>
      </c>
      <c r="G2861">
        <v>1810</v>
      </c>
      <c r="H2861" t="s">
        <v>1024</v>
      </c>
      <c r="I2861">
        <v>63300080</v>
      </c>
      <c r="J2861" t="s">
        <v>91</v>
      </c>
      <c r="K2861" s="3"/>
      <c r="L2861" s="3">
        <v>11201.588494376447</v>
      </c>
      <c r="M2861" s="3">
        <v>11593.64409167962</v>
      </c>
      <c r="N2861" s="107"/>
      <c r="O2861" s="100"/>
      <c r="P2861" s="3">
        <f t="shared" si="44"/>
        <v>22795.232586056067</v>
      </c>
    </row>
    <row r="2862" spans="1:16" x14ac:dyDescent="0.35">
      <c r="A2862" t="s">
        <v>10</v>
      </c>
      <c r="C2862" t="s">
        <v>11</v>
      </c>
      <c r="D2862" t="s">
        <v>115</v>
      </c>
      <c r="E2862" t="s">
        <v>1025</v>
      </c>
      <c r="F2862" t="s">
        <v>1026</v>
      </c>
      <c r="G2862">
        <v>1810</v>
      </c>
      <c r="H2862" t="s">
        <v>1024</v>
      </c>
      <c r="I2862">
        <v>63300100</v>
      </c>
      <c r="J2862" t="s">
        <v>1869</v>
      </c>
      <c r="K2862" s="3"/>
      <c r="L2862" s="3">
        <v>3389.9544127718195</v>
      </c>
      <c r="M2862" s="3">
        <v>3508.6028172188326</v>
      </c>
      <c r="N2862" s="107"/>
      <c r="O2862" s="100"/>
      <c r="P2862" s="3">
        <f t="shared" si="44"/>
        <v>6898.5572299906526</v>
      </c>
    </row>
    <row r="2863" spans="1:16" x14ac:dyDescent="0.35">
      <c r="A2863" t="s">
        <v>10</v>
      </c>
      <c r="C2863" t="s">
        <v>11</v>
      </c>
      <c r="D2863" t="s">
        <v>115</v>
      </c>
      <c r="E2863" t="s">
        <v>1025</v>
      </c>
      <c r="F2863" t="s">
        <v>1026</v>
      </c>
      <c r="G2863">
        <v>1810</v>
      </c>
      <c r="H2863" t="s">
        <v>1024</v>
      </c>
      <c r="I2863">
        <v>63300170</v>
      </c>
      <c r="J2863" t="s">
        <v>1873</v>
      </c>
      <c r="K2863" s="3"/>
      <c r="L2863" s="3">
        <v>5858.7255612034705</v>
      </c>
      <c r="M2863" s="3">
        <v>6063.7809558455911</v>
      </c>
      <c r="N2863" s="107"/>
      <c r="O2863" s="100"/>
      <c r="P2863" s="3">
        <f t="shared" si="44"/>
        <v>11922.506517049062</v>
      </c>
    </row>
    <row r="2864" spans="1:16" x14ac:dyDescent="0.35">
      <c r="A2864" t="s">
        <v>10</v>
      </c>
      <c r="C2864" t="s">
        <v>11</v>
      </c>
      <c r="D2864" t="s">
        <v>115</v>
      </c>
      <c r="E2864" t="s">
        <v>607</v>
      </c>
      <c r="F2864" t="s">
        <v>608</v>
      </c>
      <c r="G2864">
        <v>4201</v>
      </c>
      <c r="H2864" t="s">
        <v>609</v>
      </c>
      <c r="I2864">
        <v>63300040</v>
      </c>
      <c r="J2864" t="s">
        <v>1515</v>
      </c>
      <c r="K2864" s="3"/>
      <c r="L2864" s="3">
        <v>18283.609166772087</v>
      </c>
      <c r="M2864" s="3">
        <v>18923.535487609108</v>
      </c>
      <c r="N2864" s="107"/>
      <c r="O2864" s="100"/>
      <c r="P2864" s="3">
        <f t="shared" si="44"/>
        <v>37207.144654381191</v>
      </c>
    </row>
    <row r="2865" spans="1:16" x14ac:dyDescent="0.35">
      <c r="A2865" t="s">
        <v>10</v>
      </c>
      <c r="C2865" t="s">
        <v>11</v>
      </c>
      <c r="D2865" t="s">
        <v>115</v>
      </c>
      <c r="E2865" t="s">
        <v>607</v>
      </c>
      <c r="F2865" t="s">
        <v>608</v>
      </c>
      <c r="G2865">
        <v>4201</v>
      </c>
      <c r="H2865" t="s">
        <v>609</v>
      </c>
      <c r="I2865">
        <v>63300080</v>
      </c>
      <c r="J2865" t="s">
        <v>91</v>
      </c>
      <c r="K2865" s="3"/>
      <c r="L2865" s="3">
        <v>52935.401778082996</v>
      </c>
      <c r="M2865" s="3">
        <v>54788.1408403159</v>
      </c>
      <c r="N2865" s="107"/>
      <c r="O2865" s="100"/>
      <c r="P2865" s="3">
        <f t="shared" si="44"/>
        <v>107723.5426183989</v>
      </c>
    </row>
    <row r="2866" spans="1:16" x14ac:dyDescent="0.35">
      <c r="A2866" t="s">
        <v>10</v>
      </c>
      <c r="C2866" t="s">
        <v>11</v>
      </c>
      <c r="D2866" t="s">
        <v>115</v>
      </c>
      <c r="E2866" t="s">
        <v>607</v>
      </c>
      <c r="F2866" t="s">
        <v>608</v>
      </c>
      <c r="G2866">
        <v>4201</v>
      </c>
      <c r="H2866" t="s">
        <v>609</v>
      </c>
      <c r="I2866">
        <v>63300100</v>
      </c>
      <c r="J2866" t="s">
        <v>1869</v>
      </c>
      <c r="K2866" s="3"/>
      <c r="L2866" s="3">
        <v>16019.92422231459</v>
      </c>
      <c r="M2866" s="3">
        <v>16580.621570095602</v>
      </c>
      <c r="N2866" s="107"/>
      <c r="O2866" s="100"/>
      <c r="P2866" s="3">
        <f t="shared" si="44"/>
        <v>32600.545792410194</v>
      </c>
    </row>
    <row r="2867" spans="1:16" x14ac:dyDescent="0.35">
      <c r="A2867" t="s">
        <v>10</v>
      </c>
      <c r="C2867" t="s">
        <v>11</v>
      </c>
      <c r="D2867" t="s">
        <v>115</v>
      </c>
      <c r="E2867" t="s">
        <v>607</v>
      </c>
      <c r="F2867" t="s">
        <v>608</v>
      </c>
      <c r="G2867">
        <v>4201</v>
      </c>
      <c r="H2867" t="s">
        <v>609</v>
      </c>
      <c r="I2867">
        <v>63300170</v>
      </c>
      <c r="J2867" t="s">
        <v>1873</v>
      </c>
      <c r="K2867" s="3"/>
      <c r="L2867" s="3">
        <v>27686.608166826303</v>
      </c>
      <c r="M2867" s="3">
        <v>28655.639452665226</v>
      </c>
      <c r="N2867" s="107"/>
      <c r="O2867" s="100"/>
      <c r="P2867" s="3">
        <f t="shared" si="44"/>
        <v>56342.247619491529</v>
      </c>
    </row>
    <row r="2868" spans="1:16" x14ac:dyDescent="0.35">
      <c r="A2868" t="s">
        <v>10</v>
      </c>
      <c r="C2868" t="s">
        <v>11</v>
      </c>
      <c r="D2868" t="s">
        <v>115</v>
      </c>
      <c r="E2868" t="s">
        <v>610</v>
      </c>
      <c r="F2868" t="s">
        <v>611</v>
      </c>
      <c r="G2868">
        <v>4201</v>
      </c>
      <c r="H2868" t="s">
        <v>609</v>
      </c>
      <c r="I2868">
        <v>63300040</v>
      </c>
      <c r="J2868" t="s">
        <v>1515</v>
      </c>
      <c r="K2868" s="3"/>
      <c r="L2868" s="3">
        <v>50521.336952743361</v>
      </c>
      <c r="M2868" s="3">
        <v>52289.583746089367</v>
      </c>
      <c r="N2868" s="107"/>
      <c r="O2868" s="100"/>
      <c r="P2868" s="3">
        <f t="shared" si="44"/>
        <v>102810.92069883272</v>
      </c>
    </row>
    <row r="2869" spans="1:16" x14ac:dyDescent="0.35">
      <c r="A2869" t="s">
        <v>10</v>
      </c>
      <c r="C2869" t="s">
        <v>11</v>
      </c>
      <c r="D2869" t="s">
        <v>115</v>
      </c>
      <c r="E2869" t="s">
        <v>610</v>
      </c>
      <c r="F2869" t="s">
        <v>611</v>
      </c>
      <c r="G2869">
        <v>4201</v>
      </c>
      <c r="H2869" t="s">
        <v>609</v>
      </c>
      <c r="I2869">
        <v>63300080</v>
      </c>
      <c r="J2869" t="s">
        <v>91</v>
      </c>
      <c r="K2869" s="3"/>
      <c r="L2869" s="3">
        <v>146271.29936794267</v>
      </c>
      <c r="M2869" s="3">
        <v>151390.79484582064</v>
      </c>
      <c r="N2869" s="107"/>
      <c r="O2869" s="100"/>
      <c r="P2869" s="3">
        <f t="shared" si="44"/>
        <v>297662.09421376331</v>
      </c>
    </row>
    <row r="2870" spans="1:16" x14ac:dyDescent="0.35">
      <c r="A2870" t="s">
        <v>10</v>
      </c>
      <c r="C2870" t="s">
        <v>11</v>
      </c>
      <c r="D2870" t="s">
        <v>115</v>
      </c>
      <c r="E2870" t="s">
        <v>610</v>
      </c>
      <c r="F2870" t="s">
        <v>611</v>
      </c>
      <c r="G2870">
        <v>4201</v>
      </c>
      <c r="H2870" t="s">
        <v>609</v>
      </c>
      <c r="I2870">
        <v>63300100</v>
      </c>
      <c r="J2870" t="s">
        <v>1869</v>
      </c>
      <c r="K2870" s="3"/>
      <c r="L2870" s="3">
        <v>44266.314282403706</v>
      </c>
      <c r="M2870" s="3">
        <v>45815.635282287825</v>
      </c>
      <c r="N2870" s="107"/>
      <c r="O2870" s="100"/>
      <c r="P2870" s="3">
        <f t="shared" si="44"/>
        <v>90081.949564691531</v>
      </c>
    </row>
    <row r="2871" spans="1:16" x14ac:dyDescent="0.35">
      <c r="A2871" t="s">
        <v>10</v>
      </c>
      <c r="C2871" t="s">
        <v>11</v>
      </c>
      <c r="D2871" t="s">
        <v>115</v>
      </c>
      <c r="E2871" t="s">
        <v>610</v>
      </c>
      <c r="F2871" t="s">
        <v>611</v>
      </c>
      <c r="G2871">
        <v>4201</v>
      </c>
      <c r="H2871" t="s">
        <v>609</v>
      </c>
      <c r="I2871">
        <v>63300170</v>
      </c>
      <c r="J2871" t="s">
        <v>1873</v>
      </c>
      <c r="K2871" s="3"/>
      <c r="L2871" s="3">
        <v>76503.738814154232</v>
      </c>
      <c r="M2871" s="3">
        <v>79181.369672649613</v>
      </c>
      <c r="N2871" s="107"/>
      <c r="O2871" s="100"/>
      <c r="P2871" s="3">
        <f t="shared" si="44"/>
        <v>155685.10848680383</v>
      </c>
    </row>
    <row r="2872" spans="1:16" x14ac:dyDescent="0.35">
      <c r="A2872" t="s">
        <v>10</v>
      </c>
      <c r="C2872" t="s">
        <v>11</v>
      </c>
      <c r="D2872" t="s">
        <v>115</v>
      </c>
      <c r="E2872" t="s">
        <v>314</v>
      </c>
      <c r="F2872" t="s">
        <v>315</v>
      </c>
      <c r="G2872">
        <v>5010</v>
      </c>
      <c r="H2872" t="s">
        <v>316</v>
      </c>
      <c r="I2872">
        <v>63300040</v>
      </c>
      <c r="J2872" t="s">
        <v>1515</v>
      </c>
      <c r="K2872" s="3"/>
      <c r="L2872" s="3">
        <v>26931.047963311379</v>
      </c>
      <c r="M2872" s="3">
        <v>27873.634642027275</v>
      </c>
      <c r="N2872" s="107"/>
      <c r="O2872" s="100"/>
      <c r="P2872" s="3">
        <f t="shared" si="44"/>
        <v>54804.682605338654</v>
      </c>
    </row>
    <row r="2873" spans="1:16" x14ac:dyDescent="0.35">
      <c r="A2873" t="s">
        <v>10</v>
      </c>
      <c r="C2873" t="s">
        <v>11</v>
      </c>
      <c r="D2873" t="s">
        <v>115</v>
      </c>
      <c r="E2873" t="s">
        <v>314</v>
      </c>
      <c r="F2873" t="s">
        <v>315</v>
      </c>
      <c r="G2873">
        <v>5010</v>
      </c>
      <c r="H2873" t="s">
        <v>316</v>
      </c>
      <c r="I2873">
        <v>63300080</v>
      </c>
      <c r="J2873" t="s">
        <v>91</v>
      </c>
      <c r="K2873" s="3"/>
      <c r="L2873" s="3">
        <v>77971.796008063422</v>
      </c>
      <c r="M2873" s="3">
        <v>80700.808868345644</v>
      </c>
      <c r="N2873" s="107"/>
      <c r="O2873" s="100"/>
      <c r="P2873" s="3">
        <f t="shared" si="44"/>
        <v>158672.60487640905</v>
      </c>
    </row>
    <row r="2874" spans="1:16" x14ac:dyDescent="0.35">
      <c r="A2874" t="s">
        <v>10</v>
      </c>
      <c r="C2874" t="s">
        <v>11</v>
      </c>
      <c r="D2874" t="s">
        <v>115</v>
      </c>
      <c r="E2874" t="s">
        <v>314</v>
      </c>
      <c r="F2874" t="s">
        <v>315</v>
      </c>
      <c r="G2874">
        <v>5010</v>
      </c>
      <c r="H2874" t="s">
        <v>316</v>
      </c>
      <c r="I2874">
        <v>63300100</v>
      </c>
      <c r="J2874" t="s">
        <v>1869</v>
      </c>
      <c r="K2874" s="3"/>
      <c r="L2874" s="3">
        <v>23596.727739282349</v>
      </c>
      <c r="M2874" s="3">
        <v>24422.613210157233</v>
      </c>
      <c r="N2874" s="107"/>
      <c r="O2874" s="100"/>
      <c r="P2874" s="3">
        <f t="shared" si="44"/>
        <v>48019.340949439582</v>
      </c>
    </row>
    <row r="2875" spans="1:16" x14ac:dyDescent="0.35">
      <c r="A2875" t="s">
        <v>10</v>
      </c>
      <c r="C2875" t="s">
        <v>11</v>
      </c>
      <c r="D2875" t="s">
        <v>115</v>
      </c>
      <c r="E2875" t="s">
        <v>314</v>
      </c>
      <c r="F2875" t="s">
        <v>315</v>
      </c>
      <c r="G2875">
        <v>5010</v>
      </c>
      <c r="H2875" t="s">
        <v>316</v>
      </c>
      <c r="I2875">
        <v>63300170</v>
      </c>
      <c r="J2875" t="s">
        <v>1873</v>
      </c>
      <c r="K2875" s="3"/>
      <c r="L2875" s="3">
        <v>40781.301201585804</v>
      </c>
      <c r="M2875" s="3">
        <v>42208.646743641308</v>
      </c>
      <c r="N2875" s="107"/>
      <c r="O2875" s="100"/>
      <c r="P2875" s="3">
        <f t="shared" si="44"/>
        <v>82989.947945227119</v>
      </c>
    </row>
    <row r="2876" spans="1:16" x14ac:dyDescent="0.35">
      <c r="A2876" t="s">
        <v>10</v>
      </c>
      <c r="C2876" t="s">
        <v>11</v>
      </c>
      <c r="D2876" t="s">
        <v>115</v>
      </c>
      <c r="E2876" t="s">
        <v>1019</v>
      </c>
      <c r="F2876" t="s">
        <v>1020</v>
      </c>
      <c r="G2876">
        <v>1815</v>
      </c>
      <c r="H2876" t="s">
        <v>1021</v>
      </c>
      <c r="I2876">
        <v>63300040</v>
      </c>
      <c r="J2876" t="s">
        <v>1515</v>
      </c>
      <c r="K2876" s="3"/>
      <c r="L2876" s="3">
        <v>60357.659555838793</v>
      </c>
      <c r="M2876" s="3">
        <v>62470.17764029315</v>
      </c>
      <c r="N2876" s="107"/>
      <c r="O2876" s="100"/>
      <c r="P2876" s="3">
        <f t="shared" si="44"/>
        <v>122827.83719613194</v>
      </c>
    </row>
    <row r="2877" spans="1:16" x14ac:dyDescent="0.35">
      <c r="A2877" t="s">
        <v>10</v>
      </c>
      <c r="C2877" t="s">
        <v>11</v>
      </c>
      <c r="D2877" t="s">
        <v>115</v>
      </c>
      <c r="E2877" t="s">
        <v>1019</v>
      </c>
      <c r="F2877" t="s">
        <v>1020</v>
      </c>
      <c r="G2877">
        <v>1815</v>
      </c>
      <c r="H2877" t="s">
        <v>1021</v>
      </c>
      <c r="I2877">
        <v>63300080</v>
      </c>
      <c r="J2877" t="s">
        <v>91</v>
      </c>
      <c r="K2877" s="3"/>
      <c r="L2877" s="3">
        <v>174749.79528547614</v>
      </c>
      <c r="M2877" s="3">
        <v>180866.03812046777</v>
      </c>
      <c r="N2877" s="107"/>
      <c r="O2877" s="100"/>
      <c r="P2877" s="3">
        <f t="shared" si="44"/>
        <v>355615.83340594394</v>
      </c>
    </row>
    <row r="2878" spans="1:16" x14ac:dyDescent="0.35">
      <c r="A2878" t="s">
        <v>10</v>
      </c>
      <c r="C2878" t="s">
        <v>11</v>
      </c>
      <c r="D2878" t="s">
        <v>115</v>
      </c>
      <c r="E2878" t="s">
        <v>1019</v>
      </c>
      <c r="F2878" t="s">
        <v>1020</v>
      </c>
      <c r="G2878">
        <v>1815</v>
      </c>
      <c r="H2878" t="s">
        <v>1021</v>
      </c>
      <c r="I2878">
        <v>63300100</v>
      </c>
      <c r="J2878" t="s">
        <v>1869</v>
      </c>
      <c r="K2878" s="3"/>
      <c r="L2878" s="3">
        <v>52884.806467973038</v>
      </c>
      <c r="M2878" s="3">
        <v>54735.774694352091</v>
      </c>
      <c r="N2878" s="107"/>
      <c r="O2878" s="100"/>
      <c r="P2878" s="3">
        <f t="shared" si="44"/>
        <v>107620.58116232514</v>
      </c>
    </row>
    <row r="2879" spans="1:16" x14ac:dyDescent="0.35">
      <c r="A2879" t="s">
        <v>10</v>
      </c>
      <c r="C2879" t="s">
        <v>11</v>
      </c>
      <c r="D2879" t="s">
        <v>115</v>
      </c>
      <c r="E2879" t="s">
        <v>1019</v>
      </c>
      <c r="F2879" t="s">
        <v>1020</v>
      </c>
      <c r="G2879">
        <v>1815</v>
      </c>
      <c r="H2879" t="s">
        <v>1021</v>
      </c>
      <c r="I2879">
        <v>63300170</v>
      </c>
      <c r="J2879" t="s">
        <v>1873</v>
      </c>
      <c r="K2879" s="3"/>
      <c r="L2879" s="3">
        <v>91398.74161312732</v>
      </c>
      <c r="M2879" s="3">
        <v>94597.697569586773</v>
      </c>
      <c r="N2879" s="107"/>
      <c r="O2879" s="100"/>
      <c r="P2879" s="3">
        <f t="shared" si="44"/>
        <v>185996.43918271409</v>
      </c>
    </row>
    <row r="2880" spans="1:16" x14ac:dyDescent="0.35">
      <c r="A2880" t="s">
        <v>10</v>
      </c>
      <c r="C2880" t="s">
        <v>11</v>
      </c>
      <c r="D2880" t="s">
        <v>115</v>
      </c>
      <c r="E2880" t="s">
        <v>116</v>
      </c>
      <c r="F2880" t="s">
        <v>117</v>
      </c>
      <c r="G2880">
        <v>5364</v>
      </c>
      <c r="H2880" t="s">
        <v>118</v>
      </c>
      <c r="I2880">
        <v>63300040</v>
      </c>
      <c r="J2880" t="s">
        <v>1515</v>
      </c>
      <c r="K2880" s="3"/>
      <c r="L2880" s="3">
        <v>160889.55809191006</v>
      </c>
      <c r="M2880" s="3">
        <v>166520.69262512692</v>
      </c>
      <c r="N2880" s="107"/>
      <c r="O2880" s="100"/>
      <c r="P2880" s="3">
        <f t="shared" si="44"/>
        <v>327410.25071703701</v>
      </c>
    </row>
    <row r="2881" spans="1:16" x14ac:dyDescent="0.35">
      <c r="A2881" t="s">
        <v>10</v>
      </c>
      <c r="C2881" t="s">
        <v>11</v>
      </c>
      <c r="D2881" t="s">
        <v>115</v>
      </c>
      <c r="E2881" t="s">
        <v>116</v>
      </c>
      <c r="F2881" t="s">
        <v>117</v>
      </c>
      <c r="G2881">
        <v>5364</v>
      </c>
      <c r="H2881" t="s">
        <v>118</v>
      </c>
      <c r="I2881">
        <v>63300080</v>
      </c>
      <c r="J2881" t="s">
        <v>91</v>
      </c>
      <c r="K2881" s="3"/>
      <c r="L2881" s="3">
        <v>465813.57771372056</v>
      </c>
      <c r="M2881" s="3">
        <v>482117.05293370079</v>
      </c>
      <c r="N2881" s="107"/>
      <c r="O2881" s="100"/>
      <c r="P2881" s="3">
        <f t="shared" si="44"/>
        <v>947930.63064742135</v>
      </c>
    </row>
    <row r="2882" spans="1:16" x14ac:dyDescent="0.35">
      <c r="A2882" t="s">
        <v>10</v>
      </c>
      <c r="C2882" t="s">
        <v>11</v>
      </c>
      <c r="D2882" t="s">
        <v>115</v>
      </c>
      <c r="E2882" t="s">
        <v>116</v>
      </c>
      <c r="F2882" t="s">
        <v>117</v>
      </c>
      <c r="G2882">
        <v>5364</v>
      </c>
      <c r="H2882" t="s">
        <v>118</v>
      </c>
      <c r="I2882">
        <v>63300100</v>
      </c>
      <c r="J2882" t="s">
        <v>1869</v>
      </c>
      <c r="K2882" s="3"/>
      <c r="L2882" s="3">
        <v>113883.92202262596</v>
      </c>
      <c r="M2882" s="3">
        <v>117869.85929341787</v>
      </c>
      <c r="N2882" s="107"/>
      <c r="O2882" s="100"/>
      <c r="P2882" s="3">
        <f t="shared" si="44"/>
        <v>231753.78131604384</v>
      </c>
    </row>
    <row r="2883" spans="1:16" x14ac:dyDescent="0.35">
      <c r="A2883" t="s">
        <v>10</v>
      </c>
      <c r="C2883" t="s">
        <v>11</v>
      </c>
      <c r="D2883" t="s">
        <v>115</v>
      </c>
      <c r="E2883" t="s">
        <v>116</v>
      </c>
      <c r="F2883" t="s">
        <v>117</v>
      </c>
      <c r="G2883">
        <v>5364</v>
      </c>
      <c r="H2883" t="s">
        <v>118</v>
      </c>
      <c r="I2883">
        <v>63300170</v>
      </c>
      <c r="J2883" t="s">
        <v>1873</v>
      </c>
      <c r="K2883" s="3"/>
      <c r="L2883" s="3">
        <v>243632.75939632097</v>
      </c>
      <c r="M2883" s="3">
        <v>252159.9059751922</v>
      </c>
      <c r="N2883" s="107"/>
      <c r="O2883" s="100"/>
      <c r="P2883" s="3">
        <f t="shared" si="44"/>
        <v>495792.66537151317</v>
      </c>
    </row>
    <row r="2884" spans="1:16" x14ac:dyDescent="0.35">
      <c r="A2884" t="s">
        <v>10</v>
      </c>
      <c r="C2884" t="s">
        <v>11</v>
      </c>
      <c r="D2884" t="s">
        <v>115</v>
      </c>
      <c r="E2884" t="s">
        <v>426</v>
      </c>
      <c r="F2884" t="s">
        <v>427</v>
      </c>
      <c r="G2884">
        <v>4411</v>
      </c>
      <c r="H2884" t="s">
        <v>428</v>
      </c>
      <c r="I2884">
        <v>63300040</v>
      </c>
      <c r="J2884" t="s">
        <v>1515</v>
      </c>
      <c r="K2884" s="3"/>
      <c r="L2884" s="3">
        <v>21361.039183535067</v>
      </c>
      <c r="M2884" s="3">
        <v>22108.675554958791</v>
      </c>
      <c r="N2884" s="107"/>
      <c r="O2884" s="100"/>
      <c r="P2884" s="3">
        <f t="shared" ref="P2884:P2947" si="45">SUM(L2884:N2884)</f>
        <v>43469.714738493858</v>
      </c>
    </row>
    <row r="2885" spans="1:16" x14ac:dyDescent="0.35">
      <c r="A2885" t="s">
        <v>10</v>
      </c>
      <c r="C2885" t="s">
        <v>11</v>
      </c>
      <c r="D2885" t="s">
        <v>115</v>
      </c>
      <c r="E2885" t="s">
        <v>426</v>
      </c>
      <c r="F2885" t="s">
        <v>427</v>
      </c>
      <c r="G2885">
        <v>4411</v>
      </c>
      <c r="H2885" t="s">
        <v>428</v>
      </c>
      <c r="I2885">
        <v>63300080</v>
      </c>
      <c r="J2885" t="s">
        <v>91</v>
      </c>
      <c r="K2885" s="3"/>
      <c r="L2885" s="3">
        <v>61845.294398044382</v>
      </c>
      <c r="M2885" s="3">
        <v>64009.879701975929</v>
      </c>
      <c r="N2885" s="107"/>
      <c r="O2885" s="100"/>
      <c r="P2885" s="3">
        <f t="shared" si="45"/>
        <v>125855.17410002032</v>
      </c>
    </row>
    <row r="2886" spans="1:16" x14ac:dyDescent="0.35">
      <c r="A2886" t="s">
        <v>10</v>
      </c>
      <c r="C2886" t="s">
        <v>11</v>
      </c>
      <c r="D2886" t="s">
        <v>115</v>
      </c>
      <c r="E2886" t="s">
        <v>426</v>
      </c>
      <c r="F2886" t="s">
        <v>427</v>
      </c>
      <c r="G2886">
        <v>4411</v>
      </c>
      <c r="H2886" t="s">
        <v>428</v>
      </c>
      <c r="I2886">
        <v>63300100</v>
      </c>
      <c r="J2886" t="s">
        <v>1869</v>
      </c>
      <c r="K2886" s="3"/>
      <c r="L2886" s="3">
        <v>18716.339094145009</v>
      </c>
      <c r="M2886" s="3">
        <v>19371.410962440084</v>
      </c>
      <c r="N2886" s="107"/>
      <c r="O2886" s="100"/>
      <c r="P2886" s="3">
        <f t="shared" si="45"/>
        <v>38087.750056585093</v>
      </c>
    </row>
    <row r="2887" spans="1:16" x14ac:dyDescent="0.35">
      <c r="A2887" t="s">
        <v>10</v>
      </c>
      <c r="C2887" t="s">
        <v>11</v>
      </c>
      <c r="D2887" t="s">
        <v>115</v>
      </c>
      <c r="E2887" t="s">
        <v>426</v>
      </c>
      <c r="F2887" t="s">
        <v>427</v>
      </c>
      <c r="G2887">
        <v>4411</v>
      </c>
      <c r="H2887" t="s">
        <v>428</v>
      </c>
      <c r="I2887">
        <v>63300170</v>
      </c>
      <c r="J2887" t="s">
        <v>1873</v>
      </c>
      <c r="K2887" s="3"/>
      <c r="L2887" s="3">
        <v>32346.716477924529</v>
      </c>
      <c r="M2887" s="3">
        <v>33478.851554651883</v>
      </c>
      <c r="N2887" s="107"/>
      <c r="O2887" s="100"/>
      <c r="P2887" s="3">
        <f t="shared" si="45"/>
        <v>65825.568032576411</v>
      </c>
    </row>
    <row r="2888" spans="1:16" x14ac:dyDescent="0.35">
      <c r="A2888" t="s">
        <v>10</v>
      </c>
      <c r="C2888" t="s">
        <v>11</v>
      </c>
      <c r="D2888" t="s">
        <v>115</v>
      </c>
      <c r="E2888" t="s">
        <v>429</v>
      </c>
      <c r="F2888" t="s">
        <v>430</v>
      </c>
      <c r="G2888">
        <v>4411</v>
      </c>
      <c r="H2888" t="s">
        <v>428</v>
      </c>
      <c r="I2888">
        <v>63300040</v>
      </c>
      <c r="J2888" t="s">
        <v>1515</v>
      </c>
      <c r="K2888" s="3"/>
      <c r="L2888" s="3">
        <v>33624.972196901661</v>
      </c>
      <c r="M2888" s="3">
        <v>34801.846223793211</v>
      </c>
      <c r="N2888" s="107"/>
      <c r="O2888" s="100"/>
      <c r="P2888" s="3">
        <f t="shared" si="45"/>
        <v>68426.818420694879</v>
      </c>
    </row>
    <row r="2889" spans="1:16" x14ac:dyDescent="0.35">
      <c r="A2889" t="s">
        <v>10</v>
      </c>
      <c r="C2889" t="s">
        <v>11</v>
      </c>
      <c r="D2889" t="s">
        <v>115</v>
      </c>
      <c r="E2889" t="s">
        <v>429</v>
      </c>
      <c r="F2889" t="s">
        <v>430</v>
      </c>
      <c r="G2889">
        <v>4411</v>
      </c>
      <c r="H2889" t="s">
        <v>428</v>
      </c>
      <c r="I2889">
        <v>63300080</v>
      </c>
      <c r="J2889" t="s">
        <v>91</v>
      </c>
      <c r="K2889" s="3"/>
      <c r="L2889" s="3">
        <v>97352.300455791468</v>
      </c>
      <c r="M2889" s="3">
        <v>100759.63097174416</v>
      </c>
      <c r="N2889" s="107"/>
      <c r="O2889" s="100"/>
      <c r="P2889" s="3">
        <f t="shared" si="45"/>
        <v>198111.93142753563</v>
      </c>
    </row>
    <row r="2890" spans="1:16" x14ac:dyDescent="0.35">
      <c r="A2890" t="s">
        <v>10</v>
      </c>
      <c r="C2890" t="s">
        <v>11</v>
      </c>
      <c r="D2890" t="s">
        <v>115</v>
      </c>
      <c r="E2890" t="s">
        <v>429</v>
      </c>
      <c r="F2890" t="s">
        <v>430</v>
      </c>
      <c r="G2890">
        <v>4411</v>
      </c>
      <c r="H2890" t="s">
        <v>428</v>
      </c>
      <c r="I2890">
        <v>63300100</v>
      </c>
      <c r="J2890" t="s">
        <v>1869</v>
      </c>
      <c r="K2890" s="3"/>
      <c r="L2890" s="3">
        <v>29461.880401094786</v>
      </c>
      <c r="M2890" s="3">
        <v>30493.046215133101</v>
      </c>
      <c r="N2890" s="107"/>
      <c r="O2890" s="100"/>
      <c r="P2890" s="3">
        <f t="shared" si="45"/>
        <v>59954.926616227887</v>
      </c>
    </row>
    <row r="2891" spans="1:16" x14ac:dyDescent="0.35">
      <c r="A2891" t="s">
        <v>10</v>
      </c>
      <c r="C2891" t="s">
        <v>11</v>
      </c>
      <c r="D2891" t="s">
        <v>115</v>
      </c>
      <c r="E2891" t="s">
        <v>429</v>
      </c>
      <c r="F2891" t="s">
        <v>430</v>
      </c>
      <c r="G2891">
        <v>4411</v>
      </c>
      <c r="H2891" t="s">
        <v>428</v>
      </c>
      <c r="I2891">
        <v>63300170</v>
      </c>
      <c r="J2891" t="s">
        <v>1873</v>
      </c>
      <c r="K2891" s="3"/>
      <c r="L2891" s="3">
        <v>50917.815041022513</v>
      </c>
      <c r="M2891" s="3">
        <v>52699.938567458295</v>
      </c>
      <c r="N2891" s="107"/>
      <c r="O2891" s="100"/>
      <c r="P2891" s="3">
        <f t="shared" si="45"/>
        <v>103617.75360848081</v>
      </c>
    </row>
    <row r="2892" spans="1:16" x14ac:dyDescent="0.35">
      <c r="A2892" t="s">
        <v>10</v>
      </c>
      <c r="C2892" t="s">
        <v>11</v>
      </c>
      <c r="D2892" t="s">
        <v>115</v>
      </c>
      <c r="E2892" t="s">
        <v>431</v>
      </c>
      <c r="F2892" t="s">
        <v>432</v>
      </c>
      <c r="G2892">
        <v>4409</v>
      </c>
      <c r="H2892" t="s">
        <v>433</v>
      </c>
      <c r="I2892">
        <v>63300040</v>
      </c>
      <c r="J2892" t="s">
        <v>1515</v>
      </c>
      <c r="K2892" s="3"/>
      <c r="L2892" s="3">
        <v>41297.347763363636</v>
      </c>
      <c r="M2892" s="3">
        <v>42742.754935081364</v>
      </c>
      <c r="N2892" s="107"/>
      <c r="O2892" s="100"/>
      <c r="P2892" s="3">
        <f t="shared" si="45"/>
        <v>84040.102698445</v>
      </c>
    </row>
    <row r="2893" spans="1:16" x14ac:dyDescent="0.35">
      <c r="A2893" t="s">
        <v>10</v>
      </c>
      <c r="C2893" t="s">
        <v>11</v>
      </c>
      <c r="D2893" t="s">
        <v>115</v>
      </c>
      <c r="E2893" t="s">
        <v>431</v>
      </c>
      <c r="F2893" t="s">
        <v>432</v>
      </c>
      <c r="G2893">
        <v>4409</v>
      </c>
      <c r="H2893" t="s">
        <v>433</v>
      </c>
      <c r="I2893">
        <v>63300080</v>
      </c>
      <c r="J2893" t="s">
        <v>91</v>
      </c>
      <c r="K2893" s="3"/>
      <c r="L2893" s="3">
        <v>119565.65447678615</v>
      </c>
      <c r="M2893" s="3">
        <v>123750.45238347366</v>
      </c>
      <c r="N2893" s="107"/>
      <c r="O2893" s="100"/>
      <c r="P2893" s="3">
        <f t="shared" si="45"/>
        <v>243316.10686025981</v>
      </c>
    </row>
    <row r="2894" spans="1:16" x14ac:dyDescent="0.35">
      <c r="A2894" t="s">
        <v>10</v>
      </c>
      <c r="C2894" t="s">
        <v>11</v>
      </c>
      <c r="D2894" t="s">
        <v>115</v>
      </c>
      <c r="E2894" t="s">
        <v>431</v>
      </c>
      <c r="F2894" t="s">
        <v>432</v>
      </c>
      <c r="G2894">
        <v>4409</v>
      </c>
      <c r="H2894" t="s">
        <v>433</v>
      </c>
      <c r="I2894">
        <v>63300100</v>
      </c>
      <c r="J2894" t="s">
        <v>1869</v>
      </c>
      <c r="K2894" s="3"/>
      <c r="L2894" s="3">
        <v>36184.342802185281</v>
      </c>
      <c r="M2894" s="3">
        <v>37450.794800261763</v>
      </c>
      <c r="N2894" s="107"/>
      <c r="O2894" s="100"/>
      <c r="P2894" s="3">
        <f t="shared" si="45"/>
        <v>73635.137602447037</v>
      </c>
    </row>
    <row r="2895" spans="1:16" x14ac:dyDescent="0.35">
      <c r="A2895" t="s">
        <v>10</v>
      </c>
      <c r="C2895" t="s">
        <v>11</v>
      </c>
      <c r="D2895" t="s">
        <v>115</v>
      </c>
      <c r="E2895" t="s">
        <v>431</v>
      </c>
      <c r="F2895" t="s">
        <v>432</v>
      </c>
      <c r="G2895">
        <v>4409</v>
      </c>
      <c r="H2895" t="s">
        <v>433</v>
      </c>
      <c r="I2895">
        <v>63300170</v>
      </c>
      <c r="J2895" t="s">
        <v>1873</v>
      </c>
      <c r="K2895" s="3"/>
      <c r="L2895" s="3">
        <v>62535.983755950656</v>
      </c>
      <c r="M2895" s="3">
        <v>64724.743187408923</v>
      </c>
      <c r="N2895" s="107"/>
      <c r="O2895" s="100"/>
      <c r="P2895" s="3">
        <f t="shared" si="45"/>
        <v>127260.72694335958</v>
      </c>
    </row>
    <row r="2896" spans="1:16" x14ac:dyDescent="0.35">
      <c r="A2896" t="s">
        <v>10</v>
      </c>
      <c r="C2896" t="s">
        <v>11</v>
      </c>
      <c r="D2896" t="s">
        <v>115</v>
      </c>
      <c r="E2896" t="s">
        <v>434</v>
      </c>
      <c r="F2896" t="s">
        <v>435</v>
      </c>
      <c r="G2896">
        <v>4408</v>
      </c>
      <c r="H2896" t="s">
        <v>436</v>
      </c>
      <c r="I2896">
        <v>63300040</v>
      </c>
      <c r="J2896" t="s">
        <v>1515</v>
      </c>
      <c r="K2896" s="3"/>
      <c r="L2896" s="3">
        <v>2837.4781650599607</v>
      </c>
      <c r="M2896" s="3">
        <v>2936.7899008370591</v>
      </c>
      <c r="N2896" s="107"/>
      <c r="O2896" s="100"/>
      <c r="P2896" s="3">
        <f t="shared" si="45"/>
        <v>5774.2680658970203</v>
      </c>
    </row>
    <row r="2897" spans="1:16" x14ac:dyDescent="0.35">
      <c r="A2897" t="s">
        <v>10</v>
      </c>
      <c r="C2897" t="s">
        <v>11</v>
      </c>
      <c r="D2897" t="s">
        <v>115</v>
      </c>
      <c r="E2897" t="s">
        <v>434</v>
      </c>
      <c r="F2897" t="s">
        <v>435</v>
      </c>
      <c r="G2897">
        <v>4408</v>
      </c>
      <c r="H2897" t="s">
        <v>436</v>
      </c>
      <c r="I2897">
        <v>63300080</v>
      </c>
      <c r="J2897" t="s">
        <v>91</v>
      </c>
      <c r="K2897" s="3"/>
      <c r="L2897" s="3">
        <v>8215.1748778878864</v>
      </c>
      <c r="M2897" s="3">
        <v>8502.7059986139611</v>
      </c>
      <c r="N2897" s="107"/>
      <c r="O2897" s="100"/>
      <c r="P2897" s="3">
        <f t="shared" si="45"/>
        <v>16717.880876501848</v>
      </c>
    </row>
    <row r="2898" spans="1:16" x14ac:dyDescent="0.35">
      <c r="A2898" t="s">
        <v>10</v>
      </c>
      <c r="C2898" t="s">
        <v>11</v>
      </c>
      <c r="D2898" t="s">
        <v>115</v>
      </c>
      <c r="E2898" t="s">
        <v>434</v>
      </c>
      <c r="F2898" t="s">
        <v>435</v>
      </c>
      <c r="G2898">
        <v>4408</v>
      </c>
      <c r="H2898" t="s">
        <v>436</v>
      </c>
      <c r="I2898">
        <v>63300100</v>
      </c>
      <c r="J2898" t="s">
        <v>1869</v>
      </c>
      <c r="K2898" s="3"/>
      <c r="L2898" s="3">
        <v>2486.1713446239655</v>
      </c>
      <c r="M2898" s="3">
        <v>2573.1873416858039</v>
      </c>
      <c r="N2898" s="107"/>
      <c r="O2898" s="100"/>
      <c r="P2898" s="3">
        <f t="shared" si="45"/>
        <v>5059.3586863097698</v>
      </c>
    </row>
    <row r="2899" spans="1:16" x14ac:dyDescent="0.35">
      <c r="A2899" t="s">
        <v>10</v>
      </c>
      <c r="C2899" t="s">
        <v>11</v>
      </c>
      <c r="D2899" t="s">
        <v>115</v>
      </c>
      <c r="E2899" t="s">
        <v>434</v>
      </c>
      <c r="F2899" t="s">
        <v>435</v>
      </c>
      <c r="G2899">
        <v>4408</v>
      </c>
      <c r="H2899" t="s">
        <v>436</v>
      </c>
      <c r="I2899">
        <v>63300170</v>
      </c>
      <c r="J2899" t="s">
        <v>1873</v>
      </c>
      <c r="K2899" s="3"/>
      <c r="L2899" s="3">
        <v>4296.75264994794</v>
      </c>
      <c r="M2899" s="3">
        <v>4447.1389926961183</v>
      </c>
      <c r="N2899" s="107"/>
      <c r="O2899" s="100"/>
      <c r="P2899" s="3">
        <f t="shared" si="45"/>
        <v>8743.8916426440592</v>
      </c>
    </row>
    <row r="2900" spans="1:16" x14ac:dyDescent="0.35">
      <c r="A2900" t="s">
        <v>10</v>
      </c>
      <c r="C2900" t="s">
        <v>11</v>
      </c>
      <c r="D2900" t="s">
        <v>115</v>
      </c>
      <c r="E2900" t="s">
        <v>437</v>
      </c>
      <c r="F2900" t="s">
        <v>438</v>
      </c>
      <c r="G2900">
        <v>4408</v>
      </c>
      <c r="H2900" t="s">
        <v>436</v>
      </c>
      <c r="I2900">
        <v>63300040</v>
      </c>
      <c r="J2900" t="s">
        <v>1515</v>
      </c>
      <c r="K2900" s="3"/>
      <c r="L2900" s="3">
        <v>4255.1503377169638</v>
      </c>
      <c r="M2900" s="3">
        <v>4404.0805995370565</v>
      </c>
      <c r="N2900" s="107"/>
      <c r="O2900" s="100"/>
      <c r="P2900" s="3">
        <f t="shared" si="45"/>
        <v>8659.2309372540203</v>
      </c>
    </row>
    <row r="2901" spans="1:16" x14ac:dyDescent="0.35">
      <c r="A2901" t="s">
        <v>10</v>
      </c>
      <c r="C2901" t="s">
        <v>11</v>
      </c>
      <c r="D2901" t="s">
        <v>115</v>
      </c>
      <c r="E2901" t="s">
        <v>437</v>
      </c>
      <c r="F2901" t="s">
        <v>438</v>
      </c>
      <c r="G2901">
        <v>4408</v>
      </c>
      <c r="H2901" t="s">
        <v>436</v>
      </c>
      <c r="I2901">
        <v>63300080</v>
      </c>
      <c r="J2901" t="s">
        <v>91</v>
      </c>
      <c r="K2901" s="3"/>
      <c r="L2901" s="3">
        <v>12319.673358723399</v>
      </c>
      <c r="M2901" s="3">
        <v>12750.861926278718</v>
      </c>
      <c r="N2901" s="107"/>
      <c r="O2901" s="100"/>
      <c r="P2901" s="3">
        <f t="shared" si="45"/>
        <v>25070.535285002115</v>
      </c>
    </row>
    <row r="2902" spans="1:16" x14ac:dyDescent="0.35">
      <c r="A2902" t="s">
        <v>10</v>
      </c>
      <c r="C2902" t="s">
        <v>11</v>
      </c>
      <c r="D2902" t="s">
        <v>115</v>
      </c>
      <c r="E2902" t="s">
        <v>437</v>
      </c>
      <c r="F2902" t="s">
        <v>438</v>
      </c>
      <c r="G2902">
        <v>4408</v>
      </c>
      <c r="H2902" t="s">
        <v>436</v>
      </c>
      <c r="I2902">
        <v>63300100</v>
      </c>
      <c r="J2902" t="s">
        <v>1869</v>
      </c>
      <c r="K2902" s="3"/>
      <c r="L2902" s="3">
        <v>3728.3222006662918</v>
      </c>
      <c r="M2902" s="3">
        <v>3858.8134776896118</v>
      </c>
      <c r="N2902" s="107"/>
      <c r="O2902" s="100"/>
      <c r="P2902" s="3">
        <f t="shared" si="45"/>
        <v>7587.135678355904</v>
      </c>
    </row>
    <row r="2903" spans="1:16" x14ac:dyDescent="0.35">
      <c r="A2903" t="s">
        <v>10</v>
      </c>
      <c r="C2903" t="s">
        <v>11</v>
      </c>
      <c r="D2903" t="s">
        <v>115</v>
      </c>
      <c r="E2903" t="s">
        <v>437</v>
      </c>
      <c r="F2903" t="s">
        <v>438</v>
      </c>
      <c r="G2903">
        <v>4408</v>
      </c>
      <c r="H2903" t="s">
        <v>436</v>
      </c>
      <c r="I2903">
        <v>63300170</v>
      </c>
      <c r="J2903" t="s">
        <v>1873</v>
      </c>
      <c r="K2903" s="3"/>
      <c r="L2903" s="3">
        <v>6443.5133685428309</v>
      </c>
      <c r="M2903" s="3">
        <v>6669.036336441829</v>
      </c>
      <c r="N2903" s="107"/>
      <c r="O2903" s="100"/>
      <c r="P2903" s="3">
        <f t="shared" si="45"/>
        <v>13112.54970498466</v>
      </c>
    </row>
    <row r="2904" spans="1:16" x14ac:dyDescent="0.35">
      <c r="A2904" t="s">
        <v>10</v>
      </c>
      <c r="C2904" t="s">
        <v>11</v>
      </c>
      <c r="D2904" t="s">
        <v>115</v>
      </c>
      <c r="E2904" t="s">
        <v>439</v>
      </c>
      <c r="F2904" t="s">
        <v>436</v>
      </c>
      <c r="G2904">
        <v>4408</v>
      </c>
      <c r="H2904" t="s">
        <v>436</v>
      </c>
      <c r="I2904">
        <v>63300040</v>
      </c>
      <c r="J2904" t="s">
        <v>1515</v>
      </c>
      <c r="K2904" s="3"/>
      <c r="L2904" s="3">
        <v>23521.615277506844</v>
      </c>
      <c r="M2904" s="3">
        <v>24344.871812219582</v>
      </c>
      <c r="N2904" s="107"/>
      <c r="O2904" s="100"/>
      <c r="P2904" s="3">
        <f t="shared" si="45"/>
        <v>47866.487089726426</v>
      </c>
    </row>
    <row r="2905" spans="1:16" x14ac:dyDescent="0.35">
      <c r="A2905" t="s">
        <v>10</v>
      </c>
      <c r="C2905" t="s">
        <v>11</v>
      </c>
      <c r="D2905" t="s">
        <v>115</v>
      </c>
      <c r="E2905" t="s">
        <v>439</v>
      </c>
      <c r="F2905" t="s">
        <v>436</v>
      </c>
      <c r="G2905">
        <v>4408</v>
      </c>
      <c r="H2905" t="s">
        <v>436</v>
      </c>
      <c r="I2905">
        <v>63300080</v>
      </c>
      <c r="J2905" t="s">
        <v>91</v>
      </c>
      <c r="K2905" s="3"/>
      <c r="L2905" s="3">
        <v>68100.676612972195</v>
      </c>
      <c r="M2905" s="3">
        <v>70484.20029442622</v>
      </c>
      <c r="N2905" s="107"/>
      <c r="O2905" s="100"/>
      <c r="P2905" s="3">
        <f t="shared" si="45"/>
        <v>138584.8769073984</v>
      </c>
    </row>
    <row r="2906" spans="1:16" x14ac:dyDescent="0.35">
      <c r="A2906" t="s">
        <v>10</v>
      </c>
      <c r="C2906" t="s">
        <v>11</v>
      </c>
      <c r="D2906" t="s">
        <v>115</v>
      </c>
      <c r="E2906" t="s">
        <v>439</v>
      </c>
      <c r="F2906" t="s">
        <v>436</v>
      </c>
      <c r="G2906">
        <v>4408</v>
      </c>
      <c r="H2906" t="s">
        <v>436</v>
      </c>
      <c r="I2906">
        <v>63300100</v>
      </c>
      <c r="J2906" t="s">
        <v>1869</v>
      </c>
      <c r="K2906" s="3"/>
      <c r="L2906" s="3">
        <v>20609.415290767902</v>
      </c>
      <c r="M2906" s="3">
        <v>21330.744825944777</v>
      </c>
      <c r="N2906" s="107"/>
      <c r="O2906" s="100"/>
      <c r="P2906" s="3">
        <f t="shared" si="45"/>
        <v>41940.160116712679</v>
      </c>
    </row>
    <row r="2907" spans="1:16" x14ac:dyDescent="0.35">
      <c r="A2907" t="s">
        <v>10</v>
      </c>
      <c r="C2907" t="s">
        <v>11</v>
      </c>
      <c r="D2907" t="s">
        <v>115</v>
      </c>
      <c r="E2907" t="s">
        <v>439</v>
      </c>
      <c r="F2907" t="s">
        <v>436</v>
      </c>
      <c r="G2907">
        <v>4408</v>
      </c>
      <c r="H2907" t="s">
        <v>436</v>
      </c>
      <c r="I2907">
        <v>63300170</v>
      </c>
      <c r="J2907" t="s">
        <v>1873</v>
      </c>
      <c r="K2907" s="3"/>
      <c r="L2907" s="3">
        <v>35618.445991653221</v>
      </c>
      <c r="M2907" s="3">
        <v>36865.091601361084</v>
      </c>
      <c r="N2907" s="107"/>
      <c r="O2907" s="100"/>
      <c r="P2907" s="3">
        <f t="shared" si="45"/>
        <v>72483.537593014305</v>
      </c>
    </row>
    <row r="2908" spans="1:16" x14ac:dyDescent="0.35">
      <c r="A2908" t="s">
        <v>10</v>
      </c>
      <c r="C2908" t="s">
        <v>11</v>
      </c>
      <c r="D2908" t="s">
        <v>115</v>
      </c>
      <c r="E2908" t="s">
        <v>1642</v>
      </c>
      <c r="F2908" t="s">
        <v>1643</v>
      </c>
      <c r="G2908">
        <v>3515</v>
      </c>
      <c r="H2908" t="s">
        <v>791</v>
      </c>
      <c r="I2908">
        <v>63300110</v>
      </c>
      <c r="J2908" t="s">
        <v>1866</v>
      </c>
      <c r="K2908" s="3"/>
      <c r="L2908" s="3">
        <v>480</v>
      </c>
      <c r="M2908" s="3">
        <v>480</v>
      </c>
      <c r="N2908" s="107"/>
      <c r="O2908" s="100"/>
      <c r="P2908" s="3">
        <f t="shared" si="45"/>
        <v>960</v>
      </c>
    </row>
    <row r="2909" spans="1:16" x14ac:dyDescent="0.35">
      <c r="A2909" t="s">
        <v>10</v>
      </c>
      <c r="C2909" t="s">
        <v>11</v>
      </c>
      <c r="D2909" t="s">
        <v>115</v>
      </c>
      <c r="E2909" t="s">
        <v>1077</v>
      </c>
      <c r="F2909" t="s">
        <v>1078</v>
      </c>
      <c r="G2909">
        <v>1431</v>
      </c>
      <c r="H2909" t="s">
        <v>1079</v>
      </c>
      <c r="I2909">
        <v>63300040</v>
      </c>
      <c r="J2909" t="s">
        <v>1515</v>
      </c>
      <c r="K2909" s="3"/>
      <c r="L2909" s="3">
        <v>21199.13351107874</v>
      </c>
      <c r="M2909" s="3">
        <v>21941.103183966494</v>
      </c>
      <c r="N2909" s="107"/>
      <c r="O2909" s="100"/>
      <c r="P2909" s="3">
        <f t="shared" si="45"/>
        <v>43140.236695045234</v>
      </c>
    </row>
    <row r="2910" spans="1:16" x14ac:dyDescent="0.35">
      <c r="A2910" t="s">
        <v>10</v>
      </c>
      <c r="C2910" t="s">
        <v>11</v>
      </c>
      <c r="D2910" t="s">
        <v>115</v>
      </c>
      <c r="E2910" t="s">
        <v>1077</v>
      </c>
      <c r="F2910" t="s">
        <v>1078</v>
      </c>
      <c r="G2910">
        <v>1431</v>
      </c>
      <c r="H2910" t="s">
        <v>1079</v>
      </c>
      <c r="I2910">
        <v>63300080</v>
      </c>
      <c r="J2910" t="s">
        <v>91</v>
      </c>
      <c r="K2910" s="3"/>
      <c r="L2910" s="3">
        <v>61376.53892731369</v>
      </c>
      <c r="M2910" s="3">
        <v>63524.71778976966</v>
      </c>
      <c r="N2910" s="107"/>
      <c r="O2910" s="100"/>
      <c r="P2910" s="3">
        <f t="shared" si="45"/>
        <v>124901.25671708335</v>
      </c>
    </row>
    <row r="2911" spans="1:16" x14ac:dyDescent="0.35">
      <c r="A2911" t="s">
        <v>10</v>
      </c>
      <c r="C2911" t="s">
        <v>11</v>
      </c>
      <c r="D2911" t="s">
        <v>115</v>
      </c>
      <c r="E2911" t="s">
        <v>1077</v>
      </c>
      <c r="F2911" t="s">
        <v>1078</v>
      </c>
      <c r="G2911">
        <v>1431</v>
      </c>
      <c r="H2911" t="s">
        <v>1079</v>
      </c>
      <c r="I2911">
        <v>63300100</v>
      </c>
      <c r="J2911" t="s">
        <v>1869</v>
      </c>
      <c r="K2911" s="3"/>
      <c r="L2911" s="3">
        <v>18574.478885897563</v>
      </c>
      <c r="M2911" s="3">
        <v>19224.585646903975</v>
      </c>
      <c r="N2911" s="107"/>
      <c r="O2911" s="100"/>
      <c r="P2911" s="3">
        <f t="shared" si="45"/>
        <v>37799.064532801538</v>
      </c>
    </row>
    <row r="2912" spans="1:16" x14ac:dyDescent="0.35">
      <c r="A2912" t="s">
        <v>10</v>
      </c>
      <c r="C2912" t="s">
        <v>11</v>
      </c>
      <c r="D2912" t="s">
        <v>115</v>
      </c>
      <c r="E2912" t="s">
        <v>1077</v>
      </c>
      <c r="F2912" t="s">
        <v>1078</v>
      </c>
      <c r="G2912">
        <v>1431</v>
      </c>
      <c r="H2912" t="s">
        <v>1079</v>
      </c>
      <c r="I2912">
        <v>63300170</v>
      </c>
      <c r="J2912" t="s">
        <v>1873</v>
      </c>
      <c r="K2912" s="3"/>
      <c r="L2912" s="3">
        <v>32101.545031062094</v>
      </c>
      <c r="M2912" s="3">
        <v>33225.099107149268</v>
      </c>
      <c r="N2912" s="107"/>
      <c r="O2912" s="100"/>
      <c r="P2912" s="3">
        <f t="shared" si="45"/>
        <v>65326.644138211363</v>
      </c>
    </row>
    <row r="2913" spans="1:16" x14ac:dyDescent="0.35">
      <c r="A2913" t="s">
        <v>10</v>
      </c>
      <c r="C2913" t="s">
        <v>11</v>
      </c>
      <c r="D2913" t="s">
        <v>115</v>
      </c>
      <c r="E2913" t="s">
        <v>1069</v>
      </c>
      <c r="F2913" t="s">
        <v>1070</v>
      </c>
      <c r="G2913">
        <v>1436</v>
      </c>
      <c r="H2913" t="s">
        <v>1071</v>
      </c>
      <c r="I2913">
        <v>63300040</v>
      </c>
      <c r="J2913" t="s">
        <v>1515</v>
      </c>
      <c r="K2913" s="3"/>
      <c r="L2913" s="3">
        <v>46955.07970474309</v>
      </c>
      <c r="M2913" s="3">
        <v>48598.507494409088</v>
      </c>
      <c r="N2913" s="107"/>
      <c r="O2913" s="100"/>
      <c r="P2913" s="3">
        <f t="shared" si="45"/>
        <v>95553.587199152185</v>
      </c>
    </row>
    <row r="2914" spans="1:16" x14ac:dyDescent="0.35">
      <c r="A2914" t="s">
        <v>10</v>
      </c>
      <c r="C2914" t="s">
        <v>11</v>
      </c>
      <c r="D2914" t="s">
        <v>115</v>
      </c>
      <c r="E2914" t="s">
        <v>1069</v>
      </c>
      <c r="F2914" t="s">
        <v>1070</v>
      </c>
      <c r="G2914">
        <v>1436</v>
      </c>
      <c r="H2914" t="s">
        <v>1071</v>
      </c>
      <c r="I2914">
        <v>63300080</v>
      </c>
      <c r="J2914" t="s">
        <v>91</v>
      </c>
      <c r="K2914" s="3"/>
      <c r="L2914" s="3">
        <v>135946.13552611333</v>
      </c>
      <c r="M2914" s="3">
        <v>140704.25026952729</v>
      </c>
      <c r="N2914" s="107"/>
      <c r="O2914" s="100"/>
      <c r="P2914" s="3">
        <f t="shared" si="45"/>
        <v>276650.38579564064</v>
      </c>
    </row>
    <row r="2915" spans="1:16" x14ac:dyDescent="0.35">
      <c r="A2915" t="s">
        <v>10</v>
      </c>
      <c r="C2915" t="s">
        <v>11</v>
      </c>
      <c r="D2915" t="s">
        <v>115</v>
      </c>
      <c r="E2915" t="s">
        <v>1069</v>
      </c>
      <c r="F2915" t="s">
        <v>1070</v>
      </c>
      <c r="G2915">
        <v>1436</v>
      </c>
      <c r="H2915" t="s">
        <v>1071</v>
      </c>
      <c r="I2915">
        <v>63300100</v>
      </c>
      <c r="J2915" t="s">
        <v>1869</v>
      </c>
      <c r="K2915" s="3"/>
      <c r="L2915" s="3">
        <v>41141.59364606061</v>
      </c>
      <c r="M2915" s="3">
        <v>42581.549423672732</v>
      </c>
      <c r="N2915" s="107"/>
      <c r="O2915" s="100"/>
      <c r="P2915" s="3">
        <f t="shared" si="45"/>
        <v>83723.143069733342</v>
      </c>
    </row>
    <row r="2916" spans="1:16" x14ac:dyDescent="0.35">
      <c r="A2916" t="s">
        <v>10</v>
      </c>
      <c r="C2916" t="s">
        <v>11</v>
      </c>
      <c r="D2916" t="s">
        <v>115</v>
      </c>
      <c r="E2916" t="s">
        <v>1069</v>
      </c>
      <c r="F2916" t="s">
        <v>1070</v>
      </c>
      <c r="G2916">
        <v>1436</v>
      </c>
      <c r="H2916" t="s">
        <v>1071</v>
      </c>
      <c r="I2916">
        <v>63300170</v>
      </c>
      <c r="J2916" t="s">
        <v>1873</v>
      </c>
      <c r="K2916" s="3"/>
      <c r="L2916" s="3">
        <v>71103.406410039534</v>
      </c>
      <c r="M2916" s="3">
        <v>73592.025634390913</v>
      </c>
      <c r="N2916" s="107"/>
      <c r="O2916" s="100"/>
      <c r="P2916" s="3">
        <f t="shared" si="45"/>
        <v>144695.43204443046</v>
      </c>
    </row>
    <row r="2917" spans="1:16" x14ac:dyDescent="0.35">
      <c r="A2917" t="s">
        <v>10</v>
      </c>
      <c r="C2917" t="s">
        <v>11</v>
      </c>
      <c r="D2917" t="s">
        <v>115</v>
      </c>
      <c r="E2917" t="s">
        <v>1072</v>
      </c>
      <c r="F2917" t="s">
        <v>1073</v>
      </c>
      <c r="G2917">
        <v>1436</v>
      </c>
      <c r="H2917" t="s">
        <v>1071</v>
      </c>
      <c r="I2917">
        <v>63300040</v>
      </c>
      <c r="J2917" t="s">
        <v>1515</v>
      </c>
      <c r="K2917" s="3"/>
      <c r="L2917" s="3">
        <v>31496.883553407526</v>
      </c>
      <c r="M2917" s="3">
        <v>32599.274477776788</v>
      </c>
      <c r="N2917" s="107"/>
      <c r="O2917" s="100"/>
      <c r="P2917" s="3">
        <f t="shared" si="45"/>
        <v>64096.158031184314</v>
      </c>
    </row>
    <row r="2918" spans="1:16" x14ac:dyDescent="0.35">
      <c r="A2918" t="s">
        <v>10</v>
      </c>
      <c r="C2918" t="s">
        <v>11</v>
      </c>
      <c r="D2918" t="s">
        <v>115</v>
      </c>
      <c r="E2918" t="s">
        <v>1072</v>
      </c>
      <c r="F2918" t="s">
        <v>1073</v>
      </c>
      <c r="G2918">
        <v>1436</v>
      </c>
      <c r="H2918" t="s">
        <v>1071</v>
      </c>
      <c r="I2918">
        <v>63300080</v>
      </c>
      <c r="J2918" t="s">
        <v>91</v>
      </c>
      <c r="K2918" s="3"/>
      <c r="L2918" s="3">
        <v>91190.977145103694</v>
      </c>
      <c r="M2918" s="3">
        <v>94382.661345182321</v>
      </c>
      <c r="N2918" s="107"/>
      <c r="O2918" s="100"/>
      <c r="P2918" s="3">
        <f t="shared" si="45"/>
        <v>185573.63849028602</v>
      </c>
    </row>
    <row r="2919" spans="1:16" x14ac:dyDescent="0.35">
      <c r="A2919" t="s">
        <v>10</v>
      </c>
      <c r="C2919" t="s">
        <v>11</v>
      </c>
      <c r="D2919" t="s">
        <v>115</v>
      </c>
      <c r="E2919" t="s">
        <v>1072</v>
      </c>
      <c r="F2919" t="s">
        <v>1073</v>
      </c>
      <c r="G2919">
        <v>1436</v>
      </c>
      <c r="H2919" t="s">
        <v>1071</v>
      </c>
      <c r="I2919">
        <v>63300100</v>
      </c>
      <c r="J2919" t="s">
        <v>1869</v>
      </c>
      <c r="K2919" s="3"/>
      <c r="L2919" s="3">
        <v>27597.269399176119</v>
      </c>
      <c r="M2919" s="3">
        <v>28563.173828147283</v>
      </c>
      <c r="N2919" s="107"/>
      <c r="O2919" s="100"/>
      <c r="P2919" s="3">
        <f t="shared" si="45"/>
        <v>56160.443227323398</v>
      </c>
    </row>
    <row r="2920" spans="1:16" x14ac:dyDescent="0.35">
      <c r="A2920" t="s">
        <v>10</v>
      </c>
      <c r="C2920" t="s">
        <v>11</v>
      </c>
      <c r="D2920" t="s">
        <v>115</v>
      </c>
      <c r="E2920" t="s">
        <v>1072</v>
      </c>
      <c r="F2920" t="s">
        <v>1073</v>
      </c>
      <c r="G2920">
        <v>1436</v>
      </c>
      <c r="H2920" t="s">
        <v>1071</v>
      </c>
      <c r="I2920">
        <v>63300170</v>
      </c>
      <c r="J2920" t="s">
        <v>1873</v>
      </c>
      <c r="K2920" s="3"/>
      <c r="L2920" s="3">
        <v>47695.280809445685</v>
      </c>
      <c r="M2920" s="3">
        <v>49364.615637776282</v>
      </c>
      <c r="N2920" s="107"/>
      <c r="O2920" s="100"/>
      <c r="P2920" s="3">
        <f t="shared" si="45"/>
        <v>97059.896447221967</v>
      </c>
    </row>
    <row r="2921" spans="1:16" x14ac:dyDescent="0.35">
      <c r="A2921" t="s">
        <v>10</v>
      </c>
      <c r="C2921" t="s">
        <v>11</v>
      </c>
      <c r="D2921" t="s">
        <v>115</v>
      </c>
      <c r="E2921" t="s">
        <v>1065</v>
      </c>
      <c r="F2921" t="s">
        <v>1066</v>
      </c>
      <c r="G2921">
        <v>1437</v>
      </c>
      <c r="H2921" t="s">
        <v>1066</v>
      </c>
      <c r="I2921">
        <v>63300040</v>
      </c>
      <c r="J2921" t="s">
        <v>1515</v>
      </c>
      <c r="K2921" s="3"/>
      <c r="L2921" s="3">
        <v>31108.702117760058</v>
      </c>
      <c r="M2921" s="3">
        <v>32197.506691881656</v>
      </c>
      <c r="N2921" s="107"/>
      <c r="O2921" s="100"/>
      <c r="P2921" s="3">
        <f t="shared" si="45"/>
        <v>63306.208809641714</v>
      </c>
    </row>
    <row r="2922" spans="1:16" x14ac:dyDescent="0.35">
      <c r="A2922" t="s">
        <v>10</v>
      </c>
      <c r="C2922" t="s">
        <v>11</v>
      </c>
      <c r="D2922" t="s">
        <v>115</v>
      </c>
      <c r="E2922" t="s">
        <v>1065</v>
      </c>
      <c r="F2922" t="s">
        <v>1066</v>
      </c>
      <c r="G2922">
        <v>1437</v>
      </c>
      <c r="H2922" t="s">
        <v>1066</v>
      </c>
      <c r="I2922">
        <v>63300080</v>
      </c>
      <c r="J2922" t="s">
        <v>91</v>
      </c>
      <c r="K2922" s="3"/>
      <c r="L2922" s="3">
        <v>90067.09946475293</v>
      </c>
      <c r="M2922" s="3">
        <v>93219.447946019267</v>
      </c>
      <c r="N2922" s="107"/>
      <c r="O2922" s="100"/>
      <c r="P2922" s="3">
        <f t="shared" si="45"/>
        <v>183286.54741077218</v>
      </c>
    </row>
    <row r="2923" spans="1:16" x14ac:dyDescent="0.35">
      <c r="A2923" t="s">
        <v>10</v>
      </c>
      <c r="C2923" t="s">
        <v>11</v>
      </c>
      <c r="D2923" t="s">
        <v>115</v>
      </c>
      <c r="E2923" t="s">
        <v>1065</v>
      </c>
      <c r="F2923" t="s">
        <v>1066</v>
      </c>
      <c r="G2923">
        <v>1437</v>
      </c>
      <c r="H2923" t="s">
        <v>1066</v>
      </c>
      <c r="I2923">
        <v>63300100</v>
      </c>
      <c r="J2923" t="s">
        <v>1869</v>
      </c>
      <c r="K2923" s="3"/>
      <c r="L2923" s="3">
        <v>27257.148522227861</v>
      </c>
      <c r="M2923" s="3">
        <v>28211.148720505833</v>
      </c>
      <c r="N2923" s="107"/>
      <c r="O2923" s="100"/>
      <c r="P2923" s="3">
        <f t="shared" si="45"/>
        <v>55468.297242733694</v>
      </c>
    </row>
    <row r="2924" spans="1:16" x14ac:dyDescent="0.35">
      <c r="A2924" t="s">
        <v>10</v>
      </c>
      <c r="C2924" t="s">
        <v>11</v>
      </c>
      <c r="D2924" t="s">
        <v>115</v>
      </c>
      <c r="E2924" t="s">
        <v>1065</v>
      </c>
      <c r="F2924" t="s">
        <v>1066</v>
      </c>
      <c r="G2924">
        <v>1437</v>
      </c>
      <c r="H2924" t="s">
        <v>1066</v>
      </c>
      <c r="I2924">
        <v>63300170</v>
      </c>
      <c r="J2924" t="s">
        <v>1873</v>
      </c>
      <c r="K2924" s="3"/>
      <c r="L2924" s="3">
        <v>47107.463206893808</v>
      </c>
      <c r="M2924" s="3">
        <v>48756.224419135084</v>
      </c>
      <c r="N2924" s="107"/>
      <c r="O2924" s="100"/>
      <c r="P2924" s="3">
        <f t="shared" si="45"/>
        <v>95863.687626028899</v>
      </c>
    </row>
    <row r="2925" spans="1:16" x14ac:dyDescent="0.35">
      <c r="A2925" t="s">
        <v>10</v>
      </c>
      <c r="C2925" t="s">
        <v>11</v>
      </c>
      <c r="D2925" t="s">
        <v>115</v>
      </c>
      <c r="E2925" t="s">
        <v>1067</v>
      </c>
      <c r="F2925" t="s">
        <v>1068</v>
      </c>
      <c r="G2925">
        <v>1437</v>
      </c>
      <c r="H2925" t="s">
        <v>1066</v>
      </c>
      <c r="I2925">
        <v>63300040</v>
      </c>
      <c r="J2925" t="s">
        <v>1515</v>
      </c>
      <c r="K2925" s="3"/>
      <c r="L2925" s="3">
        <v>3037.5551443909858</v>
      </c>
      <c r="M2925" s="3">
        <v>3143.86957444467</v>
      </c>
      <c r="N2925" s="107"/>
      <c r="O2925" s="100"/>
      <c r="P2925" s="3">
        <f t="shared" si="45"/>
        <v>6181.4247188356558</v>
      </c>
    </row>
    <row r="2926" spans="1:16" x14ac:dyDescent="0.35">
      <c r="A2926" t="s">
        <v>10</v>
      </c>
      <c r="C2926" t="s">
        <v>11</v>
      </c>
      <c r="D2926" t="s">
        <v>115</v>
      </c>
      <c r="E2926" t="s">
        <v>1067</v>
      </c>
      <c r="F2926" t="s">
        <v>1068</v>
      </c>
      <c r="G2926">
        <v>1437</v>
      </c>
      <c r="H2926" t="s">
        <v>1066</v>
      </c>
      <c r="I2926">
        <v>63300080</v>
      </c>
      <c r="J2926" t="s">
        <v>91</v>
      </c>
      <c r="K2926" s="3"/>
      <c r="L2926" s="3">
        <v>8794.4453704272364</v>
      </c>
      <c r="M2926" s="3">
        <v>9102.2509583921874</v>
      </c>
      <c r="N2926" s="107"/>
      <c r="O2926" s="100"/>
      <c r="P2926" s="3">
        <f t="shared" si="45"/>
        <v>17896.696328819424</v>
      </c>
    </row>
    <row r="2927" spans="1:16" x14ac:dyDescent="0.35">
      <c r="A2927" t="s">
        <v>10</v>
      </c>
      <c r="C2927" t="s">
        <v>11</v>
      </c>
      <c r="D2927" t="s">
        <v>115</v>
      </c>
      <c r="E2927" t="s">
        <v>1067</v>
      </c>
      <c r="F2927" t="s">
        <v>1068</v>
      </c>
      <c r="G2927">
        <v>1437</v>
      </c>
      <c r="H2927" t="s">
        <v>1066</v>
      </c>
      <c r="I2927">
        <v>63300100</v>
      </c>
      <c r="J2927" t="s">
        <v>1869</v>
      </c>
      <c r="K2927" s="3"/>
      <c r="L2927" s="3">
        <v>2661.4768884187688</v>
      </c>
      <c r="M2927" s="3">
        <v>2754.6285795134254</v>
      </c>
      <c r="N2927" s="107"/>
      <c r="O2927" s="100"/>
      <c r="P2927" s="3">
        <f t="shared" si="45"/>
        <v>5416.1054679321942</v>
      </c>
    </row>
    <row r="2928" spans="1:16" x14ac:dyDescent="0.35">
      <c r="A2928" t="s">
        <v>10</v>
      </c>
      <c r="C2928" t="s">
        <v>11</v>
      </c>
      <c r="D2928" t="s">
        <v>115</v>
      </c>
      <c r="E2928" t="s">
        <v>1067</v>
      </c>
      <c r="F2928" t="s">
        <v>1068</v>
      </c>
      <c r="G2928">
        <v>1437</v>
      </c>
      <c r="H2928" t="s">
        <v>1066</v>
      </c>
      <c r="I2928">
        <v>63300170</v>
      </c>
      <c r="J2928" t="s">
        <v>1873</v>
      </c>
      <c r="K2928" s="3"/>
      <c r="L2928" s="3">
        <v>4599.7263615063503</v>
      </c>
      <c r="M2928" s="3">
        <v>4760.7167841590717</v>
      </c>
      <c r="N2928" s="107"/>
      <c r="O2928" s="100"/>
      <c r="P2928" s="3">
        <f t="shared" si="45"/>
        <v>9360.443145665422</v>
      </c>
    </row>
    <row r="2929" spans="1:16" x14ac:dyDescent="0.35">
      <c r="A2929" t="s">
        <v>10</v>
      </c>
      <c r="C2929" t="s">
        <v>11</v>
      </c>
      <c r="D2929" t="s">
        <v>115</v>
      </c>
      <c r="E2929" t="s">
        <v>1042</v>
      </c>
      <c r="F2929" t="s">
        <v>1043</v>
      </c>
      <c r="G2929">
        <v>1452</v>
      </c>
      <c r="H2929" t="s">
        <v>1044</v>
      </c>
      <c r="I2929">
        <v>63300040</v>
      </c>
      <c r="J2929" t="s">
        <v>1515</v>
      </c>
      <c r="K2929" s="3"/>
      <c r="L2929" s="3">
        <v>22765.2444218296</v>
      </c>
      <c r="M2929" s="3">
        <v>23562.027976593632</v>
      </c>
      <c r="N2929" s="107"/>
      <c r="O2929" s="100"/>
      <c r="P2929" s="3">
        <f t="shared" si="45"/>
        <v>46327.272398423229</v>
      </c>
    </row>
    <row r="2930" spans="1:16" x14ac:dyDescent="0.35">
      <c r="A2930" t="s">
        <v>10</v>
      </c>
      <c r="C2930" t="s">
        <v>11</v>
      </c>
      <c r="D2930" t="s">
        <v>115</v>
      </c>
      <c r="E2930" t="s">
        <v>1042</v>
      </c>
      <c r="F2930" t="s">
        <v>1043</v>
      </c>
      <c r="G2930">
        <v>1452</v>
      </c>
      <c r="H2930" t="s">
        <v>1044</v>
      </c>
      <c r="I2930">
        <v>63300080</v>
      </c>
      <c r="J2930" t="s">
        <v>91</v>
      </c>
      <c r="K2930" s="3"/>
      <c r="L2930" s="3">
        <v>65910.802897487607</v>
      </c>
      <c r="M2930" s="3">
        <v>68217.680998899668</v>
      </c>
      <c r="N2930" s="107"/>
      <c r="O2930" s="100"/>
      <c r="P2930" s="3">
        <f t="shared" si="45"/>
        <v>134128.48389638728</v>
      </c>
    </row>
    <row r="2931" spans="1:16" x14ac:dyDescent="0.35">
      <c r="A2931" t="s">
        <v>10</v>
      </c>
      <c r="C2931" t="s">
        <v>11</v>
      </c>
      <c r="D2931" t="s">
        <v>115</v>
      </c>
      <c r="E2931" t="s">
        <v>1042</v>
      </c>
      <c r="F2931" t="s">
        <v>1043</v>
      </c>
      <c r="G2931">
        <v>1452</v>
      </c>
      <c r="H2931" t="s">
        <v>1044</v>
      </c>
      <c r="I2931">
        <v>63300100</v>
      </c>
      <c r="J2931" t="s">
        <v>1869</v>
      </c>
      <c r="K2931" s="3"/>
      <c r="L2931" s="3">
        <v>19946.690350555458</v>
      </c>
      <c r="M2931" s="3">
        <v>20644.8245128249</v>
      </c>
      <c r="N2931" s="107"/>
      <c r="O2931" s="100"/>
      <c r="P2931" s="3">
        <f t="shared" si="45"/>
        <v>40591.514863380362</v>
      </c>
    </row>
    <row r="2932" spans="1:16" x14ac:dyDescent="0.35">
      <c r="A2932" t="s">
        <v>10</v>
      </c>
      <c r="C2932" t="s">
        <v>11</v>
      </c>
      <c r="D2932" t="s">
        <v>115</v>
      </c>
      <c r="E2932" t="s">
        <v>1042</v>
      </c>
      <c r="F2932" t="s">
        <v>1043</v>
      </c>
      <c r="G2932">
        <v>1452</v>
      </c>
      <c r="H2932" t="s">
        <v>1044</v>
      </c>
      <c r="I2932">
        <v>63300170</v>
      </c>
      <c r="J2932" t="s">
        <v>1873</v>
      </c>
      <c r="K2932" s="3"/>
      <c r="L2932" s="3">
        <v>34473.08441019911</v>
      </c>
      <c r="M2932" s="3">
        <v>35679.642364556079</v>
      </c>
      <c r="N2932" s="107"/>
      <c r="O2932" s="100"/>
      <c r="P2932" s="3">
        <f t="shared" si="45"/>
        <v>70152.726774755196</v>
      </c>
    </row>
    <row r="2933" spans="1:16" x14ac:dyDescent="0.35">
      <c r="A2933" t="s">
        <v>10</v>
      </c>
      <c r="C2933" t="s">
        <v>11</v>
      </c>
      <c r="D2933" t="s">
        <v>115</v>
      </c>
      <c r="E2933" t="s">
        <v>992</v>
      </c>
      <c r="F2933" t="s">
        <v>993</v>
      </c>
      <c r="G2933">
        <v>3015</v>
      </c>
      <c r="H2933" t="s">
        <v>994</v>
      </c>
      <c r="I2933">
        <v>63300040</v>
      </c>
      <c r="J2933" t="s">
        <v>1515</v>
      </c>
      <c r="K2933" s="3"/>
      <c r="L2933" s="3">
        <v>2889.1754597685886</v>
      </c>
      <c r="M2933" s="3">
        <v>2990.2966008604894</v>
      </c>
      <c r="N2933" s="107"/>
      <c r="O2933" s="100"/>
      <c r="P2933" s="3">
        <f t="shared" si="45"/>
        <v>5879.4720606290775</v>
      </c>
    </row>
    <row r="2934" spans="1:16" x14ac:dyDescent="0.35">
      <c r="A2934" t="s">
        <v>10</v>
      </c>
      <c r="C2934" t="s">
        <v>11</v>
      </c>
      <c r="D2934" t="s">
        <v>115</v>
      </c>
      <c r="E2934" t="s">
        <v>992</v>
      </c>
      <c r="F2934" t="s">
        <v>993</v>
      </c>
      <c r="G2934">
        <v>3015</v>
      </c>
      <c r="H2934" t="s">
        <v>994</v>
      </c>
      <c r="I2934">
        <v>63300080</v>
      </c>
      <c r="J2934" t="s">
        <v>91</v>
      </c>
      <c r="K2934" s="3"/>
      <c r="L2934" s="3">
        <v>8364.850854949058</v>
      </c>
      <c r="M2934" s="3">
        <v>8657.6206348722735</v>
      </c>
      <c r="N2934" s="107"/>
      <c r="O2934" s="100"/>
      <c r="P2934" s="3">
        <f t="shared" si="45"/>
        <v>17022.471489821331</v>
      </c>
    </row>
    <row r="2935" spans="1:16" x14ac:dyDescent="0.35">
      <c r="A2935" t="s">
        <v>10</v>
      </c>
      <c r="C2935" t="s">
        <v>11</v>
      </c>
      <c r="D2935" t="s">
        <v>115</v>
      </c>
      <c r="E2935" t="s">
        <v>992</v>
      </c>
      <c r="F2935" t="s">
        <v>993</v>
      </c>
      <c r="G2935">
        <v>3015</v>
      </c>
      <c r="H2935" t="s">
        <v>994</v>
      </c>
      <c r="I2935">
        <v>63300100</v>
      </c>
      <c r="J2935" t="s">
        <v>1869</v>
      </c>
      <c r="K2935" s="3"/>
      <c r="L2935" s="3">
        <v>2531.4680218924777</v>
      </c>
      <c r="M2935" s="3">
        <v>2620.0694026587144</v>
      </c>
      <c r="N2935" s="107"/>
      <c r="O2935" s="100"/>
      <c r="P2935" s="3">
        <f t="shared" si="45"/>
        <v>5151.5374245511921</v>
      </c>
    </row>
    <row r="2936" spans="1:16" x14ac:dyDescent="0.35">
      <c r="A2936" t="s">
        <v>10</v>
      </c>
      <c r="C2936" t="s">
        <v>11</v>
      </c>
      <c r="D2936" t="s">
        <v>115</v>
      </c>
      <c r="E2936" t="s">
        <v>992</v>
      </c>
      <c r="F2936" t="s">
        <v>993</v>
      </c>
      <c r="G2936">
        <v>3015</v>
      </c>
      <c r="H2936" t="s">
        <v>994</v>
      </c>
      <c r="I2936">
        <v>63300170</v>
      </c>
      <c r="J2936" t="s">
        <v>1873</v>
      </c>
      <c r="K2936" s="3"/>
      <c r="L2936" s="3">
        <v>4375.037124792435</v>
      </c>
      <c r="M2936" s="3">
        <v>4528.1634241601696</v>
      </c>
      <c r="N2936" s="107"/>
      <c r="O2936" s="100"/>
      <c r="P2936" s="3">
        <f t="shared" si="45"/>
        <v>8903.2005489526055</v>
      </c>
    </row>
    <row r="2937" spans="1:16" x14ac:dyDescent="0.35">
      <c r="A2937" t="s">
        <v>10</v>
      </c>
      <c r="C2937" t="s">
        <v>11</v>
      </c>
      <c r="D2937" t="s">
        <v>115</v>
      </c>
      <c r="E2937" t="s">
        <v>789</v>
      </c>
      <c r="F2937" t="s">
        <v>790</v>
      </c>
      <c r="G2937">
        <v>3515</v>
      </c>
      <c r="H2937" t="s">
        <v>791</v>
      </c>
      <c r="I2937">
        <v>63300040</v>
      </c>
      <c r="J2937" t="s">
        <v>1515</v>
      </c>
      <c r="K2937" s="3"/>
      <c r="L2937" s="3">
        <v>42285.259423681535</v>
      </c>
      <c r="M2937" s="3">
        <v>43765.243503510384</v>
      </c>
      <c r="N2937" s="107"/>
      <c r="O2937" s="100"/>
      <c r="P2937" s="3">
        <f t="shared" si="45"/>
        <v>86050.502927191919</v>
      </c>
    </row>
    <row r="2938" spans="1:16" x14ac:dyDescent="0.35">
      <c r="A2938" t="s">
        <v>10</v>
      </c>
      <c r="C2938" t="s">
        <v>11</v>
      </c>
      <c r="D2938" t="s">
        <v>115</v>
      </c>
      <c r="E2938" t="s">
        <v>789</v>
      </c>
      <c r="F2938" t="s">
        <v>790</v>
      </c>
      <c r="G2938">
        <v>3515</v>
      </c>
      <c r="H2938" t="s">
        <v>791</v>
      </c>
      <c r="I2938">
        <v>63300080</v>
      </c>
      <c r="J2938" t="s">
        <v>91</v>
      </c>
      <c r="K2938" s="3"/>
      <c r="L2938" s="3">
        <v>122425.89395046844</v>
      </c>
      <c r="M2938" s="3">
        <v>126710.80023873484</v>
      </c>
      <c r="N2938" s="107"/>
      <c r="O2938" s="100"/>
      <c r="P2938" s="3">
        <f t="shared" si="45"/>
        <v>249136.69418920326</v>
      </c>
    </row>
    <row r="2939" spans="1:16" x14ac:dyDescent="0.35">
      <c r="A2939" t="s">
        <v>10</v>
      </c>
      <c r="C2939" t="s">
        <v>11</v>
      </c>
      <c r="D2939" t="s">
        <v>115</v>
      </c>
      <c r="E2939" t="s">
        <v>789</v>
      </c>
      <c r="F2939" t="s">
        <v>790</v>
      </c>
      <c r="G2939">
        <v>3515</v>
      </c>
      <c r="H2939" t="s">
        <v>791</v>
      </c>
      <c r="I2939">
        <v>63300100</v>
      </c>
      <c r="J2939" t="s">
        <v>1869</v>
      </c>
      <c r="K2939" s="3"/>
      <c r="L2939" s="3">
        <v>37049.941590273345</v>
      </c>
      <c r="M2939" s="3">
        <v>38346.68954593291</v>
      </c>
      <c r="N2939" s="107"/>
      <c r="O2939" s="100"/>
      <c r="P2939" s="3">
        <f t="shared" si="45"/>
        <v>75396.631136206255</v>
      </c>
    </row>
    <row r="2940" spans="1:16" x14ac:dyDescent="0.35">
      <c r="A2940" t="s">
        <v>10</v>
      </c>
      <c r="C2940" t="s">
        <v>11</v>
      </c>
      <c r="D2940" t="s">
        <v>115</v>
      </c>
      <c r="E2940" t="s">
        <v>789</v>
      </c>
      <c r="F2940" t="s">
        <v>790</v>
      </c>
      <c r="G2940">
        <v>3515</v>
      </c>
      <c r="H2940" t="s">
        <v>791</v>
      </c>
      <c r="I2940">
        <v>63300130</v>
      </c>
      <c r="J2940" t="s">
        <v>1896</v>
      </c>
      <c r="K2940" s="3"/>
      <c r="L2940" s="3">
        <v>20135.837820800734</v>
      </c>
      <c r="M2940" s="3">
        <v>20840.592144528757</v>
      </c>
      <c r="N2940" s="107"/>
      <c r="O2940" s="100"/>
      <c r="P2940" s="3">
        <f t="shared" si="45"/>
        <v>40976.429965329487</v>
      </c>
    </row>
    <row r="2941" spans="1:16" x14ac:dyDescent="0.35">
      <c r="A2941" t="s">
        <v>10</v>
      </c>
      <c r="C2941" t="s">
        <v>11</v>
      </c>
      <c r="D2941" t="s">
        <v>115</v>
      </c>
      <c r="E2941" t="s">
        <v>789</v>
      </c>
      <c r="F2941" t="s">
        <v>790</v>
      </c>
      <c r="G2941">
        <v>3515</v>
      </c>
      <c r="H2941" t="s">
        <v>791</v>
      </c>
      <c r="I2941">
        <v>63300170</v>
      </c>
      <c r="J2941" t="s">
        <v>1873</v>
      </c>
      <c r="K2941" s="3"/>
      <c r="L2941" s="3">
        <v>64031.964270146324</v>
      </c>
      <c r="M2941" s="3">
        <v>66273.083019601443</v>
      </c>
      <c r="N2941" s="107"/>
      <c r="O2941" s="100"/>
      <c r="P2941" s="3">
        <f t="shared" si="45"/>
        <v>130305.04728974777</v>
      </c>
    </row>
    <row r="2942" spans="1:16" x14ac:dyDescent="0.35">
      <c r="A2942" t="s">
        <v>10</v>
      </c>
      <c r="C2942" t="s">
        <v>11</v>
      </c>
      <c r="D2942" t="s">
        <v>115</v>
      </c>
      <c r="E2942" t="s">
        <v>792</v>
      </c>
      <c r="F2942" t="s">
        <v>793</v>
      </c>
      <c r="G2942">
        <v>3515</v>
      </c>
      <c r="H2942" t="s">
        <v>791</v>
      </c>
      <c r="I2942">
        <v>63300040</v>
      </c>
      <c r="J2942" t="s">
        <v>1515</v>
      </c>
      <c r="K2942" s="3"/>
      <c r="L2942" s="3">
        <v>79966.92696049159</v>
      </c>
      <c r="M2942" s="3">
        <v>82765.769404108782</v>
      </c>
      <c r="N2942" s="107"/>
      <c r="O2942" s="100"/>
      <c r="P2942" s="3">
        <f t="shared" si="45"/>
        <v>162732.69636460039</v>
      </c>
    </row>
    <row r="2943" spans="1:16" x14ac:dyDescent="0.35">
      <c r="A2943" t="s">
        <v>10</v>
      </c>
      <c r="C2943" t="s">
        <v>11</v>
      </c>
      <c r="D2943" t="s">
        <v>115</v>
      </c>
      <c r="E2943" t="s">
        <v>792</v>
      </c>
      <c r="F2943" t="s">
        <v>793</v>
      </c>
      <c r="G2943">
        <v>3515</v>
      </c>
      <c r="H2943" t="s">
        <v>791</v>
      </c>
      <c r="I2943">
        <v>63300080</v>
      </c>
      <c r="J2943" t="s">
        <v>91</v>
      </c>
      <c r="K2943" s="3"/>
      <c r="L2943" s="3">
        <v>231523.29329513756</v>
      </c>
      <c r="M2943" s="3">
        <v>239626.60856046734</v>
      </c>
      <c r="N2943" s="107"/>
      <c r="O2943" s="100"/>
      <c r="P2943" s="3">
        <f t="shared" si="45"/>
        <v>471149.9018556049</v>
      </c>
    </row>
    <row r="2944" spans="1:16" x14ac:dyDescent="0.35">
      <c r="A2944" t="s">
        <v>10</v>
      </c>
      <c r="C2944" t="s">
        <v>11</v>
      </c>
      <c r="D2944" t="s">
        <v>115</v>
      </c>
      <c r="E2944" t="s">
        <v>792</v>
      </c>
      <c r="F2944" t="s">
        <v>793</v>
      </c>
      <c r="G2944">
        <v>3515</v>
      </c>
      <c r="H2944" t="s">
        <v>791</v>
      </c>
      <c r="I2944">
        <v>63300100</v>
      </c>
      <c r="J2944" t="s">
        <v>1869</v>
      </c>
      <c r="K2944" s="3"/>
      <c r="L2944" s="3">
        <v>70066.259813002151</v>
      </c>
      <c r="M2944" s="3">
        <v>72518.578906457216</v>
      </c>
      <c r="N2944" s="107"/>
      <c r="O2944" s="100"/>
      <c r="P2944" s="3">
        <f t="shared" si="45"/>
        <v>142584.83871945937</v>
      </c>
    </row>
    <row r="2945" spans="1:16" x14ac:dyDescent="0.35">
      <c r="A2945" t="s">
        <v>10</v>
      </c>
      <c r="C2945" t="s">
        <v>11</v>
      </c>
      <c r="D2945" t="s">
        <v>115</v>
      </c>
      <c r="E2945" t="s">
        <v>792</v>
      </c>
      <c r="F2945" t="s">
        <v>793</v>
      </c>
      <c r="G2945">
        <v>3515</v>
      </c>
      <c r="H2945" t="s">
        <v>791</v>
      </c>
      <c r="I2945">
        <v>63300130</v>
      </c>
      <c r="J2945" t="s">
        <v>1896</v>
      </c>
      <c r="K2945" s="3"/>
      <c r="L2945" s="3">
        <v>38079.489028805518</v>
      </c>
      <c r="M2945" s="3">
        <v>39412.271144813712</v>
      </c>
      <c r="N2945" s="107"/>
      <c r="O2945" s="100"/>
      <c r="P2945" s="3">
        <f t="shared" si="45"/>
        <v>77491.76017361923</v>
      </c>
    </row>
    <row r="2946" spans="1:16" x14ac:dyDescent="0.35">
      <c r="A2946" t="s">
        <v>10</v>
      </c>
      <c r="C2946" t="s">
        <v>11</v>
      </c>
      <c r="D2946" t="s">
        <v>115</v>
      </c>
      <c r="E2946" t="s">
        <v>792</v>
      </c>
      <c r="F2946" t="s">
        <v>793</v>
      </c>
      <c r="G2946">
        <v>3515</v>
      </c>
      <c r="H2946" t="s">
        <v>791</v>
      </c>
      <c r="I2946">
        <v>63300170</v>
      </c>
      <c r="J2946" t="s">
        <v>1873</v>
      </c>
      <c r="K2946" s="3"/>
      <c r="L2946" s="3">
        <v>121092.77511160154</v>
      </c>
      <c r="M2946" s="3">
        <v>125331.02224050759</v>
      </c>
      <c r="N2946" s="107"/>
      <c r="O2946" s="100"/>
      <c r="P2946" s="3">
        <f t="shared" si="45"/>
        <v>246423.79735210913</v>
      </c>
    </row>
    <row r="2947" spans="1:16" x14ac:dyDescent="0.35">
      <c r="A2947" t="s">
        <v>10</v>
      </c>
      <c r="C2947" t="s">
        <v>11</v>
      </c>
      <c r="D2947" t="s">
        <v>115</v>
      </c>
      <c r="E2947" t="s">
        <v>794</v>
      </c>
      <c r="F2947" t="s">
        <v>795</v>
      </c>
      <c r="G2947">
        <v>3515</v>
      </c>
      <c r="H2947" t="s">
        <v>791</v>
      </c>
      <c r="I2947">
        <v>63300040</v>
      </c>
      <c r="J2947" t="s">
        <v>1515</v>
      </c>
      <c r="K2947" s="3"/>
      <c r="L2947" s="3">
        <v>17990.549782267852</v>
      </c>
      <c r="M2947" s="3">
        <v>18620.219024647224</v>
      </c>
      <c r="N2947" s="107"/>
      <c r="O2947" s="100"/>
      <c r="P2947" s="3">
        <f t="shared" si="45"/>
        <v>36610.768806915075</v>
      </c>
    </row>
    <row r="2948" spans="1:16" x14ac:dyDescent="0.35">
      <c r="A2948" t="s">
        <v>10</v>
      </c>
      <c r="C2948" t="s">
        <v>11</v>
      </c>
      <c r="D2948" t="s">
        <v>115</v>
      </c>
      <c r="E2948" t="s">
        <v>794</v>
      </c>
      <c r="F2948" t="s">
        <v>795</v>
      </c>
      <c r="G2948">
        <v>3515</v>
      </c>
      <c r="H2948" t="s">
        <v>791</v>
      </c>
      <c r="I2948">
        <v>63300080</v>
      </c>
      <c r="J2948" t="s">
        <v>91</v>
      </c>
      <c r="K2948" s="3"/>
      <c r="L2948" s="3">
        <v>52086.925083899303</v>
      </c>
      <c r="M2948" s="3">
        <v>53909.967461835768</v>
      </c>
      <c r="N2948" s="107"/>
      <c r="O2948" s="100"/>
      <c r="P2948" s="3">
        <f t="shared" ref="P2948:P3011" si="46">SUM(L2948:N2948)</f>
        <v>105996.89254573507</v>
      </c>
    </row>
    <row r="2949" spans="1:16" x14ac:dyDescent="0.35">
      <c r="A2949" t="s">
        <v>10</v>
      </c>
      <c r="C2949" t="s">
        <v>11</v>
      </c>
      <c r="D2949" t="s">
        <v>115</v>
      </c>
      <c r="E2949" t="s">
        <v>794</v>
      </c>
      <c r="F2949" t="s">
        <v>795</v>
      </c>
      <c r="G2949">
        <v>3515</v>
      </c>
      <c r="H2949" t="s">
        <v>791</v>
      </c>
      <c r="I2949">
        <v>63300100</v>
      </c>
      <c r="J2949" t="s">
        <v>1869</v>
      </c>
      <c r="K2949" s="3"/>
      <c r="L2949" s="3">
        <v>15763.148380653736</v>
      </c>
      <c r="M2949" s="3">
        <v>16314.858573976613</v>
      </c>
      <c r="N2949" s="107"/>
      <c r="O2949" s="100"/>
      <c r="P2949" s="3">
        <f t="shared" si="46"/>
        <v>32078.006954630349</v>
      </c>
    </row>
    <row r="2950" spans="1:16" x14ac:dyDescent="0.35">
      <c r="A2950" t="s">
        <v>10</v>
      </c>
      <c r="C2950" t="s">
        <v>11</v>
      </c>
      <c r="D2950" t="s">
        <v>115</v>
      </c>
      <c r="E2950" t="s">
        <v>794</v>
      </c>
      <c r="F2950" t="s">
        <v>795</v>
      </c>
      <c r="G2950">
        <v>3515</v>
      </c>
      <c r="H2950" t="s">
        <v>791</v>
      </c>
      <c r="I2950">
        <v>63300130</v>
      </c>
      <c r="J2950" t="s">
        <v>1896</v>
      </c>
      <c r="K2950" s="3"/>
      <c r="L2950" s="3">
        <v>8566.9284677465967</v>
      </c>
      <c r="M2950" s="3">
        <v>8866.7709641177262</v>
      </c>
      <c r="N2950" s="107"/>
      <c r="O2950" s="100"/>
      <c r="P2950" s="3">
        <f t="shared" si="46"/>
        <v>17433.699431864323</v>
      </c>
    </row>
    <row r="2951" spans="1:16" x14ac:dyDescent="0.35">
      <c r="A2951" t="s">
        <v>10</v>
      </c>
      <c r="C2951" t="s">
        <v>11</v>
      </c>
      <c r="D2951" t="s">
        <v>115</v>
      </c>
      <c r="E2951" t="s">
        <v>794</v>
      </c>
      <c r="F2951" t="s">
        <v>795</v>
      </c>
      <c r="G2951">
        <v>3515</v>
      </c>
      <c r="H2951" t="s">
        <v>791</v>
      </c>
      <c r="I2951">
        <v>63300170</v>
      </c>
      <c r="J2951" t="s">
        <v>1873</v>
      </c>
      <c r="K2951" s="3"/>
      <c r="L2951" s="3">
        <v>27242.832527434173</v>
      </c>
      <c r="M2951" s="3">
        <v>28196.331665894366</v>
      </c>
      <c r="N2951" s="107"/>
      <c r="O2951" s="100"/>
      <c r="P2951" s="3">
        <f t="shared" si="46"/>
        <v>55439.164193328543</v>
      </c>
    </row>
    <row r="2952" spans="1:16" x14ac:dyDescent="0.35">
      <c r="A2952" t="s">
        <v>10</v>
      </c>
      <c r="C2952" t="s">
        <v>11</v>
      </c>
      <c r="D2952" t="s">
        <v>115</v>
      </c>
      <c r="E2952" t="s">
        <v>796</v>
      </c>
      <c r="F2952" t="s">
        <v>797</v>
      </c>
      <c r="G2952">
        <v>3515</v>
      </c>
      <c r="H2952" t="s">
        <v>791</v>
      </c>
      <c r="I2952">
        <v>63300040</v>
      </c>
      <c r="J2952" t="s">
        <v>1515</v>
      </c>
      <c r="K2952" s="3"/>
      <c r="L2952" s="3">
        <v>15034.659501110435</v>
      </c>
      <c r="M2952" s="3">
        <v>15560.872583649298</v>
      </c>
      <c r="N2952" s="107"/>
      <c r="O2952" s="100"/>
      <c r="P2952" s="3">
        <f t="shared" si="46"/>
        <v>30595.532084759732</v>
      </c>
    </row>
    <row r="2953" spans="1:16" x14ac:dyDescent="0.35">
      <c r="A2953" t="s">
        <v>10</v>
      </c>
      <c r="C2953" t="s">
        <v>11</v>
      </c>
      <c r="D2953" t="s">
        <v>115</v>
      </c>
      <c r="E2953" t="s">
        <v>796</v>
      </c>
      <c r="F2953" t="s">
        <v>797</v>
      </c>
      <c r="G2953">
        <v>3515</v>
      </c>
      <c r="H2953" t="s">
        <v>791</v>
      </c>
      <c r="I2953">
        <v>63300080</v>
      </c>
      <c r="J2953" t="s">
        <v>91</v>
      </c>
      <c r="K2953" s="3"/>
      <c r="L2953" s="3">
        <v>43528.918936548311</v>
      </c>
      <c r="M2953" s="3">
        <v>45052.431099327492</v>
      </c>
      <c r="N2953" s="107"/>
      <c r="O2953" s="100"/>
      <c r="P2953" s="3">
        <f t="shared" si="46"/>
        <v>88581.350035875803</v>
      </c>
    </row>
    <row r="2954" spans="1:16" x14ac:dyDescent="0.35">
      <c r="A2954" t="s">
        <v>10</v>
      </c>
      <c r="C2954" t="s">
        <v>11</v>
      </c>
      <c r="D2954" t="s">
        <v>115</v>
      </c>
      <c r="E2954" t="s">
        <v>796</v>
      </c>
      <c r="F2954" t="s">
        <v>797</v>
      </c>
      <c r="G2954">
        <v>3515</v>
      </c>
      <c r="H2954" t="s">
        <v>791</v>
      </c>
      <c r="I2954">
        <v>63300100</v>
      </c>
      <c r="J2954" t="s">
        <v>1869</v>
      </c>
      <c r="K2954" s="3"/>
      <c r="L2954" s="3">
        <v>13173.225467639621</v>
      </c>
      <c r="M2954" s="3">
        <v>13634.288359007005</v>
      </c>
      <c r="N2954" s="107"/>
      <c r="O2954" s="100"/>
      <c r="P2954" s="3">
        <f t="shared" si="46"/>
        <v>26807.513826646624</v>
      </c>
    </row>
    <row r="2955" spans="1:16" x14ac:dyDescent="0.35">
      <c r="A2955" t="s">
        <v>10</v>
      </c>
      <c r="C2955" t="s">
        <v>11</v>
      </c>
      <c r="D2955" t="s">
        <v>115</v>
      </c>
      <c r="E2955" t="s">
        <v>796</v>
      </c>
      <c r="F2955" t="s">
        <v>797</v>
      </c>
      <c r="G2955">
        <v>3515</v>
      </c>
      <c r="H2955" t="s">
        <v>791</v>
      </c>
      <c r="I2955">
        <v>63300130</v>
      </c>
      <c r="J2955" t="s">
        <v>1896</v>
      </c>
      <c r="K2955" s="3"/>
      <c r="L2955" s="3">
        <v>7159.361667195446</v>
      </c>
      <c r="M2955" s="3">
        <v>7409.939325547286</v>
      </c>
      <c r="N2955" s="107"/>
      <c r="O2955" s="100"/>
      <c r="P2955" s="3">
        <f t="shared" si="46"/>
        <v>14569.300992742732</v>
      </c>
    </row>
    <row r="2956" spans="1:16" x14ac:dyDescent="0.35">
      <c r="A2956" t="s">
        <v>10</v>
      </c>
      <c r="C2956" t="s">
        <v>11</v>
      </c>
      <c r="D2956" t="s">
        <v>115</v>
      </c>
      <c r="E2956" t="s">
        <v>796</v>
      </c>
      <c r="F2956" t="s">
        <v>797</v>
      </c>
      <c r="G2956">
        <v>3515</v>
      </c>
      <c r="H2956" t="s">
        <v>791</v>
      </c>
      <c r="I2956">
        <v>63300170</v>
      </c>
      <c r="J2956" t="s">
        <v>1873</v>
      </c>
      <c r="K2956" s="3"/>
      <c r="L2956" s="3">
        <v>22766.770101681519</v>
      </c>
      <c r="M2956" s="3">
        <v>23563.607055240369</v>
      </c>
      <c r="N2956" s="107"/>
      <c r="O2956" s="100"/>
      <c r="P2956" s="3">
        <f t="shared" si="46"/>
        <v>46330.377156921888</v>
      </c>
    </row>
    <row r="2957" spans="1:16" x14ac:dyDescent="0.35">
      <c r="A2957" t="s">
        <v>10</v>
      </c>
      <c r="C2957" t="s">
        <v>11</v>
      </c>
      <c r="D2957" t="s">
        <v>115</v>
      </c>
      <c r="E2957" t="s">
        <v>798</v>
      </c>
      <c r="F2957" t="s">
        <v>799</v>
      </c>
      <c r="G2957">
        <v>3515</v>
      </c>
      <c r="H2957" t="s">
        <v>791</v>
      </c>
      <c r="I2957">
        <v>63300040</v>
      </c>
      <c r="J2957" t="s">
        <v>1515</v>
      </c>
      <c r="K2957" s="3"/>
      <c r="L2957" s="3">
        <v>20323.606037380039</v>
      </c>
      <c r="M2957" s="3">
        <v>21034.932248688339</v>
      </c>
      <c r="N2957" s="107"/>
      <c r="O2957" s="100"/>
      <c r="P2957" s="3">
        <f t="shared" si="46"/>
        <v>41358.538286068375</v>
      </c>
    </row>
    <row r="2958" spans="1:16" x14ac:dyDescent="0.35">
      <c r="A2958" t="s">
        <v>10</v>
      </c>
      <c r="C2958" t="s">
        <v>11</v>
      </c>
      <c r="D2958" t="s">
        <v>115</v>
      </c>
      <c r="E2958" t="s">
        <v>798</v>
      </c>
      <c r="F2958" t="s">
        <v>799</v>
      </c>
      <c r="G2958">
        <v>3515</v>
      </c>
      <c r="H2958" t="s">
        <v>791</v>
      </c>
      <c r="I2958">
        <v>63300080</v>
      </c>
      <c r="J2958" t="s">
        <v>91</v>
      </c>
      <c r="K2958" s="3"/>
      <c r="L2958" s="3">
        <v>58841.678432033637</v>
      </c>
      <c r="M2958" s="3">
        <v>60901.137177154807</v>
      </c>
      <c r="N2958" s="107"/>
      <c r="O2958" s="100"/>
      <c r="P2958" s="3">
        <f t="shared" si="46"/>
        <v>119742.81560918844</v>
      </c>
    </row>
    <row r="2959" spans="1:16" x14ac:dyDescent="0.35">
      <c r="A2959" t="s">
        <v>10</v>
      </c>
      <c r="C2959" t="s">
        <v>11</v>
      </c>
      <c r="D2959" t="s">
        <v>115</v>
      </c>
      <c r="E2959" t="s">
        <v>798</v>
      </c>
      <c r="F2959" t="s">
        <v>799</v>
      </c>
      <c r="G2959">
        <v>3515</v>
      </c>
      <c r="H2959" t="s">
        <v>791</v>
      </c>
      <c r="I2959">
        <v>63300100</v>
      </c>
      <c r="J2959" t="s">
        <v>1869</v>
      </c>
      <c r="K2959" s="3"/>
      <c r="L2959" s="3">
        <v>17807.350051799654</v>
      </c>
      <c r="M2959" s="3">
        <v>18430.60730361264</v>
      </c>
      <c r="N2959" s="107"/>
      <c r="O2959" s="100"/>
      <c r="P2959" s="3">
        <f t="shared" si="46"/>
        <v>36237.957355412291</v>
      </c>
    </row>
    <row r="2960" spans="1:16" x14ac:dyDescent="0.35">
      <c r="A2960" t="s">
        <v>10</v>
      </c>
      <c r="C2960" t="s">
        <v>11</v>
      </c>
      <c r="D2960" t="s">
        <v>115</v>
      </c>
      <c r="E2960" t="s">
        <v>798</v>
      </c>
      <c r="F2960" t="s">
        <v>799</v>
      </c>
      <c r="G2960">
        <v>3515</v>
      </c>
      <c r="H2960" t="s">
        <v>791</v>
      </c>
      <c r="I2960">
        <v>63300110</v>
      </c>
      <c r="J2960" t="s">
        <v>1866</v>
      </c>
      <c r="K2960" s="3"/>
      <c r="L2960" s="3">
        <v>7380.2645920160003</v>
      </c>
      <c r="M2960" s="3">
        <v>7380.2645920160003</v>
      </c>
      <c r="N2960" s="107"/>
      <c r="O2960" s="100"/>
      <c r="P2960" s="3">
        <f t="shared" si="46"/>
        <v>14760.529184032001</v>
      </c>
    </row>
    <row r="2961" spans="1:16" x14ac:dyDescent="0.35">
      <c r="A2961" t="s">
        <v>10</v>
      </c>
      <c r="C2961" t="s">
        <v>11</v>
      </c>
      <c r="D2961" t="s">
        <v>115</v>
      </c>
      <c r="E2961" t="s">
        <v>798</v>
      </c>
      <c r="F2961" t="s">
        <v>799</v>
      </c>
      <c r="G2961">
        <v>3515</v>
      </c>
      <c r="H2961" t="s">
        <v>791</v>
      </c>
      <c r="I2961">
        <v>63300130</v>
      </c>
      <c r="J2961" t="s">
        <v>1896</v>
      </c>
      <c r="K2961" s="3"/>
      <c r="L2961" s="3">
        <v>9677.9076368476381</v>
      </c>
      <c r="M2961" s="3">
        <v>10016.634404137305</v>
      </c>
      <c r="N2961" s="107"/>
      <c r="O2961" s="100"/>
      <c r="P2961" s="3">
        <f t="shared" si="46"/>
        <v>19694.542040984943</v>
      </c>
    </row>
    <row r="2962" spans="1:16" x14ac:dyDescent="0.35">
      <c r="A2962" t="s">
        <v>10</v>
      </c>
      <c r="C2962" t="s">
        <v>11</v>
      </c>
      <c r="D2962" t="s">
        <v>115</v>
      </c>
      <c r="E2962" t="s">
        <v>798</v>
      </c>
      <c r="F2962" t="s">
        <v>799</v>
      </c>
      <c r="G2962">
        <v>3515</v>
      </c>
      <c r="H2962" t="s">
        <v>791</v>
      </c>
      <c r="I2962">
        <v>63300170</v>
      </c>
      <c r="J2962" t="s">
        <v>1873</v>
      </c>
      <c r="K2962" s="3"/>
      <c r="L2962" s="3">
        <v>30775.74628517549</v>
      </c>
      <c r="M2962" s="3">
        <v>31852.897405156629</v>
      </c>
      <c r="N2962" s="107"/>
      <c r="O2962" s="100"/>
      <c r="P2962" s="3">
        <f t="shared" si="46"/>
        <v>62628.643690332116</v>
      </c>
    </row>
    <row r="2963" spans="1:16" x14ac:dyDescent="0.35">
      <c r="A2963" t="s">
        <v>10</v>
      </c>
      <c r="C2963" t="s">
        <v>11</v>
      </c>
      <c r="D2963" t="s">
        <v>115</v>
      </c>
      <c r="E2963" t="s">
        <v>800</v>
      </c>
      <c r="F2963" t="s">
        <v>801</v>
      </c>
      <c r="G2963">
        <v>3515</v>
      </c>
      <c r="H2963" t="s">
        <v>791</v>
      </c>
      <c r="I2963">
        <v>63300040</v>
      </c>
      <c r="J2963" t="s">
        <v>1515</v>
      </c>
      <c r="K2963" s="3"/>
      <c r="L2963" s="3">
        <v>5999.272421624999</v>
      </c>
      <c r="M2963" s="3">
        <v>6209.246956381874</v>
      </c>
      <c r="N2963" s="107"/>
      <c r="O2963" s="100"/>
      <c r="P2963" s="3">
        <f t="shared" si="46"/>
        <v>12208.519378006873</v>
      </c>
    </row>
    <row r="2964" spans="1:16" x14ac:dyDescent="0.35">
      <c r="A2964" t="s">
        <v>10</v>
      </c>
      <c r="C2964" t="s">
        <v>11</v>
      </c>
      <c r="D2964" t="s">
        <v>115</v>
      </c>
      <c r="E2964" t="s">
        <v>800</v>
      </c>
      <c r="F2964" t="s">
        <v>801</v>
      </c>
      <c r="G2964">
        <v>3515</v>
      </c>
      <c r="H2964" t="s">
        <v>791</v>
      </c>
      <c r="I2964">
        <v>63300080</v>
      </c>
      <c r="J2964" t="s">
        <v>91</v>
      </c>
      <c r="K2964" s="3"/>
      <c r="L2964" s="3">
        <v>17369.322058799997</v>
      </c>
      <c r="M2964" s="3">
        <v>17977.248330857998</v>
      </c>
      <c r="N2964" s="107"/>
      <c r="O2964" s="100"/>
      <c r="P2964" s="3">
        <f t="shared" si="46"/>
        <v>35346.570389657994</v>
      </c>
    </row>
    <row r="2965" spans="1:16" x14ac:dyDescent="0.35">
      <c r="A2965" t="s">
        <v>10</v>
      </c>
      <c r="C2965" t="s">
        <v>11</v>
      </c>
      <c r="D2965" t="s">
        <v>115</v>
      </c>
      <c r="E2965" t="s">
        <v>800</v>
      </c>
      <c r="F2965" t="s">
        <v>801</v>
      </c>
      <c r="G2965">
        <v>3515</v>
      </c>
      <c r="H2965" t="s">
        <v>791</v>
      </c>
      <c r="I2965">
        <v>63300100</v>
      </c>
      <c r="J2965" t="s">
        <v>1869</v>
      </c>
      <c r="K2965" s="3"/>
      <c r="L2965" s="3">
        <v>5256.5053598999993</v>
      </c>
      <c r="M2965" s="3">
        <v>5440.4830474964992</v>
      </c>
      <c r="N2965" s="107"/>
      <c r="O2965" s="100"/>
      <c r="P2965" s="3">
        <f t="shared" si="46"/>
        <v>10696.988407396499</v>
      </c>
    </row>
    <row r="2966" spans="1:16" x14ac:dyDescent="0.35">
      <c r="A2966" t="s">
        <v>10</v>
      </c>
      <c r="C2966" t="s">
        <v>11</v>
      </c>
      <c r="D2966" t="s">
        <v>115</v>
      </c>
      <c r="E2966" t="s">
        <v>800</v>
      </c>
      <c r="F2966" t="s">
        <v>801</v>
      </c>
      <c r="G2966">
        <v>3515</v>
      </c>
      <c r="H2966" t="s">
        <v>791</v>
      </c>
      <c r="I2966">
        <v>63300130</v>
      </c>
      <c r="J2966" t="s">
        <v>1896</v>
      </c>
      <c r="K2966" s="3"/>
      <c r="L2966" s="3">
        <v>2856.7963912499999</v>
      </c>
      <c r="M2966" s="3">
        <v>2956.7842649437498</v>
      </c>
      <c r="N2966" s="107"/>
      <c r="O2966" s="100"/>
      <c r="P2966" s="3">
        <f t="shared" si="46"/>
        <v>5813.5806561937497</v>
      </c>
    </row>
    <row r="2967" spans="1:16" x14ac:dyDescent="0.35">
      <c r="A2967" t="s">
        <v>10</v>
      </c>
      <c r="C2967" t="s">
        <v>11</v>
      </c>
      <c r="D2967" t="s">
        <v>115</v>
      </c>
      <c r="E2967" t="s">
        <v>800</v>
      </c>
      <c r="F2967" t="s">
        <v>801</v>
      </c>
      <c r="G2967">
        <v>3515</v>
      </c>
      <c r="H2967" t="s">
        <v>791</v>
      </c>
      <c r="I2967">
        <v>63300170</v>
      </c>
      <c r="J2967" t="s">
        <v>1873</v>
      </c>
      <c r="K2967" s="3"/>
      <c r="L2967" s="3">
        <v>9084.6125241749996</v>
      </c>
      <c r="M2967" s="3">
        <v>9402.5739625211227</v>
      </c>
      <c r="N2967" s="107"/>
      <c r="O2967" s="100"/>
      <c r="P2967" s="3">
        <f t="shared" si="46"/>
        <v>18487.186486696122</v>
      </c>
    </row>
    <row r="2968" spans="1:16" x14ac:dyDescent="0.35">
      <c r="A2968" t="s">
        <v>10</v>
      </c>
      <c r="C2968" t="s">
        <v>11</v>
      </c>
      <c r="D2968" t="s">
        <v>115</v>
      </c>
      <c r="E2968" t="s">
        <v>444</v>
      </c>
      <c r="F2968" t="s">
        <v>445</v>
      </c>
      <c r="G2968">
        <v>4406</v>
      </c>
      <c r="H2968" t="s">
        <v>445</v>
      </c>
      <c r="I2968">
        <v>63300040</v>
      </c>
      <c r="J2968" t="s">
        <v>1515</v>
      </c>
      <c r="K2968" s="3"/>
      <c r="L2968" s="3">
        <v>22530.440427295347</v>
      </c>
      <c r="M2968" s="3">
        <v>23319.005842250681</v>
      </c>
      <c r="N2968" s="107"/>
      <c r="O2968" s="100"/>
      <c r="P2968" s="3">
        <f t="shared" si="46"/>
        <v>45849.446269546024</v>
      </c>
    </row>
    <row r="2969" spans="1:16" x14ac:dyDescent="0.35">
      <c r="A2969" t="s">
        <v>10</v>
      </c>
      <c r="C2969" t="s">
        <v>11</v>
      </c>
      <c r="D2969" t="s">
        <v>115</v>
      </c>
      <c r="E2969" t="s">
        <v>444</v>
      </c>
      <c r="F2969" t="s">
        <v>445</v>
      </c>
      <c r="G2969">
        <v>4406</v>
      </c>
      <c r="H2969" t="s">
        <v>445</v>
      </c>
      <c r="I2969">
        <v>63300080</v>
      </c>
      <c r="J2969" t="s">
        <v>91</v>
      </c>
      <c r="K2969" s="3"/>
      <c r="L2969" s="3">
        <v>65230.98942759796</v>
      </c>
      <c r="M2969" s="3">
        <v>67514.074057563877</v>
      </c>
      <c r="N2969" s="107"/>
      <c r="O2969" s="100"/>
      <c r="P2969" s="3">
        <f t="shared" si="46"/>
        <v>132745.06348516184</v>
      </c>
    </row>
    <row r="2970" spans="1:16" x14ac:dyDescent="0.35">
      <c r="A2970" t="s">
        <v>10</v>
      </c>
      <c r="C2970" t="s">
        <v>11</v>
      </c>
      <c r="D2970" t="s">
        <v>115</v>
      </c>
      <c r="E2970" t="s">
        <v>444</v>
      </c>
      <c r="F2970" t="s">
        <v>445</v>
      </c>
      <c r="G2970">
        <v>4406</v>
      </c>
      <c r="H2970" t="s">
        <v>445</v>
      </c>
      <c r="I2970">
        <v>63300100</v>
      </c>
      <c r="J2970" t="s">
        <v>1869</v>
      </c>
      <c r="K2970" s="3"/>
      <c r="L2970" s="3">
        <v>19740.957326773067</v>
      </c>
      <c r="M2970" s="3">
        <v>20431.890833210124</v>
      </c>
      <c r="N2970" s="107"/>
      <c r="O2970" s="100"/>
      <c r="P2970" s="3">
        <f t="shared" si="46"/>
        <v>40172.848159983187</v>
      </c>
    </row>
    <row r="2971" spans="1:16" x14ac:dyDescent="0.35">
      <c r="A2971" t="s">
        <v>10</v>
      </c>
      <c r="C2971" t="s">
        <v>11</v>
      </c>
      <c r="D2971" t="s">
        <v>115</v>
      </c>
      <c r="E2971" t="s">
        <v>444</v>
      </c>
      <c r="F2971" t="s">
        <v>445</v>
      </c>
      <c r="G2971">
        <v>4406</v>
      </c>
      <c r="H2971" t="s">
        <v>445</v>
      </c>
      <c r="I2971">
        <v>63300170</v>
      </c>
      <c r="J2971" t="s">
        <v>1873</v>
      </c>
      <c r="K2971" s="3"/>
      <c r="L2971" s="3">
        <v>34117.524075618669</v>
      </c>
      <c r="M2971" s="3">
        <v>35311.637418265324</v>
      </c>
      <c r="N2971" s="107"/>
      <c r="O2971" s="100"/>
      <c r="P2971" s="3">
        <f t="shared" si="46"/>
        <v>69429.161493883992</v>
      </c>
    </row>
    <row r="2972" spans="1:16" x14ac:dyDescent="0.35">
      <c r="A2972" t="s">
        <v>10</v>
      </c>
      <c r="C2972" t="s">
        <v>11</v>
      </c>
      <c r="D2972" t="s">
        <v>115</v>
      </c>
      <c r="E2972" t="s">
        <v>446</v>
      </c>
      <c r="F2972" t="s">
        <v>447</v>
      </c>
      <c r="G2972">
        <v>4406</v>
      </c>
      <c r="H2972" t="s">
        <v>445</v>
      </c>
      <c r="I2972">
        <v>63300040</v>
      </c>
      <c r="J2972" t="s">
        <v>1515</v>
      </c>
      <c r="K2972" s="3"/>
      <c r="L2972" s="3">
        <v>3034.8992373467204</v>
      </c>
      <c r="M2972" s="3">
        <v>3141.1207106538554</v>
      </c>
      <c r="N2972" s="107"/>
      <c r="O2972" s="100"/>
      <c r="P2972" s="3">
        <f t="shared" si="46"/>
        <v>6176.0199480005758</v>
      </c>
    </row>
    <row r="2973" spans="1:16" x14ac:dyDescent="0.35">
      <c r="A2973" t="s">
        <v>10</v>
      </c>
      <c r="C2973" t="s">
        <v>11</v>
      </c>
      <c r="D2973" t="s">
        <v>115</v>
      </c>
      <c r="E2973" t="s">
        <v>446</v>
      </c>
      <c r="F2973" t="s">
        <v>447</v>
      </c>
      <c r="G2973">
        <v>4406</v>
      </c>
      <c r="H2973" t="s">
        <v>445</v>
      </c>
      <c r="I2973">
        <v>63300080</v>
      </c>
      <c r="J2973" t="s">
        <v>91</v>
      </c>
      <c r="K2973" s="3"/>
      <c r="L2973" s="3">
        <v>8786.7558871752663</v>
      </c>
      <c r="M2973" s="3">
        <v>9094.2923432263997</v>
      </c>
      <c r="N2973" s="107"/>
      <c r="O2973" s="100"/>
      <c r="P2973" s="3">
        <f t="shared" si="46"/>
        <v>17881.048230401666</v>
      </c>
    </row>
    <row r="2974" spans="1:16" x14ac:dyDescent="0.35">
      <c r="A2974" t="s">
        <v>10</v>
      </c>
      <c r="C2974" t="s">
        <v>11</v>
      </c>
      <c r="D2974" t="s">
        <v>115</v>
      </c>
      <c r="E2974" t="s">
        <v>446</v>
      </c>
      <c r="F2974" t="s">
        <v>447</v>
      </c>
      <c r="G2974">
        <v>4406</v>
      </c>
      <c r="H2974" t="s">
        <v>445</v>
      </c>
      <c r="I2974">
        <v>63300100</v>
      </c>
      <c r="J2974" t="s">
        <v>1869</v>
      </c>
      <c r="K2974" s="3"/>
      <c r="L2974" s="3">
        <v>2659.149807960936</v>
      </c>
      <c r="M2974" s="3">
        <v>2752.2200512395684</v>
      </c>
      <c r="N2974" s="107"/>
      <c r="O2974" s="100"/>
      <c r="P2974" s="3">
        <f t="shared" si="46"/>
        <v>5411.3698592005039</v>
      </c>
    </row>
    <row r="2975" spans="1:16" x14ac:dyDescent="0.35">
      <c r="A2975" t="s">
        <v>10</v>
      </c>
      <c r="C2975" t="s">
        <v>11</v>
      </c>
      <c r="D2975" t="s">
        <v>115</v>
      </c>
      <c r="E2975" t="s">
        <v>446</v>
      </c>
      <c r="F2975" t="s">
        <v>447</v>
      </c>
      <c r="G2975">
        <v>4406</v>
      </c>
      <c r="H2975" t="s">
        <v>445</v>
      </c>
      <c r="I2975">
        <v>63300170</v>
      </c>
      <c r="J2975" t="s">
        <v>1873</v>
      </c>
      <c r="K2975" s="3"/>
      <c r="L2975" s="3">
        <v>4595.7045594107485</v>
      </c>
      <c r="M2975" s="3">
        <v>4756.5542189901244</v>
      </c>
      <c r="N2975" s="107"/>
      <c r="O2975" s="100"/>
      <c r="P2975" s="3">
        <f t="shared" si="46"/>
        <v>9352.258778400872</v>
      </c>
    </row>
    <row r="2976" spans="1:16" x14ac:dyDescent="0.35">
      <c r="A2976" t="s">
        <v>10</v>
      </c>
      <c r="C2976" t="s">
        <v>11</v>
      </c>
      <c r="D2976" t="s">
        <v>115</v>
      </c>
      <c r="E2976" t="s">
        <v>440</v>
      </c>
      <c r="F2976" t="s">
        <v>441</v>
      </c>
      <c r="G2976">
        <v>4407</v>
      </c>
      <c r="H2976" t="s">
        <v>432</v>
      </c>
      <c r="I2976">
        <v>63300040</v>
      </c>
      <c r="J2976" t="s">
        <v>1515</v>
      </c>
      <c r="K2976" s="3"/>
      <c r="L2976" s="3">
        <v>32209.956799713887</v>
      </c>
      <c r="M2976" s="3">
        <v>33337.305287703872</v>
      </c>
      <c r="N2976" s="107"/>
      <c r="O2976" s="100"/>
      <c r="P2976" s="3">
        <f t="shared" si="46"/>
        <v>65547.262087417766</v>
      </c>
    </row>
    <row r="2977" spans="1:16" x14ac:dyDescent="0.35">
      <c r="A2977" t="s">
        <v>10</v>
      </c>
      <c r="C2977" t="s">
        <v>11</v>
      </c>
      <c r="D2977" t="s">
        <v>115</v>
      </c>
      <c r="E2977" t="s">
        <v>440</v>
      </c>
      <c r="F2977" t="s">
        <v>441</v>
      </c>
      <c r="G2977">
        <v>4407</v>
      </c>
      <c r="H2977" t="s">
        <v>432</v>
      </c>
      <c r="I2977">
        <v>63300080</v>
      </c>
      <c r="J2977" t="s">
        <v>91</v>
      </c>
      <c r="K2977" s="3"/>
      <c r="L2977" s="3">
        <v>93255.493972504977</v>
      </c>
      <c r="M2977" s="3">
        <v>96519.436261542651</v>
      </c>
      <c r="N2977" s="107"/>
      <c r="O2977" s="100"/>
      <c r="P2977" s="3">
        <f t="shared" si="46"/>
        <v>189774.93023404764</v>
      </c>
    </row>
    <row r="2978" spans="1:16" x14ac:dyDescent="0.35">
      <c r="A2978" t="s">
        <v>10</v>
      </c>
      <c r="C2978" t="s">
        <v>11</v>
      </c>
      <c r="D2978" t="s">
        <v>115</v>
      </c>
      <c r="E2978" t="s">
        <v>440</v>
      </c>
      <c r="F2978" t="s">
        <v>441</v>
      </c>
      <c r="G2978">
        <v>4407</v>
      </c>
      <c r="H2978" t="s">
        <v>432</v>
      </c>
      <c r="I2978">
        <v>63300100</v>
      </c>
      <c r="J2978" t="s">
        <v>1869</v>
      </c>
      <c r="K2978" s="3"/>
      <c r="L2978" s="3">
        <v>28222.057386415978</v>
      </c>
      <c r="M2978" s="3">
        <v>29209.829394940538</v>
      </c>
      <c r="N2978" s="107"/>
      <c r="O2978" s="100"/>
      <c r="P2978" s="3">
        <f t="shared" si="46"/>
        <v>57431.886781356516</v>
      </c>
    </row>
    <row r="2979" spans="1:16" x14ac:dyDescent="0.35">
      <c r="A2979" t="s">
        <v>10</v>
      </c>
      <c r="C2979" t="s">
        <v>11</v>
      </c>
      <c r="D2979" t="s">
        <v>115</v>
      </c>
      <c r="E2979" t="s">
        <v>440</v>
      </c>
      <c r="F2979" t="s">
        <v>441</v>
      </c>
      <c r="G2979">
        <v>4407</v>
      </c>
      <c r="H2979" t="s">
        <v>432</v>
      </c>
      <c r="I2979">
        <v>63300130</v>
      </c>
      <c r="J2979" t="s">
        <v>1896</v>
      </c>
      <c r="K2979" s="3"/>
      <c r="L2979" s="3">
        <v>15338.074666530425</v>
      </c>
      <c r="M2979" s="3">
        <v>15874.90727985899</v>
      </c>
      <c r="N2979" s="107"/>
      <c r="O2979" s="100"/>
      <c r="P2979" s="3">
        <f t="shared" si="46"/>
        <v>31212.981946389416</v>
      </c>
    </row>
    <row r="2980" spans="1:16" x14ac:dyDescent="0.35">
      <c r="A2980" t="s">
        <v>10</v>
      </c>
      <c r="C2980" t="s">
        <v>11</v>
      </c>
      <c r="D2980" t="s">
        <v>115</v>
      </c>
      <c r="E2980" t="s">
        <v>440</v>
      </c>
      <c r="F2980" t="s">
        <v>441</v>
      </c>
      <c r="G2980">
        <v>4407</v>
      </c>
      <c r="H2980" t="s">
        <v>432</v>
      </c>
      <c r="I2980">
        <v>63300170</v>
      </c>
      <c r="J2980" t="s">
        <v>1873</v>
      </c>
      <c r="K2980" s="3"/>
      <c r="L2980" s="3">
        <v>48775.077439566747</v>
      </c>
      <c r="M2980" s="3">
        <v>50482.205149951587</v>
      </c>
      <c r="N2980" s="107"/>
      <c r="O2980" s="100"/>
      <c r="P2980" s="3">
        <f t="shared" si="46"/>
        <v>99257.282589518334</v>
      </c>
    </row>
    <row r="2981" spans="1:16" x14ac:dyDescent="0.35">
      <c r="A2981" t="s">
        <v>10</v>
      </c>
      <c r="C2981" t="s">
        <v>11</v>
      </c>
      <c r="D2981" t="s">
        <v>115</v>
      </c>
      <c r="E2981" t="s">
        <v>442</v>
      </c>
      <c r="F2981" t="s">
        <v>443</v>
      </c>
      <c r="G2981">
        <v>4407</v>
      </c>
      <c r="H2981" t="s">
        <v>432</v>
      </c>
      <c r="I2981">
        <v>63300040</v>
      </c>
      <c r="J2981" t="s">
        <v>1515</v>
      </c>
      <c r="K2981" s="3"/>
      <c r="L2981" s="3">
        <v>6433.2590704518261</v>
      </c>
      <c r="M2981" s="3">
        <v>6658.4231379176399</v>
      </c>
      <c r="N2981" s="107"/>
      <c r="O2981" s="100"/>
      <c r="P2981" s="3">
        <f t="shared" si="46"/>
        <v>13091.682208369466</v>
      </c>
    </row>
    <row r="2982" spans="1:16" x14ac:dyDescent="0.35">
      <c r="A2982" t="s">
        <v>10</v>
      </c>
      <c r="C2982" t="s">
        <v>11</v>
      </c>
      <c r="D2982" t="s">
        <v>115</v>
      </c>
      <c r="E2982" t="s">
        <v>442</v>
      </c>
      <c r="F2982" t="s">
        <v>443</v>
      </c>
      <c r="G2982">
        <v>4407</v>
      </c>
      <c r="H2982" t="s">
        <v>432</v>
      </c>
      <c r="I2982">
        <v>63300080</v>
      </c>
      <c r="J2982" t="s">
        <v>91</v>
      </c>
      <c r="K2982" s="3"/>
      <c r="L2982" s="3">
        <v>18625.816737308145</v>
      </c>
      <c r="M2982" s="3">
        <v>19277.720323113928</v>
      </c>
      <c r="N2982" s="107"/>
      <c r="O2982" s="100"/>
      <c r="P2982" s="3">
        <f t="shared" si="46"/>
        <v>37903.537060422073</v>
      </c>
    </row>
    <row r="2983" spans="1:16" x14ac:dyDescent="0.35">
      <c r="A2983" t="s">
        <v>10</v>
      </c>
      <c r="C2983" t="s">
        <v>11</v>
      </c>
      <c r="D2983" t="s">
        <v>115</v>
      </c>
      <c r="E2983" t="s">
        <v>442</v>
      </c>
      <c r="F2983" t="s">
        <v>443</v>
      </c>
      <c r="G2983">
        <v>4407</v>
      </c>
      <c r="H2983" t="s">
        <v>432</v>
      </c>
      <c r="I2983">
        <v>63300100</v>
      </c>
      <c r="J2983" t="s">
        <v>1869</v>
      </c>
      <c r="K2983" s="3"/>
      <c r="L2983" s="3">
        <v>5636.7603283958861</v>
      </c>
      <c r="M2983" s="3">
        <v>5834.0469398897421</v>
      </c>
      <c r="N2983" s="107"/>
      <c r="O2983" s="100"/>
      <c r="P2983" s="3">
        <f t="shared" si="46"/>
        <v>11470.807268285629</v>
      </c>
    </row>
    <row r="2984" spans="1:16" x14ac:dyDescent="0.35">
      <c r="A2984" t="s">
        <v>10</v>
      </c>
      <c r="C2984" t="s">
        <v>11</v>
      </c>
      <c r="D2984" t="s">
        <v>115</v>
      </c>
      <c r="E2984" t="s">
        <v>442</v>
      </c>
      <c r="F2984" t="s">
        <v>443</v>
      </c>
      <c r="G2984">
        <v>4407</v>
      </c>
      <c r="H2984" t="s">
        <v>432</v>
      </c>
      <c r="I2984">
        <v>63300130</v>
      </c>
      <c r="J2984" t="s">
        <v>1896</v>
      </c>
      <c r="K2984" s="3"/>
      <c r="L2984" s="3">
        <v>3063.4567002151557</v>
      </c>
      <c r="M2984" s="3">
        <v>3170.6776847226861</v>
      </c>
      <c r="N2984" s="107"/>
      <c r="O2984" s="100"/>
      <c r="P2984" s="3">
        <f t="shared" si="46"/>
        <v>6234.1343849378418</v>
      </c>
    </row>
    <row r="2985" spans="1:16" x14ac:dyDescent="0.35">
      <c r="A2985" t="s">
        <v>10</v>
      </c>
      <c r="C2985" t="s">
        <v>11</v>
      </c>
      <c r="D2985" t="s">
        <v>115</v>
      </c>
      <c r="E2985" t="s">
        <v>442</v>
      </c>
      <c r="F2985" t="s">
        <v>443</v>
      </c>
      <c r="G2985">
        <v>4407</v>
      </c>
      <c r="H2985" t="s">
        <v>432</v>
      </c>
      <c r="I2985">
        <v>63300170</v>
      </c>
      <c r="J2985" t="s">
        <v>1873</v>
      </c>
      <c r="K2985" s="3"/>
      <c r="L2985" s="3">
        <v>9741.792306684194</v>
      </c>
      <c r="M2985" s="3">
        <v>10082.755037418141</v>
      </c>
      <c r="N2985" s="107"/>
      <c r="O2985" s="100"/>
      <c r="P2985" s="3">
        <f t="shared" si="46"/>
        <v>19824.547344102335</v>
      </c>
    </row>
    <row r="2986" spans="1:16" x14ac:dyDescent="0.35">
      <c r="A2986" t="s">
        <v>10</v>
      </c>
      <c r="C2986" t="s">
        <v>11</v>
      </c>
      <c r="D2986" t="s">
        <v>115</v>
      </c>
      <c r="E2986" t="s">
        <v>1045</v>
      </c>
      <c r="F2986" t="s">
        <v>1046</v>
      </c>
      <c r="G2986">
        <v>1451</v>
      </c>
      <c r="H2986" t="s">
        <v>1047</v>
      </c>
      <c r="I2986">
        <v>63300040</v>
      </c>
      <c r="J2986" t="s">
        <v>1515</v>
      </c>
      <c r="K2986" s="3"/>
      <c r="L2986" s="3">
        <v>9626.1263135349782</v>
      </c>
      <c r="M2986" s="3">
        <v>9963.0407345087024</v>
      </c>
      <c r="N2986" s="107"/>
      <c r="O2986" s="100"/>
      <c r="P2986" s="3">
        <f t="shared" si="46"/>
        <v>19589.167048043681</v>
      </c>
    </row>
    <row r="2987" spans="1:16" x14ac:dyDescent="0.35">
      <c r="A2987" t="s">
        <v>10</v>
      </c>
      <c r="C2987" t="s">
        <v>11</v>
      </c>
      <c r="D2987" t="s">
        <v>115</v>
      </c>
      <c r="E2987" t="s">
        <v>1045</v>
      </c>
      <c r="F2987" t="s">
        <v>1046</v>
      </c>
      <c r="G2987">
        <v>1451</v>
      </c>
      <c r="H2987" t="s">
        <v>1047</v>
      </c>
      <c r="I2987">
        <v>63300080</v>
      </c>
      <c r="J2987" t="s">
        <v>91</v>
      </c>
      <c r="K2987" s="3"/>
      <c r="L2987" s="3">
        <v>27869.927612520318</v>
      </c>
      <c r="M2987" s="3">
        <v>28845.375078958528</v>
      </c>
      <c r="N2987" s="107"/>
      <c r="O2987" s="100"/>
      <c r="P2987" s="3">
        <f t="shared" si="46"/>
        <v>56715.30269147885</v>
      </c>
    </row>
    <row r="2988" spans="1:16" x14ac:dyDescent="0.35">
      <c r="A2988" t="s">
        <v>10</v>
      </c>
      <c r="C2988" t="s">
        <v>11</v>
      </c>
      <c r="D2988" t="s">
        <v>115</v>
      </c>
      <c r="E2988" t="s">
        <v>1045</v>
      </c>
      <c r="F2988" t="s">
        <v>1046</v>
      </c>
      <c r="G2988">
        <v>1451</v>
      </c>
      <c r="H2988" t="s">
        <v>1047</v>
      </c>
      <c r="I2988">
        <v>63300100</v>
      </c>
      <c r="J2988" t="s">
        <v>1869</v>
      </c>
      <c r="K2988" s="3"/>
      <c r="L2988" s="3">
        <v>8434.3201985258856</v>
      </c>
      <c r="M2988" s="3">
        <v>8729.5214054742919</v>
      </c>
      <c r="N2988" s="107"/>
      <c r="O2988" s="100"/>
      <c r="P2988" s="3">
        <f t="shared" si="46"/>
        <v>17163.841604000176</v>
      </c>
    </row>
    <row r="2989" spans="1:16" x14ac:dyDescent="0.35">
      <c r="A2989" t="s">
        <v>10</v>
      </c>
      <c r="C2989" t="s">
        <v>11</v>
      </c>
      <c r="D2989" t="s">
        <v>115</v>
      </c>
      <c r="E2989" t="s">
        <v>1045</v>
      </c>
      <c r="F2989" t="s">
        <v>1046</v>
      </c>
      <c r="G2989">
        <v>1451</v>
      </c>
      <c r="H2989" t="s">
        <v>1047</v>
      </c>
      <c r="I2989">
        <v>63300170</v>
      </c>
      <c r="J2989" t="s">
        <v>1873</v>
      </c>
      <c r="K2989" s="3"/>
      <c r="L2989" s="3">
        <v>14576.705560495824</v>
      </c>
      <c r="M2989" s="3">
        <v>15086.890255113178</v>
      </c>
      <c r="N2989" s="107"/>
      <c r="O2989" s="100"/>
      <c r="P2989" s="3">
        <f t="shared" si="46"/>
        <v>29663.595815609002</v>
      </c>
    </row>
    <row r="2990" spans="1:16" x14ac:dyDescent="0.35">
      <c r="A2990" t="s">
        <v>10</v>
      </c>
      <c r="C2990" t="s">
        <v>11</v>
      </c>
      <c r="D2990" t="s">
        <v>1742</v>
      </c>
      <c r="E2990" t="s">
        <v>1743</v>
      </c>
      <c r="F2990" t="s">
        <v>1744</v>
      </c>
      <c r="G2990">
        <v>9800</v>
      </c>
      <c r="H2990" t="s">
        <v>1745</v>
      </c>
      <c r="I2990">
        <v>63300152</v>
      </c>
      <c r="J2990" t="s">
        <v>1741</v>
      </c>
      <c r="K2990" s="3"/>
      <c r="L2990" s="3">
        <v>10600000</v>
      </c>
      <c r="M2990" s="3">
        <v>10600000</v>
      </c>
      <c r="N2990" s="107"/>
      <c r="O2990" s="100"/>
      <c r="P2990" s="3">
        <f t="shared" si="46"/>
        <v>21200000</v>
      </c>
    </row>
    <row r="2991" spans="1:16" x14ac:dyDescent="0.35">
      <c r="A2991" t="s">
        <v>10</v>
      </c>
      <c r="C2991" t="s">
        <v>11</v>
      </c>
      <c r="D2991" t="s">
        <v>2287</v>
      </c>
      <c r="E2991" t="s">
        <v>1538</v>
      </c>
      <c r="F2991" t="s">
        <v>1539</v>
      </c>
      <c r="G2991">
        <v>9805</v>
      </c>
      <c r="H2991" t="s">
        <v>1540</v>
      </c>
      <c r="I2991">
        <v>63300056</v>
      </c>
      <c r="J2991" t="s">
        <v>1536</v>
      </c>
      <c r="K2991" s="3"/>
      <c r="L2991" s="3">
        <v>11414986.6</v>
      </c>
      <c r="M2991" s="3">
        <v>11414986.6</v>
      </c>
      <c r="N2991" s="107"/>
      <c r="O2991" s="100"/>
      <c r="P2991" s="3">
        <f t="shared" si="46"/>
        <v>22829973.199999999</v>
      </c>
    </row>
    <row r="2992" spans="1:16" x14ac:dyDescent="0.35">
      <c r="A2992" t="s">
        <v>10</v>
      </c>
      <c r="C2992" t="s">
        <v>19</v>
      </c>
      <c r="D2992" t="s">
        <v>1476</v>
      </c>
      <c r="E2992" t="s">
        <v>1477</v>
      </c>
      <c r="F2992" t="s">
        <v>1478</v>
      </c>
      <c r="G2992">
        <v>1010</v>
      </c>
      <c r="H2992" t="s">
        <v>1479</v>
      </c>
      <c r="I2992">
        <v>63300030</v>
      </c>
      <c r="J2992" t="s">
        <v>1488</v>
      </c>
      <c r="K2992" s="3"/>
      <c r="L2992" s="3">
        <v>39711</v>
      </c>
      <c r="M2992" s="3">
        <v>39711</v>
      </c>
      <c r="N2992" s="107"/>
      <c r="O2992" s="100"/>
      <c r="P2992" s="3">
        <f t="shared" si="46"/>
        <v>79422</v>
      </c>
    </row>
    <row r="2993" spans="1:16" x14ac:dyDescent="0.35">
      <c r="A2993" t="s">
        <v>10</v>
      </c>
      <c r="C2993" t="s">
        <v>19</v>
      </c>
      <c r="D2993" t="s">
        <v>1476</v>
      </c>
      <c r="E2993" t="s">
        <v>1477</v>
      </c>
      <c r="F2993" t="s">
        <v>1478</v>
      </c>
      <c r="G2993">
        <v>1010</v>
      </c>
      <c r="H2993" t="s">
        <v>1479</v>
      </c>
      <c r="I2993">
        <v>63300033</v>
      </c>
      <c r="J2993" t="s">
        <v>1661</v>
      </c>
      <c r="K2993" s="3"/>
      <c r="L2993" s="3">
        <v>21960</v>
      </c>
      <c r="M2993" s="3">
        <v>21960</v>
      </c>
      <c r="N2993" s="107"/>
      <c r="O2993" s="100"/>
      <c r="P2993" s="3">
        <f t="shared" si="46"/>
        <v>43920</v>
      </c>
    </row>
    <row r="2994" spans="1:16" x14ac:dyDescent="0.35">
      <c r="A2994" t="s">
        <v>10</v>
      </c>
      <c r="C2994" t="s">
        <v>19</v>
      </c>
      <c r="D2994" t="s">
        <v>1476</v>
      </c>
      <c r="E2994" t="s">
        <v>1477</v>
      </c>
      <c r="F2994" t="s">
        <v>1478</v>
      </c>
      <c r="G2994">
        <v>1010</v>
      </c>
      <c r="H2994" t="s">
        <v>1479</v>
      </c>
      <c r="I2994">
        <v>63300056</v>
      </c>
      <c r="J2994" t="s">
        <v>1536</v>
      </c>
      <c r="K2994" s="3"/>
      <c r="L2994" s="3">
        <v>1201900.0601441634</v>
      </c>
      <c r="M2994" s="3">
        <v>1243966.562249209</v>
      </c>
      <c r="N2994" s="107"/>
      <c r="O2994" s="100"/>
      <c r="P2994" s="3">
        <f t="shared" si="46"/>
        <v>2445866.6223933725</v>
      </c>
    </row>
    <row r="2995" spans="1:16" x14ac:dyDescent="0.35">
      <c r="A2995" t="s">
        <v>10</v>
      </c>
      <c r="C2995" t="s">
        <v>19</v>
      </c>
      <c r="D2995" t="s">
        <v>1476</v>
      </c>
      <c r="E2995" t="s">
        <v>1477</v>
      </c>
      <c r="F2995" t="s">
        <v>1478</v>
      </c>
      <c r="G2995">
        <v>1010</v>
      </c>
      <c r="H2995" t="s">
        <v>1479</v>
      </c>
      <c r="I2995">
        <v>63300075</v>
      </c>
      <c r="J2995" t="s">
        <v>1480</v>
      </c>
      <c r="K2995" s="3"/>
      <c r="L2995" s="3">
        <v>1205279.5636559997</v>
      </c>
      <c r="M2995" s="3">
        <v>1223358.7571108397</v>
      </c>
      <c r="N2995" s="107"/>
      <c r="O2995" s="100"/>
      <c r="P2995" s="3">
        <f t="shared" si="46"/>
        <v>2428638.3207668392</v>
      </c>
    </row>
    <row r="2996" spans="1:16" x14ac:dyDescent="0.35">
      <c r="A2996" t="s">
        <v>10</v>
      </c>
      <c r="C2996" t="s">
        <v>19</v>
      </c>
      <c r="D2996" t="s">
        <v>1476</v>
      </c>
      <c r="E2996" t="s">
        <v>1477</v>
      </c>
      <c r="F2996" t="s">
        <v>1478</v>
      </c>
      <c r="G2996">
        <v>1010</v>
      </c>
      <c r="H2996" t="s">
        <v>1479</v>
      </c>
      <c r="I2996">
        <v>63300150</v>
      </c>
      <c r="J2996" t="s">
        <v>1680</v>
      </c>
      <c r="K2996" s="3"/>
      <c r="L2996" s="3">
        <v>32731.835236552801</v>
      </c>
      <c r="M2996" s="3">
        <v>33386.47194128386</v>
      </c>
      <c r="N2996" s="107"/>
      <c r="O2996" s="100"/>
      <c r="P2996" s="3">
        <f t="shared" si="46"/>
        <v>66118.307177836658</v>
      </c>
    </row>
    <row r="2997" spans="1:16" x14ac:dyDescent="0.35">
      <c r="A2997" t="s">
        <v>10</v>
      </c>
      <c r="C2997" t="s">
        <v>19</v>
      </c>
      <c r="D2997" t="s">
        <v>28</v>
      </c>
      <c r="E2997" t="s">
        <v>1003</v>
      </c>
      <c r="F2997" t="s">
        <v>1004</v>
      </c>
      <c r="G2997">
        <v>3010</v>
      </c>
      <c r="H2997" t="s">
        <v>41</v>
      </c>
      <c r="I2997">
        <v>63300056</v>
      </c>
      <c r="J2997" t="s">
        <v>1536</v>
      </c>
      <c r="K2997" s="3"/>
      <c r="L2997" s="3">
        <v>254709.92551169847</v>
      </c>
      <c r="M2997" s="3">
        <v>263624.77290460787</v>
      </c>
      <c r="N2997" s="107"/>
      <c r="O2997" s="100"/>
      <c r="P2997" s="3">
        <f t="shared" si="46"/>
        <v>518334.69841630635</v>
      </c>
    </row>
    <row r="2998" spans="1:16" x14ac:dyDescent="0.35">
      <c r="A2998" t="s">
        <v>10</v>
      </c>
      <c r="C2998" t="s">
        <v>19</v>
      </c>
      <c r="D2998" t="s">
        <v>28</v>
      </c>
      <c r="E2998" t="s">
        <v>998</v>
      </c>
      <c r="F2998" t="s">
        <v>999</v>
      </c>
      <c r="G2998">
        <v>3011</v>
      </c>
      <c r="H2998" t="s">
        <v>1000</v>
      </c>
      <c r="I2998">
        <v>63300033</v>
      </c>
      <c r="J2998" t="s">
        <v>1661</v>
      </c>
      <c r="K2998" s="3"/>
      <c r="L2998" s="3">
        <v>1200</v>
      </c>
      <c r="M2998" s="3">
        <v>1200</v>
      </c>
      <c r="N2998" s="107"/>
      <c r="O2998" s="100"/>
      <c r="P2998" s="3">
        <f t="shared" si="46"/>
        <v>2400</v>
      </c>
    </row>
    <row r="2999" spans="1:16" x14ac:dyDescent="0.35">
      <c r="A2999" t="s">
        <v>10</v>
      </c>
      <c r="C2999" t="s">
        <v>19</v>
      </c>
      <c r="D2999" t="s">
        <v>28</v>
      </c>
      <c r="E2999" t="s">
        <v>998</v>
      </c>
      <c r="F2999" t="s">
        <v>999</v>
      </c>
      <c r="G2999">
        <v>3011</v>
      </c>
      <c r="H2999" t="s">
        <v>1000</v>
      </c>
      <c r="I2999">
        <v>63300056</v>
      </c>
      <c r="J2999" t="s">
        <v>1536</v>
      </c>
      <c r="K2999" s="3"/>
      <c r="L2999" s="3">
        <v>287296.95967912686</v>
      </c>
      <c r="M2999" s="3">
        <v>297352.35326789628</v>
      </c>
      <c r="N2999" s="107"/>
      <c r="O2999" s="100"/>
      <c r="P2999" s="3">
        <f t="shared" si="46"/>
        <v>584649.31294702319</v>
      </c>
    </row>
    <row r="3000" spans="1:16" x14ac:dyDescent="0.35">
      <c r="A3000" t="s">
        <v>10</v>
      </c>
      <c r="C3000" t="s">
        <v>19</v>
      </c>
      <c r="D3000" t="s">
        <v>28</v>
      </c>
      <c r="E3000" t="s">
        <v>998</v>
      </c>
      <c r="F3000" t="s">
        <v>999</v>
      </c>
      <c r="G3000">
        <v>3011</v>
      </c>
      <c r="H3000" t="s">
        <v>1000</v>
      </c>
      <c r="I3000">
        <v>63300150</v>
      </c>
      <c r="J3000" t="s">
        <v>1680</v>
      </c>
      <c r="K3000" s="3"/>
      <c r="L3000" s="3">
        <v>2444309.5175999999</v>
      </c>
      <c r="M3000" s="3">
        <v>2493195.7079519997</v>
      </c>
      <c r="N3000" s="107"/>
      <c r="O3000" s="100"/>
      <c r="P3000" s="3">
        <f t="shared" si="46"/>
        <v>4937505.2255520001</v>
      </c>
    </row>
    <row r="3001" spans="1:16" x14ac:dyDescent="0.35">
      <c r="A3001" t="s">
        <v>10</v>
      </c>
      <c r="C3001" t="s">
        <v>19</v>
      </c>
      <c r="D3001" t="s">
        <v>28</v>
      </c>
      <c r="E3001" t="s">
        <v>1001</v>
      </c>
      <c r="F3001" t="s">
        <v>1002</v>
      </c>
      <c r="G3001">
        <v>3011</v>
      </c>
      <c r="H3001" t="s">
        <v>1000</v>
      </c>
      <c r="I3001">
        <v>63300033</v>
      </c>
      <c r="J3001" t="s">
        <v>1661</v>
      </c>
      <c r="K3001" s="3"/>
      <c r="L3001" s="3">
        <v>2352</v>
      </c>
      <c r="M3001" s="3">
        <v>2352</v>
      </c>
      <c r="N3001" s="107"/>
      <c r="O3001" s="100"/>
      <c r="P3001" s="3">
        <f t="shared" si="46"/>
        <v>4704</v>
      </c>
    </row>
    <row r="3002" spans="1:16" x14ac:dyDescent="0.35">
      <c r="A3002" t="s">
        <v>10</v>
      </c>
      <c r="C3002" t="s">
        <v>19</v>
      </c>
      <c r="D3002" t="s">
        <v>28</v>
      </c>
      <c r="E3002" t="s">
        <v>1001</v>
      </c>
      <c r="F3002" t="s">
        <v>1002</v>
      </c>
      <c r="G3002">
        <v>3011</v>
      </c>
      <c r="H3002" t="s">
        <v>1000</v>
      </c>
      <c r="I3002">
        <v>63300056</v>
      </c>
      <c r="J3002" t="s">
        <v>1536</v>
      </c>
      <c r="K3002" s="3"/>
      <c r="L3002" s="3">
        <v>14345.006585081397</v>
      </c>
      <c r="M3002" s="3">
        <v>14847.081815559244</v>
      </c>
      <c r="N3002" s="107"/>
      <c r="O3002" s="100"/>
      <c r="P3002" s="3">
        <f t="shared" si="46"/>
        <v>29192.088400640641</v>
      </c>
    </row>
    <row r="3003" spans="1:16" x14ac:dyDescent="0.35">
      <c r="A3003" t="s">
        <v>10</v>
      </c>
      <c r="C3003" t="s">
        <v>19</v>
      </c>
      <c r="D3003" t="s">
        <v>28</v>
      </c>
      <c r="E3003" t="s">
        <v>893</v>
      </c>
      <c r="F3003" t="s">
        <v>894</v>
      </c>
      <c r="G3003">
        <v>3088</v>
      </c>
      <c r="H3003" t="s">
        <v>895</v>
      </c>
      <c r="I3003">
        <v>63300030</v>
      </c>
      <c r="J3003" t="s">
        <v>1488</v>
      </c>
      <c r="K3003" s="3"/>
      <c r="L3003" s="3">
        <v>69795</v>
      </c>
      <c r="M3003" s="3">
        <v>69795</v>
      </c>
      <c r="N3003" s="107"/>
      <c r="O3003" s="100"/>
      <c r="P3003" s="3">
        <f t="shared" si="46"/>
        <v>139590</v>
      </c>
    </row>
    <row r="3004" spans="1:16" x14ac:dyDescent="0.35">
      <c r="A3004" t="s">
        <v>10</v>
      </c>
      <c r="C3004" t="s">
        <v>19</v>
      </c>
      <c r="D3004" t="s">
        <v>28</v>
      </c>
      <c r="E3004" t="s">
        <v>893</v>
      </c>
      <c r="F3004" t="s">
        <v>894</v>
      </c>
      <c r="G3004">
        <v>3088</v>
      </c>
      <c r="H3004" t="s">
        <v>895</v>
      </c>
      <c r="I3004">
        <v>63300056</v>
      </c>
      <c r="J3004" t="s">
        <v>1536</v>
      </c>
      <c r="K3004" s="3"/>
      <c r="L3004" s="3">
        <v>199220.93420311611</v>
      </c>
      <c r="M3004" s="3">
        <v>206193.66690022516</v>
      </c>
      <c r="N3004" s="107"/>
      <c r="O3004" s="100"/>
      <c r="P3004" s="3">
        <f t="shared" si="46"/>
        <v>405414.60110334127</v>
      </c>
    </row>
    <row r="3005" spans="1:16" x14ac:dyDescent="0.35">
      <c r="A3005" t="s">
        <v>10</v>
      </c>
      <c r="C3005" t="s">
        <v>19</v>
      </c>
      <c r="D3005" t="s">
        <v>28</v>
      </c>
      <c r="E3005" t="s">
        <v>1122</v>
      </c>
      <c r="F3005" t="s">
        <v>1123</v>
      </c>
      <c r="G3005">
        <v>1400</v>
      </c>
      <c r="H3005" t="s">
        <v>1124</v>
      </c>
      <c r="I3005">
        <v>63300030</v>
      </c>
      <c r="J3005" t="s">
        <v>1488</v>
      </c>
      <c r="K3005" s="3"/>
      <c r="L3005" s="3">
        <v>17869.999999600001</v>
      </c>
      <c r="M3005" s="3">
        <v>17869.999999600001</v>
      </c>
      <c r="N3005" s="107"/>
      <c r="O3005" s="100"/>
      <c r="P3005" s="3">
        <f t="shared" si="46"/>
        <v>35739.999999200001</v>
      </c>
    </row>
    <row r="3006" spans="1:16" x14ac:dyDescent="0.35">
      <c r="A3006" t="s">
        <v>10</v>
      </c>
      <c r="C3006" t="s">
        <v>19</v>
      </c>
      <c r="D3006" t="s">
        <v>28</v>
      </c>
      <c r="E3006" t="s">
        <v>1122</v>
      </c>
      <c r="F3006" t="s">
        <v>1123</v>
      </c>
      <c r="G3006">
        <v>1400</v>
      </c>
      <c r="H3006" t="s">
        <v>1124</v>
      </c>
      <c r="I3006">
        <v>63300033</v>
      </c>
      <c r="J3006" t="s">
        <v>1661</v>
      </c>
      <c r="K3006" s="3"/>
      <c r="L3006" s="3">
        <v>1400.0000004000001</v>
      </c>
      <c r="M3006" s="3">
        <v>1400.0000004000001</v>
      </c>
      <c r="N3006" s="107"/>
      <c r="O3006" s="100"/>
      <c r="P3006" s="3">
        <f t="shared" si="46"/>
        <v>2800.0000008000002</v>
      </c>
    </row>
    <row r="3007" spans="1:16" x14ac:dyDescent="0.35">
      <c r="A3007" t="s">
        <v>10</v>
      </c>
      <c r="C3007" t="s">
        <v>19</v>
      </c>
      <c r="D3007" t="s">
        <v>28</v>
      </c>
      <c r="E3007" t="s">
        <v>1122</v>
      </c>
      <c r="F3007" t="s">
        <v>1123</v>
      </c>
      <c r="G3007">
        <v>1400</v>
      </c>
      <c r="H3007" t="s">
        <v>1124</v>
      </c>
      <c r="I3007">
        <v>63300056</v>
      </c>
      <c r="J3007" t="s">
        <v>1536</v>
      </c>
      <c r="K3007" s="3"/>
      <c r="L3007" s="3">
        <v>237787.38894634412</v>
      </c>
      <c r="M3007" s="3">
        <v>246109.94755946615</v>
      </c>
      <c r="N3007" s="107"/>
      <c r="O3007" s="100"/>
      <c r="P3007" s="3">
        <f t="shared" si="46"/>
        <v>483897.33650581026</v>
      </c>
    </row>
    <row r="3008" spans="1:16" x14ac:dyDescent="0.35">
      <c r="A3008" t="s">
        <v>10</v>
      </c>
      <c r="C3008" t="s">
        <v>19</v>
      </c>
      <c r="D3008" t="s">
        <v>28</v>
      </c>
      <c r="E3008" t="s">
        <v>1122</v>
      </c>
      <c r="F3008" t="s">
        <v>1123</v>
      </c>
      <c r="G3008">
        <v>1400</v>
      </c>
      <c r="H3008" t="s">
        <v>1124</v>
      </c>
      <c r="I3008">
        <v>63300060</v>
      </c>
      <c r="J3008" t="s">
        <v>1546</v>
      </c>
      <c r="K3008" s="3"/>
      <c r="L3008" s="3">
        <v>2092</v>
      </c>
      <c r="M3008" s="3">
        <v>2092</v>
      </c>
      <c r="N3008" s="107"/>
      <c r="O3008" s="100"/>
      <c r="P3008" s="3">
        <f t="shared" si="46"/>
        <v>4184</v>
      </c>
    </row>
    <row r="3009" spans="1:16" x14ac:dyDescent="0.35">
      <c r="A3009" t="s">
        <v>10</v>
      </c>
      <c r="C3009" t="s">
        <v>19</v>
      </c>
      <c r="D3009" t="s">
        <v>28</v>
      </c>
      <c r="E3009" t="s">
        <v>1122</v>
      </c>
      <c r="F3009" t="s">
        <v>1123</v>
      </c>
      <c r="G3009">
        <v>1400</v>
      </c>
      <c r="H3009" t="s">
        <v>1124</v>
      </c>
      <c r="I3009">
        <v>63300075</v>
      </c>
      <c r="J3009" t="s">
        <v>1480</v>
      </c>
      <c r="K3009" s="3"/>
      <c r="L3009" s="3">
        <v>121724.17442499998</v>
      </c>
      <c r="M3009" s="3">
        <v>123550.03704137496</v>
      </c>
      <c r="N3009" s="107"/>
      <c r="O3009" s="100"/>
      <c r="P3009" s="3">
        <f t="shared" si="46"/>
        <v>245274.21146637492</v>
      </c>
    </row>
    <row r="3010" spans="1:16" x14ac:dyDescent="0.35">
      <c r="A3010" t="s">
        <v>10</v>
      </c>
      <c r="C3010" t="s">
        <v>19</v>
      </c>
      <c r="D3010" t="s">
        <v>28</v>
      </c>
      <c r="E3010" t="s">
        <v>1122</v>
      </c>
      <c r="F3010" t="s">
        <v>1123</v>
      </c>
      <c r="G3010">
        <v>1400</v>
      </c>
      <c r="H3010" t="s">
        <v>1124</v>
      </c>
      <c r="I3010">
        <v>63300150</v>
      </c>
      <c r="J3010" t="s">
        <v>1680</v>
      </c>
      <c r="K3010" s="3"/>
      <c r="L3010" s="3">
        <v>115663.34880000001</v>
      </c>
      <c r="M3010" s="3">
        <v>117976.61577600001</v>
      </c>
      <c r="N3010" s="107"/>
      <c r="O3010" s="100"/>
      <c r="P3010" s="3">
        <f t="shared" si="46"/>
        <v>233639.964576</v>
      </c>
    </row>
    <row r="3011" spans="1:16" x14ac:dyDescent="0.35">
      <c r="A3011" t="s">
        <v>10</v>
      </c>
      <c r="C3011" t="s">
        <v>19</v>
      </c>
      <c r="D3011" t="s">
        <v>28</v>
      </c>
      <c r="E3011" t="s">
        <v>1074</v>
      </c>
      <c r="F3011" t="s">
        <v>1075</v>
      </c>
      <c r="G3011">
        <v>1432</v>
      </c>
      <c r="H3011" t="s">
        <v>1076</v>
      </c>
      <c r="I3011">
        <v>63300030</v>
      </c>
      <c r="J3011" t="s">
        <v>1488</v>
      </c>
      <c r="K3011" s="3"/>
      <c r="L3011" s="3">
        <v>42500</v>
      </c>
      <c r="M3011" s="3">
        <v>42500</v>
      </c>
      <c r="N3011" s="107"/>
      <c r="O3011" s="100"/>
      <c r="P3011" s="3">
        <f t="shared" si="46"/>
        <v>85000</v>
      </c>
    </row>
    <row r="3012" spans="1:16" x14ac:dyDescent="0.35">
      <c r="A3012" t="s">
        <v>10</v>
      </c>
      <c r="C3012" t="s">
        <v>19</v>
      </c>
      <c r="D3012" t="s">
        <v>28</v>
      </c>
      <c r="E3012" t="s">
        <v>1074</v>
      </c>
      <c r="F3012" t="s">
        <v>1075</v>
      </c>
      <c r="G3012">
        <v>1432</v>
      </c>
      <c r="H3012" t="s">
        <v>1076</v>
      </c>
      <c r="I3012">
        <v>63300033</v>
      </c>
      <c r="J3012" t="s">
        <v>1661</v>
      </c>
      <c r="K3012" s="3"/>
      <c r="L3012" s="3">
        <v>1000</v>
      </c>
      <c r="M3012" s="3">
        <v>1000</v>
      </c>
      <c r="N3012" s="107"/>
      <c r="O3012" s="100"/>
      <c r="P3012" s="3">
        <f t="shared" ref="P3012:P3075" si="47">SUM(L3012:N3012)</f>
        <v>2000</v>
      </c>
    </row>
    <row r="3013" spans="1:16" x14ac:dyDescent="0.35">
      <c r="A3013" t="s">
        <v>10</v>
      </c>
      <c r="C3013" t="s">
        <v>19</v>
      </c>
      <c r="D3013" t="s">
        <v>28</v>
      </c>
      <c r="E3013" t="s">
        <v>1074</v>
      </c>
      <c r="F3013" t="s">
        <v>1075</v>
      </c>
      <c r="G3013">
        <v>1432</v>
      </c>
      <c r="H3013" t="s">
        <v>1076</v>
      </c>
      <c r="I3013">
        <v>63300056</v>
      </c>
      <c r="J3013" t="s">
        <v>1536</v>
      </c>
      <c r="K3013" s="3"/>
      <c r="L3013" s="3">
        <v>514170.01027798234</v>
      </c>
      <c r="M3013" s="3">
        <v>532165.96063771169</v>
      </c>
      <c r="N3013" s="107"/>
      <c r="O3013" s="100"/>
      <c r="P3013" s="3">
        <f t="shared" si="47"/>
        <v>1046335.970915694</v>
      </c>
    </row>
    <row r="3014" spans="1:16" x14ac:dyDescent="0.35">
      <c r="A3014" t="s">
        <v>10</v>
      </c>
      <c r="C3014" t="s">
        <v>19</v>
      </c>
      <c r="D3014" t="s">
        <v>28</v>
      </c>
      <c r="E3014" t="s">
        <v>1074</v>
      </c>
      <c r="F3014" t="s">
        <v>1075</v>
      </c>
      <c r="G3014">
        <v>1432</v>
      </c>
      <c r="H3014" t="s">
        <v>1076</v>
      </c>
      <c r="I3014">
        <v>63300060</v>
      </c>
      <c r="J3014" t="s">
        <v>1546</v>
      </c>
      <c r="K3014" s="3"/>
      <c r="L3014" s="3">
        <v>1000</v>
      </c>
      <c r="M3014" s="3">
        <v>1000</v>
      </c>
      <c r="N3014" s="107"/>
      <c r="O3014" s="100"/>
      <c r="P3014" s="3">
        <f t="shared" si="47"/>
        <v>2000</v>
      </c>
    </row>
    <row r="3015" spans="1:16" x14ac:dyDescent="0.35">
      <c r="A3015" t="s">
        <v>10</v>
      </c>
      <c r="C3015" t="s">
        <v>19</v>
      </c>
      <c r="D3015" t="s">
        <v>28</v>
      </c>
      <c r="E3015" t="s">
        <v>1074</v>
      </c>
      <c r="F3015" t="s">
        <v>1075</v>
      </c>
      <c r="G3015">
        <v>1432</v>
      </c>
      <c r="H3015" t="s">
        <v>1076</v>
      </c>
      <c r="I3015">
        <v>63300075</v>
      </c>
      <c r="J3015" t="s">
        <v>1480</v>
      </c>
      <c r="K3015" s="3"/>
      <c r="L3015" s="3">
        <v>106113.17499999997</v>
      </c>
      <c r="M3015" s="3">
        <v>107704.87262499996</v>
      </c>
      <c r="N3015" s="107"/>
      <c r="O3015" s="100"/>
      <c r="P3015" s="3">
        <f t="shared" si="47"/>
        <v>213818.04762499995</v>
      </c>
    </row>
    <row r="3016" spans="1:16" x14ac:dyDescent="0.35">
      <c r="A3016" t="s">
        <v>10</v>
      </c>
      <c r="C3016" t="s">
        <v>19</v>
      </c>
      <c r="D3016" t="s">
        <v>28</v>
      </c>
      <c r="E3016" t="s">
        <v>42</v>
      </c>
      <c r="F3016" t="s">
        <v>43</v>
      </c>
      <c r="G3016">
        <v>1445</v>
      </c>
      <c r="H3016" t="s">
        <v>43</v>
      </c>
      <c r="I3016">
        <v>63300031</v>
      </c>
      <c r="J3016" t="s">
        <v>16</v>
      </c>
      <c r="K3016" s="3"/>
      <c r="L3016" s="3">
        <v>48000</v>
      </c>
      <c r="M3016" s="3">
        <v>48000</v>
      </c>
      <c r="N3016" s="107"/>
      <c r="O3016" s="100"/>
      <c r="P3016" s="3">
        <f t="shared" si="47"/>
        <v>96000</v>
      </c>
    </row>
    <row r="3017" spans="1:16" x14ac:dyDescent="0.35">
      <c r="A3017" t="s">
        <v>10</v>
      </c>
      <c r="C3017" t="s">
        <v>19</v>
      </c>
      <c r="D3017" t="s">
        <v>28</v>
      </c>
      <c r="E3017" t="s">
        <v>42</v>
      </c>
      <c r="F3017" t="s">
        <v>43</v>
      </c>
      <c r="G3017">
        <v>1445</v>
      </c>
      <c r="H3017" t="s">
        <v>43</v>
      </c>
      <c r="I3017">
        <v>63300033</v>
      </c>
      <c r="J3017" t="s">
        <v>1661</v>
      </c>
      <c r="K3017" s="3"/>
      <c r="L3017" s="3">
        <v>600</v>
      </c>
      <c r="M3017" s="3">
        <v>600</v>
      </c>
      <c r="N3017" s="107"/>
      <c r="O3017" s="100"/>
      <c r="P3017" s="3">
        <f t="shared" si="47"/>
        <v>1200</v>
      </c>
    </row>
    <row r="3018" spans="1:16" x14ac:dyDescent="0.35">
      <c r="A3018" t="s">
        <v>10</v>
      </c>
      <c r="C3018" t="s">
        <v>19</v>
      </c>
      <c r="D3018" t="s">
        <v>28</v>
      </c>
      <c r="E3018" t="s">
        <v>42</v>
      </c>
      <c r="F3018" t="s">
        <v>43</v>
      </c>
      <c r="G3018">
        <v>1445</v>
      </c>
      <c r="H3018" t="s">
        <v>43</v>
      </c>
      <c r="I3018">
        <v>63300056</v>
      </c>
      <c r="J3018" t="s">
        <v>1536</v>
      </c>
      <c r="K3018" s="3"/>
      <c r="L3018" s="3">
        <v>655745.04401002906</v>
      </c>
      <c r="M3018" s="3">
        <v>678696.12055037997</v>
      </c>
      <c r="N3018" s="107"/>
      <c r="O3018" s="100"/>
      <c r="P3018" s="3">
        <f t="shared" si="47"/>
        <v>1334441.164560409</v>
      </c>
    </row>
    <row r="3019" spans="1:16" x14ac:dyDescent="0.35">
      <c r="A3019" t="s">
        <v>10</v>
      </c>
      <c r="C3019" t="s">
        <v>19</v>
      </c>
      <c r="D3019" t="s">
        <v>28</v>
      </c>
      <c r="E3019" t="s">
        <v>42</v>
      </c>
      <c r="F3019" t="s">
        <v>43</v>
      </c>
      <c r="G3019">
        <v>1445</v>
      </c>
      <c r="H3019" t="s">
        <v>43</v>
      </c>
      <c r="I3019">
        <v>63300150</v>
      </c>
      <c r="J3019" t="s">
        <v>1680</v>
      </c>
      <c r="K3019" s="3"/>
      <c r="L3019" s="3">
        <v>51516.924983999997</v>
      </c>
      <c r="M3019" s="3">
        <v>52547.263483679999</v>
      </c>
      <c r="N3019" s="107"/>
      <c r="O3019" s="100"/>
      <c r="P3019" s="3">
        <f t="shared" si="47"/>
        <v>104064.18846768</v>
      </c>
    </row>
    <row r="3020" spans="1:16" x14ac:dyDescent="0.35">
      <c r="A3020" t="s">
        <v>10</v>
      </c>
      <c r="C3020" t="s">
        <v>19</v>
      </c>
      <c r="D3020" t="s">
        <v>28</v>
      </c>
      <c r="E3020" t="s">
        <v>1053</v>
      </c>
      <c r="F3020" t="s">
        <v>1054</v>
      </c>
      <c r="G3020">
        <v>1445</v>
      </c>
      <c r="H3020" t="s">
        <v>43</v>
      </c>
      <c r="I3020">
        <v>63300030</v>
      </c>
      <c r="J3020" t="s">
        <v>1488</v>
      </c>
      <c r="K3020" s="3"/>
      <c r="L3020" s="3">
        <v>38361.039999599998</v>
      </c>
      <c r="M3020" s="3">
        <v>38361.039999599998</v>
      </c>
      <c r="N3020" s="107"/>
      <c r="O3020" s="100"/>
      <c r="P3020" s="3">
        <f t="shared" si="47"/>
        <v>76722.079999199996</v>
      </c>
    </row>
    <row r="3021" spans="1:16" x14ac:dyDescent="0.35">
      <c r="A3021" t="s">
        <v>10</v>
      </c>
      <c r="C3021" t="s">
        <v>19</v>
      </c>
      <c r="D3021" t="s">
        <v>28</v>
      </c>
      <c r="E3021" t="s">
        <v>1053</v>
      </c>
      <c r="F3021" t="s">
        <v>1054</v>
      </c>
      <c r="G3021">
        <v>1445</v>
      </c>
      <c r="H3021" t="s">
        <v>43</v>
      </c>
      <c r="I3021">
        <v>63300033</v>
      </c>
      <c r="J3021" t="s">
        <v>1661</v>
      </c>
      <c r="K3021" s="3"/>
      <c r="L3021" s="3">
        <v>21254.400000000001</v>
      </c>
      <c r="M3021" s="3">
        <v>21254.400000000001</v>
      </c>
      <c r="N3021" s="107"/>
      <c r="O3021" s="100"/>
      <c r="P3021" s="3">
        <f t="shared" si="47"/>
        <v>42508.800000000003</v>
      </c>
    </row>
    <row r="3022" spans="1:16" x14ac:dyDescent="0.35">
      <c r="A3022" t="s">
        <v>10</v>
      </c>
      <c r="C3022" t="s">
        <v>19</v>
      </c>
      <c r="D3022" t="s">
        <v>28</v>
      </c>
      <c r="E3022" t="s">
        <v>1053</v>
      </c>
      <c r="F3022" t="s">
        <v>1054</v>
      </c>
      <c r="G3022">
        <v>1445</v>
      </c>
      <c r="H3022" t="s">
        <v>43</v>
      </c>
      <c r="I3022">
        <v>63300056</v>
      </c>
      <c r="J3022" t="s">
        <v>1536</v>
      </c>
      <c r="K3022" s="3"/>
      <c r="L3022" s="3">
        <v>126587.73730694019</v>
      </c>
      <c r="M3022" s="3">
        <v>131018.30811268309</v>
      </c>
      <c r="N3022" s="107"/>
      <c r="O3022" s="100"/>
      <c r="P3022" s="3">
        <f t="shared" si="47"/>
        <v>257606.04541962329</v>
      </c>
    </row>
    <row r="3023" spans="1:16" x14ac:dyDescent="0.35">
      <c r="A3023" t="s">
        <v>10</v>
      </c>
      <c r="C3023" t="s">
        <v>19</v>
      </c>
      <c r="D3023" t="s">
        <v>28</v>
      </c>
      <c r="E3023" t="s">
        <v>1053</v>
      </c>
      <c r="F3023" t="s">
        <v>1054</v>
      </c>
      <c r="G3023">
        <v>1445</v>
      </c>
      <c r="H3023" t="s">
        <v>43</v>
      </c>
      <c r="I3023">
        <v>63300150</v>
      </c>
      <c r="J3023" t="s">
        <v>1680</v>
      </c>
      <c r="K3023" s="3"/>
      <c r="L3023" s="3">
        <v>139000</v>
      </c>
      <c r="M3023" s="3">
        <v>139000</v>
      </c>
      <c r="N3023" s="107"/>
      <c r="O3023" s="100"/>
      <c r="P3023" s="3">
        <f t="shared" si="47"/>
        <v>278000</v>
      </c>
    </row>
    <row r="3024" spans="1:16" x14ac:dyDescent="0.35">
      <c r="A3024" t="s">
        <v>10</v>
      </c>
      <c r="C3024" t="s">
        <v>19</v>
      </c>
      <c r="D3024" t="s">
        <v>28</v>
      </c>
      <c r="E3024" t="s">
        <v>1048</v>
      </c>
      <c r="F3024" t="s">
        <v>1049</v>
      </c>
      <c r="G3024">
        <v>1446</v>
      </c>
      <c r="H3024" t="s">
        <v>1050</v>
      </c>
      <c r="I3024">
        <v>63300056</v>
      </c>
      <c r="J3024" t="s">
        <v>1536</v>
      </c>
      <c r="K3024" s="3"/>
      <c r="L3024" s="3">
        <v>44110.8952491253</v>
      </c>
      <c r="M3024" s="3">
        <v>45654.776582844679</v>
      </c>
      <c r="N3024" s="107"/>
      <c r="O3024" s="100"/>
      <c r="P3024" s="3">
        <f t="shared" si="47"/>
        <v>89765.671831969987</v>
      </c>
    </row>
    <row r="3025" spans="1:16" x14ac:dyDescent="0.35">
      <c r="A3025" t="s">
        <v>10</v>
      </c>
      <c r="C3025" t="s">
        <v>19</v>
      </c>
      <c r="D3025" t="s">
        <v>28</v>
      </c>
      <c r="E3025" t="s">
        <v>1051</v>
      </c>
      <c r="F3025" t="s">
        <v>1052</v>
      </c>
      <c r="G3025">
        <v>1446</v>
      </c>
      <c r="H3025" t="s">
        <v>1050</v>
      </c>
      <c r="I3025">
        <v>63300030</v>
      </c>
      <c r="J3025" t="s">
        <v>1488</v>
      </c>
      <c r="K3025" s="3"/>
      <c r="L3025" s="3">
        <v>30603</v>
      </c>
      <c r="M3025" s="3">
        <v>30603</v>
      </c>
      <c r="N3025" s="107"/>
      <c r="O3025" s="100"/>
      <c r="P3025" s="3">
        <f t="shared" si="47"/>
        <v>61206</v>
      </c>
    </row>
    <row r="3026" spans="1:16" x14ac:dyDescent="0.35">
      <c r="A3026" t="s">
        <v>10</v>
      </c>
      <c r="C3026" t="s">
        <v>19</v>
      </c>
      <c r="D3026" t="s">
        <v>28</v>
      </c>
      <c r="E3026" t="s">
        <v>1051</v>
      </c>
      <c r="F3026" t="s">
        <v>1052</v>
      </c>
      <c r="G3026">
        <v>1446</v>
      </c>
      <c r="H3026" t="s">
        <v>1050</v>
      </c>
      <c r="I3026">
        <v>63300033</v>
      </c>
      <c r="J3026" t="s">
        <v>1661</v>
      </c>
      <c r="K3026" s="3"/>
      <c r="L3026" s="3">
        <v>3600</v>
      </c>
      <c r="M3026" s="3">
        <v>3600</v>
      </c>
      <c r="N3026" s="107"/>
      <c r="O3026" s="100"/>
      <c r="P3026" s="3">
        <f t="shared" si="47"/>
        <v>7200</v>
      </c>
    </row>
    <row r="3027" spans="1:16" x14ac:dyDescent="0.35">
      <c r="A3027" t="s">
        <v>10</v>
      </c>
      <c r="C3027" t="s">
        <v>19</v>
      </c>
      <c r="D3027" t="s">
        <v>28</v>
      </c>
      <c r="E3027" t="s">
        <v>1051</v>
      </c>
      <c r="F3027" t="s">
        <v>1052</v>
      </c>
      <c r="G3027">
        <v>1446</v>
      </c>
      <c r="H3027" t="s">
        <v>1050</v>
      </c>
      <c r="I3027">
        <v>63300056</v>
      </c>
      <c r="J3027" t="s">
        <v>1536</v>
      </c>
      <c r="K3027" s="3"/>
      <c r="L3027" s="3">
        <v>116399.3895503832</v>
      </c>
      <c r="M3027" s="3">
        <v>120473.36818464661</v>
      </c>
      <c r="N3027" s="107"/>
      <c r="O3027" s="100"/>
      <c r="P3027" s="3">
        <f t="shared" si="47"/>
        <v>236872.75773502979</v>
      </c>
    </row>
    <row r="3028" spans="1:16" x14ac:dyDescent="0.35">
      <c r="A3028" t="s">
        <v>10</v>
      </c>
      <c r="C3028" t="s">
        <v>19</v>
      </c>
      <c r="D3028" t="s">
        <v>28</v>
      </c>
      <c r="E3028" t="s">
        <v>1666</v>
      </c>
      <c r="F3028" t="s">
        <v>1667</v>
      </c>
      <c r="G3028">
        <v>3010</v>
      </c>
      <c r="H3028" t="s">
        <v>41</v>
      </c>
      <c r="I3028">
        <v>63300033</v>
      </c>
      <c r="J3028" t="s">
        <v>1661</v>
      </c>
      <c r="K3028" s="3"/>
      <c r="L3028" s="3">
        <v>4599779</v>
      </c>
      <c r="M3028" s="3">
        <v>4599779</v>
      </c>
      <c r="N3028" s="107"/>
      <c r="O3028" s="100"/>
      <c r="P3028" s="3">
        <f t="shared" si="47"/>
        <v>9199558</v>
      </c>
    </row>
    <row r="3029" spans="1:16" x14ac:dyDescent="0.35">
      <c r="A3029" t="s">
        <v>10</v>
      </c>
      <c r="C3029" t="s">
        <v>19</v>
      </c>
      <c r="D3029" t="s">
        <v>28</v>
      </c>
      <c r="E3029" t="s">
        <v>1666</v>
      </c>
      <c r="F3029" t="s">
        <v>1667</v>
      </c>
      <c r="G3029">
        <v>3010</v>
      </c>
      <c r="H3029" t="s">
        <v>41</v>
      </c>
      <c r="I3029">
        <v>63300150</v>
      </c>
      <c r="J3029" t="s">
        <v>1680</v>
      </c>
      <c r="K3029" s="3"/>
      <c r="L3029" s="3">
        <v>1656631.8206339513</v>
      </c>
      <c r="M3029" s="3">
        <v>1689764.4570466303</v>
      </c>
      <c r="N3029" s="107"/>
      <c r="O3029" s="100"/>
      <c r="P3029" s="3">
        <f t="shared" si="47"/>
        <v>3346396.2776805814</v>
      </c>
    </row>
    <row r="3030" spans="1:16" x14ac:dyDescent="0.35">
      <c r="A3030" t="s">
        <v>10</v>
      </c>
      <c r="C3030" t="s">
        <v>19</v>
      </c>
      <c r="D3030" t="s">
        <v>28</v>
      </c>
      <c r="E3030" t="s">
        <v>1005</v>
      </c>
      <c r="F3030" t="s">
        <v>1006</v>
      </c>
      <c r="G3030">
        <v>3010</v>
      </c>
      <c r="H3030" t="s">
        <v>41</v>
      </c>
      <c r="I3030">
        <v>63300030</v>
      </c>
      <c r="J3030" t="s">
        <v>1488</v>
      </c>
      <c r="K3030" s="3"/>
      <c r="L3030" s="3">
        <v>4581.25</v>
      </c>
      <c r="M3030" s="3">
        <v>4581.25</v>
      </c>
      <c r="N3030" s="107"/>
      <c r="O3030" s="100"/>
      <c r="P3030" s="3">
        <f t="shared" si="47"/>
        <v>9162.5</v>
      </c>
    </row>
    <row r="3031" spans="1:16" x14ac:dyDescent="0.35">
      <c r="A3031" t="s">
        <v>10</v>
      </c>
      <c r="C3031" t="s">
        <v>19</v>
      </c>
      <c r="D3031" t="s">
        <v>28</v>
      </c>
      <c r="E3031" t="s">
        <v>1005</v>
      </c>
      <c r="F3031" t="s">
        <v>1006</v>
      </c>
      <c r="G3031">
        <v>3010</v>
      </c>
      <c r="H3031" t="s">
        <v>41</v>
      </c>
      <c r="I3031">
        <v>63300033</v>
      </c>
      <c r="J3031" t="s">
        <v>1661</v>
      </c>
      <c r="K3031" s="3"/>
      <c r="L3031" s="3">
        <v>2021.0000004000001</v>
      </c>
      <c r="M3031" s="3">
        <v>2021.0000004000001</v>
      </c>
      <c r="N3031" s="107"/>
      <c r="O3031" s="100"/>
      <c r="P3031" s="3">
        <f t="shared" si="47"/>
        <v>4042.0000008000002</v>
      </c>
    </row>
    <row r="3032" spans="1:16" x14ac:dyDescent="0.35">
      <c r="A3032" t="s">
        <v>10</v>
      </c>
      <c r="C3032" t="s">
        <v>19</v>
      </c>
      <c r="D3032" t="s">
        <v>28</v>
      </c>
      <c r="E3032" t="s">
        <v>1005</v>
      </c>
      <c r="F3032" t="s">
        <v>1006</v>
      </c>
      <c r="G3032">
        <v>3010</v>
      </c>
      <c r="H3032" t="s">
        <v>41</v>
      </c>
      <c r="I3032">
        <v>63300034</v>
      </c>
      <c r="J3032" t="s">
        <v>1872</v>
      </c>
      <c r="K3032" s="3"/>
      <c r="L3032" s="3">
        <v>30054</v>
      </c>
      <c r="M3032" s="3">
        <v>30054</v>
      </c>
      <c r="N3032" s="107"/>
      <c r="O3032" s="100"/>
      <c r="P3032" s="3">
        <f t="shared" si="47"/>
        <v>60108</v>
      </c>
    </row>
    <row r="3033" spans="1:16" x14ac:dyDescent="0.35">
      <c r="A3033" t="s">
        <v>10</v>
      </c>
      <c r="C3033" t="s">
        <v>19</v>
      </c>
      <c r="D3033" t="s">
        <v>28</v>
      </c>
      <c r="E3033" t="s">
        <v>1005</v>
      </c>
      <c r="F3033" t="s">
        <v>1006</v>
      </c>
      <c r="G3033">
        <v>3010</v>
      </c>
      <c r="H3033" t="s">
        <v>41</v>
      </c>
      <c r="I3033">
        <v>63300056</v>
      </c>
      <c r="J3033" t="s">
        <v>1536</v>
      </c>
      <c r="K3033" s="3"/>
      <c r="L3033" s="3">
        <v>5649797.3789689206</v>
      </c>
      <c r="M3033" s="3">
        <v>5863220.8822328327</v>
      </c>
      <c r="N3033" s="107"/>
      <c r="O3033" s="100"/>
      <c r="P3033" s="3">
        <f t="shared" si="47"/>
        <v>11513018.261201754</v>
      </c>
    </row>
    <row r="3034" spans="1:16" x14ac:dyDescent="0.35">
      <c r="A3034" t="s">
        <v>10</v>
      </c>
      <c r="C3034" t="s">
        <v>19</v>
      </c>
      <c r="D3034" t="s">
        <v>28</v>
      </c>
      <c r="E3034" t="s">
        <v>1005</v>
      </c>
      <c r="F3034" t="s">
        <v>1006</v>
      </c>
      <c r="G3034">
        <v>3010</v>
      </c>
      <c r="H3034" t="s">
        <v>41</v>
      </c>
      <c r="I3034">
        <v>63300060</v>
      </c>
      <c r="J3034" t="s">
        <v>1546</v>
      </c>
      <c r="K3034" s="3"/>
      <c r="L3034" s="3">
        <v>88000</v>
      </c>
      <c r="M3034" s="3">
        <v>88000</v>
      </c>
      <c r="N3034" s="107"/>
      <c r="O3034" s="100"/>
      <c r="P3034" s="3">
        <f t="shared" si="47"/>
        <v>176000</v>
      </c>
    </row>
    <row r="3035" spans="1:16" x14ac:dyDescent="0.35">
      <c r="A3035" t="s">
        <v>10</v>
      </c>
      <c r="C3035" t="s">
        <v>19</v>
      </c>
      <c r="D3035" t="s">
        <v>28</v>
      </c>
      <c r="E3035" t="s">
        <v>1005</v>
      </c>
      <c r="F3035" t="s">
        <v>1006</v>
      </c>
      <c r="G3035">
        <v>3010</v>
      </c>
      <c r="H3035" t="s">
        <v>41</v>
      </c>
      <c r="I3035">
        <v>63300150</v>
      </c>
      <c r="J3035" t="s">
        <v>1680</v>
      </c>
      <c r="K3035" s="3"/>
      <c r="L3035" s="3">
        <v>841078.25366400008</v>
      </c>
      <c r="M3035" s="3">
        <v>857899.81873728009</v>
      </c>
      <c r="N3035" s="107"/>
      <c r="O3035" s="100"/>
      <c r="P3035" s="3">
        <f t="shared" si="47"/>
        <v>1698978.07240128</v>
      </c>
    </row>
    <row r="3036" spans="1:16" x14ac:dyDescent="0.35">
      <c r="A3036" t="s">
        <v>10</v>
      </c>
      <c r="C3036" t="s">
        <v>19</v>
      </c>
      <c r="D3036" t="s">
        <v>28</v>
      </c>
      <c r="E3036" t="s">
        <v>1005</v>
      </c>
      <c r="F3036" t="s">
        <v>1006</v>
      </c>
      <c r="G3036">
        <v>3010</v>
      </c>
      <c r="H3036" t="s">
        <v>41</v>
      </c>
      <c r="I3036">
        <v>63300158</v>
      </c>
      <c r="J3036" t="s">
        <v>1516</v>
      </c>
      <c r="K3036" s="3"/>
      <c r="L3036" s="3">
        <v>6735.9999995999997</v>
      </c>
      <c r="M3036" s="3">
        <v>6735.9999995999997</v>
      </c>
      <c r="N3036" s="107"/>
      <c r="O3036" s="100"/>
      <c r="P3036" s="3">
        <f t="shared" si="47"/>
        <v>13471.999999199999</v>
      </c>
    </row>
    <row r="3037" spans="1:16" x14ac:dyDescent="0.35">
      <c r="A3037" t="s">
        <v>10</v>
      </c>
      <c r="C3037" t="s">
        <v>19</v>
      </c>
      <c r="D3037" t="s">
        <v>28</v>
      </c>
      <c r="E3037" t="s">
        <v>1007</v>
      </c>
      <c r="F3037" t="s">
        <v>1008</v>
      </c>
      <c r="G3037">
        <v>3010</v>
      </c>
      <c r="H3037" t="s">
        <v>41</v>
      </c>
      <c r="I3037">
        <v>63300056</v>
      </c>
      <c r="J3037" t="s">
        <v>1536</v>
      </c>
      <c r="K3037" s="3"/>
      <c r="L3037" s="3">
        <v>120942.45960467974</v>
      </c>
      <c r="M3037" s="3">
        <v>125175.44569084352</v>
      </c>
      <c r="N3037" s="107"/>
      <c r="O3037" s="100"/>
      <c r="P3037" s="3">
        <f t="shared" si="47"/>
        <v>246117.90529552326</v>
      </c>
    </row>
    <row r="3038" spans="1:16" x14ac:dyDescent="0.35">
      <c r="A3038" t="s">
        <v>10</v>
      </c>
      <c r="C3038" t="s">
        <v>19</v>
      </c>
      <c r="D3038" t="s">
        <v>28</v>
      </c>
      <c r="E3038" t="s">
        <v>39</v>
      </c>
      <c r="F3038" t="s">
        <v>40</v>
      </c>
      <c r="G3038">
        <v>3010</v>
      </c>
      <c r="H3038" t="s">
        <v>41</v>
      </c>
      <c r="I3038">
        <v>63300030</v>
      </c>
      <c r="J3038" t="s">
        <v>1488</v>
      </c>
      <c r="K3038" s="3"/>
      <c r="L3038" s="3">
        <v>23154.999999600001</v>
      </c>
      <c r="M3038" s="3">
        <v>23154.999999600001</v>
      </c>
      <c r="N3038" s="107"/>
      <c r="O3038" s="100"/>
      <c r="P3038" s="3">
        <f t="shared" si="47"/>
        <v>46309.999999200001</v>
      </c>
    </row>
    <row r="3039" spans="1:16" x14ac:dyDescent="0.35">
      <c r="A3039" t="s">
        <v>10</v>
      </c>
      <c r="C3039" t="s">
        <v>19</v>
      </c>
      <c r="D3039" t="s">
        <v>28</v>
      </c>
      <c r="E3039" t="s">
        <v>39</v>
      </c>
      <c r="F3039" t="s">
        <v>40</v>
      </c>
      <c r="G3039">
        <v>3010</v>
      </c>
      <c r="H3039" t="s">
        <v>41</v>
      </c>
      <c r="I3039">
        <v>63300031</v>
      </c>
      <c r="J3039" t="s">
        <v>16</v>
      </c>
      <c r="K3039" s="3"/>
      <c r="L3039" s="3">
        <v>380</v>
      </c>
      <c r="M3039" s="3">
        <v>380</v>
      </c>
      <c r="N3039" s="107"/>
      <c r="O3039" s="100"/>
      <c r="P3039" s="3">
        <f t="shared" si="47"/>
        <v>760</v>
      </c>
    </row>
    <row r="3040" spans="1:16" x14ac:dyDescent="0.35">
      <c r="A3040" t="s">
        <v>10</v>
      </c>
      <c r="C3040" t="s">
        <v>19</v>
      </c>
      <c r="D3040" t="s">
        <v>28</v>
      </c>
      <c r="E3040" t="s">
        <v>39</v>
      </c>
      <c r="F3040" t="s">
        <v>40</v>
      </c>
      <c r="G3040">
        <v>3010</v>
      </c>
      <c r="H3040" t="s">
        <v>41</v>
      </c>
      <c r="I3040">
        <v>63300033</v>
      </c>
      <c r="J3040" t="s">
        <v>1661</v>
      </c>
      <c r="K3040" s="3"/>
      <c r="L3040" s="3">
        <v>14271.999999600001</v>
      </c>
      <c r="M3040" s="3">
        <v>14271.999999600001</v>
      </c>
      <c r="N3040" s="107"/>
      <c r="O3040" s="100"/>
      <c r="P3040" s="3">
        <f t="shared" si="47"/>
        <v>28543.999999200001</v>
      </c>
    </row>
    <row r="3041" spans="1:16" x14ac:dyDescent="0.35">
      <c r="A3041" t="s">
        <v>10</v>
      </c>
      <c r="C3041" t="s">
        <v>19</v>
      </c>
      <c r="D3041" t="s">
        <v>28</v>
      </c>
      <c r="E3041" t="s">
        <v>39</v>
      </c>
      <c r="F3041" t="s">
        <v>40</v>
      </c>
      <c r="G3041">
        <v>3010</v>
      </c>
      <c r="H3041" t="s">
        <v>41</v>
      </c>
      <c r="I3041">
        <v>63300056</v>
      </c>
      <c r="J3041" t="s">
        <v>1536</v>
      </c>
      <c r="K3041" s="3"/>
      <c r="L3041" s="3">
        <v>933936.2762918548</v>
      </c>
      <c r="M3041" s="3">
        <v>966624.04596206965</v>
      </c>
      <c r="N3041" s="107"/>
      <c r="O3041" s="100"/>
      <c r="P3041" s="3">
        <f t="shared" si="47"/>
        <v>1900560.3222539243</v>
      </c>
    </row>
    <row r="3042" spans="1:16" x14ac:dyDescent="0.35">
      <c r="A3042" t="s">
        <v>10</v>
      </c>
      <c r="C3042" t="s">
        <v>19</v>
      </c>
      <c r="D3042" t="s">
        <v>28</v>
      </c>
      <c r="E3042" t="s">
        <v>39</v>
      </c>
      <c r="F3042" t="s">
        <v>40</v>
      </c>
      <c r="G3042">
        <v>3010</v>
      </c>
      <c r="H3042" t="s">
        <v>41</v>
      </c>
      <c r="I3042">
        <v>63300060</v>
      </c>
      <c r="J3042" t="s">
        <v>1546</v>
      </c>
      <c r="K3042" s="3"/>
      <c r="L3042" s="3">
        <v>537</v>
      </c>
      <c r="M3042" s="3">
        <v>537</v>
      </c>
      <c r="N3042" s="107"/>
      <c r="O3042" s="100"/>
      <c r="P3042" s="3">
        <f t="shared" si="47"/>
        <v>1074</v>
      </c>
    </row>
    <row r="3043" spans="1:16" x14ac:dyDescent="0.35">
      <c r="A3043" t="s">
        <v>10</v>
      </c>
      <c r="C3043" t="s">
        <v>19</v>
      </c>
      <c r="D3043" t="s">
        <v>28</v>
      </c>
      <c r="E3043" t="s">
        <v>39</v>
      </c>
      <c r="F3043" t="s">
        <v>40</v>
      </c>
      <c r="G3043">
        <v>3010</v>
      </c>
      <c r="H3043" t="s">
        <v>41</v>
      </c>
      <c r="I3043">
        <v>63300150</v>
      </c>
      <c r="J3043" t="s">
        <v>1680</v>
      </c>
      <c r="K3043" s="3"/>
      <c r="L3043" s="3">
        <v>102066.3612</v>
      </c>
      <c r="M3043" s="3">
        <v>104107.68842400001</v>
      </c>
      <c r="N3043" s="107"/>
      <c r="O3043" s="100"/>
      <c r="P3043" s="3">
        <f t="shared" si="47"/>
        <v>206174.04962400001</v>
      </c>
    </row>
    <row r="3044" spans="1:16" x14ac:dyDescent="0.35">
      <c r="A3044" t="s">
        <v>10</v>
      </c>
      <c r="C3044" t="s">
        <v>19</v>
      </c>
      <c r="D3044" t="s">
        <v>28</v>
      </c>
      <c r="E3044" t="s">
        <v>1009</v>
      </c>
      <c r="F3044" t="s">
        <v>1010</v>
      </c>
      <c r="G3044">
        <v>3010</v>
      </c>
      <c r="H3044" t="s">
        <v>41</v>
      </c>
      <c r="I3044">
        <v>63300033</v>
      </c>
      <c r="J3044" t="s">
        <v>1661</v>
      </c>
      <c r="K3044" s="3"/>
      <c r="L3044" s="3">
        <v>3954</v>
      </c>
      <c r="M3044" s="3">
        <v>3954</v>
      </c>
      <c r="N3044" s="107"/>
      <c r="O3044" s="100"/>
      <c r="P3044" s="3">
        <f t="shared" si="47"/>
        <v>7908</v>
      </c>
    </row>
    <row r="3045" spans="1:16" x14ac:dyDescent="0.35">
      <c r="A3045" t="s">
        <v>10</v>
      </c>
      <c r="C3045" t="s">
        <v>19</v>
      </c>
      <c r="D3045" t="s">
        <v>28</v>
      </c>
      <c r="E3045" t="s">
        <v>1009</v>
      </c>
      <c r="F3045" t="s">
        <v>1010</v>
      </c>
      <c r="G3045">
        <v>3010</v>
      </c>
      <c r="H3045" t="s">
        <v>41</v>
      </c>
      <c r="I3045">
        <v>63300056</v>
      </c>
      <c r="J3045" t="s">
        <v>1536</v>
      </c>
      <c r="K3045" s="3"/>
      <c r="L3045" s="3">
        <v>395336.28896695835</v>
      </c>
      <c r="M3045" s="3">
        <v>409173.05908080185</v>
      </c>
      <c r="N3045" s="107"/>
      <c r="O3045" s="100"/>
      <c r="P3045" s="3">
        <f t="shared" si="47"/>
        <v>804509.3480477602</v>
      </c>
    </row>
    <row r="3046" spans="1:16" x14ac:dyDescent="0.35">
      <c r="A3046" t="s">
        <v>10</v>
      </c>
      <c r="C3046" t="s">
        <v>19</v>
      </c>
      <c r="D3046" t="s">
        <v>28</v>
      </c>
      <c r="E3046" t="s">
        <v>995</v>
      </c>
      <c r="F3046" t="s">
        <v>996</v>
      </c>
      <c r="G3046">
        <v>3014</v>
      </c>
      <c r="H3046" t="s">
        <v>997</v>
      </c>
      <c r="I3046">
        <v>63300056</v>
      </c>
      <c r="J3046" t="s">
        <v>1536</v>
      </c>
      <c r="K3046" s="3"/>
      <c r="L3046" s="3">
        <v>2045016.5615267183</v>
      </c>
      <c r="M3046" s="3">
        <v>2116592.1411801535</v>
      </c>
      <c r="N3046" s="107"/>
      <c r="O3046" s="100"/>
      <c r="P3046" s="3">
        <f t="shared" si="47"/>
        <v>4161608.7027068716</v>
      </c>
    </row>
    <row r="3047" spans="1:16" x14ac:dyDescent="0.35">
      <c r="A3047" t="s">
        <v>10</v>
      </c>
      <c r="C3047" t="s">
        <v>19</v>
      </c>
      <c r="D3047" t="s">
        <v>28</v>
      </c>
      <c r="E3047" t="s">
        <v>1505</v>
      </c>
      <c r="F3047" t="s">
        <v>1506</v>
      </c>
      <c r="G3047">
        <v>3014</v>
      </c>
      <c r="H3047" t="s">
        <v>997</v>
      </c>
      <c r="I3047">
        <v>63300030</v>
      </c>
      <c r="J3047" t="s">
        <v>1488</v>
      </c>
      <c r="K3047" s="3"/>
      <c r="L3047" s="3">
        <v>9889</v>
      </c>
      <c r="M3047" s="3">
        <v>9889</v>
      </c>
      <c r="N3047" s="107"/>
      <c r="O3047" s="100"/>
      <c r="P3047" s="3">
        <f t="shared" si="47"/>
        <v>19778</v>
      </c>
    </row>
    <row r="3048" spans="1:16" x14ac:dyDescent="0.35">
      <c r="A3048" t="s">
        <v>10</v>
      </c>
      <c r="C3048" t="s">
        <v>19</v>
      </c>
      <c r="D3048" t="s">
        <v>28</v>
      </c>
      <c r="E3048" t="s">
        <v>1505</v>
      </c>
      <c r="F3048" t="s">
        <v>1506</v>
      </c>
      <c r="G3048">
        <v>3014</v>
      </c>
      <c r="H3048" t="s">
        <v>997</v>
      </c>
      <c r="I3048">
        <v>63300033</v>
      </c>
      <c r="J3048" t="s">
        <v>1661</v>
      </c>
      <c r="K3048" s="3"/>
      <c r="L3048" s="3">
        <v>3340</v>
      </c>
      <c r="M3048" s="3">
        <v>3340</v>
      </c>
      <c r="N3048" s="107"/>
      <c r="O3048" s="100"/>
      <c r="P3048" s="3">
        <f t="shared" si="47"/>
        <v>6680</v>
      </c>
    </row>
    <row r="3049" spans="1:16" x14ac:dyDescent="0.35">
      <c r="A3049" t="s">
        <v>10</v>
      </c>
      <c r="C3049" t="s">
        <v>19</v>
      </c>
      <c r="D3049" t="s">
        <v>28</v>
      </c>
      <c r="E3049" t="s">
        <v>1505</v>
      </c>
      <c r="F3049" t="s">
        <v>1506</v>
      </c>
      <c r="G3049">
        <v>3014</v>
      </c>
      <c r="H3049" t="s">
        <v>997</v>
      </c>
      <c r="I3049">
        <v>63300060</v>
      </c>
      <c r="J3049" t="s">
        <v>1546</v>
      </c>
      <c r="K3049" s="3"/>
      <c r="L3049" s="3">
        <v>109</v>
      </c>
      <c r="M3049" s="3">
        <v>109</v>
      </c>
      <c r="N3049" s="107"/>
      <c r="O3049" s="100"/>
      <c r="P3049" s="3">
        <f t="shared" si="47"/>
        <v>218</v>
      </c>
    </row>
    <row r="3050" spans="1:16" x14ac:dyDescent="0.35">
      <c r="A3050" t="s">
        <v>10</v>
      </c>
      <c r="C3050" t="s">
        <v>19</v>
      </c>
      <c r="D3050" t="s">
        <v>28</v>
      </c>
      <c r="E3050" t="s">
        <v>1505</v>
      </c>
      <c r="F3050" t="s">
        <v>1506</v>
      </c>
      <c r="G3050">
        <v>3014</v>
      </c>
      <c r="H3050" t="s">
        <v>997</v>
      </c>
      <c r="I3050">
        <v>63300070</v>
      </c>
      <c r="J3050" t="s">
        <v>1658</v>
      </c>
      <c r="K3050" s="3"/>
      <c r="L3050" s="3">
        <v>745</v>
      </c>
      <c r="M3050" s="3">
        <v>745</v>
      </c>
      <c r="N3050" s="107"/>
      <c r="O3050" s="100"/>
      <c r="P3050" s="3">
        <f t="shared" si="47"/>
        <v>1490</v>
      </c>
    </row>
    <row r="3051" spans="1:16" x14ac:dyDescent="0.35">
      <c r="A3051" t="s">
        <v>10</v>
      </c>
      <c r="C3051" t="s">
        <v>19</v>
      </c>
      <c r="D3051" t="s">
        <v>28</v>
      </c>
      <c r="E3051" t="s">
        <v>989</v>
      </c>
      <c r="F3051" t="s">
        <v>990</v>
      </c>
      <c r="G3051">
        <v>3023</v>
      </c>
      <c r="H3051" t="s">
        <v>991</v>
      </c>
      <c r="I3051">
        <v>63300030</v>
      </c>
      <c r="J3051" t="s">
        <v>1488</v>
      </c>
      <c r="K3051" s="3"/>
      <c r="L3051" s="3">
        <v>50709.999999599997</v>
      </c>
      <c r="M3051" s="3">
        <v>50709.999999599997</v>
      </c>
      <c r="N3051" s="107"/>
      <c r="O3051" s="100"/>
      <c r="P3051" s="3">
        <f t="shared" si="47"/>
        <v>101419.99999919999</v>
      </c>
    </row>
    <row r="3052" spans="1:16" x14ac:dyDescent="0.35">
      <c r="A3052" t="s">
        <v>10</v>
      </c>
      <c r="C3052" t="s">
        <v>19</v>
      </c>
      <c r="D3052" t="s">
        <v>28</v>
      </c>
      <c r="E3052" t="s">
        <v>989</v>
      </c>
      <c r="F3052" t="s">
        <v>990</v>
      </c>
      <c r="G3052">
        <v>3023</v>
      </c>
      <c r="H3052" t="s">
        <v>991</v>
      </c>
      <c r="I3052">
        <v>63300033</v>
      </c>
      <c r="J3052" t="s">
        <v>1661</v>
      </c>
      <c r="K3052" s="3"/>
      <c r="L3052" s="3">
        <v>662.00000020000004</v>
      </c>
      <c r="M3052" s="3">
        <v>662.00000020000004</v>
      </c>
      <c r="N3052" s="107"/>
      <c r="O3052" s="100"/>
      <c r="P3052" s="3">
        <f t="shared" si="47"/>
        <v>1324.0000004000001</v>
      </c>
    </row>
    <row r="3053" spans="1:16" x14ac:dyDescent="0.35">
      <c r="A3053" t="s">
        <v>10</v>
      </c>
      <c r="C3053" t="s">
        <v>19</v>
      </c>
      <c r="D3053" t="s">
        <v>28</v>
      </c>
      <c r="E3053" t="s">
        <v>989</v>
      </c>
      <c r="F3053" t="s">
        <v>990</v>
      </c>
      <c r="G3053">
        <v>3023</v>
      </c>
      <c r="H3053" t="s">
        <v>991</v>
      </c>
      <c r="I3053">
        <v>63300056</v>
      </c>
      <c r="J3053" t="s">
        <v>1536</v>
      </c>
      <c r="K3053" s="3"/>
      <c r="L3053" s="3">
        <v>201896.50962932134</v>
      </c>
      <c r="M3053" s="3">
        <v>208962.88746634757</v>
      </c>
      <c r="N3053" s="107"/>
      <c r="O3053" s="100"/>
      <c r="P3053" s="3">
        <f t="shared" si="47"/>
        <v>410859.39709566894</v>
      </c>
    </row>
    <row r="3054" spans="1:16" x14ac:dyDescent="0.35">
      <c r="A3054" t="s">
        <v>10</v>
      </c>
      <c r="C3054" t="s">
        <v>19</v>
      </c>
      <c r="D3054" t="s">
        <v>28</v>
      </c>
      <c r="E3054" t="s">
        <v>802</v>
      </c>
      <c r="F3054" t="s">
        <v>803</v>
      </c>
      <c r="G3054">
        <v>3115</v>
      </c>
      <c r="H3054" t="s">
        <v>804</v>
      </c>
      <c r="I3054">
        <v>63300056</v>
      </c>
      <c r="J3054" t="s">
        <v>1536</v>
      </c>
      <c r="K3054" s="3"/>
      <c r="L3054" s="3">
        <v>-270341.35632764373</v>
      </c>
      <c r="M3054" s="3">
        <v>-256684.5787991113</v>
      </c>
      <c r="N3054" s="107"/>
      <c r="O3054" s="100"/>
      <c r="P3054" s="3">
        <f t="shared" si="47"/>
        <v>-527025.93512675504</v>
      </c>
    </row>
    <row r="3055" spans="1:16" x14ac:dyDescent="0.35">
      <c r="A3055" t="s">
        <v>10</v>
      </c>
      <c r="C3055" t="s">
        <v>19</v>
      </c>
      <c r="D3055" t="s">
        <v>28</v>
      </c>
      <c r="E3055" t="s">
        <v>805</v>
      </c>
      <c r="F3055" t="s">
        <v>806</v>
      </c>
      <c r="G3055">
        <v>3115</v>
      </c>
      <c r="H3055" t="s">
        <v>804</v>
      </c>
      <c r="I3055">
        <v>63300030</v>
      </c>
      <c r="J3055" t="s">
        <v>1488</v>
      </c>
      <c r="K3055" s="3"/>
      <c r="L3055" s="3">
        <v>49827.56</v>
      </c>
      <c r="M3055" s="3">
        <v>49827.56</v>
      </c>
      <c r="N3055" s="107"/>
      <c r="O3055" s="100"/>
      <c r="P3055" s="3">
        <f t="shared" si="47"/>
        <v>99655.12</v>
      </c>
    </row>
    <row r="3056" spans="1:16" x14ac:dyDescent="0.35">
      <c r="A3056" t="s">
        <v>10</v>
      </c>
      <c r="C3056" t="s">
        <v>19</v>
      </c>
      <c r="D3056" t="s">
        <v>28</v>
      </c>
      <c r="E3056" t="s">
        <v>805</v>
      </c>
      <c r="F3056" t="s">
        <v>806</v>
      </c>
      <c r="G3056">
        <v>3115</v>
      </c>
      <c r="H3056" t="s">
        <v>804</v>
      </c>
      <c r="I3056">
        <v>63300033</v>
      </c>
      <c r="J3056" t="s">
        <v>1661</v>
      </c>
      <c r="K3056" s="3"/>
      <c r="L3056" s="3">
        <v>122008.1923</v>
      </c>
      <c r="M3056" s="3">
        <v>122008.1923</v>
      </c>
      <c r="N3056" s="107"/>
      <c r="O3056" s="100"/>
      <c r="P3056" s="3">
        <f t="shared" si="47"/>
        <v>244016.38459999999</v>
      </c>
    </row>
    <row r="3057" spans="1:16" x14ac:dyDescent="0.35">
      <c r="A3057" t="s">
        <v>10</v>
      </c>
      <c r="C3057" t="s">
        <v>19</v>
      </c>
      <c r="D3057" t="s">
        <v>28</v>
      </c>
      <c r="E3057" t="s">
        <v>805</v>
      </c>
      <c r="F3057" t="s">
        <v>806</v>
      </c>
      <c r="G3057">
        <v>3115</v>
      </c>
      <c r="H3057" t="s">
        <v>804</v>
      </c>
      <c r="I3057">
        <v>63300056</v>
      </c>
      <c r="J3057" t="s">
        <v>1536</v>
      </c>
      <c r="K3057" s="3"/>
      <c r="L3057" s="3">
        <v>1279598.2403919434</v>
      </c>
      <c r="M3057" s="3">
        <v>1324384.1788056614</v>
      </c>
      <c r="N3057" s="107"/>
      <c r="O3057" s="100"/>
      <c r="P3057" s="3">
        <f t="shared" si="47"/>
        <v>2603982.419197605</v>
      </c>
    </row>
    <row r="3058" spans="1:16" x14ac:dyDescent="0.35">
      <c r="A3058" t="s">
        <v>10</v>
      </c>
      <c r="C3058" t="s">
        <v>19</v>
      </c>
      <c r="D3058" t="s">
        <v>28</v>
      </c>
      <c r="E3058" t="s">
        <v>805</v>
      </c>
      <c r="F3058" t="s">
        <v>806</v>
      </c>
      <c r="G3058">
        <v>3115</v>
      </c>
      <c r="H3058" t="s">
        <v>804</v>
      </c>
      <c r="I3058">
        <v>63300060</v>
      </c>
      <c r="J3058" t="s">
        <v>1546</v>
      </c>
      <c r="K3058" s="3"/>
      <c r="L3058" s="3">
        <v>2134</v>
      </c>
      <c r="M3058" s="3">
        <v>2134</v>
      </c>
      <c r="N3058" s="107"/>
      <c r="O3058" s="100"/>
      <c r="P3058" s="3">
        <f t="shared" si="47"/>
        <v>4268</v>
      </c>
    </row>
    <row r="3059" spans="1:16" x14ac:dyDescent="0.35">
      <c r="A3059" t="s">
        <v>10</v>
      </c>
      <c r="C3059" t="s">
        <v>19</v>
      </c>
      <c r="D3059" t="s">
        <v>28</v>
      </c>
      <c r="E3059" t="s">
        <v>805</v>
      </c>
      <c r="F3059" t="s">
        <v>806</v>
      </c>
      <c r="G3059">
        <v>3115</v>
      </c>
      <c r="H3059" t="s">
        <v>804</v>
      </c>
      <c r="I3059">
        <v>63300065</v>
      </c>
      <c r="J3059" t="s">
        <v>1627</v>
      </c>
      <c r="K3059" s="3"/>
      <c r="L3059" s="3">
        <v>95972.800000000003</v>
      </c>
      <c r="M3059" s="3">
        <v>95972.800000000003</v>
      </c>
      <c r="N3059" s="107"/>
      <c r="O3059" s="100"/>
      <c r="P3059" s="3">
        <f t="shared" si="47"/>
        <v>191945.60000000001</v>
      </c>
    </row>
    <row r="3060" spans="1:16" x14ac:dyDescent="0.35">
      <c r="A3060" t="s">
        <v>10</v>
      </c>
      <c r="C3060" t="s">
        <v>19</v>
      </c>
      <c r="D3060" t="s">
        <v>28</v>
      </c>
      <c r="E3060" t="s">
        <v>805</v>
      </c>
      <c r="F3060" t="s">
        <v>806</v>
      </c>
      <c r="G3060">
        <v>3115</v>
      </c>
      <c r="H3060" t="s">
        <v>804</v>
      </c>
      <c r="I3060">
        <v>63300150</v>
      </c>
      <c r="J3060" t="s">
        <v>1680</v>
      </c>
      <c r="K3060" s="3"/>
      <c r="L3060" s="3">
        <v>94855.390415999995</v>
      </c>
      <c r="M3060" s="3">
        <v>96752.498224319992</v>
      </c>
      <c r="N3060" s="107"/>
      <c r="O3060" s="100"/>
      <c r="P3060" s="3">
        <f t="shared" si="47"/>
        <v>191607.88864031999</v>
      </c>
    </row>
    <row r="3061" spans="1:16" x14ac:dyDescent="0.35">
      <c r="A3061" t="s">
        <v>10</v>
      </c>
      <c r="C3061" t="s">
        <v>19</v>
      </c>
      <c r="D3061" t="s">
        <v>28</v>
      </c>
      <c r="E3061" t="s">
        <v>805</v>
      </c>
      <c r="F3061" t="s">
        <v>806</v>
      </c>
      <c r="G3061">
        <v>3115</v>
      </c>
      <c r="H3061" t="s">
        <v>804</v>
      </c>
      <c r="I3061">
        <v>63300158</v>
      </c>
      <c r="J3061" t="s">
        <v>1516</v>
      </c>
      <c r="K3061" s="3"/>
      <c r="L3061" s="3">
        <v>2100</v>
      </c>
      <c r="M3061" s="3">
        <v>2100</v>
      </c>
      <c r="N3061" s="107"/>
      <c r="O3061" s="100"/>
      <c r="P3061" s="3">
        <f t="shared" si="47"/>
        <v>4200</v>
      </c>
    </row>
    <row r="3062" spans="1:16" x14ac:dyDescent="0.35">
      <c r="A3062" t="s">
        <v>10</v>
      </c>
      <c r="C3062" t="s">
        <v>19</v>
      </c>
      <c r="D3062" t="s">
        <v>28</v>
      </c>
      <c r="E3062" t="s">
        <v>807</v>
      </c>
      <c r="F3062" t="s">
        <v>808</v>
      </c>
      <c r="G3062">
        <v>3115</v>
      </c>
      <c r="H3062" t="s">
        <v>804</v>
      </c>
      <c r="I3062">
        <v>63300056</v>
      </c>
      <c r="J3062" t="s">
        <v>1536</v>
      </c>
      <c r="K3062" s="3"/>
      <c r="L3062" s="3">
        <v>1033610.8705961076</v>
      </c>
      <c r="M3062" s="3">
        <v>1069787.2510669713</v>
      </c>
      <c r="N3062" s="107"/>
      <c r="O3062" s="100"/>
      <c r="P3062" s="3">
        <f t="shared" si="47"/>
        <v>2103398.1216630787</v>
      </c>
    </row>
    <row r="3063" spans="1:16" x14ac:dyDescent="0.35">
      <c r="A3063" t="s">
        <v>10</v>
      </c>
      <c r="C3063" t="s">
        <v>19</v>
      </c>
      <c r="D3063" t="s">
        <v>28</v>
      </c>
      <c r="E3063" t="s">
        <v>781</v>
      </c>
      <c r="F3063" t="s">
        <v>782</v>
      </c>
      <c r="G3063">
        <v>3540</v>
      </c>
      <c r="H3063" t="s">
        <v>783</v>
      </c>
      <c r="I3063">
        <v>63300030</v>
      </c>
      <c r="J3063" t="s">
        <v>1488</v>
      </c>
      <c r="K3063" s="3"/>
      <c r="L3063" s="3">
        <v>68127</v>
      </c>
      <c r="M3063" s="3">
        <v>68127</v>
      </c>
      <c r="N3063" s="107"/>
      <c r="O3063" s="100"/>
      <c r="P3063" s="3">
        <f t="shared" si="47"/>
        <v>136254</v>
      </c>
    </row>
    <row r="3064" spans="1:16" x14ac:dyDescent="0.35">
      <c r="A3064" t="s">
        <v>10</v>
      </c>
      <c r="C3064" t="s">
        <v>19</v>
      </c>
      <c r="D3064" t="s">
        <v>28</v>
      </c>
      <c r="E3064" t="s">
        <v>781</v>
      </c>
      <c r="F3064" t="s">
        <v>782</v>
      </c>
      <c r="G3064">
        <v>3540</v>
      </c>
      <c r="H3064" t="s">
        <v>783</v>
      </c>
      <c r="I3064">
        <v>63300033</v>
      </c>
      <c r="J3064" t="s">
        <v>1661</v>
      </c>
      <c r="K3064" s="3"/>
      <c r="L3064" s="3">
        <v>9807.9999996000006</v>
      </c>
      <c r="M3064" s="3">
        <v>9807.9999996000006</v>
      </c>
      <c r="N3064" s="107"/>
      <c r="O3064" s="100"/>
      <c r="P3064" s="3">
        <f t="shared" si="47"/>
        <v>19615.999999200001</v>
      </c>
    </row>
    <row r="3065" spans="1:16" x14ac:dyDescent="0.35">
      <c r="A3065" t="s">
        <v>10</v>
      </c>
      <c r="C3065" t="s">
        <v>19</v>
      </c>
      <c r="D3065" t="s">
        <v>28</v>
      </c>
      <c r="E3065" t="s">
        <v>781</v>
      </c>
      <c r="F3065" t="s">
        <v>782</v>
      </c>
      <c r="G3065">
        <v>3540</v>
      </c>
      <c r="H3065" t="s">
        <v>783</v>
      </c>
      <c r="I3065">
        <v>63300056</v>
      </c>
      <c r="J3065" t="s">
        <v>1536</v>
      </c>
      <c r="K3065" s="3"/>
      <c r="L3065" s="3">
        <v>1112211.5613867973</v>
      </c>
      <c r="M3065" s="3">
        <v>1151138.9660353351</v>
      </c>
      <c r="N3065" s="107"/>
      <c r="O3065" s="100"/>
      <c r="P3065" s="3">
        <f t="shared" si="47"/>
        <v>2263350.5274221324</v>
      </c>
    </row>
    <row r="3066" spans="1:16" x14ac:dyDescent="0.35">
      <c r="A3066" t="s">
        <v>10</v>
      </c>
      <c r="C3066" t="s">
        <v>19</v>
      </c>
      <c r="D3066" t="s">
        <v>28</v>
      </c>
      <c r="E3066" t="s">
        <v>771</v>
      </c>
      <c r="F3066" t="s">
        <v>772</v>
      </c>
      <c r="G3066">
        <v>3590</v>
      </c>
      <c r="H3066" t="s">
        <v>773</v>
      </c>
      <c r="I3066">
        <v>63300056</v>
      </c>
      <c r="J3066" t="s">
        <v>1536</v>
      </c>
      <c r="K3066" s="3"/>
      <c r="L3066" s="3">
        <v>154936.08141827505</v>
      </c>
      <c r="M3066" s="3">
        <v>160358.84426791465</v>
      </c>
      <c r="N3066" s="107"/>
      <c r="O3066" s="100"/>
      <c r="P3066" s="3">
        <f t="shared" si="47"/>
        <v>315294.92568618967</v>
      </c>
    </row>
    <row r="3067" spans="1:16" x14ac:dyDescent="0.35">
      <c r="A3067" t="s">
        <v>10</v>
      </c>
      <c r="C3067" t="s">
        <v>19</v>
      </c>
      <c r="D3067" t="s">
        <v>28</v>
      </c>
      <c r="E3067" t="s">
        <v>774</v>
      </c>
      <c r="F3067" t="s">
        <v>773</v>
      </c>
      <c r="G3067">
        <v>3590</v>
      </c>
      <c r="H3067" t="s">
        <v>773</v>
      </c>
      <c r="I3067">
        <v>63300056</v>
      </c>
      <c r="J3067" t="s">
        <v>1536</v>
      </c>
      <c r="K3067" s="3"/>
      <c r="L3067" s="3">
        <v>1247676.6934031367</v>
      </c>
      <c r="M3067" s="3">
        <v>1291345.3776722464</v>
      </c>
      <c r="N3067" s="107"/>
      <c r="O3067" s="100"/>
      <c r="P3067" s="3">
        <f t="shared" si="47"/>
        <v>2539022.0710753831</v>
      </c>
    </row>
    <row r="3068" spans="1:16" x14ac:dyDescent="0.35">
      <c r="A3068" t="s">
        <v>10</v>
      </c>
      <c r="C3068" t="s">
        <v>19</v>
      </c>
      <c r="D3068" t="s">
        <v>28</v>
      </c>
      <c r="E3068" t="s">
        <v>775</v>
      </c>
      <c r="F3068" t="s">
        <v>776</v>
      </c>
      <c r="G3068">
        <v>3590</v>
      </c>
      <c r="H3068" t="s">
        <v>773</v>
      </c>
      <c r="I3068">
        <v>63300056</v>
      </c>
      <c r="J3068" t="s">
        <v>1536</v>
      </c>
      <c r="K3068" s="3"/>
      <c r="L3068" s="3">
        <v>731953.88069725374</v>
      </c>
      <c r="M3068" s="3">
        <v>757572.26652165758</v>
      </c>
      <c r="N3068" s="107"/>
      <c r="O3068" s="100"/>
      <c r="P3068" s="3">
        <f t="shared" si="47"/>
        <v>1489526.1472189114</v>
      </c>
    </row>
    <row r="3069" spans="1:16" x14ac:dyDescent="0.35">
      <c r="A3069" t="s">
        <v>10</v>
      </c>
      <c r="C3069" t="s">
        <v>19</v>
      </c>
      <c r="D3069" t="s">
        <v>28</v>
      </c>
      <c r="E3069" t="s">
        <v>777</v>
      </c>
      <c r="F3069" t="s">
        <v>778</v>
      </c>
      <c r="G3069">
        <v>3590</v>
      </c>
      <c r="H3069" t="s">
        <v>773</v>
      </c>
      <c r="I3069">
        <v>63300030</v>
      </c>
      <c r="J3069" t="s">
        <v>1488</v>
      </c>
      <c r="K3069" s="3"/>
      <c r="L3069" s="3">
        <v>20522</v>
      </c>
      <c r="M3069" s="3">
        <v>20522</v>
      </c>
      <c r="N3069" s="107"/>
      <c r="O3069" s="100"/>
      <c r="P3069" s="3">
        <f t="shared" si="47"/>
        <v>41044</v>
      </c>
    </row>
    <row r="3070" spans="1:16" x14ac:dyDescent="0.35">
      <c r="A3070" t="s">
        <v>10</v>
      </c>
      <c r="C3070" t="s">
        <v>19</v>
      </c>
      <c r="D3070" t="s">
        <v>28</v>
      </c>
      <c r="E3070" t="s">
        <v>777</v>
      </c>
      <c r="F3070" t="s">
        <v>778</v>
      </c>
      <c r="G3070">
        <v>3590</v>
      </c>
      <c r="H3070" t="s">
        <v>773</v>
      </c>
      <c r="I3070">
        <v>63300033</v>
      </c>
      <c r="J3070" t="s">
        <v>1661</v>
      </c>
      <c r="K3070" s="3"/>
      <c r="L3070" s="3">
        <v>8219</v>
      </c>
      <c r="M3070" s="3">
        <v>8219</v>
      </c>
      <c r="N3070" s="107"/>
      <c r="O3070" s="100"/>
      <c r="P3070" s="3">
        <f t="shared" si="47"/>
        <v>16438</v>
      </c>
    </row>
    <row r="3071" spans="1:16" x14ac:dyDescent="0.35">
      <c r="A3071" t="s">
        <v>10</v>
      </c>
      <c r="C3071" t="s">
        <v>19</v>
      </c>
      <c r="D3071" t="s">
        <v>28</v>
      </c>
      <c r="E3071" t="s">
        <v>777</v>
      </c>
      <c r="F3071" t="s">
        <v>778</v>
      </c>
      <c r="G3071">
        <v>3590</v>
      </c>
      <c r="H3071" t="s">
        <v>773</v>
      </c>
      <c r="I3071">
        <v>63300056</v>
      </c>
      <c r="J3071" t="s">
        <v>1536</v>
      </c>
      <c r="K3071" s="3"/>
      <c r="L3071" s="3">
        <v>32442.487637381095</v>
      </c>
      <c r="M3071" s="3">
        <v>33577.974704689434</v>
      </c>
      <c r="N3071" s="107"/>
      <c r="O3071" s="100"/>
      <c r="P3071" s="3">
        <f t="shared" si="47"/>
        <v>66020.462342070532</v>
      </c>
    </row>
    <row r="3072" spans="1:16" x14ac:dyDescent="0.35">
      <c r="A3072" t="s">
        <v>10</v>
      </c>
      <c r="C3072" t="s">
        <v>19</v>
      </c>
      <c r="D3072" t="s">
        <v>28</v>
      </c>
      <c r="E3072" t="s">
        <v>777</v>
      </c>
      <c r="F3072" t="s">
        <v>778</v>
      </c>
      <c r="G3072">
        <v>3590</v>
      </c>
      <c r="H3072" t="s">
        <v>773</v>
      </c>
      <c r="I3072">
        <v>63300060</v>
      </c>
      <c r="J3072" t="s">
        <v>1546</v>
      </c>
      <c r="K3072" s="3"/>
      <c r="L3072" s="3">
        <v>7970</v>
      </c>
      <c r="M3072" s="3">
        <v>7970</v>
      </c>
      <c r="N3072" s="107"/>
      <c r="O3072" s="100"/>
      <c r="P3072" s="3">
        <f t="shared" si="47"/>
        <v>15940</v>
      </c>
    </row>
    <row r="3073" spans="1:16" x14ac:dyDescent="0.35">
      <c r="A3073" t="s">
        <v>10</v>
      </c>
      <c r="C3073" t="s">
        <v>19</v>
      </c>
      <c r="D3073" t="s">
        <v>28</v>
      </c>
      <c r="E3073" t="s">
        <v>777</v>
      </c>
      <c r="F3073" t="s">
        <v>778</v>
      </c>
      <c r="G3073">
        <v>3590</v>
      </c>
      <c r="H3073" t="s">
        <v>773</v>
      </c>
      <c r="I3073">
        <v>63300150</v>
      </c>
      <c r="J3073" t="s">
        <v>1680</v>
      </c>
      <c r="K3073" s="3"/>
      <c r="L3073" s="3">
        <v>22433.104800000001</v>
      </c>
      <c r="M3073" s="3">
        <v>22881.766896000001</v>
      </c>
      <c r="N3073" s="107"/>
      <c r="O3073" s="100"/>
      <c r="P3073" s="3">
        <f t="shared" si="47"/>
        <v>45314.871696000002</v>
      </c>
    </row>
    <row r="3074" spans="1:16" x14ac:dyDescent="0.35">
      <c r="A3074" t="s">
        <v>10</v>
      </c>
      <c r="C3074" t="s">
        <v>19</v>
      </c>
      <c r="D3074" t="s">
        <v>28</v>
      </c>
      <c r="E3074" t="s">
        <v>779</v>
      </c>
      <c r="F3074" t="s">
        <v>780</v>
      </c>
      <c r="G3074">
        <v>3590</v>
      </c>
      <c r="H3074" t="s">
        <v>773</v>
      </c>
      <c r="I3074">
        <v>63300056</v>
      </c>
      <c r="J3074" t="s">
        <v>1536</v>
      </c>
      <c r="K3074" s="3"/>
      <c r="L3074" s="3">
        <v>280897.69820472144</v>
      </c>
      <c r="M3074" s="3">
        <v>290729.1176418867</v>
      </c>
      <c r="N3074" s="107"/>
      <c r="O3074" s="100"/>
      <c r="P3074" s="3">
        <f t="shared" si="47"/>
        <v>571626.81584660814</v>
      </c>
    </row>
    <row r="3075" spans="1:16" x14ac:dyDescent="0.35">
      <c r="A3075" t="s">
        <v>10</v>
      </c>
      <c r="C3075" t="s">
        <v>19</v>
      </c>
      <c r="D3075" t="s">
        <v>28</v>
      </c>
      <c r="E3075" t="s">
        <v>456</v>
      </c>
      <c r="F3075" t="s">
        <v>457</v>
      </c>
      <c r="G3075">
        <v>4400</v>
      </c>
      <c r="H3075" t="s">
        <v>458</v>
      </c>
      <c r="I3075">
        <v>63300030</v>
      </c>
      <c r="J3075" t="s">
        <v>1488</v>
      </c>
      <c r="K3075" s="3"/>
      <c r="L3075" s="3">
        <v>6534.9999995999997</v>
      </c>
      <c r="M3075" s="3">
        <v>6534.9999995999997</v>
      </c>
      <c r="N3075" s="107"/>
      <c r="O3075" s="100"/>
      <c r="P3075" s="3">
        <f t="shared" si="47"/>
        <v>13069.999999199999</v>
      </c>
    </row>
    <row r="3076" spans="1:16" x14ac:dyDescent="0.35">
      <c r="A3076" t="s">
        <v>10</v>
      </c>
      <c r="C3076" t="s">
        <v>19</v>
      </c>
      <c r="D3076" t="s">
        <v>28</v>
      </c>
      <c r="E3076" t="s">
        <v>456</v>
      </c>
      <c r="F3076" t="s">
        <v>457</v>
      </c>
      <c r="G3076">
        <v>4400</v>
      </c>
      <c r="H3076" t="s">
        <v>458</v>
      </c>
      <c r="I3076">
        <v>63300033</v>
      </c>
      <c r="J3076" t="s">
        <v>1661</v>
      </c>
      <c r="K3076" s="3"/>
      <c r="L3076" s="3">
        <v>2069.5000002000002</v>
      </c>
      <c r="M3076" s="3">
        <v>2069.5000002000002</v>
      </c>
      <c r="N3076" s="107"/>
      <c r="O3076" s="100"/>
      <c r="P3076" s="3">
        <f t="shared" ref="P3076:P3139" si="48">SUM(L3076:N3076)</f>
        <v>4139.0000004000003</v>
      </c>
    </row>
    <row r="3077" spans="1:16" x14ac:dyDescent="0.35">
      <c r="A3077" t="s">
        <v>10</v>
      </c>
      <c r="C3077" t="s">
        <v>19</v>
      </c>
      <c r="D3077" t="s">
        <v>28</v>
      </c>
      <c r="E3077" t="s">
        <v>456</v>
      </c>
      <c r="F3077" t="s">
        <v>457</v>
      </c>
      <c r="G3077">
        <v>4400</v>
      </c>
      <c r="H3077" t="s">
        <v>458</v>
      </c>
      <c r="I3077">
        <v>63300056</v>
      </c>
      <c r="J3077" t="s">
        <v>1536</v>
      </c>
      <c r="K3077" s="3"/>
      <c r="L3077" s="3">
        <v>201896.50962932134</v>
      </c>
      <c r="M3077" s="3">
        <v>208962.88746634757</v>
      </c>
      <c r="N3077" s="107"/>
      <c r="O3077" s="100"/>
      <c r="P3077" s="3">
        <f t="shared" si="48"/>
        <v>410859.39709566894</v>
      </c>
    </row>
    <row r="3078" spans="1:16" x14ac:dyDescent="0.35">
      <c r="A3078" t="s">
        <v>10</v>
      </c>
      <c r="C3078" t="s">
        <v>19</v>
      </c>
      <c r="D3078" t="s">
        <v>28</v>
      </c>
      <c r="E3078" t="s">
        <v>456</v>
      </c>
      <c r="F3078" t="s">
        <v>457</v>
      </c>
      <c r="G3078">
        <v>4400</v>
      </c>
      <c r="H3078" t="s">
        <v>458</v>
      </c>
      <c r="I3078">
        <v>63300075</v>
      </c>
      <c r="J3078" t="s">
        <v>1480</v>
      </c>
      <c r="K3078" s="3"/>
      <c r="L3078" s="3">
        <v>324.52087499999993</v>
      </c>
      <c r="M3078" s="3">
        <v>329.38868812499987</v>
      </c>
      <c r="N3078" s="107"/>
      <c r="O3078" s="100"/>
      <c r="P3078" s="3">
        <f t="shared" si="48"/>
        <v>653.90956312499975</v>
      </c>
    </row>
    <row r="3079" spans="1:16" x14ac:dyDescent="0.35">
      <c r="A3079" t="s">
        <v>10</v>
      </c>
      <c r="C3079" t="s">
        <v>19</v>
      </c>
      <c r="D3079" t="s">
        <v>28</v>
      </c>
      <c r="E3079" t="s">
        <v>420</v>
      </c>
      <c r="F3079" t="s">
        <v>421</v>
      </c>
      <c r="G3079">
        <v>4426</v>
      </c>
      <c r="H3079" t="s">
        <v>31</v>
      </c>
      <c r="I3079">
        <v>63300056</v>
      </c>
      <c r="J3079" t="s">
        <v>1536</v>
      </c>
      <c r="K3079" s="3"/>
      <c r="L3079" s="3">
        <v>33727.173394736943</v>
      </c>
      <c r="M3079" s="3">
        <v>34907.624463552733</v>
      </c>
      <c r="N3079" s="107"/>
      <c r="O3079" s="100"/>
      <c r="P3079" s="3">
        <f t="shared" si="48"/>
        <v>68634.797858289676</v>
      </c>
    </row>
    <row r="3080" spans="1:16" x14ac:dyDescent="0.35">
      <c r="A3080" t="s">
        <v>10</v>
      </c>
      <c r="C3080" t="s">
        <v>19</v>
      </c>
      <c r="D3080" t="s">
        <v>28</v>
      </c>
      <c r="E3080" t="s">
        <v>420</v>
      </c>
      <c r="F3080" t="s">
        <v>421</v>
      </c>
      <c r="G3080">
        <v>4426</v>
      </c>
      <c r="H3080" t="s">
        <v>31</v>
      </c>
      <c r="I3080">
        <v>63300150</v>
      </c>
      <c r="J3080" t="s">
        <v>1680</v>
      </c>
      <c r="K3080" s="3"/>
      <c r="L3080" s="3">
        <v>17356.993200000001</v>
      </c>
      <c r="M3080" s="3">
        <v>17704.133064000001</v>
      </c>
      <c r="N3080" s="107"/>
      <c r="O3080" s="100"/>
      <c r="P3080" s="3">
        <f t="shared" si="48"/>
        <v>35061.126264000006</v>
      </c>
    </row>
    <row r="3081" spans="1:16" x14ac:dyDescent="0.35">
      <c r="A3081" t="s">
        <v>10</v>
      </c>
      <c r="C3081" t="s">
        <v>19</v>
      </c>
      <c r="D3081" t="s">
        <v>28</v>
      </c>
      <c r="E3081" t="s">
        <v>422</v>
      </c>
      <c r="F3081" t="s">
        <v>423</v>
      </c>
      <c r="G3081">
        <v>4426</v>
      </c>
      <c r="H3081" t="s">
        <v>31</v>
      </c>
      <c r="I3081">
        <v>63300030</v>
      </c>
      <c r="J3081" t="s">
        <v>1488</v>
      </c>
      <c r="K3081" s="3"/>
      <c r="L3081" s="3">
        <v>51870</v>
      </c>
      <c r="M3081" s="3">
        <v>51870</v>
      </c>
      <c r="N3081" s="107"/>
      <c r="O3081" s="100"/>
      <c r="P3081" s="3">
        <f t="shared" si="48"/>
        <v>103740</v>
      </c>
    </row>
    <row r="3082" spans="1:16" x14ac:dyDescent="0.35">
      <c r="A3082" t="s">
        <v>10</v>
      </c>
      <c r="C3082" t="s">
        <v>19</v>
      </c>
      <c r="D3082" t="s">
        <v>28</v>
      </c>
      <c r="E3082" t="s">
        <v>422</v>
      </c>
      <c r="F3082" t="s">
        <v>423</v>
      </c>
      <c r="G3082">
        <v>4426</v>
      </c>
      <c r="H3082" t="s">
        <v>31</v>
      </c>
      <c r="I3082">
        <v>63300033</v>
      </c>
      <c r="J3082" t="s">
        <v>1661</v>
      </c>
      <c r="K3082" s="3"/>
      <c r="L3082" s="3">
        <v>5280</v>
      </c>
      <c r="M3082" s="3">
        <v>5280</v>
      </c>
      <c r="N3082" s="107"/>
      <c r="O3082" s="100"/>
      <c r="P3082" s="3">
        <f t="shared" si="48"/>
        <v>10560</v>
      </c>
    </row>
    <row r="3083" spans="1:16" x14ac:dyDescent="0.35">
      <c r="A3083" t="s">
        <v>10</v>
      </c>
      <c r="C3083" t="s">
        <v>19</v>
      </c>
      <c r="D3083" t="s">
        <v>28</v>
      </c>
      <c r="E3083" t="s">
        <v>422</v>
      </c>
      <c r="F3083" t="s">
        <v>423</v>
      </c>
      <c r="G3083">
        <v>4426</v>
      </c>
      <c r="H3083" t="s">
        <v>31</v>
      </c>
      <c r="I3083">
        <v>63300056</v>
      </c>
      <c r="J3083" t="s">
        <v>1536</v>
      </c>
      <c r="K3083" s="3"/>
      <c r="L3083" s="3">
        <v>202235.28017236479</v>
      </c>
      <c r="M3083" s="3">
        <v>209313.51497839755</v>
      </c>
      <c r="N3083" s="107"/>
      <c r="O3083" s="100"/>
      <c r="P3083" s="3">
        <f t="shared" si="48"/>
        <v>411548.79515076231</v>
      </c>
    </row>
    <row r="3084" spans="1:16" x14ac:dyDescent="0.35">
      <c r="A3084" t="s">
        <v>10</v>
      </c>
      <c r="C3084" t="s">
        <v>19</v>
      </c>
      <c r="D3084" t="s">
        <v>28</v>
      </c>
      <c r="E3084" t="s">
        <v>422</v>
      </c>
      <c r="F3084" t="s">
        <v>423</v>
      </c>
      <c r="G3084">
        <v>4426</v>
      </c>
      <c r="H3084" t="s">
        <v>31</v>
      </c>
      <c r="I3084">
        <v>63300060</v>
      </c>
      <c r="J3084" t="s">
        <v>1546</v>
      </c>
      <c r="K3084" s="3"/>
      <c r="L3084" s="3">
        <v>2550</v>
      </c>
      <c r="M3084" s="3">
        <v>2550</v>
      </c>
      <c r="N3084" s="107"/>
      <c r="O3084" s="100"/>
      <c r="P3084" s="3">
        <f t="shared" si="48"/>
        <v>5100</v>
      </c>
    </row>
    <row r="3085" spans="1:16" x14ac:dyDescent="0.35">
      <c r="A3085" t="s">
        <v>10</v>
      </c>
      <c r="C3085" t="s">
        <v>19</v>
      </c>
      <c r="D3085" t="s">
        <v>28</v>
      </c>
      <c r="E3085" t="s">
        <v>422</v>
      </c>
      <c r="F3085" t="s">
        <v>423</v>
      </c>
      <c r="G3085">
        <v>4426</v>
      </c>
      <c r="H3085" t="s">
        <v>31</v>
      </c>
      <c r="I3085">
        <v>63300150</v>
      </c>
      <c r="J3085" t="s">
        <v>1680</v>
      </c>
      <c r="K3085" s="3"/>
      <c r="L3085" s="3">
        <v>5215.5252</v>
      </c>
      <c r="M3085" s="3">
        <v>5319.8357040000001</v>
      </c>
      <c r="N3085" s="107"/>
      <c r="O3085" s="100"/>
      <c r="P3085" s="3">
        <f t="shared" si="48"/>
        <v>10535.360904000001</v>
      </c>
    </row>
    <row r="3086" spans="1:16" x14ac:dyDescent="0.35">
      <c r="A3086" t="s">
        <v>10</v>
      </c>
      <c r="C3086" t="s">
        <v>19</v>
      </c>
      <c r="D3086" t="s">
        <v>28</v>
      </c>
      <c r="E3086" t="s">
        <v>29</v>
      </c>
      <c r="F3086" t="s">
        <v>30</v>
      </c>
      <c r="G3086">
        <v>4426</v>
      </c>
      <c r="H3086" t="s">
        <v>31</v>
      </c>
      <c r="I3086">
        <v>63300030</v>
      </c>
      <c r="J3086" t="s">
        <v>1488</v>
      </c>
      <c r="K3086" s="3"/>
      <c r="L3086" s="3">
        <v>1800</v>
      </c>
      <c r="M3086" s="3">
        <v>1800</v>
      </c>
      <c r="N3086" s="107"/>
      <c r="O3086" s="100"/>
      <c r="P3086" s="3">
        <f t="shared" si="48"/>
        <v>3600</v>
      </c>
    </row>
    <row r="3087" spans="1:16" x14ac:dyDescent="0.35">
      <c r="A3087" t="s">
        <v>10</v>
      </c>
      <c r="C3087" t="s">
        <v>19</v>
      </c>
      <c r="D3087" t="s">
        <v>28</v>
      </c>
      <c r="E3087" t="s">
        <v>29</v>
      </c>
      <c r="F3087" t="s">
        <v>30</v>
      </c>
      <c r="G3087">
        <v>4426</v>
      </c>
      <c r="H3087" t="s">
        <v>31</v>
      </c>
      <c r="I3087">
        <v>63300031</v>
      </c>
      <c r="J3087" t="s">
        <v>16</v>
      </c>
      <c r="K3087" s="3"/>
      <c r="L3087" s="3">
        <v>109198.36</v>
      </c>
      <c r="M3087" s="3">
        <v>109198.36</v>
      </c>
      <c r="N3087" s="107"/>
      <c r="O3087" s="100"/>
      <c r="P3087" s="3">
        <f t="shared" si="48"/>
        <v>218396.72</v>
      </c>
    </row>
    <row r="3088" spans="1:16" x14ac:dyDescent="0.35">
      <c r="A3088" t="s">
        <v>10</v>
      </c>
      <c r="C3088" t="s">
        <v>19</v>
      </c>
      <c r="D3088" t="s">
        <v>28</v>
      </c>
      <c r="E3088" t="s">
        <v>29</v>
      </c>
      <c r="F3088" t="s">
        <v>30</v>
      </c>
      <c r="G3088">
        <v>4426</v>
      </c>
      <c r="H3088" t="s">
        <v>31</v>
      </c>
      <c r="I3088">
        <v>63300033</v>
      </c>
      <c r="J3088" t="s">
        <v>1661</v>
      </c>
      <c r="K3088" s="3"/>
      <c r="L3088" s="3">
        <v>475625</v>
      </c>
      <c r="M3088" s="3">
        <v>475625</v>
      </c>
      <c r="N3088" s="107"/>
      <c r="O3088" s="100"/>
      <c r="P3088" s="3">
        <f t="shared" si="48"/>
        <v>951250</v>
      </c>
    </row>
    <row r="3089" spans="1:16" x14ac:dyDescent="0.35">
      <c r="A3089" t="s">
        <v>10</v>
      </c>
      <c r="C3089" t="s">
        <v>19</v>
      </c>
      <c r="D3089" t="s">
        <v>28</v>
      </c>
      <c r="E3089" t="s">
        <v>29</v>
      </c>
      <c r="F3089" t="s">
        <v>30</v>
      </c>
      <c r="G3089">
        <v>4426</v>
      </c>
      <c r="H3089" t="s">
        <v>31</v>
      </c>
      <c r="I3089">
        <v>63300056</v>
      </c>
      <c r="J3089" t="s">
        <v>1536</v>
      </c>
      <c r="K3089" s="3"/>
      <c r="L3089" s="3">
        <v>220272.35778292795</v>
      </c>
      <c r="M3089" s="3">
        <v>227981.89030533042</v>
      </c>
      <c r="N3089" s="107"/>
      <c r="O3089" s="100"/>
      <c r="P3089" s="3">
        <f t="shared" si="48"/>
        <v>448254.24808825838</v>
      </c>
    </row>
    <row r="3090" spans="1:16" x14ac:dyDescent="0.35">
      <c r="A3090" t="s">
        <v>10</v>
      </c>
      <c r="C3090" t="s">
        <v>19</v>
      </c>
      <c r="D3090" t="s">
        <v>28</v>
      </c>
      <c r="E3090" t="s">
        <v>424</v>
      </c>
      <c r="F3090" t="s">
        <v>425</v>
      </c>
      <c r="G3090">
        <v>4426</v>
      </c>
      <c r="H3090" t="s">
        <v>31</v>
      </c>
      <c r="I3090">
        <v>63300030</v>
      </c>
      <c r="J3090" t="s">
        <v>1488</v>
      </c>
      <c r="K3090" s="3"/>
      <c r="L3090" s="3">
        <v>10600</v>
      </c>
      <c r="M3090" s="3">
        <v>10600</v>
      </c>
      <c r="N3090" s="107"/>
      <c r="O3090" s="100"/>
      <c r="P3090" s="3">
        <f t="shared" si="48"/>
        <v>21200</v>
      </c>
    </row>
    <row r="3091" spans="1:16" x14ac:dyDescent="0.35">
      <c r="A3091" t="s">
        <v>10</v>
      </c>
      <c r="C3091" t="s">
        <v>19</v>
      </c>
      <c r="D3091" t="s">
        <v>28</v>
      </c>
      <c r="E3091" t="s">
        <v>424</v>
      </c>
      <c r="F3091" t="s">
        <v>425</v>
      </c>
      <c r="G3091">
        <v>4426</v>
      </c>
      <c r="H3091" t="s">
        <v>31</v>
      </c>
      <c r="I3091">
        <v>63300056</v>
      </c>
      <c r="J3091" t="s">
        <v>1536</v>
      </c>
      <c r="K3091" s="3"/>
      <c r="L3091" s="3">
        <v>223951.89938941604</v>
      </c>
      <c r="M3091" s="3">
        <v>231790.21586804558</v>
      </c>
      <c r="N3091" s="107"/>
      <c r="O3091" s="100"/>
      <c r="P3091" s="3">
        <f t="shared" si="48"/>
        <v>455742.11525746161</v>
      </c>
    </row>
    <row r="3092" spans="1:16" x14ac:dyDescent="0.35">
      <c r="A3092" t="s">
        <v>10</v>
      </c>
      <c r="C3092" t="s">
        <v>19</v>
      </c>
      <c r="D3092" t="s">
        <v>28</v>
      </c>
      <c r="E3092" t="s">
        <v>424</v>
      </c>
      <c r="F3092" t="s">
        <v>425</v>
      </c>
      <c r="G3092">
        <v>4426</v>
      </c>
      <c r="H3092" t="s">
        <v>31</v>
      </c>
      <c r="I3092">
        <v>63300150</v>
      </c>
      <c r="J3092" t="s">
        <v>1680</v>
      </c>
      <c r="K3092" s="3"/>
      <c r="L3092" s="3">
        <v>6242.4000000000005</v>
      </c>
      <c r="M3092" s="3">
        <v>6367.2480000000005</v>
      </c>
      <c r="N3092" s="107"/>
      <c r="O3092" s="100"/>
      <c r="P3092" s="3">
        <f t="shared" si="48"/>
        <v>12609.648000000001</v>
      </c>
    </row>
    <row r="3093" spans="1:16" x14ac:dyDescent="0.35">
      <c r="A3093" t="s">
        <v>10</v>
      </c>
      <c r="C3093" t="s">
        <v>19</v>
      </c>
      <c r="D3093" t="s">
        <v>28</v>
      </c>
      <c r="E3093" t="s">
        <v>424</v>
      </c>
      <c r="F3093" t="s">
        <v>425</v>
      </c>
      <c r="G3093">
        <v>4426</v>
      </c>
      <c r="H3093" t="s">
        <v>31</v>
      </c>
      <c r="I3093">
        <v>63300160</v>
      </c>
      <c r="J3093" t="s">
        <v>1878</v>
      </c>
      <c r="K3093" s="3"/>
      <c r="L3093" s="3">
        <v>1000</v>
      </c>
      <c r="M3093" s="3">
        <v>1000</v>
      </c>
      <c r="N3093" s="107"/>
      <c r="O3093" s="100"/>
      <c r="P3093" s="3">
        <f t="shared" si="48"/>
        <v>2000</v>
      </c>
    </row>
    <row r="3094" spans="1:16" x14ac:dyDescent="0.35">
      <c r="A3094" t="s">
        <v>10</v>
      </c>
      <c r="C3094" t="s">
        <v>19</v>
      </c>
      <c r="D3094" t="s">
        <v>28</v>
      </c>
      <c r="E3094" t="s">
        <v>416</v>
      </c>
      <c r="F3094" t="s">
        <v>417</v>
      </c>
      <c r="G3094">
        <v>4432</v>
      </c>
      <c r="H3094" t="s">
        <v>417</v>
      </c>
      <c r="I3094">
        <v>63300030</v>
      </c>
      <c r="J3094" t="s">
        <v>1488</v>
      </c>
      <c r="K3094" s="3"/>
      <c r="L3094" s="3">
        <v>6000</v>
      </c>
      <c r="M3094" s="3">
        <v>6000</v>
      </c>
      <c r="N3094" s="107"/>
      <c r="O3094" s="100"/>
      <c r="P3094" s="3">
        <f t="shared" si="48"/>
        <v>12000</v>
      </c>
    </row>
    <row r="3095" spans="1:16" x14ac:dyDescent="0.35">
      <c r="A3095" t="s">
        <v>10</v>
      </c>
      <c r="C3095" t="s">
        <v>19</v>
      </c>
      <c r="D3095" t="s">
        <v>28</v>
      </c>
      <c r="E3095" t="s">
        <v>416</v>
      </c>
      <c r="F3095" t="s">
        <v>417</v>
      </c>
      <c r="G3095">
        <v>4432</v>
      </c>
      <c r="H3095" t="s">
        <v>417</v>
      </c>
      <c r="I3095">
        <v>63300033</v>
      </c>
      <c r="J3095" t="s">
        <v>1661</v>
      </c>
      <c r="K3095" s="3"/>
      <c r="L3095" s="3">
        <v>1800</v>
      </c>
      <c r="M3095" s="3">
        <v>1800</v>
      </c>
      <c r="N3095" s="107"/>
      <c r="O3095" s="100"/>
      <c r="P3095" s="3">
        <f t="shared" si="48"/>
        <v>3600</v>
      </c>
    </row>
    <row r="3096" spans="1:16" x14ac:dyDescent="0.35">
      <c r="A3096" t="s">
        <v>10</v>
      </c>
      <c r="C3096" t="s">
        <v>19</v>
      </c>
      <c r="D3096" t="s">
        <v>28</v>
      </c>
      <c r="E3096" t="s">
        <v>416</v>
      </c>
      <c r="F3096" t="s">
        <v>417</v>
      </c>
      <c r="G3096">
        <v>4432</v>
      </c>
      <c r="H3096" t="s">
        <v>417</v>
      </c>
      <c r="I3096">
        <v>63300056</v>
      </c>
      <c r="J3096" t="s">
        <v>1536</v>
      </c>
      <c r="K3096" s="3"/>
      <c r="L3096" s="3">
        <v>677560.20487610891</v>
      </c>
      <c r="M3096" s="3">
        <v>701274.81204677268</v>
      </c>
      <c r="N3096" s="107"/>
      <c r="O3096" s="100"/>
      <c r="P3096" s="3">
        <f t="shared" si="48"/>
        <v>1378835.0169228816</v>
      </c>
    </row>
    <row r="3097" spans="1:16" x14ac:dyDescent="0.35">
      <c r="A3097" t="s">
        <v>10</v>
      </c>
      <c r="C3097" t="s">
        <v>19</v>
      </c>
      <c r="D3097" t="s">
        <v>28</v>
      </c>
      <c r="E3097" t="s">
        <v>416</v>
      </c>
      <c r="F3097" t="s">
        <v>417</v>
      </c>
      <c r="G3097">
        <v>4432</v>
      </c>
      <c r="H3097" t="s">
        <v>417</v>
      </c>
      <c r="I3097">
        <v>63300150</v>
      </c>
      <c r="J3097" t="s">
        <v>1680</v>
      </c>
      <c r="K3097" s="3"/>
      <c r="L3097" s="3">
        <v>289653.06721824</v>
      </c>
      <c r="M3097" s="3">
        <v>295446.12856260483</v>
      </c>
      <c r="N3097" s="107"/>
      <c r="O3097" s="100"/>
      <c r="P3097" s="3">
        <f t="shared" si="48"/>
        <v>585099.19578084489</v>
      </c>
    </row>
    <row r="3098" spans="1:16" x14ac:dyDescent="0.35">
      <c r="A3098" t="s">
        <v>10</v>
      </c>
      <c r="C3098" t="s">
        <v>19</v>
      </c>
      <c r="D3098" t="s">
        <v>28</v>
      </c>
      <c r="E3098" t="s">
        <v>418</v>
      </c>
      <c r="F3098" t="s">
        <v>419</v>
      </c>
      <c r="G3098">
        <v>4432</v>
      </c>
      <c r="H3098" t="s">
        <v>417</v>
      </c>
      <c r="I3098">
        <v>63300056</v>
      </c>
      <c r="J3098" t="s">
        <v>1536</v>
      </c>
      <c r="K3098" s="3"/>
      <c r="L3098" s="3">
        <v>17312.772375888726</v>
      </c>
      <c r="M3098" s="3">
        <v>17918.719409044828</v>
      </c>
      <c r="N3098" s="107"/>
      <c r="O3098" s="100"/>
      <c r="P3098" s="3">
        <f t="shared" si="48"/>
        <v>35231.491784933554</v>
      </c>
    </row>
    <row r="3099" spans="1:16" x14ac:dyDescent="0.35">
      <c r="A3099" t="s">
        <v>10</v>
      </c>
      <c r="C3099" t="s">
        <v>19</v>
      </c>
      <c r="D3099" t="s">
        <v>28</v>
      </c>
      <c r="E3099" t="s">
        <v>36</v>
      </c>
      <c r="F3099" t="s">
        <v>37</v>
      </c>
      <c r="G3099">
        <v>4043</v>
      </c>
      <c r="H3099" t="s">
        <v>38</v>
      </c>
      <c r="I3099">
        <v>63300030</v>
      </c>
      <c r="J3099" t="s">
        <v>1488</v>
      </c>
      <c r="K3099" s="3"/>
      <c r="L3099" s="3">
        <v>8000</v>
      </c>
      <c r="M3099" s="3">
        <v>8000</v>
      </c>
      <c r="N3099" s="107"/>
      <c r="O3099" s="100"/>
      <c r="P3099" s="3">
        <f t="shared" si="48"/>
        <v>16000</v>
      </c>
    </row>
    <row r="3100" spans="1:16" x14ac:dyDescent="0.35">
      <c r="A3100" t="s">
        <v>10</v>
      </c>
      <c r="C3100" t="s">
        <v>19</v>
      </c>
      <c r="D3100" t="s">
        <v>28</v>
      </c>
      <c r="E3100" t="s">
        <v>36</v>
      </c>
      <c r="F3100" t="s">
        <v>37</v>
      </c>
      <c r="G3100">
        <v>4043</v>
      </c>
      <c r="H3100" t="s">
        <v>38</v>
      </c>
      <c r="I3100">
        <v>63300031</v>
      </c>
      <c r="J3100" t="s">
        <v>16</v>
      </c>
      <c r="K3100" s="3"/>
      <c r="L3100" s="3">
        <v>399999.9999996</v>
      </c>
      <c r="M3100" s="3">
        <v>399999.9999996</v>
      </c>
      <c r="N3100" s="107"/>
      <c r="O3100" s="100"/>
      <c r="P3100" s="3">
        <f t="shared" si="48"/>
        <v>799999.99999919999</v>
      </c>
    </row>
    <row r="3101" spans="1:16" x14ac:dyDescent="0.35">
      <c r="A3101" t="s">
        <v>10</v>
      </c>
      <c r="C3101" t="s">
        <v>19</v>
      </c>
      <c r="D3101" t="s">
        <v>28</v>
      </c>
      <c r="E3101" t="s">
        <v>36</v>
      </c>
      <c r="F3101" t="s">
        <v>37</v>
      </c>
      <c r="G3101">
        <v>4043</v>
      </c>
      <c r="H3101" t="s">
        <v>38</v>
      </c>
      <c r="I3101">
        <v>63300056</v>
      </c>
      <c r="J3101" t="s">
        <v>1536</v>
      </c>
      <c r="K3101" s="3"/>
      <c r="L3101" s="3">
        <v>512874.74115634791</v>
      </c>
      <c r="M3101" s="3">
        <v>530825.35709682002</v>
      </c>
      <c r="N3101" s="107"/>
      <c r="O3101" s="100"/>
      <c r="P3101" s="3">
        <f t="shared" si="48"/>
        <v>1043700.0982531679</v>
      </c>
    </row>
    <row r="3102" spans="1:16" x14ac:dyDescent="0.35">
      <c r="A3102" t="s">
        <v>10</v>
      </c>
      <c r="C3102" t="s">
        <v>19</v>
      </c>
      <c r="D3102" t="s">
        <v>28</v>
      </c>
      <c r="E3102" t="s">
        <v>36</v>
      </c>
      <c r="F3102" t="s">
        <v>37</v>
      </c>
      <c r="G3102">
        <v>4043</v>
      </c>
      <c r="H3102" t="s">
        <v>38</v>
      </c>
      <c r="I3102">
        <v>63300150</v>
      </c>
      <c r="J3102" t="s">
        <v>1680</v>
      </c>
      <c r="K3102" s="3"/>
      <c r="L3102" s="3">
        <v>19767.599999687882</v>
      </c>
      <c r="M3102" s="3">
        <v>20162.951999681638</v>
      </c>
      <c r="N3102" s="107"/>
      <c r="O3102" s="100"/>
      <c r="P3102" s="3">
        <f t="shared" si="48"/>
        <v>39930.55199936952</v>
      </c>
    </row>
    <row r="3103" spans="1:16" x14ac:dyDescent="0.35">
      <c r="A3103" t="s">
        <v>10</v>
      </c>
      <c r="C3103" t="s">
        <v>19</v>
      </c>
      <c r="D3103" t="s">
        <v>28</v>
      </c>
      <c r="E3103" t="s">
        <v>36</v>
      </c>
      <c r="F3103" t="s">
        <v>37</v>
      </c>
      <c r="G3103">
        <v>4043</v>
      </c>
      <c r="H3103" t="s">
        <v>38</v>
      </c>
      <c r="I3103">
        <v>63300153</v>
      </c>
      <c r="J3103" t="s">
        <v>1675</v>
      </c>
      <c r="K3103" s="3"/>
      <c r="L3103" s="3">
        <v>96873.724800208089</v>
      </c>
      <c r="M3103" s="3">
        <v>98811.199296212246</v>
      </c>
      <c r="N3103" s="107"/>
      <c r="O3103" s="100"/>
      <c r="P3103" s="3">
        <f t="shared" si="48"/>
        <v>195684.92409642035</v>
      </c>
    </row>
    <row r="3104" spans="1:16" x14ac:dyDescent="0.35">
      <c r="A3104" t="s">
        <v>10</v>
      </c>
      <c r="C3104" t="s">
        <v>19</v>
      </c>
      <c r="D3104" t="s">
        <v>28</v>
      </c>
      <c r="E3104" t="s">
        <v>723</v>
      </c>
      <c r="F3104" t="s">
        <v>724</v>
      </c>
      <c r="G3104">
        <v>4044</v>
      </c>
      <c r="H3104" t="s">
        <v>725</v>
      </c>
      <c r="I3104">
        <v>63300035</v>
      </c>
      <c r="J3104" t="s">
        <v>1886</v>
      </c>
      <c r="K3104" s="3"/>
      <c r="L3104" s="3">
        <v>374.54399999999998</v>
      </c>
      <c r="M3104" s="3">
        <v>382.03487999999999</v>
      </c>
      <c r="N3104" s="107"/>
      <c r="O3104" s="100"/>
      <c r="P3104" s="3">
        <f t="shared" si="48"/>
        <v>756.57888000000003</v>
      </c>
    </row>
    <row r="3105" spans="1:16" x14ac:dyDescent="0.35">
      <c r="A3105" t="s">
        <v>10</v>
      </c>
      <c r="C3105" t="s">
        <v>19</v>
      </c>
      <c r="D3105" t="s">
        <v>28</v>
      </c>
      <c r="E3105" t="s">
        <v>723</v>
      </c>
      <c r="F3105" t="s">
        <v>724</v>
      </c>
      <c r="G3105">
        <v>4044</v>
      </c>
      <c r="H3105" t="s">
        <v>725</v>
      </c>
      <c r="I3105">
        <v>63300056</v>
      </c>
      <c r="J3105" t="s">
        <v>1536</v>
      </c>
      <c r="K3105" s="3"/>
      <c r="L3105" s="3">
        <v>357919.54863319418</v>
      </c>
      <c r="M3105" s="3">
        <v>370446.73283535597</v>
      </c>
      <c r="N3105" s="107"/>
      <c r="O3105" s="100"/>
      <c r="P3105" s="3">
        <f t="shared" si="48"/>
        <v>728366.28146855021</v>
      </c>
    </row>
    <row r="3106" spans="1:16" x14ac:dyDescent="0.35">
      <c r="A3106" t="s">
        <v>10</v>
      </c>
      <c r="C3106" t="s">
        <v>19</v>
      </c>
      <c r="D3106" t="s">
        <v>28</v>
      </c>
      <c r="E3106" t="s">
        <v>1039</v>
      </c>
      <c r="F3106" t="s">
        <v>1040</v>
      </c>
      <c r="G3106">
        <v>1470</v>
      </c>
      <c r="H3106" t="s">
        <v>1041</v>
      </c>
      <c r="I3106">
        <v>63300030</v>
      </c>
      <c r="J3106" t="s">
        <v>1488</v>
      </c>
      <c r="K3106" s="3"/>
      <c r="L3106" s="3">
        <v>8289</v>
      </c>
      <c r="M3106" s="3">
        <v>8289</v>
      </c>
      <c r="N3106" s="107"/>
      <c r="O3106" s="100"/>
      <c r="P3106" s="3">
        <f t="shared" si="48"/>
        <v>16578</v>
      </c>
    </row>
    <row r="3107" spans="1:16" x14ac:dyDescent="0.35">
      <c r="A3107" t="s">
        <v>10</v>
      </c>
      <c r="C3107" t="s">
        <v>19</v>
      </c>
      <c r="D3107" t="s">
        <v>28</v>
      </c>
      <c r="E3107" t="s">
        <v>1039</v>
      </c>
      <c r="F3107" t="s">
        <v>1040</v>
      </c>
      <c r="G3107">
        <v>1470</v>
      </c>
      <c r="H3107" t="s">
        <v>1041</v>
      </c>
      <c r="I3107">
        <v>63300033</v>
      </c>
      <c r="J3107" t="s">
        <v>1661</v>
      </c>
      <c r="K3107" s="3"/>
      <c r="L3107" s="3">
        <v>3000</v>
      </c>
      <c r="M3107" s="3">
        <v>3000</v>
      </c>
      <c r="N3107" s="107"/>
      <c r="O3107" s="100"/>
      <c r="P3107" s="3">
        <f t="shared" si="48"/>
        <v>6000</v>
      </c>
    </row>
    <row r="3108" spans="1:16" x14ac:dyDescent="0.35">
      <c r="A3108" t="s">
        <v>10</v>
      </c>
      <c r="C3108" t="s">
        <v>19</v>
      </c>
      <c r="D3108" t="s">
        <v>28</v>
      </c>
      <c r="E3108" t="s">
        <v>1039</v>
      </c>
      <c r="F3108" t="s">
        <v>1040</v>
      </c>
      <c r="G3108">
        <v>1470</v>
      </c>
      <c r="H3108" t="s">
        <v>1041</v>
      </c>
      <c r="I3108">
        <v>63300056</v>
      </c>
      <c r="J3108" t="s">
        <v>1536</v>
      </c>
      <c r="K3108" s="3"/>
      <c r="L3108" s="3">
        <v>79206.796024703726</v>
      </c>
      <c r="M3108" s="3">
        <v>81979.033885568351</v>
      </c>
      <c r="N3108" s="107"/>
      <c r="O3108" s="100"/>
      <c r="P3108" s="3">
        <f t="shared" si="48"/>
        <v>161185.82991027209</v>
      </c>
    </row>
    <row r="3109" spans="1:16" x14ac:dyDescent="0.35">
      <c r="A3109" t="s">
        <v>10</v>
      </c>
      <c r="C3109" t="s">
        <v>19</v>
      </c>
      <c r="D3109" t="s">
        <v>28</v>
      </c>
      <c r="E3109" t="s">
        <v>1039</v>
      </c>
      <c r="F3109" t="s">
        <v>1040</v>
      </c>
      <c r="G3109">
        <v>1470</v>
      </c>
      <c r="H3109" t="s">
        <v>1041</v>
      </c>
      <c r="I3109">
        <v>63300060</v>
      </c>
      <c r="J3109" t="s">
        <v>1546</v>
      </c>
      <c r="K3109" s="3"/>
      <c r="L3109" s="3">
        <v>5001</v>
      </c>
      <c r="M3109" s="3">
        <v>5001</v>
      </c>
      <c r="N3109" s="107"/>
      <c r="O3109" s="100"/>
      <c r="P3109" s="3">
        <f t="shared" si="48"/>
        <v>10002</v>
      </c>
    </row>
    <row r="3110" spans="1:16" x14ac:dyDescent="0.35">
      <c r="A3110" t="s">
        <v>10</v>
      </c>
      <c r="C3110" t="s">
        <v>19</v>
      </c>
      <c r="D3110" t="s">
        <v>28</v>
      </c>
      <c r="E3110" t="s">
        <v>1039</v>
      </c>
      <c r="F3110" t="s">
        <v>1040</v>
      </c>
      <c r="G3110">
        <v>1470</v>
      </c>
      <c r="H3110" t="s">
        <v>1041</v>
      </c>
      <c r="I3110">
        <v>63300150</v>
      </c>
      <c r="J3110" t="s">
        <v>1680</v>
      </c>
      <c r="K3110" s="3"/>
      <c r="L3110" s="3">
        <v>44570.736000000004</v>
      </c>
      <c r="M3110" s="3">
        <v>45462.150720000005</v>
      </c>
      <c r="N3110" s="107"/>
      <c r="O3110" s="100"/>
      <c r="P3110" s="3">
        <f t="shared" si="48"/>
        <v>90032.88672000001</v>
      </c>
    </row>
    <row r="3111" spans="1:16" x14ac:dyDescent="0.35">
      <c r="A3111" t="s">
        <v>10</v>
      </c>
      <c r="C3111" t="s">
        <v>19</v>
      </c>
      <c r="D3111" t="s">
        <v>28</v>
      </c>
      <c r="E3111" t="s">
        <v>1030</v>
      </c>
      <c r="F3111" t="s">
        <v>1031</v>
      </c>
      <c r="G3111">
        <v>1473</v>
      </c>
      <c r="H3111" t="s">
        <v>1032</v>
      </c>
      <c r="I3111">
        <v>63300030</v>
      </c>
      <c r="J3111" t="s">
        <v>1488</v>
      </c>
      <c r="K3111" s="3"/>
      <c r="L3111" s="3">
        <v>8800</v>
      </c>
      <c r="M3111" s="3">
        <v>8800</v>
      </c>
      <c r="N3111" s="107"/>
      <c r="O3111" s="100"/>
      <c r="P3111" s="3">
        <f t="shared" si="48"/>
        <v>17600</v>
      </c>
    </row>
    <row r="3112" spans="1:16" x14ac:dyDescent="0.35">
      <c r="A3112" t="s">
        <v>10</v>
      </c>
      <c r="C3112" t="s">
        <v>19</v>
      </c>
      <c r="D3112" t="s">
        <v>28</v>
      </c>
      <c r="E3112" t="s">
        <v>1030</v>
      </c>
      <c r="F3112" t="s">
        <v>1031</v>
      </c>
      <c r="G3112">
        <v>1473</v>
      </c>
      <c r="H3112" t="s">
        <v>1032</v>
      </c>
      <c r="I3112">
        <v>63300033</v>
      </c>
      <c r="J3112" t="s">
        <v>1661</v>
      </c>
      <c r="K3112" s="3"/>
      <c r="L3112" s="3">
        <v>2000</v>
      </c>
      <c r="M3112" s="3">
        <v>2000</v>
      </c>
      <c r="N3112" s="107"/>
      <c r="O3112" s="100"/>
      <c r="P3112" s="3">
        <f t="shared" si="48"/>
        <v>4000</v>
      </c>
    </row>
    <row r="3113" spans="1:16" x14ac:dyDescent="0.35">
      <c r="A3113" t="s">
        <v>10</v>
      </c>
      <c r="C3113" t="s">
        <v>19</v>
      </c>
      <c r="D3113" t="s">
        <v>28</v>
      </c>
      <c r="E3113" t="s">
        <v>1030</v>
      </c>
      <c r="F3113" t="s">
        <v>1031</v>
      </c>
      <c r="G3113">
        <v>1473</v>
      </c>
      <c r="H3113" t="s">
        <v>1032</v>
      </c>
      <c r="I3113">
        <v>63300056</v>
      </c>
      <c r="J3113" t="s">
        <v>1536</v>
      </c>
      <c r="K3113" s="3"/>
      <c r="L3113" s="3">
        <v>186674.1181079146</v>
      </c>
      <c r="M3113" s="3">
        <v>193207.7122416916</v>
      </c>
      <c r="N3113" s="107"/>
      <c r="O3113" s="100"/>
      <c r="P3113" s="3">
        <f t="shared" si="48"/>
        <v>379881.83034960623</v>
      </c>
    </row>
    <row r="3114" spans="1:16" x14ac:dyDescent="0.35">
      <c r="A3114" t="s">
        <v>10</v>
      </c>
      <c r="C3114" t="s">
        <v>19</v>
      </c>
      <c r="D3114" t="s">
        <v>28</v>
      </c>
      <c r="E3114" t="s">
        <v>1030</v>
      </c>
      <c r="F3114" t="s">
        <v>1031</v>
      </c>
      <c r="G3114">
        <v>1473</v>
      </c>
      <c r="H3114" t="s">
        <v>1032</v>
      </c>
      <c r="I3114">
        <v>63300075</v>
      </c>
      <c r="J3114" t="s">
        <v>1480</v>
      </c>
      <c r="K3114" s="3"/>
      <c r="L3114" s="3">
        <v>48137.26312499999</v>
      </c>
      <c r="M3114" s="3">
        <v>48859.322071874987</v>
      </c>
      <c r="N3114" s="107"/>
      <c r="O3114" s="100"/>
      <c r="P3114" s="3">
        <f t="shared" si="48"/>
        <v>96996.585196874978</v>
      </c>
    </row>
    <row r="3115" spans="1:16" x14ac:dyDescent="0.35">
      <c r="A3115" t="s">
        <v>10</v>
      </c>
      <c r="C3115" t="s">
        <v>19</v>
      </c>
      <c r="D3115" t="s">
        <v>28</v>
      </c>
      <c r="E3115" t="s">
        <v>1030</v>
      </c>
      <c r="F3115" t="s">
        <v>1031</v>
      </c>
      <c r="G3115">
        <v>1473</v>
      </c>
      <c r="H3115" t="s">
        <v>1032</v>
      </c>
      <c r="I3115">
        <v>63300150</v>
      </c>
      <c r="J3115" t="s">
        <v>1680</v>
      </c>
      <c r="K3115" s="3"/>
      <c r="L3115" s="3">
        <v>31212</v>
      </c>
      <c r="M3115" s="3">
        <v>31836.240000000002</v>
      </c>
      <c r="N3115" s="107"/>
      <c r="O3115" s="100"/>
      <c r="P3115" s="3">
        <f t="shared" si="48"/>
        <v>63048.240000000005</v>
      </c>
    </row>
    <row r="3116" spans="1:16" x14ac:dyDescent="0.35">
      <c r="A3116" t="s">
        <v>10</v>
      </c>
      <c r="C3116" t="s">
        <v>19</v>
      </c>
      <c r="D3116" t="s">
        <v>28</v>
      </c>
      <c r="E3116" t="s">
        <v>1033</v>
      </c>
      <c r="F3116" t="s">
        <v>1034</v>
      </c>
      <c r="G3116">
        <v>1472</v>
      </c>
      <c r="H3116" t="s">
        <v>1035</v>
      </c>
      <c r="I3116">
        <v>63300030</v>
      </c>
      <c r="J3116" t="s">
        <v>1488</v>
      </c>
      <c r="K3116" s="3"/>
      <c r="L3116" s="3">
        <v>6400</v>
      </c>
      <c r="M3116" s="3">
        <v>6400</v>
      </c>
      <c r="N3116" s="107"/>
      <c r="O3116" s="100"/>
      <c r="P3116" s="3">
        <f t="shared" si="48"/>
        <v>12800</v>
      </c>
    </row>
    <row r="3117" spans="1:16" x14ac:dyDescent="0.35">
      <c r="A3117" t="s">
        <v>10</v>
      </c>
      <c r="C3117" t="s">
        <v>19</v>
      </c>
      <c r="D3117" t="s">
        <v>28</v>
      </c>
      <c r="E3117" t="s">
        <v>1033</v>
      </c>
      <c r="F3117" t="s">
        <v>1034</v>
      </c>
      <c r="G3117">
        <v>1472</v>
      </c>
      <c r="H3117" t="s">
        <v>1035</v>
      </c>
      <c r="I3117">
        <v>63300033</v>
      </c>
      <c r="J3117" t="s">
        <v>1661</v>
      </c>
      <c r="K3117" s="3"/>
      <c r="L3117" s="3">
        <v>7900</v>
      </c>
      <c r="M3117" s="3">
        <v>7900</v>
      </c>
      <c r="N3117" s="107"/>
      <c r="O3117" s="100"/>
      <c r="P3117" s="3">
        <f t="shared" si="48"/>
        <v>15800</v>
      </c>
    </row>
    <row r="3118" spans="1:16" x14ac:dyDescent="0.35">
      <c r="A3118" t="s">
        <v>10</v>
      </c>
      <c r="C3118" t="s">
        <v>19</v>
      </c>
      <c r="D3118" t="s">
        <v>28</v>
      </c>
      <c r="E3118" t="s">
        <v>1033</v>
      </c>
      <c r="F3118" t="s">
        <v>1034</v>
      </c>
      <c r="G3118">
        <v>1472</v>
      </c>
      <c r="H3118" t="s">
        <v>1035</v>
      </c>
      <c r="I3118">
        <v>63300056</v>
      </c>
      <c r="J3118" t="s">
        <v>1536</v>
      </c>
      <c r="K3118" s="3"/>
      <c r="L3118" s="3">
        <v>118249.39423390976</v>
      </c>
      <c r="M3118" s="3">
        <v>122388.12303209658</v>
      </c>
      <c r="N3118" s="107"/>
      <c r="O3118" s="100"/>
      <c r="P3118" s="3">
        <f t="shared" si="48"/>
        <v>240637.51726600633</v>
      </c>
    </row>
    <row r="3119" spans="1:16" x14ac:dyDescent="0.35">
      <c r="A3119" t="s">
        <v>10</v>
      </c>
      <c r="C3119" t="s">
        <v>19</v>
      </c>
      <c r="D3119" t="s">
        <v>28</v>
      </c>
      <c r="E3119" t="s">
        <v>1033</v>
      </c>
      <c r="F3119" t="s">
        <v>1034</v>
      </c>
      <c r="G3119">
        <v>1472</v>
      </c>
      <c r="H3119" t="s">
        <v>1035</v>
      </c>
      <c r="I3119">
        <v>63300150</v>
      </c>
      <c r="J3119" t="s">
        <v>1680</v>
      </c>
      <c r="K3119" s="3"/>
      <c r="L3119" s="3">
        <v>1591.8120000000001</v>
      </c>
      <c r="M3119" s="3">
        <v>1623.6482400000002</v>
      </c>
      <c r="N3119" s="107"/>
      <c r="O3119" s="100"/>
      <c r="P3119" s="3">
        <f t="shared" si="48"/>
        <v>3215.4602400000003</v>
      </c>
    </row>
    <row r="3120" spans="1:16" x14ac:dyDescent="0.35">
      <c r="A3120" t="s">
        <v>10</v>
      </c>
      <c r="C3120" t="s">
        <v>19</v>
      </c>
      <c r="D3120" t="s">
        <v>28</v>
      </c>
      <c r="E3120" t="s">
        <v>1036</v>
      </c>
      <c r="F3120" t="s">
        <v>1037</v>
      </c>
      <c r="G3120">
        <v>1471</v>
      </c>
      <c r="H3120" t="s">
        <v>1038</v>
      </c>
      <c r="I3120">
        <v>63300030</v>
      </c>
      <c r="J3120" t="s">
        <v>1488</v>
      </c>
      <c r="K3120" s="3"/>
      <c r="L3120" s="3">
        <v>25000</v>
      </c>
      <c r="M3120" s="3">
        <v>25000</v>
      </c>
      <c r="N3120" s="107"/>
      <c r="O3120" s="100"/>
      <c r="P3120" s="3">
        <f t="shared" si="48"/>
        <v>50000</v>
      </c>
    </row>
    <row r="3121" spans="1:16" x14ac:dyDescent="0.35">
      <c r="A3121" t="s">
        <v>10</v>
      </c>
      <c r="C3121" t="s">
        <v>19</v>
      </c>
      <c r="D3121" t="s">
        <v>28</v>
      </c>
      <c r="E3121" t="s">
        <v>1036</v>
      </c>
      <c r="F3121" t="s">
        <v>1037</v>
      </c>
      <c r="G3121">
        <v>1471</v>
      </c>
      <c r="H3121" t="s">
        <v>1038</v>
      </c>
      <c r="I3121">
        <v>63300056</v>
      </c>
      <c r="J3121" t="s">
        <v>1536</v>
      </c>
      <c r="K3121" s="3"/>
      <c r="L3121" s="3">
        <v>98988.196106729578</v>
      </c>
      <c r="M3121" s="3">
        <v>102452.78297046511</v>
      </c>
      <c r="N3121" s="107"/>
      <c r="O3121" s="100"/>
      <c r="P3121" s="3">
        <f t="shared" si="48"/>
        <v>201440.9790771947</v>
      </c>
    </row>
    <row r="3122" spans="1:16" x14ac:dyDescent="0.35">
      <c r="A3122" t="s">
        <v>10</v>
      </c>
      <c r="C3122" t="s">
        <v>19</v>
      </c>
      <c r="D3122" t="s">
        <v>28</v>
      </c>
      <c r="E3122" t="s">
        <v>1036</v>
      </c>
      <c r="F3122" t="s">
        <v>1037</v>
      </c>
      <c r="G3122">
        <v>1471</v>
      </c>
      <c r="H3122" t="s">
        <v>1038</v>
      </c>
      <c r="I3122">
        <v>63300075</v>
      </c>
      <c r="J3122" t="s">
        <v>1480</v>
      </c>
      <c r="K3122" s="3"/>
      <c r="L3122" s="3">
        <v>20604.499999999993</v>
      </c>
      <c r="M3122" s="3">
        <v>20913.56749999999</v>
      </c>
      <c r="N3122" s="107"/>
      <c r="O3122" s="100"/>
      <c r="P3122" s="3">
        <f t="shared" si="48"/>
        <v>41518.067499999983</v>
      </c>
    </row>
    <row r="3123" spans="1:16" x14ac:dyDescent="0.35">
      <c r="A3123" t="s">
        <v>10</v>
      </c>
      <c r="C3123" t="s">
        <v>19</v>
      </c>
      <c r="D3123" t="s">
        <v>28</v>
      </c>
      <c r="E3123" t="s">
        <v>1036</v>
      </c>
      <c r="F3123" t="s">
        <v>1037</v>
      </c>
      <c r="G3123">
        <v>1471</v>
      </c>
      <c r="H3123" t="s">
        <v>1038</v>
      </c>
      <c r="I3123">
        <v>63300150</v>
      </c>
      <c r="J3123" t="s">
        <v>1680</v>
      </c>
      <c r="K3123" s="3"/>
      <c r="L3123" s="3">
        <v>107574.23880000001</v>
      </c>
      <c r="M3123" s="3">
        <v>109725.723576</v>
      </c>
      <c r="N3123" s="107"/>
      <c r="O3123" s="100"/>
      <c r="P3123" s="3">
        <f t="shared" si="48"/>
        <v>217299.96237600001</v>
      </c>
    </row>
    <row r="3124" spans="1:16" x14ac:dyDescent="0.35">
      <c r="A3124" t="s">
        <v>10</v>
      </c>
      <c r="C3124" t="s">
        <v>19</v>
      </c>
      <c r="D3124" t="s">
        <v>103</v>
      </c>
      <c r="E3124" t="s">
        <v>166</v>
      </c>
      <c r="F3124" t="s">
        <v>167</v>
      </c>
      <c r="G3124">
        <v>5318</v>
      </c>
      <c r="H3124" t="s">
        <v>168</v>
      </c>
      <c r="I3124">
        <v>63300030</v>
      </c>
      <c r="J3124" t="s">
        <v>1488</v>
      </c>
      <c r="K3124" s="3"/>
      <c r="L3124" s="3">
        <v>3129.4800107999999</v>
      </c>
      <c r="M3124" s="3">
        <v>3129.4800107999999</v>
      </c>
      <c r="N3124" s="107"/>
      <c r="O3124" s="100"/>
      <c r="P3124" s="3">
        <f t="shared" si="48"/>
        <v>6258.9600215999999</v>
      </c>
    </row>
    <row r="3125" spans="1:16" x14ac:dyDescent="0.35">
      <c r="A3125" t="s">
        <v>10</v>
      </c>
      <c r="C3125" t="s">
        <v>19</v>
      </c>
      <c r="D3125" t="s">
        <v>103</v>
      </c>
      <c r="E3125" t="s">
        <v>166</v>
      </c>
      <c r="F3125" t="s">
        <v>167</v>
      </c>
      <c r="G3125">
        <v>5318</v>
      </c>
      <c r="H3125" t="s">
        <v>168</v>
      </c>
      <c r="I3125">
        <v>63300056</v>
      </c>
      <c r="J3125" t="s">
        <v>1536</v>
      </c>
      <c r="K3125" s="3"/>
      <c r="L3125" s="3">
        <v>1455499.1251654648</v>
      </c>
      <c r="M3125" s="3">
        <v>1506441.5945462559</v>
      </c>
      <c r="N3125" s="107"/>
      <c r="O3125" s="100"/>
      <c r="P3125" s="3">
        <f t="shared" si="48"/>
        <v>2961940.7197117209</v>
      </c>
    </row>
    <row r="3126" spans="1:16" x14ac:dyDescent="0.35">
      <c r="A3126" t="s">
        <v>10</v>
      </c>
      <c r="C3126" t="s">
        <v>19</v>
      </c>
      <c r="D3126" t="s">
        <v>103</v>
      </c>
      <c r="E3126" t="s">
        <v>166</v>
      </c>
      <c r="F3126" t="s">
        <v>167</v>
      </c>
      <c r="G3126">
        <v>5318</v>
      </c>
      <c r="H3126" t="s">
        <v>168</v>
      </c>
      <c r="I3126">
        <v>63300060</v>
      </c>
      <c r="J3126" t="s">
        <v>1546</v>
      </c>
      <c r="K3126" s="3"/>
      <c r="L3126" s="3">
        <v>269.39999999999998</v>
      </c>
      <c r="M3126" s="3">
        <v>269.39999999999998</v>
      </c>
      <c r="N3126" s="107"/>
      <c r="O3126" s="100"/>
      <c r="P3126" s="3">
        <f t="shared" si="48"/>
        <v>538.79999999999995</v>
      </c>
    </row>
    <row r="3127" spans="1:16" x14ac:dyDescent="0.35">
      <c r="A3127" t="s">
        <v>10</v>
      </c>
      <c r="C3127" t="s">
        <v>19</v>
      </c>
      <c r="D3127" t="s">
        <v>103</v>
      </c>
      <c r="E3127" t="s">
        <v>166</v>
      </c>
      <c r="F3127" t="s">
        <v>167</v>
      </c>
      <c r="G3127">
        <v>5318</v>
      </c>
      <c r="H3127" t="s">
        <v>168</v>
      </c>
      <c r="I3127">
        <v>63300150</v>
      </c>
      <c r="J3127" t="s">
        <v>1680</v>
      </c>
      <c r="K3127" s="3"/>
      <c r="L3127" s="3">
        <v>773262.84600000002</v>
      </c>
      <c r="M3127" s="3">
        <v>784876.10291999998</v>
      </c>
      <c r="N3127" s="107"/>
      <c r="O3127" s="100"/>
      <c r="P3127" s="3">
        <f t="shared" si="48"/>
        <v>1558138.9489199999</v>
      </c>
    </row>
    <row r="3128" spans="1:16" x14ac:dyDescent="0.35">
      <c r="A3128" t="s">
        <v>10</v>
      </c>
      <c r="C3128" t="s">
        <v>19</v>
      </c>
      <c r="D3128" t="s">
        <v>103</v>
      </c>
      <c r="E3128" t="s">
        <v>166</v>
      </c>
      <c r="F3128" t="s">
        <v>167</v>
      </c>
      <c r="G3128">
        <v>5318</v>
      </c>
      <c r="H3128" t="s">
        <v>168</v>
      </c>
      <c r="I3128">
        <v>63300155</v>
      </c>
      <c r="J3128" t="s">
        <v>1877</v>
      </c>
      <c r="K3128" s="3"/>
      <c r="L3128" s="3">
        <v>253</v>
      </c>
      <c r="M3128" s="3">
        <v>253</v>
      </c>
      <c r="N3128" s="107"/>
      <c r="O3128" s="100"/>
      <c r="P3128" s="3">
        <f t="shared" si="48"/>
        <v>506</v>
      </c>
    </row>
    <row r="3129" spans="1:16" x14ac:dyDescent="0.35">
      <c r="A3129" t="s">
        <v>10</v>
      </c>
      <c r="C3129" t="s">
        <v>19</v>
      </c>
      <c r="D3129" t="s">
        <v>103</v>
      </c>
      <c r="E3129" t="s">
        <v>166</v>
      </c>
      <c r="F3129" t="s">
        <v>167</v>
      </c>
      <c r="G3129">
        <v>5318</v>
      </c>
      <c r="H3129" t="s">
        <v>168</v>
      </c>
      <c r="I3129">
        <v>63300160</v>
      </c>
      <c r="J3129" t="s">
        <v>1878</v>
      </c>
      <c r="K3129" s="3"/>
      <c r="L3129" s="3">
        <v>665698.7311645</v>
      </c>
      <c r="M3129" s="3">
        <v>665698.7311645</v>
      </c>
      <c r="N3129" s="107"/>
      <c r="O3129" s="100"/>
      <c r="P3129" s="3">
        <f t="shared" si="48"/>
        <v>1331397.462329</v>
      </c>
    </row>
    <row r="3130" spans="1:16" x14ac:dyDescent="0.35">
      <c r="A3130" t="s">
        <v>10</v>
      </c>
      <c r="C3130" t="s">
        <v>19</v>
      </c>
      <c r="D3130" t="s">
        <v>103</v>
      </c>
      <c r="E3130" t="s">
        <v>169</v>
      </c>
      <c r="F3130" t="s">
        <v>170</v>
      </c>
      <c r="G3130">
        <v>5318</v>
      </c>
      <c r="H3130" t="s">
        <v>168</v>
      </c>
      <c r="I3130">
        <v>63300030</v>
      </c>
      <c r="J3130" t="s">
        <v>1488</v>
      </c>
      <c r="K3130" s="3"/>
      <c r="L3130" s="3">
        <v>29142.300008999999</v>
      </c>
      <c r="M3130" s="3">
        <v>29142.300008999999</v>
      </c>
      <c r="N3130" s="107"/>
      <c r="O3130" s="100"/>
      <c r="P3130" s="3">
        <f t="shared" si="48"/>
        <v>58284.600017999997</v>
      </c>
    </row>
    <row r="3131" spans="1:16" x14ac:dyDescent="0.35">
      <c r="A3131" t="s">
        <v>10</v>
      </c>
      <c r="C3131" t="s">
        <v>19</v>
      </c>
      <c r="D3131" t="s">
        <v>103</v>
      </c>
      <c r="E3131" t="s">
        <v>169</v>
      </c>
      <c r="F3131" t="s">
        <v>170</v>
      </c>
      <c r="G3131">
        <v>5318</v>
      </c>
      <c r="H3131" t="s">
        <v>168</v>
      </c>
      <c r="I3131">
        <v>63300033</v>
      </c>
      <c r="J3131" t="s">
        <v>1661</v>
      </c>
      <c r="K3131" s="3"/>
      <c r="L3131" s="3">
        <v>40549</v>
      </c>
      <c r="M3131" s="3">
        <v>40549</v>
      </c>
      <c r="N3131" s="107"/>
      <c r="O3131" s="100"/>
      <c r="P3131" s="3">
        <f t="shared" si="48"/>
        <v>81098</v>
      </c>
    </row>
    <row r="3132" spans="1:16" x14ac:dyDescent="0.35">
      <c r="A3132" t="s">
        <v>10</v>
      </c>
      <c r="C3132" t="s">
        <v>19</v>
      </c>
      <c r="D3132" t="s">
        <v>103</v>
      </c>
      <c r="E3132" t="s">
        <v>169</v>
      </c>
      <c r="F3132" t="s">
        <v>170</v>
      </c>
      <c r="G3132">
        <v>5318</v>
      </c>
      <c r="H3132" t="s">
        <v>168</v>
      </c>
      <c r="I3132">
        <v>63300035</v>
      </c>
      <c r="J3132" t="s">
        <v>1886</v>
      </c>
      <c r="K3132" s="3"/>
      <c r="L3132" s="3">
        <v>15606</v>
      </c>
      <c r="M3132" s="3">
        <v>15918.12</v>
      </c>
      <c r="N3132" s="107"/>
      <c r="O3132" s="100"/>
      <c r="P3132" s="3">
        <f t="shared" si="48"/>
        <v>31524.120000000003</v>
      </c>
    </row>
    <row r="3133" spans="1:16" x14ac:dyDescent="0.35">
      <c r="A3133" t="s">
        <v>10</v>
      </c>
      <c r="C3133" t="s">
        <v>19</v>
      </c>
      <c r="D3133" t="s">
        <v>103</v>
      </c>
      <c r="E3133" t="s">
        <v>169</v>
      </c>
      <c r="F3133" t="s">
        <v>170</v>
      </c>
      <c r="G3133">
        <v>5318</v>
      </c>
      <c r="H3133" t="s">
        <v>168</v>
      </c>
      <c r="I3133">
        <v>63300056</v>
      </c>
      <c r="J3133" t="s">
        <v>1536</v>
      </c>
      <c r="K3133" s="3"/>
      <c r="L3133" s="3">
        <v>23353.398997401146</v>
      </c>
      <c r="M3133" s="3">
        <v>24170.767962310183</v>
      </c>
      <c r="N3133" s="107"/>
      <c r="O3133" s="100"/>
      <c r="P3133" s="3">
        <f t="shared" si="48"/>
        <v>47524.166959711329</v>
      </c>
    </row>
    <row r="3134" spans="1:16" x14ac:dyDescent="0.35">
      <c r="A3134" t="s">
        <v>10</v>
      </c>
      <c r="C3134" t="s">
        <v>19</v>
      </c>
      <c r="D3134" t="s">
        <v>103</v>
      </c>
      <c r="E3134" t="s">
        <v>169</v>
      </c>
      <c r="F3134" t="s">
        <v>170</v>
      </c>
      <c r="G3134">
        <v>5318</v>
      </c>
      <c r="H3134" t="s">
        <v>168</v>
      </c>
      <c r="I3134">
        <v>63300060</v>
      </c>
      <c r="J3134" t="s">
        <v>1546</v>
      </c>
      <c r="K3134" s="3"/>
      <c r="L3134" s="3">
        <v>619.44000000000005</v>
      </c>
      <c r="M3134" s="3">
        <v>619.44000000000005</v>
      </c>
      <c r="N3134" s="107"/>
      <c r="O3134" s="100"/>
      <c r="P3134" s="3">
        <f t="shared" si="48"/>
        <v>1238.8800000000001</v>
      </c>
    </row>
    <row r="3135" spans="1:16" x14ac:dyDescent="0.35">
      <c r="A3135" t="s">
        <v>10</v>
      </c>
      <c r="C3135" t="s">
        <v>19</v>
      </c>
      <c r="D3135" t="s">
        <v>103</v>
      </c>
      <c r="E3135" t="s">
        <v>169</v>
      </c>
      <c r="F3135" t="s">
        <v>170</v>
      </c>
      <c r="G3135">
        <v>5318</v>
      </c>
      <c r="H3135" t="s">
        <v>168</v>
      </c>
      <c r="I3135">
        <v>63300150</v>
      </c>
      <c r="J3135" t="s">
        <v>1680</v>
      </c>
      <c r="K3135" s="3"/>
      <c r="L3135" s="3">
        <v>71144.632800000007</v>
      </c>
      <c r="M3135" s="3">
        <v>72567.525456000003</v>
      </c>
      <c r="N3135" s="107"/>
      <c r="O3135" s="100"/>
      <c r="P3135" s="3">
        <f t="shared" si="48"/>
        <v>143712.15825600002</v>
      </c>
    </row>
    <row r="3136" spans="1:16" x14ac:dyDescent="0.35">
      <c r="A3136" t="s">
        <v>10</v>
      </c>
      <c r="C3136" t="s">
        <v>19</v>
      </c>
      <c r="D3136" t="s">
        <v>103</v>
      </c>
      <c r="E3136" t="s">
        <v>739</v>
      </c>
      <c r="F3136" t="s">
        <v>740</v>
      </c>
      <c r="G3136">
        <v>4019</v>
      </c>
      <c r="H3136" t="s">
        <v>741</v>
      </c>
      <c r="I3136">
        <v>63300056</v>
      </c>
      <c r="J3136" t="s">
        <v>1536</v>
      </c>
      <c r="K3136" s="3"/>
      <c r="L3136" s="3">
        <v>703880.78311667545</v>
      </c>
      <c r="M3136" s="3">
        <v>728516.61052575905</v>
      </c>
      <c r="N3136" s="107"/>
      <c r="O3136" s="100"/>
      <c r="P3136" s="3">
        <f t="shared" si="48"/>
        <v>1432397.3936424344</v>
      </c>
    </row>
    <row r="3137" spans="1:16" x14ac:dyDescent="0.35">
      <c r="A3137" t="s">
        <v>10</v>
      </c>
      <c r="C3137" t="s">
        <v>19</v>
      </c>
      <c r="D3137" t="s">
        <v>103</v>
      </c>
      <c r="E3137" t="s">
        <v>742</v>
      </c>
      <c r="F3137" t="s">
        <v>743</v>
      </c>
      <c r="G3137">
        <v>4019</v>
      </c>
      <c r="H3137" t="s">
        <v>741</v>
      </c>
      <c r="I3137">
        <v>63300033</v>
      </c>
      <c r="J3137" t="s">
        <v>1661</v>
      </c>
      <c r="K3137" s="3"/>
      <c r="L3137" s="3">
        <v>2400</v>
      </c>
      <c r="M3137" s="3">
        <v>2400</v>
      </c>
      <c r="N3137" s="107"/>
      <c r="O3137" s="100"/>
      <c r="P3137" s="3">
        <f t="shared" si="48"/>
        <v>4800</v>
      </c>
    </row>
    <row r="3138" spans="1:16" x14ac:dyDescent="0.35">
      <c r="A3138" t="s">
        <v>10</v>
      </c>
      <c r="C3138" t="s">
        <v>19</v>
      </c>
      <c r="D3138" t="s">
        <v>103</v>
      </c>
      <c r="E3138" t="s">
        <v>742</v>
      </c>
      <c r="F3138" t="s">
        <v>743</v>
      </c>
      <c r="G3138">
        <v>4019</v>
      </c>
      <c r="H3138" t="s">
        <v>741</v>
      </c>
      <c r="I3138">
        <v>63300056</v>
      </c>
      <c r="J3138" t="s">
        <v>1536</v>
      </c>
      <c r="K3138" s="3"/>
      <c r="L3138" s="3">
        <v>390429.75801214203</v>
      </c>
      <c r="M3138" s="3">
        <v>404094.79954256699</v>
      </c>
      <c r="N3138" s="107"/>
      <c r="O3138" s="100"/>
      <c r="P3138" s="3">
        <f t="shared" si="48"/>
        <v>794524.55755470903</v>
      </c>
    </row>
    <row r="3139" spans="1:16" x14ac:dyDescent="0.35">
      <c r="A3139" t="s">
        <v>10</v>
      </c>
      <c r="C3139" t="s">
        <v>19</v>
      </c>
      <c r="D3139" t="s">
        <v>103</v>
      </c>
      <c r="E3139" t="s">
        <v>744</v>
      </c>
      <c r="F3139" t="s">
        <v>745</v>
      </c>
      <c r="G3139">
        <v>4019</v>
      </c>
      <c r="H3139" t="s">
        <v>741</v>
      </c>
      <c r="I3139">
        <v>63300030</v>
      </c>
      <c r="J3139" t="s">
        <v>1488</v>
      </c>
      <c r="K3139" s="3"/>
      <c r="L3139" s="3">
        <v>18999.999999600001</v>
      </c>
      <c r="M3139" s="3">
        <v>18999.999999600001</v>
      </c>
      <c r="N3139" s="107"/>
      <c r="O3139" s="100"/>
      <c r="P3139" s="3">
        <f t="shared" si="48"/>
        <v>37999.999999200001</v>
      </c>
    </row>
    <row r="3140" spans="1:16" x14ac:dyDescent="0.35">
      <c r="A3140" t="s">
        <v>10</v>
      </c>
      <c r="C3140" t="s">
        <v>19</v>
      </c>
      <c r="D3140" t="s">
        <v>103</v>
      </c>
      <c r="E3140" t="s">
        <v>744</v>
      </c>
      <c r="F3140" t="s">
        <v>745</v>
      </c>
      <c r="G3140">
        <v>4019</v>
      </c>
      <c r="H3140" t="s">
        <v>741</v>
      </c>
      <c r="I3140">
        <v>63300033</v>
      </c>
      <c r="J3140" t="s">
        <v>1661</v>
      </c>
      <c r="K3140" s="3"/>
      <c r="L3140" s="3">
        <v>55280.000000400003</v>
      </c>
      <c r="M3140" s="3">
        <v>55280.000000400003</v>
      </c>
      <c r="N3140" s="107"/>
      <c r="O3140" s="100"/>
      <c r="P3140" s="3">
        <f t="shared" ref="P3140:P3203" si="49">SUM(L3140:N3140)</f>
        <v>110560.00000080001</v>
      </c>
    </row>
    <row r="3141" spans="1:16" x14ac:dyDescent="0.35">
      <c r="A3141" t="s">
        <v>10</v>
      </c>
      <c r="C3141" t="s">
        <v>19</v>
      </c>
      <c r="D3141" t="s">
        <v>103</v>
      </c>
      <c r="E3141" t="s">
        <v>744</v>
      </c>
      <c r="F3141" t="s">
        <v>745</v>
      </c>
      <c r="G3141">
        <v>4019</v>
      </c>
      <c r="H3141" t="s">
        <v>741</v>
      </c>
      <c r="I3141">
        <v>63300056</v>
      </c>
      <c r="J3141" t="s">
        <v>1536</v>
      </c>
      <c r="K3141" s="3"/>
      <c r="L3141" s="3">
        <v>224532.91119498477</v>
      </c>
      <c r="M3141" s="3">
        <v>232391.56308680918</v>
      </c>
      <c r="N3141" s="107"/>
      <c r="O3141" s="100"/>
      <c r="P3141" s="3">
        <f t="shared" si="49"/>
        <v>456924.47428179393</v>
      </c>
    </row>
    <row r="3142" spans="1:16" x14ac:dyDescent="0.35">
      <c r="A3142" t="s">
        <v>10</v>
      </c>
      <c r="C3142" t="s">
        <v>19</v>
      </c>
      <c r="D3142" t="s">
        <v>103</v>
      </c>
      <c r="E3142" t="s">
        <v>744</v>
      </c>
      <c r="F3142" t="s">
        <v>745</v>
      </c>
      <c r="G3142">
        <v>4019</v>
      </c>
      <c r="H3142" t="s">
        <v>741</v>
      </c>
      <c r="I3142">
        <v>63300065</v>
      </c>
      <c r="J3142" t="s">
        <v>1627</v>
      </c>
      <c r="K3142" s="3"/>
      <c r="L3142" s="3">
        <v>3500.0000003999999</v>
      </c>
      <c r="M3142" s="3">
        <v>3500.0000003999999</v>
      </c>
      <c r="N3142" s="107"/>
      <c r="O3142" s="100"/>
      <c r="P3142" s="3">
        <f t="shared" si="49"/>
        <v>7000.0000007999997</v>
      </c>
    </row>
    <row r="3143" spans="1:16" x14ac:dyDescent="0.35">
      <c r="A3143" t="s">
        <v>10</v>
      </c>
      <c r="C3143" t="s">
        <v>19</v>
      </c>
      <c r="D3143" t="s">
        <v>103</v>
      </c>
      <c r="E3143" t="s">
        <v>744</v>
      </c>
      <c r="F3143" t="s">
        <v>745</v>
      </c>
      <c r="G3143">
        <v>4019</v>
      </c>
      <c r="H3143" t="s">
        <v>741</v>
      </c>
      <c r="I3143">
        <v>63300150</v>
      </c>
      <c r="J3143" t="s">
        <v>1680</v>
      </c>
      <c r="K3143" s="3"/>
      <c r="L3143" s="3">
        <v>28090.799999999999</v>
      </c>
      <c r="M3143" s="3">
        <v>28652.615999999998</v>
      </c>
      <c r="N3143" s="107"/>
      <c r="O3143" s="100"/>
      <c r="P3143" s="3">
        <f t="shared" si="49"/>
        <v>56743.415999999997</v>
      </c>
    </row>
    <row r="3144" spans="1:16" x14ac:dyDescent="0.35">
      <c r="A3144" t="s">
        <v>10</v>
      </c>
      <c r="C3144" t="s">
        <v>19</v>
      </c>
      <c r="D3144" t="s">
        <v>103</v>
      </c>
      <c r="E3144" t="s">
        <v>1842</v>
      </c>
      <c r="F3144" t="s">
        <v>1843</v>
      </c>
      <c r="G3144">
        <v>4019</v>
      </c>
      <c r="H3144" t="s">
        <v>741</v>
      </c>
      <c r="I3144">
        <v>63300152</v>
      </c>
      <c r="J3144" t="s">
        <v>1741</v>
      </c>
      <c r="K3144" s="3"/>
      <c r="L3144" s="3">
        <v>572220</v>
      </c>
      <c r="M3144" s="3">
        <v>583664.4</v>
      </c>
      <c r="N3144" s="107"/>
      <c r="O3144" s="100"/>
      <c r="P3144" s="3">
        <f t="shared" si="49"/>
        <v>1155884.3999999999</v>
      </c>
    </row>
    <row r="3145" spans="1:16" x14ac:dyDescent="0.35">
      <c r="A3145" t="s">
        <v>10</v>
      </c>
      <c r="C3145" t="s">
        <v>19</v>
      </c>
      <c r="D3145" t="s">
        <v>103</v>
      </c>
      <c r="E3145" t="s">
        <v>746</v>
      </c>
      <c r="F3145" t="s">
        <v>747</v>
      </c>
      <c r="G3145">
        <v>4019</v>
      </c>
      <c r="H3145" t="s">
        <v>741</v>
      </c>
      <c r="I3145">
        <v>63300056</v>
      </c>
      <c r="J3145" t="s">
        <v>1536</v>
      </c>
      <c r="K3145" s="3"/>
      <c r="L3145" s="3">
        <v>154618.90153647639</v>
      </c>
      <c r="M3145" s="3">
        <v>160030.56309025304</v>
      </c>
      <c r="N3145" s="107"/>
      <c r="O3145" s="100"/>
      <c r="P3145" s="3">
        <f t="shared" si="49"/>
        <v>314649.46462672943</v>
      </c>
    </row>
    <row r="3146" spans="1:16" x14ac:dyDescent="0.35">
      <c r="A3146" t="s">
        <v>10</v>
      </c>
      <c r="C3146" t="s">
        <v>19</v>
      </c>
      <c r="D3146" t="s">
        <v>103</v>
      </c>
      <c r="E3146" t="s">
        <v>746</v>
      </c>
      <c r="F3146" t="s">
        <v>747</v>
      </c>
      <c r="G3146">
        <v>4019</v>
      </c>
      <c r="H3146" t="s">
        <v>741</v>
      </c>
      <c r="I3146">
        <v>63300152</v>
      </c>
      <c r="J3146" t="s">
        <v>1741</v>
      </c>
      <c r="K3146" s="3"/>
      <c r="L3146" s="3">
        <v>16786471.332388256</v>
      </c>
      <c r="M3146" s="3">
        <v>17122200.759036019</v>
      </c>
      <c r="N3146" s="107"/>
      <c r="O3146" s="100"/>
      <c r="P3146" s="3">
        <f t="shared" si="49"/>
        <v>33908672.091424271</v>
      </c>
    </row>
    <row r="3147" spans="1:16" x14ac:dyDescent="0.35">
      <c r="A3147" t="s">
        <v>10</v>
      </c>
      <c r="C3147" t="s">
        <v>19</v>
      </c>
      <c r="D3147" t="s">
        <v>103</v>
      </c>
      <c r="E3147" t="s">
        <v>474</v>
      </c>
      <c r="F3147" t="s">
        <v>475</v>
      </c>
      <c r="G3147">
        <v>4240</v>
      </c>
      <c r="H3147" t="s">
        <v>476</v>
      </c>
      <c r="I3147">
        <v>63300030</v>
      </c>
      <c r="J3147" t="s">
        <v>1488</v>
      </c>
      <c r="K3147" s="3"/>
      <c r="L3147" s="3">
        <v>10200</v>
      </c>
      <c r="M3147" s="3">
        <v>10200</v>
      </c>
      <c r="N3147" s="107"/>
      <c r="O3147" s="100"/>
      <c r="P3147" s="3">
        <f t="shared" si="49"/>
        <v>20400</v>
      </c>
    </row>
    <row r="3148" spans="1:16" x14ac:dyDescent="0.35">
      <c r="A3148" t="s">
        <v>10</v>
      </c>
      <c r="C3148" t="s">
        <v>19</v>
      </c>
      <c r="D3148" t="s">
        <v>103</v>
      </c>
      <c r="E3148" t="s">
        <v>474</v>
      </c>
      <c r="F3148" t="s">
        <v>475</v>
      </c>
      <c r="G3148">
        <v>4240</v>
      </c>
      <c r="H3148" t="s">
        <v>476</v>
      </c>
      <c r="I3148">
        <v>63300056</v>
      </c>
      <c r="J3148" t="s">
        <v>1536</v>
      </c>
      <c r="K3148" s="3"/>
      <c r="L3148" s="3">
        <v>254972.36993231822</v>
      </c>
      <c r="M3148" s="3">
        <v>263896.40287994937</v>
      </c>
      <c r="N3148" s="107"/>
      <c r="O3148" s="100"/>
      <c r="P3148" s="3">
        <f t="shared" si="49"/>
        <v>518868.77281226759</v>
      </c>
    </row>
    <row r="3149" spans="1:16" x14ac:dyDescent="0.35">
      <c r="A3149" t="s">
        <v>10</v>
      </c>
      <c r="C3149" t="s">
        <v>19</v>
      </c>
      <c r="D3149" t="s">
        <v>103</v>
      </c>
      <c r="E3149" t="s">
        <v>171</v>
      </c>
      <c r="F3149" t="s">
        <v>172</v>
      </c>
      <c r="G3149">
        <v>5308</v>
      </c>
      <c r="H3149" t="s">
        <v>173</v>
      </c>
      <c r="I3149">
        <v>63300056</v>
      </c>
      <c r="J3149" t="s">
        <v>1536</v>
      </c>
      <c r="K3149" s="3"/>
      <c r="L3149" s="3">
        <v>201896.50962932134</v>
      </c>
      <c r="M3149" s="3">
        <v>208962.88746634757</v>
      </c>
      <c r="N3149" s="107"/>
      <c r="O3149" s="100"/>
      <c r="P3149" s="3">
        <f t="shared" si="49"/>
        <v>410859.39709566894</v>
      </c>
    </row>
    <row r="3150" spans="1:16" x14ac:dyDescent="0.35">
      <c r="A3150" t="s">
        <v>10</v>
      </c>
      <c r="C3150" t="s">
        <v>19</v>
      </c>
      <c r="D3150" t="s">
        <v>103</v>
      </c>
      <c r="E3150" t="s">
        <v>944</v>
      </c>
      <c r="F3150" t="s">
        <v>945</v>
      </c>
      <c r="G3150">
        <v>3050</v>
      </c>
      <c r="H3150" t="s">
        <v>946</v>
      </c>
      <c r="I3150">
        <v>63300033</v>
      </c>
      <c r="J3150" t="s">
        <v>1661</v>
      </c>
      <c r="K3150" s="3"/>
      <c r="L3150" s="3">
        <v>12937.08</v>
      </c>
      <c r="M3150" s="3">
        <v>12937.08</v>
      </c>
      <c r="N3150" s="107"/>
      <c r="O3150" s="100"/>
      <c r="P3150" s="3">
        <f t="shared" si="49"/>
        <v>25874.16</v>
      </c>
    </row>
    <row r="3151" spans="1:16" x14ac:dyDescent="0.35">
      <c r="A3151" t="s">
        <v>10</v>
      </c>
      <c r="C3151" t="s">
        <v>19</v>
      </c>
      <c r="D3151" t="s">
        <v>103</v>
      </c>
      <c r="E3151" t="s">
        <v>944</v>
      </c>
      <c r="F3151" t="s">
        <v>945</v>
      </c>
      <c r="G3151">
        <v>3050</v>
      </c>
      <c r="H3151" t="s">
        <v>946</v>
      </c>
      <c r="I3151">
        <v>63300056</v>
      </c>
      <c r="J3151" t="s">
        <v>1536</v>
      </c>
      <c r="K3151" s="3"/>
      <c r="L3151" s="3">
        <v>394017.40691213374</v>
      </c>
      <c r="M3151" s="3">
        <v>407808.01615405839</v>
      </c>
      <c r="N3151" s="107"/>
      <c r="O3151" s="100"/>
      <c r="P3151" s="3">
        <f t="shared" si="49"/>
        <v>801825.42306619207</v>
      </c>
    </row>
    <row r="3152" spans="1:16" x14ac:dyDescent="0.35">
      <c r="A3152" t="s">
        <v>10</v>
      </c>
      <c r="C3152" t="s">
        <v>19</v>
      </c>
      <c r="D3152" t="s">
        <v>103</v>
      </c>
      <c r="E3152" t="s">
        <v>947</v>
      </c>
      <c r="F3152" t="s">
        <v>943</v>
      </c>
      <c r="G3152">
        <v>3050</v>
      </c>
      <c r="H3152" t="s">
        <v>946</v>
      </c>
      <c r="I3152">
        <v>63300030</v>
      </c>
      <c r="J3152" t="s">
        <v>1488</v>
      </c>
      <c r="K3152" s="3"/>
      <c r="L3152" s="3">
        <v>242928</v>
      </c>
      <c r="M3152" s="3">
        <v>242928</v>
      </c>
      <c r="N3152" s="107"/>
      <c r="O3152" s="100"/>
      <c r="P3152" s="3">
        <f t="shared" si="49"/>
        <v>485856</v>
      </c>
    </row>
    <row r="3153" spans="1:16" x14ac:dyDescent="0.35">
      <c r="A3153" t="s">
        <v>10</v>
      </c>
      <c r="C3153" t="s">
        <v>19</v>
      </c>
      <c r="D3153" t="s">
        <v>103</v>
      </c>
      <c r="E3153" t="s">
        <v>947</v>
      </c>
      <c r="F3153" t="s">
        <v>943</v>
      </c>
      <c r="G3153">
        <v>3050</v>
      </c>
      <c r="H3153" t="s">
        <v>946</v>
      </c>
      <c r="I3153">
        <v>63300052</v>
      </c>
      <c r="J3153" t="s">
        <v>1541</v>
      </c>
      <c r="K3153" s="3"/>
      <c r="L3153" s="3">
        <v>571816.61657320545</v>
      </c>
      <c r="M3153" s="3">
        <v>591830.19815326761</v>
      </c>
      <c r="N3153" s="107"/>
      <c r="O3153" s="100"/>
      <c r="P3153" s="3">
        <f t="shared" si="49"/>
        <v>1163646.8147264731</v>
      </c>
    </row>
    <row r="3154" spans="1:16" x14ac:dyDescent="0.35">
      <c r="A3154" t="s">
        <v>10</v>
      </c>
      <c r="C3154" t="s">
        <v>19</v>
      </c>
      <c r="D3154" t="s">
        <v>103</v>
      </c>
      <c r="E3154" t="s">
        <v>947</v>
      </c>
      <c r="F3154" t="s">
        <v>943</v>
      </c>
      <c r="G3154">
        <v>3050</v>
      </c>
      <c r="H3154" t="s">
        <v>946</v>
      </c>
      <c r="I3154">
        <v>63300056</v>
      </c>
      <c r="J3154" t="s">
        <v>1536</v>
      </c>
      <c r="K3154" s="3"/>
      <c r="L3154" s="3">
        <v>2775324.4193306114</v>
      </c>
      <c r="M3154" s="3">
        <v>2872460.7740071826</v>
      </c>
      <c r="N3154" s="107"/>
      <c r="O3154" s="100"/>
      <c r="P3154" s="3">
        <f t="shared" si="49"/>
        <v>5647785.1933377944</v>
      </c>
    </row>
    <row r="3155" spans="1:16" x14ac:dyDescent="0.35">
      <c r="A3155" t="s">
        <v>10</v>
      </c>
      <c r="C3155" t="s">
        <v>19</v>
      </c>
      <c r="D3155" t="s">
        <v>103</v>
      </c>
      <c r="E3155" t="s">
        <v>947</v>
      </c>
      <c r="F3155" t="s">
        <v>943</v>
      </c>
      <c r="G3155">
        <v>3050</v>
      </c>
      <c r="H3155" t="s">
        <v>946</v>
      </c>
      <c r="I3155">
        <v>63300060</v>
      </c>
      <c r="J3155" t="s">
        <v>1546</v>
      </c>
      <c r="K3155" s="3"/>
      <c r="L3155" s="3">
        <v>40712.28</v>
      </c>
      <c r="M3155" s="3">
        <v>40712.28</v>
      </c>
      <c r="N3155" s="107"/>
      <c r="O3155" s="100"/>
      <c r="P3155" s="3">
        <f t="shared" si="49"/>
        <v>81424.56</v>
      </c>
    </row>
    <row r="3156" spans="1:16" x14ac:dyDescent="0.35">
      <c r="A3156" t="s">
        <v>10</v>
      </c>
      <c r="C3156" t="s">
        <v>19</v>
      </c>
      <c r="D3156" t="s">
        <v>103</v>
      </c>
      <c r="E3156" t="s">
        <v>947</v>
      </c>
      <c r="F3156" t="s">
        <v>943</v>
      </c>
      <c r="G3156">
        <v>3050</v>
      </c>
      <c r="H3156" t="s">
        <v>946</v>
      </c>
      <c r="I3156">
        <v>63300075</v>
      </c>
      <c r="J3156" t="s">
        <v>1480</v>
      </c>
      <c r="K3156" s="3"/>
      <c r="L3156" s="3">
        <v>173185.35797696313</v>
      </c>
      <c r="M3156" s="3">
        <v>175783.13834661758</v>
      </c>
      <c r="N3156" s="107"/>
      <c r="O3156" s="100"/>
      <c r="P3156" s="3">
        <f t="shared" si="49"/>
        <v>348968.49632358074</v>
      </c>
    </row>
    <row r="3157" spans="1:16" x14ac:dyDescent="0.35">
      <c r="A3157" t="s">
        <v>10</v>
      </c>
      <c r="C3157" t="s">
        <v>19</v>
      </c>
      <c r="D3157" t="s">
        <v>103</v>
      </c>
      <c r="E3157" t="s">
        <v>947</v>
      </c>
      <c r="F3157" t="s">
        <v>943</v>
      </c>
      <c r="G3157">
        <v>3050</v>
      </c>
      <c r="H3157" t="s">
        <v>946</v>
      </c>
      <c r="I3157">
        <v>63300150</v>
      </c>
      <c r="J3157" t="s">
        <v>1680</v>
      </c>
      <c r="K3157" s="3"/>
      <c r="L3157" s="3">
        <v>643876.53040799999</v>
      </c>
      <c r="M3157" s="3">
        <v>656754.06101615995</v>
      </c>
      <c r="N3157" s="107"/>
      <c r="O3157" s="100"/>
      <c r="P3157" s="3">
        <f t="shared" si="49"/>
        <v>1300630.5914241599</v>
      </c>
    </row>
    <row r="3158" spans="1:16" x14ac:dyDescent="0.35">
      <c r="A3158" t="s">
        <v>10</v>
      </c>
      <c r="C3158" t="s">
        <v>19</v>
      </c>
      <c r="D3158" t="s">
        <v>103</v>
      </c>
      <c r="E3158" t="s">
        <v>941</v>
      </c>
      <c r="F3158" t="s">
        <v>942</v>
      </c>
      <c r="G3158">
        <v>3051</v>
      </c>
      <c r="H3158" t="s">
        <v>943</v>
      </c>
      <c r="I3158">
        <v>63300030</v>
      </c>
      <c r="J3158" t="s">
        <v>1488</v>
      </c>
      <c r="K3158" s="3"/>
      <c r="L3158" s="3">
        <v>20400</v>
      </c>
      <c r="M3158" s="3">
        <v>20400</v>
      </c>
      <c r="N3158" s="107"/>
      <c r="O3158" s="100"/>
      <c r="P3158" s="3">
        <f t="shared" si="49"/>
        <v>40800</v>
      </c>
    </row>
    <row r="3159" spans="1:16" x14ac:dyDescent="0.35">
      <c r="A3159" t="s">
        <v>10</v>
      </c>
      <c r="C3159" t="s">
        <v>19</v>
      </c>
      <c r="D3159" t="s">
        <v>103</v>
      </c>
      <c r="E3159" t="s">
        <v>941</v>
      </c>
      <c r="F3159" t="s">
        <v>942</v>
      </c>
      <c r="G3159">
        <v>3051</v>
      </c>
      <c r="H3159" t="s">
        <v>943</v>
      </c>
      <c r="I3159">
        <v>63300033</v>
      </c>
      <c r="J3159" t="s">
        <v>1661</v>
      </c>
      <c r="K3159" s="3"/>
      <c r="L3159" s="3">
        <v>4472.28</v>
      </c>
      <c r="M3159" s="3">
        <v>4472.28</v>
      </c>
      <c r="N3159" s="107"/>
      <c r="O3159" s="100"/>
      <c r="P3159" s="3">
        <f t="shared" si="49"/>
        <v>8944.56</v>
      </c>
    </row>
    <row r="3160" spans="1:16" x14ac:dyDescent="0.35">
      <c r="A3160" t="s">
        <v>10</v>
      </c>
      <c r="C3160" t="s">
        <v>19</v>
      </c>
      <c r="D3160" t="s">
        <v>103</v>
      </c>
      <c r="E3160" t="s">
        <v>941</v>
      </c>
      <c r="F3160" t="s">
        <v>942</v>
      </c>
      <c r="G3160">
        <v>3051</v>
      </c>
      <c r="H3160" t="s">
        <v>943</v>
      </c>
      <c r="I3160">
        <v>63300056</v>
      </c>
      <c r="J3160" t="s">
        <v>1536</v>
      </c>
      <c r="K3160" s="3"/>
      <c r="L3160" s="3">
        <v>258817.18835238696</v>
      </c>
      <c r="M3160" s="3">
        <v>267875.78994472051</v>
      </c>
      <c r="N3160" s="107"/>
      <c r="O3160" s="100"/>
      <c r="P3160" s="3">
        <f t="shared" si="49"/>
        <v>526692.9782971075</v>
      </c>
    </row>
    <row r="3161" spans="1:16" x14ac:dyDescent="0.35">
      <c r="A3161" t="s">
        <v>10</v>
      </c>
      <c r="C3161" t="s">
        <v>19</v>
      </c>
      <c r="D3161" t="s">
        <v>103</v>
      </c>
      <c r="E3161" t="s">
        <v>941</v>
      </c>
      <c r="F3161" t="s">
        <v>942</v>
      </c>
      <c r="G3161">
        <v>3051</v>
      </c>
      <c r="H3161" t="s">
        <v>943</v>
      </c>
      <c r="I3161">
        <v>63300075</v>
      </c>
      <c r="J3161" t="s">
        <v>1480</v>
      </c>
      <c r="K3161" s="3"/>
      <c r="L3161" s="3">
        <v>154.53374999999997</v>
      </c>
      <c r="M3161" s="3">
        <v>156.85175624999997</v>
      </c>
      <c r="N3161" s="107"/>
      <c r="O3161" s="100"/>
      <c r="P3161" s="3">
        <f t="shared" si="49"/>
        <v>311.38550624999993</v>
      </c>
    </row>
    <row r="3162" spans="1:16" x14ac:dyDescent="0.35">
      <c r="A3162" t="s">
        <v>10</v>
      </c>
      <c r="C3162" t="s">
        <v>19</v>
      </c>
      <c r="D3162" t="s">
        <v>103</v>
      </c>
      <c r="E3162" t="s">
        <v>1719</v>
      </c>
      <c r="F3162" t="s">
        <v>1720</v>
      </c>
      <c r="G3162">
        <v>4310</v>
      </c>
      <c r="H3162" t="s">
        <v>461</v>
      </c>
      <c r="I3162">
        <v>63300150</v>
      </c>
      <c r="J3162" t="s">
        <v>1680</v>
      </c>
      <c r="K3162" s="3"/>
      <c r="L3162" s="3">
        <v>1072471.3704000001</v>
      </c>
      <c r="M3162" s="3">
        <v>1093920.7978080001</v>
      </c>
      <c r="N3162" s="107"/>
      <c r="O3162" s="100"/>
      <c r="P3162" s="3">
        <f t="shared" si="49"/>
        <v>2166392.1682080003</v>
      </c>
    </row>
    <row r="3163" spans="1:16" x14ac:dyDescent="0.35">
      <c r="A3163" t="s">
        <v>10</v>
      </c>
      <c r="C3163" t="s">
        <v>19</v>
      </c>
      <c r="D3163" t="s">
        <v>103</v>
      </c>
      <c r="E3163" t="s">
        <v>459</v>
      </c>
      <c r="F3163" t="s">
        <v>460</v>
      </c>
      <c r="G3163">
        <v>4310</v>
      </c>
      <c r="H3163" t="s">
        <v>461</v>
      </c>
      <c r="I3163">
        <v>63300030</v>
      </c>
      <c r="J3163" t="s">
        <v>1488</v>
      </c>
      <c r="K3163" s="3"/>
      <c r="L3163" s="3">
        <v>95000.04</v>
      </c>
      <c r="M3163" s="3">
        <v>95000.04</v>
      </c>
      <c r="N3163" s="107"/>
      <c r="O3163" s="100"/>
      <c r="P3163" s="3">
        <f t="shared" si="49"/>
        <v>190000.08</v>
      </c>
    </row>
    <row r="3164" spans="1:16" x14ac:dyDescent="0.35">
      <c r="A3164" t="s">
        <v>10</v>
      </c>
      <c r="C3164" t="s">
        <v>19</v>
      </c>
      <c r="D3164" t="s">
        <v>103</v>
      </c>
      <c r="E3164" t="s">
        <v>459</v>
      </c>
      <c r="F3164" t="s">
        <v>460</v>
      </c>
      <c r="G3164">
        <v>4310</v>
      </c>
      <c r="H3164" t="s">
        <v>461</v>
      </c>
      <c r="I3164">
        <v>63300056</v>
      </c>
      <c r="J3164" t="s">
        <v>1536</v>
      </c>
      <c r="K3164" s="3"/>
      <c r="L3164" s="3">
        <v>1013331.3104140235</v>
      </c>
      <c r="M3164" s="3">
        <v>1048797.9062785143</v>
      </c>
      <c r="N3164" s="107"/>
      <c r="O3164" s="100"/>
      <c r="P3164" s="3">
        <f t="shared" si="49"/>
        <v>2062129.2166925378</v>
      </c>
    </row>
    <row r="3165" spans="1:16" x14ac:dyDescent="0.35">
      <c r="A3165" t="s">
        <v>10</v>
      </c>
      <c r="C3165" t="s">
        <v>19</v>
      </c>
      <c r="D3165" t="s">
        <v>103</v>
      </c>
      <c r="E3165" t="s">
        <v>459</v>
      </c>
      <c r="F3165" t="s">
        <v>460</v>
      </c>
      <c r="G3165">
        <v>4310</v>
      </c>
      <c r="H3165" t="s">
        <v>461</v>
      </c>
      <c r="I3165">
        <v>63300070</v>
      </c>
      <c r="J3165" t="s">
        <v>1658</v>
      </c>
      <c r="K3165" s="3"/>
      <c r="L3165" s="3">
        <v>1000</v>
      </c>
      <c r="M3165" s="3">
        <v>1000</v>
      </c>
      <c r="N3165" s="107"/>
      <c r="O3165" s="100"/>
      <c r="P3165" s="3">
        <f t="shared" si="49"/>
        <v>2000</v>
      </c>
    </row>
    <row r="3166" spans="1:16" x14ac:dyDescent="0.35">
      <c r="A3166" t="s">
        <v>10</v>
      </c>
      <c r="C3166" t="s">
        <v>19</v>
      </c>
      <c r="D3166" t="s">
        <v>103</v>
      </c>
      <c r="E3166" t="s">
        <v>459</v>
      </c>
      <c r="F3166" t="s">
        <v>460</v>
      </c>
      <c r="G3166">
        <v>4310</v>
      </c>
      <c r="H3166" t="s">
        <v>461</v>
      </c>
      <c r="I3166">
        <v>63300075</v>
      </c>
      <c r="J3166" t="s">
        <v>1480</v>
      </c>
      <c r="K3166" s="3"/>
      <c r="L3166" s="3">
        <v>2126185.7939429786</v>
      </c>
      <c r="M3166" s="3">
        <v>2158078.580852123</v>
      </c>
      <c r="N3166" s="107"/>
      <c r="O3166" s="100"/>
      <c r="P3166" s="3">
        <f t="shared" si="49"/>
        <v>4284264.3747951016</v>
      </c>
    </row>
    <row r="3167" spans="1:16" x14ac:dyDescent="0.35">
      <c r="A3167" t="s">
        <v>10</v>
      </c>
      <c r="C3167" t="s">
        <v>19</v>
      </c>
      <c r="D3167" t="s">
        <v>103</v>
      </c>
      <c r="E3167" t="s">
        <v>459</v>
      </c>
      <c r="F3167" t="s">
        <v>460</v>
      </c>
      <c r="G3167">
        <v>4310</v>
      </c>
      <c r="H3167" t="s">
        <v>461</v>
      </c>
      <c r="I3167">
        <v>63300150</v>
      </c>
      <c r="J3167" t="s">
        <v>1680</v>
      </c>
      <c r="K3167" s="3"/>
      <c r="L3167" s="3">
        <v>967528.26158358378</v>
      </c>
      <c r="M3167" s="3">
        <v>986878.82681525545</v>
      </c>
      <c r="N3167" s="107"/>
      <c r="O3167" s="100"/>
      <c r="P3167" s="3">
        <f t="shared" si="49"/>
        <v>1954407.0883988393</v>
      </c>
    </row>
    <row r="3168" spans="1:16" x14ac:dyDescent="0.35">
      <c r="A3168" t="s">
        <v>10</v>
      </c>
      <c r="C3168" t="s">
        <v>19</v>
      </c>
      <c r="D3168" t="s">
        <v>103</v>
      </c>
      <c r="E3168" t="s">
        <v>459</v>
      </c>
      <c r="F3168" t="s">
        <v>460</v>
      </c>
      <c r="G3168">
        <v>4310</v>
      </c>
      <c r="H3168" t="s">
        <v>461</v>
      </c>
      <c r="I3168">
        <v>63300155</v>
      </c>
      <c r="J3168" t="s">
        <v>1877</v>
      </c>
      <c r="K3168" s="3"/>
      <c r="L3168" s="3">
        <v>1002253.5</v>
      </c>
      <c r="M3168" s="3">
        <v>1002253.5</v>
      </c>
      <c r="N3168" s="107"/>
      <c r="O3168" s="100"/>
      <c r="P3168" s="3">
        <f t="shared" si="49"/>
        <v>2004507</v>
      </c>
    </row>
    <row r="3169" spans="1:16" x14ac:dyDescent="0.35">
      <c r="A3169" t="s">
        <v>10</v>
      </c>
      <c r="C3169" t="s">
        <v>19</v>
      </c>
      <c r="D3169" t="s">
        <v>103</v>
      </c>
      <c r="E3169" t="s">
        <v>462</v>
      </c>
      <c r="F3169" t="s">
        <v>463</v>
      </c>
      <c r="G3169">
        <v>4310</v>
      </c>
      <c r="H3169" t="s">
        <v>461</v>
      </c>
      <c r="I3169">
        <v>63300033</v>
      </c>
      <c r="J3169" t="s">
        <v>1661</v>
      </c>
      <c r="K3169" s="3"/>
      <c r="L3169" s="3">
        <v>4560</v>
      </c>
      <c r="M3169" s="3">
        <v>4560</v>
      </c>
      <c r="N3169" s="107"/>
      <c r="O3169" s="100"/>
      <c r="P3169" s="3">
        <f t="shared" si="49"/>
        <v>9120</v>
      </c>
    </row>
    <row r="3170" spans="1:16" x14ac:dyDescent="0.35">
      <c r="A3170" t="s">
        <v>10</v>
      </c>
      <c r="C3170" t="s">
        <v>19</v>
      </c>
      <c r="D3170" t="s">
        <v>103</v>
      </c>
      <c r="E3170" t="s">
        <v>462</v>
      </c>
      <c r="F3170" t="s">
        <v>463</v>
      </c>
      <c r="G3170">
        <v>4310</v>
      </c>
      <c r="H3170" t="s">
        <v>461</v>
      </c>
      <c r="I3170">
        <v>63300056</v>
      </c>
      <c r="J3170" t="s">
        <v>1536</v>
      </c>
      <c r="K3170" s="3"/>
      <c r="L3170" s="3">
        <v>298988.97684102558</v>
      </c>
      <c r="M3170" s="3">
        <v>309453.59103046142</v>
      </c>
      <c r="N3170" s="107"/>
      <c r="O3170" s="100"/>
      <c r="P3170" s="3">
        <f t="shared" si="49"/>
        <v>608442.567871487</v>
      </c>
    </row>
    <row r="3171" spans="1:16" x14ac:dyDescent="0.35">
      <c r="A3171" t="s">
        <v>10</v>
      </c>
      <c r="C3171" t="s">
        <v>19</v>
      </c>
      <c r="D3171" t="s">
        <v>103</v>
      </c>
      <c r="E3171" t="s">
        <v>1754</v>
      </c>
      <c r="F3171" t="s">
        <v>1755</v>
      </c>
      <c r="G3171">
        <v>5012</v>
      </c>
      <c r="H3171" t="s">
        <v>313</v>
      </c>
      <c r="I3171">
        <v>63300152</v>
      </c>
      <c r="J3171" t="s">
        <v>1741</v>
      </c>
      <c r="K3171" s="3"/>
      <c r="L3171" s="3">
        <v>0</v>
      </c>
      <c r="M3171" s="3">
        <v>0</v>
      </c>
      <c r="N3171" s="107"/>
      <c r="O3171" s="100"/>
      <c r="P3171" s="3">
        <f t="shared" si="49"/>
        <v>0</v>
      </c>
    </row>
    <row r="3172" spans="1:16" x14ac:dyDescent="0.35">
      <c r="A3172" t="s">
        <v>10</v>
      </c>
      <c r="C3172" t="s">
        <v>19</v>
      </c>
      <c r="D3172" t="s">
        <v>103</v>
      </c>
      <c r="E3172" t="s">
        <v>1756</v>
      </c>
      <c r="F3172" t="s">
        <v>1757</v>
      </c>
      <c r="G3172">
        <v>5012</v>
      </c>
      <c r="H3172" t="s">
        <v>313</v>
      </c>
      <c r="I3172">
        <v>63300152</v>
      </c>
      <c r="J3172" t="s">
        <v>1741</v>
      </c>
      <c r="K3172" s="3"/>
      <c r="L3172" s="3">
        <v>0</v>
      </c>
      <c r="M3172" s="3">
        <v>0</v>
      </c>
      <c r="N3172" s="107"/>
      <c r="O3172" s="100"/>
      <c r="P3172" s="3">
        <f t="shared" si="49"/>
        <v>0</v>
      </c>
    </row>
    <row r="3173" spans="1:16" x14ac:dyDescent="0.35">
      <c r="A3173" t="s">
        <v>10</v>
      </c>
      <c r="C3173" t="s">
        <v>19</v>
      </c>
      <c r="D3173" t="s">
        <v>103</v>
      </c>
      <c r="E3173" t="s">
        <v>1758</v>
      </c>
      <c r="F3173" t="s">
        <v>1759</v>
      </c>
      <c r="G3173">
        <v>5012</v>
      </c>
      <c r="H3173" t="s">
        <v>313</v>
      </c>
      <c r="I3173">
        <v>63300152</v>
      </c>
      <c r="J3173" t="s">
        <v>1741</v>
      </c>
      <c r="K3173" s="3"/>
      <c r="L3173" s="3">
        <v>0</v>
      </c>
      <c r="M3173" s="3">
        <v>0</v>
      </c>
      <c r="N3173" s="107"/>
      <c r="O3173" s="100"/>
      <c r="P3173" s="3">
        <f t="shared" si="49"/>
        <v>0</v>
      </c>
    </row>
    <row r="3174" spans="1:16" x14ac:dyDescent="0.35">
      <c r="A3174" t="s">
        <v>10</v>
      </c>
      <c r="C3174" t="s">
        <v>19</v>
      </c>
      <c r="D3174" t="s">
        <v>103</v>
      </c>
      <c r="E3174" t="s">
        <v>1760</v>
      </c>
      <c r="F3174" t="s">
        <v>1761</v>
      </c>
      <c r="G3174">
        <v>5012</v>
      </c>
      <c r="H3174" t="s">
        <v>313</v>
      </c>
      <c r="I3174">
        <v>63300152</v>
      </c>
      <c r="J3174" t="s">
        <v>1741</v>
      </c>
      <c r="K3174" s="3"/>
      <c r="L3174" s="3">
        <v>0</v>
      </c>
      <c r="M3174" s="3">
        <v>0</v>
      </c>
      <c r="N3174" s="107"/>
      <c r="O3174" s="100"/>
      <c r="P3174" s="3">
        <f t="shared" si="49"/>
        <v>0</v>
      </c>
    </row>
    <row r="3175" spans="1:16" x14ac:dyDescent="0.35">
      <c r="A3175" t="s">
        <v>10</v>
      </c>
      <c r="C3175" t="s">
        <v>19</v>
      </c>
      <c r="D3175" t="s">
        <v>103</v>
      </c>
      <c r="E3175" t="s">
        <v>1762</v>
      </c>
      <c r="F3175" t="s">
        <v>1763</v>
      </c>
      <c r="G3175">
        <v>5012</v>
      </c>
      <c r="H3175" t="s">
        <v>313</v>
      </c>
      <c r="I3175">
        <v>63300152</v>
      </c>
      <c r="J3175" t="s">
        <v>1741</v>
      </c>
      <c r="K3175" s="3"/>
      <c r="L3175" s="3">
        <v>0</v>
      </c>
      <c r="M3175" s="3">
        <v>0</v>
      </c>
      <c r="N3175" s="107"/>
      <c r="O3175" s="100"/>
      <c r="P3175" s="3">
        <f t="shared" si="49"/>
        <v>0</v>
      </c>
    </row>
    <row r="3176" spans="1:16" x14ac:dyDescent="0.35">
      <c r="A3176" t="s">
        <v>10</v>
      </c>
      <c r="C3176" t="s">
        <v>19</v>
      </c>
      <c r="D3176" t="s">
        <v>103</v>
      </c>
      <c r="E3176" t="s">
        <v>1764</v>
      </c>
      <c r="F3176" t="s">
        <v>1765</v>
      </c>
      <c r="G3176">
        <v>5012</v>
      </c>
      <c r="H3176" t="s">
        <v>313</v>
      </c>
      <c r="I3176">
        <v>63300152</v>
      </c>
      <c r="J3176" t="s">
        <v>1741</v>
      </c>
      <c r="K3176" s="3"/>
      <c r="L3176" s="3">
        <v>0</v>
      </c>
      <c r="M3176" s="3">
        <v>0</v>
      </c>
      <c r="N3176" s="107"/>
      <c r="O3176" s="100"/>
      <c r="P3176" s="3">
        <f t="shared" si="49"/>
        <v>0</v>
      </c>
    </row>
    <row r="3177" spans="1:16" x14ac:dyDescent="0.35">
      <c r="A3177" t="s">
        <v>10</v>
      </c>
      <c r="C3177" t="s">
        <v>19</v>
      </c>
      <c r="D3177" t="s">
        <v>103</v>
      </c>
      <c r="E3177" t="s">
        <v>1766</v>
      </c>
      <c r="F3177" t="s">
        <v>1767</v>
      </c>
      <c r="G3177">
        <v>5012</v>
      </c>
      <c r="H3177" t="s">
        <v>313</v>
      </c>
      <c r="I3177">
        <v>63300152</v>
      </c>
      <c r="J3177" t="s">
        <v>1741</v>
      </c>
      <c r="K3177" s="3"/>
      <c r="L3177" s="3">
        <v>0</v>
      </c>
      <c r="M3177" s="3">
        <v>0</v>
      </c>
      <c r="N3177" s="107"/>
      <c r="O3177" s="100"/>
      <c r="P3177" s="3">
        <f t="shared" si="49"/>
        <v>0</v>
      </c>
    </row>
    <row r="3178" spans="1:16" x14ac:dyDescent="0.35">
      <c r="A3178" t="s">
        <v>10</v>
      </c>
      <c r="C3178" t="s">
        <v>19</v>
      </c>
      <c r="D3178" t="s">
        <v>103</v>
      </c>
      <c r="E3178" t="s">
        <v>1768</v>
      </c>
      <c r="F3178" t="s">
        <v>1769</v>
      </c>
      <c r="G3178">
        <v>5012</v>
      </c>
      <c r="H3178" t="s">
        <v>313</v>
      </c>
      <c r="I3178">
        <v>63300152</v>
      </c>
      <c r="J3178" t="s">
        <v>1741</v>
      </c>
      <c r="K3178" s="3"/>
      <c r="L3178" s="3">
        <v>0</v>
      </c>
      <c r="M3178" s="3">
        <v>0</v>
      </c>
      <c r="N3178" s="107"/>
      <c r="O3178" s="100"/>
      <c r="P3178" s="3">
        <f t="shared" si="49"/>
        <v>0</v>
      </c>
    </row>
    <row r="3179" spans="1:16" x14ac:dyDescent="0.35">
      <c r="A3179" t="s">
        <v>10</v>
      </c>
      <c r="C3179" t="s">
        <v>19</v>
      </c>
      <c r="D3179" t="s">
        <v>103</v>
      </c>
      <c r="E3179" t="s">
        <v>1770</v>
      </c>
      <c r="F3179" t="s">
        <v>1771</v>
      </c>
      <c r="G3179">
        <v>5012</v>
      </c>
      <c r="H3179" t="s">
        <v>313</v>
      </c>
      <c r="I3179">
        <v>63300152</v>
      </c>
      <c r="J3179" t="s">
        <v>1741</v>
      </c>
      <c r="K3179" s="3"/>
      <c r="L3179" s="3">
        <v>0</v>
      </c>
      <c r="M3179" s="3">
        <v>0</v>
      </c>
      <c r="N3179" s="107"/>
      <c r="O3179" s="100"/>
      <c r="P3179" s="3">
        <f t="shared" si="49"/>
        <v>0</v>
      </c>
    </row>
    <row r="3180" spans="1:16" x14ac:dyDescent="0.35">
      <c r="A3180" t="s">
        <v>10</v>
      </c>
      <c r="C3180" t="s">
        <v>19</v>
      </c>
      <c r="D3180" t="s">
        <v>103</v>
      </c>
      <c r="E3180" t="s">
        <v>1772</v>
      </c>
      <c r="F3180" t="s">
        <v>1773</v>
      </c>
      <c r="G3180">
        <v>5012</v>
      </c>
      <c r="H3180" t="s">
        <v>313</v>
      </c>
      <c r="I3180">
        <v>63300152</v>
      </c>
      <c r="J3180" t="s">
        <v>1741</v>
      </c>
      <c r="K3180" s="3"/>
      <c r="L3180" s="3">
        <v>0</v>
      </c>
      <c r="M3180" s="3">
        <v>0</v>
      </c>
      <c r="N3180" s="107"/>
      <c r="O3180" s="100"/>
      <c r="P3180" s="3">
        <f t="shared" si="49"/>
        <v>0</v>
      </c>
    </row>
    <row r="3181" spans="1:16" x14ac:dyDescent="0.35">
      <c r="A3181" t="s">
        <v>10</v>
      </c>
      <c r="C3181" t="s">
        <v>19</v>
      </c>
      <c r="D3181" t="s">
        <v>103</v>
      </c>
      <c r="E3181" t="s">
        <v>1774</v>
      </c>
      <c r="F3181" t="s">
        <v>1775</v>
      </c>
      <c r="G3181">
        <v>5012</v>
      </c>
      <c r="H3181" t="s">
        <v>313</v>
      </c>
      <c r="I3181">
        <v>63300152</v>
      </c>
      <c r="J3181" t="s">
        <v>1741</v>
      </c>
      <c r="K3181" s="3"/>
      <c r="L3181" s="3">
        <v>0</v>
      </c>
      <c r="M3181" s="3">
        <v>0</v>
      </c>
      <c r="N3181" s="107"/>
      <c r="O3181" s="100"/>
      <c r="P3181" s="3">
        <f t="shared" si="49"/>
        <v>0</v>
      </c>
    </row>
    <row r="3182" spans="1:16" x14ac:dyDescent="0.35">
      <c r="A3182" t="s">
        <v>10</v>
      </c>
      <c r="C3182" t="s">
        <v>19</v>
      </c>
      <c r="D3182" t="s">
        <v>103</v>
      </c>
      <c r="E3182" t="s">
        <v>1776</v>
      </c>
      <c r="F3182" t="s">
        <v>1777</v>
      </c>
      <c r="G3182">
        <v>5012</v>
      </c>
      <c r="H3182" t="s">
        <v>313</v>
      </c>
      <c r="I3182">
        <v>63300152</v>
      </c>
      <c r="J3182" t="s">
        <v>1741</v>
      </c>
      <c r="K3182" s="3"/>
      <c r="L3182" s="3">
        <v>0</v>
      </c>
      <c r="M3182" s="3">
        <v>0</v>
      </c>
      <c r="N3182" s="107"/>
      <c r="O3182" s="100"/>
      <c r="P3182" s="3">
        <f t="shared" si="49"/>
        <v>0</v>
      </c>
    </row>
    <row r="3183" spans="1:16" x14ac:dyDescent="0.35">
      <c r="A3183" t="s">
        <v>10</v>
      </c>
      <c r="C3183" t="s">
        <v>19</v>
      </c>
      <c r="D3183" t="s">
        <v>103</v>
      </c>
      <c r="E3183" t="s">
        <v>1778</v>
      </c>
      <c r="F3183" t="s">
        <v>1779</v>
      </c>
      <c r="G3183">
        <v>5012</v>
      </c>
      <c r="H3183" t="s">
        <v>313</v>
      </c>
      <c r="I3183">
        <v>63300152</v>
      </c>
      <c r="J3183" t="s">
        <v>1741</v>
      </c>
      <c r="K3183" s="3"/>
      <c r="L3183" s="3">
        <v>0</v>
      </c>
      <c r="M3183" s="3">
        <v>0</v>
      </c>
      <c r="N3183" s="107"/>
      <c r="O3183" s="100"/>
      <c r="P3183" s="3">
        <f t="shared" si="49"/>
        <v>0</v>
      </c>
    </row>
    <row r="3184" spans="1:16" x14ac:dyDescent="0.35">
      <c r="A3184" t="s">
        <v>10</v>
      </c>
      <c r="C3184" t="s">
        <v>19</v>
      </c>
      <c r="D3184" t="s">
        <v>103</v>
      </c>
      <c r="E3184" t="s">
        <v>1780</v>
      </c>
      <c r="F3184" t="s">
        <v>1781</v>
      </c>
      <c r="G3184">
        <v>5012</v>
      </c>
      <c r="H3184" t="s">
        <v>313</v>
      </c>
      <c r="I3184">
        <v>63300152</v>
      </c>
      <c r="J3184" t="s">
        <v>1741</v>
      </c>
      <c r="K3184" s="3"/>
      <c r="L3184" s="3">
        <v>0</v>
      </c>
      <c r="M3184" s="3">
        <v>0</v>
      </c>
      <c r="N3184" s="107"/>
      <c r="O3184" s="100"/>
      <c r="P3184" s="3">
        <f t="shared" si="49"/>
        <v>0</v>
      </c>
    </row>
    <row r="3185" spans="1:16" x14ac:dyDescent="0.35">
      <c r="A3185" t="s">
        <v>10</v>
      </c>
      <c r="C3185" t="s">
        <v>19</v>
      </c>
      <c r="D3185" t="s">
        <v>103</v>
      </c>
      <c r="E3185" t="s">
        <v>285</v>
      </c>
      <c r="F3185" t="s">
        <v>286</v>
      </c>
      <c r="G3185">
        <v>5017</v>
      </c>
      <c r="H3185" t="s">
        <v>287</v>
      </c>
      <c r="I3185">
        <v>63300056</v>
      </c>
      <c r="J3185" t="s">
        <v>1536</v>
      </c>
      <c r="K3185" s="3"/>
      <c r="L3185" s="3">
        <v>0</v>
      </c>
      <c r="M3185" s="3">
        <v>0</v>
      </c>
      <c r="N3185" s="107"/>
      <c r="O3185" s="100"/>
      <c r="P3185" s="3">
        <f t="shared" si="49"/>
        <v>0</v>
      </c>
    </row>
    <row r="3186" spans="1:16" x14ac:dyDescent="0.35">
      <c r="A3186" t="s">
        <v>10</v>
      </c>
      <c r="C3186" t="s">
        <v>19</v>
      </c>
      <c r="D3186" t="s">
        <v>103</v>
      </c>
      <c r="E3186" t="s">
        <v>285</v>
      </c>
      <c r="F3186" t="s">
        <v>286</v>
      </c>
      <c r="G3186">
        <v>5017</v>
      </c>
      <c r="H3186" t="s">
        <v>287</v>
      </c>
      <c r="I3186">
        <v>63300060</v>
      </c>
      <c r="J3186" t="s">
        <v>1546</v>
      </c>
      <c r="K3186" s="3"/>
      <c r="L3186" s="3">
        <v>0</v>
      </c>
      <c r="M3186" s="3">
        <v>0</v>
      </c>
      <c r="N3186" s="107"/>
      <c r="O3186" s="100"/>
      <c r="P3186" s="3">
        <f t="shared" si="49"/>
        <v>0</v>
      </c>
    </row>
    <row r="3187" spans="1:16" x14ac:dyDescent="0.35">
      <c r="A3187" t="s">
        <v>10</v>
      </c>
      <c r="C3187" t="s">
        <v>19</v>
      </c>
      <c r="D3187" t="s">
        <v>103</v>
      </c>
      <c r="E3187" t="s">
        <v>285</v>
      </c>
      <c r="F3187" t="s">
        <v>286</v>
      </c>
      <c r="G3187">
        <v>5017</v>
      </c>
      <c r="H3187" t="s">
        <v>287</v>
      </c>
      <c r="I3187">
        <v>63300150</v>
      </c>
      <c r="J3187" t="s">
        <v>1680</v>
      </c>
      <c r="K3187" s="3"/>
      <c r="L3187" s="3">
        <v>0</v>
      </c>
      <c r="M3187" s="3">
        <v>0</v>
      </c>
      <c r="N3187" s="107"/>
      <c r="O3187" s="100"/>
      <c r="P3187" s="3">
        <f t="shared" si="49"/>
        <v>0</v>
      </c>
    </row>
    <row r="3188" spans="1:16" x14ac:dyDescent="0.35">
      <c r="A3188" t="s">
        <v>10</v>
      </c>
      <c r="C3188" t="s">
        <v>19</v>
      </c>
      <c r="D3188" t="s">
        <v>103</v>
      </c>
      <c r="E3188" t="s">
        <v>285</v>
      </c>
      <c r="F3188" t="s">
        <v>286</v>
      </c>
      <c r="G3188">
        <v>5017</v>
      </c>
      <c r="H3188" t="s">
        <v>287</v>
      </c>
      <c r="I3188">
        <v>63300152</v>
      </c>
      <c r="J3188" t="s">
        <v>1741</v>
      </c>
      <c r="K3188" s="3"/>
      <c r="L3188" s="3">
        <v>0</v>
      </c>
      <c r="M3188" s="3">
        <v>0</v>
      </c>
      <c r="N3188" s="107"/>
      <c r="O3188" s="100"/>
      <c r="P3188" s="3">
        <f t="shared" si="49"/>
        <v>0</v>
      </c>
    </row>
    <row r="3189" spans="1:16" x14ac:dyDescent="0.35">
      <c r="A3189" t="s">
        <v>10</v>
      </c>
      <c r="C3189" t="s">
        <v>19</v>
      </c>
      <c r="D3189" t="s">
        <v>103</v>
      </c>
      <c r="E3189" t="s">
        <v>288</v>
      </c>
      <c r="F3189" t="s">
        <v>289</v>
      </c>
      <c r="G3189">
        <v>5017</v>
      </c>
      <c r="H3189" t="s">
        <v>287</v>
      </c>
      <c r="I3189">
        <v>63300056</v>
      </c>
      <c r="J3189" t="s">
        <v>1536</v>
      </c>
      <c r="K3189" s="3"/>
      <c r="L3189" s="3">
        <v>0</v>
      </c>
      <c r="M3189" s="3">
        <v>0</v>
      </c>
      <c r="N3189" s="107"/>
      <c r="O3189" s="100"/>
      <c r="P3189" s="3">
        <f t="shared" si="49"/>
        <v>0</v>
      </c>
    </row>
    <row r="3190" spans="1:16" x14ac:dyDescent="0.35">
      <c r="A3190" t="s">
        <v>10</v>
      </c>
      <c r="C3190" t="s">
        <v>19</v>
      </c>
      <c r="D3190" t="s">
        <v>103</v>
      </c>
      <c r="E3190" t="s">
        <v>288</v>
      </c>
      <c r="F3190" t="s">
        <v>289</v>
      </c>
      <c r="G3190">
        <v>5017</v>
      </c>
      <c r="H3190" t="s">
        <v>287</v>
      </c>
      <c r="I3190">
        <v>63300060</v>
      </c>
      <c r="J3190" t="s">
        <v>1546</v>
      </c>
      <c r="K3190" s="3"/>
      <c r="L3190" s="3">
        <v>0</v>
      </c>
      <c r="M3190" s="3">
        <v>0</v>
      </c>
      <c r="N3190" s="107"/>
      <c r="O3190" s="100"/>
      <c r="P3190" s="3">
        <f t="shared" si="49"/>
        <v>0</v>
      </c>
    </row>
    <row r="3191" spans="1:16" x14ac:dyDescent="0.35">
      <c r="A3191" t="s">
        <v>10</v>
      </c>
      <c r="C3191" t="s">
        <v>19</v>
      </c>
      <c r="D3191" t="s">
        <v>103</v>
      </c>
      <c r="E3191" t="s">
        <v>288</v>
      </c>
      <c r="F3191" t="s">
        <v>289</v>
      </c>
      <c r="G3191">
        <v>5017</v>
      </c>
      <c r="H3191" t="s">
        <v>287</v>
      </c>
      <c r="I3191">
        <v>63300150</v>
      </c>
      <c r="J3191" t="s">
        <v>1680</v>
      </c>
      <c r="K3191" s="3"/>
      <c r="L3191" s="3">
        <v>0</v>
      </c>
      <c r="M3191" s="3">
        <v>0</v>
      </c>
      <c r="N3191" s="107"/>
      <c r="O3191" s="100"/>
      <c r="P3191" s="3">
        <f t="shared" si="49"/>
        <v>0</v>
      </c>
    </row>
    <row r="3192" spans="1:16" x14ac:dyDescent="0.35">
      <c r="A3192" t="s">
        <v>10</v>
      </c>
      <c r="C3192" t="s">
        <v>19</v>
      </c>
      <c r="D3192" t="s">
        <v>103</v>
      </c>
      <c r="E3192" t="s">
        <v>288</v>
      </c>
      <c r="F3192" t="s">
        <v>289</v>
      </c>
      <c r="G3192">
        <v>5017</v>
      </c>
      <c r="H3192" t="s">
        <v>287</v>
      </c>
      <c r="I3192">
        <v>63300155</v>
      </c>
      <c r="J3192" t="s">
        <v>1877</v>
      </c>
      <c r="K3192" s="3"/>
      <c r="L3192" s="3">
        <v>0</v>
      </c>
      <c r="M3192" s="3">
        <v>0</v>
      </c>
      <c r="N3192" s="107"/>
      <c r="O3192" s="100"/>
      <c r="P3192" s="3">
        <f t="shared" si="49"/>
        <v>0</v>
      </c>
    </row>
    <row r="3193" spans="1:16" x14ac:dyDescent="0.35">
      <c r="A3193" t="s">
        <v>10</v>
      </c>
      <c r="C3193" t="s">
        <v>19</v>
      </c>
      <c r="D3193" t="s">
        <v>103</v>
      </c>
      <c r="E3193" t="s">
        <v>1587</v>
      </c>
      <c r="F3193" t="s">
        <v>1588</v>
      </c>
      <c r="G3193">
        <v>5017</v>
      </c>
      <c r="H3193" t="s">
        <v>287</v>
      </c>
      <c r="I3193">
        <v>63300060</v>
      </c>
      <c r="J3193" t="s">
        <v>1546</v>
      </c>
      <c r="K3193" s="3"/>
      <c r="L3193" s="3">
        <v>0</v>
      </c>
      <c r="M3193" s="3">
        <v>0</v>
      </c>
      <c r="N3193" s="107"/>
      <c r="O3193" s="100"/>
      <c r="P3193" s="3">
        <f t="shared" si="49"/>
        <v>0</v>
      </c>
    </row>
    <row r="3194" spans="1:16" x14ac:dyDescent="0.35">
      <c r="A3194" t="s">
        <v>10</v>
      </c>
      <c r="C3194" t="s">
        <v>19</v>
      </c>
      <c r="D3194" t="s">
        <v>103</v>
      </c>
      <c r="E3194" t="s">
        <v>1587</v>
      </c>
      <c r="F3194" t="s">
        <v>1588</v>
      </c>
      <c r="G3194">
        <v>5017</v>
      </c>
      <c r="H3194" t="s">
        <v>287</v>
      </c>
      <c r="I3194">
        <v>63300150</v>
      </c>
      <c r="J3194" t="s">
        <v>1680</v>
      </c>
      <c r="K3194" s="3"/>
      <c r="L3194" s="3">
        <v>0</v>
      </c>
      <c r="M3194" s="3">
        <v>0</v>
      </c>
      <c r="N3194" s="107"/>
      <c r="O3194" s="100"/>
      <c r="P3194" s="3">
        <f t="shared" si="49"/>
        <v>0</v>
      </c>
    </row>
    <row r="3195" spans="1:16" x14ac:dyDescent="0.35">
      <c r="A3195" t="s">
        <v>10</v>
      </c>
      <c r="C3195" t="s">
        <v>19</v>
      </c>
      <c r="D3195" t="s">
        <v>103</v>
      </c>
      <c r="E3195" t="s">
        <v>290</v>
      </c>
      <c r="F3195" t="s">
        <v>291</v>
      </c>
      <c r="G3195">
        <v>5017</v>
      </c>
      <c r="H3195" t="s">
        <v>287</v>
      </c>
      <c r="I3195">
        <v>63300056</v>
      </c>
      <c r="J3195" t="s">
        <v>1536</v>
      </c>
      <c r="K3195" s="3"/>
      <c r="L3195" s="3">
        <v>0</v>
      </c>
      <c r="M3195" s="3">
        <v>0</v>
      </c>
      <c r="N3195" s="107"/>
      <c r="O3195" s="100"/>
      <c r="P3195" s="3">
        <f t="shared" si="49"/>
        <v>0</v>
      </c>
    </row>
    <row r="3196" spans="1:16" x14ac:dyDescent="0.35">
      <c r="A3196" t="s">
        <v>10</v>
      </c>
      <c r="C3196" t="s">
        <v>19</v>
      </c>
      <c r="D3196" t="s">
        <v>103</v>
      </c>
      <c r="E3196" t="s">
        <v>290</v>
      </c>
      <c r="F3196" t="s">
        <v>291</v>
      </c>
      <c r="G3196">
        <v>5017</v>
      </c>
      <c r="H3196" t="s">
        <v>287</v>
      </c>
      <c r="I3196">
        <v>63300060</v>
      </c>
      <c r="J3196" t="s">
        <v>1546</v>
      </c>
      <c r="K3196" s="3"/>
      <c r="L3196" s="3">
        <v>0</v>
      </c>
      <c r="M3196" s="3">
        <v>0</v>
      </c>
      <c r="N3196" s="107"/>
      <c r="O3196" s="100"/>
      <c r="P3196" s="3">
        <f t="shared" si="49"/>
        <v>0</v>
      </c>
    </row>
    <row r="3197" spans="1:16" x14ac:dyDescent="0.35">
      <c r="A3197" t="s">
        <v>10</v>
      </c>
      <c r="C3197" t="s">
        <v>19</v>
      </c>
      <c r="D3197" t="s">
        <v>103</v>
      </c>
      <c r="E3197" t="s">
        <v>290</v>
      </c>
      <c r="F3197" t="s">
        <v>291</v>
      </c>
      <c r="G3197">
        <v>5017</v>
      </c>
      <c r="H3197" t="s">
        <v>287</v>
      </c>
      <c r="I3197">
        <v>63300150</v>
      </c>
      <c r="J3197" t="s">
        <v>1680</v>
      </c>
      <c r="K3197" s="3"/>
      <c r="L3197" s="3">
        <v>0</v>
      </c>
      <c r="M3197" s="3">
        <v>0</v>
      </c>
      <c r="N3197" s="107"/>
      <c r="O3197" s="100"/>
      <c r="P3197" s="3">
        <f t="shared" si="49"/>
        <v>0</v>
      </c>
    </row>
    <row r="3198" spans="1:16" x14ac:dyDescent="0.35">
      <c r="A3198" t="s">
        <v>10</v>
      </c>
      <c r="C3198" t="s">
        <v>19</v>
      </c>
      <c r="D3198" t="s">
        <v>103</v>
      </c>
      <c r="E3198" t="s">
        <v>292</v>
      </c>
      <c r="F3198" t="s">
        <v>293</v>
      </c>
      <c r="G3198">
        <v>5017</v>
      </c>
      <c r="H3198" t="s">
        <v>287</v>
      </c>
      <c r="I3198">
        <v>63300056</v>
      </c>
      <c r="J3198" t="s">
        <v>1536</v>
      </c>
      <c r="K3198" s="3"/>
      <c r="L3198" s="3">
        <v>0</v>
      </c>
      <c r="M3198" s="3">
        <v>0</v>
      </c>
      <c r="N3198" s="107"/>
      <c r="O3198" s="100"/>
      <c r="P3198" s="3">
        <f t="shared" si="49"/>
        <v>0</v>
      </c>
    </row>
    <row r="3199" spans="1:16" x14ac:dyDescent="0.35">
      <c r="A3199" t="s">
        <v>10</v>
      </c>
      <c r="C3199" t="s">
        <v>19</v>
      </c>
      <c r="D3199" t="s">
        <v>103</v>
      </c>
      <c r="E3199" t="s">
        <v>292</v>
      </c>
      <c r="F3199" t="s">
        <v>293</v>
      </c>
      <c r="G3199">
        <v>5017</v>
      </c>
      <c r="H3199" t="s">
        <v>287</v>
      </c>
      <c r="I3199">
        <v>63300150</v>
      </c>
      <c r="J3199" t="s">
        <v>1680</v>
      </c>
      <c r="K3199" s="3"/>
      <c r="L3199" s="3">
        <v>0</v>
      </c>
      <c r="M3199" s="3">
        <v>0</v>
      </c>
      <c r="N3199" s="107"/>
      <c r="O3199" s="100"/>
      <c r="P3199" s="3">
        <f t="shared" si="49"/>
        <v>0</v>
      </c>
    </row>
    <row r="3200" spans="1:16" x14ac:dyDescent="0.35">
      <c r="A3200" t="s">
        <v>10</v>
      </c>
      <c r="C3200" t="s">
        <v>19</v>
      </c>
      <c r="D3200" t="s">
        <v>103</v>
      </c>
      <c r="E3200" t="s">
        <v>292</v>
      </c>
      <c r="F3200" t="s">
        <v>293</v>
      </c>
      <c r="G3200">
        <v>5017</v>
      </c>
      <c r="H3200" t="s">
        <v>287</v>
      </c>
      <c r="I3200">
        <v>63300152</v>
      </c>
      <c r="J3200" t="s">
        <v>1741</v>
      </c>
      <c r="K3200" s="3"/>
      <c r="L3200" s="3">
        <v>0</v>
      </c>
      <c r="M3200" s="3">
        <v>0</v>
      </c>
      <c r="N3200" s="107"/>
      <c r="O3200" s="100"/>
      <c r="P3200" s="3">
        <f t="shared" si="49"/>
        <v>0</v>
      </c>
    </row>
    <row r="3201" spans="1:16" x14ac:dyDescent="0.35">
      <c r="A3201" t="s">
        <v>10</v>
      </c>
      <c r="C3201" t="s">
        <v>19</v>
      </c>
      <c r="D3201" t="s">
        <v>103</v>
      </c>
      <c r="E3201" t="s">
        <v>294</v>
      </c>
      <c r="F3201" t="s">
        <v>295</v>
      </c>
      <c r="G3201">
        <v>5017</v>
      </c>
      <c r="H3201" t="s">
        <v>287</v>
      </c>
      <c r="I3201">
        <v>63300056</v>
      </c>
      <c r="J3201" t="s">
        <v>1536</v>
      </c>
      <c r="K3201" s="3"/>
      <c r="L3201" s="3">
        <v>0</v>
      </c>
      <c r="M3201" s="3">
        <v>0</v>
      </c>
      <c r="N3201" s="107"/>
      <c r="O3201" s="100"/>
      <c r="P3201" s="3">
        <f t="shared" si="49"/>
        <v>0</v>
      </c>
    </row>
    <row r="3202" spans="1:16" x14ac:dyDescent="0.35">
      <c r="A3202" t="s">
        <v>10</v>
      </c>
      <c r="C3202" t="s">
        <v>19</v>
      </c>
      <c r="D3202" t="s">
        <v>103</v>
      </c>
      <c r="E3202" t="s">
        <v>294</v>
      </c>
      <c r="F3202" t="s">
        <v>295</v>
      </c>
      <c r="G3202">
        <v>5017</v>
      </c>
      <c r="H3202" t="s">
        <v>287</v>
      </c>
      <c r="I3202">
        <v>63300060</v>
      </c>
      <c r="J3202" t="s">
        <v>1546</v>
      </c>
      <c r="K3202" s="3"/>
      <c r="L3202" s="3">
        <v>0</v>
      </c>
      <c r="M3202" s="3">
        <v>0</v>
      </c>
      <c r="N3202" s="107"/>
      <c r="O3202" s="100"/>
      <c r="P3202" s="3">
        <f t="shared" si="49"/>
        <v>0</v>
      </c>
    </row>
    <row r="3203" spans="1:16" x14ac:dyDescent="0.35">
      <c r="A3203" t="s">
        <v>10</v>
      </c>
      <c r="C3203" t="s">
        <v>19</v>
      </c>
      <c r="D3203" t="s">
        <v>103</v>
      </c>
      <c r="E3203" t="s">
        <v>294</v>
      </c>
      <c r="F3203" t="s">
        <v>295</v>
      </c>
      <c r="G3203">
        <v>5017</v>
      </c>
      <c r="H3203" t="s">
        <v>287</v>
      </c>
      <c r="I3203">
        <v>63300150</v>
      </c>
      <c r="J3203" t="s">
        <v>1680</v>
      </c>
      <c r="K3203" s="3"/>
      <c r="L3203" s="3">
        <v>0</v>
      </c>
      <c r="M3203" s="3">
        <v>0</v>
      </c>
      <c r="N3203" s="107"/>
      <c r="O3203" s="100"/>
      <c r="P3203" s="3">
        <f t="shared" si="49"/>
        <v>0</v>
      </c>
    </row>
    <row r="3204" spans="1:16" x14ac:dyDescent="0.35">
      <c r="A3204" t="s">
        <v>10</v>
      </c>
      <c r="C3204" t="s">
        <v>19</v>
      </c>
      <c r="D3204" t="s">
        <v>103</v>
      </c>
      <c r="E3204" t="s">
        <v>294</v>
      </c>
      <c r="F3204" t="s">
        <v>295</v>
      </c>
      <c r="G3204">
        <v>5017</v>
      </c>
      <c r="H3204" t="s">
        <v>287</v>
      </c>
      <c r="I3204">
        <v>63300152</v>
      </c>
      <c r="J3204" t="s">
        <v>1741</v>
      </c>
      <c r="K3204" s="3"/>
      <c r="L3204" s="3">
        <v>0</v>
      </c>
      <c r="M3204" s="3">
        <v>0</v>
      </c>
      <c r="N3204" s="107"/>
      <c r="O3204" s="100"/>
      <c r="P3204" s="3">
        <f t="shared" ref="P3204:P3267" si="50">SUM(L3204:N3204)</f>
        <v>0</v>
      </c>
    </row>
    <row r="3205" spans="1:16" x14ac:dyDescent="0.35">
      <c r="A3205" t="s">
        <v>10</v>
      </c>
      <c r="C3205" t="s">
        <v>19</v>
      </c>
      <c r="D3205" t="s">
        <v>103</v>
      </c>
      <c r="E3205" t="s">
        <v>1589</v>
      </c>
      <c r="F3205" t="s">
        <v>1590</v>
      </c>
      <c r="G3205">
        <v>5017</v>
      </c>
      <c r="H3205" t="s">
        <v>287</v>
      </c>
      <c r="I3205">
        <v>63300060</v>
      </c>
      <c r="J3205" t="s">
        <v>1546</v>
      </c>
      <c r="K3205" s="3"/>
      <c r="L3205" s="3">
        <v>0</v>
      </c>
      <c r="M3205" s="3">
        <v>0</v>
      </c>
      <c r="N3205" s="107"/>
      <c r="O3205" s="100"/>
      <c r="P3205" s="3">
        <f t="shared" si="50"/>
        <v>0</v>
      </c>
    </row>
    <row r="3206" spans="1:16" x14ac:dyDescent="0.35">
      <c r="A3206" t="s">
        <v>10</v>
      </c>
      <c r="C3206" t="s">
        <v>19</v>
      </c>
      <c r="D3206" t="s">
        <v>103</v>
      </c>
      <c r="E3206" t="s">
        <v>1589</v>
      </c>
      <c r="F3206" t="s">
        <v>1590</v>
      </c>
      <c r="G3206">
        <v>5017</v>
      </c>
      <c r="H3206" t="s">
        <v>287</v>
      </c>
      <c r="I3206">
        <v>63300150</v>
      </c>
      <c r="J3206" t="s">
        <v>1680</v>
      </c>
      <c r="K3206" s="3"/>
      <c r="L3206" s="3">
        <v>0</v>
      </c>
      <c r="M3206" s="3">
        <v>0</v>
      </c>
      <c r="N3206" s="107"/>
      <c r="O3206" s="100"/>
      <c r="P3206" s="3">
        <f t="shared" si="50"/>
        <v>0</v>
      </c>
    </row>
    <row r="3207" spans="1:16" x14ac:dyDescent="0.35">
      <c r="A3207" t="s">
        <v>10</v>
      </c>
      <c r="C3207" t="s">
        <v>19</v>
      </c>
      <c r="D3207" t="s">
        <v>103</v>
      </c>
      <c r="E3207" t="s">
        <v>296</v>
      </c>
      <c r="F3207" t="s">
        <v>297</v>
      </c>
      <c r="G3207">
        <v>5017</v>
      </c>
      <c r="H3207" t="s">
        <v>287</v>
      </c>
      <c r="I3207">
        <v>63300030</v>
      </c>
      <c r="J3207" t="s">
        <v>1488</v>
      </c>
      <c r="K3207" s="3"/>
      <c r="L3207" s="3">
        <v>0</v>
      </c>
      <c r="M3207" s="3">
        <v>0</v>
      </c>
      <c r="N3207" s="107"/>
      <c r="O3207" s="100"/>
      <c r="P3207" s="3">
        <f t="shared" si="50"/>
        <v>0</v>
      </c>
    </row>
    <row r="3208" spans="1:16" x14ac:dyDescent="0.35">
      <c r="A3208" t="s">
        <v>10</v>
      </c>
      <c r="C3208" t="s">
        <v>19</v>
      </c>
      <c r="D3208" t="s">
        <v>103</v>
      </c>
      <c r="E3208" t="s">
        <v>296</v>
      </c>
      <c r="F3208" t="s">
        <v>297</v>
      </c>
      <c r="G3208">
        <v>5017</v>
      </c>
      <c r="H3208" t="s">
        <v>287</v>
      </c>
      <c r="I3208">
        <v>63300052</v>
      </c>
      <c r="J3208" t="s">
        <v>1541</v>
      </c>
      <c r="K3208" s="3"/>
      <c r="L3208" s="3">
        <v>0</v>
      </c>
      <c r="M3208" s="3">
        <v>0</v>
      </c>
      <c r="N3208" s="107"/>
      <c r="O3208" s="100"/>
      <c r="P3208" s="3">
        <f t="shared" si="50"/>
        <v>0</v>
      </c>
    </row>
    <row r="3209" spans="1:16" x14ac:dyDescent="0.35">
      <c r="A3209" t="s">
        <v>10</v>
      </c>
      <c r="C3209" t="s">
        <v>19</v>
      </c>
      <c r="D3209" t="s">
        <v>103</v>
      </c>
      <c r="E3209" t="s">
        <v>296</v>
      </c>
      <c r="F3209" t="s">
        <v>297</v>
      </c>
      <c r="G3209">
        <v>5017</v>
      </c>
      <c r="H3209" t="s">
        <v>287</v>
      </c>
      <c r="I3209">
        <v>63300056</v>
      </c>
      <c r="J3209" t="s">
        <v>1536</v>
      </c>
      <c r="K3209" s="3"/>
      <c r="L3209" s="3">
        <v>0</v>
      </c>
      <c r="M3209" s="3">
        <v>0</v>
      </c>
      <c r="N3209" s="107"/>
      <c r="O3209" s="100"/>
      <c r="P3209" s="3">
        <f t="shared" si="50"/>
        <v>0</v>
      </c>
    </row>
    <row r="3210" spans="1:16" x14ac:dyDescent="0.35">
      <c r="A3210" t="s">
        <v>10</v>
      </c>
      <c r="C3210" t="s">
        <v>19</v>
      </c>
      <c r="D3210" t="s">
        <v>103</v>
      </c>
      <c r="E3210" t="s">
        <v>296</v>
      </c>
      <c r="F3210" t="s">
        <v>297</v>
      </c>
      <c r="G3210">
        <v>5017</v>
      </c>
      <c r="H3210" t="s">
        <v>287</v>
      </c>
      <c r="I3210">
        <v>63300150</v>
      </c>
      <c r="J3210" t="s">
        <v>1680</v>
      </c>
      <c r="K3210" s="3"/>
      <c r="L3210" s="3">
        <v>0</v>
      </c>
      <c r="M3210" s="3">
        <v>0</v>
      </c>
      <c r="N3210" s="107"/>
      <c r="O3210" s="100"/>
      <c r="P3210" s="3">
        <f t="shared" si="50"/>
        <v>0</v>
      </c>
    </row>
    <row r="3211" spans="1:16" x14ac:dyDescent="0.35">
      <c r="A3211" t="s">
        <v>10</v>
      </c>
      <c r="C3211" t="s">
        <v>19</v>
      </c>
      <c r="D3211" t="s">
        <v>103</v>
      </c>
      <c r="E3211" t="s">
        <v>1591</v>
      </c>
      <c r="F3211" t="s">
        <v>1592</v>
      </c>
      <c r="G3211">
        <v>5017</v>
      </c>
      <c r="H3211" t="s">
        <v>287</v>
      </c>
      <c r="I3211">
        <v>63300060</v>
      </c>
      <c r="J3211" t="s">
        <v>1546</v>
      </c>
      <c r="K3211" s="3"/>
      <c r="L3211" s="3">
        <v>0</v>
      </c>
      <c r="M3211" s="3">
        <v>0</v>
      </c>
      <c r="N3211" s="107"/>
      <c r="O3211" s="100"/>
      <c r="P3211" s="3">
        <f t="shared" si="50"/>
        <v>0</v>
      </c>
    </row>
    <row r="3212" spans="1:16" x14ac:dyDescent="0.35">
      <c r="A3212" t="s">
        <v>10</v>
      </c>
      <c r="C3212" t="s">
        <v>19</v>
      </c>
      <c r="D3212" t="s">
        <v>103</v>
      </c>
      <c r="E3212" t="s">
        <v>1591</v>
      </c>
      <c r="F3212" t="s">
        <v>1592</v>
      </c>
      <c r="G3212">
        <v>5017</v>
      </c>
      <c r="H3212" t="s">
        <v>287</v>
      </c>
      <c r="I3212">
        <v>63300150</v>
      </c>
      <c r="J3212" t="s">
        <v>1680</v>
      </c>
      <c r="K3212" s="3"/>
      <c r="L3212" s="3">
        <v>0</v>
      </c>
      <c r="M3212" s="3">
        <v>0</v>
      </c>
      <c r="N3212" s="107"/>
      <c r="O3212" s="100"/>
      <c r="P3212" s="3">
        <f t="shared" si="50"/>
        <v>0</v>
      </c>
    </row>
    <row r="3213" spans="1:16" x14ac:dyDescent="0.35">
      <c r="A3213" t="s">
        <v>10</v>
      </c>
      <c r="C3213" t="s">
        <v>19</v>
      </c>
      <c r="D3213" t="s">
        <v>103</v>
      </c>
      <c r="E3213" t="s">
        <v>298</v>
      </c>
      <c r="F3213" t="s">
        <v>299</v>
      </c>
      <c r="G3213">
        <v>5017</v>
      </c>
      <c r="H3213" t="s">
        <v>287</v>
      </c>
      <c r="I3213">
        <v>63300056</v>
      </c>
      <c r="J3213" t="s">
        <v>1536</v>
      </c>
      <c r="K3213" s="3"/>
      <c r="L3213" s="3">
        <v>0</v>
      </c>
      <c r="M3213" s="3">
        <v>0</v>
      </c>
      <c r="N3213" s="107"/>
      <c r="O3213" s="100"/>
      <c r="P3213" s="3">
        <f t="shared" si="50"/>
        <v>0</v>
      </c>
    </row>
    <row r="3214" spans="1:16" x14ac:dyDescent="0.35">
      <c r="A3214" t="s">
        <v>10</v>
      </c>
      <c r="C3214" t="s">
        <v>19</v>
      </c>
      <c r="D3214" t="s">
        <v>103</v>
      </c>
      <c r="E3214" t="s">
        <v>298</v>
      </c>
      <c r="F3214" t="s">
        <v>299</v>
      </c>
      <c r="G3214">
        <v>5017</v>
      </c>
      <c r="H3214" t="s">
        <v>287</v>
      </c>
      <c r="I3214">
        <v>63300060</v>
      </c>
      <c r="J3214" t="s">
        <v>1546</v>
      </c>
      <c r="K3214" s="3"/>
      <c r="L3214" s="3">
        <v>0</v>
      </c>
      <c r="M3214" s="3">
        <v>0</v>
      </c>
      <c r="N3214" s="107"/>
      <c r="O3214" s="100"/>
      <c r="P3214" s="3">
        <f t="shared" si="50"/>
        <v>0</v>
      </c>
    </row>
    <row r="3215" spans="1:16" x14ac:dyDescent="0.35">
      <c r="A3215" t="s">
        <v>10</v>
      </c>
      <c r="C3215" t="s">
        <v>19</v>
      </c>
      <c r="D3215" t="s">
        <v>103</v>
      </c>
      <c r="E3215" t="s">
        <v>298</v>
      </c>
      <c r="F3215" t="s">
        <v>299</v>
      </c>
      <c r="G3215">
        <v>5017</v>
      </c>
      <c r="H3215" t="s">
        <v>287</v>
      </c>
      <c r="I3215">
        <v>63300150</v>
      </c>
      <c r="J3215" t="s">
        <v>1680</v>
      </c>
      <c r="K3215" s="3"/>
      <c r="L3215" s="3">
        <v>0</v>
      </c>
      <c r="M3215" s="3">
        <v>0</v>
      </c>
      <c r="N3215" s="107"/>
      <c r="O3215" s="100"/>
      <c r="P3215" s="3">
        <f t="shared" si="50"/>
        <v>0</v>
      </c>
    </row>
    <row r="3216" spans="1:16" x14ac:dyDescent="0.35">
      <c r="A3216" t="s">
        <v>10</v>
      </c>
      <c r="C3216" t="s">
        <v>19</v>
      </c>
      <c r="D3216" t="s">
        <v>103</v>
      </c>
      <c r="E3216" t="s">
        <v>298</v>
      </c>
      <c r="F3216" t="s">
        <v>299</v>
      </c>
      <c r="G3216">
        <v>5017</v>
      </c>
      <c r="H3216" t="s">
        <v>287</v>
      </c>
      <c r="I3216">
        <v>63300152</v>
      </c>
      <c r="J3216" t="s">
        <v>1741</v>
      </c>
      <c r="K3216" s="3"/>
      <c r="L3216" s="3">
        <v>0</v>
      </c>
      <c r="M3216" s="3">
        <v>0</v>
      </c>
      <c r="N3216" s="107"/>
      <c r="O3216" s="100"/>
      <c r="P3216" s="3">
        <f t="shared" si="50"/>
        <v>0</v>
      </c>
    </row>
    <row r="3217" spans="1:16" x14ac:dyDescent="0.35">
      <c r="A3217" t="s">
        <v>10</v>
      </c>
      <c r="C3217" t="s">
        <v>19</v>
      </c>
      <c r="D3217" t="s">
        <v>103</v>
      </c>
      <c r="E3217" t="s">
        <v>300</v>
      </c>
      <c r="F3217" t="s">
        <v>301</v>
      </c>
      <c r="G3217">
        <v>5017</v>
      </c>
      <c r="H3217" t="s">
        <v>287</v>
      </c>
      <c r="I3217">
        <v>63300030</v>
      </c>
      <c r="J3217" t="s">
        <v>1488</v>
      </c>
      <c r="K3217" s="3"/>
      <c r="L3217" s="3">
        <v>0</v>
      </c>
      <c r="M3217" s="3">
        <v>0</v>
      </c>
      <c r="N3217" s="107"/>
      <c r="O3217" s="100"/>
      <c r="P3217" s="3">
        <f t="shared" si="50"/>
        <v>0</v>
      </c>
    </row>
    <row r="3218" spans="1:16" x14ac:dyDescent="0.35">
      <c r="A3218" t="s">
        <v>10</v>
      </c>
      <c r="C3218" t="s">
        <v>19</v>
      </c>
      <c r="D3218" t="s">
        <v>103</v>
      </c>
      <c r="E3218" t="s">
        <v>300</v>
      </c>
      <c r="F3218" t="s">
        <v>301</v>
      </c>
      <c r="G3218">
        <v>5017</v>
      </c>
      <c r="H3218" t="s">
        <v>287</v>
      </c>
      <c r="I3218">
        <v>63300033</v>
      </c>
      <c r="J3218" t="s">
        <v>1661</v>
      </c>
      <c r="K3218" s="3"/>
      <c r="L3218" s="3">
        <v>0</v>
      </c>
      <c r="M3218" s="3">
        <v>0</v>
      </c>
      <c r="N3218" s="107"/>
      <c r="O3218" s="100"/>
      <c r="P3218" s="3">
        <f t="shared" si="50"/>
        <v>0</v>
      </c>
    </row>
    <row r="3219" spans="1:16" x14ac:dyDescent="0.35">
      <c r="A3219" t="s">
        <v>10</v>
      </c>
      <c r="C3219" t="s">
        <v>19</v>
      </c>
      <c r="D3219" t="s">
        <v>103</v>
      </c>
      <c r="E3219" t="s">
        <v>300</v>
      </c>
      <c r="F3219" t="s">
        <v>301</v>
      </c>
      <c r="G3219">
        <v>5017</v>
      </c>
      <c r="H3219" t="s">
        <v>287</v>
      </c>
      <c r="I3219">
        <v>63300056</v>
      </c>
      <c r="J3219" t="s">
        <v>1536</v>
      </c>
      <c r="K3219" s="3"/>
      <c r="L3219" s="3">
        <v>0</v>
      </c>
      <c r="M3219" s="3">
        <v>0</v>
      </c>
      <c r="N3219" s="107"/>
      <c r="O3219" s="100"/>
      <c r="P3219" s="3">
        <f t="shared" si="50"/>
        <v>0</v>
      </c>
    </row>
    <row r="3220" spans="1:16" x14ac:dyDescent="0.35">
      <c r="A3220" t="s">
        <v>10</v>
      </c>
      <c r="C3220" t="s">
        <v>19</v>
      </c>
      <c r="D3220" t="s">
        <v>103</v>
      </c>
      <c r="E3220" t="s">
        <v>300</v>
      </c>
      <c r="F3220" t="s">
        <v>301</v>
      </c>
      <c r="G3220">
        <v>5017</v>
      </c>
      <c r="H3220" t="s">
        <v>287</v>
      </c>
      <c r="I3220">
        <v>63300060</v>
      </c>
      <c r="J3220" t="s">
        <v>1546</v>
      </c>
      <c r="K3220" s="3"/>
      <c r="L3220" s="3">
        <v>0</v>
      </c>
      <c r="M3220" s="3">
        <v>0</v>
      </c>
      <c r="N3220" s="107"/>
      <c r="O3220" s="100"/>
      <c r="P3220" s="3">
        <f t="shared" si="50"/>
        <v>0</v>
      </c>
    </row>
    <row r="3221" spans="1:16" x14ac:dyDescent="0.35">
      <c r="A3221" t="s">
        <v>10</v>
      </c>
      <c r="C3221" t="s">
        <v>19</v>
      </c>
      <c r="D3221" t="s">
        <v>103</v>
      </c>
      <c r="E3221" t="s">
        <v>300</v>
      </c>
      <c r="F3221" t="s">
        <v>301</v>
      </c>
      <c r="G3221">
        <v>5017</v>
      </c>
      <c r="H3221" t="s">
        <v>287</v>
      </c>
      <c r="I3221">
        <v>63300150</v>
      </c>
      <c r="J3221" t="s">
        <v>1680</v>
      </c>
      <c r="K3221" s="3"/>
      <c r="L3221" s="3">
        <v>0</v>
      </c>
      <c r="M3221" s="3">
        <v>0</v>
      </c>
      <c r="N3221" s="107"/>
      <c r="O3221" s="100"/>
      <c r="P3221" s="3">
        <f t="shared" si="50"/>
        <v>0</v>
      </c>
    </row>
    <row r="3222" spans="1:16" x14ac:dyDescent="0.35">
      <c r="A3222" t="s">
        <v>10</v>
      </c>
      <c r="C3222" t="s">
        <v>19</v>
      </c>
      <c r="D3222" t="s">
        <v>103</v>
      </c>
      <c r="E3222" t="s">
        <v>1593</v>
      </c>
      <c r="F3222" t="s">
        <v>1594</v>
      </c>
      <c r="G3222">
        <v>5017</v>
      </c>
      <c r="H3222" t="s">
        <v>287</v>
      </c>
      <c r="I3222">
        <v>63300033</v>
      </c>
      <c r="J3222" t="s">
        <v>1661</v>
      </c>
      <c r="K3222" s="3"/>
      <c r="L3222" s="3">
        <v>0</v>
      </c>
      <c r="M3222" s="3">
        <v>0</v>
      </c>
      <c r="N3222" s="107"/>
      <c r="O3222" s="100"/>
      <c r="P3222" s="3">
        <f t="shared" si="50"/>
        <v>0</v>
      </c>
    </row>
    <row r="3223" spans="1:16" x14ac:dyDescent="0.35">
      <c r="A3223" t="s">
        <v>10</v>
      </c>
      <c r="C3223" t="s">
        <v>19</v>
      </c>
      <c r="D3223" t="s">
        <v>103</v>
      </c>
      <c r="E3223" t="s">
        <v>1593</v>
      </c>
      <c r="F3223" t="s">
        <v>1594</v>
      </c>
      <c r="G3223">
        <v>5017</v>
      </c>
      <c r="H3223" t="s">
        <v>287</v>
      </c>
      <c r="I3223">
        <v>63300060</v>
      </c>
      <c r="J3223" t="s">
        <v>1546</v>
      </c>
      <c r="K3223" s="3"/>
      <c r="L3223" s="3">
        <v>0</v>
      </c>
      <c r="M3223" s="3">
        <v>0</v>
      </c>
      <c r="N3223" s="107"/>
      <c r="O3223" s="100"/>
      <c r="P3223" s="3">
        <f t="shared" si="50"/>
        <v>0</v>
      </c>
    </row>
    <row r="3224" spans="1:16" x14ac:dyDescent="0.35">
      <c r="A3224" t="s">
        <v>10</v>
      </c>
      <c r="C3224" t="s">
        <v>19</v>
      </c>
      <c r="D3224" t="s">
        <v>103</v>
      </c>
      <c r="E3224" t="s">
        <v>1593</v>
      </c>
      <c r="F3224" t="s">
        <v>1594</v>
      </c>
      <c r="G3224">
        <v>5017</v>
      </c>
      <c r="H3224" t="s">
        <v>287</v>
      </c>
      <c r="I3224">
        <v>63300150</v>
      </c>
      <c r="J3224" t="s">
        <v>1680</v>
      </c>
      <c r="K3224" s="3"/>
      <c r="L3224" s="3">
        <v>0</v>
      </c>
      <c r="M3224" s="3">
        <v>0</v>
      </c>
      <c r="N3224" s="107"/>
      <c r="O3224" s="100"/>
      <c r="P3224" s="3">
        <f t="shared" si="50"/>
        <v>0</v>
      </c>
    </row>
    <row r="3225" spans="1:16" x14ac:dyDescent="0.35">
      <c r="A3225" t="s">
        <v>10</v>
      </c>
      <c r="C3225" t="s">
        <v>19</v>
      </c>
      <c r="D3225" t="s">
        <v>103</v>
      </c>
      <c r="E3225" t="s">
        <v>302</v>
      </c>
      <c r="F3225" t="s">
        <v>303</v>
      </c>
      <c r="G3225">
        <v>5017</v>
      </c>
      <c r="H3225" t="s">
        <v>287</v>
      </c>
      <c r="I3225">
        <v>63300056</v>
      </c>
      <c r="J3225" t="s">
        <v>1536</v>
      </c>
      <c r="K3225" s="3"/>
      <c r="L3225" s="3">
        <v>0</v>
      </c>
      <c r="M3225" s="3">
        <v>0</v>
      </c>
      <c r="N3225" s="107"/>
      <c r="O3225" s="100"/>
      <c r="P3225" s="3">
        <f t="shared" si="50"/>
        <v>0</v>
      </c>
    </row>
    <row r="3226" spans="1:16" x14ac:dyDescent="0.35">
      <c r="A3226" t="s">
        <v>10</v>
      </c>
      <c r="C3226" t="s">
        <v>19</v>
      </c>
      <c r="D3226" t="s">
        <v>103</v>
      </c>
      <c r="E3226" t="s">
        <v>302</v>
      </c>
      <c r="F3226" t="s">
        <v>303</v>
      </c>
      <c r="G3226">
        <v>5017</v>
      </c>
      <c r="H3226" t="s">
        <v>287</v>
      </c>
      <c r="I3226">
        <v>63300060</v>
      </c>
      <c r="J3226" t="s">
        <v>1546</v>
      </c>
      <c r="K3226" s="3"/>
      <c r="L3226" s="3">
        <v>0</v>
      </c>
      <c r="M3226" s="3">
        <v>0</v>
      </c>
      <c r="N3226" s="107"/>
      <c r="O3226" s="100"/>
      <c r="P3226" s="3">
        <f t="shared" si="50"/>
        <v>0</v>
      </c>
    </row>
    <row r="3227" spans="1:16" x14ac:dyDescent="0.35">
      <c r="A3227" t="s">
        <v>10</v>
      </c>
      <c r="C3227" t="s">
        <v>19</v>
      </c>
      <c r="D3227" t="s">
        <v>103</v>
      </c>
      <c r="E3227" t="s">
        <v>302</v>
      </c>
      <c r="F3227" t="s">
        <v>303</v>
      </c>
      <c r="G3227">
        <v>5017</v>
      </c>
      <c r="H3227" t="s">
        <v>287</v>
      </c>
      <c r="I3227">
        <v>63300150</v>
      </c>
      <c r="J3227" t="s">
        <v>1680</v>
      </c>
      <c r="K3227" s="3"/>
      <c r="L3227" s="3">
        <v>0</v>
      </c>
      <c r="M3227" s="3">
        <v>0</v>
      </c>
      <c r="N3227" s="107"/>
      <c r="O3227" s="100"/>
      <c r="P3227" s="3">
        <f t="shared" si="50"/>
        <v>0</v>
      </c>
    </row>
    <row r="3228" spans="1:16" x14ac:dyDescent="0.35">
      <c r="A3228" t="s">
        <v>10</v>
      </c>
      <c r="C3228" t="s">
        <v>19</v>
      </c>
      <c r="D3228" t="s">
        <v>103</v>
      </c>
      <c r="E3228" t="s">
        <v>302</v>
      </c>
      <c r="F3228" t="s">
        <v>303</v>
      </c>
      <c r="G3228">
        <v>5017</v>
      </c>
      <c r="H3228" t="s">
        <v>287</v>
      </c>
      <c r="I3228">
        <v>63300152</v>
      </c>
      <c r="J3228" t="s">
        <v>1741</v>
      </c>
      <c r="K3228" s="3"/>
      <c r="L3228" s="3">
        <v>0</v>
      </c>
      <c r="M3228" s="3">
        <v>0</v>
      </c>
      <c r="N3228" s="107"/>
      <c r="O3228" s="100"/>
      <c r="P3228" s="3">
        <f t="shared" si="50"/>
        <v>0</v>
      </c>
    </row>
    <row r="3229" spans="1:16" x14ac:dyDescent="0.35">
      <c r="A3229" t="s">
        <v>10</v>
      </c>
      <c r="C3229" t="s">
        <v>19</v>
      </c>
      <c r="D3229" t="s">
        <v>103</v>
      </c>
      <c r="E3229" t="s">
        <v>268</v>
      </c>
      <c r="F3229" t="s">
        <v>269</v>
      </c>
      <c r="G3229">
        <v>5019</v>
      </c>
      <c r="H3229" t="s">
        <v>270</v>
      </c>
      <c r="I3229">
        <v>63300056</v>
      </c>
      <c r="J3229" t="s">
        <v>1536</v>
      </c>
      <c r="K3229" s="3"/>
      <c r="L3229" s="3">
        <v>0</v>
      </c>
      <c r="M3229" s="3">
        <v>0</v>
      </c>
      <c r="N3229" s="107"/>
      <c r="O3229" s="100"/>
      <c r="P3229" s="3">
        <f t="shared" si="50"/>
        <v>0</v>
      </c>
    </row>
    <row r="3230" spans="1:16" x14ac:dyDescent="0.35">
      <c r="A3230" t="s">
        <v>10</v>
      </c>
      <c r="C3230" t="s">
        <v>19</v>
      </c>
      <c r="D3230" t="s">
        <v>103</v>
      </c>
      <c r="E3230" t="s">
        <v>268</v>
      </c>
      <c r="F3230" t="s">
        <v>269</v>
      </c>
      <c r="G3230">
        <v>5019</v>
      </c>
      <c r="H3230" t="s">
        <v>270</v>
      </c>
      <c r="I3230">
        <v>63300060</v>
      </c>
      <c r="J3230" t="s">
        <v>1546</v>
      </c>
      <c r="K3230" s="3"/>
      <c r="L3230" s="3">
        <v>0</v>
      </c>
      <c r="M3230" s="3">
        <v>0</v>
      </c>
      <c r="N3230" s="107"/>
      <c r="O3230" s="100"/>
      <c r="P3230" s="3">
        <f t="shared" si="50"/>
        <v>0</v>
      </c>
    </row>
    <row r="3231" spans="1:16" x14ac:dyDescent="0.35">
      <c r="A3231" t="s">
        <v>10</v>
      </c>
      <c r="C3231" t="s">
        <v>19</v>
      </c>
      <c r="D3231" t="s">
        <v>103</v>
      </c>
      <c r="E3231" t="s">
        <v>268</v>
      </c>
      <c r="F3231" t="s">
        <v>269</v>
      </c>
      <c r="G3231">
        <v>5019</v>
      </c>
      <c r="H3231" t="s">
        <v>270</v>
      </c>
      <c r="I3231">
        <v>63300065</v>
      </c>
      <c r="J3231" t="s">
        <v>1627</v>
      </c>
      <c r="K3231" s="3"/>
      <c r="L3231" s="3">
        <v>0</v>
      </c>
      <c r="M3231" s="3">
        <v>0</v>
      </c>
      <c r="N3231" s="107"/>
      <c r="O3231" s="100"/>
      <c r="P3231" s="3">
        <f t="shared" si="50"/>
        <v>0</v>
      </c>
    </row>
    <row r="3232" spans="1:16" x14ac:dyDescent="0.35">
      <c r="A3232" t="s">
        <v>10</v>
      </c>
      <c r="C3232" t="s">
        <v>19</v>
      </c>
      <c r="D3232" t="s">
        <v>103</v>
      </c>
      <c r="E3232" t="s">
        <v>268</v>
      </c>
      <c r="F3232" t="s">
        <v>269</v>
      </c>
      <c r="G3232">
        <v>5019</v>
      </c>
      <c r="H3232" t="s">
        <v>270</v>
      </c>
      <c r="I3232">
        <v>63300150</v>
      </c>
      <c r="J3232" t="s">
        <v>1680</v>
      </c>
      <c r="K3232" s="3"/>
      <c r="L3232" s="3">
        <v>0</v>
      </c>
      <c r="M3232" s="3">
        <v>0</v>
      </c>
      <c r="N3232" s="107"/>
      <c r="O3232" s="100"/>
      <c r="P3232" s="3">
        <f t="shared" si="50"/>
        <v>0</v>
      </c>
    </row>
    <row r="3233" spans="1:16" x14ac:dyDescent="0.35">
      <c r="A3233" t="s">
        <v>10</v>
      </c>
      <c r="C3233" t="s">
        <v>19</v>
      </c>
      <c r="D3233" t="s">
        <v>103</v>
      </c>
      <c r="E3233" t="s">
        <v>1579</v>
      </c>
      <c r="F3233" t="s">
        <v>1580</v>
      </c>
      <c r="G3233">
        <v>5019</v>
      </c>
      <c r="H3233" t="s">
        <v>270</v>
      </c>
      <c r="I3233">
        <v>63300060</v>
      </c>
      <c r="J3233" t="s">
        <v>1546</v>
      </c>
      <c r="K3233" s="3"/>
      <c r="L3233" s="3">
        <v>0</v>
      </c>
      <c r="M3233" s="3">
        <v>0</v>
      </c>
      <c r="N3233" s="107"/>
      <c r="O3233" s="100"/>
      <c r="P3233" s="3">
        <f t="shared" si="50"/>
        <v>0</v>
      </c>
    </row>
    <row r="3234" spans="1:16" x14ac:dyDescent="0.35">
      <c r="A3234" t="s">
        <v>10</v>
      </c>
      <c r="C3234" t="s">
        <v>19</v>
      </c>
      <c r="D3234" t="s">
        <v>103</v>
      </c>
      <c r="E3234" t="s">
        <v>1579</v>
      </c>
      <c r="F3234" t="s">
        <v>1580</v>
      </c>
      <c r="G3234">
        <v>5019</v>
      </c>
      <c r="H3234" t="s">
        <v>270</v>
      </c>
      <c r="I3234">
        <v>63300150</v>
      </c>
      <c r="J3234" t="s">
        <v>1680</v>
      </c>
      <c r="K3234" s="3"/>
      <c r="L3234" s="3">
        <v>0</v>
      </c>
      <c r="M3234" s="3">
        <v>0</v>
      </c>
      <c r="N3234" s="107"/>
      <c r="O3234" s="100"/>
      <c r="P3234" s="3">
        <f t="shared" si="50"/>
        <v>0</v>
      </c>
    </row>
    <row r="3235" spans="1:16" x14ac:dyDescent="0.35">
      <c r="A3235" t="s">
        <v>10</v>
      </c>
      <c r="C3235" t="s">
        <v>19</v>
      </c>
      <c r="D3235" t="s">
        <v>103</v>
      </c>
      <c r="E3235" t="s">
        <v>1579</v>
      </c>
      <c r="F3235" t="s">
        <v>1580</v>
      </c>
      <c r="G3235">
        <v>5019</v>
      </c>
      <c r="H3235" t="s">
        <v>270</v>
      </c>
      <c r="I3235">
        <v>63300155</v>
      </c>
      <c r="J3235" t="s">
        <v>1877</v>
      </c>
      <c r="K3235" s="3"/>
      <c r="L3235" s="3">
        <v>0</v>
      </c>
      <c r="M3235" s="3">
        <v>0</v>
      </c>
      <c r="N3235" s="107"/>
      <c r="O3235" s="100"/>
      <c r="P3235" s="3">
        <f t="shared" si="50"/>
        <v>0</v>
      </c>
    </row>
    <row r="3236" spans="1:16" x14ac:dyDescent="0.35">
      <c r="A3236" t="s">
        <v>10</v>
      </c>
      <c r="C3236" t="s">
        <v>19</v>
      </c>
      <c r="D3236" t="s">
        <v>103</v>
      </c>
      <c r="E3236" t="s">
        <v>1581</v>
      </c>
      <c r="F3236" t="s">
        <v>1582</v>
      </c>
      <c r="G3236">
        <v>5019</v>
      </c>
      <c r="H3236" t="s">
        <v>270</v>
      </c>
      <c r="I3236">
        <v>63300060</v>
      </c>
      <c r="J3236" t="s">
        <v>1546</v>
      </c>
      <c r="K3236" s="3"/>
      <c r="L3236" s="3">
        <v>0</v>
      </c>
      <c r="M3236" s="3">
        <v>0</v>
      </c>
      <c r="N3236" s="107"/>
      <c r="O3236" s="100"/>
      <c r="P3236" s="3">
        <f t="shared" si="50"/>
        <v>0</v>
      </c>
    </row>
    <row r="3237" spans="1:16" x14ac:dyDescent="0.35">
      <c r="A3237" t="s">
        <v>10</v>
      </c>
      <c r="C3237" t="s">
        <v>19</v>
      </c>
      <c r="D3237" t="s">
        <v>103</v>
      </c>
      <c r="E3237" t="s">
        <v>1581</v>
      </c>
      <c r="F3237" t="s">
        <v>1582</v>
      </c>
      <c r="G3237">
        <v>5019</v>
      </c>
      <c r="H3237" t="s">
        <v>270</v>
      </c>
      <c r="I3237">
        <v>63300150</v>
      </c>
      <c r="J3237" t="s">
        <v>1680</v>
      </c>
      <c r="K3237" s="3"/>
      <c r="L3237" s="3">
        <v>0</v>
      </c>
      <c r="M3237" s="3">
        <v>0</v>
      </c>
      <c r="N3237" s="107"/>
      <c r="O3237" s="100"/>
      <c r="P3237" s="3">
        <f t="shared" si="50"/>
        <v>0</v>
      </c>
    </row>
    <row r="3238" spans="1:16" x14ac:dyDescent="0.35">
      <c r="A3238" t="s">
        <v>10</v>
      </c>
      <c r="C3238" t="s">
        <v>19</v>
      </c>
      <c r="D3238" t="s">
        <v>103</v>
      </c>
      <c r="E3238" t="s">
        <v>271</v>
      </c>
      <c r="F3238" t="s">
        <v>272</v>
      </c>
      <c r="G3238">
        <v>5019</v>
      </c>
      <c r="H3238" t="s">
        <v>270</v>
      </c>
      <c r="I3238">
        <v>63300056</v>
      </c>
      <c r="J3238" t="s">
        <v>1536</v>
      </c>
      <c r="K3238" s="3"/>
      <c r="L3238" s="3">
        <v>0</v>
      </c>
      <c r="M3238" s="3">
        <v>0</v>
      </c>
      <c r="N3238" s="107"/>
      <c r="O3238" s="100"/>
      <c r="P3238" s="3">
        <f t="shared" si="50"/>
        <v>0</v>
      </c>
    </row>
    <row r="3239" spans="1:16" x14ac:dyDescent="0.35">
      <c r="A3239" t="s">
        <v>10</v>
      </c>
      <c r="C3239" t="s">
        <v>19</v>
      </c>
      <c r="D3239" t="s">
        <v>103</v>
      </c>
      <c r="E3239" t="s">
        <v>271</v>
      </c>
      <c r="F3239" t="s">
        <v>272</v>
      </c>
      <c r="G3239">
        <v>5019</v>
      </c>
      <c r="H3239" t="s">
        <v>270</v>
      </c>
      <c r="I3239">
        <v>63300060</v>
      </c>
      <c r="J3239" t="s">
        <v>1546</v>
      </c>
      <c r="K3239" s="3"/>
      <c r="L3239" s="3">
        <v>0</v>
      </c>
      <c r="M3239" s="3">
        <v>0</v>
      </c>
      <c r="N3239" s="107"/>
      <c r="O3239" s="100"/>
      <c r="P3239" s="3">
        <f t="shared" si="50"/>
        <v>0</v>
      </c>
    </row>
    <row r="3240" spans="1:16" x14ac:dyDescent="0.35">
      <c r="A3240" t="s">
        <v>10</v>
      </c>
      <c r="C3240" t="s">
        <v>19</v>
      </c>
      <c r="D3240" t="s">
        <v>103</v>
      </c>
      <c r="E3240" t="s">
        <v>271</v>
      </c>
      <c r="F3240" t="s">
        <v>272</v>
      </c>
      <c r="G3240">
        <v>5019</v>
      </c>
      <c r="H3240" t="s">
        <v>270</v>
      </c>
      <c r="I3240">
        <v>63300150</v>
      </c>
      <c r="J3240" t="s">
        <v>1680</v>
      </c>
      <c r="K3240" s="3"/>
      <c r="L3240" s="3">
        <v>0</v>
      </c>
      <c r="M3240" s="3">
        <v>0</v>
      </c>
      <c r="N3240" s="107"/>
      <c r="O3240" s="100"/>
      <c r="P3240" s="3">
        <f t="shared" si="50"/>
        <v>0</v>
      </c>
    </row>
    <row r="3241" spans="1:16" x14ac:dyDescent="0.35">
      <c r="A3241" t="s">
        <v>10</v>
      </c>
      <c r="C3241" t="s">
        <v>19</v>
      </c>
      <c r="D3241" t="s">
        <v>103</v>
      </c>
      <c r="E3241" t="s">
        <v>273</v>
      </c>
      <c r="F3241" t="s">
        <v>274</v>
      </c>
      <c r="G3241">
        <v>5019</v>
      </c>
      <c r="H3241" t="s">
        <v>270</v>
      </c>
      <c r="I3241">
        <v>63300056</v>
      </c>
      <c r="J3241" t="s">
        <v>1536</v>
      </c>
      <c r="K3241" s="3"/>
      <c r="L3241" s="3">
        <v>0</v>
      </c>
      <c r="M3241" s="3">
        <v>0</v>
      </c>
      <c r="N3241" s="107"/>
      <c r="O3241" s="100"/>
      <c r="P3241" s="3">
        <f t="shared" si="50"/>
        <v>0</v>
      </c>
    </row>
    <row r="3242" spans="1:16" x14ac:dyDescent="0.35">
      <c r="A3242" t="s">
        <v>10</v>
      </c>
      <c r="C3242" t="s">
        <v>19</v>
      </c>
      <c r="D3242" t="s">
        <v>103</v>
      </c>
      <c r="E3242" t="s">
        <v>273</v>
      </c>
      <c r="F3242" t="s">
        <v>274</v>
      </c>
      <c r="G3242">
        <v>5019</v>
      </c>
      <c r="H3242" t="s">
        <v>270</v>
      </c>
      <c r="I3242">
        <v>63300060</v>
      </c>
      <c r="J3242" t="s">
        <v>1546</v>
      </c>
      <c r="K3242" s="3"/>
      <c r="L3242" s="3">
        <v>0</v>
      </c>
      <c r="M3242" s="3">
        <v>0</v>
      </c>
      <c r="N3242" s="107"/>
      <c r="O3242" s="100"/>
      <c r="P3242" s="3">
        <f t="shared" si="50"/>
        <v>0</v>
      </c>
    </row>
    <row r="3243" spans="1:16" x14ac:dyDescent="0.35">
      <c r="A3243" t="s">
        <v>10</v>
      </c>
      <c r="C3243" t="s">
        <v>19</v>
      </c>
      <c r="D3243" t="s">
        <v>103</v>
      </c>
      <c r="E3243" t="s">
        <v>273</v>
      </c>
      <c r="F3243" t="s">
        <v>274</v>
      </c>
      <c r="G3243">
        <v>5019</v>
      </c>
      <c r="H3243" t="s">
        <v>270</v>
      </c>
      <c r="I3243">
        <v>63300150</v>
      </c>
      <c r="J3243" t="s">
        <v>1680</v>
      </c>
      <c r="K3243" s="3"/>
      <c r="L3243" s="3">
        <v>0</v>
      </c>
      <c r="M3243" s="3">
        <v>0</v>
      </c>
      <c r="N3243" s="107"/>
      <c r="O3243" s="100"/>
      <c r="P3243" s="3">
        <f t="shared" si="50"/>
        <v>0</v>
      </c>
    </row>
    <row r="3244" spans="1:16" x14ac:dyDescent="0.35">
      <c r="A3244" t="s">
        <v>10</v>
      </c>
      <c r="C3244" t="s">
        <v>19</v>
      </c>
      <c r="D3244" t="s">
        <v>103</v>
      </c>
      <c r="E3244" t="s">
        <v>275</v>
      </c>
      <c r="F3244" t="s">
        <v>276</v>
      </c>
      <c r="G3244">
        <v>5019</v>
      </c>
      <c r="H3244" t="s">
        <v>270</v>
      </c>
      <c r="I3244">
        <v>63300052</v>
      </c>
      <c r="J3244" t="s">
        <v>1541</v>
      </c>
      <c r="K3244" s="3"/>
      <c r="L3244" s="3">
        <v>0</v>
      </c>
      <c r="M3244" s="3">
        <v>0</v>
      </c>
      <c r="N3244" s="107"/>
      <c r="O3244" s="100"/>
      <c r="P3244" s="3">
        <f t="shared" si="50"/>
        <v>0</v>
      </c>
    </row>
    <row r="3245" spans="1:16" x14ac:dyDescent="0.35">
      <c r="A3245" t="s">
        <v>10</v>
      </c>
      <c r="C3245" t="s">
        <v>19</v>
      </c>
      <c r="D3245" t="s">
        <v>103</v>
      </c>
      <c r="E3245" t="s">
        <v>275</v>
      </c>
      <c r="F3245" t="s">
        <v>276</v>
      </c>
      <c r="G3245">
        <v>5019</v>
      </c>
      <c r="H3245" t="s">
        <v>270</v>
      </c>
      <c r="I3245">
        <v>63300056</v>
      </c>
      <c r="J3245" t="s">
        <v>1536</v>
      </c>
      <c r="K3245" s="3"/>
      <c r="L3245" s="3">
        <v>0</v>
      </c>
      <c r="M3245" s="3">
        <v>0</v>
      </c>
      <c r="N3245" s="107"/>
      <c r="O3245" s="100"/>
      <c r="P3245" s="3">
        <f t="shared" si="50"/>
        <v>0</v>
      </c>
    </row>
    <row r="3246" spans="1:16" x14ac:dyDescent="0.35">
      <c r="A3246" t="s">
        <v>10</v>
      </c>
      <c r="C3246" t="s">
        <v>19</v>
      </c>
      <c r="D3246" t="s">
        <v>103</v>
      </c>
      <c r="E3246" t="s">
        <v>275</v>
      </c>
      <c r="F3246" t="s">
        <v>276</v>
      </c>
      <c r="G3246">
        <v>5019</v>
      </c>
      <c r="H3246" t="s">
        <v>270</v>
      </c>
      <c r="I3246">
        <v>63300060</v>
      </c>
      <c r="J3246" t="s">
        <v>1546</v>
      </c>
      <c r="K3246" s="3"/>
      <c r="L3246" s="3">
        <v>0</v>
      </c>
      <c r="M3246" s="3">
        <v>0</v>
      </c>
      <c r="N3246" s="107"/>
      <c r="O3246" s="100"/>
      <c r="P3246" s="3">
        <f t="shared" si="50"/>
        <v>0</v>
      </c>
    </row>
    <row r="3247" spans="1:16" x14ac:dyDescent="0.35">
      <c r="A3247" t="s">
        <v>10</v>
      </c>
      <c r="C3247" t="s">
        <v>19</v>
      </c>
      <c r="D3247" t="s">
        <v>103</v>
      </c>
      <c r="E3247" t="s">
        <v>275</v>
      </c>
      <c r="F3247" t="s">
        <v>276</v>
      </c>
      <c r="G3247">
        <v>5019</v>
      </c>
      <c r="H3247" t="s">
        <v>270</v>
      </c>
      <c r="I3247">
        <v>63300150</v>
      </c>
      <c r="J3247" t="s">
        <v>1680</v>
      </c>
      <c r="K3247" s="3"/>
      <c r="L3247" s="3">
        <v>0</v>
      </c>
      <c r="M3247" s="3">
        <v>0</v>
      </c>
      <c r="N3247" s="107"/>
      <c r="O3247" s="100"/>
      <c r="P3247" s="3">
        <f t="shared" si="50"/>
        <v>0</v>
      </c>
    </row>
    <row r="3248" spans="1:16" x14ac:dyDescent="0.35">
      <c r="A3248" t="s">
        <v>10</v>
      </c>
      <c r="C3248" t="s">
        <v>19</v>
      </c>
      <c r="D3248" t="s">
        <v>103</v>
      </c>
      <c r="E3248" t="s">
        <v>275</v>
      </c>
      <c r="F3248" t="s">
        <v>276</v>
      </c>
      <c r="G3248">
        <v>5019</v>
      </c>
      <c r="H3248" t="s">
        <v>270</v>
      </c>
      <c r="I3248">
        <v>63300152</v>
      </c>
      <c r="J3248" t="s">
        <v>1741</v>
      </c>
      <c r="K3248" s="3"/>
      <c r="L3248" s="3">
        <v>0</v>
      </c>
      <c r="M3248" s="3">
        <v>0</v>
      </c>
      <c r="N3248" s="107"/>
      <c r="O3248" s="100"/>
      <c r="P3248" s="3">
        <f t="shared" si="50"/>
        <v>0</v>
      </c>
    </row>
    <row r="3249" spans="1:16" x14ac:dyDescent="0.35">
      <c r="A3249" t="s">
        <v>10</v>
      </c>
      <c r="C3249" t="s">
        <v>19</v>
      </c>
      <c r="D3249" t="s">
        <v>103</v>
      </c>
      <c r="E3249" t="s">
        <v>1583</v>
      </c>
      <c r="F3249" t="s">
        <v>1584</v>
      </c>
      <c r="G3249">
        <v>5019</v>
      </c>
      <c r="H3249" t="s">
        <v>270</v>
      </c>
      <c r="I3249">
        <v>63300060</v>
      </c>
      <c r="J3249" t="s">
        <v>1546</v>
      </c>
      <c r="K3249" s="3"/>
      <c r="L3249" s="3">
        <v>0</v>
      </c>
      <c r="M3249" s="3">
        <v>0</v>
      </c>
      <c r="N3249" s="107"/>
      <c r="O3249" s="100"/>
      <c r="P3249" s="3">
        <f t="shared" si="50"/>
        <v>0</v>
      </c>
    </row>
    <row r="3250" spans="1:16" x14ac:dyDescent="0.35">
      <c r="A3250" t="s">
        <v>10</v>
      </c>
      <c r="C3250" t="s">
        <v>19</v>
      </c>
      <c r="D3250" t="s">
        <v>103</v>
      </c>
      <c r="E3250" t="s">
        <v>1583</v>
      </c>
      <c r="F3250" t="s">
        <v>1584</v>
      </c>
      <c r="G3250">
        <v>5019</v>
      </c>
      <c r="H3250" t="s">
        <v>270</v>
      </c>
      <c r="I3250">
        <v>63300150</v>
      </c>
      <c r="J3250" t="s">
        <v>1680</v>
      </c>
      <c r="K3250" s="3"/>
      <c r="L3250" s="3">
        <v>0</v>
      </c>
      <c r="M3250" s="3">
        <v>0</v>
      </c>
      <c r="N3250" s="107"/>
      <c r="O3250" s="100"/>
      <c r="P3250" s="3">
        <f t="shared" si="50"/>
        <v>0</v>
      </c>
    </row>
    <row r="3251" spans="1:16" x14ac:dyDescent="0.35">
      <c r="A3251" t="s">
        <v>10</v>
      </c>
      <c r="C3251" t="s">
        <v>19</v>
      </c>
      <c r="D3251" t="s">
        <v>103</v>
      </c>
      <c r="E3251" t="s">
        <v>277</v>
      </c>
      <c r="F3251" t="s">
        <v>278</v>
      </c>
      <c r="G3251">
        <v>5019</v>
      </c>
      <c r="H3251" t="s">
        <v>270</v>
      </c>
      <c r="I3251">
        <v>63300033</v>
      </c>
      <c r="J3251" t="s">
        <v>1661</v>
      </c>
      <c r="K3251" s="3"/>
      <c r="L3251" s="3">
        <v>0</v>
      </c>
      <c r="M3251" s="3">
        <v>0</v>
      </c>
      <c r="N3251" s="107"/>
      <c r="O3251" s="100"/>
      <c r="P3251" s="3">
        <f t="shared" si="50"/>
        <v>0</v>
      </c>
    </row>
    <row r="3252" spans="1:16" x14ac:dyDescent="0.35">
      <c r="A3252" t="s">
        <v>10</v>
      </c>
      <c r="C3252" t="s">
        <v>19</v>
      </c>
      <c r="D3252" t="s">
        <v>103</v>
      </c>
      <c r="E3252" t="s">
        <v>277</v>
      </c>
      <c r="F3252" t="s">
        <v>278</v>
      </c>
      <c r="G3252">
        <v>5019</v>
      </c>
      <c r="H3252" t="s">
        <v>270</v>
      </c>
      <c r="I3252">
        <v>63300052</v>
      </c>
      <c r="J3252" t="s">
        <v>1541</v>
      </c>
      <c r="K3252" s="3"/>
      <c r="L3252" s="3">
        <v>0</v>
      </c>
      <c r="M3252" s="3">
        <v>0</v>
      </c>
      <c r="N3252" s="107"/>
      <c r="O3252" s="100"/>
      <c r="P3252" s="3">
        <f t="shared" si="50"/>
        <v>0</v>
      </c>
    </row>
    <row r="3253" spans="1:16" x14ac:dyDescent="0.35">
      <c r="A3253" t="s">
        <v>10</v>
      </c>
      <c r="C3253" t="s">
        <v>19</v>
      </c>
      <c r="D3253" t="s">
        <v>103</v>
      </c>
      <c r="E3253" t="s">
        <v>277</v>
      </c>
      <c r="F3253" t="s">
        <v>278</v>
      </c>
      <c r="G3253">
        <v>5019</v>
      </c>
      <c r="H3253" t="s">
        <v>270</v>
      </c>
      <c r="I3253">
        <v>63300056</v>
      </c>
      <c r="J3253" t="s">
        <v>1536</v>
      </c>
      <c r="K3253" s="3"/>
      <c r="L3253" s="3">
        <v>0</v>
      </c>
      <c r="M3253" s="3">
        <v>0</v>
      </c>
      <c r="N3253" s="107"/>
      <c r="O3253" s="100"/>
      <c r="P3253" s="3">
        <f t="shared" si="50"/>
        <v>0</v>
      </c>
    </row>
    <row r="3254" spans="1:16" x14ac:dyDescent="0.35">
      <c r="A3254" t="s">
        <v>10</v>
      </c>
      <c r="C3254" t="s">
        <v>19</v>
      </c>
      <c r="D3254" t="s">
        <v>103</v>
      </c>
      <c r="E3254" t="s">
        <v>277</v>
      </c>
      <c r="F3254" t="s">
        <v>278</v>
      </c>
      <c r="G3254">
        <v>5019</v>
      </c>
      <c r="H3254" t="s">
        <v>270</v>
      </c>
      <c r="I3254">
        <v>63300060</v>
      </c>
      <c r="J3254" t="s">
        <v>1546</v>
      </c>
      <c r="K3254" s="3"/>
      <c r="L3254" s="3">
        <v>0</v>
      </c>
      <c r="M3254" s="3">
        <v>0</v>
      </c>
      <c r="N3254" s="107"/>
      <c r="O3254" s="100"/>
      <c r="P3254" s="3">
        <f t="shared" si="50"/>
        <v>0</v>
      </c>
    </row>
    <row r="3255" spans="1:16" x14ac:dyDescent="0.35">
      <c r="A3255" t="s">
        <v>10</v>
      </c>
      <c r="C3255" t="s">
        <v>19</v>
      </c>
      <c r="D3255" t="s">
        <v>103</v>
      </c>
      <c r="E3255" t="s">
        <v>277</v>
      </c>
      <c r="F3255" t="s">
        <v>278</v>
      </c>
      <c r="G3255">
        <v>5019</v>
      </c>
      <c r="H3255" t="s">
        <v>270</v>
      </c>
      <c r="I3255">
        <v>63300150</v>
      </c>
      <c r="J3255" t="s">
        <v>1680</v>
      </c>
      <c r="K3255" s="3"/>
      <c r="L3255" s="3">
        <v>0</v>
      </c>
      <c r="M3255" s="3">
        <v>0</v>
      </c>
      <c r="N3255" s="107"/>
      <c r="O3255" s="100"/>
      <c r="P3255" s="3">
        <f t="shared" si="50"/>
        <v>0</v>
      </c>
    </row>
    <row r="3256" spans="1:16" x14ac:dyDescent="0.35">
      <c r="A3256" t="s">
        <v>10</v>
      </c>
      <c r="C3256" t="s">
        <v>19</v>
      </c>
      <c r="D3256" t="s">
        <v>103</v>
      </c>
      <c r="E3256" t="s">
        <v>277</v>
      </c>
      <c r="F3256" t="s">
        <v>278</v>
      </c>
      <c r="G3256">
        <v>5019</v>
      </c>
      <c r="H3256" t="s">
        <v>270</v>
      </c>
      <c r="I3256">
        <v>63300160</v>
      </c>
      <c r="J3256" t="s">
        <v>1878</v>
      </c>
      <c r="K3256" s="3"/>
      <c r="L3256" s="3">
        <v>0</v>
      </c>
      <c r="M3256" s="3">
        <v>0</v>
      </c>
      <c r="N3256" s="107"/>
      <c r="O3256" s="100"/>
      <c r="P3256" s="3">
        <f t="shared" si="50"/>
        <v>0</v>
      </c>
    </row>
    <row r="3257" spans="1:16" x14ac:dyDescent="0.35">
      <c r="A3257" t="s">
        <v>10</v>
      </c>
      <c r="C3257" t="s">
        <v>19</v>
      </c>
      <c r="D3257" t="s">
        <v>103</v>
      </c>
      <c r="E3257" t="s">
        <v>1585</v>
      </c>
      <c r="F3257" t="s">
        <v>1586</v>
      </c>
      <c r="G3257">
        <v>5019</v>
      </c>
      <c r="H3257" t="s">
        <v>270</v>
      </c>
      <c r="I3257">
        <v>63300060</v>
      </c>
      <c r="J3257" t="s">
        <v>1546</v>
      </c>
      <c r="K3257" s="3"/>
      <c r="L3257" s="3">
        <v>0</v>
      </c>
      <c r="M3257" s="3">
        <v>0</v>
      </c>
      <c r="N3257" s="107"/>
      <c r="O3257" s="100"/>
      <c r="P3257" s="3">
        <f t="shared" si="50"/>
        <v>0</v>
      </c>
    </row>
    <row r="3258" spans="1:16" x14ac:dyDescent="0.35">
      <c r="A3258" t="s">
        <v>10</v>
      </c>
      <c r="C3258" t="s">
        <v>19</v>
      </c>
      <c r="D3258" t="s">
        <v>103</v>
      </c>
      <c r="E3258" t="s">
        <v>1585</v>
      </c>
      <c r="F3258" t="s">
        <v>1586</v>
      </c>
      <c r="G3258">
        <v>5019</v>
      </c>
      <c r="H3258" t="s">
        <v>270</v>
      </c>
      <c r="I3258">
        <v>63300150</v>
      </c>
      <c r="J3258" t="s">
        <v>1680</v>
      </c>
      <c r="K3258" s="3"/>
      <c r="L3258" s="3">
        <v>0</v>
      </c>
      <c r="M3258" s="3">
        <v>0</v>
      </c>
      <c r="N3258" s="107"/>
      <c r="O3258" s="100"/>
      <c r="P3258" s="3">
        <f t="shared" si="50"/>
        <v>0</v>
      </c>
    </row>
    <row r="3259" spans="1:16" x14ac:dyDescent="0.35">
      <c r="A3259" t="s">
        <v>10</v>
      </c>
      <c r="C3259" t="s">
        <v>19</v>
      </c>
      <c r="D3259" t="s">
        <v>103</v>
      </c>
      <c r="E3259" t="s">
        <v>279</v>
      </c>
      <c r="F3259" t="s">
        <v>280</v>
      </c>
      <c r="G3259">
        <v>5019</v>
      </c>
      <c r="H3259" t="s">
        <v>270</v>
      </c>
      <c r="I3259">
        <v>63300056</v>
      </c>
      <c r="J3259" t="s">
        <v>1536</v>
      </c>
      <c r="K3259" s="3"/>
      <c r="L3259" s="3">
        <v>0</v>
      </c>
      <c r="M3259" s="3">
        <v>0</v>
      </c>
      <c r="N3259" s="107"/>
      <c r="O3259" s="100"/>
      <c r="P3259" s="3">
        <f t="shared" si="50"/>
        <v>0</v>
      </c>
    </row>
    <row r="3260" spans="1:16" x14ac:dyDescent="0.35">
      <c r="A3260" t="s">
        <v>10</v>
      </c>
      <c r="C3260" t="s">
        <v>19</v>
      </c>
      <c r="D3260" t="s">
        <v>103</v>
      </c>
      <c r="E3260" t="s">
        <v>279</v>
      </c>
      <c r="F3260" t="s">
        <v>280</v>
      </c>
      <c r="G3260">
        <v>5019</v>
      </c>
      <c r="H3260" t="s">
        <v>270</v>
      </c>
      <c r="I3260">
        <v>63300060</v>
      </c>
      <c r="J3260" t="s">
        <v>1546</v>
      </c>
      <c r="K3260" s="3"/>
      <c r="L3260" s="3">
        <v>0</v>
      </c>
      <c r="M3260" s="3">
        <v>0</v>
      </c>
      <c r="N3260" s="107"/>
      <c r="O3260" s="100"/>
      <c r="P3260" s="3">
        <f t="shared" si="50"/>
        <v>0</v>
      </c>
    </row>
    <row r="3261" spans="1:16" x14ac:dyDescent="0.35">
      <c r="A3261" t="s">
        <v>10</v>
      </c>
      <c r="C3261" t="s">
        <v>19</v>
      </c>
      <c r="D3261" t="s">
        <v>103</v>
      </c>
      <c r="E3261" t="s">
        <v>279</v>
      </c>
      <c r="F3261" t="s">
        <v>280</v>
      </c>
      <c r="G3261">
        <v>5019</v>
      </c>
      <c r="H3261" t="s">
        <v>270</v>
      </c>
      <c r="I3261">
        <v>63300150</v>
      </c>
      <c r="J3261" t="s">
        <v>1680</v>
      </c>
      <c r="K3261" s="3"/>
      <c r="L3261" s="3">
        <v>0</v>
      </c>
      <c r="M3261" s="3">
        <v>0</v>
      </c>
      <c r="N3261" s="107"/>
      <c r="O3261" s="100"/>
      <c r="P3261" s="3">
        <f t="shared" si="50"/>
        <v>0</v>
      </c>
    </row>
    <row r="3262" spans="1:16" x14ac:dyDescent="0.35">
      <c r="A3262" t="s">
        <v>10</v>
      </c>
      <c r="C3262" t="s">
        <v>19</v>
      </c>
      <c r="D3262" t="s">
        <v>103</v>
      </c>
      <c r="E3262" t="s">
        <v>281</v>
      </c>
      <c r="F3262" t="s">
        <v>282</v>
      </c>
      <c r="G3262">
        <v>5019</v>
      </c>
      <c r="H3262" t="s">
        <v>270</v>
      </c>
      <c r="I3262">
        <v>63300030</v>
      </c>
      <c r="J3262" t="s">
        <v>1488</v>
      </c>
      <c r="K3262" s="3"/>
      <c r="L3262" s="3">
        <v>0</v>
      </c>
      <c r="M3262" s="3">
        <v>0</v>
      </c>
      <c r="N3262" s="107"/>
      <c r="O3262" s="100"/>
      <c r="P3262" s="3">
        <f t="shared" si="50"/>
        <v>0</v>
      </c>
    </row>
    <row r="3263" spans="1:16" x14ac:dyDescent="0.35">
      <c r="A3263" t="s">
        <v>10</v>
      </c>
      <c r="C3263" t="s">
        <v>19</v>
      </c>
      <c r="D3263" t="s">
        <v>103</v>
      </c>
      <c r="E3263" t="s">
        <v>281</v>
      </c>
      <c r="F3263" t="s">
        <v>282</v>
      </c>
      <c r="G3263">
        <v>5019</v>
      </c>
      <c r="H3263" t="s">
        <v>270</v>
      </c>
      <c r="I3263">
        <v>63300033</v>
      </c>
      <c r="J3263" t="s">
        <v>1661</v>
      </c>
      <c r="K3263" s="3"/>
      <c r="L3263" s="3">
        <v>0</v>
      </c>
      <c r="M3263" s="3">
        <v>0</v>
      </c>
      <c r="N3263" s="107"/>
      <c r="O3263" s="100"/>
      <c r="P3263" s="3">
        <f t="shared" si="50"/>
        <v>0</v>
      </c>
    </row>
    <row r="3264" spans="1:16" x14ac:dyDescent="0.35">
      <c r="A3264" t="s">
        <v>10</v>
      </c>
      <c r="C3264" t="s">
        <v>19</v>
      </c>
      <c r="D3264" t="s">
        <v>103</v>
      </c>
      <c r="E3264" t="s">
        <v>281</v>
      </c>
      <c r="F3264" t="s">
        <v>282</v>
      </c>
      <c r="G3264">
        <v>5019</v>
      </c>
      <c r="H3264" t="s">
        <v>270</v>
      </c>
      <c r="I3264">
        <v>63300034</v>
      </c>
      <c r="J3264" t="s">
        <v>1872</v>
      </c>
      <c r="K3264" s="3"/>
      <c r="L3264" s="3">
        <v>0</v>
      </c>
      <c r="M3264" s="3">
        <v>0</v>
      </c>
      <c r="N3264" s="107"/>
      <c r="O3264" s="100"/>
      <c r="P3264" s="3">
        <f t="shared" si="50"/>
        <v>0</v>
      </c>
    </row>
    <row r="3265" spans="1:16" x14ac:dyDescent="0.35">
      <c r="A3265" t="s">
        <v>10</v>
      </c>
      <c r="C3265" t="s">
        <v>19</v>
      </c>
      <c r="D3265" t="s">
        <v>103</v>
      </c>
      <c r="E3265" t="s">
        <v>281</v>
      </c>
      <c r="F3265" t="s">
        <v>282</v>
      </c>
      <c r="G3265">
        <v>5019</v>
      </c>
      <c r="H3265" t="s">
        <v>270</v>
      </c>
      <c r="I3265">
        <v>63300056</v>
      </c>
      <c r="J3265" t="s">
        <v>1536</v>
      </c>
      <c r="K3265" s="3"/>
      <c r="L3265" s="3">
        <v>0</v>
      </c>
      <c r="M3265" s="3">
        <v>0</v>
      </c>
      <c r="N3265" s="107"/>
      <c r="O3265" s="100"/>
      <c r="P3265" s="3">
        <f t="shared" si="50"/>
        <v>0</v>
      </c>
    </row>
    <row r="3266" spans="1:16" x14ac:dyDescent="0.35">
      <c r="A3266" t="s">
        <v>10</v>
      </c>
      <c r="C3266" t="s">
        <v>19</v>
      </c>
      <c r="D3266" t="s">
        <v>103</v>
      </c>
      <c r="E3266" t="s">
        <v>281</v>
      </c>
      <c r="F3266" t="s">
        <v>282</v>
      </c>
      <c r="G3266">
        <v>5019</v>
      </c>
      <c r="H3266" t="s">
        <v>270</v>
      </c>
      <c r="I3266">
        <v>63300060</v>
      </c>
      <c r="J3266" t="s">
        <v>1546</v>
      </c>
      <c r="K3266" s="3"/>
      <c r="L3266" s="3">
        <v>0</v>
      </c>
      <c r="M3266" s="3">
        <v>0</v>
      </c>
      <c r="N3266" s="107"/>
      <c r="O3266" s="100"/>
      <c r="P3266" s="3">
        <f t="shared" si="50"/>
        <v>0</v>
      </c>
    </row>
    <row r="3267" spans="1:16" x14ac:dyDescent="0.35">
      <c r="A3267" t="s">
        <v>10</v>
      </c>
      <c r="C3267" t="s">
        <v>19</v>
      </c>
      <c r="D3267" t="s">
        <v>103</v>
      </c>
      <c r="E3267" t="s">
        <v>281</v>
      </c>
      <c r="F3267" t="s">
        <v>282</v>
      </c>
      <c r="G3267">
        <v>5019</v>
      </c>
      <c r="H3267" t="s">
        <v>270</v>
      </c>
      <c r="I3267">
        <v>63300150</v>
      </c>
      <c r="J3267" t="s">
        <v>1680</v>
      </c>
      <c r="K3267" s="3"/>
      <c r="L3267" s="3">
        <v>0</v>
      </c>
      <c r="M3267" s="3">
        <v>0</v>
      </c>
      <c r="N3267" s="107"/>
      <c r="O3267" s="100"/>
      <c r="P3267" s="3">
        <f t="shared" si="50"/>
        <v>0</v>
      </c>
    </row>
    <row r="3268" spans="1:16" x14ac:dyDescent="0.35">
      <c r="A3268" t="s">
        <v>10</v>
      </c>
      <c r="C3268" t="s">
        <v>19</v>
      </c>
      <c r="D3268" t="s">
        <v>103</v>
      </c>
      <c r="E3268" t="s">
        <v>1709</v>
      </c>
      <c r="F3268" t="s">
        <v>1710</v>
      </c>
      <c r="G3268">
        <v>5019</v>
      </c>
      <c r="H3268" t="s">
        <v>270</v>
      </c>
      <c r="I3268">
        <v>63300150</v>
      </c>
      <c r="J3268" t="s">
        <v>1680</v>
      </c>
      <c r="K3268" s="3"/>
      <c r="L3268" s="3">
        <v>0</v>
      </c>
      <c r="M3268" s="3">
        <v>0</v>
      </c>
      <c r="N3268" s="107"/>
      <c r="O3268" s="100"/>
      <c r="P3268" s="3">
        <f t="shared" ref="P3268:P3331" si="51">SUM(L3268:N3268)</f>
        <v>0</v>
      </c>
    </row>
    <row r="3269" spans="1:16" x14ac:dyDescent="0.35">
      <c r="A3269" t="s">
        <v>10</v>
      </c>
      <c r="C3269" t="s">
        <v>19</v>
      </c>
      <c r="D3269" t="s">
        <v>103</v>
      </c>
      <c r="E3269" t="s">
        <v>283</v>
      </c>
      <c r="F3269" t="s">
        <v>284</v>
      </c>
      <c r="G3269">
        <v>5019</v>
      </c>
      <c r="H3269" t="s">
        <v>270</v>
      </c>
      <c r="I3269">
        <v>63300056</v>
      </c>
      <c r="J3269" t="s">
        <v>1536</v>
      </c>
      <c r="K3269" s="3"/>
      <c r="L3269" s="3">
        <v>0</v>
      </c>
      <c r="M3269" s="3">
        <v>0</v>
      </c>
      <c r="N3269" s="107"/>
      <c r="O3269" s="100"/>
      <c r="P3269" s="3">
        <f t="shared" si="51"/>
        <v>0</v>
      </c>
    </row>
    <row r="3270" spans="1:16" x14ac:dyDescent="0.35">
      <c r="A3270" t="s">
        <v>10</v>
      </c>
      <c r="C3270" t="s">
        <v>19</v>
      </c>
      <c r="D3270" t="s">
        <v>103</v>
      </c>
      <c r="E3270" t="s">
        <v>283</v>
      </c>
      <c r="F3270" t="s">
        <v>284</v>
      </c>
      <c r="G3270">
        <v>5019</v>
      </c>
      <c r="H3270" t="s">
        <v>270</v>
      </c>
      <c r="I3270">
        <v>63300060</v>
      </c>
      <c r="J3270" t="s">
        <v>1546</v>
      </c>
      <c r="K3270" s="3"/>
      <c r="L3270" s="3">
        <v>0</v>
      </c>
      <c r="M3270" s="3">
        <v>0</v>
      </c>
      <c r="N3270" s="107"/>
      <c r="O3270" s="100"/>
      <c r="P3270" s="3">
        <f t="shared" si="51"/>
        <v>0</v>
      </c>
    </row>
    <row r="3271" spans="1:16" x14ac:dyDescent="0.35">
      <c r="A3271" t="s">
        <v>10</v>
      </c>
      <c r="C3271" t="s">
        <v>19</v>
      </c>
      <c r="D3271" t="s">
        <v>103</v>
      </c>
      <c r="E3271" t="s">
        <v>283</v>
      </c>
      <c r="F3271" t="s">
        <v>284</v>
      </c>
      <c r="G3271">
        <v>5019</v>
      </c>
      <c r="H3271" t="s">
        <v>270</v>
      </c>
      <c r="I3271">
        <v>63300150</v>
      </c>
      <c r="J3271" t="s">
        <v>1680</v>
      </c>
      <c r="K3271" s="3"/>
      <c r="L3271" s="3">
        <v>0</v>
      </c>
      <c r="M3271" s="3">
        <v>0</v>
      </c>
      <c r="N3271" s="107"/>
      <c r="O3271" s="100"/>
      <c r="P3271" s="3">
        <f t="shared" si="51"/>
        <v>0</v>
      </c>
    </row>
    <row r="3272" spans="1:16" x14ac:dyDescent="0.35">
      <c r="A3272" t="s">
        <v>10</v>
      </c>
      <c r="C3272" t="s">
        <v>19</v>
      </c>
      <c r="D3272" t="s">
        <v>103</v>
      </c>
      <c r="E3272" t="s">
        <v>1711</v>
      </c>
      <c r="F3272" t="s">
        <v>1712</v>
      </c>
      <c r="G3272">
        <v>5019</v>
      </c>
      <c r="H3272" t="s">
        <v>270</v>
      </c>
      <c r="I3272">
        <v>63300150</v>
      </c>
      <c r="J3272" t="s">
        <v>1680</v>
      </c>
      <c r="K3272" s="3"/>
      <c r="L3272" s="3">
        <v>0</v>
      </c>
      <c r="M3272" s="3">
        <v>0</v>
      </c>
      <c r="N3272" s="107"/>
      <c r="O3272" s="100"/>
      <c r="P3272" s="3">
        <f t="shared" si="51"/>
        <v>0</v>
      </c>
    </row>
    <row r="3273" spans="1:16" x14ac:dyDescent="0.35">
      <c r="A3273" t="s">
        <v>10</v>
      </c>
      <c r="C3273" t="s">
        <v>19</v>
      </c>
      <c r="D3273" t="s">
        <v>103</v>
      </c>
      <c r="E3273" t="s">
        <v>255</v>
      </c>
      <c r="F3273" t="s">
        <v>256</v>
      </c>
      <c r="G3273">
        <v>5020</v>
      </c>
      <c r="H3273" t="s">
        <v>257</v>
      </c>
      <c r="I3273">
        <v>63300030</v>
      </c>
      <c r="J3273" t="s">
        <v>1488</v>
      </c>
      <c r="K3273" s="3"/>
      <c r="L3273" s="3">
        <v>0</v>
      </c>
      <c r="M3273" s="3">
        <v>0</v>
      </c>
      <c r="N3273" s="107"/>
      <c r="O3273" s="100"/>
      <c r="P3273" s="3">
        <f t="shared" si="51"/>
        <v>0</v>
      </c>
    </row>
    <row r="3274" spans="1:16" x14ac:dyDescent="0.35">
      <c r="A3274" t="s">
        <v>10</v>
      </c>
      <c r="C3274" t="s">
        <v>19</v>
      </c>
      <c r="D3274" t="s">
        <v>103</v>
      </c>
      <c r="E3274" t="s">
        <v>255</v>
      </c>
      <c r="F3274" t="s">
        <v>256</v>
      </c>
      <c r="G3274">
        <v>5020</v>
      </c>
      <c r="H3274" t="s">
        <v>257</v>
      </c>
      <c r="I3274">
        <v>63300033</v>
      </c>
      <c r="J3274" t="s">
        <v>1661</v>
      </c>
      <c r="K3274" s="3"/>
      <c r="L3274" s="3">
        <v>0</v>
      </c>
      <c r="M3274" s="3">
        <v>0</v>
      </c>
      <c r="N3274" s="107"/>
      <c r="O3274" s="100"/>
      <c r="P3274" s="3">
        <f t="shared" si="51"/>
        <v>0</v>
      </c>
    </row>
    <row r="3275" spans="1:16" x14ac:dyDescent="0.35">
      <c r="A3275" t="s">
        <v>10</v>
      </c>
      <c r="C3275" t="s">
        <v>19</v>
      </c>
      <c r="D3275" t="s">
        <v>103</v>
      </c>
      <c r="E3275" t="s">
        <v>255</v>
      </c>
      <c r="F3275" t="s">
        <v>256</v>
      </c>
      <c r="G3275">
        <v>5020</v>
      </c>
      <c r="H3275" t="s">
        <v>257</v>
      </c>
      <c r="I3275">
        <v>63300056</v>
      </c>
      <c r="J3275" t="s">
        <v>1536</v>
      </c>
      <c r="K3275" s="3"/>
      <c r="L3275" s="3">
        <v>0</v>
      </c>
      <c r="M3275" s="3">
        <v>0</v>
      </c>
      <c r="N3275" s="107"/>
      <c r="O3275" s="100"/>
      <c r="P3275" s="3">
        <f t="shared" si="51"/>
        <v>0</v>
      </c>
    </row>
    <row r="3276" spans="1:16" x14ac:dyDescent="0.35">
      <c r="A3276" t="s">
        <v>10</v>
      </c>
      <c r="C3276" t="s">
        <v>19</v>
      </c>
      <c r="D3276" t="s">
        <v>103</v>
      </c>
      <c r="E3276" t="s">
        <v>255</v>
      </c>
      <c r="F3276" t="s">
        <v>256</v>
      </c>
      <c r="G3276">
        <v>5020</v>
      </c>
      <c r="H3276" t="s">
        <v>257</v>
      </c>
      <c r="I3276">
        <v>63300060</v>
      </c>
      <c r="J3276" t="s">
        <v>1546</v>
      </c>
      <c r="K3276" s="3"/>
      <c r="L3276" s="3">
        <v>0</v>
      </c>
      <c r="M3276" s="3">
        <v>0</v>
      </c>
      <c r="N3276" s="107"/>
      <c r="O3276" s="100"/>
      <c r="P3276" s="3">
        <f t="shared" si="51"/>
        <v>0</v>
      </c>
    </row>
    <row r="3277" spans="1:16" x14ac:dyDescent="0.35">
      <c r="A3277" t="s">
        <v>10</v>
      </c>
      <c r="C3277" t="s">
        <v>19</v>
      </c>
      <c r="D3277" t="s">
        <v>103</v>
      </c>
      <c r="E3277" t="s">
        <v>255</v>
      </c>
      <c r="F3277" t="s">
        <v>256</v>
      </c>
      <c r="G3277">
        <v>5020</v>
      </c>
      <c r="H3277" t="s">
        <v>257</v>
      </c>
      <c r="I3277">
        <v>63300075</v>
      </c>
      <c r="J3277" t="s">
        <v>1480</v>
      </c>
      <c r="K3277" s="3"/>
      <c r="L3277" s="3">
        <v>0</v>
      </c>
      <c r="M3277" s="3">
        <v>0</v>
      </c>
      <c r="N3277" s="107"/>
      <c r="O3277" s="100"/>
      <c r="P3277" s="3">
        <f t="shared" si="51"/>
        <v>0</v>
      </c>
    </row>
    <row r="3278" spans="1:16" x14ac:dyDescent="0.35">
      <c r="A3278" t="s">
        <v>10</v>
      </c>
      <c r="C3278" t="s">
        <v>19</v>
      </c>
      <c r="D3278" t="s">
        <v>103</v>
      </c>
      <c r="E3278" t="s">
        <v>255</v>
      </c>
      <c r="F3278" t="s">
        <v>256</v>
      </c>
      <c r="G3278">
        <v>5020</v>
      </c>
      <c r="H3278" t="s">
        <v>257</v>
      </c>
      <c r="I3278">
        <v>63300135</v>
      </c>
      <c r="J3278" t="s">
        <v>1895</v>
      </c>
      <c r="K3278" s="3"/>
      <c r="L3278" s="3">
        <v>0</v>
      </c>
      <c r="M3278" s="3">
        <v>0</v>
      </c>
      <c r="N3278" s="107"/>
      <c r="O3278" s="100"/>
      <c r="P3278" s="3">
        <f t="shared" si="51"/>
        <v>0</v>
      </c>
    </row>
    <row r="3279" spans="1:16" x14ac:dyDescent="0.35">
      <c r="A3279" t="s">
        <v>10</v>
      </c>
      <c r="C3279" t="s">
        <v>19</v>
      </c>
      <c r="D3279" t="s">
        <v>103</v>
      </c>
      <c r="E3279" t="s">
        <v>255</v>
      </c>
      <c r="F3279" t="s">
        <v>256</v>
      </c>
      <c r="G3279">
        <v>5020</v>
      </c>
      <c r="H3279" t="s">
        <v>257</v>
      </c>
      <c r="I3279">
        <v>63300150</v>
      </c>
      <c r="J3279" t="s">
        <v>1680</v>
      </c>
      <c r="K3279" s="3"/>
      <c r="L3279" s="3">
        <v>0</v>
      </c>
      <c r="M3279" s="3">
        <v>0</v>
      </c>
      <c r="N3279" s="107"/>
      <c r="O3279" s="100"/>
      <c r="P3279" s="3">
        <f t="shared" si="51"/>
        <v>0</v>
      </c>
    </row>
    <row r="3280" spans="1:16" x14ac:dyDescent="0.35">
      <c r="A3280" t="s">
        <v>10</v>
      </c>
      <c r="C3280" t="s">
        <v>19</v>
      </c>
      <c r="D3280" t="s">
        <v>103</v>
      </c>
      <c r="E3280" t="s">
        <v>255</v>
      </c>
      <c r="F3280" t="s">
        <v>256</v>
      </c>
      <c r="G3280">
        <v>5020</v>
      </c>
      <c r="H3280" t="s">
        <v>257</v>
      </c>
      <c r="I3280">
        <v>63300155</v>
      </c>
      <c r="J3280" t="s">
        <v>1877</v>
      </c>
      <c r="K3280" s="3"/>
      <c r="L3280" s="3">
        <v>0</v>
      </c>
      <c r="M3280" s="3">
        <v>0</v>
      </c>
      <c r="N3280" s="107"/>
      <c r="O3280" s="100"/>
      <c r="P3280" s="3">
        <f t="shared" si="51"/>
        <v>0</v>
      </c>
    </row>
    <row r="3281" spans="1:16" x14ac:dyDescent="0.35">
      <c r="A3281" t="s">
        <v>10</v>
      </c>
      <c r="C3281" t="s">
        <v>19</v>
      </c>
      <c r="D3281" t="s">
        <v>103</v>
      </c>
      <c r="E3281" t="s">
        <v>258</v>
      </c>
      <c r="F3281" t="s">
        <v>259</v>
      </c>
      <c r="G3281">
        <v>5020</v>
      </c>
      <c r="H3281" t="s">
        <v>257</v>
      </c>
      <c r="I3281">
        <v>63300033</v>
      </c>
      <c r="J3281" t="s">
        <v>1661</v>
      </c>
      <c r="K3281" s="3"/>
      <c r="L3281" s="3">
        <v>0</v>
      </c>
      <c r="M3281" s="3">
        <v>0</v>
      </c>
      <c r="N3281" s="107"/>
      <c r="O3281" s="100"/>
      <c r="P3281" s="3">
        <f t="shared" si="51"/>
        <v>0</v>
      </c>
    </row>
    <row r="3282" spans="1:16" x14ac:dyDescent="0.35">
      <c r="A3282" t="s">
        <v>10</v>
      </c>
      <c r="C3282" t="s">
        <v>19</v>
      </c>
      <c r="D3282" t="s">
        <v>103</v>
      </c>
      <c r="E3282" t="s">
        <v>258</v>
      </c>
      <c r="F3282" t="s">
        <v>259</v>
      </c>
      <c r="G3282">
        <v>5020</v>
      </c>
      <c r="H3282" t="s">
        <v>257</v>
      </c>
      <c r="I3282">
        <v>63300056</v>
      </c>
      <c r="J3282" t="s">
        <v>1536</v>
      </c>
      <c r="K3282" s="3"/>
      <c r="L3282" s="3">
        <v>0</v>
      </c>
      <c r="M3282" s="3">
        <v>0</v>
      </c>
      <c r="N3282" s="107"/>
      <c r="O3282" s="100"/>
      <c r="P3282" s="3">
        <f t="shared" si="51"/>
        <v>0</v>
      </c>
    </row>
    <row r="3283" spans="1:16" x14ac:dyDescent="0.35">
      <c r="A3283" t="s">
        <v>10</v>
      </c>
      <c r="C3283" t="s">
        <v>19</v>
      </c>
      <c r="D3283" t="s">
        <v>103</v>
      </c>
      <c r="E3283" t="s">
        <v>258</v>
      </c>
      <c r="F3283" t="s">
        <v>259</v>
      </c>
      <c r="G3283">
        <v>5020</v>
      </c>
      <c r="H3283" t="s">
        <v>257</v>
      </c>
      <c r="I3283">
        <v>63300060</v>
      </c>
      <c r="J3283" t="s">
        <v>1546</v>
      </c>
      <c r="K3283" s="3"/>
      <c r="L3283" s="3">
        <v>0</v>
      </c>
      <c r="M3283" s="3">
        <v>0</v>
      </c>
      <c r="N3283" s="107"/>
      <c r="O3283" s="100"/>
      <c r="P3283" s="3">
        <f t="shared" si="51"/>
        <v>0</v>
      </c>
    </row>
    <row r="3284" spans="1:16" x14ac:dyDescent="0.35">
      <c r="A3284" t="s">
        <v>10</v>
      </c>
      <c r="C3284" t="s">
        <v>19</v>
      </c>
      <c r="D3284" t="s">
        <v>103</v>
      </c>
      <c r="E3284" t="s">
        <v>258</v>
      </c>
      <c r="F3284" t="s">
        <v>259</v>
      </c>
      <c r="G3284">
        <v>5020</v>
      </c>
      <c r="H3284" t="s">
        <v>257</v>
      </c>
      <c r="I3284">
        <v>63300150</v>
      </c>
      <c r="J3284" t="s">
        <v>1680</v>
      </c>
      <c r="K3284" s="3"/>
      <c r="L3284" s="3">
        <v>0</v>
      </c>
      <c r="M3284" s="3">
        <v>0</v>
      </c>
      <c r="N3284" s="107"/>
      <c r="O3284" s="100"/>
      <c r="P3284" s="3">
        <f t="shared" si="51"/>
        <v>0</v>
      </c>
    </row>
    <row r="3285" spans="1:16" x14ac:dyDescent="0.35">
      <c r="A3285" t="s">
        <v>10</v>
      </c>
      <c r="C3285" t="s">
        <v>19</v>
      </c>
      <c r="D3285" t="s">
        <v>103</v>
      </c>
      <c r="E3285" t="s">
        <v>258</v>
      </c>
      <c r="F3285" t="s">
        <v>259</v>
      </c>
      <c r="G3285">
        <v>5020</v>
      </c>
      <c r="H3285" t="s">
        <v>257</v>
      </c>
      <c r="I3285">
        <v>63300152</v>
      </c>
      <c r="J3285" t="s">
        <v>1741</v>
      </c>
      <c r="K3285" s="3"/>
      <c r="L3285" s="3">
        <v>0</v>
      </c>
      <c r="M3285" s="3">
        <v>0</v>
      </c>
      <c r="N3285" s="107"/>
      <c r="O3285" s="100"/>
      <c r="P3285" s="3">
        <f t="shared" si="51"/>
        <v>0</v>
      </c>
    </row>
    <row r="3286" spans="1:16" x14ac:dyDescent="0.35">
      <c r="A3286" t="s">
        <v>10</v>
      </c>
      <c r="C3286" t="s">
        <v>19</v>
      </c>
      <c r="D3286" t="s">
        <v>103</v>
      </c>
      <c r="E3286" t="s">
        <v>258</v>
      </c>
      <c r="F3286" t="s">
        <v>259</v>
      </c>
      <c r="G3286">
        <v>5020</v>
      </c>
      <c r="H3286" t="s">
        <v>257</v>
      </c>
      <c r="I3286">
        <v>63300155</v>
      </c>
      <c r="J3286" t="s">
        <v>1877</v>
      </c>
      <c r="K3286" s="3"/>
      <c r="L3286" s="3">
        <v>0</v>
      </c>
      <c r="M3286" s="3">
        <v>0</v>
      </c>
      <c r="N3286" s="107"/>
      <c r="O3286" s="100"/>
      <c r="P3286" s="3">
        <f t="shared" si="51"/>
        <v>0</v>
      </c>
    </row>
    <row r="3287" spans="1:16" x14ac:dyDescent="0.35">
      <c r="A3287" t="s">
        <v>10</v>
      </c>
      <c r="C3287" t="s">
        <v>19</v>
      </c>
      <c r="D3287" t="s">
        <v>103</v>
      </c>
      <c r="E3287" t="s">
        <v>1499</v>
      </c>
      <c r="F3287" t="s">
        <v>1500</v>
      </c>
      <c r="G3287">
        <v>5020</v>
      </c>
      <c r="H3287" t="s">
        <v>257</v>
      </c>
      <c r="I3287">
        <v>63300030</v>
      </c>
      <c r="J3287" t="s">
        <v>1488</v>
      </c>
      <c r="K3287" s="3"/>
      <c r="L3287" s="3">
        <v>0</v>
      </c>
      <c r="M3287" s="3">
        <v>0</v>
      </c>
      <c r="N3287" s="107"/>
      <c r="O3287" s="100"/>
      <c r="P3287" s="3">
        <f t="shared" si="51"/>
        <v>0</v>
      </c>
    </row>
    <row r="3288" spans="1:16" x14ac:dyDescent="0.35">
      <c r="A3288" t="s">
        <v>10</v>
      </c>
      <c r="C3288" t="s">
        <v>19</v>
      </c>
      <c r="D3288" t="s">
        <v>103</v>
      </c>
      <c r="E3288" t="s">
        <v>1499</v>
      </c>
      <c r="F3288" t="s">
        <v>1500</v>
      </c>
      <c r="G3288">
        <v>5020</v>
      </c>
      <c r="H3288" t="s">
        <v>257</v>
      </c>
      <c r="I3288">
        <v>63300060</v>
      </c>
      <c r="J3288" t="s">
        <v>1546</v>
      </c>
      <c r="K3288" s="3"/>
      <c r="L3288" s="3">
        <v>0</v>
      </c>
      <c r="M3288" s="3">
        <v>0</v>
      </c>
      <c r="N3288" s="107"/>
      <c r="O3288" s="100"/>
      <c r="P3288" s="3">
        <f t="shared" si="51"/>
        <v>0</v>
      </c>
    </row>
    <row r="3289" spans="1:16" x14ac:dyDescent="0.35">
      <c r="A3289" t="s">
        <v>10</v>
      </c>
      <c r="C3289" t="s">
        <v>19</v>
      </c>
      <c r="D3289" t="s">
        <v>103</v>
      </c>
      <c r="E3289" t="s">
        <v>1499</v>
      </c>
      <c r="F3289" t="s">
        <v>1500</v>
      </c>
      <c r="G3289">
        <v>5020</v>
      </c>
      <c r="H3289" t="s">
        <v>257</v>
      </c>
      <c r="I3289">
        <v>63300150</v>
      </c>
      <c r="J3289" t="s">
        <v>1680</v>
      </c>
      <c r="K3289" s="3"/>
      <c r="L3289" s="3">
        <v>0</v>
      </c>
      <c r="M3289" s="3">
        <v>0</v>
      </c>
      <c r="N3289" s="107"/>
      <c r="O3289" s="100"/>
      <c r="P3289" s="3">
        <f t="shared" si="51"/>
        <v>0</v>
      </c>
    </row>
    <row r="3290" spans="1:16" x14ac:dyDescent="0.35">
      <c r="A3290" t="s">
        <v>10</v>
      </c>
      <c r="C3290" t="s">
        <v>19</v>
      </c>
      <c r="D3290" t="s">
        <v>103</v>
      </c>
      <c r="E3290" t="s">
        <v>1499</v>
      </c>
      <c r="F3290" t="s">
        <v>1500</v>
      </c>
      <c r="G3290">
        <v>5020</v>
      </c>
      <c r="H3290" t="s">
        <v>257</v>
      </c>
      <c r="I3290">
        <v>63300152</v>
      </c>
      <c r="J3290" t="s">
        <v>1741</v>
      </c>
      <c r="K3290" s="3"/>
      <c r="L3290" s="3">
        <v>0</v>
      </c>
      <c r="M3290" s="3">
        <v>0</v>
      </c>
      <c r="N3290" s="107"/>
      <c r="O3290" s="100"/>
      <c r="P3290" s="3">
        <f t="shared" si="51"/>
        <v>0</v>
      </c>
    </row>
    <row r="3291" spans="1:16" x14ac:dyDescent="0.35">
      <c r="A3291" t="s">
        <v>10</v>
      </c>
      <c r="C3291" t="s">
        <v>19</v>
      </c>
      <c r="D3291" t="s">
        <v>103</v>
      </c>
      <c r="E3291" t="s">
        <v>260</v>
      </c>
      <c r="F3291" t="s">
        <v>261</v>
      </c>
      <c r="G3291">
        <v>5020</v>
      </c>
      <c r="H3291" t="s">
        <v>257</v>
      </c>
      <c r="I3291">
        <v>63300056</v>
      </c>
      <c r="J3291" t="s">
        <v>1536</v>
      </c>
      <c r="K3291" s="3"/>
      <c r="L3291" s="3">
        <v>0</v>
      </c>
      <c r="M3291" s="3">
        <v>0</v>
      </c>
      <c r="N3291" s="107"/>
      <c r="O3291" s="100"/>
      <c r="P3291" s="3">
        <f t="shared" si="51"/>
        <v>0</v>
      </c>
    </row>
    <row r="3292" spans="1:16" x14ac:dyDescent="0.35">
      <c r="A3292" t="s">
        <v>10</v>
      </c>
      <c r="C3292" t="s">
        <v>19</v>
      </c>
      <c r="D3292" t="s">
        <v>103</v>
      </c>
      <c r="E3292" t="s">
        <v>260</v>
      </c>
      <c r="F3292" t="s">
        <v>261</v>
      </c>
      <c r="G3292">
        <v>5020</v>
      </c>
      <c r="H3292" t="s">
        <v>257</v>
      </c>
      <c r="I3292">
        <v>63300060</v>
      </c>
      <c r="J3292" t="s">
        <v>1546</v>
      </c>
      <c r="K3292" s="3"/>
      <c r="L3292" s="3">
        <v>0</v>
      </c>
      <c r="M3292" s="3">
        <v>0</v>
      </c>
      <c r="N3292" s="107"/>
      <c r="O3292" s="100"/>
      <c r="P3292" s="3">
        <f t="shared" si="51"/>
        <v>0</v>
      </c>
    </row>
    <row r="3293" spans="1:16" x14ac:dyDescent="0.35">
      <c r="A3293" t="s">
        <v>10</v>
      </c>
      <c r="C3293" t="s">
        <v>19</v>
      </c>
      <c r="D3293" t="s">
        <v>103</v>
      </c>
      <c r="E3293" t="s">
        <v>260</v>
      </c>
      <c r="F3293" t="s">
        <v>261</v>
      </c>
      <c r="G3293">
        <v>5020</v>
      </c>
      <c r="H3293" t="s">
        <v>257</v>
      </c>
      <c r="I3293">
        <v>63300150</v>
      </c>
      <c r="J3293" t="s">
        <v>1680</v>
      </c>
      <c r="K3293" s="3"/>
      <c r="L3293" s="3">
        <v>0</v>
      </c>
      <c r="M3293" s="3">
        <v>0</v>
      </c>
      <c r="N3293" s="107"/>
      <c r="O3293" s="100"/>
      <c r="P3293" s="3">
        <f t="shared" si="51"/>
        <v>0</v>
      </c>
    </row>
    <row r="3294" spans="1:16" x14ac:dyDescent="0.35">
      <c r="A3294" t="s">
        <v>10</v>
      </c>
      <c r="C3294" t="s">
        <v>19</v>
      </c>
      <c r="D3294" t="s">
        <v>103</v>
      </c>
      <c r="E3294" t="s">
        <v>260</v>
      </c>
      <c r="F3294" t="s">
        <v>261</v>
      </c>
      <c r="G3294">
        <v>5020</v>
      </c>
      <c r="H3294" t="s">
        <v>257</v>
      </c>
      <c r="I3294">
        <v>63300155</v>
      </c>
      <c r="J3294" t="s">
        <v>1877</v>
      </c>
      <c r="K3294" s="3"/>
      <c r="L3294" s="3">
        <v>0</v>
      </c>
      <c r="M3294" s="3">
        <v>0</v>
      </c>
      <c r="N3294" s="107"/>
      <c r="O3294" s="100"/>
      <c r="P3294" s="3">
        <f t="shared" si="51"/>
        <v>0</v>
      </c>
    </row>
    <row r="3295" spans="1:16" x14ac:dyDescent="0.35">
      <c r="A3295" t="s">
        <v>10</v>
      </c>
      <c r="C3295" t="s">
        <v>19</v>
      </c>
      <c r="D3295" t="s">
        <v>103</v>
      </c>
      <c r="E3295" t="s">
        <v>1577</v>
      </c>
      <c r="F3295" t="s">
        <v>1578</v>
      </c>
      <c r="G3295">
        <v>5020</v>
      </c>
      <c r="H3295" t="s">
        <v>257</v>
      </c>
      <c r="I3295">
        <v>63300060</v>
      </c>
      <c r="J3295" t="s">
        <v>1546</v>
      </c>
      <c r="K3295" s="3"/>
      <c r="L3295" s="3">
        <v>0</v>
      </c>
      <c r="M3295" s="3">
        <v>0</v>
      </c>
      <c r="N3295" s="107"/>
      <c r="O3295" s="100"/>
      <c r="P3295" s="3">
        <f t="shared" si="51"/>
        <v>0</v>
      </c>
    </row>
    <row r="3296" spans="1:16" x14ac:dyDescent="0.35">
      <c r="A3296" t="s">
        <v>10</v>
      </c>
      <c r="C3296" t="s">
        <v>19</v>
      </c>
      <c r="D3296" t="s">
        <v>103</v>
      </c>
      <c r="E3296" t="s">
        <v>1577</v>
      </c>
      <c r="F3296" t="s">
        <v>1578</v>
      </c>
      <c r="G3296">
        <v>5020</v>
      </c>
      <c r="H3296" t="s">
        <v>257</v>
      </c>
      <c r="I3296">
        <v>63300150</v>
      </c>
      <c r="J3296" t="s">
        <v>1680</v>
      </c>
      <c r="K3296" s="3"/>
      <c r="L3296" s="3">
        <v>0</v>
      </c>
      <c r="M3296" s="3">
        <v>0</v>
      </c>
      <c r="N3296" s="107"/>
      <c r="O3296" s="100"/>
      <c r="P3296" s="3">
        <f t="shared" si="51"/>
        <v>0</v>
      </c>
    </row>
    <row r="3297" spans="1:16" x14ac:dyDescent="0.35">
      <c r="A3297" t="s">
        <v>10</v>
      </c>
      <c r="C3297" t="s">
        <v>19</v>
      </c>
      <c r="D3297" t="s">
        <v>103</v>
      </c>
      <c r="E3297" t="s">
        <v>262</v>
      </c>
      <c r="F3297" t="s">
        <v>263</v>
      </c>
      <c r="G3297">
        <v>5020</v>
      </c>
      <c r="H3297" t="s">
        <v>257</v>
      </c>
      <c r="I3297">
        <v>63300030</v>
      </c>
      <c r="J3297" t="s">
        <v>1488</v>
      </c>
      <c r="K3297" s="3"/>
      <c r="L3297" s="3">
        <v>0</v>
      </c>
      <c r="M3297" s="3">
        <v>0</v>
      </c>
      <c r="N3297" s="107"/>
      <c r="O3297" s="100"/>
      <c r="P3297" s="3">
        <f t="shared" si="51"/>
        <v>0</v>
      </c>
    </row>
    <row r="3298" spans="1:16" x14ac:dyDescent="0.35">
      <c r="A3298" t="s">
        <v>10</v>
      </c>
      <c r="C3298" t="s">
        <v>19</v>
      </c>
      <c r="D3298" t="s">
        <v>103</v>
      </c>
      <c r="E3298" t="s">
        <v>262</v>
      </c>
      <c r="F3298" t="s">
        <v>263</v>
      </c>
      <c r="G3298">
        <v>5020</v>
      </c>
      <c r="H3298" t="s">
        <v>257</v>
      </c>
      <c r="I3298">
        <v>63300056</v>
      </c>
      <c r="J3298" t="s">
        <v>1536</v>
      </c>
      <c r="K3298" s="3"/>
      <c r="L3298" s="3">
        <v>0</v>
      </c>
      <c r="M3298" s="3">
        <v>0</v>
      </c>
      <c r="N3298" s="107"/>
      <c r="O3298" s="100"/>
      <c r="P3298" s="3">
        <f t="shared" si="51"/>
        <v>0</v>
      </c>
    </row>
    <row r="3299" spans="1:16" x14ac:dyDescent="0.35">
      <c r="A3299" t="s">
        <v>10</v>
      </c>
      <c r="C3299" t="s">
        <v>19</v>
      </c>
      <c r="D3299" t="s">
        <v>103</v>
      </c>
      <c r="E3299" t="s">
        <v>262</v>
      </c>
      <c r="F3299" t="s">
        <v>263</v>
      </c>
      <c r="G3299">
        <v>5020</v>
      </c>
      <c r="H3299" t="s">
        <v>257</v>
      </c>
      <c r="I3299">
        <v>63300060</v>
      </c>
      <c r="J3299" t="s">
        <v>1546</v>
      </c>
      <c r="K3299" s="3"/>
      <c r="L3299" s="3">
        <v>0</v>
      </c>
      <c r="M3299" s="3">
        <v>0</v>
      </c>
      <c r="N3299" s="107"/>
      <c r="O3299" s="100"/>
      <c r="P3299" s="3">
        <f t="shared" si="51"/>
        <v>0</v>
      </c>
    </row>
    <row r="3300" spans="1:16" x14ac:dyDescent="0.35">
      <c r="A3300" t="s">
        <v>10</v>
      </c>
      <c r="C3300" t="s">
        <v>19</v>
      </c>
      <c r="D3300" t="s">
        <v>103</v>
      </c>
      <c r="E3300" t="s">
        <v>262</v>
      </c>
      <c r="F3300" t="s">
        <v>263</v>
      </c>
      <c r="G3300">
        <v>5020</v>
      </c>
      <c r="H3300" t="s">
        <v>257</v>
      </c>
      <c r="I3300">
        <v>63300150</v>
      </c>
      <c r="J3300" t="s">
        <v>1680</v>
      </c>
      <c r="K3300" s="3"/>
      <c r="L3300" s="3">
        <v>0</v>
      </c>
      <c r="M3300" s="3">
        <v>0</v>
      </c>
      <c r="N3300" s="107"/>
      <c r="O3300" s="100"/>
      <c r="P3300" s="3">
        <f t="shared" si="51"/>
        <v>0</v>
      </c>
    </row>
    <row r="3301" spans="1:16" x14ac:dyDescent="0.35">
      <c r="A3301" t="s">
        <v>10</v>
      </c>
      <c r="C3301" t="s">
        <v>19</v>
      </c>
      <c r="D3301" t="s">
        <v>103</v>
      </c>
      <c r="E3301" t="s">
        <v>262</v>
      </c>
      <c r="F3301" t="s">
        <v>263</v>
      </c>
      <c r="G3301">
        <v>5020</v>
      </c>
      <c r="H3301" t="s">
        <v>257</v>
      </c>
      <c r="I3301">
        <v>63300152</v>
      </c>
      <c r="J3301" t="s">
        <v>1741</v>
      </c>
      <c r="K3301" s="3"/>
      <c r="L3301" s="3">
        <v>0</v>
      </c>
      <c r="M3301" s="3">
        <v>0</v>
      </c>
      <c r="N3301" s="107"/>
      <c r="O3301" s="100"/>
      <c r="P3301" s="3">
        <f t="shared" si="51"/>
        <v>0</v>
      </c>
    </row>
    <row r="3302" spans="1:16" x14ac:dyDescent="0.35">
      <c r="A3302" t="s">
        <v>10</v>
      </c>
      <c r="C3302" t="s">
        <v>19</v>
      </c>
      <c r="D3302" t="s">
        <v>103</v>
      </c>
      <c r="E3302" t="s">
        <v>264</v>
      </c>
      <c r="F3302" t="s">
        <v>265</v>
      </c>
      <c r="G3302">
        <v>5020</v>
      </c>
      <c r="H3302" t="s">
        <v>257</v>
      </c>
      <c r="I3302">
        <v>63300030</v>
      </c>
      <c r="J3302" t="s">
        <v>1488</v>
      </c>
      <c r="K3302" s="3"/>
      <c r="L3302" s="3">
        <v>0</v>
      </c>
      <c r="M3302" s="3">
        <v>0</v>
      </c>
      <c r="N3302" s="107"/>
      <c r="O3302" s="100"/>
      <c r="P3302" s="3">
        <f t="shared" si="51"/>
        <v>0</v>
      </c>
    </row>
    <row r="3303" spans="1:16" x14ac:dyDescent="0.35">
      <c r="A3303" t="s">
        <v>10</v>
      </c>
      <c r="C3303" t="s">
        <v>19</v>
      </c>
      <c r="D3303" t="s">
        <v>103</v>
      </c>
      <c r="E3303" t="s">
        <v>264</v>
      </c>
      <c r="F3303" t="s">
        <v>265</v>
      </c>
      <c r="G3303">
        <v>5020</v>
      </c>
      <c r="H3303" t="s">
        <v>257</v>
      </c>
      <c r="I3303">
        <v>63300056</v>
      </c>
      <c r="J3303" t="s">
        <v>1536</v>
      </c>
      <c r="K3303" s="3"/>
      <c r="L3303" s="3">
        <v>0</v>
      </c>
      <c r="M3303" s="3">
        <v>0</v>
      </c>
      <c r="N3303" s="107"/>
      <c r="O3303" s="100"/>
      <c r="P3303" s="3">
        <f t="shared" si="51"/>
        <v>0</v>
      </c>
    </row>
    <row r="3304" spans="1:16" x14ac:dyDescent="0.35">
      <c r="A3304" t="s">
        <v>10</v>
      </c>
      <c r="C3304" t="s">
        <v>19</v>
      </c>
      <c r="D3304" t="s">
        <v>103</v>
      </c>
      <c r="E3304" t="s">
        <v>264</v>
      </c>
      <c r="F3304" t="s">
        <v>265</v>
      </c>
      <c r="G3304">
        <v>5020</v>
      </c>
      <c r="H3304" t="s">
        <v>257</v>
      </c>
      <c r="I3304">
        <v>63300060</v>
      </c>
      <c r="J3304" t="s">
        <v>1546</v>
      </c>
      <c r="K3304" s="3"/>
      <c r="L3304" s="3">
        <v>0</v>
      </c>
      <c r="M3304" s="3">
        <v>0</v>
      </c>
      <c r="N3304" s="107"/>
      <c r="O3304" s="100"/>
      <c r="P3304" s="3">
        <f t="shared" si="51"/>
        <v>0</v>
      </c>
    </row>
    <row r="3305" spans="1:16" x14ac:dyDescent="0.35">
      <c r="A3305" t="s">
        <v>10</v>
      </c>
      <c r="C3305" t="s">
        <v>19</v>
      </c>
      <c r="D3305" t="s">
        <v>103</v>
      </c>
      <c r="E3305" t="s">
        <v>264</v>
      </c>
      <c r="F3305" t="s">
        <v>265</v>
      </c>
      <c r="G3305">
        <v>5020</v>
      </c>
      <c r="H3305" t="s">
        <v>257</v>
      </c>
      <c r="I3305">
        <v>63300150</v>
      </c>
      <c r="J3305" t="s">
        <v>1680</v>
      </c>
      <c r="K3305" s="3"/>
      <c r="L3305" s="3">
        <v>0</v>
      </c>
      <c r="M3305" s="3">
        <v>0</v>
      </c>
      <c r="N3305" s="107"/>
      <c r="O3305" s="100"/>
      <c r="P3305" s="3">
        <f t="shared" si="51"/>
        <v>0</v>
      </c>
    </row>
    <row r="3306" spans="1:16" x14ac:dyDescent="0.35">
      <c r="A3306" t="s">
        <v>10</v>
      </c>
      <c r="C3306" t="s">
        <v>19</v>
      </c>
      <c r="D3306" t="s">
        <v>103</v>
      </c>
      <c r="E3306" t="s">
        <v>264</v>
      </c>
      <c r="F3306" t="s">
        <v>265</v>
      </c>
      <c r="G3306">
        <v>5020</v>
      </c>
      <c r="H3306" t="s">
        <v>257</v>
      </c>
      <c r="I3306">
        <v>63300152</v>
      </c>
      <c r="J3306" t="s">
        <v>1741</v>
      </c>
      <c r="K3306" s="3"/>
      <c r="L3306" s="3">
        <v>0</v>
      </c>
      <c r="M3306" s="3">
        <v>0</v>
      </c>
      <c r="N3306" s="107"/>
      <c r="O3306" s="100"/>
      <c r="P3306" s="3">
        <f t="shared" si="51"/>
        <v>0</v>
      </c>
    </row>
    <row r="3307" spans="1:16" x14ac:dyDescent="0.35">
      <c r="A3307" t="s">
        <v>10</v>
      </c>
      <c r="C3307" t="s">
        <v>19</v>
      </c>
      <c r="D3307" t="s">
        <v>103</v>
      </c>
      <c r="E3307" t="s">
        <v>266</v>
      </c>
      <c r="F3307" t="s">
        <v>267</v>
      </c>
      <c r="G3307">
        <v>5020</v>
      </c>
      <c r="H3307" t="s">
        <v>257</v>
      </c>
      <c r="I3307">
        <v>63300030</v>
      </c>
      <c r="J3307" t="s">
        <v>1488</v>
      </c>
      <c r="K3307" s="3"/>
      <c r="L3307" s="3">
        <v>0</v>
      </c>
      <c r="M3307" s="3">
        <v>0</v>
      </c>
      <c r="N3307" s="107"/>
      <c r="O3307" s="100"/>
      <c r="P3307" s="3">
        <f t="shared" si="51"/>
        <v>0</v>
      </c>
    </row>
    <row r="3308" spans="1:16" x14ac:dyDescent="0.35">
      <c r="A3308" t="s">
        <v>10</v>
      </c>
      <c r="C3308" t="s">
        <v>19</v>
      </c>
      <c r="D3308" t="s">
        <v>103</v>
      </c>
      <c r="E3308" t="s">
        <v>266</v>
      </c>
      <c r="F3308" t="s">
        <v>267</v>
      </c>
      <c r="G3308">
        <v>5020</v>
      </c>
      <c r="H3308" t="s">
        <v>257</v>
      </c>
      <c r="I3308">
        <v>63300056</v>
      </c>
      <c r="J3308" t="s">
        <v>1536</v>
      </c>
      <c r="K3308" s="3"/>
      <c r="L3308" s="3">
        <v>0</v>
      </c>
      <c r="M3308" s="3">
        <v>0</v>
      </c>
      <c r="N3308" s="107"/>
      <c r="O3308" s="100"/>
      <c r="P3308" s="3">
        <f t="shared" si="51"/>
        <v>0</v>
      </c>
    </row>
    <row r="3309" spans="1:16" x14ac:dyDescent="0.35">
      <c r="A3309" t="s">
        <v>10</v>
      </c>
      <c r="C3309" t="s">
        <v>19</v>
      </c>
      <c r="D3309" t="s">
        <v>103</v>
      </c>
      <c r="E3309" t="s">
        <v>266</v>
      </c>
      <c r="F3309" t="s">
        <v>267</v>
      </c>
      <c r="G3309">
        <v>5020</v>
      </c>
      <c r="H3309" t="s">
        <v>257</v>
      </c>
      <c r="I3309">
        <v>63300150</v>
      </c>
      <c r="J3309" t="s">
        <v>1680</v>
      </c>
      <c r="K3309" s="3"/>
      <c r="L3309" s="3">
        <v>0</v>
      </c>
      <c r="M3309" s="3">
        <v>0</v>
      </c>
      <c r="N3309" s="107"/>
      <c r="O3309" s="100"/>
      <c r="P3309" s="3">
        <f t="shared" si="51"/>
        <v>0</v>
      </c>
    </row>
    <row r="3310" spans="1:16" x14ac:dyDescent="0.35">
      <c r="A3310" t="s">
        <v>10</v>
      </c>
      <c r="C3310" t="s">
        <v>19</v>
      </c>
      <c r="D3310" t="s">
        <v>103</v>
      </c>
      <c r="E3310" t="s">
        <v>242</v>
      </c>
      <c r="F3310" t="s">
        <v>243</v>
      </c>
      <c r="G3310">
        <v>5021</v>
      </c>
      <c r="H3310" t="s">
        <v>244</v>
      </c>
      <c r="I3310">
        <v>63300033</v>
      </c>
      <c r="J3310" t="s">
        <v>1661</v>
      </c>
      <c r="K3310" s="3"/>
      <c r="L3310" s="3">
        <v>0</v>
      </c>
      <c r="M3310" s="3">
        <v>0</v>
      </c>
      <c r="N3310" s="107"/>
      <c r="O3310" s="100"/>
      <c r="P3310" s="3">
        <f t="shared" si="51"/>
        <v>0</v>
      </c>
    </row>
    <row r="3311" spans="1:16" x14ac:dyDescent="0.35">
      <c r="A3311" t="s">
        <v>10</v>
      </c>
      <c r="C3311" t="s">
        <v>19</v>
      </c>
      <c r="D3311" t="s">
        <v>103</v>
      </c>
      <c r="E3311" t="s">
        <v>242</v>
      </c>
      <c r="F3311" t="s">
        <v>243</v>
      </c>
      <c r="G3311">
        <v>5021</v>
      </c>
      <c r="H3311" t="s">
        <v>244</v>
      </c>
      <c r="I3311">
        <v>63300056</v>
      </c>
      <c r="J3311" t="s">
        <v>1536</v>
      </c>
      <c r="K3311" s="3"/>
      <c r="L3311" s="3">
        <v>0</v>
      </c>
      <c r="M3311" s="3">
        <v>0</v>
      </c>
      <c r="N3311" s="107"/>
      <c r="O3311" s="100"/>
      <c r="P3311" s="3">
        <f t="shared" si="51"/>
        <v>0</v>
      </c>
    </row>
    <row r="3312" spans="1:16" x14ac:dyDescent="0.35">
      <c r="A3312" t="s">
        <v>10</v>
      </c>
      <c r="C3312" t="s">
        <v>19</v>
      </c>
      <c r="D3312" t="s">
        <v>103</v>
      </c>
      <c r="E3312" t="s">
        <v>242</v>
      </c>
      <c r="F3312" t="s">
        <v>243</v>
      </c>
      <c r="G3312">
        <v>5021</v>
      </c>
      <c r="H3312" t="s">
        <v>244</v>
      </c>
      <c r="I3312">
        <v>63300060</v>
      </c>
      <c r="J3312" t="s">
        <v>1546</v>
      </c>
      <c r="K3312" s="3"/>
      <c r="L3312" s="3">
        <v>0</v>
      </c>
      <c r="M3312" s="3">
        <v>0</v>
      </c>
      <c r="N3312" s="107"/>
      <c r="O3312" s="100"/>
      <c r="P3312" s="3">
        <f t="shared" si="51"/>
        <v>0</v>
      </c>
    </row>
    <row r="3313" spans="1:16" x14ac:dyDescent="0.35">
      <c r="A3313" t="s">
        <v>10</v>
      </c>
      <c r="C3313" t="s">
        <v>19</v>
      </c>
      <c r="D3313" t="s">
        <v>103</v>
      </c>
      <c r="E3313" t="s">
        <v>242</v>
      </c>
      <c r="F3313" t="s">
        <v>243</v>
      </c>
      <c r="G3313">
        <v>5021</v>
      </c>
      <c r="H3313" t="s">
        <v>244</v>
      </c>
      <c r="I3313">
        <v>63300065</v>
      </c>
      <c r="J3313" t="s">
        <v>1627</v>
      </c>
      <c r="K3313" s="3"/>
      <c r="L3313" s="3">
        <v>0</v>
      </c>
      <c r="M3313" s="3">
        <v>0</v>
      </c>
      <c r="N3313" s="107"/>
      <c r="O3313" s="100"/>
      <c r="P3313" s="3">
        <f t="shared" si="51"/>
        <v>0</v>
      </c>
    </row>
    <row r="3314" spans="1:16" x14ac:dyDescent="0.35">
      <c r="A3314" t="s">
        <v>10</v>
      </c>
      <c r="C3314" t="s">
        <v>19</v>
      </c>
      <c r="D3314" t="s">
        <v>103</v>
      </c>
      <c r="E3314" t="s">
        <v>242</v>
      </c>
      <c r="F3314" t="s">
        <v>243</v>
      </c>
      <c r="G3314">
        <v>5021</v>
      </c>
      <c r="H3314" t="s">
        <v>244</v>
      </c>
      <c r="I3314">
        <v>63300150</v>
      </c>
      <c r="J3314" t="s">
        <v>1680</v>
      </c>
      <c r="K3314" s="3"/>
      <c r="L3314" s="3">
        <v>0</v>
      </c>
      <c r="M3314" s="3">
        <v>0</v>
      </c>
      <c r="N3314" s="107"/>
      <c r="O3314" s="100"/>
      <c r="P3314" s="3">
        <f t="shared" si="51"/>
        <v>0</v>
      </c>
    </row>
    <row r="3315" spans="1:16" x14ac:dyDescent="0.35">
      <c r="A3315" t="s">
        <v>10</v>
      </c>
      <c r="C3315" t="s">
        <v>19</v>
      </c>
      <c r="D3315" t="s">
        <v>103</v>
      </c>
      <c r="E3315" t="s">
        <v>1497</v>
      </c>
      <c r="F3315" t="s">
        <v>1498</v>
      </c>
      <c r="G3315">
        <v>5021</v>
      </c>
      <c r="H3315" t="s">
        <v>244</v>
      </c>
      <c r="I3315">
        <v>63300030</v>
      </c>
      <c r="J3315" t="s">
        <v>1488</v>
      </c>
      <c r="K3315" s="3"/>
      <c r="L3315" s="3">
        <v>0</v>
      </c>
      <c r="M3315" s="3">
        <v>0</v>
      </c>
      <c r="N3315" s="107"/>
      <c r="O3315" s="100"/>
      <c r="P3315" s="3">
        <f t="shared" si="51"/>
        <v>0</v>
      </c>
    </row>
    <row r="3316" spans="1:16" x14ac:dyDescent="0.35">
      <c r="A3316" t="s">
        <v>10</v>
      </c>
      <c r="C3316" t="s">
        <v>19</v>
      </c>
      <c r="D3316" t="s">
        <v>103</v>
      </c>
      <c r="E3316" t="s">
        <v>1497</v>
      </c>
      <c r="F3316" t="s">
        <v>1498</v>
      </c>
      <c r="G3316">
        <v>5021</v>
      </c>
      <c r="H3316" t="s">
        <v>244</v>
      </c>
      <c r="I3316">
        <v>63300033</v>
      </c>
      <c r="J3316" t="s">
        <v>1661</v>
      </c>
      <c r="K3316" s="3"/>
      <c r="L3316" s="3">
        <v>0</v>
      </c>
      <c r="M3316" s="3">
        <v>0</v>
      </c>
      <c r="N3316" s="107"/>
      <c r="O3316" s="100"/>
      <c r="P3316" s="3">
        <f t="shared" si="51"/>
        <v>0</v>
      </c>
    </row>
    <row r="3317" spans="1:16" x14ac:dyDescent="0.35">
      <c r="A3317" t="s">
        <v>10</v>
      </c>
      <c r="C3317" t="s">
        <v>19</v>
      </c>
      <c r="D3317" t="s">
        <v>103</v>
      </c>
      <c r="E3317" t="s">
        <v>1497</v>
      </c>
      <c r="F3317" t="s">
        <v>1498</v>
      </c>
      <c r="G3317">
        <v>5021</v>
      </c>
      <c r="H3317" t="s">
        <v>244</v>
      </c>
      <c r="I3317">
        <v>63300065</v>
      </c>
      <c r="J3317" t="s">
        <v>1627</v>
      </c>
      <c r="K3317" s="3"/>
      <c r="L3317" s="3">
        <v>0</v>
      </c>
      <c r="M3317" s="3">
        <v>0</v>
      </c>
      <c r="N3317" s="107"/>
      <c r="O3317" s="100"/>
      <c r="P3317" s="3">
        <f t="shared" si="51"/>
        <v>0</v>
      </c>
    </row>
    <row r="3318" spans="1:16" x14ac:dyDescent="0.35">
      <c r="A3318" t="s">
        <v>10</v>
      </c>
      <c r="C3318" t="s">
        <v>19</v>
      </c>
      <c r="D3318" t="s">
        <v>103</v>
      </c>
      <c r="E3318" t="s">
        <v>1497</v>
      </c>
      <c r="F3318" t="s">
        <v>1498</v>
      </c>
      <c r="G3318">
        <v>5021</v>
      </c>
      <c r="H3318" t="s">
        <v>244</v>
      </c>
      <c r="I3318">
        <v>63300150</v>
      </c>
      <c r="J3318" t="s">
        <v>1680</v>
      </c>
      <c r="K3318" s="3"/>
      <c r="L3318" s="3">
        <v>0</v>
      </c>
      <c r="M3318" s="3">
        <v>0</v>
      </c>
      <c r="N3318" s="107"/>
      <c r="O3318" s="100"/>
      <c r="P3318" s="3">
        <f t="shared" si="51"/>
        <v>0</v>
      </c>
    </row>
    <row r="3319" spans="1:16" x14ac:dyDescent="0.35">
      <c r="A3319" t="s">
        <v>10</v>
      </c>
      <c r="C3319" t="s">
        <v>19</v>
      </c>
      <c r="D3319" t="s">
        <v>103</v>
      </c>
      <c r="E3319" t="s">
        <v>1497</v>
      </c>
      <c r="F3319" t="s">
        <v>1498</v>
      </c>
      <c r="G3319">
        <v>5021</v>
      </c>
      <c r="H3319" t="s">
        <v>244</v>
      </c>
      <c r="I3319">
        <v>63300152</v>
      </c>
      <c r="J3319" t="s">
        <v>1741</v>
      </c>
      <c r="K3319" s="3"/>
      <c r="L3319" s="3">
        <v>0</v>
      </c>
      <c r="M3319" s="3">
        <v>0</v>
      </c>
      <c r="N3319" s="107"/>
      <c r="O3319" s="100"/>
      <c r="P3319" s="3">
        <f t="shared" si="51"/>
        <v>0</v>
      </c>
    </row>
    <row r="3320" spans="1:16" x14ac:dyDescent="0.35">
      <c r="A3320" t="s">
        <v>10</v>
      </c>
      <c r="C3320" t="s">
        <v>19</v>
      </c>
      <c r="D3320" t="s">
        <v>103</v>
      </c>
      <c r="E3320" t="s">
        <v>1497</v>
      </c>
      <c r="F3320" t="s">
        <v>1498</v>
      </c>
      <c r="G3320">
        <v>5021</v>
      </c>
      <c r="H3320" t="s">
        <v>244</v>
      </c>
      <c r="I3320">
        <v>63300155</v>
      </c>
      <c r="J3320" t="s">
        <v>1877</v>
      </c>
      <c r="K3320" s="3"/>
      <c r="L3320" s="3">
        <v>0</v>
      </c>
      <c r="M3320" s="3">
        <v>0</v>
      </c>
      <c r="N3320" s="107"/>
      <c r="O3320" s="100"/>
      <c r="P3320" s="3">
        <f t="shared" si="51"/>
        <v>0</v>
      </c>
    </row>
    <row r="3321" spans="1:16" x14ac:dyDescent="0.35">
      <c r="A3321" t="s">
        <v>10</v>
      </c>
      <c r="C3321" t="s">
        <v>19</v>
      </c>
      <c r="D3321" t="s">
        <v>103</v>
      </c>
      <c r="E3321" t="s">
        <v>1567</v>
      </c>
      <c r="F3321" t="s">
        <v>1568</v>
      </c>
      <c r="G3321">
        <v>5021</v>
      </c>
      <c r="H3321" t="s">
        <v>244</v>
      </c>
      <c r="I3321">
        <v>63300060</v>
      </c>
      <c r="J3321" t="s">
        <v>1546</v>
      </c>
      <c r="K3321" s="3"/>
      <c r="L3321" s="3">
        <v>0</v>
      </c>
      <c r="M3321" s="3">
        <v>0</v>
      </c>
      <c r="N3321" s="107"/>
      <c r="O3321" s="100"/>
      <c r="P3321" s="3">
        <f t="shared" si="51"/>
        <v>0</v>
      </c>
    </row>
    <row r="3322" spans="1:16" x14ac:dyDescent="0.35">
      <c r="A3322" t="s">
        <v>10</v>
      </c>
      <c r="C3322" t="s">
        <v>19</v>
      </c>
      <c r="D3322" t="s">
        <v>103</v>
      </c>
      <c r="E3322" t="s">
        <v>1567</v>
      </c>
      <c r="F3322" t="s">
        <v>1568</v>
      </c>
      <c r="G3322">
        <v>5021</v>
      </c>
      <c r="H3322" t="s">
        <v>244</v>
      </c>
      <c r="I3322">
        <v>63300150</v>
      </c>
      <c r="J3322" t="s">
        <v>1680</v>
      </c>
      <c r="K3322" s="3"/>
      <c r="L3322" s="3">
        <v>0</v>
      </c>
      <c r="M3322" s="3">
        <v>0</v>
      </c>
      <c r="N3322" s="107"/>
      <c r="O3322" s="100"/>
      <c r="P3322" s="3">
        <f t="shared" si="51"/>
        <v>0</v>
      </c>
    </row>
    <row r="3323" spans="1:16" x14ac:dyDescent="0.35">
      <c r="A3323" t="s">
        <v>10</v>
      </c>
      <c r="C3323" t="s">
        <v>19</v>
      </c>
      <c r="D3323" t="s">
        <v>103</v>
      </c>
      <c r="E3323" t="s">
        <v>245</v>
      </c>
      <c r="F3323" t="s">
        <v>246</v>
      </c>
      <c r="G3323">
        <v>5021</v>
      </c>
      <c r="H3323" t="s">
        <v>244</v>
      </c>
      <c r="I3323">
        <v>63300033</v>
      </c>
      <c r="J3323" t="s">
        <v>1661</v>
      </c>
      <c r="K3323" s="3"/>
      <c r="L3323" s="3">
        <v>0</v>
      </c>
      <c r="M3323" s="3">
        <v>0</v>
      </c>
      <c r="N3323" s="107"/>
      <c r="O3323" s="100"/>
      <c r="P3323" s="3">
        <f t="shared" si="51"/>
        <v>0</v>
      </c>
    </row>
    <row r="3324" spans="1:16" x14ac:dyDescent="0.35">
      <c r="A3324" t="s">
        <v>10</v>
      </c>
      <c r="C3324" t="s">
        <v>19</v>
      </c>
      <c r="D3324" t="s">
        <v>103</v>
      </c>
      <c r="E3324" t="s">
        <v>245</v>
      </c>
      <c r="F3324" t="s">
        <v>246</v>
      </c>
      <c r="G3324">
        <v>5021</v>
      </c>
      <c r="H3324" t="s">
        <v>244</v>
      </c>
      <c r="I3324">
        <v>63300056</v>
      </c>
      <c r="J3324" t="s">
        <v>1536</v>
      </c>
      <c r="K3324" s="3"/>
      <c r="L3324" s="3">
        <v>0</v>
      </c>
      <c r="M3324" s="3">
        <v>0</v>
      </c>
      <c r="N3324" s="107"/>
      <c r="O3324" s="100"/>
      <c r="P3324" s="3">
        <f t="shared" si="51"/>
        <v>0</v>
      </c>
    </row>
    <row r="3325" spans="1:16" x14ac:dyDescent="0.35">
      <c r="A3325" t="s">
        <v>10</v>
      </c>
      <c r="C3325" t="s">
        <v>19</v>
      </c>
      <c r="D3325" t="s">
        <v>103</v>
      </c>
      <c r="E3325" t="s">
        <v>245</v>
      </c>
      <c r="F3325" t="s">
        <v>246</v>
      </c>
      <c r="G3325">
        <v>5021</v>
      </c>
      <c r="H3325" t="s">
        <v>244</v>
      </c>
      <c r="I3325">
        <v>63300060</v>
      </c>
      <c r="J3325" t="s">
        <v>1546</v>
      </c>
      <c r="K3325" s="3"/>
      <c r="L3325" s="3">
        <v>0</v>
      </c>
      <c r="M3325" s="3">
        <v>0</v>
      </c>
      <c r="N3325" s="107"/>
      <c r="O3325" s="100"/>
      <c r="P3325" s="3">
        <f t="shared" si="51"/>
        <v>0</v>
      </c>
    </row>
    <row r="3326" spans="1:16" x14ac:dyDescent="0.35">
      <c r="A3326" t="s">
        <v>10</v>
      </c>
      <c r="C3326" t="s">
        <v>19</v>
      </c>
      <c r="D3326" t="s">
        <v>103</v>
      </c>
      <c r="E3326" t="s">
        <v>245</v>
      </c>
      <c r="F3326" t="s">
        <v>246</v>
      </c>
      <c r="G3326">
        <v>5021</v>
      </c>
      <c r="H3326" t="s">
        <v>244</v>
      </c>
      <c r="I3326">
        <v>63300065</v>
      </c>
      <c r="J3326" t="s">
        <v>1627</v>
      </c>
      <c r="K3326" s="3"/>
      <c r="L3326" s="3">
        <v>0</v>
      </c>
      <c r="M3326" s="3">
        <v>0</v>
      </c>
      <c r="N3326" s="107"/>
      <c r="O3326" s="100"/>
      <c r="P3326" s="3">
        <f t="shared" si="51"/>
        <v>0</v>
      </c>
    </row>
    <row r="3327" spans="1:16" x14ac:dyDescent="0.35">
      <c r="A3327" t="s">
        <v>10</v>
      </c>
      <c r="C3327" t="s">
        <v>19</v>
      </c>
      <c r="D3327" t="s">
        <v>103</v>
      </c>
      <c r="E3327" t="s">
        <v>245</v>
      </c>
      <c r="F3327" t="s">
        <v>246</v>
      </c>
      <c r="G3327">
        <v>5021</v>
      </c>
      <c r="H3327" t="s">
        <v>244</v>
      </c>
      <c r="I3327">
        <v>63300150</v>
      </c>
      <c r="J3327" t="s">
        <v>1680</v>
      </c>
      <c r="K3327" s="3"/>
      <c r="L3327" s="3">
        <v>0</v>
      </c>
      <c r="M3327" s="3">
        <v>0</v>
      </c>
      <c r="N3327" s="107"/>
      <c r="O3327" s="100"/>
      <c r="P3327" s="3">
        <f t="shared" si="51"/>
        <v>0</v>
      </c>
    </row>
    <row r="3328" spans="1:16" x14ac:dyDescent="0.35">
      <c r="A3328" t="s">
        <v>10</v>
      </c>
      <c r="C3328" t="s">
        <v>19</v>
      </c>
      <c r="D3328" t="s">
        <v>103</v>
      </c>
      <c r="E3328" t="s">
        <v>1707</v>
      </c>
      <c r="F3328" t="s">
        <v>1708</v>
      </c>
      <c r="G3328">
        <v>5021</v>
      </c>
      <c r="H3328" t="s">
        <v>244</v>
      </c>
      <c r="I3328">
        <v>63300150</v>
      </c>
      <c r="J3328" t="s">
        <v>1680</v>
      </c>
      <c r="K3328" s="3"/>
      <c r="L3328" s="3">
        <v>0</v>
      </c>
      <c r="M3328" s="3">
        <v>0</v>
      </c>
      <c r="N3328" s="107"/>
      <c r="O3328" s="100"/>
      <c r="P3328" s="3">
        <f t="shared" si="51"/>
        <v>0</v>
      </c>
    </row>
    <row r="3329" spans="1:16" x14ac:dyDescent="0.35">
      <c r="A3329" t="s">
        <v>10</v>
      </c>
      <c r="C3329" t="s">
        <v>19</v>
      </c>
      <c r="D3329" t="s">
        <v>103</v>
      </c>
      <c r="E3329" t="s">
        <v>1707</v>
      </c>
      <c r="F3329" t="s">
        <v>1708</v>
      </c>
      <c r="G3329">
        <v>5021</v>
      </c>
      <c r="H3329" t="s">
        <v>244</v>
      </c>
      <c r="I3329">
        <v>63300152</v>
      </c>
      <c r="J3329" t="s">
        <v>1741</v>
      </c>
      <c r="K3329" s="3"/>
      <c r="L3329" s="3">
        <v>0</v>
      </c>
      <c r="M3329" s="3">
        <v>0</v>
      </c>
      <c r="N3329" s="107"/>
      <c r="O3329" s="100"/>
      <c r="P3329" s="3">
        <f t="shared" si="51"/>
        <v>0</v>
      </c>
    </row>
    <row r="3330" spans="1:16" x14ac:dyDescent="0.35">
      <c r="A3330" t="s">
        <v>10</v>
      </c>
      <c r="C3330" t="s">
        <v>19</v>
      </c>
      <c r="D3330" t="s">
        <v>103</v>
      </c>
      <c r="E3330" t="s">
        <v>247</v>
      </c>
      <c r="F3330" t="s">
        <v>248</v>
      </c>
      <c r="G3330">
        <v>5021</v>
      </c>
      <c r="H3330" t="s">
        <v>244</v>
      </c>
      <c r="I3330">
        <v>63300056</v>
      </c>
      <c r="J3330" t="s">
        <v>1536</v>
      </c>
      <c r="K3330" s="3"/>
      <c r="L3330" s="3">
        <v>0</v>
      </c>
      <c r="M3330" s="3">
        <v>0</v>
      </c>
      <c r="N3330" s="107"/>
      <c r="O3330" s="100"/>
      <c r="P3330" s="3">
        <f t="shared" si="51"/>
        <v>0</v>
      </c>
    </row>
    <row r="3331" spans="1:16" x14ac:dyDescent="0.35">
      <c r="A3331" t="s">
        <v>10</v>
      </c>
      <c r="C3331" t="s">
        <v>19</v>
      </c>
      <c r="D3331" t="s">
        <v>103</v>
      </c>
      <c r="E3331" t="s">
        <v>247</v>
      </c>
      <c r="F3331" t="s">
        <v>248</v>
      </c>
      <c r="G3331">
        <v>5021</v>
      </c>
      <c r="H3331" t="s">
        <v>244</v>
      </c>
      <c r="I3331">
        <v>63300060</v>
      </c>
      <c r="J3331" t="s">
        <v>1546</v>
      </c>
      <c r="K3331" s="3"/>
      <c r="L3331" s="3">
        <v>0</v>
      </c>
      <c r="M3331" s="3">
        <v>0</v>
      </c>
      <c r="N3331" s="107"/>
      <c r="O3331" s="100"/>
      <c r="P3331" s="3">
        <f t="shared" si="51"/>
        <v>0</v>
      </c>
    </row>
    <row r="3332" spans="1:16" x14ac:dyDescent="0.35">
      <c r="A3332" t="s">
        <v>10</v>
      </c>
      <c r="C3332" t="s">
        <v>19</v>
      </c>
      <c r="D3332" t="s">
        <v>103</v>
      </c>
      <c r="E3332" t="s">
        <v>247</v>
      </c>
      <c r="F3332" t="s">
        <v>248</v>
      </c>
      <c r="G3332">
        <v>5021</v>
      </c>
      <c r="H3332" t="s">
        <v>244</v>
      </c>
      <c r="I3332">
        <v>63300150</v>
      </c>
      <c r="J3332" t="s">
        <v>1680</v>
      </c>
      <c r="K3332" s="3"/>
      <c r="L3332" s="3">
        <v>0</v>
      </c>
      <c r="M3332" s="3">
        <v>0</v>
      </c>
      <c r="N3332" s="107"/>
      <c r="O3332" s="100"/>
      <c r="P3332" s="3">
        <f t="shared" ref="P3332:P3395" si="52">SUM(L3332:N3332)</f>
        <v>0</v>
      </c>
    </row>
    <row r="3333" spans="1:16" x14ac:dyDescent="0.35">
      <c r="A3333" t="s">
        <v>10</v>
      </c>
      <c r="C3333" t="s">
        <v>19</v>
      </c>
      <c r="D3333" t="s">
        <v>103</v>
      </c>
      <c r="E3333" t="s">
        <v>247</v>
      </c>
      <c r="F3333" t="s">
        <v>248</v>
      </c>
      <c r="G3333">
        <v>5021</v>
      </c>
      <c r="H3333" t="s">
        <v>244</v>
      </c>
      <c r="I3333">
        <v>63300152</v>
      </c>
      <c r="J3333" t="s">
        <v>1741</v>
      </c>
      <c r="K3333" s="3"/>
      <c r="L3333" s="3">
        <v>0</v>
      </c>
      <c r="M3333" s="3">
        <v>0</v>
      </c>
      <c r="N3333" s="107"/>
      <c r="O3333" s="100"/>
      <c r="P3333" s="3">
        <f t="shared" si="52"/>
        <v>0</v>
      </c>
    </row>
    <row r="3334" spans="1:16" x14ac:dyDescent="0.35">
      <c r="A3334" t="s">
        <v>10</v>
      </c>
      <c r="C3334" t="s">
        <v>19</v>
      </c>
      <c r="D3334" t="s">
        <v>103</v>
      </c>
      <c r="E3334" t="s">
        <v>1569</v>
      </c>
      <c r="F3334" t="s">
        <v>1570</v>
      </c>
      <c r="G3334">
        <v>5021</v>
      </c>
      <c r="H3334" t="s">
        <v>244</v>
      </c>
      <c r="I3334">
        <v>63300060</v>
      </c>
      <c r="J3334" t="s">
        <v>1546</v>
      </c>
      <c r="K3334" s="3"/>
      <c r="L3334" s="3">
        <v>0</v>
      </c>
      <c r="M3334" s="3">
        <v>0</v>
      </c>
      <c r="N3334" s="107"/>
      <c r="O3334" s="100"/>
      <c r="P3334" s="3">
        <f t="shared" si="52"/>
        <v>0</v>
      </c>
    </row>
    <row r="3335" spans="1:16" x14ac:dyDescent="0.35">
      <c r="A3335" t="s">
        <v>10</v>
      </c>
      <c r="C3335" t="s">
        <v>19</v>
      </c>
      <c r="D3335" t="s">
        <v>103</v>
      </c>
      <c r="E3335" t="s">
        <v>1569</v>
      </c>
      <c r="F3335" t="s">
        <v>1570</v>
      </c>
      <c r="G3335">
        <v>5021</v>
      </c>
      <c r="H3335" t="s">
        <v>244</v>
      </c>
      <c r="I3335">
        <v>63300150</v>
      </c>
      <c r="J3335" t="s">
        <v>1680</v>
      </c>
      <c r="K3335" s="3"/>
      <c r="L3335" s="3">
        <v>0</v>
      </c>
      <c r="M3335" s="3">
        <v>0</v>
      </c>
      <c r="N3335" s="107"/>
      <c r="O3335" s="100"/>
      <c r="P3335" s="3">
        <f t="shared" si="52"/>
        <v>0</v>
      </c>
    </row>
    <row r="3336" spans="1:16" x14ac:dyDescent="0.35">
      <c r="A3336" t="s">
        <v>10</v>
      </c>
      <c r="C3336" t="s">
        <v>19</v>
      </c>
      <c r="D3336" t="s">
        <v>103</v>
      </c>
      <c r="E3336" t="s">
        <v>249</v>
      </c>
      <c r="F3336" t="s">
        <v>250</v>
      </c>
      <c r="G3336">
        <v>5021</v>
      </c>
      <c r="H3336" t="s">
        <v>244</v>
      </c>
      <c r="I3336">
        <v>63300030</v>
      </c>
      <c r="J3336" t="s">
        <v>1488</v>
      </c>
      <c r="K3336" s="3"/>
      <c r="L3336" s="3">
        <v>0</v>
      </c>
      <c r="M3336" s="3">
        <v>0</v>
      </c>
      <c r="N3336" s="107"/>
      <c r="O3336" s="100"/>
      <c r="P3336" s="3">
        <f t="shared" si="52"/>
        <v>0</v>
      </c>
    </row>
    <row r="3337" spans="1:16" x14ac:dyDescent="0.35">
      <c r="A3337" t="s">
        <v>10</v>
      </c>
      <c r="C3337" t="s">
        <v>19</v>
      </c>
      <c r="D3337" t="s">
        <v>103</v>
      </c>
      <c r="E3337" t="s">
        <v>249</v>
      </c>
      <c r="F3337" t="s">
        <v>250</v>
      </c>
      <c r="G3337">
        <v>5021</v>
      </c>
      <c r="H3337" t="s">
        <v>244</v>
      </c>
      <c r="I3337">
        <v>63300033</v>
      </c>
      <c r="J3337" t="s">
        <v>1661</v>
      </c>
      <c r="K3337" s="3"/>
      <c r="L3337" s="3">
        <v>0</v>
      </c>
      <c r="M3337" s="3">
        <v>0</v>
      </c>
      <c r="N3337" s="107"/>
      <c r="O3337" s="100"/>
      <c r="P3337" s="3">
        <f t="shared" si="52"/>
        <v>0</v>
      </c>
    </row>
    <row r="3338" spans="1:16" x14ac:dyDescent="0.35">
      <c r="A3338" t="s">
        <v>10</v>
      </c>
      <c r="C3338" t="s">
        <v>19</v>
      </c>
      <c r="D3338" t="s">
        <v>103</v>
      </c>
      <c r="E3338" t="s">
        <v>249</v>
      </c>
      <c r="F3338" t="s">
        <v>250</v>
      </c>
      <c r="G3338">
        <v>5021</v>
      </c>
      <c r="H3338" t="s">
        <v>244</v>
      </c>
      <c r="I3338">
        <v>63300052</v>
      </c>
      <c r="J3338" t="s">
        <v>1541</v>
      </c>
      <c r="K3338" s="3"/>
      <c r="L3338" s="3">
        <v>0</v>
      </c>
      <c r="M3338" s="3">
        <v>0</v>
      </c>
      <c r="N3338" s="107"/>
      <c r="O3338" s="100"/>
      <c r="P3338" s="3">
        <f t="shared" si="52"/>
        <v>0</v>
      </c>
    </row>
    <row r="3339" spans="1:16" x14ac:dyDescent="0.35">
      <c r="A3339" t="s">
        <v>10</v>
      </c>
      <c r="C3339" t="s">
        <v>19</v>
      </c>
      <c r="D3339" t="s">
        <v>103</v>
      </c>
      <c r="E3339" t="s">
        <v>249</v>
      </c>
      <c r="F3339" t="s">
        <v>250</v>
      </c>
      <c r="G3339">
        <v>5021</v>
      </c>
      <c r="H3339" t="s">
        <v>244</v>
      </c>
      <c r="I3339">
        <v>63300056</v>
      </c>
      <c r="J3339" t="s">
        <v>1536</v>
      </c>
      <c r="K3339" s="3"/>
      <c r="L3339" s="3">
        <v>0</v>
      </c>
      <c r="M3339" s="3">
        <v>0</v>
      </c>
      <c r="N3339" s="107"/>
      <c r="O3339" s="100"/>
      <c r="P3339" s="3">
        <f t="shared" si="52"/>
        <v>0</v>
      </c>
    </row>
    <row r="3340" spans="1:16" x14ac:dyDescent="0.35">
      <c r="A3340" t="s">
        <v>10</v>
      </c>
      <c r="C3340" t="s">
        <v>19</v>
      </c>
      <c r="D3340" t="s">
        <v>103</v>
      </c>
      <c r="E3340" t="s">
        <v>249</v>
      </c>
      <c r="F3340" t="s">
        <v>250</v>
      </c>
      <c r="G3340">
        <v>5021</v>
      </c>
      <c r="H3340" t="s">
        <v>244</v>
      </c>
      <c r="I3340">
        <v>63300060</v>
      </c>
      <c r="J3340" t="s">
        <v>1546</v>
      </c>
      <c r="K3340" s="3"/>
      <c r="L3340" s="3">
        <v>0</v>
      </c>
      <c r="M3340" s="3">
        <v>0</v>
      </c>
      <c r="N3340" s="107"/>
      <c r="O3340" s="100"/>
      <c r="P3340" s="3">
        <f t="shared" si="52"/>
        <v>0</v>
      </c>
    </row>
    <row r="3341" spans="1:16" x14ac:dyDescent="0.35">
      <c r="A3341" t="s">
        <v>10</v>
      </c>
      <c r="C3341" t="s">
        <v>19</v>
      </c>
      <c r="D3341" t="s">
        <v>103</v>
      </c>
      <c r="E3341" t="s">
        <v>249</v>
      </c>
      <c r="F3341" t="s">
        <v>250</v>
      </c>
      <c r="G3341">
        <v>5021</v>
      </c>
      <c r="H3341" t="s">
        <v>244</v>
      </c>
      <c r="I3341">
        <v>63300070</v>
      </c>
      <c r="J3341" t="s">
        <v>1658</v>
      </c>
      <c r="K3341" s="3"/>
      <c r="L3341" s="3">
        <v>0</v>
      </c>
      <c r="M3341" s="3">
        <v>0</v>
      </c>
      <c r="N3341" s="107"/>
      <c r="O3341" s="100"/>
      <c r="P3341" s="3">
        <f t="shared" si="52"/>
        <v>0</v>
      </c>
    </row>
    <row r="3342" spans="1:16" x14ac:dyDescent="0.35">
      <c r="A3342" t="s">
        <v>10</v>
      </c>
      <c r="C3342" t="s">
        <v>19</v>
      </c>
      <c r="D3342" t="s">
        <v>103</v>
      </c>
      <c r="E3342" t="s">
        <v>249</v>
      </c>
      <c r="F3342" t="s">
        <v>250</v>
      </c>
      <c r="G3342">
        <v>5021</v>
      </c>
      <c r="H3342" t="s">
        <v>244</v>
      </c>
      <c r="I3342">
        <v>63300150</v>
      </c>
      <c r="J3342" t="s">
        <v>1680</v>
      </c>
      <c r="K3342" s="3"/>
      <c r="L3342" s="3">
        <v>0</v>
      </c>
      <c r="M3342" s="3">
        <v>0</v>
      </c>
      <c r="N3342" s="107"/>
      <c r="O3342" s="100"/>
      <c r="P3342" s="3">
        <f t="shared" si="52"/>
        <v>0</v>
      </c>
    </row>
    <row r="3343" spans="1:16" x14ac:dyDescent="0.35">
      <c r="A3343" t="s">
        <v>10</v>
      </c>
      <c r="C3343" t="s">
        <v>19</v>
      </c>
      <c r="D3343" t="s">
        <v>103</v>
      </c>
      <c r="E3343" t="s">
        <v>249</v>
      </c>
      <c r="F3343" t="s">
        <v>250</v>
      </c>
      <c r="G3343">
        <v>5021</v>
      </c>
      <c r="H3343" t="s">
        <v>244</v>
      </c>
      <c r="I3343">
        <v>63300152</v>
      </c>
      <c r="J3343" t="s">
        <v>1741</v>
      </c>
      <c r="K3343" s="3"/>
      <c r="L3343" s="3">
        <v>0</v>
      </c>
      <c r="M3343" s="3">
        <v>0</v>
      </c>
      <c r="N3343" s="107"/>
      <c r="O3343" s="100"/>
      <c r="P3343" s="3">
        <f t="shared" si="52"/>
        <v>0</v>
      </c>
    </row>
    <row r="3344" spans="1:16" x14ac:dyDescent="0.35">
      <c r="A3344" t="s">
        <v>10</v>
      </c>
      <c r="C3344" t="s">
        <v>19</v>
      </c>
      <c r="D3344" t="s">
        <v>103</v>
      </c>
      <c r="E3344" t="s">
        <v>1752</v>
      </c>
      <c r="F3344" t="s">
        <v>1753</v>
      </c>
      <c r="G3344">
        <v>5021</v>
      </c>
      <c r="H3344" t="s">
        <v>244</v>
      </c>
      <c r="I3344">
        <v>63300150</v>
      </c>
      <c r="J3344" t="s">
        <v>1680</v>
      </c>
      <c r="K3344" s="3"/>
      <c r="L3344" s="3">
        <v>0</v>
      </c>
      <c r="M3344" s="3">
        <v>0</v>
      </c>
      <c r="N3344" s="107"/>
      <c r="O3344" s="100"/>
      <c r="P3344" s="3">
        <f t="shared" si="52"/>
        <v>0</v>
      </c>
    </row>
    <row r="3345" spans="1:16" x14ac:dyDescent="0.35">
      <c r="A3345" t="s">
        <v>10</v>
      </c>
      <c r="C3345" t="s">
        <v>19</v>
      </c>
      <c r="D3345" t="s">
        <v>103</v>
      </c>
      <c r="E3345" t="s">
        <v>1752</v>
      </c>
      <c r="F3345" t="s">
        <v>1753</v>
      </c>
      <c r="G3345">
        <v>5021</v>
      </c>
      <c r="H3345" t="s">
        <v>244</v>
      </c>
      <c r="I3345">
        <v>63300152</v>
      </c>
      <c r="J3345" t="s">
        <v>1741</v>
      </c>
      <c r="K3345" s="3"/>
      <c r="L3345" s="3">
        <v>0</v>
      </c>
      <c r="M3345" s="3">
        <v>0</v>
      </c>
      <c r="N3345" s="107"/>
      <c r="O3345" s="100"/>
      <c r="P3345" s="3">
        <f t="shared" si="52"/>
        <v>0</v>
      </c>
    </row>
    <row r="3346" spans="1:16" x14ac:dyDescent="0.35">
      <c r="A3346" t="s">
        <v>10</v>
      </c>
      <c r="C3346" t="s">
        <v>19</v>
      </c>
      <c r="D3346" t="s">
        <v>103</v>
      </c>
      <c r="E3346" t="s">
        <v>1571</v>
      </c>
      <c r="F3346" t="s">
        <v>1572</v>
      </c>
      <c r="G3346">
        <v>5021</v>
      </c>
      <c r="H3346" t="s">
        <v>244</v>
      </c>
      <c r="I3346">
        <v>63300060</v>
      </c>
      <c r="J3346" t="s">
        <v>1546</v>
      </c>
      <c r="K3346" s="3"/>
      <c r="L3346" s="3">
        <v>0</v>
      </c>
      <c r="M3346" s="3">
        <v>0</v>
      </c>
      <c r="N3346" s="107"/>
      <c r="O3346" s="100"/>
      <c r="P3346" s="3">
        <f t="shared" si="52"/>
        <v>0</v>
      </c>
    </row>
    <row r="3347" spans="1:16" x14ac:dyDescent="0.35">
      <c r="A3347" t="s">
        <v>10</v>
      </c>
      <c r="C3347" t="s">
        <v>19</v>
      </c>
      <c r="D3347" t="s">
        <v>103</v>
      </c>
      <c r="E3347" t="s">
        <v>1571</v>
      </c>
      <c r="F3347" t="s">
        <v>1572</v>
      </c>
      <c r="G3347">
        <v>5021</v>
      </c>
      <c r="H3347" t="s">
        <v>244</v>
      </c>
      <c r="I3347">
        <v>63300150</v>
      </c>
      <c r="J3347" t="s">
        <v>1680</v>
      </c>
      <c r="K3347" s="3"/>
      <c r="L3347" s="3">
        <v>0</v>
      </c>
      <c r="M3347" s="3">
        <v>0</v>
      </c>
      <c r="N3347" s="107"/>
      <c r="O3347" s="100"/>
      <c r="P3347" s="3">
        <f t="shared" si="52"/>
        <v>0</v>
      </c>
    </row>
    <row r="3348" spans="1:16" x14ac:dyDescent="0.35">
      <c r="A3348" t="s">
        <v>10</v>
      </c>
      <c r="C3348" t="s">
        <v>19</v>
      </c>
      <c r="D3348" t="s">
        <v>103</v>
      </c>
      <c r="E3348" t="s">
        <v>1573</v>
      </c>
      <c r="F3348" t="s">
        <v>1574</v>
      </c>
      <c r="G3348">
        <v>5021</v>
      </c>
      <c r="H3348" t="s">
        <v>244</v>
      </c>
      <c r="I3348">
        <v>63300060</v>
      </c>
      <c r="J3348" t="s">
        <v>1546</v>
      </c>
      <c r="K3348" s="3"/>
      <c r="L3348" s="3">
        <v>0</v>
      </c>
      <c r="M3348" s="3">
        <v>0</v>
      </c>
      <c r="N3348" s="107"/>
      <c r="O3348" s="100"/>
      <c r="P3348" s="3">
        <f t="shared" si="52"/>
        <v>0</v>
      </c>
    </row>
    <row r="3349" spans="1:16" x14ac:dyDescent="0.35">
      <c r="A3349" t="s">
        <v>10</v>
      </c>
      <c r="C3349" t="s">
        <v>19</v>
      </c>
      <c r="D3349" t="s">
        <v>103</v>
      </c>
      <c r="E3349" t="s">
        <v>1573</v>
      </c>
      <c r="F3349" t="s">
        <v>1574</v>
      </c>
      <c r="G3349">
        <v>5021</v>
      </c>
      <c r="H3349" t="s">
        <v>244</v>
      </c>
      <c r="I3349">
        <v>63300065</v>
      </c>
      <c r="J3349" t="s">
        <v>1627</v>
      </c>
      <c r="K3349" s="3"/>
      <c r="L3349" s="3">
        <v>0</v>
      </c>
      <c r="M3349" s="3">
        <v>0</v>
      </c>
      <c r="N3349" s="107"/>
      <c r="O3349" s="100"/>
      <c r="P3349" s="3">
        <f t="shared" si="52"/>
        <v>0</v>
      </c>
    </row>
    <row r="3350" spans="1:16" x14ac:dyDescent="0.35">
      <c r="A3350" t="s">
        <v>10</v>
      </c>
      <c r="C3350" t="s">
        <v>19</v>
      </c>
      <c r="D3350" t="s">
        <v>103</v>
      </c>
      <c r="E3350" t="s">
        <v>1573</v>
      </c>
      <c r="F3350" t="s">
        <v>1574</v>
      </c>
      <c r="G3350">
        <v>5021</v>
      </c>
      <c r="H3350" t="s">
        <v>244</v>
      </c>
      <c r="I3350">
        <v>63300150</v>
      </c>
      <c r="J3350" t="s">
        <v>1680</v>
      </c>
      <c r="K3350" s="3"/>
      <c r="L3350" s="3">
        <v>0</v>
      </c>
      <c r="M3350" s="3">
        <v>0</v>
      </c>
      <c r="N3350" s="107"/>
      <c r="O3350" s="100"/>
      <c r="P3350" s="3">
        <f t="shared" si="52"/>
        <v>0</v>
      </c>
    </row>
    <row r="3351" spans="1:16" x14ac:dyDescent="0.35">
      <c r="A3351" t="s">
        <v>10</v>
      </c>
      <c r="C3351" t="s">
        <v>19</v>
      </c>
      <c r="D3351" t="s">
        <v>103</v>
      </c>
      <c r="E3351" t="s">
        <v>1573</v>
      </c>
      <c r="F3351" t="s">
        <v>1574</v>
      </c>
      <c r="G3351">
        <v>5021</v>
      </c>
      <c r="H3351" t="s">
        <v>244</v>
      </c>
      <c r="I3351">
        <v>63300152</v>
      </c>
      <c r="J3351" t="s">
        <v>1741</v>
      </c>
      <c r="K3351" s="3"/>
      <c r="L3351" s="3">
        <v>0</v>
      </c>
      <c r="M3351" s="3">
        <v>0</v>
      </c>
      <c r="N3351" s="107"/>
      <c r="O3351" s="100"/>
      <c r="P3351" s="3">
        <f t="shared" si="52"/>
        <v>0</v>
      </c>
    </row>
    <row r="3352" spans="1:16" x14ac:dyDescent="0.35">
      <c r="A3352" t="s">
        <v>10</v>
      </c>
      <c r="C3352" t="s">
        <v>19</v>
      </c>
      <c r="D3352" t="s">
        <v>103</v>
      </c>
      <c r="E3352" t="s">
        <v>251</v>
      </c>
      <c r="F3352" t="s">
        <v>252</v>
      </c>
      <c r="G3352">
        <v>5021</v>
      </c>
      <c r="H3352" t="s">
        <v>244</v>
      </c>
      <c r="I3352">
        <v>63300030</v>
      </c>
      <c r="J3352" t="s">
        <v>1488</v>
      </c>
      <c r="K3352" s="3"/>
      <c r="L3352" s="3">
        <v>0</v>
      </c>
      <c r="M3352" s="3">
        <v>0</v>
      </c>
      <c r="N3352" s="107"/>
      <c r="O3352" s="100"/>
      <c r="P3352" s="3">
        <f t="shared" si="52"/>
        <v>0</v>
      </c>
    </row>
    <row r="3353" spans="1:16" x14ac:dyDescent="0.35">
      <c r="A3353" t="s">
        <v>10</v>
      </c>
      <c r="C3353" t="s">
        <v>19</v>
      </c>
      <c r="D3353" t="s">
        <v>103</v>
      </c>
      <c r="E3353" t="s">
        <v>251</v>
      </c>
      <c r="F3353" t="s">
        <v>252</v>
      </c>
      <c r="G3353">
        <v>5021</v>
      </c>
      <c r="H3353" t="s">
        <v>244</v>
      </c>
      <c r="I3353">
        <v>63300052</v>
      </c>
      <c r="J3353" t="s">
        <v>1541</v>
      </c>
      <c r="K3353" s="3"/>
      <c r="L3353" s="3">
        <v>0</v>
      </c>
      <c r="M3353" s="3">
        <v>0</v>
      </c>
      <c r="N3353" s="107"/>
      <c r="O3353" s="100"/>
      <c r="P3353" s="3">
        <f t="shared" si="52"/>
        <v>0</v>
      </c>
    </row>
    <row r="3354" spans="1:16" x14ac:dyDescent="0.35">
      <c r="A3354" t="s">
        <v>10</v>
      </c>
      <c r="C3354" t="s">
        <v>19</v>
      </c>
      <c r="D3354" t="s">
        <v>103</v>
      </c>
      <c r="E3354" t="s">
        <v>251</v>
      </c>
      <c r="F3354" t="s">
        <v>252</v>
      </c>
      <c r="G3354">
        <v>5021</v>
      </c>
      <c r="H3354" t="s">
        <v>244</v>
      </c>
      <c r="I3354">
        <v>63300056</v>
      </c>
      <c r="J3354" t="s">
        <v>1536</v>
      </c>
      <c r="K3354" s="3"/>
      <c r="L3354" s="3">
        <v>0</v>
      </c>
      <c r="M3354" s="3">
        <v>0</v>
      </c>
      <c r="N3354" s="107"/>
      <c r="O3354" s="100"/>
      <c r="P3354" s="3">
        <f t="shared" si="52"/>
        <v>0</v>
      </c>
    </row>
    <row r="3355" spans="1:16" x14ac:dyDescent="0.35">
      <c r="A3355" t="s">
        <v>10</v>
      </c>
      <c r="C3355" t="s">
        <v>19</v>
      </c>
      <c r="D3355" t="s">
        <v>103</v>
      </c>
      <c r="E3355" t="s">
        <v>251</v>
      </c>
      <c r="F3355" t="s">
        <v>252</v>
      </c>
      <c r="G3355">
        <v>5021</v>
      </c>
      <c r="H3355" t="s">
        <v>244</v>
      </c>
      <c r="I3355">
        <v>63300060</v>
      </c>
      <c r="J3355" t="s">
        <v>1546</v>
      </c>
      <c r="K3355" s="3"/>
      <c r="L3355" s="3">
        <v>0</v>
      </c>
      <c r="M3355" s="3">
        <v>0</v>
      </c>
      <c r="N3355" s="107"/>
      <c r="O3355" s="100"/>
      <c r="P3355" s="3">
        <f t="shared" si="52"/>
        <v>0</v>
      </c>
    </row>
    <row r="3356" spans="1:16" x14ac:dyDescent="0.35">
      <c r="A3356" t="s">
        <v>10</v>
      </c>
      <c r="C3356" t="s">
        <v>19</v>
      </c>
      <c r="D3356" t="s">
        <v>103</v>
      </c>
      <c r="E3356" t="s">
        <v>251</v>
      </c>
      <c r="F3356" t="s">
        <v>252</v>
      </c>
      <c r="G3356">
        <v>5021</v>
      </c>
      <c r="H3356" t="s">
        <v>244</v>
      </c>
      <c r="I3356">
        <v>63300065</v>
      </c>
      <c r="J3356" t="s">
        <v>1627</v>
      </c>
      <c r="K3356" s="3"/>
      <c r="L3356" s="3">
        <v>0</v>
      </c>
      <c r="M3356" s="3">
        <v>0</v>
      </c>
      <c r="N3356" s="107"/>
      <c r="O3356" s="100"/>
      <c r="P3356" s="3">
        <f t="shared" si="52"/>
        <v>0</v>
      </c>
    </row>
    <row r="3357" spans="1:16" x14ac:dyDescent="0.35">
      <c r="A3357" t="s">
        <v>10</v>
      </c>
      <c r="C3357" t="s">
        <v>19</v>
      </c>
      <c r="D3357" t="s">
        <v>103</v>
      </c>
      <c r="E3357" t="s">
        <v>251</v>
      </c>
      <c r="F3357" t="s">
        <v>252</v>
      </c>
      <c r="G3357">
        <v>5021</v>
      </c>
      <c r="H3357" t="s">
        <v>244</v>
      </c>
      <c r="I3357">
        <v>63300150</v>
      </c>
      <c r="J3357" t="s">
        <v>1680</v>
      </c>
      <c r="K3357" s="3"/>
      <c r="L3357" s="3">
        <v>0</v>
      </c>
      <c r="M3357" s="3">
        <v>0</v>
      </c>
      <c r="N3357" s="107"/>
      <c r="O3357" s="100"/>
      <c r="P3357" s="3">
        <f t="shared" si="52"/>
        <v>0</v>
      </c>
    </row>
    <row r="3358" spans="1:16" x14ac:dyDescent="0.35">
      <c r="A3358" t="s">
        <v>10</v>
      </c>
      <c r="C3358" t="s">
        <v>19</v>
      </c>
      <c r="D3358" t="s">
        <v>103</v>
      </c>
      <c r="E3358" t="s">
        <v>251</v>
      </c>
      <c r="F3358" t="s">
        <v>252</v>
      </c>
      <c r="G3358">
        <v>5021</v>
      </c>
      <c r="H3358" t="s">
        <v>244</v>
      </c>
      <c r="I3358">
        <v>63300152</v>
      </c>
      <c r="J3358" t="s">
        <v>1741</v>
      </c>
      <c r="K3358" s="3"/>
      <c r="L3358" s="3">
        <v>0</v>
      </c>
      <c r="M3358" s="3">
        <v>0</v>
      </c>
      <c r="N3358" s="107"/>
      <c r="O3358" s="100"/>
      <c r="P3358" s="3">
        <f t="shared" si="52"/>
        <v>0</v>
      </c>
    </row>
    <row r="3359" spans="1:16" x14ac:dyDescent="0.35">
      <c r="A3359" t="s">
        <v>10</v>
      </c>
      <c r="C3359" t="s">
        <v>19</v>
      </c>
      <c r="D3359" t="s">
        <v>103</v>
      </c>
      <c r="E3359" t="s">
        <v>1575</v>
      </c>
      <c r="F3359" t="s">
        <v>1576</v>
      </c>
      <c r="G3359">
        <v>5021</v>
      </c>
      <c r="H3359" t="s">
        <v>244</v>
      </c>
      <c r="I3359">
        <v>63300033</v>
      </c>
      <c r="J3359" t="s">
        <v>1661</v>
      </c>
      <c r="K3359" s="3"/>
      <c r="L3359" s="3">
        <v>0</v>
      </c>
      <c r="M3359" s="3">
        <v>0</v>
      </c>
      <c r="N3359" s="107"/>
      <c r="O3359" s="100"/>
      <c r="P3359" s="3">
        <f t="shared" si="52"/>
        <v>0</v>
      </c>
    </row>
    <row r="3360" spans="1:16" x14ac:dyDescent="0.35">
      <c r="A3360" t="s">
        <v>10</v>
      </c>
      <c r="C3360" t="s">
        <v>19</v>
      </c>
      <c r="D3360" t="s">
        <v>103</v>
      </c>
      <c r="E3360" t="s">
        <v>1575</v>
      </c>
      <c r="F3360" t="s">
        <v>1576</v>
      </c>
      <c r="G3360">
        <v>5021</v>
      </c>
      <c r="H3360" t="s">
        <v>244</v>
      </c>
      <c r="I3360">
        <v>63300060</v>
      </c>
      <c r="J3360" t="s">
        <v>1546</v>
      </c>
      <c r="K3360" s="3"/>
      <c r="L3360" s="3">
        <v>0</v>
      </c>
      <c r="M3360" s="3">
        <v>0</v>
      </c>
      <c r="N3360" s="107"/>
      <c r="O3360" s="100"/>
      <c r="P3360" s="3">
        <f t="shared" si="52"/>
        <v>0</v>
      </c>
    </row>
    <row r="3361" spans="1:16" x14ac:dyDescent="0.35">
      <c r="A3361" t="s">
        <v>10</v>
      </c>
      <c r="C3361" t="s">
        <v>19</v>
      </c>
      <c r="D3361" t="s">
        <v>103</v>
      </c>
      <c r="E3361" t="s">
        <v>1575</v>
      </c>
      <c r="F3361" t="s">
        <v>1576</v>
      </c>
      <c r="G3361">
        <v>5021</v>
      </c>
      <c r="H3361" t="s">
        <v>244</v>
      </c>
      <c r="I3361">
        <v>63300150</v>
      </c>
      <c r="J3361" t="s">
        <v>1680</v>
      </c>
      <c r="K3361" s="3"/>
      <c r="L3361" s="3">
        <v>0</v>
      </c>
      <c r="M3361" s="3">
        <v>0</v>
      </c>
      <c r="N3361" s="107"/>
      <c r="O3361" s="100"/>
      <c r="P3361" s="3">
        <f t="shared" si="52"/>
        <v>0</v>
      </c>
    </row>
    <row r="3362" spans="1:16" x14ac:dyDescent="0.35">
      <c r="A3362" t="s">
        <v>10</v>
      </c>
      <c r="C3362" t="s">
        <v>19</v>
      </c>
      <c r="D3362" t="s">
        <v>103</v>
      </c>
      <c r="E3362" t="s">
        <v>253</v>
      </c>
      <c r="F3362" t="s">
        <v>254</v>
      </c>
      <c r="G3362">
        <v>5021</v>
      </c>
      <c r="H3362" t="s">
        <v>244</v>
      </c>
      <c r="I3362">
        <v>63300030</v>
      </c>
      <c r="J3362" t="s">
        <v>1488</v>
      </c>
      <c r="K3362" s="3"/>
      <c r="L3362" s="3">
        <v>0</v>
      </c>
      <c r="M3362" s="3">
        <v>0</v>
      </c>
      <c r="N3362" s="107"/>
      <c r="O3362" s="100"/>
      <c r="P3362" s="3">
        <f t="shared" si="52"/>
        <v>0</v>
      </c>
    </row>
    <row r="3363" spans="1:16" x14ac:dyDescent="0.35">
      <c r="A3363" t="s">
        <v>10</v>
      </c>
      <c r="C3363" t="s">
        <v>19</v>
      </c>
      <c r="D3363" t="s">
        <v>103</v>
      </c>
      <c r="E3363" t="s">
        <v>253</v>
      </c>
      <c r="F3363" t="s">
        <v>254</v>
      </c>
      <c r="G3363">
        <v>5021</v>
      </c>
      <c r="H3363" t="s">
        <v>244</v>
      </c>
      <c r="I3363">
        <v>63300056</v>
      </c>
      <c r="J3363" t="s">
        <v>1536</v>
      </c>
      <c r="K3363" s="3"/>
      <c r="L3363" s="3">
        <v>0</v>
      </c>
      <c r="M3363" s="3">
        <v>0</v>
      </c>
      <c r="N3363" s="107"/>
      <c r="O3363" s="100"/>
      <c r="P3363" s="3">
        <f t="shared" si="52"/>
        <v>0</v>
      </c>
    </row>
    <row r="3364" spans="1:16" x14ac:dyDescent="0.35">
      <c r="A3364" t="s">
        <v>10</v>
      </c>
      <c r="C3364" t="s">
        <v>19</v>
      </c>
      <c r="D3364" t="s">
        <v>103</v>
      </c>
      <c r="E3364" t="s">
        <v>253</v>
      </c>
      <c r="F3364" t="s">
        <v>254</v>
      </c>
      <c r="G3364">
        <v>5021</v>
      </c>
      <c r="H3364" t="s">
        <v>244</v>
      </c>
      <c r="I3364">
        <v>63300060</v>
      </c>
      <c r="J3364" t="s">
        <v>1546</v>
      </c>
      <c r="K3364" s="3"/>
      <c r="L3364" s="3">
        <v>0</v>
      </c>
      <c r="M3364" s="3">
        <v>0</v>
      </c>
      <c r="N3364" s="107"/>
      <c r="O3364" s="100"/>
      <c r="P3364" s="3">
        <f t="shared" si="52"/>
        <v>0</v>
      </c>
    </row>
    <row r="3365" spans="1:16" x14ac:dyDescent="0.35">
      <c r="A3365" t="s">
        <v>10</v>
      </c>
      <c r="C3365" t="s">
        <v>19</v>
      </c>
      <c r="D3365" t="s">
        <v>103</v>
      </c>
      <c r="E3365" t="s">
        <v>253</v>
      </c>
      <c r="F3365" t="s">
        <v>254</v>
      </c>
      <c r="G3365">
        <v>5021</v>
      </c>
      <c r="H3365" t="s">
        <v>244</v>
      </c>
      <c r="I3365">
        <v>63300150</v>
      </c>
      <c r="J3365" t="s">
        <v>1680</v>
      </c>
      <c r="K3365" s="3"/>
      <c r="L3365" s="3">
        <v>0</v>
      </c>
      <c r="M3365" s="3">
        <v>0</v>
      </c>
      <c r="N3365" s="107"/>
      <c r="O3365" s="100"/>
      <c r="P3365" s="3">
        <f t="shared" si="52"/>
        <v>0</v>
      </c>
    </row>
    <row r="3366" spans="1:16" x14ac:dyDescent="0.35">
      <c r="A3366" t="s">
        <v>10</v>
      </c>
      <c r="C3366" t="s">
        <v>19</v>
      </c>
      <c r="D3366" t="s">
        <v>103</v>
      </c>
      <c r="E3366" t="s">
        <v>253</v>
      </c>
      <c r="F3366" t="s">
        <v>254</v>
      </c>
      <c r="G3366">
        <v>5021</v>
      </c>
      <c r="H3366" t="s">
        <v>244</v>
      </c>
      <c r="I3366">
        <v>63300152</v>
      </c>
      <c r="J3366" t="s">
        <v>1741</v>
      </c>
      <c r="K3366" s="3"/>
      <c r="L3366" s="3">
        <v>0</v>
      </c>
      <c r="M3366" s="3">
        <v>0</v>
      </c>
      <c r="N3366" s="107"/>
      <c r="O3366" s="100"/>
      <c r="P3366" s="3">
        <f t="shared" si="52"/>
        <v>0</v>
      </c>
    </row>
    <row r="3367" spans="1:16" x14ac:dyDescent="0.35">
      <c r="A3367" t="s">
        <v>10</v>
      </c>
      <c r="C3367" t="s">
        <v>19</v>
      </c>
      <c r="D3367" t="s">
        <v>103</v>
      </c>
      <c r="E3367" t="s">
        <v>217</v>
      </c>
      <c r="F3367" t="s">
        <v>218</v>
      </c>
      <c r="G3367">
        <v>5025</v>
      </c>
      <c r="H3367" t="s">
        <v>219</v>
      </c>
      <c r="I3367">
        <v>63300030</v>
      </c>
      <c r="J3367" t="s">
        <v>1488</v>
      </c>
      <c r="K3367" s="3"/>
      <c r="L3367" s="3">
        <v>0</v>
      </c>
      <c r="M3367" s="3">
        <v>0</v>
      </c>
      <c r="N3367" s="107"/>
      <c r="O3367" s="100"/>
      <c r="P3367" s="3">
        <f t="shared" si="52"/>
        <v>0</v>
      </c>
    </row>
    <row r="3368" spans="1:16" x14ac:dyDescent="0.35">
      <c r="A3368" t="s">
        <v>10</v>
      </c>
      <c r="C3368" t="s">
        <v>19</v>
      </c>
      <c r="D3368" t="s">
        <v>103</v>
      </c>
      <c r="E3368" t="s">
        <v>217</v>
      </c>
      <c r="F3368" t="s">
        <v>218</v>
      </c>
      <c r="G3368">
        <v>5025</v>
      </c>
      <c r="H3368" t="s">
        <v>219</v>
      </c>
      <c r="I3368">
        <v>63300033</v>
      </c>
      <c r="J3368" t="s">
        <v>1661</v>
      </c>
      <c r="K3368" s="3"/>
      <c r="L3368" s="3">
        <v>0</v>
      </c>
      <c r="M3368" s="3">
        <v>0</v>
      </c>
      <c r="N3368" s="107"/>
      <c r="O3368" s="100"/>
      <c r="P3368" s="3">
        <f t="shared" si="52"/>
        <v>0</v>
      </c>
    </row>
    <row r="3369" spans="1:16" x14ac:dyDescent="0.35">
      <c r="A3369" t="s">
        <v>10</v>
      </c>
      <c r="C3369" t="s">
        <v>19</v>
      </c>
      <c r="D3369" t="s">
        <v>103</v>
      </c>
      <c r="E3369" t="s">
        <v>217</v>
      </c>
      <c r="F3369" t="s">
        <v>218</v>
      </c>
      <c r="G3369">
        <v>5025</v>
      </c>
      <c r="H3369" t="s">
        <v>219</v>
      </c>
      <c r="I3369">
        <v>63300052</v>
      </c>
      <c r="J3369" t="s">
        <v>1541</v>
      </c>
      <c r="K3369" s="3"/>
      <c r="L3369" s="3">
        <v>0</v>
      </c>
      <c r="M3369" s="3">
        <v>0</v>
      </c>
      <c r="N3369" s="107"/>
      <c r="O3369" s="100"/>
      <c r="P3369" s="3">
        <f t="shared" si="52"/>
        <v>0</v>
      </c>
    </row>
    <row r="3370" spans="1:16" x14ac:dyDescent="0.35">
      <c r="A3370" t="s">
        <v>10</v>
      </c>
      <c r="C3370" t="s">
        <v>19</v>
      </c>
      <c r="D3370" t="s">
        <v>103</v>
      </c>
      <c r="E3370" t="s">
        <v>217</v>
      </c>
      <c r="F3370" t="s">
        <v>218</v>
      </c>
      <c r="G3370">
        <v>5025</v>
      </c>
      <c r="H3370" t="s">
        <v>219</v>
      </c>
      <c r="I3370">
        <v>63300056</v>
      </c>
      <c r="J3370" t="s">
        <v>1536</v>
      </c>
      <c r="K3370" s="3"/>
      <c r="L3370" s="3">
        <v>0</v>
      </c>
      <c r="M3370" s="3">
        <v>0</v>
      </c>
      <c r="N3370" s="107"/>
      <c r="O3370" s="100"/>
      <c r="P3370" s="3">
        <f t="shared" si="52"/>
        <v>0</v>
      </c>
    </row>
    <row r="3371" spans="1:16" x14ac:dyDescent="0.35">
      <c r="A3371" t="s">
        <v>10</v>
      </c>
      <c r="C3371" t="s">
        <v>19</v>
      </c>
      <c r="D3371" t="s">
        <v>103</v>
      </c>
      <c r="E3371" t="s">
        <v>217</v>
      </c>
      <c r="F3371" t="s">
        <v>218</v>
      </c>
      <c r="G3371">
        <v>5025</v>
      </c>
      <c r="H3371" t="s">
        <v>219</v>
      </c>
      <c r="I3371">
        <v>63300060</v>
      </c>
      <c r="J3371" t="s">
        <v>1546</v>
      </c>
      <c r="K3371" s="3"/>
      <c r="L3371" s="3">
        <v>0</v>
      </c>
      <c r="M3371" s="3">
        <v>0</v>
      </c>
      <c r="N3371" s="107"/>
      <c r="O3371" s="100"/>
      <c r="P3371" s="3">
        <f t="shared" si="52"/>
        <v>0</v>
      </c>
    </row>
    <row r="3372" spans="1:16" x14ac:dyDescent="0.35">
      <c r="A3372" t="s">
        <v>10</v>
      </c>
      <c r="C3372" t="s">
        <v>19</v>
      </c>
      <c r="D3372" t="s">
        <v>103</v>
      </c>
      <c r="E3372" t="s">
        <v>217</v>
      </c>
      <c r="F3372" t="s">
        <v>218</v>
      </c>
      <c r="G3372">
        <v>5025</v>
      </c>
      <c r="H3372" t="s">
        <v>219</v>
      </c>
      <c r="I3372">
        <v>63300065</v>
      </c>
      <c r="J3372" t="s">
        <v>1627</v>
      </c>
      <c r="K3372" s="3"/>
      <c r="L3372" s="3">
        <v>0</v>
      </c>
      <c r="M3372" s="3">
        <v>0</v>
      </c>
      <c r="N3372" s="107"/>
      <c r="O3372" s="100"/>
      <c r="P3372" s="3">
        <f t="shared" si="52"/>
        <v>0</v>
      </c>
    </row>
    <row r="3373" spans="1:16" x14ac:dyDescent="0.35">
      <c r="A3373" t="s">
        <v>10</v>
      </c>
      <c r="C3373" t="s">
        <v>19</v>
      </c>
      <c r="D3373" t="s">
        <v>103</v>
      </c>
      <c r="E3373" t="s">
        <v>217</v>
      </c>
      <c r="F3373" t="s">
        <v>218</v>
      </c>
      <c r="G3373">
        <v>5025</v>
      </c>
      <c r="H3373" t="s">
        <v>219</v>
      </c>
      <c r="I3373">
        <v>63300150</v>
      </c>
      <c r="J3373" t="s">
        <v>1680</v>
      </c>
      <c r="K3373" s="3"/>
      <c r="L3373" s="3">
        <v>0</v>
      </c>
      <c r="M3373" s="3">
        <v>0</v>
      </c>
      <c r="N3373" s="107"/>
      <c r="O3373" s="100"/>
      <c r="P3373" s="3">
        <f t="shared" si="52"/>
        <v>0</v>
      </c>
    </row>
    <row r="3374" spans="1:16" x14ac:dyDescent="0.35">
      <c r="A3374" t="s">
        <v>10</v>
      </c>
      <c r="C3374" t="s">
        <v>19</v>
      </c>
      <c r="D3374" t="s">
        <v>103</v>
      </c>
      <c r="E3374" t="s">
        <v>220</v>
      </c>
      <c r="F3374" t="s">
        <v>221</v>
      </c>
      <c r="G3374">
        <v>5025</v>
      </c>
      <c r="H3374" t="s">
        <v>219</v>
      </c>
      <c r="I3374">
        <v>63300056</v>
      </c>
      <c r="J3374" t="s">
        <v>1536</v>
      </c>
      <c r="K3374" s="3"/>
      <c r="L3374" s="3">
        <v>0</v>
      </c>
      <c r="M3374" s="3">
        <v>0</v>
      </c>
      <c r="N3374" s="107"/>
      <c r="O3374" s="100"/>
      <c r="P3374" s="3">
        <f t="shared" si="52"/>
        <v>0</v>
      </c>
    </row>
    <row r="3375" spans="1:16" x14ac:dyDescent="0.35">
      <c r="A3375" t="s">
        <v>10</v>
      </c>
      <c r="C3375" t="s">
        <v>19</v>
      </c>
      <c r="D3375" t="s">
        <v>103</v>
      </c>
      <c r="E3375" t="s">
        <v>220</v>
      </c>
      <c r="F3375" t="s">
        <v>221</v>
      </c>
      <c r="G3375">
        <v>5025</v>
      </c>
      <c r="H3375" t="s">
        <v>219</v>
      </c>
      <c r="I3375">
        <v>63300060</v>
      </c>
      <c r="J3375" t="s">
        <v>1546</v>
      </c>
      <c r="K3375" s="3"/>
      <c r="L3375" s="3">
        <v>0</v>
      </c>
      <c r="M3375" s="3">
        <v>0</v>
      </c>
      <c r="N3375" s="107"/>
      <c r="O3375" s="100"/>
      <c r="P3375" s="3">
        <f t="shared" si="52"/>
        <v>0</v>
      </c>
    </row>
    <row r="3376" spans="1:16" x14ac:dyDescent="0.35">
      <c r="A3376" t="s">
        <v>10</v>
      </c>
      <c r="C3376" t="s">
        <v>19</v>
      </c>
      <c r="D3376" t="s">
        <v>103</v>
      </c>
      <c r="E3376" t="s">
        <v>220</v>
      </c>
      <c r="F3376" t="s">
        <v>221</v>
      </c>
      <c r="G3376">
        <v>5025</v>
      </c>
      <c r="H3376" t="s">
        <v>219</v>
      </c>
      <c r="I3376">
        <v>63300065</v>
      </c>
      <c r="J3376" t="s">
        <v>1627</v>
      </c>
      <c r="K3376" s="3"/>
      <c r="L3376" s="3">
        <v>0</v>
      </c>
      <c r="M3376" s="3">
        <v>0</v>
      </c>
      <c r="N3376" s="107"/>
      <c r="O3376" s="100"/>
      <c r="P3376" s="3">
        <f t="shared" si="52"/>
        <v>0</v>
      </c>
    </row>
    <row r="3377" spans="1:16" x14ac:dyDescent="0.35">
      <c r="A3377" t="s">
        <v>10</v>
      </c>
      <c r="C3377" t="s">
        <v>19</v>
      </c>
      <c r="D3377" t="s">
        <v>103</v>
      </c>
      <c r="E3377" t="s">
        <v>220</v>
      </c>
      <c r="F3377" t="s">
        <v>221</v>
      </c>
      <c r="G3377">
        <v>5025</v>
      </c>
      <c r="H3377" t="s">
        <v>219</v>
      </c>
      <c r="I3377">
        <v>63300150</v>
      </c>
      <c r="J3377" t="s">
        <v>1680</v>
      </c>
      <c r="K3377" s="3"/>
      <c r="L3377" s="3">
        <v>0</v>
      </c>
      <c r="M3377" s="3">
        <v>0</v>
      </c>
      <c r="N3377" s="107"/>
      <c r="O3377" s="100"/>
      <c r="P3377" s="3">
        <f t="shared" si="52"/>
        <v>0</v>
      </c>
    </row>
    <row r="3378" spans="1:16" x14ac:dyDescent="0.35">
      <c r="A3378" t="s">
        <v>10</v>
      </c>
      <c r="C3378" t="s">
        <v>19</v>
      </c>
      <c r="D3378" t="s">
        <v>103</v>
      </c>
      <c r="E3378" t="s">
        <v>222</v>
      </c>
      <c r="F3378" t="s">
        <v>223</v>
      </c>
      <c r="G3378">
        <v>5025</v>
      </c>
      <c r="H3378" t="s">
        <v>219</v>
      </c>
      <c r="I3378">
        <v>63300056</v>
      </c>
      <c r="J3378" t="s">
        <v>1536</v>
      </c>
      <c r="K3378" s="3"/>
      <c r="L3378" s="3">
        <v>0</v>
      </c>
      <c r="M3378" s="3">
        <v>0</v>
      </c>
      <c r="N3378" s="107"/>
      <c r="O3378" s="100"/>
      <c r="P3378" s="3">
        <f t="shared" si="52"/>
        <v>0</v>
      </c>
    </row>
    <row r="3379" spans="1:16" x14ac:dyDescent="0.35">
      <c r="A3379" t="s">
        <v>10</v>
      </c>
      <c r="C3379" t="s">
        <v>19</v>
      </c>
      <c r="D3379" t="s">
        <v>103</v>
      </c>
      <c r="E3379" t="s">
        <v>222</v>
      </c>
      <c r="F3379" t="s">
        <v>223</v>
      </c>
      <c r="G3379">
        <v>5025</v>
      </c>
      <c r="H3379" t="s">
        <v>219</v>
      </c>
      <c r="I3379">
        <v>63300150</v>
      </c>
      <c r="J3379" t="s">
        <v>1680</v>
      </c>
      <c r="K3379" s="3"/>
      <c r="L3379" s="3">
        <v>0</v>
      </c>
      <c r="M3379" s="3">
        <v>0</v>
      </c>
      <c r="N3379" s="107"/>
      <c r="O3379" s="100"/>
      <c r="P3379" s="3">
        <f t="shared" si="52"/>
        <v>0</v>
      </c>
    </row>
    <row r="3380" spans="1:16" x14ac:dyDescent="0.35">
      <c r="A3380" t="s">
        <v>10</v>
      </c>
      <c r="C3380" t="s">
        <v>19</v>
      </c>
      <c r="D3380" t="s">
        <v>103</v>
      </c>
      <c r="E3380" t="s">
        <v>222</v>
      </c>
      <c r="F3380" t="s">
        <v>223</v>
      </c>
      <c r="G3380">
        <v>5025</v>
      </c>
      <c r="H3380" t="s">
        <v>219</v>
      </c>
      <c r="I3380">
        <v>63300155</v>
      </c>
      <c r="J3380" t="s">
        <v>1877</v>
      </c>
      <c r="K3380" s="3"/>
      <c r="L3380" s="3">
        <v>0</v>
      </c>
      <c r="M3380" s="3">
        <v>0</v>
      </c>
      <c r="N3380" s="107"/>
      <c r="O3380" s="100"/>
      <c r="P3380" s="3">
        <f t="shared" si="52"/>
        <v>0</v>
      </c>
    </row>
    <row r="3381" spans="1:16" x14ac:dyDescent="0.35">
      <c r="A3381" t="s">
        <v>10</v>
      </c>
      <c r="C3381" t="s">
        <v>19</v>
      </c>
      <c r="D3381" t="s">
        <v>103</v>
      </c>
      <c r="E3381" t="s">
        <v>1561</v>
      </c>
      <c r="F3381" t="s">
        <v>1562</v>
      </c>
      <c r="G3381">
        <v>5025</v>
      </c>
      <c r="H3381" t="s">
        <v>219</v>
      </c>
      <c r="I3381">
        <v>63300060</v>
      </c>
      <c r="J3381" t="s">
        <v>1546</v>
      </c>
      <c r="K3381" s="3"/>
      <c r="L3381" s="3">
        <v>0</v>
      </c>
      <c r="M3381" s="3">
        <v>0</v>
      </c>
      <c r="N3381" s="107"/>
      <c r="O3381" s="100"/>
      <c r="P3381" s="3">
        <f t="shared" si="52"/>
        <v>0</v>
      </c>
    </row>
    <row r="3382" spans="1:16" x14ac:dyDescent="0.35">
      <c r="A3382" t="s">
        <v>10</v>
      </c>
      <c r="C3382" t="s">
        <v>19</v>
      </c>
      <c r="D3382" t="s">
        <v>103</v>
      </c>
      <c r="E3382" t="s">
        <v>1561</v>
      </c>
      <c r="F3382" t="s">
        <v>1562</v>
      </c>
      <c r="G3382">
        <v>5025</v>
      </c>
      <c r="H3382" t="s">
        <v>219</v>
      </c>
      <c r="I3382">
        <v>63300150</v>
      </c>
      <c r="J3382" t="s">
        <v>1680</v>
      </c>
      <c r="K3382" s="3"/>
      <c r="L3382" s="3">
        <v>0</v>
      </c>
      <c r="M3382" s="3">
        <v>0</v>
      </c>
      <c r="N3382" s="107"/>
      <c r="O3382" s="100"/>
      <c r="P3382" s="3">
        <f t="shared" si="52"/>
        <v>0</v>
      </c>
    </row>
    <row r="3383" spans="1:16" x14ac:dyDescent="0.35">
      <c r="A3383" t="s">
        <v>10</v>
      </c>
      <c r="C3383" t="s">
        <v>19</v>
      </c>
      <c r="D3383" t="s">
        <v>103</v>
      </c>
      <c r="E3383" t="s">
        <v>224</v>
      </c>
      <c r="F3383" t="s">
        <v>225</v>
      </c>
      <c r="G3383">
        <v>5025</v>
      </c>
      <c r="H3383" t="s">
        <v>219</v>
      </c>
      <c r="I3383">
        <v>63300052</v>
      </c>
      <c r="J3383" t="s">
        <v>1541</v>
      </c>
      <c r="K3383" s="3"/>
      <c r="L3383" s="3">
        <v>0</v>
      </c>
      <c r="M3383" s="3">
        <v>0</v>
      </c>
      <c r="N3383" s="107"/>
      <c r="O3383" s="100"/>
      <c r="P3383" s="3">
        <f t="shared" si="52"/>
        <v>0</v>
      </c>
    </row>
    <row r="3384" spans="1:16" x14ac:dyDescent="0.35">
      <c r="A3384" t="s">
        <v>10</v>
      </c>
      <c r="C3384" t="s">
        <v>19</v>
      </c>
      <c r="D3384" t="s">
        <v>103</v>
      </c>
      <c r="E3384" t="s">
        <v>224</v>
      </c>
      <c r="F3384" t="s">
        <v>225</v>
      </c>
      <c r="G3384">
        <v>5025</v>
      </c>
      <c r="H3384" t="s">
        <v>219</v>
      </c>
      <c r="I3384">
        <v>63300056</v>
      </c>
      <c r="J3384" t="s">
        <v>1536</v>
      </c>
      <c r="K3384" s="3"/>
      <c r="L3384" s="3">
        <v>0</v>
      </c>
      <c r="M3384" s="3">
        <v>0</v>
      </c>
      <c r="N3384" s="107"/>
      <c r="O3384" s="100"/>
      <c r="P3384" s="3">
        <f t="shared" si="52"/>
        <v>0</v>
      </c>
    </row>
    <row r="3385" spans="1:16" x14ac:dyDescent="0.35">
      <c r="A3385" t="s">
        <v>10</v>
      </c>
      <c r="C3385" t="s">
        <v>19</v>
      </c>
      <c r="D3385" t="s">
        <v>103</v>
      </c>
      <c r="E3385" t="s">
        <v>224</v>
      </c>
      <c r="F3385" t="s">
        <v>225</v>
      </c>
      <c r="G3385">
        <v>5025</v>
      </c>
      <c r="H3385" t="s">
        <v>219</v>
      </c>
      <c r="I3385">
        <v>63300060</v>
      </c>
      <c r="J3385" t="s">
        <v>1546</v>
      </c>
      <c r="K3385" s="3"/>
      <c r="L3385" s="3">
        <v>0</v>
      </c>
      <c r="M3385" s="3">
        <v>0</v>
      </c>
      <c r="N3385" s="107"/>
      <c r="O3385" s="100"/>
      <c r="P3385" s="3">
        <f t="shared" si="52"/>
        <v>0</v>
      </c>
    </row>
    <row r="3386" spans="1:16" x14ac:dyDescent="0.35">
      <c r="A3386" t="s">
        <v>10</v>
      </c>
      <c r="C3386" t="s">
        <v>19</v>
      </c>
      <c r="D3386" t="s">
        <v>103</v>
      </c>
      <c r="E3386" t="s">
        <v>224</v>
      </c>
      <c r="F3386" t="s">
        <v>225</v>
      </c>
      <c r="G3386">
        <v>5025</v>
      </c>
      <c r="H3386" t="s">
        <v>219</v>
      </c>
      <c r="I3386">
        <v>63300065</v>
      </c>
      <c r="J3386" t="s">
        <v>1627</v>
      </c>
      <c r="K3386" s="3"/>
      <c r="L3386" s="3">
        <v>0</v>
      </c>
      <c r="M3386" s="3">
        <v>0</v>
      </c>
      <c r="N3386" s="107"/>
      <c r="O3386" s="100"/>
      <c r="P3386" s="3">
        <f t="shared" si="52"/>
        <v>0</v>
      </c>
    </row>
    <row r="3387" spans="1:16" x14ac:dyDescent="0.35">
      <c r="A3387" t="s">
        <v>10</v>
      </c>
      <c r="C3387" t="s">
        <v>19</v>
      </c>
      <c r="D3387" t="s">
        <v>103</v>
      </c>
      <c r="E3387" t="s">
        <v>224</v>
      </c>
      <c r="F3387" t="s">
        <v>225</v>
      </c>
      <c r="G3387">
        <v>5025</v>
      </c>
      <c r="H3387" t="s">
        <v>219</v>
      </c>
      <c r="I3387">
        <v>63300150</v>
      </c>
      <c r="J3387" t="s">
        <v>1680</v>
      </c>
      <c r="K3387" s="3"/>
      <c r="L3387" s="3">
        <v>0</v>
      </c>
      <c r="M3387" s="3">
        <v>0</v>
      </c>
      <c r="N3387" s="107"/>
      <c r="O3387" s="100"/>
      <c r="P3387" s="3">
        <f t="shared" si="52"/>
        <v>0</v>
      </c>
    </row>
    <row r="3388" spans="1:16" x14ac:dyDescent="0.35">
      <c r="A3388" t="s">
        <v>10</v>
      </c>
      <c r="C3388" t="s">
        <v>19</v>
      </c>
      <c r="D3388" t="s">
        <v>103</v>
      </c>
      <c r="E3388" t="s">
        <v>224</v>
      </c>
      <c r="F3388" t="s">
        <v>225</v>
      </c>
      <c r="G3388">
        <v>5025</v>
      </c>
      <c r="H3388" t="s">
        <v>219</v>
      </c>
      <c r="I3388">
        <v>63300152</v>
      </c>
      <c r="J3388" t="s">
        <v>1741</v>
      </c>
      <c r="K3388" s="3"/>
      <c r="L3388" s="3">
        <v>0</v>
      </c>
      <c r="M3388" s="3">
        <v>0</v>
      </c>
      <c r="N3388" s="107"/>
      <c r="O3388" s="100"/>
      <c r="P3388" s="3">
        <f t="shared" si="52"/>
        <v>0</v>
      </c>
    </row>
    <row r="3389" spans="1:16" x14ac:dyDescent="0.35">
      <c r="A3389" t="s">
        <v>10</v>
      </c>
      <c r="C3389" t="s">
        <v>19</v>
      </c>
      <c r="D3389" t="s">
        <v>103</v>
      </c>
      <c r="E3389" t="s">
        <v>226</v>
      </c>
      <c r="F3389" t="s">
        <v>227</v>
      </c>
      <c r="G3389">
        <v>5025</v>
      </c>
      <c r="H3389" t="s">
        <v>219</v>
      </c>
      <c r="I3389">
        <v>63300056</v>
      </c>
      <c r="J3389" t="s">
        <v>1536</v>
      </c>
      <c r="K3389" s="3"/>
      <c r="L3389" s="3">
        <v>0</v>
      </c>
      <c r="M3389" s="3">
        <v>0</v>
      </c>
      <c r="N3389" s="107"/>
      <c r="O3389" s="100"/>
      <c r="P3389" s="3">
        <f t="shared" si="52"/>
        <v>0</v>
      </c>
    </row>
    <row r="3390" spans="1:16" x14ac:dyDescent="0.35">
      <c r="A3390" t="s">
        <v>10</v>
      </c>
      <c r="C3390" t="s">
        <v>19</v>
      </c>
      <c r="D3390" t="s">
        <v>103</v>
      </c>
      <c r="E3390" t="s">
        <v>226</v>
      </c>
      <c r="F3390" t="s">
        <v>227</v>
      </c>
      <c r="G3390">
        <v>5025</v>
      </c>
      <c r="H3390" t="s">
        <v>219</v>
      </c>
      <c r="I3390">
        <v>63300060</v>
      </c>
      <c r="J3390" t="s">
        <v>1546</v>
      </c>
      <c r="K3390" s="3"/>
      <c r="L3390" s="3">
        <v>0</v>
      </c>
      <c r="M3390" s="3">
        <v>0</v>
      </c>
      <c r="N3390" s="107"/>
      <c r="O3390" s="100"/>
      <c r="P3390" s="3">
        <f t="shared" si="52"/>
        <v>0</v>
      </c>
    </row>
    <row r="3391" spans="1:16" x14ac:dyDescent="0.35">
      <c r="A3391" t="s">
        <v>10</v>
      </c>
      <c r="C3391" t="s">
        <v>19</v>
      </c>
      <c r="D3391" t="s">
        <v>103</v>
      </c>
      <c r="E3391" t="s">
        <v>226</v>
      </c>
      <c r="F3391" t="s">
        <v>227</v>
      </c>
      <c r="G3391">
        <v>5025</v>
      </c>
      <c r="H3391" t="s">
        <v>219</v>
      </c>
      <c r="I3391">
        <v>63300065</v>
      </c>
      <c r="J3391" t="s">
        <v>1627</v>
      </c>
      <c r="K3391" s="3"/>
      <c r="L3391" s="3">
        <v>0</v>
      </c>
      <c r="M3391" s="3">
        <v>0</v>
      </c>
      <c r="N3391" s="107"/>
      <c r="O3391" s="100"/>
      <c r="P3391" s="3">
        <f t="shared" si="52"/>
        <v>0</v>
      </c>
    </row>
    <row r="3392" spans="1:16" x14ac:dyDescent="0.35">
      <c r="A3392" t="s">
        <v>10</v>
      </c>
      <c r="C3392" t="s">
        <v>19</v>
      </c>
      <c r="D3392" t="s">
        <v>103</v>
      </c>
      <c r="E3392" t="s">
        <v>226</v>
      </c>
      <c r="F3392" t="s">
        <v>227</v>
      </c>
      <c r="G3392">
        <v>5025</v>
      </c>
      <c r="H3392" t="s">
        <v>219</v>
      </c>
      <c r="I3392">
        <v>63300150</v>
      </c>
      <c r="J3392" t="s">
        <v>1680</v>
      </c>
      <c r="K3392" s="3"/>
      <c r="L3392" s="3">
        <v>0</v>
      </c>
      <c r="M3392" s="3">
        <v>0</v>
      </c>
      <c r="N3392" s="107"/>
      <c r="O3392" s="100"/>
      <c r="P3392" s="3">
        <f t="shared" si="52"/>
        <v>0</v>
      </c>
    </row>
    <row r="3393" spans="1:16" x14ac:dyDescent="0.35">
      <c r="A3393" t="s">
        <v>10</v>
      </c>
      <c r="C3393" t="s">
        <v>19</v>
      </c>
      <c r="D3393" t="s">
        <v>103</v>
      </c>
      <c r="E3393" t="s">
        <v>226</v>
      </c>
      <c r="F3393" t="s">
        <v>227</v>
      </c>
      <c r="G3393">
        <v>5025</v>
      </c>
      <c r="H3393" t="s">
        <v>219</v>
      </c>
      <c r="I3393">
        <v>63300152</v>
      </c>
      <c r="J3393" t="s">
        <v>1741</v>
      </c>
      <c r="K3393" s="3"/>
      <c r="L3393" s="3">
        <v>0</v>
      </c>
      <c r="M3393" s="3">
        <v>0</v>
      </c>
      <c r="N3393" s="107"/>
      <c r="O3393" s="100"/>
      <c r="P3393" s="3">
        <f t="shared" si="52"/>
        <v>0</v>
      </c>
    </row>
    <row r="3394" spans="1:16" x14ac:dyDescent="0.35">
      <c r="A3394" t="s">
        <v>10</v>
      </c>
      <c r="C3394" t="s">
        <v>19</v>
      </c>
      <c r="D3394" t="s">
        <v>103</v>
      </c>
      <c r="E3394" t="s">
        <v>228</v>
      </c>
      <c r="F3394" t="s">
        <v>229</v>
      </c>
      <c r="G3394">
        <v>5025</v>
      </c>
      <c r="H3394" t="s">
        <v>219</v>
      </c>
      <c r="I3394">
        <v>63300056</v>
      </c>
      <c r="J3394" t="s">
        <v>1536</v>
      </c>
      <c r="K3394" s="3"/>
      <c r="L3394" s="3">
        <v>0</v>
      </c>
      <c r="M3394" s="3">
        <v>0</v>
      </c>
      <c r="N3394" s="107"/>
      <c r="O3394" s="100"/>
      <c r="P3394" s="3">
        <f t="shared" si="52"/>
        <v>0</v>
      </c>
    </row>
    <row r="3395" spans="1:16" x14ac:dyDescent="0.35">
      <c r="A3395" t="s">
        <v>10</v>
      </c>
      <c r="C3395" t="s">
        <v>19</v>
      </c>
      <c r="D3395" t="s">
        <v>103</v>
      </c>
      <c r="E3395" t="s">
        <v>228</v>
      </c>
      <c r="F3395" t="s">
        <v>229</v>
      </c>
      <c r="G3395">
        <v>5025</v>
      </c>
      <c r="H3395" t="s">
        <v>219</v>
      </c>
      <c r="I3395">
        <v>63300060</v>
      </c>
      <c r="J3395" t="s">
        <v>1546</v>
      </c>
      <c r="K3395" s="3"/>
      <c r="L3395" s="3">
        <v>0</v>
      </c>
      <c r="M3395" s="3">
        <v>0</v>
      </c>
      <c r="N3395" s="107"/>
      <c r="O3395" s="100"/>
      <c r="P3395" s="3">
        <f t="shared" si="52"/>
        <v>0</v>
      </c>
    </row>
    <row r="3396" spans="1:16" x14ac:dyDescent="0.35">
      <c r="A3396" t="s">
        <v>10</v>
      </c>
      <c r="C3396" t="s">
        <v>19</v>
      </c>
      <c r="D3396" t="s">
        <v>103</v>
      </c>
      <c r="E3396" t="s">
        <v>228</v>
      </c>
      <c r="F3396" t="s">
        <v>229</v>
      </c>
      <c r="G3396">
        <v>5025</v>
      </c>
      <c r="H3396" t="s">
        <v>219</v>
      </c>
      <c r="I3396">
        <v>63300065</v>
      </c>
      <c r="J3396" t="s">
        <v>1627</v>
      </c>
      <c r="K3396" s="3"/>
      <c r="L3396" s="3">
        <v>0</v>
      </c>
      <c r="M3396" s="3">
        <v>0</v>
      </c>
      <c r="N3396" s="107"/>
      <c r="O3396" s="100"/>
      <c r="P3396" s="3">
        <f t="shared" ref="P3396:P3459" si="53">SUM(L3396:N3396)</f>
        <v>0</v>
      </c>
    </row>
    <row r="3397" spans="1:16" x14ac:dyDescent="0.35">
      <c r="A3397" t="s">
        <v>10</v>
      </c>
      <c r="C3397" t="s">
        <v>19</v>
      </c>
      <c r="D3397" t="s">
        <v>103</v>
      </c>
      <c r="E3397" t="s">
        <v>228</v>
      </c>
      <c r="F3397" t="s">
        <v>229</v>
      </c>
      <c r="G3397">
        <v>5025</v>
      </c>
      <c r="H3397" t="s">
        <v>219</v>
      </c>
      <c r="I3397">
        <v>63300150</v>
      </c>
      <c r="J3397" t="s">
        <v>1680</v>
      </c>
      <c r="K3397" s="3"/>
      <c r="L3397" s="3">
        <v>0</v>
      </c>
      <c r="M3397" s="3">
        <v>0</v>
      </c>
      <c r="N3397" s="107"/>
      <c r="O3397" s="100"/>
      <c r="P3397" s="3">
        <f t="shared" si="53"/>
        <v>0</v>
      </c>
    </row>
    <row r="3398" spans="1:16" x14ac:dyDescent="0.35">
      <c r="A3398" t="s">
        <v>10</v>
      </c>
      <c r="C3398" t="s">
        <v>19</v>
      </c>
      <c r="D3398" t="s">
        <v>103</v>
      </c>
      <c r="E3398" t="s">
        <v>1563</v>
      </c>
      <c r="F3398" t="s">
        <v>1564</v>
      </c>
      <c r="G3398">
        <v>5025</v>
      </c>
      <c r="H3398" t="s">
        <v>219</v>
      </c>
      <c r="I3398">
        <v>63300060</v>
      </c>
      <c r="J3398" t="s">
        <v>1546</v>
      </c>
      <c r="K3398" s="3"/>
      <c r="L3398" s="3">
        <v>0</v>
      </c>
      <c r="M3398" s="3">
        <v>0</v>
      </c>
      <c r="N3398" s="107"/>
      <c r="O3398" s="100"/>
      <c r="P3398" s="3">
        <f t="shared" si="53"/>
        <v>0</v>
      </c>
    </row>
    <row r="3399" spans="1:16" x14ac:dyDescent="0.35">
      <c r="A3399" t="s">
        <v>10</v>
      </c>
      <c r="C3399" t="s">
        <v>19</v>
      </c>
      <c r="D3399" t="s">
        <v>103</v>
      </c>
      <c r="E3399" t="s">
        <v>1563</v>
      </c>
      <c r="F3399" t="s">
        <v>1564</v>
      </c>
      <c r="G3399">
        <v>5025</v>
      </c>
      <c r="H3399" t="s">
        <v>219</v>
      </c>
      <c r="I3399">
        <v>63300150</v>
      </c>
      <c r="J3399" t="s">
        <v>1680</v>
      </c>
      <c r="K3399" s="3"/>
      <c r="L3399" s="3">
        <v>0</v>
      </c>
      <c r="M3399" s="3">
        <v>0</v>
      </c>
      <c r="N3399" s="107"/>
      <c r="O3399" s="100"/>
      <c r="P3399" s="3">
        <f t="shared" si="53"/>
        <v>0</v>
      </c>
    </row>
    <row r="3400" spans="1:16" x14ac:dyDescent="0.35">
      <c r="A3400" t="s">
        <v>10</v>
      </c>
      <c r="C3400" t="s">
        <v>19</v>
      </c>
      <c r="D3400" t="s">
        <v>103</v>
      </c>
      <c r="E3400" t="s">
        <v>230</v>
      </c>
      <c r="F3400" t="s">
        <v>231</v>
      </c>
      <c r="G3400">
        <v>5025</v>
      </c>
      <c r="H3400" t="s">
        <v>219</v>
      </c>
      <c r="I3400">
        <v>63300030</v>
      </c>
      <c r="J3400" t="s">
        <v>1488</v>
      </c>
      <c r="K3400" s="3"/>
      <c r="L3400" s="3">
        <v>0</v>
      </c>
      <c r="M3400" s="3">
        <v>0</v>
      </c>
      <c r="N3400" s="107"/>
      <c r="O3400" s="100"/>
      <c r="P3400" s="3">
        <f t="shared" si="53"/>
        <v>0</v>
      </c>
    </row>
    <row r="3401" spans="1:16" x14ac:dyDescent="0.35">
      <c r="A3401" t="s">
        <v>10</v>
      </c>
      <c r="C3401" t="s">
        <v>19</v>
      </c>
      <c r="D3401" t="s">
        <v>103</v>
      </c>
      <c r="E3401" t="s">
        <v>230</v>
      </c>
      <c r="F3401" t="s">
        <v>231</v>
      </c>
      <c r="G3401">
        <v>5025</v>
      </c>
      <c r="H3401" t="s">
        <v>219</v>
      </c>
      <c r="I3401">
        <v>63300052</v>
      </c>
      <c r="J3401" t="s">
        <v>1541</v>
      </c>
      <c r="K3401" s="3"/>
      <c r="L3401" s="3">
        <v>0</v>
      </c>
      <c r="M3401" s="3">
        <v>0</v>
      </c>
      <c r="N3401" s="107"/>
      <c r="O3401" s="100"/>
      <c r="P3401" s="3">
        <f t="shared" si="53"/>
        <v>0</v>
      </c>
    </row>
    <row r="3402" spans="1:16" x14ac:dyDescent="0.35">
      <c r="A3402" t="s">
        <v>10</v>
      </c>
      <c r="C3402" t="s">
        <v>19</v>
      </c>
      <c r="D3402" t="s">
        <v>103</v>
      </c>
      <c r="E3402" t="s">
        <v>230</v>
      </c>
      <c r="F3402" t="s">
        <v>231</v>
      </c>
      <c r="G3402">
        <v>5025</v>
      </c>
      <c r="H3402" t="s">
        <v>219</v>
      </c>
      <c r="I3402">
        <v>63300056</v>
      </c>
      <c r="J3402" t="s">
        <v>1536</v>
      </c>
      <c r="K3402" s="3"/>
      <c r="L3402" s="3">
        <v>0</v>
      </c>
      <c r="M3402" s="3">
        <v>0</v>
      </c>
      <c r="N3402" s="107"/>
      <c r="O3402" s="100"/>
      <c r="P3402" s="3">
        <f t="shared" si="53"/>
        <v>0</v>
      </c>
    </row>
    <row r="3403" spans="1:16" x14ac:dyDescent="0.35">
      <c r="A3403" t="s">
        <v>10</v>
      </c>
      <c r="C3403" t="s">
        <v>19</v>
      </c>
      <c r="D3403" t="s">
        <v>103</v>
      </c>
      <c r="E3403" t="s">
        <v>230</v>
      </c>
      <c r="F3403" t="s">
        <v>231</v>
      </c>
      <c r="G3403">
        <v>5025</v>
      </c>
      <c r="H3403" t="s">
        <v>219</v>
      </c>
      <c r="I3403">
        <v>63300060</v>
      </c>
      <c r="J3403" t="s">
        <v>1546</v>
      </c>
      <c r="K3403" s="3"/>
      <c r="L3403" s="3">
        <v>0</v>
      </c>
      <c r="M3403" s="3">
        <v>0</v>
      </c>
      <c r="N3403" s="107"/>
      <c r="O3403" s="100"/>
      <c r="P3403" s="3">
        <f t="shared" si="53"/>
        <v>0</v>
      </c>
    </row>
    <row r="3404" spans="1:16" x14ac:dyDescent="0.35">
      <c r="A3404" t="s">
        <v>10</v>
      </c>
      <c r="C3404" t="s">
        <v>19</v>
      </c>
      <c r="D3404" t="s">
        <v>103</v>
      </c>
      <c r="E3404" t="s">
        <v>230</v>
      </c>
      <c r="F3404" t="s">
        <v>231</v>
      </c>
      <c r="G3404">
        <v>5025</v>
      </c>
      <c r="H3404" t="s">
        <v>219</v>
      </c>
      <c r="I3404">
        <v>63300150</v>
      </c>
      <c r="J3404" t="s">
        <v>1680</v>
      </c>
      <c r="K3404" s="3"/>
      <c r="L3404" s="3">
        <v>0</v>
      </c>
      <c r="M3404" s="3">
        <v>0</v>
      </c>
      <c r="N3404" s="107"/>
      <c r="O3404" s="100"/>
      <c r="P3404" s="3">
        <f t="shared" si="53"/>
        <v>0</v>
      </c>
    </row>
    <row r="3405" spans="1:16" x14ac:dyDescent="0.35">
      <c r="A3405" t="s">
        <v>10</v>
      </c>
      <c r="C3405" t="s">
        <v>19</v>
      </c>
      <c r="D3405" t="s">
        <v>103</v>
      </c>
      <c r="E3405" t="s">
        <v>230</v>
      </c>
      <c r="F3405" t="s">
        <v>231</v>
      </c>
      <c r="G3405">
        <v>5025</v>
      </c>
      <c r="H3405" t="s">
        <v>219</v>
      </c>
      <c r="I3405">
        <v>63300160</v>
      </c>
      <c r="J3405" t="s">
        <v>1878</v>
      </c>
      <c r="K3405" s="3"/>
      <c r="L3405" s="3">
        <v>0</v>
      </c>
      <c r="M3405" s="3">
        <v>0</v>
      </c>
      <c r="N3405" s="107"/>
      <c r="O3405" s="100"/>
      <c r="P3405" s="3">
        <f t="shared" si="53"/>
        <v>0</v>
      </c>
    </row>
    <row r="3406" spans="1:16" x14ac:dyDescent="0.35">
      <c r="A3406" t="s">
        <v>10</v>
      </c>
      <c r="C3406" t="s">
        <v>19</v>
      </c>
      <c r="D3406" t="s">
        <v>103</v>
      </c>
      <c r="E3406" t="s">
        <v>1750</v>
      </c>
      <c r="F3406" t="s">
        <v>1751</v>
      </c>
      <c r="G3406">
        <v>5025</v>
      </c>
      <c r="H3406" t="s">
        <v>219</v>
      </c>
      <c r="I3406">
        <v>63300150</v>
      </c>
      <c r="J3406" t="s">
        <v>1680</v>
      </c>
      <c r="K3406" s="3"/>
      <c r="L3406" s="3">
        <v>0</v>
      </c>
      <c r="M3406" s="3">
        <v>0</v>
      </c>
      <c r="N3406" s="107"/>
      <c r="O3406" s="100"/>
      <c r="P3406" s="3">
        <f t="shared" si="53"/>
        <v>0</v>
      </c>
    </row>
    <row r="3407" spans="1:16" x14ac:dyDescent="0.35">
      <c r="A3407" t="s">
        <v>10</v>
      </c>
      <c r="C3407" t="s">
        <v>19</v>
      </c>
      <c r="D3407" t="s">
        <v>103</v>
      </c>
      <c r="E3407" t="s">
        <v>1750</v>
      </c>
      <c r="F3407" t="s">
        <v>1751</v>
      </c>
      <c r="G3407">
        <v>5025</v>
      </c>
      <c r="H3407" t="s">
        <v>219</v>
      </c>
      <c r="I3407">
        <v>63300152</v>
      </c>
      <c r="J3407" t="s">
        <v>1741</v>
      </c>
      <c r="K3407" s="3"/>
      <c r="L3407" s="3">
        <v>0</v>
      </c>
      <c r="M3407" s="3">
        <v>0</v>
      </c>
      <c r="N3407" s="107"/>
      <c r="O3407" s="100"/>
      <c r="P3407" s="3">
        <f t="shared" si="53"/>
        <v>0</v>
      </c>
    </row>
    <row r="3408" spans="1:16" x14ac:dyDescent="0.35">
      <c r="A3408" t="s">
        <v>10</v>
      </c>
      <c r="C3408" t="s">
        <v>19</v>
      </c>
      <c r="D3408" t="s">
        <v>103</v>
      </c>
      <c r="E3408" t="s">
        <v>1565</v>
      </c>
      <c r="F3408" t="s">
        <v>1566</v>
      </c>
      <c r="G3408">
        <v>5025</v>
      </c>
      <c r="H3408" t="s">
        <v>219</v>
      </c>
      <c r="I3408">
        <v>63300060</v>
      </c>
      <c r="J3408" t="s">
        <v>1546</v>
      </c>
      <c r="K3408" s="3"/>
      <c r="L3408" s="3">
        <v>0</v>
      </c>
      <c r="M3408" s="3">
        <v>0</v>
      </c>
      <c r="N3408" s="107"/>
      <c r="O3408" s="100"/>
      <c r="P3408" s="3">
        <f t="shared" si="53"/>
        <v>0</v>
      </c>
    </row>
    <row r="3409" spans="1:16" x14ac:dyDescent="0.35">
      <c r="A3409" t="s">
        <v>10</v>
      </c>
      <c r="C3409" t="s">
        <v>19</v>
      </c>
      <c r="D3409" t="s">
        <v>103</v>
      </c>
      <c r="E3409" t="s">
        <v>1565</v>
      </c>
      <c r="F3409" t="s">
        <v>1566</v>
      </c>
      <c r="G3409">
        <v>5025</v>
      </c>
      <c r="H3409" t="s">
        <v>219</v>
      </c>
      <c r="I3409">
        <v>63300150</v>
      </c>
      <c r="J3409" t="s">
        <v>1680</v>
      </c>
      <c r="K3409" s="3"/>
      <c r="L3409" s="3">
        <v>0</v>
      </c>
      <c r="M3409" s="3">
        <v>0</v>
      </c>
      <c r="N3409" s="107"/>
      <c r="O3409" s="100"/>
      <c r="P3409" s="3">
        <f t="shared" si="53"/>
        <v>0</v>
      </c>
    </row>
    <row r="3410" spans="1:16" x14ac:dyDescent="0.35">
      <c r="A3410" t="s">
        <v>10</v>
      </c>
      <c r="C3410" t="s">
        <v>19</v>
      </c>
      <c r="D3410" t="s">
        <v>103</v>
      </c>
      <c r="E3410" t="s">
        <v>232</v>
      </c>
      <c r="F3410" t="s">
        <v>233</v>
      </c>
      <c r="G3410">
        <v>5025</v>
      </c>
      <c r="H3410" t="s">
        <v>219</v>
      </c>
      <c r="I3410">
        <v>63300056</v>
      </c>
      <c r="J3410" t="s">
        <v>1536</v>
      </c>
      <c r="K3410" s="3"/>
      <c r="L3410" s="3">
        <v>0</v>
      </c>
      <c r="M3410" s="3">
        <v>0</v>
      </c>
      <c r="N3410" s="107"/>
      <c r="O3410" s="100"/>
      <c r="P3410" s="3">
        <f t="shared" si="53"/>
        <v>0</v>
      </c>
    </row>
    <row r="3411" spans="1:16" x14ac:dyDescent="0.35">
      <c r="A3411" t="s">
        <v>10</v>
      </c>
      <c r="C3411" t="s">
        <v>19</v>
      </c>
      <c r="D3411" t="s">
        <v>103</v>
      </c>
      <c r="E3411" t="s">
        <v>232</v>
      </c>
      <c r="F3411" t="s">
        <v>233</v>
      </c>
      <c r="G3411">
        <v>5025</v>
      </c>
      <c r="H3411" t="s">
        <v>219</v>
      </c>
      <c r="I3411">
        <v>63300065</v>
      </c>
      <c r="J3411" t="s">
        <v>1627</v>
      </c>
      <c r="K3411" s="3"/>
      <c r="L3411" s="3">
        <v>0</v>
      </c>
      <c r="M3411" s="3">
        <v>0</v>
      </c>
      <c r="N3411" s="107"/>
      <c r="O3411" s="100"/>
      <c r="P3411" s="3">
        <f t="shared" si="53"/>
        <v>0</v>
      </c>
    </row>
    <row r="3412" spans="1:16" x14ac:dyDescent="0.35">
      <c r="A3412" t="s">
        <v>10</v>
      </c>
      <c r="C3412" t="s">
        <v>19</v>
      </c>
      <c r="D3412" t="s">
        <v>103</v>
      </c>
      <c r="E3412" t="s">
        <v>232</v>
      </c>
      <c r="F3412" t="s">
        <v>233</v>
      </c>
      <c r="G3412">
        <v>5025</v>
      </c>
      <c r="H3412" t="s">
        <v>219</v>
      </c>
      <c r="I3412">
        <v>63300150</v>
      </c>
      <c r="J3412" t="s">
        <v>1680</v>
      </c>
      <c r="K3412" s="3"/>
      <c r="L3412" s="3">
        <v>0</v>
      </c>
      <c r="M3412" s="3">
        <v>0</v>
      </c>
      <c r="N3412" s="107"/>
      <c r="O3412" s="100"/>
      <c r="P3412" s="3">
        <f t="shared" si="53"/>
        <v>0</v>
      </c>
    </row>
    <row r="3413" spans="1:16" x14ac:dyDescent="0.35">
      <c r="A3413" t="s">
        <v>10</v>
      </c>
      <c r="C3413" t="s">
        <v>19</v>
      </c>
      <c r="D3413" t="s">
        <v>103</v>
      </c>
      <c r="E3413" t="s">
        <v>1662</v>
      </c>
      <c r="F3413" t="s">
        <v>1663</v>
      </c>
      <c r="G3413">
        <v>5025</v>
      </c>
      <c r="H3413" t="s">
        <v>219</v>
      </c>
      <c r="I3413">
        <v>63300033</v>
      </c>
      <c r="J3413" t="s">
        <v>1661</v>
      </c>
      <c r="K3413" s="3"/>
      <c r="L3413" s="3">
        <v>0</v>
      </c>
      <c r="M3413" s="3">
        <v>0</v>
      </c>
      <c r="N3413" s="107"/>
      <c r="O3413" s="100"/>
      <c r="P3413" s="3">
        <f t="shared" si="53"/>
        <v>0</v>
      </c>
    </row>
    <row r="3414" spans="1:16" x14ac:dyDescent="0.35">
      <c r="A3414" t="s">
        <v>10</v>
      </c>
      <c r="C3414" t="s">
        <v>19</v>
      </c>
      <c r="D3414" t="s">
        <v>103</v>
      </c>
      <c r="E3414" t="s">
        <v>1662</v>
      </c>
      <c r="F3414" t="s">
        <v>1663</v>
      </c>
      <c r="G3414">
        <v>5025</v>
      </c>
      <c r="H3414" t="s">
        <v>219</v>
      </c>
      <c r="I3414">
        <v>63300150</v>
      </c>
      <c r="J3414" t="s">
        <v>1680</v>
      </c>
      <c r="K3414" s="3"/>
      <c r="L3414" s="3">
        <v>0</v>
      </c>
      <c r="M3414" s="3">
        <v>0</v>
      </c>
      <c r="N3414" s="107"/>
      <c r="O3414" s="100"/>
      <c r="P3414" s="3">
        <f t="shared" si="53"/>
        <v>0</v>
      </c>
    </row>
    <row r="3415" spans="1:16" x14ac:dyDescent="0.35">
      <c r="A3415" t="s">
        <v>10</v>
      </c>
      <c r="C3415" t="s">
        <v>19</v>
      </c>
      <c r="D3415" t="s">
        <v>103</v>
      </c>
      <c r="E3415" t="s">
        <v>234</v>
      </c>
      <c r="F3415" t="s">
        <v>235</v>
      </c>
      <c r="G3415">
        <v>5025</v>
      </c>
      <c r="H3415" t="s">
        <v>219</v>
      </c>
      <c r="I3415">
        <v>63300056</v>
      </c>
      <c r="J3415" t="s">
        <v>1536</v>
      </c>
      <c r="K3415" s="3"/>
      <c r="L3415" s="3">
        <v>0</v>
      </c>
      <c r="M3415" s="3">
        <v>0</v>
      </c>
      <c r="N3415" s="107"/>
      <c r="O3415" s="100"/>
      <c r="P3415" s="3">
        <f t="shared" si="53"/>
        <v>0</v>
      </c>
    </row>
    <row r="3416" spans="1:16" x14ac:dyDescent="0.35">
      <c r="A3416" t="s">
        <v>10</v>
      </c>
      <c r="C3416" t="s">
        <v>19</v>
      </c>
      <c r="D3416" t="s">
        <v>103</v>
      </c>
      <c r="E3416" t="s">
        <v>234</v>
      </c>
      <c r="F3416" t="s">
        <v>235</v>
      </c>
      <c r="G3416">
        <v>5025</v>
      </c>
      <c r="H3416" t="s">
        <v>219</v>
      </c>
      <c r="I3416">
        <v>63300065</v>
      </c>
      <c r="J3416" t="s">
        <v>1627</v>
      </c>
      <c r="K3416" s="3"/>
      <c r="L3416" s="3">
        <v>0</v>
      </c>
      <c r="M3416" s="3">
        <v>0</v>
      </c>
      <c r="N3416" s="107"/>
      <c r="O3416" s="100"/>
      <c r="P3416" s="3">
        <f t="shared" si="53"/>
        <v>0</v>
      </c>
    </row>
    <row r="3417" spans="1:16" x14ac:dyDescent="0.35">
      <c r="A3417" t="s">
        <v>10</v>
      </c>
      <c r="C3417" t="s">
        <v>19</v>
      </c>
      <c r="D3417" t="s">
        <v>103</v>
      </c>
      <c r="E3417" t="s">
        <v>234</v>
      </c>
      <c r="F3417" t="s">
        <v>235</v>
      </c>
      <c r="G3417">
        <v>5025</v>
      </c>
      <c r="H3417" t="s">
        <v>219</v>
      </c>
      <c r="I3417">
        <v>63300150</v>
      </c>
      <c r="J3417" t="s">
        <v>1680</v>
      </c>
      <c r="K3417" s="3"/>
      <c r="L3417" s="3">
        <v>0</v>
      </c>
      <c r="M3417" s="3">
        <v>0</v>
      </c>
      <c r="N3417" s="107"/>
      <c r="O3417" s="100"/>
      <c r="P3417" s="3">
        <f t="shared" si="53"/>
        <v>0</v>
      </c>
    </row>
    <row r="3418" spans="1:16" x14ac:dyDescent="0.35">
      <c r="A3418" t="s">
        <v>10</v>
      </c>
      <c r="C3418" t="s">
        <v>19</v>
      </c>
      <c r="D3418" t="s">
        <v>103</v>
      </c>
      <c r="E3418" t="s">
        <v>207</v>
      </c>
      <c r="F3418" t="s">
        <v>208</v>
      </c>
      <c r="G3418">
        <v>5031</v>
      </c>
      <c r="H3418" t="s">
        <v>209</v>
      </c>
      <c r="I3418">
        <v>63300030</v>
      </c>
      <c r="J3418" t="s">
        <v>1488</v>
      </c>
      <c r="K3418" s="3"/>
      <c r="L3418" s="3">
        <v>0</v>
      </c>
      <c r="M3418" s="3">
        <v>0</v>
      </c>
      <c r="N3418" s="107"/>
      <c r="O3418" s="100"/>
      <c r="P3418" s="3">
        <f t="shared" si="53"/>
        <v>0</v>
      </c>
    </row>
    <row r="3419" spans="1:16" x14ac:dyDescent="0.35">
      <c r="A3419" t="s">
        <v>10</v>
      </c>
      <c r="C3419" t="s">
        <v>19</v>
      </c>
      <c r="D3419" t="s">
        <v>103</v>
      </c>
      <c r="E3419" t="s">
        <v>207</v>
      </c>
      <c r="F3419" t="s">
        <v>208</v>
      </c>
      <c r="G3419">
        <v>5031</v>
      </c>
      <c r="H3419" t="s">
        <v>209</v>
      </c>
      <c r="I3419">
        <v>63300033</v>
      </c>
      <c r="J3419" t="s">
        <v>1661</v>
      </c>
      <c r="K3419" s="3"/>
      <c r="L3419" s="3">
        <v>0</v>
      </c>
      <c r="M3419" s="3">
        <v>0</v>
      </c>
      <c r="N3419" s="107"/>
      <c r="O3419" s="100"/>
      <c r="P3419" s="3">
        <f t="shared" si="53"/>
        <v>0</v>
      </c>
    </row>
    <row r="3420" spans="1:16" x14ac:dyDescent="0.35">
      <c r="A3420" t="s">
        <v>10</v>
      </c>
      <c r="C3420" t="s">
        <v>19</v>
      </c>
      <c r="D3420" t="s">
        <v>103</v>
      </c>
      <c r="E3420" t="s">
        <v>207</v>
      </c>
      <c r="F3420" t="s">
        <v>208</v>
      </c>
      <c r="G3420">
        <v>5031</v>
      </c>
      <c r="H3420" t="s">
        <v>209</v>
      </c>
      <c r="I3420">
        <v>63300034</v>
      </c>
      <c r="J3420" t="s">
        <v>1872</v>
      </c>
      <c r="K3420" s="3"/>
      <c r="L3420" s="3">
        <v>0</v>
      </c>
      <c r="M3420" s="3">
        <v>0</v>
      </c>
      <c r="N3420" s="107"/>
      <c r="O3420" s="100"/>
      <c r="P3420" s="3">
        <f t="shared" si="53"/>
        <v>0</v>
      </c>
    </row>
    <row r="3421" spans="1:16" x14ac:dyDescent="0.35">
      <c r="A3421" t="s">
        <v>10</v>
      </c>
      <c r="C3421" t="s">
        <v>19</v>
      </c>
      <c r="D3421" t="s">
        <v>103</v>
      </c>
      <c r="E3421" t="s">
        <v>207</v>
      </c>
      <c r="F3421" t="s">
        <v>208</v>
      </c>
      <c r="G3421">
        <v>5031</v>
      </c>
      <c r="H3421" t="s">
        <v>209</v>
      </c>
      <c r="I3421">
        <v>63300056</v>
      </c>
      <c r="J3421" t="s">
        <v>1536</v>
      </c>
      <c r="K3421" s="3"/>
      <c r="L3421" s="3">
        <v>0</v>
      </c>
      <c r="M3421" s="3">
        <v>0</v>
      </c>
      <c r="N3421" s="107"/>
      <c r="O3421" s="100"/>
      <c r="P3421" s="3">
        <f t="shared" si="53"/>
        <v>0</v>
      </c>
    </row>
    <row r="3422" spans="1:16" x14ac:dyDescent="0.35">
      <c r="A3422" t="s">
        <v>10</v>
      </c>
      <c r="C3422" t="s">
        <v>19</v>
      </c>
      <c r="D3422" t="s">
        <v>103</v>
      </c>
      <c r="E3422" t="s">
        <v>207</v>
      </c>
      <c r="F3422" t="s">
        <v>208</v>
      </c>
      <c r="G3422">
        <v>5031</v>
      </c>
      <c r="H3422" t="s">
        <v>209</v>
      </c>
      <c r="I3422">
        <v>63300060</v>
      </c>
      <c r="J3422" t="s">
        <v>1546</v>
      </c>
      <c r="K3422" s="3"/>
      <c r="L3422" s="3">
        <v>0</v>
      </c>
      <c r="M3422" s="3">
        <v>0</v>
      </c>
      <c r="N3422" s="107"/>
      <c r="O3422" s="100"/>
      <c r="P3422" s="3">
        <f t="shared" si="53"/>
        <v>0</v>
      </c>
    </row>
    <row r="3423" spans="1:16" x14ac:dyDescent="0.35">
      <c r="A3423" t="s">
        <v>10</v>
      </c>
      <c r="C3423" t="s">
        <v>19</v>
      </c>
      <c r="D3423" t="s">
        <v>103</v>
      </c>
      <c r="E3423" t="s">
        <v>207</v>
      </c>
      <c r="F3423" t="s">
        <v>208</v>
      </c>
      <c r="G3423">
        <v>5031</v>
      </c>
      <c r="H3423" t="s">
        <v>209</v>
      </c>
      <c r="I3423">
        <v>63300075</v>
      </c>
      <c r="J3423" t="s">
        <v>1480</v>
      </c>
      <c r="K3423" s="3"/>
      <c r="L3423" s="3">
        <v>0</v>
      </c>
      <c r="M3423" s="3">
        <v>0</v>
      </c>
      <c r="N3423" s="107"/>
      <c r="O3423" s="100"/>
      <c r="P3423" s="3">
        <f t="shared" si="53"/>
        <v>0</v>
      </c>
    </row>
    <row r="3424" spans="1:16" x14ac:dyDescent="0.35">
      <c r="A3424" t="s">
        <v>10</v>
      </c>
      <c r="C3424" t="s">
        <v>19</v>
      </c>
      <c r="D3424" t="s">
        <v>103</v>
      </c>
      <c r="E3424" t="s">
        <v>207</v>
      </c>
      <c r="F3424" t="s">
        <v>208</v>
      </c>
      <c r="G3424">
        <v>5031</v>
      </c>
      <c r="H3424" t="s">
        <v>209</v>
      </c>
      <c r="I3424">
        <v>63300150</v>
      </c>
      <c r="J3424" t="s">
        <v>1680</v>
      </c>
      <c r="K3424" s="3"/>
      <c r="L3424" s="3">
        <v>0</v>
      </c>
      <c r="M3424" s="3">
        <v>0</v>
      </c>
      <c r="N3424" s="107"/>
      <c r="O3424" s="100"/>
      <c r="P3424" s="3">
        <f t="shared" si="53"/>
        <v>0</v>
      </c>
    </row>
    <row r="3425" spans="1:16" x14ac:dyDescent="0.35">
      <c r="A3425" t="s">
        <v>10</v>
      </c>
      <c r="C3425" t="s">
        <v>19</v>
      </c>
      <c r="D3425" t="s">
        <v>103</v>
      </c>
      <c r="E3425" t="s">
        <v>210</v>
      </c>
      <c r="F3425" t="s">
        <v>211</v>
      </c>
      <c r="G3425">
        <v>5031</v>
      </c>
      <c r="H3425" t="s">
        <v>209</v>
      </c>
      <c r="I3425">
        <v>63300030</v>
      </c>
      <c r="J3425" t="s">
        <v>1488</v>
      </c>
      <c r="K3425" s="3"/>
      <c r="L3425" s="3">
        <v>0</v>
      </c>
      <c r="M3425" s="3">
        <v>0</v>
      </c>
      <c r="N3425" s="107"/>
      <c r="O3425" s="100"/>
      <c r="P3425" s="3">
        <f t="shared" si="53"/>
        <v>0</v>
      </c>
    </row>
    <row r="3426" spans="1:16" x14ac:dyDescent="0.35">
      <c r="A3426" t="s">
        <v>10</v>
      </c>
      <c r="C3426" t="s">
        <v>19</v>
      </c>
      <c r="D3426" t="s">
        <v>103</v>
      </c>
      <c r="E3426" t="s">
        <v>210</v>
      </c>
      <c r="F3426" t="s">
        <v>211</v>
      </c>
      <c r="G3426">
        <v>5031</v>
      </c>
      <c r="H3426" t="s">
        <v>209</v>
      </c>
      <c r="I3426">
        <v>63300033</v>
      </c>
      <c r="J3426" t="s">
        <v>1661</v>
      </c>
      <c r="K3426" s="3"/>
      <c r="L3426" s="3">
        <v>0</v>
      </c>
      <c r="M3426" s="3">
        <v>0</v>
      </c>
      <c r="N3426" s="107"/>
      <c r="O3426" s="100"/>
      <c r="P3426" s="3">
        <f t="shared" si="53"/>
        <v>0</v>
      </c>
    </row>
    <row r="3427" spans="1:16" x14ac:dyDescent="0.35">
      <c r="A3427" t="s">
        <v>10</v>
      </c>
      <c r="C3427" t="s">
        <v>19</v>
      </c>
      <c r="D3427" t="s">
        <v>103</v>
      </c>
      <c r="E3427" t="s">
        <v>210</v>
      </c>
      <c r="F3427" t="s">
        <v>211</v>
      </c>
      <c r="G3427">
        <v>5031</v>
      </c>
      <c r="H3427" t="s">
        <v>209</v>
      </c>
      <c r="I3427">
        <v>63300034</v>
      </c>
      <c r="J3427" t="s">
        <v>1872</v>
      </c>
      <c r="K3427" s="3"/>
      <c r="L3427" s="3">
        <v>0</v>
      </c>
      <c r="M3427" s="3">
        <v>0</v>
      </c>
      <c r="N3427" s="107"/>
      <c r="O3427" s="100"/>
      <c r="P3427" s="3">
        <f t="shared" si="53"/>
        <v>0</v>
      </c>
    </row>
    <row r="3428" spans="1:16" x14ac:dyDescent="0.35">
      <c r="A3428" t="s">
        <v>10</v>
      </c>
      <c r="C3428" t="s">
        <v>19</v>
      </c>
      <c r="D3428" t="s">
        <v>103</v>
      </c>
      <c r="E3428" t="s">
        <v>210</v>
      </c>
      <c r="F3428" t="s">
        <v>211</v>
      </c>
      <c r="G3428">
        <v>5031</v>
      </c>
      <c r="H3428" t="s">
        <v>209</v>
      </c>
      <c r="I3428">
        <v>63300056</v>
      </c>
      <c r="J3428" t="s">
        <v>1536</v>
      </c>
      <c r="K3428" s="3"/>
      <c r="L3428" s="3">
        <v>0</v>
      </c>
      <c r="M3428" s="3">
        <v>0</v>
      </c>
      <c r="N3428" s="107"/>
      <c r="O3428" s="100"/>
      <c r="P3428" s="3">
        <f t="shared" si="53"/>
        <v>0</v>
      </c>
    </row>
    <row r="3429" spans="1:16" x14ac:dyDescent="0.35">
      <c r="A3429" t="s">
        <v>10</v>
      </c>
      <c r="C3429" t="s">
        <v>19</v>
      </c>
      <c r="D3429" t="s">
        <v>103</v>
      </c>
      <c r="E3429" t="s">
        <v>210</v>
      </c>
      <c r="F3429" t="s">
        <v>211</v>
      </c>
      <c r="G3429">
        <v>5031</v>
      </c>
      <c r="H3429" t="s">
        <v>209</v>
      </c>
      <c r="I3429">
        <v>63300075</v>
      </c>
      <c r="J3429" t="s">
        <v>1480</v>
      </c>
      <c r="K3429" s="3"/>
      <c r="L3429" s="3">
        <v>0</v>
      </c>
      <c r="M3429" s="3">
        <v>0</v>
      </c>
      <c r="N3429" s="107"/>
      <c r="O3429" s="100"/>
      <c r="P3429" s="3">
        <f t="shared" si="53"/>
        <v>0</v>
      </c>
    </row>
    <row r="3430" spans="1:16" x14ac:dyDescent="0.35">
      <c r="A3430" t="s">
        <v>10</v>
      </c>
      <c r="C3430" t="s">
        <v>19</v>
      </c>
      <c r="D3430" t="s">
        <v>103</v>
      </c>
      <c r="E3430" t="s">
        <v>212</v>
      </c>
      <c r="F3430" t="s">
        <v>213</v>
      </c>
      <c r="G3430">
        <v>5031</v>
      </c>
      <c r="H3430" t="s">
        <v>209</v>
      </c>
      <c r="I3430">
        <v>63300030</v>
      </c>
      <c r="J3430" t="s">
        <v>1488</v>
      </c>
      <c r="K3430" s="3"/>
      <c r="L3430" s="3">
        <v>0</v>
      </c>
      <c r="M3430" s="3">
        <v>0</v>
      </c>
      <c r="N3430" s="107"/>
      <c r="O3430" s="100"/>
      <c r="P3430" s="3">
        <f t="shared" si="53"/>
        <v>0</v>
      </c>
    </row>
    <row r="3431" spans="1:16" x14ac:dyDescent="0.35">
      <c r="A3431" t="s">
        <v>10</v>
      </c>
      <c r="C3431" t="s">
        <v>19</v>
      </c>
      <c r="D3431" t="s">
        <v>103</v>
      </c>
      <c r="E3431" t="s">
        <v>212</v>
      </c>
      <c r="F3431" t="s">
        <v>213</v>
      </c>
      <c r="G3431">
        <v>5031</v>
      </c>
      <c r="H3431" t="s">
        <v>209</v>
      </c>
      <c r="I3431">
        <v>63300033</v>
      </c>
      <c r="J3431" t="s">
        <v>1661</v>
      </c>
      <c r="K3431" s="3"/>
      <c r="L3431" s="3">
        <v>0</v>
      </c>
      <c r="M3431" s="3">
        <v>0</v>
      </c>
      <c r="N3431" s="107"/>
      <c r="O3431" s="100"/>
      <c r="P3431" s="3">
        <f t="shared" si="53"/>
        <v>0</v>
      </c>
    </row>
    <row r="3432" spans="1:16" x14ac:dyDescent="0.35">
      <c r="A3432" t="s">
        <v>10</v>
      </c>
      <c r="C3432" t="s">
        <v>19</v>
      </c>
      <c r="D3432" t="s">
        <v>103</v>
      </c>
      <c r="E3432" t="s">
        <v>212</v>
      </c>
      <c r="F3432" t="s">
        <v>213</v>
      </c>
      <c r="G3432">
        <v>5031</v>
      </c>
      <c r="H3432" t="s">
        <v>209</v>
      </c>
      <c r="I3432">
        <v>63300034</v>
      </c>
      <c r="J3432" t="s">
        <v>1872</v>
      </c>
      <c r="K3432" s="3"/>
      <c r="L3432" s="3">
        <v>0</v>
      </c>
      <c r="M3432" s="3">
        <v>0</v>
      </c>
      <c r="N3432" s="107"/>
      <c r="O3432" s="100"/>
      <c r="P3432" s="3">
        <f t="shared" si="53"/>
        <v>0</v>
      </c>
    </row>
    <row r="3433" spans="1:16" x14ac:dyDescent="0.35">
      <c r="A3433" t="s">
        <v>10</v>
      </c>
      <c r="C3433" t="s">
        <v>19</v>
      </c>
      <c r="D3433" t="s">
        <v>103</v>
      </c>
      <c r="E3433" t="s">
        <v>212</v>
      </c>
      <c r="F3433" t="s">
        <v>213</v>
      </c>
      <c r="G3433">
        <v>5031</v>
      </c>
      <c r="H3433" t="s">
        <v>209</v>
      </c>
      <c r="I3433">
        <v>63300056</v>
      </c>
      <c r="J3433" t="s">
        <v>1536</v>
      </c>
      <c r="K3433" s="3"/>
      <c r="L3433" s="3">
        <v>0</v>
      </c>
      <c r="M3433" s="3">
        <v>0</v>
      </c>
      <c r="N3433" s="107"/>
      <c r="O3433" s="100"/>
      <c r="P3433" s="3">
        <f t="shared" si="53"/>
        <v>0</v>
      </c>
    </row>
    <row r="3434" spans="1:16" x14ac:dyDescent="0.35">
      <c r="A3434" t="s">
        <v>10</v>
      </c>
      <c r="C3434" t="s">
        <v>19</v>
      </c>
      <c r="D3434" t="s">
        <v>103</v>
      </c>
      <c r="E3434" t="s">
        <v>212</v>
      </c>
      <c r="F3434" t="s">
        <v>213</v>
      </c>
      <c r="G3434">
        <v>5031</v>
      </c>
      <c r="H3434" t="s">
        <v>209</v>
      </c>
      <c r="I3434">
        <v>63300060</v>
      </c>
      <c r="J3434" t="s">
        <v>1546</v>
      </c>
      <c r="K3434" s="3"/>
      <c r="L3434" s="3">
        <v>0</v>
      </c>
      <c r="M3434" s="3">
        <v>0</v>
      </c>
      <c r="N3434" s="107"/>
      <c r="O3434" s="100"/>
      <c r="P3434" s="3">
        <f t="shared" si="53"/>
        <v>0</v>
      </c>
    </row>
    <row r="3435" spans="1:16" x14ac:dyDescent="0.35">
      <c r="A3435" t="s">
        <v>10</v>
      </c>
      <c r="C3435" t="s">
        <v>19</v>
      </c>
      <c r="D3435" t="s">
        <v>103</v>
      </c>
      <c r="E3435" t="s">
        <v>212</v>
      </c>
      <c r="F3435" t="s">
        <v>213</v>
      </c>
      <c r="G3435">
        <v>5031</v>
      </c>
      <c r="H3435" t="s">
        <v>209</v>
      </c>
      <c r="I3435">
        <v>63300075</v>
      </c>
      <c r="J3435" t="s">
        <v>1480</v>
      </c>
      <c r="K3435" s="3"/>
      <c r="L3435" s="3">
        <v>0</v>
      </c>
      <c r="M3435" s="3">
        <v>0</v>
      </c>
      <c r="N3435" s="107"/>
      <c r="O3435" s="100"/>
      <c r="P3435" s="3">
        <f t="shared" si="53"/>
        <v>0</v>
      </c>
    </row>
    <row r="3436" spans="1:16" x14ac:dyDescent="0.35">
      <c r="A3436" t="s">
        <v>10</v>
      </c>
      <c r="C3436" t="s">
        <v>19</v>
      </c>
      <c r="D3436" t="s">
        <v>103</v>
      </c>
      <c r="E3436" t="s">
        <v>212</v>
      </c>
      <c r="F3436" t="s">
        <v>213</v>
      </c>
      <c r="G3436">
        <v>5031</v>
      </c>
      <c r="H3436" t="s">
        <v>209</v>
      </c>
      <c r="I3436">
        <v>63300150</v>
      </c>
      <c r="J3436" t="s">
        <v>1680</v>
      </c>
      <c r="K3436" s="3"/>
      <c r="L3436" s="3">
        <v>0</v>
      </c>
      <c r="M3436" s="3">
        <v>0</v>
      </c>
      <c r="N3436" s="107"/>
      <c r="O3436" s="100"/>
      <c r="P3436" s="3">
        <f t="shared" si="53"/>
        <v>0</v>
      </c>
    </row>
    <row r="3437" spans="1:16" x14ac:dyDescent="0.35">
      <c r="A3437" t="s">
        <v>10</v>
      </c>
      <c r="C3437" t="s">
        <v>19</v>
      </c>
      <c r="D3437" t="s">
        <v>103</v>
      </c>
      <c r="E3437" t="s">
        <v>204</v>
      </c>
      <c r="F3437" t="s">
        <v>205</v>
      </c>
      <c r="G3437">
        <v>5040</v>
      </c>
      <c r="H3437" t="s">
        <v>206</v>
      </c>
      <c r="I3437">
        <v>63300030</v>
      </c>
      <c r="J3437" t="s">
        <v>1488</v>
      </c>
      <c r="K3437" s="3"/>
      <c r="L3437" s="3">
        <v>0</v>
      </c>
      <c r="M3437" s="3">
        <v>0</v>
      </c>
      <c r="N3437" s="107"/>
      <c r="O3437" s="100"/>
      <c r="P3437" s="3">
        <f t="shared" si="53"/>
        <v>0</v>
      </c>
    </row>
    <row r="3438" spans="1:16" x14ac:dyDescent="0.35">
      <c r="A3438" t="s">
        <v>10</v>
      </c>
      <c r="C3438" t="s">
        <v>19</v>
      </c>
      <c r="D3438" t="s">
        <v>103</v>
      </c>
      <c r="E3438" t="s">
        <v>204</v>
      </c>
      <c r="F3438" t="s">
        <v>205</v>
      </c>
      <c r="G3438">
        <v>5040</v>
      </c>
      <c r="H3438" t="s">
        <v>206</v>
      </c>
      <c r="I3438">
        <v>63300033</v>
      </c>
      <c r="J3438" t="s">
        <v>1661</v>
      </c>
      <c r="K3438" s="3"/>
      <c r="L3438" s="3">
        <v>0</v>
      </c>
      <c r="M3438" s="3">
        <v>0</v>
      </c>
      <c r="N3438" s="107"/>
      <c r="O3438" s="100"/>
      <c r="P3438" s="3">
        <f t="shared" si="53"/>
        <v>0</v>
      </c>
    </row>
    <row r="3439" spans="1:16" x14ac:dyDescent="0.35">
      <c r="A3439" t="s">
        <v>10</v>
      </c>
      <c r="C3439" t="s">
        <v>19</v>
      </c>
      <c r="D3439" t="s">
        <v>103</v>
      </c>
      <c r="E3439" t="s">
        <v>204</v>
      </c>
      <c r="F3439" t="s">
        <v>205</v>
      </c>
      <c r="G3439">
        <v>5040</v>
      </c>
      <c r="H3439" t="s">
        <v>206</v>
      </c>
      <c r="I3439">
        <v>63300035</v>
      </c>
      <c r="J3439" t="s">
        <v>1886</v>
      </c>
      <c r="K3439" s="3"/>
      <c r="L3439" s="3">
        <v>0</v>
      </c>
      <c r="M3439" s="3">
        <v>0</v>
      </c>
      <c r="N3439" s="107"/>
      <c r="O3439" s="100"/>
      <c r="P3439" s="3">
        <f t="shared" si="53"/>
        <v>0</v>
      </c>
    </row>
    <row r="3440" spans="1:16" x14ac:dyDescent="0.35">
      <c r="A3440" t="s">
        <v>10</v>
      </c>
      <c r="C3440" t="s">
        <v>19</v>
      </c>
      <c r="D3440" t="s">
        <v>103</v>
      </c>
      <c r="E3440" t="s">
        <v>204</v>
      </c>
      <c r="F3440" t="s">
        <v>205</v>
      </c>
      <c r="G3440">
        <v>5040</v>
      </c>
      <c r="H3440" t="s">
        <v>206</v>
      </c>
      <c r="I3440">
        <v>63300052</v>
      </c>
      <c r="J3440" t="s">
        <v>1541</v>
      </c>
      <c r="K3440" s="3"/>
      <c r="L3440" s="3">
        <v>0</v>
      </c>
      <c r="M3440" s="3">
        <v>0</v>
      </c>
      <c r="N3440" s="107"/>
      <c r="O3440" s="100"/>
      <c r="P3440" s="3">
        <f t="shared" si="53"/>
        <v>0</v>
      </c>
    </row>
    <row r="3441" spans="1:16" x14ac:dyDescent="0.35">
      <c r="A3441" t="s">
        <v>10</v>
      </c>
      <c r="C3441" t="s">
        <v>19</v>
      </c>
      <c r="D3441" t="s">
        <v>103</v>
      </c>
      <c r="E3441" t="s">
        <v>204</v>
      </c>
      <c r="F3441" t="s">
        <v>205</v>
      </c>
      <c r="G3441">
        <v>5040</v>
      </c>
      <c r="H3441" t="s">
        <v>206</v>
      </c>
      <c r="I3441">
        <v>63300056</v>
      </c>
      <c r="J3441" t="s">
        <v>1536</v>
      </c>
      <c r="K3441" s="3"/>
      <c r="L3441" s="3">
        <v>0</v>
      </c>
      <c r="M3441" s="3">
        <v>0</v>
      </c>
      <c r="N3441" s="107"/>
      <c r="O3441" s="100"/>
      <c r="P3441" s="3">
        <f t="shared" si="53"/>
        <v>0</v>
      </c>
    </row>
    <row r="3442" spans="1:16" x14ac:dyDescent="0.35">
      <c r="A3442" t="s">
        <v>10</v>
      </c>
      <c r="C3442" t="s">
        <v>19</v>
      </c>
      <c r="D3442" t="s">
        <v>103</v>
      </c>
      <c r="E3442" t="s">
        <v>204</v>
      </c>
      <c r="F3442" t="s">
        <v>205</v>
      </c>
      <c r="G3442">
        <v>5040</v>
      </c>
      <c r="H3442" t="s">
        <v>206</v>
      </c>
      <c r="I3442">
        <v>63300060</v>
      </c>
      <c r="J3442" t="s">
        <v>1546</v>
      </c>
      <c r="K3442" s="3"/>
      <c r="L3442" s="3">
        <v>0</v>
      </c>
      <c r="M3442" s="3">
        <v>0</v>
      </c>
      <c r="N3442" s="107"/>
      <c r="O3442" s="100"/>
      <c r="P3442" s="3">
        <f t="shared" si="53"/>
        <v>0</v>
      </c>
    </row>
    <row r="3443" spans="1:16" x14ac:dyDescent="0.35">
      <c r="A3443" t="s">
        <v>10</v>
      </c>
      <c r="C3443" t="s">
        <v>19</v>
      </c>
      <c r="D3443" t="s">
        <v>103</v>
      </c>
      <c r="E3443" t="s">
        <v>204</v>
      </c>
      <c r="F3443" t="s">
        <v>205</v>
      </c>
      <c r="G3443">
        <v>5040</v>
      </c>
      <c r="H3443" t="s">
        <v>206</v>
      </c>
      <c r="I3443">
        <v>63300065</v>
      </c>
      <c r="J3443" t="s">
        <v>1627</v>
      </c>
      <c r="K3443" s="3"/>
      <c r="L3443" s="3">
        <v>0</v>
      </c>
      <c r="M3443" s="3">
        <v>0</v>
      </c>
      <c r="N3443" s="107"/>
      <c r="O3443" s="100"/>
      <c r="P3443" s="3">
        <f t="shared" si="53"/>
        <v>0</v>
      </c>
    </row>
    <row r="3444" spans="1:16" x14ac:dyDescent="0.35">
      <c r="A3444" t="s">
        <v>10</v>
      </c>
      <c r="C3444" t="s">
        <v>19</v>
      </c>
      <c r="D3444" t="s">
        <v>103</v>
      </c>
      <c r="E3444" t="s">
        <v>204</v>
      </c>
      <c r="F3444" t="s">
        <v>205</v>
      </c>
      <c r="G3444">
        <v>5040</v>
      </c>
      <c r="H3444" t="s">
        <v>206</v>
      </c>
      <c r="I3444">
        <v>63300075</v>
      </c>
      <c r="J3444" t="s">
        <v>1480</v>
      </c>
      <c r="K3444" s="3"/>
      <c r="L3444" s="3">
        <v>0</v>
      </c>
      <c r="M3444" s="3">
        <v>0</v>
      </c>
      <c r="N3444" s="107"/>
      <c r="O3444" s="100"/>
      <c r="P3444" s="3">
        <f t="shared" si="53"/>
        <v>0</v>
      </c>
    </row>
    <row r="3445" spans="1:16" x14ac:dyDescent="0.35">
      <c r="A3445" t="s">
        <v>10</v>
      </c>
      <c r="C3445" t="s">
        <v>19</v>
      </c>
      <c r="D3445" t="s">
        <v>103</v>
      </c>
      <c r="E3445" t="s">
        <v>204</v>
      </c>
      <c r="F3445" t="s">
        <v>205</v>
      </c>
      <c r="G3445">
        <v>5040</v>
      </c>
      <c r="H3445" t="s">
        <v>206</v>
      </c>
      <c r="I3445">
        <v>63300135</v>
      </c>
      <c r="J3445" t="s">
        <v>1895</v>
      </c>
      <c r="K3445" s="3"/>
      <c r="L3445" s="3">
        <v>0</v>
      </c>
      <c r="M3445" s="3">
        <v>0</v>
      </c>
      <c r="N3445" s="107"/>
      <c r="O3445" s="100"/>
      <c r="P3445" s="3">
        <f t="shared" si="53"/>
        <v>0</v>
      </c>
    </row>
    <row r="3446" spans="1:16" x14ac:dyDescent="0.35">
      <c r="A3446" t="s">
        <v>10</v>
      </c>
      <c r="C3446" t="s">
        <v>19</v>
      </c>
      <c r="D3446" t="s">
        <v>103</v>
      </c>
      <c r="E3446" t="s">
        <v>204</v>
      </c>
      <c r="F3446" t="s">
        <v>205</v>
      </c>
      <c r="G3446">
        <v>5040</v>
      </c>
      <c r="H3446" t="s">
        <v>206</v>
      </c>
      <c r="I3446">
        <v>63300140</v>
      </c>
      <c r="J3446" t="s">
        <v>1668</v>
      </c>
      <c r="K3446" s="3"/>
      <c r="L3446" s="3">
        <v>0</v>
      </c>
      <c r="M3446" s="3">
        <v>0</v>
      </c>
      <c r="N3446" s="107"/>
      <c r="O3446" s="100"/>
      <c r="P3446" s="3">
        <f t="shared" si="53"/>
        <v>0</v>
      </c>
    </row>
    <row r="3447" spans="1:16" x14ac:dyDescent="0.35">
      <c r="A3447" t="s">
        <v>10</v>
      </c>
      <c r="C3447" t="s">
        <v>19</v>
      </c>
      <c r="D3447" t="s">
        <v>103</v>
      </c>
      <c r="E3447" t="s">
        <v>204</v>
      </c>
      <c r="F3447" t="s">
        <v>205</v>
      </c>
      <c r="G3447">
        <v>5040</v>
      </c>
      <c r="H3447" t="s">
        <v>206</v>
      </c>
      <c r="I3447">
        <v>63300150</v>
      </c>
      <c r="J3447" t="s">
        <v>1680</v>
      </c>
      <c r="K3447" s="3"/>
      <c r="L3447" s="3">
        <v>0</v>
      </c>
      <c r="M3447" s="3">
        <v>0</v>
      </c>
      <c r="N3447" s="107"/>
      <c r="O3447" s="100"/>
      <c r="P3447" s="3">
        <f t="shared" si="53"/>
        <v>0</v>
      </c>
    </row>
    <row r="3448" spans="1:16" x14ac:dyDescent="0.35">
      <c r="A3448" t="s">
        <v>10</v>
      </c>
      <c r="C3448" t="s">
        <v>19</v>
      </c>
      <c r="D3448" t="s">
        <v>103</v>
      </c>
      <c r="E3448" t="s">
        <v>204</v>
      </c>
      <c r="F3448" t="s">
        <v>205</v>
      </c>
      <c r="G3448">
        <v>5040</v>
      </c>
      <c r="H3448" t="s">
        <v>206</v>
      </c>
      <c r="I3448">
        <v>63300155</v>
      </c>
      <c r="J3448" t="s">
        <v>1877</v>
      </c>
      <c r="K3448" s="3"/>
      <c r="L3448" s="3">
        <v>0</v>
      </c>
      <c r="M3448" s="3">
        <v>0</v>
      </c>
      <c r="N3448" s="107"/>
      <c r="O3448" s="100"/>
      <c r="P3448" s="3">
        <f t="shared" si="53"/>
        <v>0</v>
      </c>
    </row>
    <row r="3449" spans="1:16" x14ac:dyDescent="0.35">
      <c r="A3449" t="s">
        <v>10</v>
      </c>
      <c r="C3449" t="s">
        <v>19</v>
      </c>
      <c r="D3449" t="s">
        <v>103</v>
      </c>
      <c r="E3449" t="s">
        <v>204</v>
      </c>
      <c r="F3449" t="s">
        <v>205</v>
      </c>
      <c r="G3449">
        <v>5040</v>
      </c>
      <c r="H3449" t="s">
        <v>206</v>
      </c>
      <c r="I3449">
        <v>63300160</v>
      </c>
      <c r="J3449" t="s">
        <v>1878</v>
      </c>
      <c r="K3449" s="3"/>
      <c r="L3449" s="3">
        <v>0</v>
      </c>
      <c r="M3449" s="3">
        <v>0</v>
      </c>
      <c r="N3449" s="107"/>
      <c r="O3449" s="100"/>
      <c r="P3449" s="3">
        <f t="shared" si="53"/>
        <v>0</v>
      </c>
    </row>
    <row r="3450" spans="1:16" x14ac:dyDescent="0.35">
      <c r="A3450" t="s">
        <v>10</v>
      </c>
      <c r="C3450" t="s">
        <v>19</v>
      </c>
      <c r="D3450" t="s">
        <v>103</v>
      </c>
      <c r="E3450" t="s">
        <v>1534</v>
      </c>
      <c r="F3450" t="s">
        <v>1535</v>
      </c>
      <c r="G3450">
        <v>5040</v>
      </c>
      <c r="H3450" t="s">
        <v>206</v>
      </c>
      <c r="I3450">
        <v>63300150</v>
      </c>
      <c r="J3450" t="s">
        <v>1680</v>
      </c>
      <c r="K3450" s="3"/>
      <c r="L3450" s="3">
        <v>0</v>
      </c>
      <c r="M3450" s="3">
        <v>0</v>
      </c>
      <c r="N3450" s="107"/>
      <c r="O3450" s="100"/>
      <c r="P3450" s="3">
        <f t="shared" si="53"/>
        <v>0</v>
      </c>
    </row>
    <row r="3451" spans="1:16" x14ac:dyDescent="0.35">
      <c r="A3451" t="s">
        <v>10</v>
      </c>
      <c r="C3451" t="s">
        <v>19</v>
      </c>
      <c r="D3451" t="s">
        <v>103</v>
      </c>
      <c r="E3451" t="s">
        <v>1534</v>
      </c>
      <c r="F3451" t="s">
        <v>1535</v>
      </c>
      <c r="G3451">
        <v>5040</v>
      </c>
      <c r="H3451" t="s">
        <v>206</v>
      </c>
      <c r="I3451">
        <v>63300202</v>
      </c>
      <c r="J3451" t="s">
        <v>1527</v>
      </c>
      <c r="K3451" s="3"/>
      <c r="L3451" s="3">
        <v>0</v>
      </c>
      <c r="M3451" s="3">
        <v>0</v>
      </c>
      <c r="N3451" s="107"/>
      <c r="O3451" s="100"/>
      <c r="P3451" s="3">
        <f t="shared" si="53"/>
        <v>0</v>
      </c>
    </row>
    <row r="3452" spans="1:16" x14ac:dyDescent="0.35">
      <c r="A3452" t="s">
        <v>10</v>
      </c>
      <c r="C3452" t="s">
        <v>19</v>
      </c>
      <c r="D3452" t="s">
        <v>103</v>
      </c>
      <c r="E3452" t="s">
        <v>190</v>
      </c>
      <c r="F3452" t="s">
        <v>191</v>
      </c>
      <c r="G3452">
        <v>5150</v>
      </c>
      <c r="H3452" t="s">
        <v>192</v>
      </c>
      <c r="I3452">
        <v>63300030</v>
      </c>
      <c r="J3452" t="s">
        <v>1488</v>
      </c>
      <c r="K3452" s="3"/>
      <c r="L3452" s="3">
        <v>0</v>
      </c>
      <c r="M3452" s="3">
        <v>0</v>
      </c>
      <c r="N3452" s="107"/>
      <c r="O3452" s="100"/>
      <c r="P3452" s="3">
        <f t="shared" si="53"/>
        <v>0</v>
      </c>
    </row>
    <row r="3453" spans="1:16" x14ac:dyDescent="0.35">
      <c r="A3453" t="s">
        <v>10</v>
      </c>
      <c r="C3453" t="s">
        <v>19</v>
      </c>
      <c r="D3453" t="s">
        <v>103</v>
      </c>
      <c r="E3453" t="s">
        <v>190</v>
      </c>
      <c r="F3453" t="s">
        <v>191</v>
      </c>
      <c r="G3453">
        <v>5150</v>
      </c>
      <c r="H3453" t="s">
        <v>192</v>
      </c>
      <c r="I3453">
        <v>63300033</v>
      </c>
      <c r="J3453" t="s">
        <v>1661</v>
      </c>
      <c r="K3453" s="3"/>
      <c r="L3453" s="3">
        <v>0</v>
      </c>
      <c r="M3453" s="3">
        <v>0</v>
      </c>
      <c r="N3453" s="107"/>
      <c r="O3453" s="100"/>
      <c r="P3453" s="3">
        <f t="shared" si="53"/>
        <v>0</v>
      </c>
    </row>
    <row r="3454" spans="1:16" x14ac:dyDescent="0.35">
      <c r="A3454" t="s">
        <v>10</v>
      </c>
      <c r="C3454" t="s">
        <v>19</v>
      </c>
      <c r="D3454" t="s">
        <v>103</v>
      </c>
      <c r="E3454" t="s">
        <v>190</v>
      </c>
      <c r="F3454" t="s">
        <v>191</v>
      </c>
      <c r="G3454">
        <v>5150</v>
      </c>
      <c r="H3454" t="s">
        <v>192</v>
      </c>
      <c r="I3454">
        <v>63300056</v>
      </c>
      <c r="J3454" t="s">
        <v>1536</v>
      </c>
      <c r="K3454" s="3"/>
      <c r="L3454" s="3">
        <v>0</v>
      </c>
      <c r="M3454" s="3">
        <v>0</v>
      </c>
      <c r="N3454" s="107"/>
      <c r="O3454" s="100"/>
      <c r="P3454" s="3">
        <f t="shared" si="53"/>
        <v>0</v>
      </c>
    </row>
    <row r="3455" spans="1:16" x14ac:dyDescent="0.35">
      <c r="A3455" t="s">
        <v>10</v>
      </c>
      <c r="C3455" t="s">
        <v>19</v>
      </c>
      <c r="D3455" t="s">
        <v>103</v>
      </c>
      <c r="E3455" t="s">
        <v>190</v>
      </c>
      <c r="F3455" t="s">
        <v>191</v>
      </c>
      <c r="G3455">
        <v>5150</v>
      </c>
      <c r="H3455" t="s">
        <v>192</v>
      </c>
      <c r="I3455">
        <v>63300060</v>
      </c>
      <c r="J3455" t="s">
        <v>1546</v>
      </c>
      <c r="K3455" s="3"/>
      <c r="L3455" s="3">
        <v>0</v>
      </c>
      <c r="M3455" s="3">
        <v>0</v>
      </c>
      <c r="N3455" s="107"/>
      <c r="O3455" s="100"/>
      <c r="P3455" s="3">
        <f t="shared" si="53"/>
        <v>0</v>
      </c>
    </row>
    <row r="3456" spans="1:16" x14ac:dyDescent="0.35">
      <c r="A3456" t="s">
        <v>10</v>
      </c>
      <c r="C3456" t="s">
        <v>19</v>
      </c>
      <c r="D3456" t="s">
        <v>103</v>
      </c>
      <c r="E3456" t="s">
        <v>190</v>
      </c>
      <c r="F3456" t="s">
        <v>191</v>
      </c>
      <c r="G3456">
        <v>5150</v>
      </c>
      <c r="H3456" t="s">
        <v>192</v>
      </c>
      <c r="I3456">
        <v>63300070</v>
      </c>
      <c r="J3456" t="s">
        <v>1658</v>
      </c>
      <c r="K3456" s="3"/>
      <c r="L3456" s="3">
        <v>0</v>
      </c>
      <c r="M3456" s="3">
        <v>0</v>
      </c>
      <c r="N3456" s="107"/>
      <c r="O3456" s="100"/>
      <c r="P3456" s="3">
        <f t="shared" si="53"/>
        <v>0</v>
      </c>
    </row>
    <row r="3457" spans="1:16" x14ac:dyDescent="0.35">
      <c r="A3457" t="s">
        <v>10</v>
      </c>
      <c r="C3457" t="s">
        <v>19</v>
      </c>
      <c r="D3457" t="s">
        <v>103</v>
      </c>
      <c r="E3457" t="s">
        <v>190</v>
      </c>
      <c r="F3457" t="s">
        <v>191</v>
      </c>
      <c r="G3457">
        <v>5150</v>
      </c>
      <c r="H3457" t="s">
        <v>192</v>
      </c>
      <c r="I3457">
        <v>63300135</v>
      </c>
      <c r="J3457" t="s">
        <v>1895</v>
      </c>
      <c r="K3457" s="3"/>
      <c r="L3457" s="3">
        <v>0</v>
      </c>
      <c r="M3457" s="3">
        <v>0</v>
      </c>
      <c r="N3457" s="107"/>
      <c r="O3457" s="100"/>
      <c r="P3457" s="3">
        <f t="shared" si="53"/>
        <v>0</v>
      </c>
    </row>
    <row r="3458" spans="1:16" x14ac:dyDescent="0.35">
      <c r="A3458" t="s">
        <v>10</v>
      </c>
      <c r="C3458" t="s">
        <v>19</v>
      </c>
      <c r="D3458" t="s">
        <v>103</v>
      </c>
      <c r="E3458" t="s">
        <v>190</v>
      </c>
      <c r="F3458" t="s">
        <v>191</v>
      </c>
      <c r="G3458">
        <v>5150</v>
      </c>
      <c r="H3458" t="s">
        <v>192</v>
      </c>
      <c r="I3458">
        <v>63300150</v>
      </c>
      <c r="J3458" t="s">
        <v>1680</v>
      </c>
      <c r="K3458" s="3"/>
      <c r="L3458" s="3">
        <v>0</v>
      </c>
      <c r="M3458" s="3">
        <v>0</v>
      </c>
      <c r="N3458" s="107"/>
      <c r="O3458" s="100"/>
      <c r="P3458" s="3">
        <f t="shared" si="53"/>
        <v>0</v>
      </c>
    </row>
    <row r="3459" spans="1:16" x14ac:dyDescent="0.35">
      <c r="A3459" t="s">
        <v>10</v>
      </c>
      <c r="C3459" t="s">
        <v>19</v>
      </c>
      <c r="D3459" t="s">
        <v>103</v>
      </c>
      <c r="E3459" t="s">
        <v>190</v>
      </c>
      <c r="F3459" t="s">
        <v>191</v>
      </c>
      <c r="G3459">
        <v>5150</v>
      </c>
      <c r="H3459" t="s">
        <v>192</v>
      </c>
      <c r="I3459">
        <v>63300152</v>
      </c>
      <c r="J3459" t="s">
        <v>1741</v>
      </c>
      <c r="K3459" s="3"/>
      <c r="L3459" s="3">
        <v>0</v>
      </c>
      <c r="M3459" s="3">
        <v>0</v>
      </c>
      <c r="N3459" s="107"/>
      <c r="O3459" s="100"/>
      <c r="P3459" s="3">
        <f t="shared" si="53"/>
        <v>0</v>
      </c>
    </row>
    <row r="3460" spans="1:16" x14ac:dyDescent="0.35">
      <c r="A3460" t="s">
        <v>10</v>
      </c>
      <c r="C3460" t="s">
        <v>19</v>
      </c>
      <c r="D3460" t="s">
        <v>103</v>
      </c>
      <c r="E3460" t="s">
        <v>190</v>
      </c>
      <c r="F3460" t="s">
        <v>191</v>
      </c>
      <c r="G3460">
        <v>5150</v>
      </c>
      <c r="H3460" t="s">
        <v>192</v>
      </c>
      <c r="I3460">
        <v>63300155</v>
      </c>
      <c r="J3460" t="s">
        <v>1877</v>
      </c>
      <c r="K3460" s="3"/>
      <c r="L3460" s="3">
        <v>0</v>
      </c>
      <c r="M3460" s="3">
        <v>0</v>
      </c>
      <c r="N3460" s="107"/>
      <c r="O3460" s="100"/>
      <c r="P3460" s="3">
        <f t="shared" ref="P3460:P3523" si="54">SUM(L3460:N3460)</f>
        <v>0</v>
      </c>
    </row>
    <row r="3461" spans="1:16" x14ac:dyDescent="0.35">
      <c r="A3461" t="s">
        <v>10</v>
      </c>
      <c r="C3461" t="s">
        <v>19</v>
      </c>
      <c r="D3461" t="s">
        <v>103</v>
      </c>
      <c r="E3461" t="s">
        <v>190</v>
      </c>
      <c r="F3461" t="s">
        <v>191</v>
      </c>
      <c r="G3461">
        <v>5150</v>
      </c>
      <c r="H3461" t="s">
        <v>192</v>
      </c>
      <c r="I3461">
        <v>63300160</v>
      </c>
      <c r="J3461" t="s">
        <v>1878</v>
      </c>
      <c r="K3461" s="3"/>
      <c r="L3461" s="3">
        <v>0</v>
      </c>
      <c r="M3461" s="3">
        <v>0</v>
      </c>
      <c r="N3461" s="107"/>
      <c r="O3461" s="100"/>
      <c r="P3461" s="3">
        <f t="shared" si="54"/>
        <v>0</v>
      </c>
    </row>
    <row r="3462" spans="1:16" x14ac:dyDescent="0.35">
      <c r="A3462" t="s">
        <v>10</v>
      </c>
      <c r="C3462" t="s">
        <v>19</v>
      </c>
      <c r="D3462" t="s">
        <v>103</v>
      </c>
      <c r="E3462" t="s">
        <v>193</v>
      </c>
      <c r="F3462" t="s">
        <v>194</v>
      </c>
      <c r="G3462">
        <v>5150</v>
      </c>
      <c r="H3462" t="s">
        <v>192</v>
      </c>
      <c r="I3462">
        <v>63300030</v>
      </c>
      <c r="J3462" t="s">
        <v>1488</v>
      </c>
      <c r="K3462" s="3"/>
      <c r="L3462" s="3">
        <v>0</v>
      </c>
      <c r="M3462" s="3">
        <v>0</v>
      </c>
      <c r="N3462" s="107"/>
      <c r="O3462" s="100"/>
      <c r="P3462" s="3">
        <f t="shared" si="54"/>
        <v>0</v>
      </c>
    </row>
    <row r="3463" spans="1:16" x14ac:dyDescent="0.35">
      <c r="A3463" t="s">
        <v>10</v>
      </c>
      <c r="C3463" t="s">
        <v>19</v>
      </c>
      <c r="D3463" t="s">
        <v>103</v>
      </c>
      <c r="E3463" t="s">
        <v>193</v>
      </c>
      <c r="F3463" t="s">
        <v>194</v>
      </c>
      <c r="G3463">
        <v>5150</v>
      </c>
      <c r="H3463" t="s">
        <v>192</v>
      </c>
      <c r="I3463">
        <v>63300033</v>
      </c>
      <c r="J3463" t="s">
        <v>1661</v>
      </c>
      <c r="K3463" s="3"/>
      <c r="L3463" s="3">
        <v>0</v>
      </c>
      <c r="M3463" s="3">
        <v>0</v>
      </c>
      <c r="N3463" s="107"/>
      <c r="O3463" s="100"/>
      <c r="P3463" s="3">
        <f t="shared" si="54"/>
        <v>0</v>
      </c>
    </row>
    <row r="3464" spans="1:16" x14ac:dyDescent="0.35">
      <c r="A3464" t="s">
        <v>10</v>
      </c>
      <c r="C3464" t="s">
        <v>19</v>
      </c>
      <c r="D3464" t="s">
        <v>103</v>
      </c>
      <c r="E3464" t="s">
        <v>193</v>
      </c>
      <c r="F3464" t="s">
        <v>194</v>
      </c>
      <c r="G3464">
        <v>5150</v>
      </c>
      <c r="H3464" t="s">
        <v>192</v>
      </c>
      <c r="I3464">
        <v>63300056</v>
      </c>
      <c r="J3464" t="s">
        <v>1536</v>
      </c>
      <c r="K3464" s="3"/>
      <c r="L3464" s="3">
        <v>0</v>
      </c>
      <c r="M3464" s="3">
        <v>0</v>
      </c>
      <c r="N3464" s="107"/>
      <c r="O3464" s="100"/>
      <c r="P3464" s="3">
        <f t="shared" si="54"/>
        <v>0</v>
      </c>
    </row>
    <row r="3465" spans="1:16" x14ac:dyDescent="0.35">
      <c r="A3465" t="s">
        <v>10</v>
      </c>
      <c r="C3465" t="s">
        <v>19</v>
      </c>
      <c r="D3465" t="s">
        <v>103</v>
      </c>
      <c r="E3465" t="s">
        <v>193</v>
      </c>
      <c r="F3465" t="s">
        <v>194</v>
      </c>
      <c r="G3465">
        <v>5150</v>
      </c>
      <c r="H3465" t="s">
        <v>192</v>
      </c>
      <c r="I3465">
        <v>63300060</v>
      </c>
      <c r="J3465" t="s">
        <v>1546</v>
      </c>
      <c r="K3465" s="3"/>
      <c r="L3465" s="3">
        <v>0</v>
      </c>
      <c r="M3465" s="3">
        <v>0</v>
      </c>
      <c r="N3465" s="107"/>
      <c r="O3465" s="100"/>
      <c r="P3465" s="3">
        <f t="shared" si="54"/>
        <v>0</v>
      </c>
    </row>
    <row r="3466" spans="1:16" x14ac:dyDescent="0.35">
      <c r="A3466" t="s">
        <v>10</v>
      </c>
      <c r="C3466" t="s">
        <v>19</v>
      </c>
      <c r="D3466" t="s">
        <v>103</v>
      </c>
      <c r="E3466" t="s">
        <v>193</v>
      </c>
      <c r="F3466" t="s">
        <v>194</v>
      </c>
      <c r="G3466">
        <v>5150</v>
      </c>
      <c r="H3466" t="s">
        <v>192</v>
      </c>
      <c r="I3466">
        <v>63300065</v>
      </c>
      <c r="J3466" t="s">
        <v>1627</v>
      </c>
      <c r="K3466" s="3"/>
      <c r="L3466" s="3">
        <v>0</v>
      </c>
      <c r="M3466" s="3">
        <v>0</v>
      </c>
      <c r="N3466" s="107"/>
      <c r="O3466" s="100"/>
      <c r="P3466" s="3">
        <f t="shared" si="54"/>
        <v>0</v>
      </c>
    </row>
    <row r="3467" spans="1:16" x14ac:dyDescent="0.35">
      <c r="A3467" t="s">
        <v>10</v>
      </c>
      <c r="C3467" t="s">
        <v>19</v>
      </c>
      <c r="D3467" t="s">
        <v>103</v>
      </c>
      <c r="E3467" t="s">
        <v>193</v>
      </c>
      <c r="F3467" t="s">
        <v>194</v>
      </c>
      <c r="G3467">
        <v>5150</v>
      </c>
      <c r="H3467" t="s">
        <v>192</v>
      </c>
      <c r="I3467">
        <v>63300150</v>
      </c>
      <c r="J3467" t="s">
        <v>1680</v>
      </c>
      <c r="K3467" s="3"/>
      <c r="L3467" s="3">
        <v>0</v>
      </c>
      <c r="M3467" s="3">
        <v>0</v>
      </c>
      <c r="N3467" s="107"/>
      <c r="O3467" s="100"/>
      <c r="P3467" s="3">
        <f t="shared" si="54"/>
        <v>0</v>
      </c>
    </row>
    <row r="3468" spans="1:16" x14ac:dyDescent="0.35">
      <c r="A3468" t="s">
        <v>10</v>
      </c>
      <c r="C3468" t="s">
        <v>19</v>
      </c>
      <c r="D3468" t="s">
        <v>103</v>
      </c>
      <c r="E3468" t="s">
        <v>193</v>
      </c>
      <c r="F3468" t="s">
        <v>194</v>
      </c>
      <c r="G3468">
        <v>5150</v>
      </c>
      <c r="H3468" t="s">
        <v>192</v>
      </c>
      <c r="I3468">
        <v>63300155</v>
      </c>
      <c r="J3468" t="s">
        <v>1877</v>
      </c>
      <c r="K3468" s="3"/>
      <c r="L3468" s="3">
        <v>0</v>
      </c>
      <c r="M3468" s="3">
        <v>0</v>
      </c>
      <c r="N3468" s="107"/>
      <c r="O3468" s="100"/>
      <c r="P3468" s="3">
        <f t="shared" si="54"/>
        <v>0</v>
      </c>
    </row>
    <row r="3469" spans="1:16" x14ac:dyDescent="0.35">
      <c r="A3469" t="s">
        <v>10</v>
      </c>
      <c r="C3469" t="s">
        <v>19</v>
      </c>
      <c r="D3469" t="s">
        <v>103</v>
      </c>
      <c r="E3469" t="s">
        <v>193</v>
      </c>
      <c r="F3469" t="s">
        <v>194</v>
      </c>
      <c r="G3469">
        <v>5150</v>
      </c>
      <c r="H3469" t="s">
        <v>192</v>
      </c>
      <c r="I3469">
        <v>63300160</v>
      </c>
      <c r="J3469" t="s">
        <v>1878</v>
      </c>
      <c r="K3469" s="3"/>
      <c r="L3469" s="3">
        <v>0</v>
      </c>
      <c r="M3469" s="3">
        <v>0</v>
      </c>
      <c r="N3469" s="107"/>
      <c r="O3469" s="100"/>
      <c r="P3469" s="3">
        <f t="shared" si="54"/>
        <v>0</v>
      </c>
    </row>
    <row r="3470" spans="1:16" x14ac:dyDescent="0.35">
      <c r="A3470" t="s">
        <v>10</v>
      </c>
      <c r="C3470" t="s">
        <v>19</v>
      </c>
      <c r="D3470" t="s">
        <v>103</v>
      </c>
      <c r="E3470" t="s">
        <v>195</v>
      </c>
      <c r="F3470" t="s">
        <v>196</v>
      </c>
      <c r="G3470">
        <v>5150</v>
      </c>
      <c r="H3470" t="s">
        <v>192</v>
      </c>
      <c r="I3470">
        <v>63300033</v>
      </c>
      <c r="J3470" t="s">
        <v>1661</v>
      </c>
      <c r="K3470" s="3"/>
      <c r="L3470" s="3">
        <v>0</v>
      </c>
      <c r="M3470" s="3">
        <v>0</v>
      </c>
      <c r="N3470" s="107"/>
      <c r="O3470" s="100"/>
      <c r="P3470" s="3">
        <f t="shared" si="54"/>
        <v>0</v>
      </c>
    </row>
    <row r="3471" spans="1:16" x14ac:dyDescent="0.35">
      <c r="A3471" t="s">
        <v>10</v>
      </c>
      <c r="C3471" t="s">
        <v>19</v>
      </c>
      <c r="D3471" t="s">
        <v>103</v>
      </c>
      <c r="E3471" t="s">
        <v>195</v>
      </c>
      <c r="F3471" t="s">
        <v>196</v>
      </c>
      <c r="G3471">
        <v>5150</v>
      </c>
      <c r="H3471" t="s">
        <v>192</v>
      </c>
      <c r="I3471">
        <v>63300056</v>
      </c>
      <c r="J3471" t="s">
        <v>1536</v>
      </c>
      <c r="K3471" s="3"/>
      <c r="L3471" s="3">
        <v>0</v>
      </c>
      <c r="M3471" s="3">
        <v>0</v>
      </c>
      <c r="N3471" s="107"/>
      <c r="O3471" s="100"/>
      <c r="P3471" s="3">
        <f t="shared" si="54"/>
        <v>0</v>
      </c>
    </row>
    <row r="3472" spans="1:16" x14ac:dyDescent="0.35">
      <c r="A3472" t="s">
        <v>10</v>
      </c>
      <c r="C3472" t="s">
        <v>19</v>
      </c>
      <c r="D3472" t="s">
        <v>103</v>
      </c>
      <c r="E3472" t="s">
        <v>195</v>
      </c>
      <c r="F3472" t="s">
        <v>196</v>
      </c>
      <c r="G3472">
        <v>5150</v>
      </c>
      <c r="H3472" t="s">
        <v>192</v>
      </c>
      <c r="I3472">
        <v>63300060</v>
      </c>
      <c r="J3472" t="s">
        <v>1546</v>
      </c>
      <c r="K3472" s="3"/>
      <c r="L3472" s="3">
        <v>0</v>
      </c>
      <c r="M3472" s="3">
        <v>0</v>
      </c>
      <c r="N3472" s="107"/>
      <c r="O3472" s="100"/>
      <c r="P3472" s="3">
        <f t="shared" si="54"/>
        <v>0</v>
      </c>
    </row>
    <row r="3473" spans="1:16" x14ac:dyDescent="0.35">
      <c r="A3473" t="s">
        <v>10</v>
      </c>
      <c r="C3473" t="s">
        <v>19</v>
      </c>
      <c r="D3473" t="s">
        <v>103</v>
      </c>
      <c r="E3473" t="s">
        <v>195</v>
      </c>
      <c r="F3473" t="s">
        <v>196</v>
      </c>
      <c r="G3473">
        <v>5150</v>
      </c>
      <c r="H3473" t="s">
        <v>192</v>
      </c>
      <c r="I3473">
        <v>63300150</v>
      </c>
      <c r="J3473" t="s">
        <v>1680</v>
      </c>
      <c r="K3473" s="3"/>
      <c r="L3473" s="3">
        <v>0</v>
      </c>
      <c r="M3473" s="3">
        <v>0</v>
      </c>
      <c r="N3473" s="107"/>
      <c r="O3473" s="100"/>
      <c r="P3473" s="3">
        <f t="shared" si="54"/>
        <v>0</v>
      </c>
    </row>
    <row r="3474" spans="1:16" x14ac:dyDescent="0.35">
      <c r="A3474" t="s">
        <v>10</v>
      </c>
      <c r="C3474" t="s">
        <v>19</v>
      </c>
      <c r="D3474" t="s">
        <v>103</v>
      </c>
      <c r="E3474" t="s">
        <v>197</v>
      </c>
      <c r="F3474" t="s">
        <v>198</v>
      </c>
      <c r="G3474">
        <v>5150</v>
      </c>
      <c r="H3474" t="s">
        <v>192</v>
      </c>
      <c r="I3474">
        <v>63300030</v>
      </c>
      <c r="J3474" t="s">
        <v>1488</v>
      </c>
      <c r="K3474" s="3"/>
      <c r="L3474" s="3">
        <v>0</v>
      </c>
      <c r="M3474" s="3">
        <v>0</v>
      </c>
      <c r="N3474" s="107"/>
      <c r="O3474" s="100"/>
      <c r="P3474" s="3">
        <f t="shared" si="54"/>
        <v>0</v>
      </c>
    </row>
    <row r="3475" spans="1:16" x14ac:dyDescent="0.35">
      <c r="A3475" t="s">
        <v>10</v>
      </c>
      <c r="C3475" t="s">
        <v>19</v>
      </c>
      <c r="D3475" t="s">
        <v>103</v>
      </c>
      <c r="E3475" t="s">
        <v>197</v>
      </c>
      <c r="F3475" t="s">
        <v>198</v>
      </c>
      <c r="G3475">
        <v>5150</v>
      </c>
      <c r="H3475" t="s">
        <v>192</v>
      </c>
      <c r="I3475">
        <v>63300033</v>
      </c>
      <c r="J3475" t="s">
        <v>1661</v>
      </c>
      <c r="K3475" s="3"/>
      <c r="L3475" s="3">
        <v>0</v>
      </c>
      <c r="M3475" s="3">
        <v>0</v>
      </c>
      <c r="N3475" s="107"/>
      <c r="O3475" s="100"/>
      <c r="P3475" s="3">
        <f t="shared" si="54"/>
        <v>0</v>
      </c>
    </row>
    <row r="3476" spans="1:16" x14ac:dyDescent="0.35">
      <c r="A3476" t="s">
        <v>10</v>
      </c>
      <c r="C3476" t="s">
        <v>19</v>
      </c>
      <c r="D3476" t="s">
        <v>103</v>
      </c>
      <c r="E3476" t="s">
        <v>197</v>
      </c>
      <c r="F3476" t="s">
        <v>198</v>
      </c>
      <c r="G3476">
        <v>5150</v>
      </c>
      <c r="H3476" t="s">
        <v>192</v>
      </c>
      <c r="I3476">
        <v>63300052</v>
      </c>
      <c r="J3476" t="s">
        <v>1541</v>
      </c>
      <c r="K3476" s="3"/>
      <c r="L3476" s="3">
        <v>0</v>
      </c>
      <c r="M3476" s="3">
        <v>0</v>
      </c>
      <c r="N3476" s="107"/>
      <c r="O3476" s="100"/>
      <c r="P3476" s="3">
        <f t="shared" si="54"/>
        <v>0</v>
      </c>
    </row>
    <row r="3477" spans="1:16" x14ac:dyDescent="0.35">
      <c r="A3477" t="s">
        <v>10</v>
      </c>
      <c r="C3477" t="s">
        <v>19</v>
      </c>
      <c r="D3477" t="s">
        <v>103</v>
      </c>
      <c r="E3477" t="s">
        <v>197</v>
      </c>
      <c r="F3477" t="s">
        <v>198</v>
      </c>
      <c r="G3477">
        <v>5150</v>
      </c>
      <c r="H3477" t="s">
        <v>192</v>
      </c>
      <c r="I3477">
        <v>63300056</v>
      </c>
      <c r="J3477" t="s">
        <v>1536</v>
      </c>
      <c r="K3477" s="3"/>
      <c r="L3477" s="3">
        <v>0</v>
      </c>
      <c r="M3477" s="3">
        <v>0</v>
      </c>
      <c r="N3477" s="107"/>
      <c r="O3477" s="100"/>
      <c r="P3477" s="3">
        <f t="shared" si="54"/>
        <v>0</v>
      </c>
    </row>
    <row r="3478" spans="1:16" x14ac:dyDescent="0.35">
      <c r="A3478" t="s">
        <v>10</v>
      </c>
      <c r="C3478" t="s">
        <v>19</v>
      </c>
      <c r="D3478" t="s">
        <v>103</v>
      </c>
      <c r="E3478" t="s">
        <v>197</v>
      </c>
      <c r="F3478" t="s">
        <v>198</v>
      </c>
      <c r="G3478">
        <v>5150</v>
      </c>
      <c r="H3478" t="s">
        <v>192</v>
      </c>
      <c r="I3478">
        <v>63300060</v>
      </c>
      <c r="J3478" t="s">
        <v>1546</v>
      </c>
      <c r="K3478" s="3"/>
      <c r="L3478" s="3">
        <v>0</v>
      </c>
      <c r="M3478" s="3">
        <v>0</v>
      </c>
      <c r="N3478" s="107"/>
      <c r="O3478" s="100"/>
      <c r="P3478" s="3">
        <f t="shared" si="54"/>
        <v>0</v>
      </c>
    </row>
    <row r="3479" spans="1:16" x14ac:dyDescent="0.35">
      <c r="A3479" t="s">
        <v>10</v>
      </c>
      <c r="C3479" t="s">
        <v>19</v>
      </c>
      <c r="D3479" t="s">
        <v>103</v>
      </c>
      <c r="E3479" t="s">
        <v>197</v>
      </c>
      <c r="F3479" t="s">
        <v>198</v>
      </c>
      <c r="G3479">
        <v>5150</v>
      </c>
      <c r="H3479" t="s">
        <v>192</v>
      </c>
      <c r="I3479">
        <v>63300150</v>
      </c>
      <c r="J3479" t="s">
        <v>1680</v>
      </c>
      <c r="K3479" s="3"/>
      <c r="L3479" s="3">
        <v>0</v>
      </c>
      <c r="M3479" s="3">
        <v>0</v>
      </c>
      <c r="N3479" s="107"/>
      <c r="O3479" s="100"/>
      <c r="P3479" s="3">
        <f t="shared" si="54"/>
        <v>0</v>
      </c>
    </row>
    <row r="3480" spans="1:16" x14ac:dyDescent="0.35">
      <c r="A3480" t="s">
        <v>10</v>
      </c>
      <c r="C3480" t="s">
        <v>19</v>
      </c>
      <c r="D3480" t="s">
        <v>103</v>
      </c>
      <c r="E3480" t="s">
        <v>197</v>
      </c>
      <c r="F3480" t="s">
        <v>198</v>
      </c>
      <c r="G3480">
        <v>5150</v>
      </c>
      <c r="H3480" t="s">
        <v>192</v>
      </c>
      <c r="I3480">
        <v>63300160</v>
      </c>
      <c r="J3480" t="s">
        <v>1878</v>
      </c>
      <c r="K3480" s="3"/>
      <c r="L3480" s="3">
        <v>0</v>
      </c>
      <c r="M3480" s="3">
        <v>0</v>
      </c>
      <c r="N3480" s="107"/>
      <c r="O3480" s="100"/>
      <c r="P3480" s="3">
        <f t="shared" si="54"/>
        <v>0</v>
      </c>
    </row>
    <row r="3481" spans="1:16" x14ac:dyDescent="0.35">
      <c r="A3481" t="s">
        <v>10</v>
      </c>
      <c r="C3481" t="s">
        <v>19</v>
      </c>
      <c r="D3481" t="s">
        <v>103</v>
      </c>
      <c r="E3481" t="s">
        <v>199</v>
      </c>
      <c r="F3481" t="s">
        <v>200</v>
      </c>
      <c r="G3481">
        <v>5150</v>
      </c>
      <c r="H3481" t="s">
        <v>192</v>
      </c>
      <c r="I3481">
        <v>63300030</v>
      </c>
      <c r="J3481" t="s">
        <v>1488</v>
      </c>
      <c r="K3481" s="3"/>
      <c r="L3481" s="3">
        <v>0</v>
      </c>
      <c r="M3481" s="3">
        <v>0</v>
      </c>
      <c r="N3481" s="107"/>
      <c r="O3481" s="100"/>
      <c r="P3481" s="3">
        <f t="shared" si="54"/>
        <v>0</v>
      </c>
    </row>
    <row r="3482" spans="1:16" x14ac:dyDescent="0.35">
      <c r="A3482" t="s">
        <v>10</v>
      </c>
      <c r="C3482" t="s">
        <v>19</v>
      </c>
      <c r="D3482" t="s">
        <v>103</v>
      </c>
      <c r="E3482" t="s">
        <v>199</v>
      </c>
      <c r="F3482" t="s">
        <v>200</v>
      </c>
      <c r="G3482">
        <v>5150</v>
      </c>
      <c r="H3482" t="s">
        <v>192</v>
      </c>
      <c r="I3482">
        <v>63300056</v>
      </c>
      <c r="J3482" t="s">
        <v>1536</v>
      </c>
      <c r="K3482" s="3"/>
      <c r="L3482" s="3">
        <v>0</v>
      </c>
      <c r="M3482" s="3">
        <v>0</v>
      </c>
      <c r="N3482" s="107"/>
      <c r="O3482" s="100"/>
      <c r="P3482" s="3">
        <f t="shared" si="54"/>
        <v>0</v>
      </c>
    </row>
    <row r="3483" spans="1:16" x14ac:dyDescent="0.35">
      <c r="A3483" t="s">
        <v>10</v>
      </c>
      <c r="C3483" t="s">
        <v>19</v>
      </c>
      <c r="D3483" t="s">
        <v>103</v>
      </c>
      <c r="E3483" t="s">
        <v>199</v>
      </c>
      <c r="F3483" t="s">
        <v>200</v>
      </c>
      <c r="G3483">
        <v>5150</v>
      </c>
      <c r="H3483" t="s">
        <v>192</v>
      </c>
      <c r="I3483">
        <v>63300060</v>
      </c>
      <c r="J3483" t="s">
        <v>1546</v>
      </c>
      <c r="K3483" s="3"/>
      <c r="L3483" s="3">
        <v>0</v>
      </c>
      <c r="M3483" s="3">
        <v>0</v>
      </c>
      <c r="N3483" s="107"/>
      <c r="O3483" s="100"/>
      <c r="P3483" s="3">
        <f t="shared" si="54"/>
        <v>0</v>
      </c>
    </row>
    <row r="3484" spans="1:16" x14ac:dyDescent="0.35">
      <c r="A3484" t="s">
        <v>10</v>
      </c>
      <c r="C3484" t="s">
        <v>19</v>
      </c>
      <c r="D3484" t="s">
        <v>103</v>
      </c>
      <c r="E3484" t="s">
        <v>199</v>
      </c>
      <c r="F3484" t="s">
        <v>200</v>
      </c>
      <c r="G3484">
        <v>5150</v>
      </c>
      <c r="H3484" t="s">
        <v>192</v>
      </c>
      <c r="I3484">
        <v>63300070</v>
      </c>
      <c r="J3484" t="s">
        <v>1658</v>
      </c>
      <c r="K3484" s="3"/>
      <c r="L3484" s="3">
        <v>0</v>
      </c>
      <c r="M3484" s="3">
        <v>0</v>
      </c>
      <c r="N3484" s="107"/>
      <c r="O3484" s="100"/>
      <c r="P3484" s="3">
        <f t="shared" si="54"/>
        <v>0</v>
      </c>
    </row>
    <row r="3485" spans="1:16" x14ac:dyDescent="0.35">
      <c r="A3485" t="s">
        <v>10</v>
      </c>
      <c r="C3485" t="s">
        <v>19</v>
      </c>
      <c r="D3485" t="s">
        <v>103</v>
      </c>
      <c r="E3485" t="s">
        <v>199</v>
      </c>
      <c r="F3485" t="s">
        <v>200</v>
      </c>
      <c r="G3485">
        <v>5150</v>
      </c>
      <c r="H3485" t="s">
        <v>192</v>
      </c>
      <c r="I3485">
        <v>63300150</v>
      </c>
      <c r="J3485" t="s">
        <v>1680</v>
      </c>
      <c r="K3485" s="3"/>
      <c r="L3485" s="3">
        <v>0</v>
      </c>
      <c r="M3485" s="3">
        <v>0</v>
      </c>
      <c r="N3485" s="107"/>
      <c r="O3485" s="100"/>
      <c r="P3485" s="3">
        <f t="shared" si="54"/>
        <v>0</v>
      </c>
    </row>
    <row r="3486" spans="1:16" x14ac:dyDescent="0.35">
      <c r="A3486" t="s">
        <v>10</v>
      </c>
      <c r="C3486" t="s">
        <v>19</v>
      </c>
      <c r="D3486" t="s">
        <v>103</v>
      </c>
      <c r="E3486" t="s">
        <v>1559</v>
      </c>
      <c r="F3486" t="s">
        <v>1560</v>
      </c>
      <c r="G3486">
        <v>5150</v>
      </c>
      <c r="H3486" t="s">
        <v>192</v>
      </c>
      <c r="I3486">
        <v>63300060</v>
      </c>
      <c r="J3486" t="s">
        <v>1546</v>
      </c>
      <c r="K3486" s="3"/>
      <c r="L3486" s="3">
        <v>0</v>
      </c>
      <c r="M3486" s="3">
        <v>0</v>
      </c>
      <c r="N3486" s="107"/>
      <c r="O3486" s="100"/>
      <c r="P3486" s="3">
        <f t="shared" si="54"/>
        <v>0</v>
      </c>
    </row>
    <row r="3487" spans="1:16" x14ac:dyDescent="0.35">
      <c r="A3487" t="s">
        <v>10</v>
      </c>
      <c r="C3487" t="s">
        <v>19</v>
      </c>
      <c r="D3487" t="s">
        <v>103</v>
      </c>
      <c r="E3487" t="s">
        <v>1559</v>
      </c>
      <c r="F3487" t="s">
        <v>1560</v>
      </c>
      <c r="G3487">
        <v>5150</v>
      </c>
      <c r="H3487" t="s">
        <v>192</v>
      </c>
      <c r="I3487">
        <v>63300150</v>
      </c>
      <c r="J3487" t="s">
        <v>1680</v>
      </c>
      <c r="K3487" s="3"/>
      <c r="L3487" s="3">
        <v>0</v>
      </c>
      <c r="M3487" s="3">
        <v>0</v>
      </c>
      <c r="N3487" s="107"/>
      <c r="O3487" s="100"/>
      <c r="P3487" s="3">
        <f t="shared" si="54"/>
        <v>0</v>
      </c>
    </row>
    <row r="3488" spans="1:16" x14ac:dyDescent="0.35">
      <c r="A3488" t="s">
        <v>10</v>
      </c>
      <c r="C3488" t="s">
        <v>19</v>
      </c>
      <c r="D3488" t="s">
        <v>103</v>
      </c>
      <c r="E3488" t="s">
        <v>1557</v>
      </c>
      <c r="F3488" t="s">
        <v>1558</v>
      </c>
      <c r="G3488">
        <v>5240</v>
      </c>
      <c r="H3488" t="s">
        <v>181</v>
      </c>
      <c r="I3488">
        <v>63300060</v>
      </c>
      <c r="J3488" t="s">
        <v>1546</v>
      </c>
      <c r="K3488" s="3"/>
      <c r="L3488" s="3">
        <v>0</v>
      </c>
      <c r="M3488" s="3">
        <v>0</v>
      </c>
      <c r="N3488" s="107"/>
      <c r="O3488" s="100"/>
      <c r="P3488" s="3">
        <f t="shared" si="54"/>
        <v>0</v>
      </c>
    </row>
    <row r="3489" spans="1:16" x14ac:dyDescent="0.35">
      <c r="A3489" t="s">
        <v>10</v>
      </c>
      <c r="C3489" t="s">
        <v>19</v>
      </c>
      <c r="D3489" t="s">
        <v>103</v>
      </c>
      <c r="E3489" t="s">
        <v>1557</v>
      </c>
      <c r="F3489" t="s">
        <v>1558</v>
      </c>
      <c r="G3489">
        <v>5240</v>
      </c>
      <c r="H3489" t="s">
        <v>181</v>
      </c>
      <c r="I3489">
        <v>63300150</v>
      </c>
      <c r="J3489" t="s">
        <v>1680</v>
      </c>
      <c r="K3489" s="3"/>
      <c r="L3489" s="3">
        <v>0</v>
      </c>
      <c r="M3489" s="3">
        <v>0</v>
      </c>
      <c r="N3489" s="107"/>
      <c r="O3489" s="100"/>
      <c r="P3489" s="3">
        <f t="shared" si="54"/>
        <v>0</v>
      </c>
    </row>
    <row r="3490" spans="1:16" x14ac:dyDescent="0.35">
      <c r="A3490" t="s">
        <v>10</v>
      </c>
      <c r="C3490" t="s">
        <v>19</v>
      </c>
      <c r="D3490" t="s">
        <v>103</v>
      </c>
      <c r="E3490" t="s">
        <v>1557</v>
      </c>
      <c r="F3490" t="s">
        <v>1558</v>
      </c>
      <c r="G3490">
        <v>5240</v>
      </c>
      <c r="H3490" t="s">
        <v>181</v>
      </c>
      <c r="I3490">
        <v>63300152</v>
      </c>
      <c r="J3490" t="s">
        <v>1741</v>
      </c>
      <c r="K3490" s="3"/>
      <c r="L3490" s="3">
        <v>0</v>
      </c>
      <c r="M3490" s="3">
        <v>0</v>
      </c>
      <c r="N3490" s="107"/>
      <c r="O3490" s="100"/>
      <c r="P3490" s="3">
        <f t="shared" si="54"/>
        <v>0</v>
      </c>
    </row>
    <row r="3491" spans="1:16" x14ac:dyDescent="0.35">
      <c r="A3491" t="s">
        <v>10</v>
      </c>
      <c r="C3491" t="s">
        <v>19</v>
      </c>
      <c r="D3491" t="s">
        <v>103</v>
      </c>
      <c r="E3491" t="s">
        <v>179</v>
      </c>
      <c r="F3491" t="s">
        <v>180</v>
      </c>
      <c r="G3491">
        <v>5240</v>
      </c>
      <c r="H3491" t="s">
        <v>181</v>
      </c>
      <c r="I3491">
        <v>63300033</v>
      </c>
      <c r="J3491" t="s">
        <v>1661</v>
      </c>
      <c r="K3491" s="3"/>
      <c r="L3491" s="3">
        <v>0</v>
      </c>
      <c r="M3491" s="3">
        <v>0</v>
      </c>
      <c r="N3491" s="107"/>
      <c r="O3491" s="100"/>
      <c r="P3491" s="3">
        <f t="shared" si="54"/>
        <v>0</v>
      </c>
    </row>
    <row r="3492" spans="1:16" x14ac:dyDescent="0.35">
      <c r="A3492" t="s">
        <v>10</v>
      </c>
      <c r="C3492" t="s">
        <v>19</v>
      </c>
      <c r="D3492" t="s">
        <v>103</v>
      </c>
      <c r="E3492" t="s">
        <v>179</v>
      </c>
      <c r="F3492" t="s">
        <v>180</v>
      </c>
      <c r="G3492">
        <v>5240</v>
      </c>
      <c r="H3492" t="s">
        <v>181</v>
      </c>
      <c r="I3492">
        <v>63300056</v>
      </c>
      <c r="J3492" t="s">
        <v>1536</v>
      </c>
      <c r="K3492" s="3"/>
      <c r="L3492" s="3">
        <v>0</v>
      </c>
      <c r="M3492" s="3">
        <v>0</v>
      </c>
      <c r="N3492" s="107"/>
      <c r="O3492" s="100"/>
      <c r="P3492" s="3">
        <f t="shared" si="54"/>
        <v>0</v>
      </c>
    </row>
    <row r="3493" spans="1:16" x14ac:dyDescent="0.35">
      <c r="A3493" t="s">
        <v>10</v>
      </c>
      <c r="C3493" t="s">
        <v>19</v>
      </c>
      <c r="D3493" t="s">
        <v>103</v>
      </c>
      <c r="E3493" t="s">
        <v>179</v>
      </c>
      <c r="F3493" t="s">
        <v>180</v>
      </c>
      <c r="G3493">
        <v>5240</v>
      </c>
      <c r="H3493" t="s">
        <v>181</v>
      </c>
      <c r="I3493">
        <v>63300060</v>
      </c>
      <c r="J3493" t="s">
        <v>1546</v>
      </c>
      <c r="K3493" s="3"/>
      <c r="L3493" s="3">
        <v>0</v>
      </c>
      <c r="M3493" s="3">
        <v>0</v>
      </c>
      <c r="N3493" s="107"/>
      <c r="O3493" s="100"/>
      <c r="P3493" s="3">
        <f t="shared" si="54"/>
        <v>0</v>
      </c>
    </row>
    <row r="3494" spans="1:16" x14ac:dyDescent="0.35">
      <c r="A3494" t="s">
        <v>10</v>
      </c>
      <c r="C3494" t="s">
        <v>19</v>
      </c>
      <c r="D3494" t="s">
        <v>103</v>
      </c>
      <c r="E3494" t="s">
        <v>179</v>
      </c>
      <c r="F3494" t="s">
        <v>180</v>
      </c>
      <c r="G3494">
        <v>5240</v>
      </c>
      <c r="H3494" t="s">
        <v>181</v>
      </c>
      <c r="I3494">
        <v>63300150</v>
      </c>
      <c r="J3494" t="s">
        <v>1680</v>
      </c>
      <c r="K3494" s="3"/>
      <c r="L3494" s="3">
        <v>0</v>
      </c>
      <c r="M3494" s="3">
        <v>0</v>
      </c>
      <c r="N3494" s="107"/>
      <c r="O3494" s="100"/>
      <c r="P3494" s="3">
        <f t="shared" si="54"/>
        <v>0</v>
      </c>
    </row>
    <row r="3495" spans="1:16" x14ac:dyDescent="0.35">
      <c r="A3495" t="s">
        <v>10</v>
      </c>
      <c r="C3495" t="s">
        <v>19</v>
      </c>
      <c r="D3495" t="s">
        <v>103</v>
      </c>
      <c r="E3495" t="s">
        <v>179</v>
      </c>
      <c r="F3495" t="s">
        <v>180</v>
      </c>
      <c r="G3495">
        <v>5240</v>
      </c>
      <c r="H3495" t="s">
        <v>181</v>
      </c>
      <c r="I3495">
        <v>63300152</v>
      </c>
      <c r="J3495" t="s">
        <v>1741</v>
      </c>
      <c r="K3495" s="3"/>
      <c r="L3495" s="3">
        <v>0</v>
      </c>
      <c r="M3495" s="3">
        <v>0</v>
      </c>
      <c r="N3495" s="107"/>
      <c r="O3495" s="100"/>
      <c r="P3495" s="3">
        <f t="shared" si="54"/>
        <v>0</v>
      </c>
    </row>
    <row r="3496" spans="1:16" x14ac:dyDescent="0.35">
      <c r="A3496" t="s">
        <v>10</v>
      </c>
      <c r="C3496" t="s">
        <v>19</v>
      </c>
      <c r="D3496" t="s">
        <v>103</v>
      </c>
      <c r="E3496" t="s">
        <v>179</v>
      </c>
      <c r="F3496" t="s">
        <v>180</v>
      </c>
      <c r="G3496">
        <v>5240</v>
      </c>
      <c r="H3496" t="s">
        <v>181</v>
      </c>
      <c r="I3496">
        <v>63300160</v>
      </c>
      <c r="J3496" t="s">
        <v>1878</v>
      </c>
      <c r="K3496" s="3"/>
      <c r="L3496" s="3">
        <v>0</v>
      </c>
      <c r="M3496" s="3">
        <v>0</v>
      </c>
      <c r="N3496" s="107"/>
      <c r="O3496" s="100"/>
      <c r="P3496" s="3">
        <f t="shared" si="54"/>
        <v>0</v>
      </c>
    </row>
    <row r="3497" spans="1:16" x14ac:dyDescent="0.35">
      <c r="A3497" t="s">
        <v>10</v>
      </c>
      <c r="C3497" t="s">
        <v>19</v>
      </c>
      <c r="D3497" t="s">
        <v>103</v>
      </c>
      <c r="E3497" t="s">
        <v>182</v>
      </c>
      <c r="F3497" t="s">
        <v>183</v>
      </c>
      <c r="G3497">
        <v>5240</v>
      </c>
      <c r="H3497" t="s">
        <v>181</v>
      </c>
      <c r="I3497">
        <v>63300030</v>
      </c>
      <c r="J3497" t="s">
        <v>1488</v>
      </c>
      <c r="K3497" s="3"/>
      <c r="L3497" s="3">
        <v>0</v>
      </c>
      <c r="M3497" s="3">
        <v>0</v>
      </c>
      <c r="N3497" s="107"/>
      <c r="O3497" s="100"/>
      <c r="P3497" s="3">
        <f t="shared" si="54"/>
        <v>0</v>
      </c>
    </row>
    <row r="3498" spans="1:16" x14ac:dyDescent="0.35">
      <c r="A3498" t="s">
        <v>10</v>
      </c>
      <c r="C3498" t="s">
        <v>19</v>
      </c>
      <c r="D3498" t="s">
        <v>103</v>
      </c>
      <c r="E3498" t="s">
        <v>182</v>
      </c>
      <c r="F3498" t="s">
        <v>183</v>
      </c>
      <c r="G3498">
        <v>5240</v>
      </c>
      <c r="H3498" t="s">
        <v>181</v>
      </c>
      <c r="I3498">
        <v>63300056</v>
      </c>
      <c r="J3498" t="s">
        <v>1536</v>
      </c>
      <c r="K3498" s="3"/>
      <c r="L3498" s="3">
        <v>0</v>
      </c>
      <c r="M3498" s="3">
        <v>0</v>
      </c>
      <c r="N3498" s="107"/>
      <c r="O3498" s="100"/>
      <c r="P3498" s="3">
        <f t="shared" si="54"/>
        <v>0</v>
      </c>
    </row>
    <row r="3499" spans="1:16" x14ac:dyDescent="0.35">
      <c r="A3499" t="s">
        <v>10</v>
      </c>
      <c r="C3499" t="s">
        <v>19</v>
      </c>
      <c r="D3499" t="s">
        <v>103</v>
      </c>
      <c r="E3499" t="s">
        <v>182</v>
      </c>
      <c r="F3499" t="s">
        <v>183</v>
      </c>
      <c r="G3499">
        <v>5240</v>
      </c>
      <c r="H3499" t="s">
        <v>181</v>
      </c>
      <c r="I3499">
        <v>63300060</v>
      </c>
      <c r="J3499" t="s">
        <v>1546</v>
      </c>
      <c r="K3499" s="3"/>
      <c r="L3499" s="3">
        <v>0</v>
      </c>
      <c r="M3499" s="3">
        <v>0</v>
      </c>
      <c r="N3499" s="107"/>
      <c r="O3499" s="100"/>
      <c r="P3499" s="3">
        <f t="shared" si="54"/>
        <v>0</v>
      </c>
    </row>
    <row r="3500" spans="1:16" x14ac:dyDescent="0.35">
      <c r="A3500" t="s">
        <v>10</v>
      </c>
      <c r="C3500" t="s">
        <v>19</v>
      </c>
      <c r="D3500" t="s">
        <v>103</v>
      </c>
      <c r="E3500" t="s">
        <v>182</v>
      </c>
      <c r="F3500" t="s">
        <v>183</v>
      </c>
      <c r="G3500">
        <v>5240</v>
      </c>
      <c r="H3500" t="s">
        <v>181</v>
      </c>
      <c r="I3500">
        <v>63300150</v>
      </c>
      <c r="J3500" t="s">
        <v>1680</v>
      </c>
      <c r="K3500" s="3"/>
      <c r="L3500" s="3">
        <v>0</v>
      </c>
      <c r="M3500" s="3">
        <v>0</v>
      </c>
      <c r="N3500" s="107"/>
      <c r="O3500" s="100"/>
      <c r="P3500" s="3">
        <f t="shared" si="54"/>
        <v>0</v>
      </c>
    </row>
    <row r="3501" spans="1:16" x14ac:dyDescent="0.35">
      <c r="A3501" t="s">
        <v>10</v>
      </c>
      <c r="C3501" t="s">
        <v>19</v>
      </c>
      <c r="D3501" t="s">
        <v>103</v>
      </c>
      <c r="E3501" t="s">
        <v>182</v>
      </c>
      <c r="F3501" t="s">
        <v>183</v>
      </c>
      <c r="G3501">
        <v>5240</v>
      </c>
      <c r="H3501" t="s">
        <v>181</v>
      </c>
      <c r="I3501">
        <v>63300160</v>
      </c>
      <c r="J3501" t="s">
        <v>1878</v>
      </c>
      <c r="K3501" s="3"/>
      <c r="L3501" s="3">
        <v>0</v>
      </c>
      <c r="M3501" s="3">
        <v>0</v>
      </c>
      <c r="N3501" s="107"/>
      <c r="O3501" s="100"/>
      <c r="P3501" s="3">
        <f t="shared" si="54"/>
        <v>0</v>
      </c>
    </row>
    <row r="3502" spans="1:16" x14ac:dyDescent="0.35">
      <c r="A3502" t="s">
        <v>10</v>
      </c>
      <c r="C3502" t="s">
        <v>19</v>
      </c>
      <c r="D3502" t="s">
        <v>103</v>
      </c>
      <c r="E3502" t="s">
        <v>184</v>
      </c>
      <c r="F3502" t="s">
        <v>185</v>
      </c>
      <c r="G3502">
        <v>5240</v>
      </c>
      <c r="H3502" t="s">
        <v>181</v>
      </c>
      <c r="I3502">
        <v>63300030</v>
      </c>
      <c r="J3502" t="s">
        <v>1488</v>
      </c>
      <c r="K3502" s="3"/>
      <c r="L3502" s="3">
        <v>0</v>
      </c>
      <c r="M3502" s="3">
        <v>0</v>
      </c>
      <c r="N3502" s="107"/>
      <c r="O3502" s="100"/>
      <c r="P3502" s="3">
        <f t="shared" si="54"/>
        <v>0</v>
      </c>
    </row>
    <row r="3503" spans="1:16" x14ac:dyDescent="0.35">
      <c r="A3503" t="s">
        <v>10</v>
      </c>
      <c r="C3503" t="s">
        <v>19</v>
      </c>
      <c r="D3503" t="s">
        <v>103</v>
      </c>
      <c r="E3503" t="s">
        <v>184</v>
      </c>
      <c r="F3503" t="s">
        <v>185</v>
      </c>
      <c r="G3503">
        <v>5240</v>
      </c>
      <c r="H3503" t="s">
        <v>181</v>
      </c>
      <c r="I3503">
        <v>63300052</v>
      </c>
      <c r="J3503" t="s">
        <v>1541</v>
      </c>
      <c r="K3503" s="3"/>
      <c r="L3503" s="3">
        <v>0</v>
      </c>
      <c r="M3503" s="3">
        <v>0</v>
      </c>
      <c r="N3503" s="107"/>
      <c r="O3503" s="100"/>
      <c r="P3503" s="3">
        <f t="shared" si="54"/>
        <v>0</v>
      </c>
    </row>
    <row r="3504" spans="1:16" x14ac:dyDescent="0.35">
      <c r="A3504" t="s">
        <v>10</v>
      </c>
      <c r="C3504" t="s">
        <v>19</v>
      </c>
      <c r="D3504" t="s">
        <v>103</v>
      </c>
      <c r="E3504" t="s">
        <v>184</v>
      </c>
      <c r="F3504" t="s">
        <v>185</v>
      </c>
      <c r="G3504">
        <v>5240</v>
      </c>
      <c r="H3504" t="s">
        <v>181</v>
      </c>
      <c r="I3504">
        <v>63300056</v>
      </c>
      <c r="J3504" t="s">
        <v>1536</v>
      </c>
      <c r="K3504" s="3"/>
      <c r="L3504" s="3">
        <v>0</v>
      </c>
      <c r="M3504" s="3">
        <v>0</v>
      </c>
      <c r="N3504" s="107"/>
      <c r="O3504" s="100"/>
      <c r="P3504" s="3">
        <f t="shared" si="54"/>
        <v>0</v>
      </c>
    </row>
    <row r="3505" spans="1:16" x14ac:dyDescent="0.35">
      <c r="A3505" t="s">
        <v>10</v>
      </c>
      <c r="C3505" t="s">
        <v>19</v>
      </c>
      <c r="D3505" t="s">
        <v>103</v>
      </c>
      <c r="E3505" t="s">
        <v>184</v>
      </c>
      <c r="F3505" t="s">
        <v>185</v>
      </c>
      <c r="G3505">
        <v>5240</v>
      </c>
      <c r="H3505" t="s">
        <v>181</v>
      </c>
      <c r="I3505">
        <v>63300150</v>
      </c>
      <c r="J3505" t="s">
        <v>1680</v>
      </c>
      <c r="K3505" s="3"/>
      <c r="L3505" s="3">
        <v>0</v>
      </c>
      <c r="M3505" s="3">
        <v>0</v>
      </c>
      <c r="N3505" s="107"/>
      <c r="O3505" s="100"/>
      <c r="P3505" s="3">
        <f t="shared" si="54"/>
        <v>0</v>
      </c>
    </row>
    <row r="3506" spans="1:16" x14ac:dyDescent="0.35">
      <c r="A3506" t="s">
        <v>10</v>
      </c>
      <c r="C3506" t="s">
        <v>19</v>
      </c>
      <c r="D3506" t="s">
        <v>103</v>
      </c>
      <c r="E3506" t="s">
        <v>186</v>
      </c>
      <c r="F3506" t="s">
        <v>187</v>
      </c>
      <c r="G3506">
        <v>5240</v>
      </c>
      <c r="H3506" t="s">
        <v>181</v>
      </c>
      <c r="I3506">
        <v>63300030</v>
      </c>
      <c r="J3506" t="s">
        <v>1488</v>
      </c>
      <c r="K3506" s="3"/>
      <c r="L3506" s="3">
        <v>0</v>
      </c>
      <c r="M3506" s="3">
        <v>0</v>
      </c>
      <c r="N3506" s="107"/>
      <c r="O3506" s="100"/>
      <c r="P3506" s="3">
        <f t="shared" si="54"/>
        <v>0</v>
      </c>
    </row>
    <row r="3507" spans="1:16" x14ac:dyDescent="0.35">
      <c r="A3507" t="s">
        <v>10</v>
      </c>
      <c r="C3507" t="s">
        <v>19</v>
      </c>
      <c r="D3507" t="s">
        <v>103</v>
      </c>
      <c r="E3507" t="s">
        <v>186</v>
      </c>
      <c r="F3507" t="s">
        <v>187</v>
      </c>
      <c r="G3507">
        <v>5240</v>
      </c>
      <c r="H3507" t="s">
        <v>181</v>
      </c>
      <c r="I3507">
        <v>63300033</v>
      </c>
      <c r="J3507" t="s">
        <v>1661</v>
      </c>
      <c r="K3507" s="3"/>
      <c r="L3507" s="3">
        <v>0</v>
      </c>
      <c r="M3507" s="3">
        <v>0</v>
      </c>
      <c r="N3507" s="107"/>
      <c r="O3507" s="100"/>
      <c r="P3507" s="3">
        <f t="shared" si="54"/>
        <v>0</v>
      </c>
    </row>
    <row r="3508" spans="1:16" x14ac:dyDescent="0.35">
      <c r="A3508" t="s">
        <v>10</v>
      </c>
      <c r="C3508" t="s">
        <v>19</v>
      </c>
      <c r="D3508" t="s">
        <v>103</v>
      </c>
      <c r="E3508" t="s">
        <v>186</v>
      </c>
      <c r="F3508" t="s">
        <v>187</v>
      </c>
      <c r="G3508">
        <v>5240</v>
      </c>
      <c r="H3508" t="s">
        <v>181</v>
      </c>
      <c r="I3508">
        <v>63300056</v>
      </c>
      <c r="J3508" t="s">
        <v>1536</v>
      </c>
      <c r="K3508" s="3"/>
      <c r="L3508" s="3">
        <v>0</v>
      </c>
      <c r="M3508" s="3">
        <v>0</v>
      </c>
      <c r="N3508" s="107"/>
      <c r="O3508" s="100"/>
      <c r="P3508" s="3">
        <f t="shared" si="54"/>
        <v>0</v>
      </c>
    </row>
    <row r="3509" spans="1:16" x14ac:dyDescent="0.35">
      <c r="A3509" t="s">
        <v>10</v>
      </c>
      <c r="C3509" t="s">
        <v>19</v>
      </c>
      <c r="D3509" t="s">
        <v>103</v>
      </c>
      <c r="E3509" t="s">
        <v>186</v>
      </c>
      <c r="F3509" t="s">
        <v>187</v>
      </c>
      <c r="G3509">
        <v>5240</v>
      </c>
      <c r="H3509" t="s">
        <v>181</v>
      </c>
      <c r="I3509">
        <v>63300060</v>
      </c>
      <c r="J3509" t="s">
        <v>1546</v>
      </c>
      <c r="K3509" s="3"/>
      <c r="L3509" s="3">
        <v>0</v>
      </c>
      <c r="M3509" s="3">
        <v>0</v>
      </c>
      <c r="N3509" s="107"/>
      <c r="O3509" s="100"/>
      <c r="P3509" s="3">
        <f t="shared" si="54"/>
        <v>0</v>
      </c>
    </row>
    <row r="3510" spans="1:16" x14ac:dyDescent="0.35">
      <c r="A3510" t="s">
        <v>10</v>
      </c>
      <c r="C3510" t="s">
        <v>19</v>
      </c>
      <c r="D3510" t="s">
        <v>103</v>
      </c>
      <c r="E3510" t="s">
        <v>186</v>
      </c>
      <c r="F3510" t="s">
        <v>187</v>
      </c>
      <c r="G3510">
        <v>5240</v>
      </c>
      <c r="H3510" t="s">
        <v>181</v>
      </c>
      <c r="I3510">
        <v>63300070</v>
      </c>
      <c r="J3510" t="s">
        <v>1658</v>
      </c>
      <c r="K3510" s="3"/>
      <c r="L3510" s="3">
        <v>0</v>
      </c>
      <c r="M3510" s="3">
        <v>0</v>
      </c>
      <c r="N3510" s="107"/>
      <c r="O3510" s="100"/>
      <c r="P3510" s="3">
        <f t="shared" si="54"/>
        <v>0</v>
      </c>
    </row>
    <row r="3511" spans="1:16" x14ac:dyDescent="0.35">
      <c r="A3511" t="s">
        <v>10</v>
      </c>
      <c r="C3511" t="s">
        <v>19</v>
      </c>
      <c r="D3511" t="s">
        <v>103</v>
      </c>
      <c r="E3511" t="s">
        <v>186</v>
      </c>
      <c r="F3511" t="s">
        <v>187</v>
      </c>
      <c r="G3511">
        <v>5240</v>
      </c>
      <c r="H3511" t="s">
        <v>181</v>
      </c>
      <c r="I3511">
        <v>63300150</v>
      </c>
      <c r="J3511" t="s">
        <v>1680</v>
      </c>
      <c r="K3511" s="3"/>
      <c r="L3511" s="3">
        <v>0</v>
      </c>
      <c r="M3511" s="3">
        <v>0</v>
      </c>
      <c r="N3511" s="107"/>
      <c r="O3511" s="100"/>
      <c r="P3511" s="3">
        <f t="shared" si="54"/>
        <v>0</v>
      </c>
    </row>
    <row r="3512" spans="1:16" x14ac:dyDescent="0.35">
      <c r="A3512" t="s">
        <v>10</v>
      </c>
      <c r="C3512" t="s">
        <v>19</v>
      </c>
      <c r="D3512" t="s">
        <v>103</v>
      </c>
      <c r="E3512" t="s">
        <v>188</v>
      </c>
      <c r="F3512" t="s">
        <v>189</v>
      </c>
      <c r="G3512">
        <v>5240</v>
      </c>
      <c r="H3512" t="s">
        <v>181</v>
      </c>
      <c r="I3512">
        <v>63300030</v>
      </c>
      <c r="J3512" t="s">
        <v>1488</v>
      </c>
      <c r="K3512" s="3"/>
      <c r="L3512" s="3">
        <v>0</v>
      </c>
      <c r="M3512" s="3">
        <v>0</v>
      </c>
      <c r="N3512" s="107"/>
      <c r="O3512" s="100"/>
      <c r="P3512" s="3">
        <f t="shared" si="54"/>
        <v>0</v>
      </c>
    </row>
    <row r="3513" spans="1:16" x14ac:dyDescent="0.35">
      <c r="A3513" t="s">
        <v>10</v>
      </c>
      <c r="C3513" t="s">
        <v>19</v>
      </c>
      <c r="D3513" t="s">
        <v>103</v>
      </c>
      <c r="E3513" t="s">
        <v>188</v>
      </c>
      <c r="F3513" t="s">
        <v>189</v>
      </c>
      <c r="G3513">
        <v>5240</v>
      </c>
      <c r="H3513" t="s">
        <v>181</v>
      </c>
      <c r="I3513">
        <v>63300033</v>
      </c>
      <c r="J3513" t="s">
        <v>1661</v>
      </c>
      <c r="K3513" s="3"/>
      <c r="L3513" s="3">
        <v>0</v>
      </c>
      <c r="M3513" s="3">
        <v>0</v>
      </c>
      <c r="N3513" s="107"/>
      <c r="O3513" s="100"/>
      <c r="P3513" s="3">
        <f t="shared" si="54"/>
        <v>0</v>
      </c>
    </row>
    <row r="3514" spans="1:16" x14ac:dyDescent="0.35">
      <c r="A3514" t="s">
        <v>10</v>
      </c>
      <c r="C3514" t="s">
        <v>19</v>
      </c>
      <c r="D3514" t="s">
        <v>103</v>
      </c>
      <c r="E3514" t="s">
        <v>188</v>
      </c>
      <c r="F3514" t="s">
        <v>189</v>
      </c>
      <c r="G3514">
        <v>5240</v>
      </c>
      <c r="H3514" t="s">
        <v>181</v>
      </c>
      <c r="I3514">
        <v>63300034</v>
      </c>
      <c r="J3514" t="s">
        <v>1872</v>
      </c>
      <c r="K3514" s="3"/>
      <c r="L3514" s="3">
        <v>0</v>
      </c>
      <c r="M3514" s="3">
        <v>0</v>
      </c>
      <c r="N3514" s="107"/>
      <c r="O3514" s="100"/>
      <c r="P3514" s="3">
        <f t="shared" si="54"/>
        <v>0</v>
      </c>
    </row>
    <row r="3515" spans="1:16" x14ac:dyDescent="0.35">
      <c r="A3515" t="s">
        <v>10</v>
      </c>
      <c r="C3515" t="s">
        <v>19</v>
      </c>
      <c r="D3515" t="s">
        <v>103</v>
      </c>
      <c r="E3515" t="s">
        <v>188</v>
      </c>
      <c r="F3515" t="s">
        <v>189</v>
      </c>
      <c r="G3515">
        <v>5240</v>
      </c>
      <c r="H3515" t="s">
        <v>181</v>
      </c>
      <c r="I3515">
        <v>63300056</v>
      </c>
      <c r="J3515" t="s">
        <v>1536</v>
      </c>
      <c r="K3515" s="3"/>
      <c r="L3515" s="3">
        <v>0</v>
      </c>
      <c r="M3515" s="3">
        <v>0</v>
      </c>
      <c r="N3515" s="107"/>
      <c r="O3515" s="100"/>
      <c r="P3515" s="3">
        <f t="shared" si="54"/>
        <v>0</v>
      </c>
    </row>
    <row r="3516" spans="1:16" x14ac:dyDescent="0.35">
      <c r="A3516" t="s">
        <v>10</v>
      </c>
      <c r="C3516" t="s">
        <v>19</v>
      </c>
      <c r="D3516" t="s">
        <v>103</v>
      </c>
      <c r="E3516" t="s">
        <v>188</v>
      </c>
      <c r="F3516" t="s">
        <v>189</v>
      </c>
      <c r="G3516">
        <v>5240</v>
      </c>
      <c r="H3516" t="s">
        <v>181</v>
      </c>
      <c r="I3516">
        <v>63300060</v>
      </c>
      <c r="J3516" t="s">
        <v>1546</v>
      </c>
      <c r="K3516" s="3"/>
      <c r="L3516" s="3">
        <v>0</v>
      </c>
      <c r="M3516" s="3">
        <v>0</v>
      </c>
      <c r="N3516" s="107"/>
      <c r="O3516" s="100"/>
      <c r="P3516" s="3">
        <f t="shared" si="54"/>
        <v>0</v>
      </c>
    </row>
    <row r="3517" spans="1:16" x14ac:dyDescent="0.35">
      <c r="A3517" t="s">
        <v>10</v>
      </c>
      <c r="C3517" t="s">
        <v>19</v>
      </c>
      <c r="D3517" t="s">
        <v>103</v>
      </c>
      <c r="E3517" t="s">
        <v>188</v>
      </c>
      <c r="F3517" t="s">
        <v>189</v>
      </c>
      <c r="G3517">
        <v>5240</v>
      </c>
      <c r="H3517" t="s">
        <v>181</v>
      </c>
      <c r="I3517">
        <v>63300150</v>
      </c>
      <c r="J3517" t="s">
        <v>1680</v>
      </c>
      <c r="K3517" s="3"/>
      <c r="L3517" s="3">
        <v>0</v>
      </c>
      <c r="M3517" s="3">
        <v>0</v>
      </c>
      <c r="N3517" s="107"/>
      <c r="O3517" s="100"/>
      <c r="P3517" s="3">
        <f t="shared" si="54"/>
        <v>0</v>
      </c>
    </row>
    <row r="3518" spans="1:16" x14ac:dyDescent="0.35">
      <c r="A3518" t="s">
        <v>10</v>
      </c>
      <c r="C3518" t="s">
        <v>19</v>
      </c>
      <c r="D3518" t="s">
        <v>103</v>
      </c>
      <c r="E3518" t="s">
        <v>188</v>
      </c>
      <c r="F3518" t="s">
        <v>189</v>
      </c>
      <c r="G3518">
        <v>5240</v>
      </c>
      <c r="H3518" t="s">
        <v>181</v>
      </c>
      <c r="I3518">
        <v>63300152</v>
      </c>
      <c r="J3518" t="s">
        <v>1741</v>
      </c>
      <c r="K3518" s="3"/>
      <c r="L3518" s="3">
        <v>0</v>
      </c>
      <c r="M3518" s="3">
        <v>0</v>
      </c>
      <c r="N3518" s="107"/>
      <c r="O3518" s="100"/>
      <c r="P3518" s="3">
        <f t="shared" si="54"/>
        <v>0</v>
      </c>
    </row>
    <row r="3519" spans="1:16" x14ac:dyDescent="0.35">
      <c r="A3519" t="s">
        <v>10</v>
      </c>
      <c r="C3519" t="s">
        <v>19</v>
      </c>
      <c r="D3519" t="s">
        <v>103</v>
      </c>
      <c r="E3519" t="s">
        <v>1782</v>
      </c>
      <c r="F3519" t="s">
        <v>1783</v>
      </c>
      <c r="G3519">
        <v>5012</v>
      </c>
      <c r="H3519" t="s">
        <v>313</v>
      </c>
      <c r="I3519">
        <v>63300152</v>
      </c>
      <c r="J3519" t="s">
        <v>1741</v>
      </c>
      <c r="K3519" s="3"/>
      <c r="L3519" s="3">
        <v>0</v>
      </c>
      <c r="M3519" s="3">
        <v>0</v>
      </c>
      <c r="N3519" s="107"/>
      <c r="O3519" s="100"/>
      <c r="P3519" s="3">
        <f t="shared" si="54"/>
        <v>0</v>
      </c>
    </row>
    <row r="3520" spans="1:16" x14ac:dyDescent="0.35">
      <c r="A3520" t="s">
        <v>10</v>
      </c>
      <c r="C3520" t="s">
        <v>19</v>
      </c>
      <c r="D3520" t="s">
        <v>103</v>
      </c>
      <c r="E3520" t="s">
        <v>1784</v>
      </c>
      <c r="F3520" t="s">
        <v>1785</v>
      </c>
      <c r="G3520">
        <v>5012</v>
      </c>
      <c r="H3520" t="s">
        <v>313</v>
      </c>
      <c r="I3520">
        <v>63300152</v>
      </c>
      <c r="J3520" t="s">
        <v>1741</v>
      </c>
      <c r="K3520" s="3"/>
      <c r="L3520" s="3">
        <v>0</v>
      </c>
      <c r="M3520" s="3">
        <v>0</v>
      </c>
      <c r="N3520" s="107"/>
      <c r="O3520" s="100"/>
      <c r="P3520" s="3">
        <f t="shared" si="54"/>
        <v>0</v>
      </c>
    </row>
    <row r="3521" spans="1:16" x14ac:dyDescent="0.35">
      <c r="A3521" t="s">
        <v>10</v>
      </c>
      <c r="C3521" t="s">
        <v>19</v>
      </c>
      <c r="D3521" t="s">
        <v>103</v>
      </c>
      <c r="E3521" t="s">
        <v>1786</v>
      </c>
      <c r="F3521" t="s">
        <v>1787</v>
      </c>
      <c r="G3521">
        <v>5012</v>
      </c>
      <c r="H3521" t="s">
        <v>313</v>
      </c>
      <c r="I3521">
        <v>63300152</v>
      </c>
      <c r="J3521" t="s">
        <v>1741</v>
      </c>
      <c r="K3521" s="3"/>
      <c r="L3521" s="3">
        <v>0</v>
      </c>
      <c r="M3521" s="3">
        <v>0</v>
      </c>
      <c r="N3521" s="107"/>
      <c r="O3521" s="100"/>
      <c r="P3521" s="3">
        <f t="shared" si="54"/>
        <v>0</v>
      </c>
    </row>
    <row r="3522" spans="1:16" x14ac:dyDescent="0.35">
      <c r="A3522" t="s">
        <v>10</v>
      </c>
      <c r="C3522" t="s">
        <v>19</v>
      </c>
      <c r="D3522" t="s">
        <v>103</v>
      </c>
      <c r="E3522" t="s">
        <v>1788</v>
      </c>
      <c r="F3522" t="s">
        <v>1789</v>
      </c>
      <c r="G3522">
        <v>5012</v>
      </c>
      <c r="H3522" t="s">
        <v>313</v>
      </c>
      <c r="I3522">
        <v>63300152</v>
      </c>
      <c r="J3522" t="s">
        <v>1741</v>
      </c>
      <c r="K3522" s="3"/>
      <c r="L3522" s="3">
        <v>0</v>
      </c>
      <c r="M3522" s="3">
        <v>0</v>
      </c>
      <c r="N3522" s="107"/>
      <c r="O3522" s="100"/>
      <c r="P3522" s="3">
        <f t="shared" si="54"/>
        <v>0</v>
      </c>
    </row>
    <row r="3523" spans="1:16" x14ac:dyDescent="0.35">
      <c r="A3523" t="s">
        <v>10</v>
      </c>
      <c r="C3523" t="s">
        <v>19</v>
      </c>
      <c r="D3523" t="s">
        <v>103</v>
      </c>
      <c r="E3523" t="s">
        <v>1790</v>
      </c>
      <c r="F3523" t="s">
        <v>1791</v>
      </c>
      <c r="G3523">
        <v>5012</v>
      </c>
      <c r="H3523" t="s">
        <v>313</v>
      </c>
      <c r="I3523">
        <v>63300152</v>
      </c>
      <c r="J3523" t="s">
        <v>1741</v>
      </c>
      <c r="K3523" s="3"/>
      <c r="L3523" s="3">
        <v>0</v>
      </c>
      <c r="M3523" s="3">
        <v>0</v>
      </c>
      <c r="N3523" s="107"/>
      <c r="O3523" s="100"/>
      <c r="P3523" s="3">
        <f t="shared" si="54"/>
        <v>0</v>
      </c>
    </row>
    <row r="3524" spans="1:16" x14ac:dyDescent="0.35">
      <c r="A3524" t="s">
        <v>10</v>
      </c>
      <c r="C3524" t="s">
        <v>19</v>
      </c>
      <c r="D3524" t="s">
        <v>103</v>
      </c>
      <c r="E3524" t="s">
        <v>311</v>
      </c>
      <c r="F3524" t="s">
        <v>312</v>
      </c>
      <c r="G3524">
        <v>5012</v>
      </c>
      <c r="H3524" t="s">
        <v>313</v>
      </c>
      <c r="I3524">
        <v>63300030</v>
      </c>
      <c r="J3524" t="s">
        <v>1488</v>
      </c>
      <c r="K3524" s="3"/>
      <c r="L3524" s="3">
        <v>0</v>
      </c>
      <c r="M3524" s="3">
        <v>0</v>
      </c>
      <c r="N3524" s="107"/>
      <c r="O3524" s="100"/>
      <c r="P3524" s="3">
        <f t="shared" ref="P3524:P3587" si="55">SUM(L3524:N3524)</f>
        <v>0</v>
      </c>
    </row>
    <row r="3525" spans="1:16" x14ac:dyDescent="0.35">
      <c r="A3525" t="s">
        <v>10</v>
      </c>
      <c r="C3525" t="s">
        <v>19</v>
      </c>
      <c r="D3525" t="s">
        <v>103</v>
      </c>
      <c r="E3525" t="s">
        <v>311</v>
      </c>
      <c r="F3525" t="s">
        <v>312</v>
      </c>
      <c r="G3525">
        <v>5012</v>
      </c>
      <c r="H3525" t="s">
        <v>313</v>
      </c>
      <c r="I3525">
        <v>63300033</v>
      </c>
      <c r="J3525" t="s">
        <v>1661</v>
      </c>
      <c r="K3525" s="3"/>
      <c r="L3525" s="3">
        <v>0</v>
      </c>
      <c r="M3525" s="3">
        <v>0</v>
      </c>
      <c r="N3525" s="107"/>
      <c r="O3525" s="100"/>
      <c r="P3525" s="3">
        <f t="shared" si="55"/>
        <v>0</v>
      </c>
    </row>
    <row r="3526" spans="1:16" x14ac:dyDescent="0.35">
      <c r="A3526" t="s">
        <v>10</v>
      </c>
      <c r="C3526" t="s">
        <v>19</v>
      </c>
      <c r="D3526" t="s">
        <v>103</v>
      </c>
      <c r="E3526" t="s">
        <v>311</v>
      </c>
      <c r="F3526" t="s">
        <v>312</v>
      </c>
      <c r="G3526">
        <v>5012</v>
      </c>
      <c r="H3526" t="s">
        <v>313</v>
      </c>
      <c r="I3526">
        <v>63300056</v>
      </c>
      <c r="J3526" t="s">
        <v>1536</v>
      </c>
      <c r="K3526" s="3"/>
      <c r="L3526" s="3">
        <v>0</v>
      </c>
      <c r="M3526" s="3">
        <v>0</v>
      </c>
      <c r="N3526" s="107"/>
      <c r="O3526" s="100"/>
      <c r="P3526" s="3">
        <f t="shared" si="55"/>
        <v>0</v>
      </c>
    </row>
    <row r="3527" spans="1:16" x14ac:dyDescent="0.35">
      <c r="A3527" t="s">
        <v>10</v>
      </c>
      <c r="C3527" t="s">
        <v>19</v>
      </c>
      <c r="D3527" t="s">
        <v>103</v>
      </c>
      <c r="E3527" t="s">
        <v>311</v>
      </c>
      <c r="F3527" t="s">
        <v>312</v>
      </c>
      <c r="G3527">
        <v>5012</v>
      </c>
      <c r="H3527" t="s">
        <v>313</v>
      </c>
      <c r="I3527">
        <v>63300135</v>
      </c>
      <c r="J3527" t="s">
        <v>1895</v>
      </c>
      <c r="K3527" s="3"/>
      <c r="L3527" s="3">
        <v>0</v>
      </c>
      <c r="M3527" s="3">
        <v>0</v>
      </c>
      <c r="N3527" s="107"/>
      <c r="O3527" s="100"/>
      <c r="P3527" s="3">
        <f t="shared" si="55"/>
        <v>0</v>
      </c>
    </row>
    <row r="3528" spans="1:16" x14ac:dyDescent="0.35">
      <c r="A3528" t="s">
        <v>10</v>
      </c>
      <c r="C3528" t="s">
        <v>19</v>
      </c>
      <c r="D3528" t="s">
        <v>103</v>
      </c>
      <c r="E3528" t="s">
        <v>311</v>
      </c>
      <c r="F3528" t="s">
        <v>312</v>
      </c>
      <c r="G3528">
        <v>5012</v>
      </c>
      <c r="H3528" t="s">
        <v>313</v>
      </c>
      <c r="I3528">
        <v>63300150</v>
      </c>
      <c r="J3528" t="s">
        <v>1680</v>
      </c>
      <c r="K3528" s="3"/>
      <c r="L3528" s="3">
        <v>0</v>
      </c>
      <c r="M3528" s="3">
        <v>0</v>
      </c>
      <c r="N3528" s="107"/>
      <c r="O3528" s="100"/>
      <c r="P3528" s="3">
        <f t="shared" si="55"/>
        <v>0</v>
      </c>
    </row>
    <row r="3529" spans="1:16" x14ac:dyDescent="0.35">
      <c r="A3529" t="s">
        <v>10</v>
      </c>
      <c r="C3529" t="s">
        <v>19</v>
      </c>
      <c r="D3529" t="s">
        <v>103</v>
      </c>
      <c r="E3529" t="s">
        <v>311</v>
      </c>
      <c r="F3529" t="s">
        <v>312</v>
      </c>
      <c r="G3529">
        <v>5012</v>
      </c>
      <c r="H3529" t="s">
        <v>313</v>
      </c>
      <c r="I3529">
        <v>63300152</v>
      </c>
      <c r="J3529" t="s">
        <v>1741</v>
      </c>
      <c r="K3529" s="3"/>
      <c r="L3529" s="3">
        <v>0</v>
      </c>
      <c r="M3529" s="3">
        <v>0</v>
      </c>
      <c r="N3529" s="107"/>
      <c r="O3529" s="100"/>
      <c r="P3529" s="3">
        <f t="shared" si="55"/>
        <v>0</v>
      </c>
    </row>
    <row r="3530" spans="1:16" x14ac:dyDescent="0.35">
      <c r="A3530" t="s">
        <v>10</v>
      </c>
      <c r="C3530" t="s">
        <v>19</v>
      </c>
      <c r="D3530" t="s">
        <v>103</v>
      </c>
      <c r="E3530" t="s">
        <v>1697</v>
      </c>
      <c r="F3530" t="s">
        <v>1698</v>
      </c>
      <c r="G3530">
        <v>5325</v>
      </c>
      <c r="H3530" t="s">
        <v>146</v>
      </c>
      <c r="I3530">
        <v>63300150</v>
      </c>
      <c r="J3530" t="s">
        <v>1680</v>
      </c>
      <c r="K3530" s="3"/>
      <c r="L3530" s="3">
        <v>0</v>
      </c>
      <c r="M3530" s="3">
        <v>0</v>
      </c>
      <c r="N3530" s="107"/>
      <c r="O3530" s="100"/>
      <c r="P3530" s="3">
        <f t="shared" si="55"/>
        <v>0</v>
      </c>
    </row>
    <row r="3531" spans="1:16" x14ac:dyDescent="0.35">
      <c r="A3531" t="s">
        <v>10</v>
      </c>
      <c r="C3531" t="s">
        <v>19</v>
      </c>
      <c r="D3531" t="s">
        <v>103</v>
      </c>
      <c r="E3531" t="s">
        <v>1697</v>
      </c>
      <c r="F3531" t="s">
        <v>1698</v>
      </c>
      <c r="G3531">
        <v>5325</v>
      </c>
      <c r="H3531" t="s">
        <v>146</v>
      </c>
      <c r="I3531">
        <v>63300152</v>
      </c>
      <c r="J3531" t="s">
        <v>1741</v>
      </c>
      <c r="K3531" s="3"/>
      <c r="L3531" s="3">
        <v>0</v>
      </c>
      <c r="M3531" s="3">
        <v>0</v>
      </c>
      <c r="N3531" s="107"/>
      <c r="O3531" s="100"/>
      <c r="P3531" s="3">
        <f t="shared" si="55"/>
        <v>0</v>
      </c>
    </row>
    <row r="3532" spans="1:16" x14ac:dyDescent="0.35">
      <c r="A3532" t="s">
        <v>10</v>
      </c>
      <c r="C3532" t="s">
        <v>19</v>
      </c>
      <c r="D3532" t="s">
        <v>103</v>
      </c>
      <c r="E3532" t="s">
        <v>1699</v>
      </c>
      <c r="F3532" t="s">
        <v>1700</v>
      </c>
      <c r="G3532">
        <v>5325</v>
      </c>
      <c r="H3532" t="s">
        <v>146</v>
      </c>
      <c r="I3532">
        <v>63300150</v>
      </c>
      <c r="J3532" t="s">
        <v>1680</v>
      </c>
      <c r="K3532" s="3"/>
      <c r="L3532" s="3">
        <v>0</v>
      </c>
      <c r="M3532" s="3">
        <v>0</v>
      </c>
      <c r="N3532" s="107"/>
      <c r="O3532" s="100"/>
      <c r="P3532" s="3">
        <f t="shared" si="55"/>
        <v>0</v>
      </c>
    </row>
    <row r="3533" spans="1:16" x14ac:dyDescent="0.35">
      <c r="A3533" t="s">
        <v>10</v>
      </c>
      <c r="C3533" t="s">
        <v>19</v>
      </c>
      <c r="D3533" t="s">
        <v>103</v>
      </c>
      <c r="E3533" t="s">
        <v>1699</v>
      </c>
      <c r="F3533" t="s">
        <v>1700</v>
      </c>
      <c r="G3533">
        <v>5325</v>
      </c>
      <c r="H3533" t="s">
        <v>146</v>
      </c>
      <c r="I3533">
        <v>63300152</v>
      </c>
      <c r="J3533" t="s">
        <v>1741</v>
      </c>
      <c r="K3533" s="3"/>
      <c r="L3533" s="3">
        <v>0</v>
      </c>
      <c r="M3533" s="3">
        <v>0</v>
      </c>
      <c r="N3533" s="107"/>
      <c r="O3533" s="100"/>
      <c r="P3533" s="3">
        <f t="shared" si="55"/>
        <v>0</v>
      </c>
    </row>
    <row r="3534" spans="1:16" x14ac:dyDescent="0.35">
      <c r="A3534" t="s">
        <v>10</v>
      </c>
      <c r="C3534" t="s">
        <v>19</v>
      </c>
      <c r="D3534" t="s">
        <v>103</v>
      </c>
      <c r="E3534" t="s">
        <v>1549</v>
      </c>
      <c r="F3534" t="s">
        <v>1550</v>
      </c>
      <c r="G3534">
        <v>5325</v>
      </c>
      <c r="H3534" t="s">
        <v>146</v>
      </c>
      <c r="I3534">
        <v>63300060</v>
      </c>
      <c r="J3534" t="s">
        <v>1546</v>
      </c>
      <c r="K3534" s="3"/>
      <c r="L3534" s="3">
        <v>0</v>
      </c>
      <c r="M3534" s="3">
        <v>0</v>
      </c>
      <c r="N3534" s="107"/>
      <c r="O3534" s="100"/>
      <c r="P3534" s="3">
        <f t="shared" si="55"/>
        <v>0</v>
      </c>
    </row>
    <row r="3535" spans="1:16" x14ac:dyDescent="0.35">
      <c r="A3535" t="s">
        <v>10</v>
      </c>
      <c r="C3535" t="s">
        <v>19</v>
      </c>
      <c r="D3535" t="s">
        <v>103</v>
      </c>
      <c r="E3535" t="s">
        <v>1549</v>
      </c>
      <c r="F3535" t="s">
        <v>1550</v>
      </c>
      <c r="G3535">
        <v>5325</v>
      </c>
      <c r="H3535" t="s">
        <v>146</v>
      </c>
      <c r="I3535">
        <v>63300150</v>
      </c>
      <c r="J3535" t="s">
        <v>1680</v>
      </c>
      <c r="K3535" s="3"/>
      <c r="L3535" s="3">
        <v>0</v>
      </c>
      <c r="M3535" s="3">
        <v>0</v>
      </c>
      <c r="N3535" s="107"/>
      <c r="O3535" s="100"/>
      <c r="P3535" s="3">
        <f t="shared" si="55"/>
        <v>0</v>
      </c>
    </row>
    <row r="3536" spans="1:16" x14ac:dyDescent="0.35">
      <c r="A3536" t="s">
        <v>10</v>
      </c>
      <c r="C3536" t="s">
        <v>19</v>
      </c>
      <c r="D3536" t="s">
        <v>103</v>
      </c>
      <c r="E3536" t="s">
        <v>1491</v>
      </c>
      <c r="F3536" t="s">
        <v>1492</v>
      </c>
      <c r="G3536">
        <v>5325</v>
      </c>
      <c r="H3536" t="s">
        <v>146</v>
      </c>
      <c r="I3536">
        <v>63300030</v>
      </c>
      <c r="J3536" t="s">
        <v>1488</v>
      </c>
      <c r="K3536" s="3"/>
      <c r="L3536" s="3">
        <v>0</v>
      </c>
      <c r="M3536" s="3">
        <v>0</v>
      </c>
      <c r="N3536" s="107"/>
      <c r="O3536" s="100"/>
      <c r="P3536" s="3">
        <f t="shared" si="55"/>
        <v>0</v>
      </c>
    </row>
    <row r="3537" spans="1:16" x14ac:dyDescent="0.35">
      <c r="A3537" t="s">
        <v>10</v>
      </c>
      <c r="C3537" t="s">
        <v>19</v>
      </c>
      <c r="D3537" t="s">
        <v>103</v>
      </c>
      <c r="E3537" t="s">
        <v>1491</v>
      </c>
      <c r="F3537" t="s">
        <v>1492</v>
      </c>
      <c r="G3537">
        <v>5325</v>
      </c>
      <c r="H3537" t="s">
        <v>146</v>
      </c>
      <c r="I3537">
        <v>63300033</v>
      </c>
      <c r="J3537" t="s">
        <v>1661</v>
      </c>
      <c r="K3537" s="3"/>
      <c r="L3537" s="3">
        <v>0</v>
      </c>
      <c r="M3537" s="3">
        <v>0</v>
      </c>
      <c r="N3537" s="107"/>
      <c r="O3537" s="100"/>
      <c r="P3537" s="3">
        <f t="shared" si="55"/>
        <v>0</v>
      </c>
    </row>
    <row r="3538" spans="1:16" x14ac:dyDescent="0.35">
      <c r="A3538" t="s">
        <v>10</v>
      </c>
      <c r="C3538" t="s">
        <v>19</v>
      </c>
      <c r="D3538" t="s">
        <v>103</v>
      </c>
      <c r="E3538" t="s">
        <v>1491</v>
      </c>
      <c r="F3538" t="s">
        <v>1492</v>
      </c>
      <c r="G3538">
        <v>5325</v>
      </c>
      <c r="H3538" t="s">
        <v>146</v>
      </c>
      <c r="I3538">
        <v>63300060</v>
      </c>
      <c r="J3538" t="s">
        <v>1546</v>
      </c>
      <c r="K3538" s="3"/>
      <c r="L3538" s="3">
        <v>0</v>
      </c>
      <c r="M3538" s="3">
        <v>0</v>
      </c>
      <c r="N3538" s="107"/>
      <c r="O3538" s="100"/>
      <c r="P3538" s="3">
        <f t="shared" si="55"/>
        <v>0</v>
      </c>
    </row>
    <row r="3539" spans="1:16" x14ac:dyDescent="0.35">
      <c r="A3539" t="s">
        <v>10</v>
      </c>
      <c r="C3539" t="s">
        <v>19</v>
      </c>
      <c r="D3539" t="s">
        <v>103</v>
      </c>
      <c r="E3539" t="s">
        <v>1491</v>
      </c>
      <c r="F3539" t="s">
        <v>1492</v>
      </c>
      <c r="G3539">
        <v>5325</v>
      </c>
      <c r="H3539" t="s">
        <v>146</v>
      </c>
      <c r="I3539">
        <v>63300150</v>
      </c>
      <c r="J3539" t="s">
        <v>1680</v>
      </c>
      <c r="K3539" s="3"/>
      <c r="L3539" s="3">
        <v>0</v>
      </c>
      <c r="M3539" s="3">
        <v>0</v>
      </c>
      <c r="N3539" s="107"/>
      <c r="O3539" s="100"/>
      <c r="P3539" s="3">
        <f t="shared" si="55"/>
        <v>0</v>
      </c>
    </row>
    <row r="3540" spans="1:16" x14ac:dyDescent="0.35">
      <c r="A3540" t="s">
        <v>10</v>
      </c>
      <c r="C3540" t="s">
        <v>19</v>
      </c>
      <c r="D3540" t="s">
        <v>103</v>
      </c>
      <c r="E3540" t="s">
        <v>1491</v>
      </c>
      <c r="F3540" t="s">
        <v>1492</v>
      </c>
      <c r="G3540">
        <v>5325</v>
      </c>
      <c r="H3540" t="s">
        <v>146</v>
      </c>
      <c r="I3540">
        <v>63300152</v>
      </c>
      <c r="J3540" t="s">
        <v>1741</v>
      </c>
      <c r="K3540" s="3"/>
      <c r="L3540" s="3">
        <v>0</v>
      </c>
      <c r="M3540" s="3">
        <v>0</v>
      </c>
      <c r="N3540" s="107"/>
      <c r="O3540" s="100"/>
      <c r="P3540" s="3">
        <f t="shared" si="55"/>
        <v>0</v>
      </c>
    </row>
    <row r="3541" spans="1:16" x14ac:dyDescent="0.35">
      <c r="A3541" t="s">
        <v>10</v>
      </c>
      <c r="C3541" t="s">
        <v>19</v>
      </c>
      <c r="D3541" t="s">
        <v>103</v>
      </c>
      <c r="E3541" t="s">
        <v>1491</v>
      </c>
      <c r="F3541" t="s">
        <v>1492</v>
      </c>
      <c r="G3541">
        <v>5325</v>
      </c>
      <c r="H3541" t="s">
        <v>146</v>
      </c>
      <c r="I3541">
        <v>63300160</v>
      </c>
      <c r="J3541" t="s">
        <v>1878</v>
      </c>
      <c r="K3541" s="3"/>
      <c r="L3541" s="3">
        <v>0</v>
      </c>
      <c r="M3541" s="3">
        <v>0</v>
      </c>
      <c r="N3541" s="107"/>
      <c r="O3541" s="100"/>
      <c r="P3541" s="3">
        <f t="shared" si="55"/>
        <v>0</v>
      </c>
    </row>
    <row r="3542" spans="1:16" x14ac:dyDescent="0.35">
      <c r="A3542" t="s">
        <v>10</v>
      </c>
      <c r="C3542" t="s">
        <v>19</v>
      </c>
      <c r="D3542" t="s">
        <v>103</v>
      </c>
      <c r="E3542" t="s">
        <v>144</v>
      </c>
      <c r="F3542" t="s">
        <v>145</v>
      </c>
      <c r="G3542">
        <v>5325</v>
      </c>
      <c r="H3542" t="s">
        <v>146</v>
      </c>
      <c r="I3542">
        <v>63300030</v>
      </c>
      <c r="J3542" t="s">
        <v>1488</v>
      </c>
      <c r="K3542" s="3"/>
      <c r="L3542" s="3">
        <v>0</v>
      </c>
      <c r="M3542" s="3">
        <v>0</v>
      </c>
      <c r="N3542" s="107"/>
      <c r="O3542" s="100"/>
      <c r="P3542" s="3">
        <f t="shared" si="55"/>
        <v>0</v>
      </c>
    </row>
    <row r="3543" spans="1:16" x14ac:dyDescent="0.35">
      <c r="A3543" t="s">
        <v>10</v>
      </c>
      <c r="C3543" t="s">
        <v>19</v>
      </c>
      <c r="D3543" t="s">
        <v>103</v>
      </c>
      <c r="E3543" t="s">
        <v>144</v>
      </c>
      <c r="F3543" t="s">
        <v>145</v>
      </c>
      <c r="G3543">
        <v>5325</v>
      </c>
      <c r="H3543" t="s">
        <v>146</v>
      </c>
      <c r="I3543">
        <v>63300056</v>
      </c>
      <c r="J3543" t="s">
        <v>1536</v>
      </c>
      <c r="K3543" s="3"/>
      <c r="L3543" s="3">
        <v>0</v>
      </c>
      <c r="M3543" s="3">
        <v>0</v>
      </c>
      <c r="N3543" s="107"/>
      <c r="O3543" s="100"/>
      <c r="P3543" s="3">
        <f t="shared" si="55"/>
        <v>0</v>
      </c>
    </row>
    <row r="3544" spans="1:16" x14ac:dyDescent="0.35">
      <c r="A3544" t="s">
        <v>10</v>
      </c>
      <c r="C3544" t="s">
        <v>19</v>
      </c>
      <c r="D3544" t="s">
        <v>103</v>
      </c>
      <c r="E3544" t="s">
        <v>144</v>
      </c>
      <c r="F3544" t="s">
        <v>145</v>
      </c>
      <c r="G3544">
        <v>5325</v>
      </c>
      <c r="H3544" t="s">
        <v>146</v>
      </c>
      <c r="I3544">
        <v>63300060</v>
      </c>
      <c r="J3544" t="s">
        <v>1546</v>
      </c>
      <c r="K3544" s="3"/>
      <c r="L3544" s="3">
        <v>0</v>
      </c>
      <c r="M3544" s="3">
        <v>0</v>
      </c>
      <c r="N3544" s="107"/>
      <c r="O3544" s="100"/>
      <c r="P3544" s="3">
        <f t="shared" si="55"/>
        <v>0</v>
      </c>
    </row>
    <row r="3545" spans="1:16" x14ac:dyDescent="0.35">
      <c r="A3545" t="s">
        <v>10</v>
      </c>
      <c r="C3545" t="s">
        <v>19</v>
      </c>
      <c r="D3545" t="s">
        <v>103</v>
      </c>
      <c r="E3545" t="s">
        <v>144</v>
      </c>
      <c r="F3545" t="s">
        <v>145</v>
      </c>
      <c r="G3545">
        <v>5325</v>
      </c>
      <c r="H3545" t="s">
        <v>146</v>
      </c>
      <c r="I3545">
        <v>63300150</v>
      </c>
      <c r="J3545" t="s">
        <v>1680</v>
      </c>
      <c r="K3545" s="3"/>
      <c r="L3545" s="3">
        <v>0</v>
      </c>
      <c r="M3545" s="3">
        <v>0</v>
      </c>
      <c r="N3545" s="107"/>
      <c r="O3545" s="100"/>
      <c r="P3545" s="3">
        <f t="shared" si="55"/>
        <v>0</v>
      </c>
    </row>
    <row r="3546" spans="1:16" x14ac:dyDescent="0.35">
      <c r="A3546" t="s">
        <v>10</v>
      </c>
      <c r="C3546" t="s">
        <v>19</v>
      </c>
      <c r="D3546" t="s">
        <v>103</v>
      </c>
      <c r="E3546" t="s">
        <v>144</v>
      </c>
      <c r="F3546" t="s">
        <v>145</v>
      </c>
      <c r="G3546">
        <v>5325</v>
      </c>
      <c r="H3546" t="s">
        <v>146</v>
      </c>
      <c r="I3546">
        <v>63300152</v>
      </c>
      <c r="J3546" t="s">
        <v>1741</v>
      </c>
      <c r="K3546" s="3"/>
      <c r="L3546" s="3">
        <v>0</v>
      </c>
      <c r="M3546" s="3">
        <v>0</v>
      </c>
      <c r="N3546" s="107"/>
      <c r="O3546" s="100"/>
      <c r="P3546" s="3">
        <f t="shared" si="55"/>
        <v>0</v>
      </c>
    </row>
    <row r="3547" spans="1:16" x14ac:dyDescent="0.35">
      <c r="A3547" t="s">
        <v>10</v>
      </c>
      <c r="C3547" t="s">
        <v>19</v>
      </c>
      <c r="D3547" t="s">
        <v>103</v>
      </c>
      <c r="E3547" t="s">
        <v>1879</v>
      </c>
      <c r="F3547" t="s">
        <v>1880</v>
      </c>
      <c r="G3547">
        <v>5325</v>
      </c>
      <c r="H3547" t="s">
        <v>146</v>
      </c>
      <c r="I3547">
        <v>63300150</v>
      </c>
      <c r="J3547" t="s">
        <v>1680</v>
      </c>
      <c r="K3547" s="3"/>
      <c r="L3547" s="3">
        <v>0</v>
      </c>
      <c r="M3547" s="3">
        <v>0</v>
      </c>
      <c r="N3547" s="107"/>
      <c r="O3547" s="100"/>
      <c r="P3547" s="3">
        <f t="shared" si="55"/>
        <v>0</v>
      </c>
    </row>
    <row r="3548" spans="1:16" x14ac:dyDescent="0.35">
      <c r="A3548" t="s">
        <v>10</v>
      </c>
      <c r="C3548" t="s">
        <v>19</v>
      </c>
      <c r="D3548" t="s">
        <v>103</v>
      </c>
      <c r="E3548" t="s">
        <v>1879</v>
      </c>
      <c r="F3548" t="s">
        <v>1880</v>
      </c>
      <c r="G3548">
        <v>5325</v>
      </c>
      <c r="H3548" t="s">
        <v>146</v>
      </c>
      <c r="I3548">
        <v>63300160</v>
      </c>
      <c r="J3548" t="s">
        <v>1878</v>
      </c>
      <c r="K3548" s="3"/>
      <c r="L3548" s="3">
        <v>0</v>
      </c>
      <c r="M3548" s="3">
        <v>0</v>
      </c>
      <c r="N3548" s="107"/>
      <c r="O3548" s="100"/>
      <c r="P3548" s="3">
        <f t="shared" si="55"/>
        <v>0</v>
      </c>
    </row>
    <row r="3549" spans="1:16" x14ac:dyDescent="0.35">
      <c r="A3549" t="s">
        <v>10</v>
      </c>
      <c r="C3549" t="s">
        <v>19</v>
      </c>
      <c r="D3549" t="s">
        <v>103</v>
      </c>
      <c r="E3549" t="s">
        <v>147</v>
      </c>
      <c r="F3549" t="s">
        <v>148</v>
      </c>
      <c r="G3549">
        <v>5325</v>
      </c>
      <c r="H3549" t="s">
        <v>146</v>
      </c>
      <c r="I3549">
        <v>63300030</v>
      </c>
      <c r="J3549" t="s">
        <v>1488</v>
      </c>
      <c r="K3549" s="3"/>
      <c r="L3549" s="3">
        <v>0</v>
      </c>
      <c r="M3549" s="3">
        <v>0</v>
      </c>
      <c r="N3549" s="107"/>
      <c r="O3549" s="100"/>
      <c r="P3549" s="3">
        <f t="shared" si="55"/>
        <v>0</v>
      </c>
    </row>
    <row r="3550" spans="1:16" x14ac:dyDescent="0.35">
      <c r="A3550" t="s">
        <v>10</v>
      </c>
      <c r="C3550" t="s">
        <v>19</v>
      </c>
      <c r="D3550" t="s">
        <v>103</v>
      </c>
      <c r="E3550" t="s">
        <v>147</v>
      </c>
      <c r="F3550" t="s">
        <v>148</v>
      </c>
      <c r="G3550">
        <v>5325</v>
      </c>
      <c r="H3550" t="s">
        <v>146</v>
      </c>
      <c r="I3550">
        <v>63300056</v>
      </c>
      <c r="J3550" t="s">
        <v>1536</v>
      </c>
      <c r="K3550" s="3"/>
      <c r="L3550" s="3">
        <v>0</v>
      </c>
      <c r="M3550" s="3">
        <v>0</v>
      </c>
      <c r="N3550" s="107"/>
      <c r="O3550" s="100"/>
      <c r="P3550" s="3">
        <f t="shared" si="55"/>
        <v>0</v>
      </c>
    </row>
    <row r="3551" spans="1:16" x14ac:dyDescent="0.35">
      <c r="A3551" t="s">
        <v>10</v>
      </c>
      <c r="C3551" t="s">
        <v>19</v>
      </c>
      <c r="D3551" t="s">
        <v>103</v>
      </c>
      <c r="E3551" t="s">
        <v>147</v>
      </c>
      <c r="F3551" t="s">
        <v>148</v>
      </c>
      <c r="G3551">
        <v>5325</v>
      </c>
      <c r="H3551" t="s">
        <v>146</v>
      </c>
      <c r="I3551">
        <v>63300060</v>
      </c>
      <c r="J3551" t="s">
        <v>1546</v>
      </c>
      <c r="K3551" s="3"/>
      <c r="L3551" s="3">
        <v>0</v>
      </c>
      <c r="M3551" s="3">
        <v>0</v>
      </c>
      <c r="N3551" s="107"/>
      <c r="O3551" s="100"/>
      <c r="P3551" s="3">
        <f t="shared" si="55"/>
        <v>0</v>
      </c>
    </row>
    <row r="3552" spans="1:16" x14ac:dyDescent="0.35">
      <c r="A3552" t="s">
        <v>10</v>
      </c>
      <c r="C3552" t="s">
        <v>19</v>
      </c>
      <c r="D3552" t="s">
        <v>103</v>
      </c>
      <c r="E3552" t="s">
        <v>147</v>
      </c>
      <c r="F3552" t="s">
        <v>148</v>
      </c>
      <c r="G3552">
        <v>5325</v>
      </c>
      <c r="H3552" t="s">
        <v>146</v>
      </c>
      <c r="I3552">
        <v>63300065</v>
      </c>
      <c r="J3552" t="s">
        <v>1627</v>
      </c>
      <c r="K3552" s="3"/>
      <c r="L3552" s="3">
        <v>0</v>
      </c>
      <c r="M3552" s="3">
        <v>0</v>
      </c>
      <c r="N3552" s="107"/>
      <c r="O3552" s="100"/>
      <c r="P3552" s="3">
        <f t="shared" si="55"/>
        <v>0</v>
      </c>
    </row>
    <row r="3553" spans="1:16" x14ac:dyDescent="0.35">
      <c r="A3553" t="s">
        <v>10</v>
      </c>
      <c r="C3553" t="s">
        <v>19</v>
      </c>
      <c r="D3553" t="s">
        <v>103</v>
      </c>
      <c r="E3553" t="s">
        <v>147</v>
      </c>
      <c r="F3553" t="s">
        <v>148</v>
      </c>
      <c r="G3553">
        <v>5325</v>
      </c>
      <c r="H3553" t="s">
        <v>146</v>
      </c>
      <c r="I3553">
        <v>63300150</v>
      </c>
      <c r="J3553" t="s">
        <v>1680</v>
      </c>
      <c r="K3553" s="3"/>
      <c r="L3553" s="3">
        <v>0</v>
      </c>
      <c r="M3553" s="3">
        <v>0</v>
      </c>
      <c r="N3553" s="107"/>
      <c r="O3553" s="100"/>
      <c r="P3553" s="3">
        <f t="shared" si="55"/>
        <v>0</v>
      </c>
    </row>
    <row r="3554" spans="1:16" x14ac:dyDescent="0.35">
      <c r="A3554" t="s">
        <v>10</v>
      </c>
      <c r="C3554" t="s">
        <v>19</v>
      </c>
      <c r="D3554" t="s">
        <v>103</v>
      </c>
      <c r="E3554" t="s">
        <v>147</v>
      </c>
      <c r="F3554" t="s">
        <v>148</v>
      </c>
      <c r="G3554">
        <v>5325</v>
      </c>
      <c r="H3554" t="s">
        <v>146</v>
      </c>
      <c r="I3554">
        <v>63300152</v>
      </c>
      <c r="J3554" t="s">
        <v>1741</v>
      </c>
      <c r="K3554" s="3"/>
      <c r="L3554" s="3">
        <v>0</v>
      </c>
      <c r="M3554" s="3">
        <v>0</v>
      </c>
      <c r="N3554" s="107"/>
      <c r="O3554" s="100"/>
      <c r="P3554" s="3">
        <f t="shared" si="55"/>
        <v>0</v>
      </c>
    </row>
    <row r="3555" spans="1:16" x14ac:dyDescent="0.35">
      <c r="A3555" t="s">
        <v>10</v>
      </c>
      <c r="C3555" t="s">
        <v>19</v>
      </c>
      <c r="D3555" t="s">
        <v>103</v>
      </c>
      <c r="E3555" t="s">
        <v>1551</v>
      </c>
      <c r="F3555" t="s">
        <v>1552</v>
      </c>
      <c r="G3555">
        <v>5325</v>
      </c>
      <c r="H3555" t="s">
        <v>146</v>
      </c>
      <c r="I3555">
        <v>63300060</v>
      </c>
      <c r="J3555" t="s">
        <v>1546</v>
      </c>
      <c r="K3555" s="3"/>
      <c r="L3555" s="3">
        <v>0</v>
      </c>
      <c r="M3555" s="3">
        <v>0</v>
      </c>
      <c r="N3555" s="107"/>
      <c r="O3555" s="100"/>
      <c r="P3555" s="3">
        <f t="shared" si="55"/>
        <v>0</v>
      </c>
    </row>
    <row r="3556" spans="1:16" x14ac:dyDescent="0.35">
      <c r="A3556" t="s">
        <v>10</v>
      </c>
      <c r="C3556" t="s">
        <v>19</v>
      </c>
      <c r="D3556" t="s">
        <v>103</v>
      </c>
      <c r="E3556" t="s">
        <v>1551</v>
      </c>
      <c r="F3556" t="s">
        <v>1552</v>
      </c>
      <c r="G3556">
        <v>5325</v>
      </c>
      <c r="H3556" t="s">
        <v>146</v>
      </c>
      <c r="I3556">
        <v>63300150</v>
      </c>
      <c r="J3556" t="s">
        <v>1680</v>
      </c>
      <c r="K3556" s="3"/>
      <c r="L3556" s="3">
        <v>0</v>
      </c>
      <c r="M3556" s="3">
        <v>0</v>
      </c>
      <c r="N3556" s="107"/>
      <c r="O3556" s="100"/>
      <c r="P3556" s="3">
        <f t="shared" si="55"/>
        <v>0</v>
      </c>
    </row>
    <row r="3557" spans="1:16" x14ac:dyDescent="0.35">
      <c r="A3557" t="s">
        <v>10</v>
      </c>
      <c r="C3557" t="s">
        <v>19</v>
      </c>
      <c r="D3557" t="s">
        <v>103</v>
      </c>
      <c r="E3557" t="s">
        <v>1551</v>
      </c>
      <c r="F3557" t="s">
        <v>1552</v>
      </c>
      <c r="G3557">
        <v>5325</v>
      </c>
      <c r="H3557" t="s">
        <v>146</v>
      </c>
      <c r="I3557">
        <v>63300152</v>
      </c>
      <c r="J3557" t="s">
        <v>1741</v>
      </c>
      <c r="K3557" s="3"/>
      <c r="L3557" s="3">
        <v>0</v>
      </c>
      <c r="M3557" s="3">
        <v>0</v>
      </c>
      <c r="N3557" s="107"/>
      <c r="O3557" s="100"/>
      <c r="P3557" s="3">
        <f t="shared" si="55"/>
        <v>0</v>
      </c>
    </row>
    <row r="3558" spans="1:16" x14ac:dyDescent="0.35">
      <c r="A3558" t="s">
        <v>10</v>
      </c>
      <c r="C3558" t="s">
        <v>19</v>
      </c>
      <c r="D3558" t="s">
        <v>103</v>
      </c>
      <c r="E3558" t="s">
        <v>149</v>
      </c>
      <c r="F3558" t="s">
        <v>150</v>
      </c>
      <c r="G3558">
        <v>5325</v>
      </c>
      <c r="H3558" t="s">
        <v>146</v>
      </c>
      <c r="I3558">
        <v>63300030</v>
      </c>
      <c r="J3558" t="s">
        <v>1488</v>
      </c>
      <c r="K3558" s="3"/>
      <c r="L3558" s="3">
        <v>0</v>
      </c>
      <c r="M3558" s="3">
        <v>0</v>
      </c>
      <c r="N3558" s="107"/>
      <c r="O3558" s="100"/>
      <c r="P3558" s="3">
        <f t="shared" si="55"/>
        <v>0</v>
      </c>
    </row>
    <row r="3559" spans="1:16" x14ac:dyDescent="0.35">
      <c r="A3559" t="s">
        <v>10</v>
      </c>
      <c r="C3559" t="s">
        <v>19</v>
      </c>
      <c r="D3559" t="s">
        <v>103</v>
      </c>
      <c r="E3559" t="s">
        <v>149</v>
      </c>
      <c r="F3559" t="s">
        <v>150</v>
      </c>
      <c r="G3559">
        <v>5325</v>
      </c>
      <c r="H3559" t="s">
        <v>146</v>
      </c>
      <c r="I3559">
        <v>63300056</v>
      </c>
      <c r="J3559" t="s">
        <v>1536</v>
      </c>
      <c r="K3559" s="3"/>
      <c r="L3559" s="3">
        <v>0</v>
      </c>
      <c r="M3559" s="3">
        <v>0</v>
      </c>
      <c r="N3559" s="107"/>
      <c r="O3559" s="100"/>
      <c r="P3559" s="3">
        <f t="shared" si="55"/>
        <v>0</v>
      </c>
    </row>
    <row r="3560" spans="1:16" x14ac:dyDescent="0.35">
      <c r="A3560" t="s">
        <v>10</v>
      </c>
      <c r="C3560" t="s">
        <v>19</v>
      </c>
      <c r="D3560" t="s">
        <v>103</v>
      </c>
      <c r="E3560" t="s">
        <v>149</v>
      </c>
      <c r="F3560" t="s">
        <v>150</v>
      </c>
      <c r="G3560">
        <v>5325</v>
      </c>
      <c r="H3560" t="s">
        <v>146</v>
      </c>
      <c r="I3560">
        <v>63300060</v>
      </c>
      <c r="J3560" t="s">
        <v>1546</v>
      </c>
      <c r="K3560" s="3"/>
      <c r="L3560" s="3">
        <v>0</v>
      </c>
      <c r="M3560" s="3">
        <v>0</v>
      </c>
      <c r="N3560" s="107"/>
      <c r="O3560" s="100"/>
      <c r="P3560" s="3">
        <f t="shared" si="55"/>
        <v>0</v>
      </c>
    </row>
    <row r="3561" spans="1:16" x14ac:dyDescent="0.35">
      <c r="A3561" t="s">
        <v>10</v>
      </c>
      <c r="C3561" t="s">
        <v>19</v>
      </c>
      <c r="D3561" t="s">
        <v>103</v>
      </c>
      <c r="E3561" t="s">
        <v>149</v>
      </c>
      <c r="F3561" t="s">
        <v>150</v>
      </c>
      <c r="G3561">
        <v>5325</v>
      </c>
      <c r="H3561" t="s">
        <v>146</v>
      </c>
      <c r="I3561">
        <v>63300150</v>
      </c>
      <c r="J3561" t="s">
        <v>1680</v>
      </c>
      <c r="K3561" s="3"/>
      <c r="L3561" s="3">
        <v>0</v>
      </c>
      <c r="M3561" s="3">
        <v>0</v>
      </c>
      <c r="N3561" s="107"/>
      <c r="O3561" s="100"/>
      <c r="P3561" s="3">
        <f t="shared" si="55"/>
        <v>0</v>
      </c>
    </row>
    <row r="3562" spans="1:16" x14ac:dyDescent="0.35">
      <c r="A3562" t="s">
        <v>10</v>
      </c>
      <c r="C3562" t="s">
        <v>19</v>
      </c>
      <c r="D3562" t="s">
        <v>103</v>
      </c>
      <c r="E3562" t="s">
        <v>149</v>
      </c>
      <c r="F3562" t="s">
        <v>150</v>
      </c>
      <c r="G3562">
        <v>5325</v>
      </c>
      <c r="H3562" t="s">
        <v>146</v>
      </c>
      <c r="I3562">
        <v>63300152</v>
      </c>
      <c r="J3562" t="s">
        <v>1741</v>
      </c>
      <c r="K3562" s="3"/>
      <c r="L3562" s="3">
        <v>0</v>
      </c>
      <c r="M3562" s="3">
        <v>0</v>
      </c>
      <c r="N3562" s="107"/>
      <c r="O3562" s="100"/>
      <c r="P3562" s="3">
        <f t="shared" si="55"/>
        <v>0</v>
      </c>
    </row>
    <row r="3563" spans="1:16" x14ac:dyDescent="0.35">
      <c r="A3563" t="s">
        <v>10</v>
      </c>
      <c r="C3563" t="s">
        <v>19</v>
      </c>
      <c r="D3563" t="s">
        <v>103</v>
      </c>
      <c r="E3563" t="s">
        <v>151</v>
      </c>
      <c r="F3563" t="s">
        <v>152</v>
      </c>
      <c r="G3563">
        <v>5325</v>
      </c>
      <c r="H3563" t="s">
        <v>146</v>
      </c>
      <c r="I3563">
        <v>63300030</v>
      </c>
      <c r="J3563" t="s">
        <v>1488</v>
      </c>
      <c r="K3563" s="3"/>
      <c r="L3563" s="3">
        <v>0</v>
      </c>
      <c r="M3563" s="3">
        <v>0</v>
      </c>
      <c r="N3563" s="107"/>
      <c r="O3563" s="100"/>
      <c r="P3563" s="3">
        <f t="shared" si="55"/>
        <v>0</v>
      </c>
    </row>
    <row r="3564" spans="1:16" x14ac:dyDescent="0.35">
      <c r="A3564" t="s">
        <v>10</v>
      </c>
      <c r="C3564" t="s">
        <v>19</v>
      </c>
      <c r="D3564" t="s">
        <v>103</v>
      </c>
      <c r="E3564" t="s">
        <v>151</v>
      </c>
      <c r="F3564" t="s">
        <v>152</v>
      </c>
      <c r="G3564">
        <v>5325</v>
      </c>
      <c r="H3564" t="s">
        <v>146</v>
      </c>
      <c r="I3564">
        <v>63300033</v>
      </c>
      <c r="J3564" t="s">
        <v>1661</v>
      </c>
      <c r="K3564" s="3"/>
      <c r="L3564" s="3">
        <v>0</v>
      </c>
      <c r="M3564" s="3">
        <v>0</v>
      </c>
      <c r="N3564" s="107"/>
      <c r="O3564" s="100"/>
      <c r="P3564" s="3">
        <f t="shared" si="55"/>
        <v>0</v>
      </c>
    </row>
    <row r="3565" spans="1:16" x14ac:dyDescent="0.35">
      <c r="A3565" t="s">
        <v>10</v>
      </c>
      <c r="C3565" t="s">
        <v>19</v>
      </c>
      <c r="D3565" t="s">
        <v>103</v>
      </c>
      <c r="E3565" t="s">
        <v>151</v>
      </c>
      <c r="F3565" t="s">
        <v>152</v>
      </c>
      <c r="G3565">
        <v>5325</v>
      </c>
      <c r="H3565" t="s">
        <v>146</v>
      </c>
      <c r="I3565">
        <v>63300056</v>
      </c>
      <c r="J3565" t="s">
        <v>1536</v>
      </c>
      <c r="K3565" s="3"/>
      <c r="L3565" s="3">
        <v>0</v>
      </c>
      <c r="M3565" s="3">
        <v>0</v>
      </c>
      <c r="N3565" s="107"/>
      <c r="O3565" s="100"/>
      <c r="P3565" s="3">
        <f t="shared" si="55"/>
        <v>0</v>
      </c>
    </row>
    <row r="3566" spans="1:16" x14ac:dyDescent="0.35">
      <c r="A3566" t="s">
        <v>10</v>
      </c>
      <c r="C3566" t="s">
        <v>19</v>
      </c>
      <c r="D3566" t="s">
        <v>103</v>
      </c>
      <c r="E3566" t="s">
        <v>151</v>
      </c>
      <c r="F3566" t="s">
        <v>152</v>
      </c>
      <c r="G3566">
        <v>5325</v>
      </c>
      <c r="H3566" t="s">
        <v>146</v>
      </c>
      <c r="I3566">
        <v>63300060</v>
      </c>
      <c r="J3566" t="s">
        <v>1546</v>
      </c>
      <c r="K3566" s="3"/>
      <c r="L3566" s="3">
        <v>0</v>
      </c>
      <c r="M3566" s="3">
        <v>0</v>
      </c>
      <c r="N3566" s="107"/>
      <c r="O3566" s="100"/>
      <c r="P3566" s="3">
        <f t="shared" si="55"/>
        <v>0</v>
      </c>
    </row>
    <row r="3567" spans="1:16" x14ac:dyDescent="0.35">
      <c r="A3567" t="s">
        <v>10</v>
      </c>
      <c r="C3567" t="s">
        <v>19</v>
      </c>
      <c r="D3567" t="s">
        <v>103</v>
      </c>
      <c r="E3567" t="s">
        <v>151</v>
      </c>
      <c r="F3567" t="s">
        <v>152</v>
      </c>
      <c r="G3567">
        <v>5325</v>
      </c>
      <c r="H3567" t="s">
        <v>146</v>
      </c>
      <c r="I3567">
        <v>63300065</v>
      </c>
      <c r="J3567" t="s">
        <v>1627</v>
      </c>
      <c r="K3567" s="3"/>
      <c r="L3567" s="3">
        <v>0</v>
      </c>
      <c r="M3567" s="3">
        <v>0</v>
      </c>
      <c r="N3567" s="107"/>
      <c r="O3567" s="100"/>
      <c r="P3567" s="3">
        <f t="shared" si="55"/>
        <v>0</v>
      </c>
    </row>
    <row r="3568" spans="1:16" x14ac:dyDescent="0.35">
      <c r="A3568" t="s">
        <v>10</v>
      </c>
      <c r="C3568" t="s">
        <v>19</v>
      </c>
      <c r="D3568" t="s">
        <v>103</v>
      </c>
      <c r="E3568" t="s">
        <v>151</v>
      </c>
      <c r="F3568" t="s">
        <v>152</v>
      </c>
      <c r="G3568">
        <v>5325</v>
      </c>
      <c r="H3568" t="s">
        <v>146</v>
      </c>
      <c r="I3568">
        <v>63300070</v>
      </c>
      <c r="J3568" t="s">
        <v>1658</v>
      </c>
      <c r="K3568" s="3"/>
      <c r="L3568" s="3">
        <v>0</v>
      </c>
      <c r="M3568" s="3">
        <v>0</v>
      </c>
      <c r="N3568" s="107"/>
      <c r="O3568" s="100"/>
      <c r="P3568" s="3">
        <f t="shared" si="55"/>
        <v>0</v>
      </c>
    </row>
    <row r="3569" spans="1:16" x14ac:dyDescent="0.35">
      <c r="A3569" t="s">
        <v>10</v>
      </c>
      <c r="C3569" t="s">
        <v>19</v>
      </c>
      <c r="D3569" t="s">
        <v>103</v>
      </c>
      <c r="E3569" t="s">
        <v>151</v>
      </c>
      <c r="F3569" t="s">
        <v>152</v>
      </c>
      <c r="G3569">
        <v>5325</v>
      </c>
      <c r="H3569" t="s">
        <v>146</v>
      </c>
      <c r="I3569">
        <v>63300075</v>
      </c>
      <c r="J3569" t="s">
        <v>1480</v>
      </c>
      <c r="K3569" s="3"/>
      <c r="L3569" s="3">
        <v>0</v>
      </c>
      <c r="M3569" s="3">
        <v>0</v>
      </c>
      <c r="N3569" s="107"/>
      <c r="O3569" s="100"/>
      <c r="P3569" s="3">
        <f t="shared" si="55"/>
        <v>0</v>
      </c>
    </row>
    <row r="3570" spans="1:16" x14ac:dyDescent="0.35">
      <c r="A3570" t="s">
        <v>10</v>
      </c>
      <c r="C3570" t="s">
        <v>19</v>
      </c>
      <c r="D3570" t="s">
        <v>103</v>
      </c>
      <c r="E3570" t="s">
        <v>151</v>
      </c>
      <c r="F3570" t="s">
        <v>152</v>
      </c>
      <c r="G3570">
        <v>5325</v>
      </c>
      <c r="H3570" t="s">
        <v>146</v>
      </c>
      <c r="I3570">
        <v>63300150</v>
      </c>
      <c r="J3570" t="s">
        <v>1680</v>
      </c>
      <c r="K3570" s="3"/>
      <c r="L3570" s="3">
        <v>0</v>
      </c>
      <c r="M3570" s="3">
        <v>0</v>
      </c>
      <c r="N3570" s="107"/>
      <c r="O3570" s="100"/>
      <c r="P3570" s="3">
        <f t="shared" si="55"/>
        <v>0</v>
      </c>
    </row>
    <row r="3571" spans="1:16" x14ac:dyDescent="0.35">
      <c r="A3571" t="s">
        <v>10</v>
      </c>
      <c r="C3571" t="s">
        <v>19</v>
      </c>
      <c r="D3571" t="s">
        <v>103</v>
      </c>
      <c r="E3571" t="s">
        <v>151</v>
      </c>
      <c r="F3571" t="s">
        <v>152</v>
      </c>
      <c r="G3571">
        <v>5325</v>
      </c>
      <c r="H3571" t="s">
        <v>146</v>
      </c>
      <c r="I3571">
        <v>63300160</v>
      </c>
      <c r="J3571" t="s">
        <v>1878</v>
      </c>
      <c r="K3571" s="3"/>
      <c r="L3571" s="3">
        <v>0</v>
      </c>
      <c r="M3571" s="3">
        <v>0</v>
      </c>
      <c r="N3571" s="107"/>
      <c r="O3571" s="100"/>
      <c r="P3571" s="3">
        <f t="shared" si="55"/>
        <v>0</v>
      </c>
    </row>
    <row r="3572" spans="1:16" x14ac:dyDescent="0.35">
      <c r="A3572" t="s">
        <v>10</v>
      </c>
      <c r="C3572" t="s">
        <v>19</v>
      </c>
      <c r="D3572" t="s">
        <v>103</v>
      </c>
      <c r="E3572" t="s">
        <v>1701</v>
      </c>
      <c r="F3572" t="s">
        <v>1702</v>
      </c>
      <c r="G3572">
        <v>5325</v>
      </c>
      <c r="H3572" t="s">
        <v>146</v>
      </c>
      <c r="I3572">
        <v>63300150</v>
      </c>
      <c r="J3572" t="s">
        <v>1680</v>
      </c>
      <c r="K3572" s="3"/>
      <c r="L3572" s="3">
        <v>0</v>
      </c>
      <c r="M3572" s="3">
        <v>0</v>
      </c>
      <c r="N3572" s="107"/>
      <c r="O3572" s="100"/>
      <c r="P3572" s="3">
        <f t="shared" si="55"/>
        <v>0</v>
      </c>
    </row>
    <row r="3573" spans="1:16" x14ac:dyDescent="0.35">
      <c r="A3573" t="s">
        <v>10</v>
      </c>
      <c r="C3573" t="s">
        <v>19</v>
      </c>
      <c r="D3573" t="s">
        <v>103</v>
      </c>
      <c r="E3573" t="s">
        <v>1701</v>
      </c>
      <c r="F3573" t="s">
        <v>1702</v>
      </c>
      <c r="G3573">
        <v>5325</v>
      </c>
      <c r="H3573" t="s">
        <v>146</v>
      </c>
      <c r="I3573">
        <v>63300152</v>
      </c>
      <c r="J3573" t="s">
        <v>1741</v>
      </c>
      <c r="K3573" s="3"/>
      <c r="L3573" s="3">
        <v>0</v>
      </c>
      <c r="M3573" s="3">
        <v>0</v>
      </c>
      <c r="N3573" s="107"/>
      <c r="O3573" s="100"/>
      <c r="P3573" s="3">
        <f t="shared" si="55"/>
        <v>0</v>
      </c>
    </row>
    <row r="3574" spans="1:16" x14ac:dyDescent="0.35">
      <c r="A3574" t="s">
        <v>10</v>
      </c>
      <c r="C3574" t="s">
        <v>19</v>
      </c>
      <c r="D3574" t="s">
        <v>103</v>
      </c>
      <c r="E3574" t="s">
        <v>1703</v>
      </c>
      <c r="F3574" t="s">
        <v>1704</v>
      </c>
      <c r="G3574">
        <v>5325</v>
      </c>
      <c r="H3574" t="s">
        <v>146</v>
      </c>
      <c r="I3574">
        <v>63300150</v>
      </c>
      <c r="J3574" t="s">
        <v>1680</v>
      </c>
      <c r="K3574" s="3"/>
      <c r="L3574" s="3">
        <v>0</v>
      </c>
      <c r="M3574" s="3">
        <v>0</v>
      </c>
      <c r="N3574" s="107"/>
      <c r="O3574" s="100"/>
      <c r="P3574" s="3">
        <f t="shared" si="55"/>
        <v>0</v>
      </c>
    </row>
    <row r="3575" spans="1:16" x14ac:dyDescent="0.35">
      <c r="A3575" t="s">
        <v>10</v>
      </c>
      <c r="C3575" t="s">
        <v>19</v>
      </c>
      <c r="D3575" t="s">
        <v>103</v>
      </c>
      <c r="E3575" t="s">
        <v>1703</v>
      </c>
      <c r="F3575" t="s">
        <v>1704</v>
      </c>
      <c r="G3575">
        <v>5325</v>
      </c>
      <c r="H3575" t="s">
        <v>146</v>
      </c>
      <c r="I3575">
        <v>63300152</v>
      </c>
      <c r="J3575" t="s">
        <v>1741</v>
      </c>
      <c r="K3575" s="3"/>
      <c r="L3575" s="3">
        <v>0</v>
      </c>
      <c r="M3575" s="3">
        <v>0</v>
      </c>
      <c r="N3575" s="107"/>
      <c r="O3575" s="100"/>
      <c r="P3575" s="3">
        <f t="shared" si="55"/>
        <v>0</v>
      </c>
    </row>
    <row r="3576" spans="1:16" x14ac:dyDescent="0.35">
      <c r="A3576" t="s">
        <v>10</v>
      </c>
      <c r="C3576" t="s">
        <v>19</v>
      </c>
      <c r="D3576" t="s">
        <v>103</v>
      </c>
      <c r="E3576" t="s">
        <v>1705</v>
      </c>
      <c r="F3576" t="s">
        <v>1706</v>
      </c>
      <c r="G3576">
        <v>5325</v>
      </c>
      <c r="H3576" t="s">
        <v>146</v>
      </c>
      <c r="I3576">
        <v>63300150</v>
      </c>
      <c r="J3576" t="s">
        <v>1680</v>
      </c>
      <c r="K3576" s="3"/>
      <c r="L3576" s="3">
        <v>0</v>
      </c>
      <c r="M3576" s="3">
        <v>0</v>
      </c>
      <c r="N3576" s="107"/>
      <c r="O3576" s="100"/>
      <c r="P3576" s="3">
        <f t="shared" si="55"/>
        <v>0</v>
      </c>
    </row>
    <row r="3577" spans="1:16" x14ac:dyDescent="0.35">
      <c r="A3577" t="s">
        <v>10</v>
      </c>
      <c r="C3577" t="s">
        <v>19</v>
      </c>
      <c r="D3577" t="s">
        <v>103</v>
      </c>
      <c r="E3577" t="s">
        <v>1705</v>
      </c>
      <c r="F3577" t="s">
        <v>1706</v>
      </c>
      <c r="G3577">
        <v>5325</v>
      </c>
      <c r="H3577" t="s">
        <v>146</v>
      </c>
      <c r="I3577">
        <v>63300152</v>
      </c>
      <c r="J3577" t="s">
        <v>1741</v>
      </c>
      <c r="K3577" s="3"/>
      <c r="L3577" s="3">
        <v>0</v>
      </c>
      <c r="M3577" s="3">
        <v>0</v>
      </c>
      <c r="N3577" s="107"/>
      <c r="O3577" s="100"/>
      <c r="P3577" s="3">
        <f t="shared" si="55"/>
        <v>0</v>
      </c>
    </row>
    <row r="3578" spans="1:16" x14ac:dyDescent="0.35">
      <c r="A3578" t="s">
        <v>10</v>
      </c>
      <c r="C3578" t="s">
        <v>19</v>
      </c>
      <c r="D3578" t="s">
        <v>103</v>
      </c>
      <c r="E3578" t="s">
        <v>1553</v>
      </c>
      <c r="F3578" t="s">
        <v>1554</v>
      </c>
      <c r="G3578">
        <v>5325</v>
      </c>
      <c r="H3578" t="s">
        <v>146</v>
      </c>
      <c r="I3578">
        <v>63300060</v>
      </c>
      <c r="J3578" t="s">
        <v>1546</v>
      </c>
      <c r="K3578" s="3"/>
      <c r="L3578" s="3">
        <v>0</v>
      </c>
      <c r="M3578" s="3">
        <v>0</v>
      </c>
      <c r="N3578" s="107"/>
      <c r="O3578" s="100"/>
      <c r="P3578" s="3">
        <f t="shared" si="55"/>
        <v>0</v>
      </c>
    </row>
    <row r="3579" spans="1:16" x14ac:dyDescent="0.35">
      <c r="A3579" t="s">
        <v>10</v>
      </c>
      <c r="C3579" t="s">
        <v>19</v>
      </c>
      <c r="D3579" t="s">
        <v>103</v>
      </c>
      <c r="E3579" t="s">
        <v>1553</v>
      </c>
      <c r="F3579" t="s">
        <v>1554</v>
      </c>
      <c r="G3579">
        <v>5325</v>
      </c>
      <c r="H3579" t="s">
        <v>146</v>
      </c>
      <c r="I3579">
        <v>63300150</v>
      </c>
      <c r="J3579" t="s">
        <v>1680</v>
      </c>
      <c r="K3579" s="3"/>
      <c r="L3579" s="3">
        <v>0</v>
      </c>
      <c r="M3579" s="3">
        <v>0</v>
      </c>
      <c r="N3579" s="107"/>
      <c r="O3579" s="100"/>
      <c r="P3579" s="3">
        <f t="shared" si="55"/>
        <v>0</v>
      </c>
    </row>
    <row r="3580" spans="1:16" x14ac:dyDescent="0.35">
      <c r="A3580" t="s">
        <v>10</v>
      </c>
      <c r="C3580" t="s">
        <v>19</v>
      </c>
      <c r="D3580" t="s">
        <v>103</v>
      </c>
      <c r="E3580" t="s">
        <v>1493</v>
      </c>
      <c r="F3580" t="s">
        <v>1494</v>
      </c>
      <c r="G3580">
        <v>5325</v>
      </c>
      <c r="H3580" t="s">
        <v>146</v>
      </c>
      <c r="I3580">
        <v>63300030</v>
      </c>
      <c r="J3580" t="s">
        <v>1488</v>
      </c>
      <c r="K3580" s="3"/>
      <c r="L3580" s="3">
        <v>0</v>
      </c>
      <c r="M3580" s="3">
        <v>0</v>
      </c>
      <c r="N3580" s="107"/>
      <c r="O3580" s="100"/>
      <c r="P3580" s="3">
        <f t="shared" si="55"/>
        <v>0</v>
      </c>
    </row>
    <row r="3581" spans="1:16" x14ac:dyDescent="0.35">
      <c r="A3581" t="s">
        <v>10</v>
      </c>
      <c r="C3581" t="s">
        <v>19</v>
      </c>
      <c r="D3581" t="s">
        <v>103</v>
      </c>
      <c r="E3581" t="s">
        <v>1493</v>
      </c>
      <c r="F3581" t="s">
        <v>1494</v>
      </c>
      <c r="G3581">
        <v>5325</v>
      </c>
      <c r="H3581" t="s">
        <v>146</v>
      </c>
      <c r="I3581">
        <v>63300033</v>
      </c>
      <c r="J3581" t="s">
        <v>1661</v>
      </c>
      <c r="K3581" s="3"/>
      <c r="L3581" s="3">
        <v>0</v>
      </c>
      <c r="M3581" s="3">
        <v>0</v>
      </c>
      <c r="N3581" s="107"/>
      <c r="O3581" s="100"/>
      <c r="P3581" s="3">
        <f t="shared" si="55"/>
        <v>0</v>
      </c>
    </row>
    <row r="3582" spans="1:16" x14ac:dyDescent="0.35">
      <c r="A3582" t="s">
        <v>10</v>
      </c>
      <c r="C3582" t="s">
        <v>19</v>
      </c>
      <c r="D3582" t="s">
        <v>103</v>
      </c>
      <c r="E3582" t="s">
        <v>1493</v>
      </c>
      <c r="F3582" t="s">
        <v>1494</v>
      </c>
      <c r="G3582">
        <v>5325</v>
      </c>
      <c r="H3582" t="s">
        <v>146</v>
      </c>
      <c r="I3582">
        <v>63300060</v>
      </c>
      <c r="J3582" t="s">
        <v>1546</v>
      </c>
      <c r="K3582" s="3"/>
      <c r="L3582" s="3">
        <v>0</v>
      </c>
      <c r="M3582" s="3">
        <v>0</v>
      </c>
      <c r="N3582" s="107"/>
      <c r="O3582" s="100"/>
      <c r="P3582" s="3">
        <f t="shared" si="55"/>
        <v>0</v>
      </c>
    </row>
    <row r="3583" spans="1:16" x14ac:dyDescent="0.35">
      <c r="A3583" t="s">
        <v>10</v>
      </c>
      <c r="C3583" t="s">
        <v>19</v>
      </c>
      <c r="D3583" t="s">
        <v>103</v>
      </c>
      <c r="E3583" t="s">
        <v>1493</v>
      </c>
      <c r="F3583" t="s">
        <v>1494</v>
      </c>
      <c r="G3583">
        <v>5325</v>
      </c>
      <c r="H3583" t="s">
        <v>146</v>
      </c>
      <c r="I3583">
        <v>63300150</v>
      </c>
      <c r="J3583" t="s">
        <v>1680</v>
      </c>
      <c r="K3583" s="3"/>
      <c r="L3583" s="3">
        <v>0</v>
      </c>
      <c r="M3583" s="3">
        <v>0</v>
      </c>
      <c r="N3583" s="107"/>
      <c r="O3583" s="100"/>
      <c r="P3583" s="3">
        <f t="shared" si="55"/>
        <v>0</v>
      </c>
    </row>
    <row r="3584" spans="1:16" x14ac:dyDescent="0.35">
      <c r="A3584" t="s">
        <v>10</v>
      </c>
      <c r="C3584" t="s">
        <v>19</v>
      </c>
      <c r="D3584" t="s">
        <v>103</v>
      </c>
      <c r="E3584" t="s">
        <v>1493</v>
      </c>
      <c r="F3584" t="s">
        <v>1494</v>
      </c>
      <c r="G3584">
        <v>5325</v>
      </c>
      <c r="H3584" t="s">
        <v>146</v>
      </c>
      <c r="I3584">
        <v>63300152</v>
      </c>
      <c r="J3584" t="s">
        <v>1741</v>
      </c>
      <c r="K3584" s="3"/>
      <c r="L3584" s="3">
        <v>0</v>
      </c>
      <c r="M3584" s="3">
        <v>0</v>
      </c>
      <c r="N3584" s="107"/>
      <c r="O3584" s="100"/>
      <c r="P3584" s="3">
        <f t="shared" si="55"/>
        <v>0</v>
      </c>
    </row>
    <row r="3585" spans="1:16" x14ac:dyDescent="0.35">
      <c r="A3585" t="s">
        <v>10</v>
      </c>
      <c r="C3585" t="s">
        <v>19</v>
      </c>
      <c r="D3585" t="s">
        <v>103</v>
      </c>
      <c r="E3585" t="s">
        <v>1493</v>
      </c>
      <c r="F3585" t="s">
        <v>1494</v>
      </c>
      <c r="G3585">
        <v>5325</v>
      </c>
      <c r="H3585" t="s">
        <v>146</v>
      </c>
      <c r="I3585">
        <v>63300160</v>
      </c>
      <c r="J3585" t="s">
        <v>1878</v>
      </c>
      <c r="K3585" s="3"/>
      <c r="L3585" s="3">
        <v>0</v>
      </c>
      <c r="M3585" s="3">
        <v>0</v>
      </c>
      <c r="N3585" s="107"/>
      <c r="O3585" s="100"/>
      <c r="P3585" s="3">
        <f t="shared" si="55"/>
        <v>0</v>
      </c>
    </row>
    <row r="3586" spans="1:16" x14ac:dyDescent="0.35">
      <c r="A3586" t="s">
        <v>10</v>
      </c>
      <c r="C3586" t="s">
        <v>19</v>
      </c>
      <c r="D3586" t="s">
        <v>103</v>
      </c>
      <c r="E3586" t="s">
        <v>153</v>
      </c>
      <c r="F3586" t="s">
        <v>154</v>
      </c>
      <c r="G3586">
        <v>5325</v>
      </c>
      <c r="H3586" t="s">
        <v>146</v>
      </c>
      <c r="I3586">
        <v>63300030</v>
      </c>
      <c r="J3586" t="s">
        <v>1488</v>
      </c>
      <c r="K3586" s="3"/>
      <c r="L3586" s="3">
        <v>0</v>
      </c>
      <c r="M3586" s="3">
        <v>0</v>
      </c>
      <c r="N3586" s="107"/>
      <c r="O3586" s="100"/>
      <c r="P3586" s="3">
        <f t="shared" si="55"/>
        <v>0</v>
      </c>
    </row>
    <row r="3587" spans="1:16" x14ac:dyDescent="0.35">
      <c r="A3587" t="s">
        <v>10</v>
      </c>
      <c r="C3587" t="s">
        <v>19</v>
      </c>
      <c r="D3587" t="s">
        <v>103</v>
      </c>
      <c r="E3587" t="s">
        <v>153</v>
      </c>
      <c r="F3587" t="s">
        <v>154</v>
      </c>
      <c r="G3587">
        <v>5325</v>
      </c>
      <c r="H3587" t="s">
        <v>146</v>
      </c>
      <c r="I3587">
        <v>63300033</v>
      </c>
      <c r="J3587" t="s">
        <v>1661</v>
      </c>
      <c r="K3587" s="3"/>
      <c r="L3587" s="3">
        <v>0</v>
      </c>
      <c r="M3587" s="3">
        <v>0</v>
      </c>
      <c r="N3587" s="107"/>
      <c r="O3587" s="100"/>
      <c r="P3587" s="3">
        <f t="shared" si="55"/>
        <v>0</v>
      </c>
    </row>
    <row r="3588" spans="1:16" x14ac:dyDescent="0.35">
      <c r="A3588" t="s">
        <v>10</v>
      </c>
      <c r="C3588" t="s">
        <v>19</v>
      </c>
      <c r="D3588" t="s">
        <v>103</v>
      </c>
      <c r="E3588" t="s">
        <v>153</v>
      </c>
      <c r="F3588" t="s">
        <v>154</v>
      </c>
      <c r="G3588">
        <v>5325</v>
      </c>
      <c r="H3588" t="s">
        <v>146</v>
      </c>
      <c r="I3588">
        <v>63300056</v>
      </c>
      <c r="J3588" t="s">
        <v>1536</v>
      </c>
      <c r="K3588" s="3"/>
      <c r="L3588" s="3">
        <v>0</v>
      </c>
      <c r="M3588" s="3">
        <v>0</v>
      </c>
      <c r="N3588" s="107"/>
      <c r="O3588" s="100"/>
      <c r="P3588" s="3">
        <f t="shared" ref="P3588:P3651" si="56">SUM(L3588:N3588)</f>
        <v>0</v>
      </c>
    </row>
    <row r="3589" spans="1:16" x14ac:dyDescent="0.35">
      <c r="A3589" t="s">
        <v>10</v>
      </c>
      <c r="C3589" t="s">
        <v>19</v>
      </c>
      <c r="D3589" t="s">
        <v>103</v>
      </c>
      <c r="E3589" t="s">
        <v>153</v>
      </c>
      <c r="F3589" t="s">
        <v>154</v>
      </c>
      <c r="G3589">
        <v>5325</v>
      </c>
      <c r="H3589" t="s">
        <v>146</v>
      </c>
      <c r="I3589">
        <v>63300060</v>
      </c>
      <c r="J3589" t="s">
        <v>1546</v>
      </c>
      <c r="K3589" s="3"/>
      <c r="L3589" s="3">
        <v>0</v>
      </c>
      <c r="M3589" s="3">
        <v>0</v>
      </c>
      <c r="N3589" s="107"/>
      <c r="O3589" s="100"/>
      <c r="P3589" s="3">
        <f t="shared" si="56"/>
        <v>0</v>
      </c>
    </row>
    <row r="3590" spans="1:16" x14ac:dyDescent="0.35">
      <c r="A3590" t="s">
        <v>10</v>
      </c>
      <c r="C3590" t="s">
        <v>19</v>
      </c>
      <c r="D3590" t="s">
        <v>103</v>
      </c>
      <c r="E3590" t="s">
        <v>153</v>
      </c>
      <c r="F3590" t="s">
        <v>154</v>
      </c>
      <c r="G3590">
        <v>5325</v>
      </c>
      <c r="H3590" t="s">
        <v>146</v>
      </c>
      <c r="I3590">
        <v>63300150</v>
      </c>
      <c r="J3590" t="s">
        <v>1680</v>
      </c>
      <c r="K3590" s="3"/>
      <c r="L3590" s="3">
        <v>0</v>
      </c>
      <c r="M3590" s="3">
        <v>0</v>
      </c>
      <c r="N3590" s="107"/>
      <c r="O3590" s="100"/>
      <c r="P3590" s="3">
        <f t="shared" si="56"/>
        <v>0</v>
      </c>
    </row>
    <row r="3591" spans="1:16" x14ac:dyDescent="0.35">
      <c r="A3591" t="s">
        <v>10</v>
      </c>
      <c r="C3591" t="s">
        <v>19</v>
      </c>
      <c r="D3591" t="s">
        <v>103</v>
      </c>
      <c r="E3591" t="s">
        <v>153</v>
      </c>
      <c r="F3591" t="s">
        <v>154</v>
      </c>
      <c r="G3591">
        <v>5325</v>
      </c>
      <c r="H3591" t="s">
        <v>146</v>
      </c>
      <c r="I3591">
        <v>63300152</v>
      </c>
      <c r="J3591" t="s">
        <v>1741</v>
      </c>
      <c r="K3591" s="3"/>
      <c r="L3591" s="3">
        <v>0</v>
      </c>
      <c r="M3591" s="3">
        <v>0</v>
      </c>
      <c r="N3591" s="107"/>
      <c r="O3591" s="100"/>
      <c r="P3591" s="3">
        <f t="shared" si="56"/>
        <v>0</v>
      </c>
    </row>
    <row r="3592" spans="1:16" x14ac:dyDescent="0.35">
      <c r="A3592" t="s">
        <v>10</v>
      </c>
      <c r="C3592" t="s">
        <v>19</v>
      </c>
      <c r="D3592" t="s">
        <v>103</v>
      </c>
      <c r="E3592" t="s">
        <v>1881</v>
      </c>
      <c r="F3592" t="s">
        <v>1882</v>
      </c>
      <c r="G3592">
        <v>5325</v>
      </c>
      <c r="H3592" t="s">
        <v>146</v>
      </c>
      <c r="I3592">
        <v>63300150</v>
      </c>
      <c r="J3592" t="s">
        <v>1680</v>
      </c>
      <c r="K3592" s="3"/>
      <c r="L3592" s="3">
        <v>0</v>
      </c>
      <c r="M3592" s="3">
        <v>0</v>
      </c>
      <c r="N3592" s="107"/>
      <c r="O3592" s="100"/>
      <c r="P3592" s="3">
        <f t="shared" si="56"/>
        <v>0</v>
      </c>
    </row>
    <row r="3593" spans="1:16" x14ac:dyDescent="0.35">
      <c r="A3593" t="s">
        <v>10</v>
      </c>
      <c r="C3593" t="s">
        <v>19</v>
      </c>
      <c r="D3593" t="s">
        <v>103</v>
      </c>
      <c r="E3593" t="s">
        <v>1881</v>
      </c>
      <c r="F3593" t="s">
        <v>1882</v>
      </c>
      <c r="G3593">
        <v>5325</v>
      </c>
      <c r="H3593" t="s">
        <v>146</v>
      </c>
      <c r="I3593">
        <v>63300160</v>
      </c>
      <c r="J3593" t="s">
        <v>1878</v>
      </c>
      <c r="K3593" s="3"/>
      <c r="L3593" s="3">
        <v>0</v>
      </c>
      <c r="M3593" s="3">
        <v>0</v>
      </c>
      <c r="N3593" s="107"/>
      <c r="O3593" s="100"/>
      <c r="P3593" s="3">
        <f t="shared" si="56"/>
        <v>0</v>
      </c>
    </row>
    <row r="3594" spans="1:16" x14ac:dyDescent="0.35">
      <c r="A3594" t="s">
        <v>10</v>
      </c>
      <c r="C3594" t="s">
        <v>19</v>
      </c>
      <c r="D3594" t="s">
        <v>103</v>
      </c>
      <c r="E3594" t="s">
        <v>155</v>
      </c>
      <c r="F3594" t="s">
        <v>156</v>
      </c>
      <c r="G3594">
        <v>5325</v>
      </c>
      <c r="H3594" t="s">
        <v>146</v>
      </c>
      <c r="I3594">
        <v>63300030</v>
      </c>
      <c r="J3594" t="s">
        <v>1488</v>
      </c>
      <c r="K3594" s="3"/>
      <c r="L3594" s="3">
        <v>0</v>
      </c>
      <c r="M3594" s="3">
        <v>0</v>
      </c>
      <c r="N3594" s="107"/>
      <c r="O3594" s="100"/>
      <c r="P3594" s="3">
        <f t="shared" si="56"/>
        <v>0</v>
      </c>
    </row>
    <row r="3595" spans="1:16" x14ac:dyDescent="0.35">
      <c r="A3595" t="s">
        <v>10</v>
      </c>
      <c r="C3595" t="s">
        <v>19</v>
      </c>
      <c r="D3595" t="s">
        <v>103</v>
      </c>
      <c r="E3595" t="s">
        <v>155</v>
      </c>
      <c r="F3595" t="s">
        <v>156</v>
      </c>
      <c r="G3595">
        <v>5325</v>
      </c>
      <c r="H3595" t="s">
        <v>146</v>
      </c>
      <c r="I3595">
        <v>63300056</v>
      </c>
      <c r="J3595" t="s">
        <v>1536</v>
      </c>
      <c r="K3595" s="3"/>
      <c r="L3595" s="3">
        <v>0</v>
      </c>
      <c r="M3595" s="3">
        <v>0</v>
      </c>
      <c r="N3595" s="107"/>
      <c r="O3595" s="100"/>
      <c r="P3595" s="3">
        <f t="shared" si="56"/>
        <v>0</v>
      </c>
    </row>
    <row r="3596" spans="1:16" x14ac:dyDescent="0.35">
      <c r="A3596" t="s">
        <v>10</v>
      </c>
      <c r="C3596" t="s">
        <v>19</v>
      </c>
      <c r="D3596" t="s">
        <v>103</v>
      </c>
      <c r="E3596" t="s">
        <v>155</v>
      </c>
      <c r="F3596" t="s">
        <v>156</v>
      </c>
      <c r="G3596">
        <v>5325</v>
      </c>
      <c r="H3596" t="s">
        <v>146</v>
      </c>
      <c r="I3596">
        <v>63300060</v>
      </c>
      <c r="J3596" t="s">
        <v>1546</v>
      </c>
      <c r="K3596" s="3"/>
      <c r="L3596" s="3">
        <v>0</v>
      </c>
      <c r="M3596" s="3">
        <v>0</v>
      </c>
      <c r="N3596" s="107"/>
      <c r="O3596" s="100"/>
      <c r="P3596" s="3">
        <f t="shared" si="56"/>
        <v>0</v>
      </c>
    </row>
    <row r="3597" spans="1:16" x14ac:dyDescent="0.35">
      <c r="A3597" t="s">
        <v>10</v>
      </c>
      <c r="C3597" t="s">
        <v>19</v>
      </c>
      <c r="D3597" t="s">
        <v>103</v>
      </c>
      <c r="E3597" t="s">
        <v>155</v>
      </c>
      <c r="F3597" t="s">
        <v>156</v>
      </c>
      <c r="G3597">
        <v>5325</v>
      </c>
      <c r="H3597" t="s">
        <v>146</v>
      </c>
      <c r="I3597">
        <v>63300065</v>
      </c>
      <c r="J3597" t="s">
        <v>1627</v>
      </c>
      <c r="K3597" s="3"/>
      <c r="L3597" s="3">
        <v>0</v>
      </c>
      <c r="M3597" s="3">
        <v>0</v>
      </c>
      <c r="N3597" s="107"/>
      <c r="O3597" s="100"/>
      <c r="P3597" s="3">
        <f t="shared" si="56"/>
        <v>0</v>
      </c>
    </row>
    <row r="3598" spans="1:16" x14ac:dyDescent="0.35">
      <c r="A3598" t="s">
        <v>10</v>
      </c>
      <c r="C3598" t="s">
        <v>19</v>
      </c>
      <c r="D3598" t="s">
        <v>103</v>
      </c>
      <c r="E3598" t="s">
        <v>155</v>
      </c>
      <c r="F3598" t="s">
        <v>156</v>
      </c>
      <c r="G3598">
        <v>5325</v>
      </c>
      <c r="H3598" t="s">
        <v>146</v>
      </c>
      <c r="I3598">
        <v>63300150</v>
      </c>
      <c r="J3598" t="s">
        <v>1680</v>
      </c>
      <c r="K3598" s="3"/>
      <c r="L3598" s="3">
        <v>0</v>
      </c>
      <c r="M3598" s="3">
        <v>0</v>
      </c>
      <c r="N3598" s="107"/>
      <c r="O3598" s="100"/>
      <c r="P3598" s="3">
        <f t="shared" si="56"/>
        <v>0</v>
      </c>
    </row>
    <row r="3599" spans="1:16" x14ac:dyDescent="0.35">
      <c r="A3599" t="s">
        <v>10</v>
      </c>
      <c r="C3599" t="s">
        <v>19</v>
      </c>
      <c r="D3599" t="s">
        <v>103</v>
      </c>
      <c r="E3599" t="s">
        <v>155</v>
      </c>
      <c r="F3599" t="s">
        <v>156</v>
      </c>
      <c r="G3599">
        <v>5325</v>
      </c>
      <c r="H3599" t="s">
        <v>146</v>
      </c>
      <c r="I3599">
        <v>63300152</v>
      </c>
      <c r="J3599" t="s">
        <v>1741</v>
      </c>
      <c r="K3599" s="3"/>
      <c r="L3599" s="3">
        <v>0</v>
      </c>
      <c r="M3599" s="3">
        <v>0</v>
      </c>
      <c r="N3599" s="107"/>
      <c r="O3599" s="100"/>
      <c r="P3599" s="3">
        <f t="shared" si="56"/>
        <v>0</v>
      </c>
    </row>
    <row r="3600" spans="1:16" x14ac:dyDescent="0.35">
      <c r="A3600" t="s">
        <v>10</v>
      </c>
      <c r="C3600" t="s">
        <v>19</v>
      </c>
      <c r="D3600" t="s">
        <v>103</v>
      </c>
      <c r="E3600" t="s">
        <v>1555</v>
      </c>
      <c r="F3600" t="s">
        <v>1556</v>
      </c>
      <c r="G3600">
        <v>5325</v>
      </c>
      <c r="H3600" t="s">
        <v>146</v>
      </c>
      <c r="I3600">
        <v>63300060</v>
      </c>
      <c r="J3600" t="s">
        <v>1546</v>
      </c>
      <c r="K3600" s="3"/>
      <c r="L3600" s="3">
        <v>0</v>
      </c>
      <c r="M3600" s="3">
        <v>0</v>
      </c>
      <c r="N3600" s="107"/>
      <c r="O3600" s="100"/>
      <c r="P3600" s="3">
        <f t="shared" si="56"/>
        <v>0</v>
      </c>
    </row>
    <row r="3601" spans="1:16" x14ac:dyDescent="0.35">
      <c r="A3601" t="s">
        <v>10</v>
      </c>
      <c r="C3601" t="s">
        <v>19</v>
      </c>
      <c r="D3601" t="s">
        <v>103</v>
      </c>
      <c r="E3601" t="s">
        <v>1555</v>
      </c>
      <c r="F3601" t="s">
        <v>1556</v>
      </c>
      <c r="G3601">
        <v>5325</v>
      </c>
      <c r="H3601" t="s">
        <v>146</v>
      </c>
      <c r="I3601">
        <v>63300150</v>
      </c>
      <c r="J3601" t="s">
        <v>1680</v>
      </c>
      <c r="K3601" s="3"/>
      <c r="L3601" s="3">
        <v>0</v>
      </c>
      <c r="M3601" s="3">
        <v>0</v>
      </c>
      <c r="N3601" s="107"/>
      <c r="O3601" s="100"/>
      <c r="P3601" s="3">
        <f t="shared" si="56"/>
        <v>0</v>
      </c>
    </row>
    <row r="3602" spans="1:16" x14ac:dyDescent="0.35">
      <c r="A3602" t="s">
        <v>10</v>
      </c>
      <c r="C3602" t="s">
        <v>19</v>
      </c>
      <c r="D3602" t="s">
        <v>103</v>
      </c>
      <c r="E3602" t="s">
        <v>1555</v>
      </c>
      <c r="F3602" t="s">
        <v>1556</v>
      </c>
      <c r="G3602">
        <v>5325</v>
      </c>
      <c r="H3602" t="s">
        <v>146</v>
      </c>
      <c r="I3602">
        <v>63300152</v>
      </c>
      <c r="J3602" t="s">
        <v>1741</v>
      </c>
      <c r="K3602" s="3"/>
      <c r="L3602" s="3">
        <v>0</v>
      </c>
      <c r="M3602" s="3">
        <v>0</v>
      </c>
      <c r="N3602" s="107"/>
      <c r="O3602" s="100"/>
      <c r="P3602" s="3">
        <f t="shared" si="56"/>
        <v>0</v>
      </c>
    </row>
    <row r="3603" spans="1:16" x14ac:dyDescent="0.35">
      <c r="A3603" t="s">
        <v>10</v>
      </c>
      <c r="C3603" t="s">
        <v>19</v>
      </c>
      <c r="D3603" t="s">
        <v>103</v>
      </c>
      <c r="E3603" t="s">
        <v>1495</v>
      </c>
      <c r="F3603" t="s">
        <v>1496</v>
      </c>
      <c r="G3603">
        <v>5325</v>
      </c>
      <c r="H3603" t="s">
        <v>146</v>
      </c>
      <c r="I3603">
        <v>63300030</v>
      </c>
      <c r="J3603" t="s">
        <v>1488</v>
      </c>
      <c r="K3603" s="3"/>
      <c r="L3603" s="3">
        <v>0</v>
      </c>
      <c r="M3603" s="3">
        <v>0</v>
      </c>
      <c r="N3603" s="107"/>
      <c r="O3603" s="100"/>
      <c r="P3603" s="3">
        <f t="shared" si="56"/>
        <v>0</v>
      </c>
    </row>
    <row r="3604" spans="1:16" x14ac:dyDescent="0.35">
      <c r="A3604" t="s">
        <v>10</v>
      </c>
      <c r="C3604" t="s">
        <v>19</v>
      </c>
      <c r="D3604" t="s">
        <v>103</v>
      </c>
      <c r="E3604" t="s">
        <v>1495</v>
      </c>
      <c r="F3604" t="s">
        <v>1496</v>
      </c>
      <c r="G3604">
        <v>5325</v>
      </c>
      <c r="H3604" t="s">
        <v>146</v>
      </c>
      <c r="I3604">
        <v>63300033</v>
      </c>
      <c r="J3604" t="s">
        <v>1661</v>
      </c>
      <c r="K3604" s="3"/>
      <c r="L3604" s="3">
        <v>0</v>
      </c>
      <c r="M3604" s="3">
        <v>0</v>
      </c>
      <c r="N3604" s="107"/>
      <c r="O3604" s="100"/>
      <c r="P3604" s="3">
        <f t="shared" si="56"/>
        <v>0</v>
      </c>
    </row>
    <row r="3605" spans="1:16" x14ac:dyDescent="0.35">
      <c r="A3605" t="s">
        <v>10</v>
      </c>
      <c r="C3605" t="s">
        <v>19</v>
      </c>
      <c r="D3605" t="s">
        <v>103</v>
      </c>
      <c r="E3605" t="s">
        <v>1495</v>
      </c>
      <c r="F3605" t="s">
        <v>1496</v>
      </c>
      <c r="G3605">
        <v>5325</v>
      </c>
      <c r="H3605" t="s">
        <v>146</v>
      </c>
      <c r="I3605">
        <v>63300060</v>
      </c>
      <c r="J3605" t="s">
        <v>1546</v>
      </c>
      <c r="K3605" s="3"/>
      <c r="L3605" s="3">
        <v>0</v>
      </c>
      <c r="M3605" s="3">
        <v>0</v>
      </c>
      <c r="N3605" s="107"/>
      <c r="O3605" s="100"/>
      <c r="P3605" s="3">
        <f t="shared" si="56"/>
        <v>0</v>
      </c>
    </row>
    <row r="3606" spans="1:16" x14ac:dyDescent="0.35">
      <c r="A3606" t="s">
        <v>10</v>
      </c>
      <c r="C3606" t="s">
        <v>19</v>
      </c>
      <c r="D3606" t="s">
        <v>103</v>
      </c>
      <c r="E3606" t="s">
        <v>1495</v>
      </c>
      <c r="F3606" t="s">
        <v>1496</v>
      </c>
      <c r="G3606">
        <v>5325</v>
      </c>
      <c r="H3606" t="s">
        <v>146</v>
      </c>
      <c r="I3606">
        <v>63300150</v>
      </c>
      <c r="J3606" t="s">
        <v>1680</v>
      </c>
      <c r="K3606" s="3"/>
      <c r="L3606" s="3">
        <v>0</v>
      </c>
      <c r="M3606" s="3">
        <v>0</v>
      </c>
      <c r="N3606" s="107"/>
      <c r="O3606" s="100"/>
      <c r="P3606" s="3">
        <f t="shared" si="56"/>
        <v>0</v>
      </c>
    </row>
    <row r="3607" spans="1:16" x14ac:dyDescent="0.35">
      <c r="A3607" t="s">
        <v>10</v>
      </c>
      <c r="C3607" t="s">
        <v>19</v>
      </c>
      <c r="D3607" t="s">
        <v>103</v>
      </c>
      <c r="E3607" t="s">
        <v>1495</v>
      </c>
      <c r="F3607" t="s">
        <v>1496</v>
      </c>
      <c r="G3607">
        <v>5325</v>
      </c>
      <c r="H3607" t="s">
        <v>146</v>
      </c>
      <c r="I3607">
        <v>63300152</v>
      </c>
      <c r="J3607" t="s">
        <v>1741</v>
      </c>
      <c r="K3607" s="3"/>
      <c r="L3607" s="3">
        <v>0</v>
      </c>
      <c r="M3607" s="3">
        <v>0</v>
      </c>
      <c r="N3607" s="107"/>
      <c r="O3607" s="100"/>
      <c r="P3607" s="3">
        <f t="shared" si="56"/>
        <v>0</v>
      </c>
    </row>
    <row r="3608" spans="1:16" x14ac:dyDescent="0.35">
      <c r="A3608" t="s">
        <v>10</v>
      </c>
      <c r="C3608" t="s">
        <v>19</v>
      </c>
      <c r="D3608" t="s">
        <v>103</v>
      </c>
      <c r="E3608" t="s">
        <v>157</v>
      </c>
      <c r="F3608" t="s">
        <v>158</v>
      </c>
      <c r="G3608">
        <v>5325</v>
      </c>
      <c r="H3608" t="s">
        <v>146</v>
      </c>
      <c r="I3608">
        <v>63300030</v>
      </c>
      <c r="J3608" t="s">
        <v>1488</v>
      </c>
      <c r="K3608" s="3"/>
      <c r="L3608" s="3">
        <v>0</v>
      </c>
      <c r="M3608" s="3">
        <v>0</v>
      </c>
      <c r="N3608" s="107"/>
      <c r="O3608" s="100"/>
      <c r="P3608" s="3">
        <f t="shared" si="56"/>
        <v>0</v>
      </c>
    </row>
    <row r="3609" spans="1:16" x14ac:dyDescent="0.35">
      <c r="A3609" t="s">
        <v>10</v>
      </c>
      <c r="C3609" t="s">
        <v>19</v>
      </c>
      <c r="D3609" t="s">
        <v>103</v>
      </c>
      <c r="E3609" t="s">
        <v>157</v>
      </c>
      <c r="F3609" t="s">
        <v>158</v>
      </c>
      <c r="G3609">
        <v>5325</v>
      </c>
      <c r="H3609" t="s">
        <v>146</v>
      </c>
      <c r="I3609">
        <v>63300033</v>
      </c>
      <c r="J3609" t="s">
        <v>1661</v>
      </c>
      <c r="K3609" s="3"/>
      <c r="L3609" s="3">
        <v>0</v>
      </c>
      <c r="M3609" s="3">
        <v>0</v>
      </c>
      <c r="N3609" s="107"/>
      <c r="O3609" s="100"/>
      <c r="P3609" s="3">
        <f t="shared" si="56"/>
        <v>0</v>
      </c>
    </row>
    <row r="3610" spans="1:16" x14ac:dyDescent="0.35">
      <c r="A3610" t="s">
        <v>10</v>
      </c>
      <c r="C3610" t="s">
        <v>19</v>
      </c>
      <c r="D3610" t="s">
        <v>103</v>
      </c>
      <c r="E3610" t="s">
        <v>157</v>
      </c>
      <c r="F3610" t="s">
        <v>158</v>
      </c>
      <c r="G3610">
        <v>5325</v>
      </c>
      <c r="H3610" t="s">
        <v>146</v>
      </c>
      <c r="I3610">
        <v>63300056</v>
      </c>
      <c r="J3610" t="s">
        <v>1536</v>
      </c>
      <c r="K3610" s="3"/>
      <c r="L3610" s="3">
        <v>0</v>
      </c>
      <c r="M3610" s="3">
        <v>0</v>
      </c>
      <c r="N3610" s="107"/>
      <c r="O3610" s="100"/>
      <c r="P3610" s="3">
        <f t="shared" si="56"/>
        <v>0</v>
      </c>
    </row>
    <row r="3611" spans="1:16" x14ac:dyDescent="0.35">
      <c r="A3611" t="s">
        <v>10</v>
      </c>
      <c r="C3611" t="s">
        <v>19</v>
      </c>
      <c r="D3611" t="s">
        <v>103</v>
      </c>
      <c r="E3611" t="s">
        <v>157</v>
      </c>
      <c r="F3611" t="s">
        <v>158</v>
      </c>
      <c r="G3611">
        <v>5325</v>
      </c>
      <c r="H3611" t="s">
        <v>146</v>
      </c>
      <c r="I3611">
        <v>63300060</v>
      </c>
      <c r="J3611" t="s">
        <v>1546</v>
      </c>
      <c r="K3611" s="3"/>
      <c r="L3611" s="3">
        <v>0</v>
      </c>
      <c r="M3611" s="3">
        <v>0</v>
      </c>
      <c r="N3611" s="107"/>
      <c r="O3611" s="100"/>
      <c r="P3611" s="3">
        <f t="shared" si="56"/>
        <v>0</v>
      </c>
    </row>
    <row r="3612" spans="1:16" x14ac:dyDescent="0.35">
      <c r="A3612" t="s">
        <v>10</v>
      </c>
      <c r="C3612" t="s">
        <v>19</v>
      </c>
      <c r="D3612" t="s">
        <v>103</v>
      </c>
      <c r="E3612" t="s">
        <v>157</v>
      </c>
      <c r="F3612" t="s">
        <v>158</v>
      </c>
      <c r="G3612">
        <v>5325</v>
      </c>
      <c r="H3612" t="s">
        <v>146</v>
      </c>
      <c r="I3612">
        <v>63300065</v>
      </c>
      <c r="J3612" t="s">
        <v>1627</v>
      </c>
      <c r="K3612" s="3"/>
      <c r="L3612" s="3">
        <v>0</v>
      </c>
      <c r="M3612" s="3">
        <v>0</v>
      </c>
      <c r="N3612" s="107"/>
      <c r="O3612" s="100"/>
      <c r="P3612" s="3">
        <f t="shared" si="56"/>
        <v>0</v>
      </c>
    </row>
    <row r="3613" spans="1:16" x14ac:dyDescent="0.35">
      <c r="A3613" t="s">
        <v>10</v>
      </c>
      <c r="C3613" t="s">
        <v>19</v>
      </c>
      <c r="D3613" t="s">
        <v>103</v>
      </c>
      <c r="E3613" t="s">
        <v>157</v>
      </c>
      <c r="F3613" t="s">
        <v>158</v>
      </c>
      <c r="G3613">
        <v>5325</v>
      </c>
      <c r="H3613" t="s">
        <v>146</v>
      </c>
      <c r="I3613">
        <v>63300075</v>
      </c>
      <c r="J3613" t="s">
        <v>1480</v>
      </c>
      <c r="K3613" s="3"/>
      <c r="L3613" s="3">
        <v>0</v>
      </c>
      <c r="M3613" s="3">
        <v>0</v>
      </c>
      <c r="N3613" s="107"/>
      <c r="O3613" s="100"/>
      <c r="P3613" s="3">
        <f t="shared" si="56"/>
        <v>0</v>
      </c>
    </row>
    <row r="3614" spans="1:16" x14ac:dyDescent="0.35">
      <c r="A3614" t="s">
        <v>10</v>
      </c>
      <c r="C3614" t="s">
        <v>19</v>
      </c>
      <c r="D3614" t="s">
        <v>103</v>
      </c>
      <c r="E3614" t="s">
        <v>157</v>
      </c>
      <c r="F3614" t="s">
        <v>158</v>
      </c>
      <c r="G3614">
        <v>5325</v>
      </c>
      <c r="H3614" t="s">
        <v>146</v>
      </c>
      <c r="I3614">
        <v>63300150</v>
      </c>
      <c r="J3614" t="s">
        <v>1680</v>
      </c>
      <c r="K3614" s="3"/>
      <c r="L3614" s="3">
        <v>0</v>
      </c>
      <c r="M3614" s="3">
        <v>0</v>
      </c>
      <c r="N3614" s="107"/>
      <c r="O3614" s="100"/>
      <c r="P3614" s="3">
        <f t="shared" si="56"/>
        <v>0</v>
      </c>
    </row>
    <row r="3615" spans="1:16" x14ac:dyDescent="0.35">
      <c r="A3615" t="s">
        <v>10</v>
      </c>
      <c r="C3615" t="s">
        <v>19</v>
      </c>
      <c r="D3615" t="s">
        <v>103</v>
      </c>
      <c r="E3615" t="s">
        <v>157</v>
      </c>
      <c r="F3615" t="s">
        <v>158</v>
      </c>
      <c r="G3615">
        <v>5325</v>
      </c>
      <c r="H3615" t="s">
        <v>146</v>
      </c>
      <c r="I3615">
        <v>63300152</v>
      </c>
      <c r="J3615" t="s">
        <v>1741</v>
      </c>
      <c r="K3615" s="3"/>
      <c r="L3615" s="3">
        <v>0</v>
      </c>
      <c r="M3615" s="3">
        <v>0</v>
      </c>
      <c r="N3615" s="107"/>
      <c r="O3615" s="100"/>
      <c r="P3615" s="3">
        <f t="shared" si="56"/>
        <v>0</v>
      </c>
    </row>
    <row r="3616" spans="1:16" x14ac:dyDescent="0.35">
      <c r="A3616" t="s">
        <v>10</v>
      </c>
      <c r="C3616" t="s">
        <v>19</v>
      </c>
      <c r="D3616" t="s">
        <v>103</v>
      </c>
      <c r="E3616" t="s">
        <v>1748</v>
      </c>
      <c r="F3616" t="s">
        <v>1749</v>
      </c>
      <c r="G3616">
        <v>5325</v>
      </c>
      <c r="H3616" t="s">
        <v>146</v>
      </c>
      <c r="I3616">
        <v>63300150</v>
      </c>
      <c r="J3616" t="s">
        <v>1680</v>
      </c>
      <c r="K3616" s="3"/>
      <c r="L3616" s="3">
        <v>0</v>
      </c>
      <c r="M3616" s="3">
        <v>0</v>
      </c>
      <c r="N3616" s="107"/>
      <c r="O3616" s="100"/>
      <c r="P3616" s="3">
        <f t="shared" si="56"/>
        <v>0</v>
      </c>
    </row>
    <row r="3617" spans="1:16" x14ac:dyDescent="0.35">
      <c r="A3617" t="s">
        <v>10</v>
      </c>
      <c r="C3617" t="s">
        <v>19</v>
      </c>
      <c r="D3617" t="s">
        <v>103</v>
      </c>
      <c r="E3617" t="s">
        <v>1748</v>
      </c>
      <c r="F3617" t="s">
        <v>1749</v>
      </c>
      <c r="G3617">
        <v>5325</v>
      </c>
      <c r="H3617" t="s">
        <v>146</v>
      </c>
      <c r="I3617">
        <v>63300152</v>
      </c>
      <c r="J3617" t="s">
        <v>1741</v>
      </c>
      <c r="K3617" s="3"/>
      <c r="L3617" s="3">
        <v>0</v>
      </c>
      <c r="M3617" s="3">
        <v>0</v>
      </c>
      <c r="N3617" s="107"/>
      <c r="O3617" s="100"/>
      <c r="P3617" s="3">
        <f t="shared" si="56"/>
        <v>0</v>
      </c>
    </row>
    <row r="3618" spans="1:16" x14ac:dyDescent="0.35">
      <c r="A3618" t="s">
        <v>10</v>
      </c>
      <c r="C3618" t="s">
        <v>19</v>
      </c>
      <c r="D3618" t="s">
        <v>103</v>
      </c>
      <c r="E3618" t="s">
        <v>135</v>
      </c>
      <c r="F3618" t="s">
        <v>136</v>
      </c>
      <c r="G3618">
        <v>5327</v>
      </c>
      <c r="H3618" t="s">
        <v>137</v>
      </c>
      <c r="I3618">
        <v>63300030</v>
      </c>
      <c r="J3618" t="s">
        <v>1488</v>
      </c>
      <c r="K3618" s="3"/>
      <c r="L3618" s="3">
        <v>0</v>
      </c>
      <c r="M3618" s="3">
        <v>0</v>
      </c>
      <c r="N3618" s="107"/>
      <c r="O3618" s="100"/>
      <c r="P3618" s="3">
        <f t="shared" si="56"/>
        <v>0</v>
      </c>
    </row>
    <row r="3619" spans="1:16" x14ac:dyDescent="0.35">
      <c r="A3619" t="s">
        <v>10</v>
      </c>
      <c r="C3619" t="s">
        <v>19</v>
      </c>
      <c r="D3619" t="s">
        <v>103</v>
      </c>
      <c r="E3619" t="s">
        <v>135</v>
      </c>
      <c r="F3619" t="s">
        <v>136</v>
      </c>
      <c r="G3619">
        <v>5327</v>
      </c>
      <c r="H3619" t="s">
        <v>137</v>
      </c>
      <c r="I3619">
        <v>63300056</v>
      </c>
      <c r="J3619" t="s">
        <v>1536</v>
      </c>
      <c r="K3619" s="3"/>
      <c r="L3619" s="3">
        <v>0</v>
      </c>
      <c r="M3619" s="3">
        <v>0</v>
      </c>
      <c r="N3619" s="107"/>
      <c r="O3619" s="100"/>
      <c r="P3619" s="3">
        <f t="shared" si="56"/>
        <v>0</v>
      </c>
    </row>
    <row r="3620" spans="1:16" x14ac:dyDescent="0.35">
      <c r="A3620" t="s">
        <v>10</v>
      </c>
      <c r="C3620" t="s">
        <v>19</v>
      </c>
      <c r="D3620" t="s">
        <v>103</v>
      </c>
      <c r="E3620" t="s">
        <v>135</v>
      </c>
      <c r="F3620" t="s">
        <v>136</v>
      </c>
      <c r="G3620">
        <v>5327</v>
      </c>
      <c r="H3620" t="s">
        <v>137</v>
      </c>
      <c r="I3620">
        <v>63300060</v>
      </c>
      <c r="J3620" t="s">
        <v>1546</v>
      </c>
      <c r="K3620" s="3"/>
      <c r="L3620" s="3">
        <v>0</v>
      </c>
      <c r="M3620" s="3">
        <v>0</v>
      </c>
      <c r="N3620" s="107"/>
      <c r="O3620" s="100"/>
      <c r="P3620" s="3">
        <f t="shared" si="56"/>
        <v>0</v>
      </c>
    </row>
    <row r="3621" spans="1:16" x14ac:dyDescent="0.35">
      <c r="A3621" t="s">
        <v>10</v>
      </c>
      <c r="C3621" t="s">
        <v>19</v>
      </c>
      <c r="D3621" t="s">
        <v>103</v>
      </c>
      <c r="E3621" t="s">
        <v>135</v>
      </c>
      <c r="F3621" t="s">
        <v>136</v>
      </c>
      <c r="G3621">
        <v>5327</v>
      </c>
      <c r="H3621" t="s">
        <v>137</v>
      </c>
      <c r="I3621">
        <v>63300150</v>
      </c>
      <c r="J3621" t="s">
        <v>1680</v>
      </c>
      <c r="K3621" s="3"/>
      <c r="L3621" s="3">
        <v>0</v>
      </c>
      <c r="M3621" s="3">
        <v>0</v>
      </c>
      <c r="N3621" s="107"/>
      <c r="O3621" s="100"/>
      <c r="P3621" s="3">
        <f t="shared" si="56"/>
        <v>0</v>
      </c>
    </row>
    <row r="3622" spans="1:16" x14ac:dyDescent="0.35">
      <c r="A3622" t="s">
        <v>10</v>
      </c>
      <c r="C3622" t="s">
        <v>19</v>
      </c>
      <c r="D3622" t="s">
        <v>103</v>
      </c>
      <c r="E3622" t="s">
        <v>135</v>
      </c>
      <c r="F3622" t="s">
        <v>136</v>
      </c>
      <c r="G3622">
        <v>5327</v>
      </c>
      <c r="H3622" t="s">
        <v>137</v>
      </c>
      <c r="I3622">
        <v>63300155</v>
      </c>
      <c r="J3622" t="s">
        <v>1877</v>
      </c>
      <c r="K3622" s="3"/>
      <c r="L3622" s="3">
        <v>0</v>
      </c>
      <c r="M3622" s="3">
        <v>0</v>
      </c>
      <c r="N3622" s="107"/>
      <c r="O3622" s="100"/>
      <c r="P3622" s="3">
        <f t="shared" si="56"/>
        <v>0</v>
      </c>
    </row>
    <row r="3623" spans="1:16" x14ac:dyDescent="0.35">
      <c r="A3623" t="s">
        <v>10</v>
      </c>
      <c r="C3623" t="s">
        <v>19</v>
      </c>
      <c r="D3623" t="s">
        <v>103</v>
      </c>
      <c r="E3623" t="s">
        <v>1659</v>
      </c>
      <c r="F3623" t="s">
        <v>1660</v>
      </c>
      <c r="G3623">
        <v>5327</v>
      </c>
      <c r="H3623" t="s">
        <v>137</v>
      </c>
      <c r="I3623">
        <v>63300070</v>
      </c>
      <c r="J3623" t="s">
        <v>1658</v>
      </c>
      <c r="K3623" s="3"/>
      <c r="L3623" s="3">
        <v>0</v>
      </c>
      <c r="M3623" s="3">
        <v>0</v>
      </c>
      <c r="N3623" s="107"/>
      <c r="O3623" s="100"/>
      <c r="P3623" s="3">
        <f t="shared" si="56"/>
        <v>0</v>
      </c>
    </row>
    <row r="3624" spans="1:16" x14ac:dyDescent="0.35">
      <c r="A3624" t="s">
        <v>10</v>
      </c>
      <c r="C3624" t="s">
        <v>19</v>
      </c>
      <c r="D3624" t="s">
        <v>103</v>
      </c>
      <c r="E3624" t="s">
        <v>1659</v>
      </c>
      <c r="F3624" t="s">
        <v>1660</v>
      </c>
      <c r="G3624">
        <v>5327</v>
      </c>
      <c r="H3624" t="s">
        <v>137</v>
      </c>
      <c r="I3624">
        <v>63300150</v>
      </c>
      <c r="J3624" t="s">
        <v>1680</v>
      </c>
      <c r="K3624" s="3"/>
      <c r="L3624" s="3">
        <v>0</v>
      </c>
      <c r="M3624" s="3">
        <v>0</v>
      </c>
      <c r="N3624" s="107"/>
      <c r="O3624" s="100"/>
      <c r="P3624" s="3">
        <f t="shared" si="56"/>
        <v>0</v>
      </c>
    </row>
    <row r="3625" spans="1:16" x14ac:dyDescent="0.35">
      <c r="A3625" t="s">
        <v>10</v>
      </c>
      <c r="C3625" t="s">
        <v>19</v>
      </c>
      <c r="D3625" t="s">
        <v>103</v>
      </c>
      <c r="E3625" t="s">
        <v>1659</v>
      </c>
      <c r="F3625" t="s">
        <v>1660</v>
      </c>
      <c r="G3625">
        <v>5327</v>
      </c>
      <c r="H3625" t="s">
        <v>137</v>
      </c>
      <c r="I3625">
        <v>63300160</v>
      </c>
      <c r="J3625" t="s">
        <v>1878</v>
      </c>
      <c r="K3625" s="3"/>
      <c r="L3625" s="3">
        <v>0</v>
      </c>
      <c r="M3625" s="3">
        <v>0</v>
      </c>
      <c r="N3625" s="107"/>
      <c r="O3625" s="100"/>
      <c r="P3625" s="3">
        <f t="shared" si="56"/>
        <v>0</v>
      </c>
    </row>
    <row r="3626" spans="1:16" x14ac:dyDescent="0.35">
      <c r="A3626" t="s">
        <v>10</v>
      </c>
      <c r="C3626" t="s">
        <v>19</v>
      </c>
      <c r="D3626" t="s">
        <v>103</v>
      </c>
      <c r="E3626" t="s">
        <v>138</v>
      </c>
      <c r="F3626" t="s">
        <v>139</v>
      </c>
      <c r="G3626">
        <v>5327</v>
      </c>
      <c r="H3626" t="s">
        <v>137</v>
      </c>
      <c r="I3626">
        <v>63300030</v>
      </c>
      <c r="J3626" t="s">
        <v>1488</v>
      </c>
      <c r="K3626" s="3"/>
      <c r="L3626" s="3">
        <v>0</v>
      </c>
      <c r="M3626" s="3">
        <v>0</v>
      </c>
      <c r="N3626" s="107"/>
      <c r="O3626" s="100"/>
      <c r="P3626" s="3">
        <f t="shared" si="56"/>
        <v>0</v>
      </c>
    </row>
    <row r="3627" spans="1:16" x14ac:dyDescent="0.35">
      <c r="A3627" t="s">
        <v>10</v>
      </c>
      <c r="C3627" t="s">
        <v>19</v>
      </c>
      <c r="D3627" t="s">
        <v>103</v>
      </c>
      <c r="E3627" t="s">
        <v>138</v>
      </c>
      <c r="F3627" t="s">
        <v>139</v>
      </c>
      <c r="G3627">
        <v>5327</v>
      </c>
      <c r="H3627" t="s">
        <v>137</v>
      </c>
      <c r="I3627">
        <v>63300056</v>
      </c>
      <c r="J3627" t="s">
        <v>1536</v>
      </c>
      <c r="K3627" s="3"/>
      <c r="L3627" s="3">
        <v>0</v>
      </c>
      <c r="M3627" s="3">
        <v>0</v>
      </c>
      <c r="N3627" s="107"/>
      <c r="O3627" s="100"/>
      <c r="P3627" s="3">
        <f t="shared" si="56"/>
        <v>0</v>
      </c>
    </row>
    <row r="3628" spans="1:16" x14ac:dyDescent="0.35">
      <c r="A3628" t="s">
        <v>10</v>
      </c>
      <c r="C3628" t="s">
        <v>19</v>
      </c>
      <c r="D3628" t="s">
        <v>103</v>
      </c>
      <c r="E3628" t="s">
        <v>138</v>
      </c>
      <c r="F3628" t="s">
        <v>139</v>
      </c>
      <c r="G3628">
        <v>5327</v>
      </c>
      <c r="H3628" t="s">
        <v>137</v>
      </c>
      <c r="I3628">
        <v>63300060</v>
      </c>
      <c r="J3628" t="s">
        <v>1546</v>
      </c>
      <c r="K3628" s="3"/>
      <c r="L3628" s="3">
        <v>0</v>
      </c>
      <c r="M3628" s="3">
        <v>0</v>
      </c>
      <c r="N3628" s="107"/>
      <c r="O3628" s="100"/>
      <c r="P3628" s="3">
        <f t="shared" si="56"/>
        <v>0</v>
      </c>
    </row>
    <row r="3629" spans="1:16" x14ac:dyDescent="0.35">
      <c r="A3629" t="s">
        <v>10</v>
      </c>
      <c r="C3629" t="s">
        <v>19</v>
      </c>
      <c r="D3629" t="s">
        <v>103</v>
      </c>
      <c r="E3629" t="s">
        <v>138</v>
      </c>
      <c r="F3629" t="s">
        <v>139</v>
      </c>
      <c r="G3629">
        <v>5327</v>
      </c>
      <c r="H3629" t="s">
        <v>137</v>
      </c>
      <c r="I3629">
        <v>63300150</v>
      </c>
      <c r="J3629" t="s">
        <v>1680</v>
      </c>
      <c r="K3629" s="3"/>
      <c r="L3629" s="3">
        <v>0</v>
      </c>
      <c r="M3629" s="3">
        <v>0</v>
      </c>
      <c r="N3629" s="107"/>
      <c r="O3629" s="100"/>
      <c r="P3629" s="3">
        <f t="shared" si="56"/>
        <v>0</v>
      </c>
    </row>
    <row r="3630" spans="1:16" x14ac:dyDescent="0.35">
      <c r="A3630" t="s">
        <v>10</v>
      </c>
      <c r="C3630" t="s">
        <v>19</v>
      </c>
      <c r="D3630" t="s">
        <v>103</v>
      </c>
      <c r="E3630" t="s">
        <v>138</v>
      </c>
      <c r="F3630" t="s">
        <v>139</v>
      </c>
      <c r="G3630">
        <v>5327</v>
      </c>
      <c r="H3630" t="s">
        <v>137</v>
      </c>
      <c r="I3630">
        <v>63300152</v>
      </c>
      <c r="J3630" t="s">
        <v>1741</v>
      </c>
      <c r="K3630" s="3"/>
      <c r="L3630" s="3">
        <v>0</v>
      </c>
      <c r="M3630" s="3">
        <v>0</v>
      </c>
      <c r="N3630" s="107"/>
      <c r="O3630" s="100"/>
      <c r="P3630" s="3">
        <f t="shared" si="56"/>
        <v>0</v>
      </c>
    </row>
    <row r="3631" spans="1:16" x14ac:dyDescent="0.35">
      <c r="A3631" t="s">
        <v>10</v>
      </c>
      <c r="C3631" t="s">
        <v>19</v>
      </c>
      <c r="D3631" t="s">
        <v>103</v>
      </c>
      <c r="E3631" t="s">
        <v>140</v>
      </c>
      <c r="F3631" t="s">
        <v>141</v>
      </c>
      <c r="G3631">
        <v>5327</v>
      </c>
      <c r="H3631" t="s">
        <v>137</v>
      </c>
      <c r="I3631">
        <v>63300033</v>
      </c>
      <c r="J3631" t="s">
        <v>1661</v>
      </c>
      <c r="K3631" s="3"/>
      <c r="L3631" s="3">
        <v>0</v>
      </c>
      <c r="M3631" s="3">
        <v>0</v>
      </c>
      <c r="N3631" s="107"/>
      <c r="O3631" s="100"/>
      <c r="P3631" s="3">
        <f t="shared" si="56"/>
        <v>0</v>
      </c>
    </row>
    <row r="3632" spans="1:16" x14ac:dyDescent="0.35">
      <c r="A3632" t="s">
        <v>10</v>
      </c>
      <c r="C3632" t="s">
        <v>19</v>
      </c>
      <c r="D3632" t="s">
        <v>103</v>
      </c>
      <c r="E3632" t="s">
        <v>140</v>
      </c>
      <c r="F3632" t="s">
        <v>141</v>
      </c>
      <c r="G3632">
        <v>5327</v>
      </c>
      <c r="H3632" t="s">
        <v>137</v>
      </c>
      <c r="I3632">
        <v>63300056</v>
      </c>
      <c r="J3632" t="s">
        <v>1536</v>
      </c>
      <c r="K3632" s="3"/>
      <c r="L3632" s="3">
        <v>0</v>
      </c>
      <c r="M3632" s="3">
        <v>0</v>
      </c>
      <c r="N3632" s="107"/>
      <c r="O3632" s="100"/>
      <c r="P3632" s="3">
        <f t="shared" si="56"/>
        <v>0</v>
      </c>
    </row>
    <row r="3633" spans="1:16" x14ac:dyDescent="0.35">
      <c r="A3633" t="s">
        <v>10</v>
      </c>
      <c r="C3633" t="s">
        <v>19</v>
      </c>
      <c r="D3633" t="s">
        <v>103</v>
      </c>
      <c r="E3633" t="s">
        <v>140</v>
      </c>
      <c r="F3633" t="s">
        <v>141</v>
      </c>
      <c r="G3633">
        <v>5327</v>
      </c>
      <c r="H3633" t="s">
        <v>137</v>
      </c>
      <c r="I3633">
        <v>63300060</v>
      </c>
      <c r="J3633" t="s">
        <v>1546</v>
      </c>
      <c r="K3633" s="3"/>
      <c r="L3633" s="3">
        <v>0</v>
      </c>
      <c r="M3633" s="3">
        <v>0</v>
      </c>
      <c r="N3633" s="107"/>
      <c r="O3633" s="100"/>
      <c r="P3633" s="3">
        <f t="shared" si="56"/>
        <v>0</v>
      </c>
    </row>
    <row r="3634" spans="1:16" x14ac:dyDescent="0.35">
      <c r="A3634" t="s">
        <v>10</v>
      </c>
      <c r="C3634" t="s">
        <v>19</v>
      </c>
      <c r="D3634" t="s">
        <v>103</v>
      </c>
      <c r="E3634" t="s">
        <v>140</v>
      </c>
      <c r="F3634" t="s">
        <v>141</v>
      </c>
      <c r="G3634">
        <v>5327</v>
      </c>
      <c r="H3634" t="s">
        <v>137</v>
      </c>
      <c r="I3634">
        <v>63300150</v>
      </c>
      <c r="J3634" t="s">
        <v>1680</v>
      </c>
      <c r="K3634" s="3"/>
      <c r="L3634" s="3">
        <v>0</v>
      </c>
      <c r="M3634" s="3">
        <v>0</v>
      </c>
      <c r="N3634" s="107"/>
      <c r="O3634" s="100"/>
      <c r="P3634" s="3">
        <f t="shared" si="56"/>
        <v>0</v>
      </c>
    </row>
    <row r="3635" spans="1:16" x14ac:dyDescent="0.35">
      <c r="A3635" t="s">
        <v>10</v>
      </c>
      <c r="C3635" t="s">
        <v>19</v>
      </c>
      <c r="D3635" t="s">
        <v>103</v>
      </c>
      <c r="E3635" t="s">
        <v>1547</v>
      </c>
      <c r="F3635" t="s">
        <v>1548</v>
      </c>
      <c r="G3635">
        <v>5327</v>
      </c>
      <c r="H3635" t="s">
        <v>137</v>
      </c>
      <c r="I3635">
        <v>63300060</v>
      </c>
      <c r="J3635" t="s">
        <v>1546</v>
      </c>
      <c r="K3635" s="3"/>
      <c r="L3635" s="3">
        <v>0</v>
      </c>
      <c r="M3635" s="3">
        <v>0</v>
      </c>
      <c r="N3635" s="107"/>
      <c r="O3635" s="100"/>
      <c r="P3635" s="3">
        <f t="shared" si="56"/>
        <v>0</v>
      </c>
    </row>
    <row r="3636" spans="1:16" x14ac:dyDescent="0.35">
      <c r="A3636" t="s">
        <v>10</v>
      </c>
      <c r="C3636" t="s">
        <v>19</v>
      </c>
      <c r="D3636" t="s">
        <v>103</v>
      </c>
      <c r="E3636" t="s">
        <v>1547</v>
      </c>
      <c r="F3636" t="s">
        <v>1548</v>
      </c>
      <c r="G3636">
        <v>5327</v>
      </c>
      <c r="H3636" t="s">
        <v>137</v>
      </c>
      <c r="I3636">
        <v>63300150</v>
      </c>
      <c r="J3636" t="s">
        <v>1680</v>
      </c>
      <c r="K3636" s="3"/>
      <c r="L3636" s="3">
        <v>0</v>
      </c>
      <c r="M3636" s="3">
        <v>0</v>
      </c>
      <c r="N3636" s="107"/>
      <c r="O3636" s="100"/>
      <c r="P3636" s="3">
        <f t="shared" si="56"/>
        <v>0</v>
      </c>
    </row>
    <row r="3637" spans="1:16" x14ac:dyDescent="0.35">
      <c r="A3637" t="s">
        <v>10</v>
      </c>
      <c r="C3637" t="s">
        <v>19</v>
      </c>
      <c r="D3637" t="s">
        <v>103</v>
      </c>
      <c r="E3637" t="s">
        <v>1547</v>
      </c>
      <c r="F3637" t="s">
        <v>1548</v>
      </c>
      <c r="G3637">
        <v>5327</v>
      </c>
      <c r="H3637" t="s">
        <v>137</v>
      </c>
      <c r="I3637">
        <v>63300152</v>
      </c>
      <c r="J3637" t="s">
        <v>1741</v>
      </c>
      <c r="K3637" s="3"/>
      <c r="L3637" s="3">
        <v>0</v>
      </c>
      <c r="M3637" s="3">
        <v>0</v>
      </c>
      <c r="N3637" s="107"/>
      <c r="O3637" s="100"/>
      <c r="P3637" s="3">
        <f t="shared" si="56"/>
        <v>0</v>
      </c>
    </row>
    <row r="3638" spans="1:16" x14ac:dyDescent="0.35">
      <c r="A3638" t="s">
        <v>10</v>
      </c>
      <c r="C3638" t="s">
        <v>19</v>
      </c>
      <c r="D3638" t="s">
        <v>103</v>
      </c>
      <c r="E3638" t="s">
        <v>1489</v>
      </c>
      <c r="F3638" t="s">
        <v>1490</v>
      </c>
      <c r="G3638">
        <v>5327</v>
      </c>
      <c r="H3638" t="s">
        <v>137</v>
      </c>
      <c r="I3638">
        <v>63300030</v>
      </c>
      <c r="J3638" t="s">
        <v>1488</v>
      </c>
      <c r="K3638" s="3"/>
      <c r="L3638" s="3">
        <v>0</v>
      </c>
      <c r="M3638" s="3">
        <v>0</v>
      </c>
      <c r="N3638" s="107"/>
      <c r="O3638" s="100"/>
      <c r="P3638" s="3">
        <f t="shared" si="56"/>
        <v>0</v>
      </c>
    </row>
    <row r="3639" spans="1:16" x14ac:dyDescent="0.35">
      <c r="A3639" t="s">
        <v>10</v>
      </c>
      <c r="C3639" t="s">
        <v>19</v>
      </c>
      <c r="D3639" t="s">
        <v>103</v>
      </c>
      <c r="E3639" t="s">
        <v>1489</v>
      </c>
      <c r="F3639" t="s">
        <v>1490</v>
      </c>
      <c r="G3639">
        <v>5327</v>
      </c>
      <c r="H3639" t="s">
        <v>137</v>
      </c>
      <c r="I3639">
        <v>63300150</v>
      </c>
      <c r="J3639" t="s">
        <v>1680</v>
      </c>
      <c r="K3639" s="3"/>
      <c r="L3639" s="3">
        <v>0</v>
      </c>
      <c r="M3639" s="3">
        <v>0</v>
      </c>
      <c r="N3639" s="107"/>
      <c r="O3639" s="100"/>
      <c r="P3639" s="3">
        <f t="shared" si="56"/>
        <v>0</v>
      </c>
    </row>
    <row r="3640" spans="1:16" x14ac:dyDescent="0.35">
      <c r="A3640" t="s">
        <v>10</v>
      </c>
      <c r="C3640" t="s">
        <v>19</v>
      </c>
      <c r="D3640" t="s">
        <v>103</v>
      </c>
      <c r="E3640" t="s">
        <v>142</v>
      </c>
      <c r="F3640" t="s">
        <v>143</v>
      </c>
      <c r="G3640">
        <v>5327</v>
      </c>
      <c r="H3640" t="s">
        <v>137</v>
      </c>
      <c r="I3640">
        <v>63300030</v>
      </c>
      <c r="J3640" t="s">
        <v>1488</v>
      </c>
      <c r="K3640" s="3"/>
      <c r="L3640" s="3">
        <v>0</v>
      </c>
      <c r="M3640" s="3">
        <v>0</v>
      </c>
      <c r="N3640" s="107"/>
      <c r="O3640" s="100"/>
      <c r="P3640" s="3">
        <f t="shared" si="56"/>
        <v>0</v>
      </c>
    </row>
    <row r="3641" spans="1:16" x14ac:dyDescent="0.35">
      <c r="A3641" t="s">
        <v>10</v>
      </c>
      <c r="C3641" t="s">
        <v>19</v>
      </c>
      <c r="D3641" t="s">
        <v>103</v>
      </c>
      <c r="E3641" t="s">
        <v>142</v>
      </c>
      <c r="F3641" t="s">
        <v>143</v>
      </c>
      <c r="G3641">
        <v>5327</v>
      </c>
      <c r="H3641" t="s">
        <v>137</v>
      </c>
      <c r="I3641">
        <v>63300033</v>
      </c>
      <c r="J3641" t="s">
        <v>1661</v>
      </c>
      <c r="K3641" s="3"/>
      <c r="L3641" s="3">
        <v>0</v>
      </c>
      <c r="M3641" s="3">
        <v>0</v>
      </c>
      <c r="N3641" s="107"/>
      <c r="O3641" s="100"/>
      <c r="P3641" s="3">
        <f t="shared" si="56"/>
        <v>0</v>
      </c>
    </row>
    <row r="3642" spans="1:16" x14ac:dyDescent="0.35">
      <c r="A3642" t="s">
        <v>10</v>
      </c>
      <c r="C3642" t="s">
        <v>19</v>
      </c>
      <c r="D3642" t="s">
        <v>103</v>
      </c>
      <c r="E3642" t="s">
        <v>142</v>
      </c>
      <c r="F3642" t="s">
        <v>143</v>
      </c>
      <c r="G3642">
        <v>5327</v>
      </c>
      <c r="H3642" t="s">
        <v>137</v>
      </c>
      <c r="I3642">
        <v>63300056</v>
      </c>
      <c r="J3642" t="s">
        <v>1536</v>
      </c>
      <c r="K3642" s="3"/>
      <c r="L3642" s="3">
        <v>0</v>
      </c>
      <c r="M3642" s="3">
        <v>0</v>
      </c>
      <c r="N3642" s="107"/>
      <c r="O3642" s="100"/>
      <c r="P3642" s="3">
        <f t="shared" si="56"/>
        <v>0</v>
      </c>
    </row>
    <row r="3643" spans="1:16" x14ac:dyDescent="0.35">
      <c r="A3643" t="s">
        <v>10</v>
      </c>
      <c r="C3643" t="s">
        <v>19</v>
      </c>
      <c r="D3643" t="s">
        <v>103</v>
      </c>
      <c r="E3643" t="s">
        <v>142</v>
      </c>
      <c r="F3643" t="s">
        <v>143</v>
      </c>
      <c r="G3643">
        <v>5327</v>
      </c>
      <c r="H3643" t="s">
        <v>137</v>
      </c>
      <c r="I3643">
        <v>63300060</v>
      </c>
      <c r="J3643" t="s">
        <v>1546</v>
      </c>
      <c r="K3643" s="3"/>
      <c r="L3643" s="3">
        <v>0</v>
      </c>
      <c r="M3643" s="3">
        <v>0</v>
      </c>
      <c r="N3643" s="107"/>
      <c r="O3643" s="100"/>
      <c r="P3643" s="3">
        <f t="shared" si="56"/>
        <v>0</v>
      </c>
    </row>
    <row r="3644" spans="1:16" x14ac:dyDescent="0.35">
      <c r="A3644" t="s">
        <v>10</v>
      </c>
      <c r="C3644" t="s">
        <v>19</v>
      </c>
      <c r="D3644" t="s">
        <v>103</v>
      </c>
      <c r="E3644" t="s">
        <v>142</v>
      </c>
      <c r="F3644" t="s">
        <v>143</v>
      </c>
      <c r="G3644">
        <v>5327</v>
      </c>
      <c r="H3644" t="s">
        <v>137</v>
      </c>
      <c r="I3644">
        <v>63300065</v>
      </c>
      <c r="J3644" t="s">
        <v>1627</v>
      </c>
      <c r="K3644" s="3"/>
      <c r="L3644" s="3">
        <v>0</v>
      </c>
      <c r="M3644" s="3">
        <v>0</v>
      </c>
      <c r="N3644" s="107"/>
      <c r="O3644" s="100"/>
      <c r="P3644" s="3">
        <f t="shared" si="56"/>
        <v>0</v>
      </c>
    </row>
    <row r="3645" spans="1:16" x14ac:dyDescent="0.35">
      <c r="A3645" t="s">
        <v>10</v>
      </c>
      <c r="C3645" t="s">
        <v>19</v>
      </c>
      <c r="D3645" t="s">
        <v>103</v>
      </c>
      <c r="E3645" t="s">
        <v>142</v>
      </c>
      <c r="F3645" t="s">
        <v>143</v>
      </c>
      <c r="G3645">
        <v>5327</v>
      </c>
      <c r="H3645" t="s">
        <v>137</v>
      </c>
      <c r="I3645">
        <v>63300075</v>
      </c>
      <c r="J3645" t="s">
        <v>1480</v>
      </c>
      <c r="K3645" s="3"/>
      <c r="L3645" s="3">
        <v>0</v>
      </c>
      <c r="M3645" s="3">
        <v>0</v>
      </c>
      <c r="N3645" s="107"/>
      <c r="O3645" s="100"/>
      <c r="P3645" s="3">
        <f t="shared" si="56"/>
        <v>0</v>
      </c>
    </row>
    <row r="3646" spans="1:16" x14ac:dyDescent="0.35">
      <c r="A3646" t="s">
        <v>10</v>
      </c>
      <c r="C3646" t="s">
        <v>19</v>
      </c>
      <c r="D3646" t="s">
        <v>103</v>
      </c>
      <c r="E3646" t="s">
        <v>142</v>
      </c>
      <c r="F3646" t="s">
        <v>143</v>
      </c>
      <c r="G3646">
        <v>5327</v>
      </c>
      <c r="H3646" t="s">
        <v>137</v>
      </c>
      <c r="I3646">
        <v>63300150</v>
      </c>
      <c r="J3646" t="s">
        <v>1680</v>
      </c>
      <c r="K3646" s="3"/>
      <c r="L3646" s="3">
        <v>0</v>
      </c>
      <c r="M3646" s="3">
        <v>0</v>
      </c>
      <c r="N3646" s="107"/>
      <c r="O3646" s="100"/>
      <c r="P3646" s="3">
        <f t="shared" si="56"/>
        <v>0</v>
      </c>
    </row>
    <row r="3647" spans="1:16" x14ac:dyDescent="0.35">
      <c r="A3647" t="s">
        <v>10</v>
      </c>
      <c r="C3647" t="s">
        <v>19</v>
      </c>
      <c r="D3647" t="s">
        <v>103</v>
      </c>
      <c r="E3647" t="s">
        <v>1746</v>
      </c>
      <c r="F3647" t="s">
        <v>1747</v>
      </c>
      <c r="G3647">
        <v>5327</v>
      </c>
      <c r="H3647" t="s">
        <v>137</v>
      </c>
      <c r="I3647">
        <v>63300150</v>
      </c>
      <c r="J3647" t="s">
        <v>1680</v>
      </c>
      <c r="K3647" s="3"/>
      <c r="L3647" s="3">
        <v>0</v>
      </c>
      <c r="M3647" s="3">
        <v>0</v>
      </c>
      <c r="N3647" s="107"/>
      <c r="O3647" s="100"/>
      <c r="P3647" s="3">
        <f t="shared" si="56"/>
        <v>0</v>
      </c>
    </row>
    <row r="3648" spans="1:16" x14ac:dyDescent="0.35">
      <c r="A3648" t="s">
        <v>10</v>
      </c>
      <c r="C3648" t="s">
        <v>19</v>
      </c>
      <c r="D3648" t="s">
        <v>103</v>
      </c>
      <c r="E3648" t="s">
        <v>1746</v>
      </c>
      <c r="F3648" t="s">
        <v>1747</v>
      </c>
      <c r="G3648">
        <v>5327</v>
      </c>
      <c r="H3648" t="s">
        <v>137</v>
      </c>
      <c r="I3648">
        <v>63300152</v>
      </c>
      <c r="J3648" t="s">
        <v>1741</v>
      </c>
      <c r="K3648" s="3"/>
      <c r="L3648" s="3">
        <v>0</v>
      </c>
      <c r="M3648" s="3">
        <v>0</v>
      </c>
      <c r="N3648" s="107"/>
      <c r="O3648" s="100"/>
      <c r="P3648" s="3">
        <f t="shared" si="56"/>
        <v>0</v>
      </c>
    </row>
    <row r="3649" spans="1:16" x14ac:dyDescent="0.35">
      <c r="A3649" t="s">
        <v>10</v>
      </c>
      <c r="C3649" t="s">
        <v>19</v>
      </c>
      <c r="D3649" t="s">
        <v>103</v>
      </c>
      <c r="E3649" t="s">
        <v>130</v>
      </c>
      <c r="F3649" t="s">
        <v>131</v>
      </c>
      <c r="G3649">
        <v>5329</v>
      </c>
      <c r="H3649" t="s">
        <v>132</v>
      </c>
      <c r="I3649">
        <v>63300030</v>
      </c>
      <c r="J3649" t="s">
        <v>1488</v>
      </c>
      <c r="K3649" s="3"/>
      <c r="L3649" s="3">
        <v>692.16</v>
      </c>
      <c r="M3649" s="3">
        <v>692.16</v>
      </c>
      <c r="N3649" s="107"/>
      <c r="O3649" s="100"/>
      <c r="P3649" s="3">
        <f t="shared" si="56"/>
        <v>1384.32</v>
      </c>
    </row>
    <row r="3650" spans="1:16" x14ac:dyDescent="0.35">
      <c r="A3650" t="s">
        <v>10</v>
      </c>
      <c r="C3650" t="s">
        <v>19</v>
      </c>
      <c r="D3650" t="s">
        <v>103</v>
      </c>
      <c r="E3650" t="s">
        <v>130</v>
      </c>
      <c r="F3650" t="s">
        <v>131</v>
      </c>
      <c r="G3650">
        <v>5329</v>
      </c>
      <c r="H3650" t="s">
        <v>132</v>
      </c>
      <c r="I3650">
        <v>63300033</v>
      </c>
      <c r="J3650" t="s">
        <v>1661</v>
      </c>
      <c r="K3650" s="3"/>
      <c r="L3650" s="3">
        <v>1623.12</v>
      </c>
      <c r="M3650" s="3">
        <v>1623.12</v>
      </c>
      <c r="N3650" s="107"/>
      <c r="O3650" s="100"/>
      <c r="P3650" s="3">
        <f t="shared" si="56"/>
        <v>3246.24</v>
      </c>
    </row>
    <row r="3651" spans="1:16" x14ac:dyDescent="0.35">
      <c r="A3651" t="s">
        <v>10</v>
      </c>
      <c r="C3651" t="s">
        <v>19</v>
      </c>
      <c r="D3651" t="s">
        <v>103</v>
      </c>
      <c r="E3651" t="s">
        <v>130</v>
      </c>
      <c r="F3651" t="s">
        <v>131</v>
      </c>
      <c r="G3651">
        <v>5329</v>
      </c>
      <c r="H3651" t="s">
        <v>132</v>
      </c>
      <c r="I3651">
        <v>63300056</v>
      </c>
      <c r="J3651" t="s">
        <v>1536</v>
      </c>
      <c r="K3651" s="3"/>
      <c r="L3651" s="3">
        <v>39843.751402743561</v>
      </c>
      <c r="M3651" s="3">
        <v>41238.282701839584</v>
      </c>
      <c r="N3651" s="107"/>
      <c r="O3651" s="100"/>
      <c r="P3651" s="3">
        <f t="shared" si="56"/>
        <v>81082.034104583145</v>
      </c>
    </row>
    <row r="3652" spans="1:16" x14ac:dyDescent="0.35">
      <c r="A3652" t="s">
        <v>10</v>
      </c>
      <c r="C3652" t="s">
        <v>19</v>
      </c>
      <c r="D3652" t="s">
        <v>103</v>
      </c>
      <c r="E3652" t="s">
        <v>133</v>
      </c>
      <c r="F3652" t="s">
        <v>134</v>
      </c>
      <c r="G3652">
        <v>5329</v>
      </c>
      <c r="H3652" t="s">
        <v>132</v>
      </c>
      <c r="I3652">
        <v>63300030</v>
      </c>
      <c r="J3652" t="s">
        <v>1488</v>
      </c>
      <c r="K3652" s="3"/>
      <c r="L3652" s="3">
        <v>4560</v>
      </c>
      <c r="M3652" s="3">
        <v>4560</v>
      </c>
      <c r="N3652" s="107"/>
      <c r="O3652" s="100"/>
      <c r="P3652" s="3">
        <f t="shared" ref="P3652:P3715" si="57">SUM(L3652:N3652)</f>
        <v>9120</v>
      </c>
    </row>
    <row r="3653" spans="1:16" x14ac:dyDescent="0.35">
      <c r="A3653" t="s">
        <v>10</v>
      </c>
      <c r="C3653" t="s">
        <v>19</v>
      </c>
      <c r="D3653" t="s">
        <v>103</v>
      </c>
      <c r="E3653" t="s">
        <v>133</v>
      </c>
      <c r="F3653" t="s">
        <v>134</v>
      </c>
      <c r="G3653">
        <v>5329</v>
      </c>
      <c r="H3653" t="s">
        <v>132</v>
      </c>
      <c r="I3653">
        <v>63300033</v>
      </c>
      <c r="J3653" t="s">
        <v>1661</v>
      </c>
      <c r="K3653" s="3"/>
      <c r="L3653" s="3">
        <v>1200</v>
      </c>
      <c r="M3653" s="3">
        <v>1200</v>
      </c>
      <c r="N3653" s="107"/>
      <c r="O3653" s="100"/>
      <c r="P3653" s="3">
        <f t="shared" si="57"/>
        <v>2400</v>
      </c>
    </row>
    <row r="3654" spans="1:16" x14ac:dyDescent="0.35">
      <c r="A3654" t="s">
        <v>10</v>
      </c>
      <c r="C3654" t="s">
        <v>19</v>
      </c>
      <c r="D3654" t="s">
        <v>103</v>
      </c>
      <c r="E3654" t="s">
        <v>133</v>
      </c>
      <c r="F3654" t="s">
        <v>134</v>
      </c>
      <c r="G3654">
        <v>5329</v>
      </c>
      <c r="H3654" t="s">
        <v>132</v>
      </c>
      <c r="I3654">
        <v>63300056</v>
      </c>
      <c r="J3654" t="s">
        <v>1536</v>
      </c>
      <c r="K3654" s="3"/>
      <c r="L3654" s="3">
        <v>162621.5706189709</v>
      </c>
      <c r="M3654" s="3">
        <v>168313.32559063486</v>
      </c>
      <c r="N3654" s="107"/>
      <c r="O3654" s="100"/>
      <c r="P3654" s="3">
        <f t="shared" si="57"/>
        <v>330934.89620960574</v>
      </c>
    </row>
    <row r="3655" spans="1:16" x14ac:dyDescent="0.35">
      <c r="A3655" t="s">
        <v>10</v>
      </c>
      <c r="C3655" t="s">
        <v>19</v>
      </c>
      <c r="D3655" t="s">
        <v>103</v>
      </c>
      <c r="E3655" t="s">
        <v>125</v>
      </c>
      <c r="F3655" t="s">
        <v>126</v>
      </c>
      <c r="G3655">
        <v>5360</v>
      </c>
      <c r="H3655" t="s">
        <v>127</v>
      </c>
      <c r="I3655">
        <v>63300030</v>
      </c>
      <c r="J3655" t="s">
        <v>1488</v>
      </c>
      <c r="K3655" s="3"/>
      <c r="L3655" s="3">
        <v>12000</v>
      </c>
      <c r="M3655" s="3">
        <v>12000</v>
      </c>
      <c r="N3655" s="107"/>
      <c r="O3655" s="100"/>
      <c r="P3655" s="3">
        <f t="shared" si="57"/>
        <v>24000</v>
      </c>
    </row>
    <row r="3656" spans="1:16" x14ac:dyDescent="0.35">
      <c r="A3656" t="s">
        <v>10</v>
      </c>
      <c r="C3656" t="s">
        <v>19</v>
      </c>
      <c r="D3656" t="s">
        <v>103</v>
      </c>
      <c r="E3656" t="s">
        <v>125</v>
      </c>
      <c r="F3656" t="s">
        <v>126</v>
      </c>
      <c r="G3656">
        <v>5360</v>
      </c>
      <c r="H3656" t="s">
        <v>127</v>
      </c>
      <c r="I3656">
        <v>63300033</v>
      </c>
      <c r="J3656" t="s">
        <v>1661</v>
      </c>
      <c r="K3656" s="3"/>
      <c r="L3656" s="3">
        <v>1800</v>
      </c>
      <c r="M3656" s="3">
        <v>1800</v>
      </c>
      <c r="N3656" s="107"/>
      <c r="O3656" s="100"/>
      <c r="P3656" s="3">
        <f t="shared" si="57"/>
        <v>3600</v>
      </c>
    </row>
    <row r="3657" spans="1:16" x14ac:dyDescent="0.35">
      <c r="A3657" t="s">
        <v>10</v>
      </c>
      <c r="C3657" t="s">
        <v>19</v>
      </c>
      <c r="D3657" t="s">
        <v>103</v>
      </c>
      <c r="E3657" t="s">
        <v>125</v>
      </c>
      <c r="F3657" t="s">
        <v>126</v>
      </c>
      <c r="G3657">
        <v>5360</v>
      </c>
      <c r="H3657" t="s">
        <v>127</v>
      </c>
      <c r="I3657">
        <v>63300035</v>
      </c>
      <c r="J3657" t="s">
        <v>1886</v>
      </c>
      <c r="K3657" s="3"/>
      <c r="L3657" s="3">
        <v>1404.54</v>
      </c>
      <c r="M3657" s="3">
        <v>1432.6307999999999</v>
      </c>
      <c r="N3657" s="107"/>
      <c r="O3657" s="100"/>
      <c r="P3657" s="3">
        <f t="shared" si="57"/>
        <v>2837.1707999999999</v>
      </c>
    </row>
    <row r="3658" spans="1:16" x14ac:dyDescent="0.35">
      <c r="A3658" t="s">
        <v>10</v>
      </c>
      <c r="C3658" t="s">
        <v>19</v>
      </c>
      <c r="D3658" t="s">
        <v>103</v>
      </c>
      <c r="E3658" t="s">
        <v>125</v>
      </c>
      <c r="F3658" t="s">
        <v>126</v>
      </c>
      <c r="G3658">
        <v>5360</v>
      </c>
      <c r="H3658" t="s">
        <v>127</v>
      </c>
      <c r="I3658">
        <v>63300056</v>
      </c>
      <c r="J3658" t="s">
        <v>1536</v>
      </c>
      <c r="K3658" s="3"/>
      <c r="L3658" s="3">
        <v>186716.30712844167</v>
      </c>
      <c r="M3658" s="3">
        <v>193251.37787793711</v>
      </c>
      <c r="N3658" s="107"/>
      <c r="O3658" s="100"/>
      <c r="P3658" s="3">
        <f t="shared" si="57"/>
        <v>379967.6850063788</v>
      </c>
    </row>
    <row r="3659" spans="1:16" x14ac:dyDescent="0.35">
      <c r="A3659" t="s">
        <v>10</v>
      </c>
      <c r="C3659" t="s">
        <v>19</v>
      </c>
      <c r="D3659" t="s">
        <v>103</v>
      </c>
      <c r="E3659" t="s">
        <v>125</v>
      </c>
      <c r="F3659" t="s">
        <v>126</v>
      </c>
      <c r="G3659">
        <v>5360</v>
      </c>
      <c r="H3659" t="s">
        <v>127</v>
      </c>
      <c r="I3659">
        <v>63300150</v>
      </c>
      <c r="J3659" t="s">
        <v>1680</v>
      </c>
      <c r="K3659" s="3"/>
      <c r="L3659" s="3">
        <v>46351.817567999999</v>
      </c>
      <c r="M3659" s="3">
        <v>47278.853919360001</v>
      </c>
      <c r="N3659" s="107"/>
      <c r="O3659" s="100"/>
      <c r="P3659" s="3">
        <f t="shared" si="57"/>
        <v>93630.671487359999</v>
      </c>
    </row>
    <row r="3660" spans="1:16" x14ac:dyDescent="0.35">
      <c r="A3660" t="s">
        <v>10</v>
      </c>
      <c r="C3660" t="s">
        <v>19</v>
      </c>
      <c r="D3660" t="s">
        <v>103</v>
      </c>
      <c r="E3660" t="s">
        <v>128</v>
      </c>
      <c r="F3660" t="s">
        <v>129</v>
      </c>
      <c r="G3660">
        <v>5360</v>
      </c>
      <c r="H3660" t="s">
        <v>127</v>
      </c>
      <c r="I3660">
        <v>63300056</v>
      </c>
      <c r="J3660" t="s">
        <v>1536</v>
      </c>
      <c r="K3660" s="3"/>
      <c r="L3660" s="3">
        <v>2766.3177258561823</v>
      </c>
      <c r="M3660" s="3">
        <v>2863.1388462611485</v>
      </c>
      <c r="N3660" s="107"/>
      <c r="O3660" s="100"/>
      <c r="P3660" s="3">
        <f t="shared" si="57"/>
        <v>5629.4565721173312</v>
      </c>
    </row>
    <row r="3661" spans="1:16" x14ac:dyDescent="0.35">
      <c r="A3661" t="s">
        <v>10</v>
      </c>
      <c r="C3661" t="s">
        <v>19</v>
      </c>
      <c r="D3661" t="s">
        <v>103</v>
      </c>
      <c r="E3661" t="s">
        <v>122</v>
      </c>
      <c r="F3661" t="s">
        <v>123</v>
      </c>
      <c r="G3661">
        <v>5361</v>
      </c>
      <c r="H3661" t="s">
        <v>124</v>
      </c>
      <c r="I3661">
        <v>63300030</v>
      </c>
      <c r="J3661" t="s">
        <v>1488</v>
      </c>
      <c r="K3661" s="3"/>
      <c r="L3661" s="3">
        <v>27500</v>
      </c>
      <c r="M3661" s="3">
        <v>27500</v>
      </c>
      <c r="N3661" s="107"/>
      <c r="O3661" s="100"/>
      <c r="P3661" s="3">
        <f t="shared" si="57"/>
        <v>55000</v>
      </c>
    </row>
    <row r="3662" spans="1:16" x14ac:dyDescent="0.35">
      <c r="A3662" t="s">
        <v>10</v>
      </c>
      <c r="C3662" t="s">
        <v>19</v>
      </c>
      <c r="D3662" t="s">
        <v>103</v>
      </c>
      <c r="E3662" t="s">
        <v>122</v>
      </c>
      <c r="F3662" t="s">
        <v>123</v>
      </c>
      <c r="G3662">
        <v>5361</v>
      </c>
      <c r="H3662" t="s">
        <v>124</v>
      </c>
      <c r="I3662">
        <v>63300033</v>
      </c>
      <c r="J3662" t="s">
        <v>1661</v>
      </c>
      <c r="K3662" s="3"/>
      <c r="L3662" s="3">
        <v>47240</v>
      </c>
      <c r="M3662" s="3">
        <v>47240</v>
      </c>
      <c r="N3662" s="107"/>
      <c r="O3662" s="100"/>
      <c r="P3662" s="3">
        <f t="shared" si="57"/>
        <v>94480</v>
      </c>
    </row>
    <row r="3663" spans="1:16" x14ac:dyDescent="0.35">
      <c r="A3663" t="s">
        <v>10</v>
      </c>
      <c r="C3663" t="s">
        <v>19</v>
      </c>
      <c r="D3663" t="s">
        <v>103</v>
      </c>
      <c r="E3663" t="s">
        <v>122</v>
      </c>
      <c r="F3663" t="s">
        <v>123</v>
      </c>
      <c r="G3663">
        <v>5361</v>
      </c>
      <c r="H3663" t="s">
        <v>124</v>
      </c>
      <c r="I3663">
        <v>63300056</v>
      </c>
      <c r="J3663" t="s">
        <v>1536</v>
      </c>
      <c r="K3663" s="3"/>
      <c r="L3663" s="3">
        <v>297234.23855033744</v>
      </c>
      <c r="M3663" s="3">
        <v>307637.43689959921</v>
      </c>
      <c r="N3663" s="107"/>
      <c r="O3663" s="100"/>
      <c r="P3663" s="3">
        <f t="shared" si="57"/>
        <v>604871.67544993665</v>
      </c>
    </row>
    <row r="3664" spans="1:16" x14ac:dyDescent="0.35">
      <c r="A3664" t="s">
        <v>10</v>
      </c>
      <c r="C3664" t="s">
        <v>19</v>
      </c>
      <c r="D3664" t="s">
        <v>103</v>
      </c>
      <c r="E3664" t="s">
        <v>122</v>
      </c>
      <c r="F3664" t="s">
        <v>123</v>
      </c>
      <c r="G3664">
        <v>5361</v>
      </c>
      <c r="H3664" t="s">
        <v>124</v>
      </c>
      <c r="I3664">
        <v>63300070</v>
      </c>
      <c r="J3664" t="s">
        <v>1658</v>
      </c>
      <c r="K3664" s="3"/>
      <c r="L3664" s="3">
        <v>-24500</v>
      </c>
      <c r="M3664" s="3">
        <v>-24500</v>
      </c>
      <c r="N3664" s="107"/>
      <c r="O3664" s="100"/>
      <c r="P3664" s="3">
        <f t="shared" si="57"/>
        <v>-49000</v>
      </c>
    </row>
    <row r="3665" spans="1:16" x14ac:dyDescent="0.35">
      <c r="A3665" t="s">
        <v>10</v>
      </c>
      <c r="C3665" t="s">
        <v>19</v>
      </c>
      <c r="D3665" t="s">
        <v>103</v>
      </c>
      <c r="E3665" t="s">
        <v>122</v>
      </c>
      <c r="F3665" t="s">
        <v>123</v>
      </c>
      <c r="G3665">
        <v>5361</v>
      </c>
      <c r="H3665" t="s">
        <v>124</v>
      </c>
      <c r="I3665">
        <v>63300075</v>
      </c>
      <c r="J3665" t="s">
        <v>1480</v>
      </c>
      <c r="K3665" s="3"/>
      <c r="L3665" s="3">
        <v>123111.88749999997</v>
      </c>
      <c r="M3665" s="3">
        <v>124958.56581249996</v>
      </c>
      <c r="N3665" s="107"/>
      <c r="O3665" s="100"/>
      <c r="P3665" s="3">
        <f t="shared" si="57"/>
        <v>248070.45331249991</v>
      </c>
    </row>
    <row r="3666" spans="1:16" x14ac:dyDescent="0.35">
      <c r="A3666" t="s">
        <v>10</v>
      </c>
      <c r="C3666" t="s">
        <v>19</v>
      </c>
      <c r="D3666" t="s">
        <v>103</v>
      </c>
      <c r="E3666" t="s">
        <v>122</v>
      </c>
      <c r="F3666" t="s">
        <v>123</v>
      </c>
      <c r="G3666">
        <v>5361</v>
      </c>
      <c r="H3666" t="s">
        <v>124</v>
      </c>
      <c r="I3666">
        <v>63300135</v>
      </c>
      <c r="J3666" t="s">
        <v>1895</v>
      </c>
      <c r="K3666" s="3"/>
      <c r="L3666" s="3">
        <v>2400</v>
      </c>
      <c r="M3666" s="3">
        <v>2400</v>
      </c>
      <c r="N3666" s="107"/>
      <c r="O3666" s="100"/>
      <c r="P3666" s="3">
        <f t="shared" si="57"/>
        <v>4800</v>
      </c>
    </row>
    <row r="3667" spans="1:16" x14ac:dyDescent="0.35">
      <c r="A3667" t="s">
        <v>10</v>
      </c>
      <c r="C3667" t="s">
        <v>19</v>
      </c>
      <c r="D3667" t="s">
        <v>103</v>
      </c>
      <c r="E3667" t="s">
        <v>122</v>
      </c>
      <c r="F3667" t="s">
        <v>123</v>
      </c>
      <c r="G3667">
        <v>5361</v>
      </c>
      <c r="H3667" t="s">
        <v>124</v>
      </c>
      <c r="I3667">
        <v>63300150</v>
      </c>
      <c r="J3667" t="s">
        <v>1680</v>
      </c>
      <c r="K3667" s="3"/>
      <c r="L3667" s="3">
        <v>68666.399999999994</v>
      </c>
      <c r="M3667" s="3">
        <v>70039.727999999988</v>
      </c>
      <c r="N3667" s="107"/>
      <c r="O3667" s="100"/>
      <c r="P3667" s="3">
        <f t="shared" si="57"/>
        <v>138706.12799999997</v>
      </c>
    </row>
    <row r="3668" spans="1:16" x14ac:dyDescent="0.35">
      <c r="A3668" t="s">
        <v>10</v>
      </c>
      <c r="C3668" t="s">
        <v>19</v>
      </c>
      <c r="D3668" t="s">
        <v>103</v>
      </c>
      <c r="E3668" t="s">
        <v>239</v>
      </c>
      <c r="F3668" t="s">
        <v>240</v>
      </c>
      <c r="G3668">
        <v>5023</v>
      </c>
      <c r="H3668" t="s">
        <v>241</v>
      </c>
      <c r="I3668">
        <v>63300056</v>
      </c>
      <c r="J3668" t="s">
        <v>1536</v>
      </c>
      <c r="K3668" s="3"/>
      <c r="L3668" s="3">
        <v>0</v>
      </c>
      <c r="M3668" s="3">
        <v>0</v>
      </c>
      <c r="N3668" s="107"/>
      <c r="O3668" s="100"/>
      <c r="P3668" s="3">
        <f t="shared" si="57"/>
        <v>0</v>
      </c>
    </row>
    <row r="3669" spans="1:16" x14ac:dyDescent="0.35">
      <c r="A3669" t="s">
        <v>10</v>
      </c>
      <c r="C3669" t="s">
        <v>19</v>
      </c>
      <c r="D3669" t="s">
        <v>103</v>
      </c>
      <c r="E3669" t="s">
        <v>239</v>
      </c>
      <c r="F3669" t="s">
        <v>240</v>
      </c>
      <c r="G3669">
        <v>5023</v>
      </c>
      <c r="H3669" t="s">
        <v>241</v>
      </c>
      <c r="I3669">
        <v>63300152</v>
      </c>
      <c r="J3669" t="s">
        <v>1741</v>
      </c>
      <c r="K3669" s="3"/>
      <c r="L3669" s="3">
        <v>0</v>
      </c>
      <c r="M3669" s="3">
        <v>0</v>
      </c>
      <c r="N3669" s="107"/>
      <c r="O3669" s="100"/>
      <c r="P3669" s="3">
        <f t="shared" si="57"/>
        <v>0</v>
      </c>
    </row>
    <row r="3670" spans="1:16" x14ac:dyDescent="0.35">
      <c r="A3670" t="s">
        <v>10</v>
      </c>
      <c r="C3670" t="s">
        <v>19</v>
      </c>
      <c r="D3670" t="s">
        <v>103</v>
      </c>
      <c r="E3670" t="s">
        <v>112</v>
      </c>
      <c r="F3670" t="s">
        <v>113</v>
      </c>
      <c r="G3670">
        <v>6002</v>
      </c>
      <c r="H3670" t="s">
        <v>114</v>
      </c>
      <c r="I3670">
        <v>63300030</v>
      </c>
      <c r="J3670" t="s">
        <v>1488</v>
      </c>
      <c r="K3670" s="3"/>
      <c r="L3670" s="3">
        <v>53700</v>
      </c>
      <c r="M3670" s="3">
        <v>53700</v>
      </c>
      <c r="N3670" s="107"/>
      <c r="O3670" s="100"/>
      <c r="P3670" s="3">
        <f t="shared" si="57"/>
        <v>107400</v>
      </c>
    </row>
    <row r="3671" spans="1:16" x14ac:dyDescent="0.35">
      <c r="A3671" t="s">
        <v>10</v>
      </c>
      <c r="C3671" t="s">
        <v>19</v>
      </c>
      <c r="D3671" t="s">
        <v>103</v>
      </c>
      <c r="E3671" t="s">
        <v>112</v>
      </c>
      <c r="F3671" t="s">
        <v>113</v>
      </c>
      <c r="G3671">
        <v>6002</v>
      </c>
      <c r="H3671" t="s">
        <v>114</v>
      </c>
      <c r="I3671">
        <v>63300033</v>
      </c>
      <c r="J3671" t="s">
        <v>1661</v>
      </c>
      <c r="K3671" s="3"/>
      <c r="L3671" s="3">
        <v>6300</v>
      </c>
      <c r="M3671" s="3">
        <v>6300</v>
      </c>
      <c r="N3671" s="107"/>
      <c r="O3671" s="100"/>
      <c r="P3671" s="3">
        <f t="shared" si="57"/>
        <v>12600</v>
      </c>
    </row>
    <row r="3672" spans="1:16" x14ac:dyDescent="0.35">
      <c r="A3672" t="s">
        <v>10</v>
      </c>
      <c r="C3672" t="s">
        <v>19</v>
      </c>
      <c r="D3672" t="s">
        <v>103</v>
      </c>
      <c r="E3672" t="s">
        <v>112</v>
      </c>
      <c r="F3672" t="s">
        <v>113</v>
      </c>
      <c r="G3672">
        <v>6002</v>
      </c>
      <c r="H3672" t="s">
        <v>114</v>
      </c>
      <c r="I3672">
        <v>63300056</v>
      </c>
      <c r="J3672" t="s">
        <v>1536</v>
      </c>
      <c r="K3672" s="3"/>
      <c r="L3672" s="3">
        <v>435328.88126777142</v>
      </c>
      <c r="M3672" s="3">
        <v>450565.3921121434</v>
      </c>
      <c r="N3672" s="107"/>
      <c r="O3672" s="100"/>
      <c r="P3672" s="3">
        <f t="shared" si="57"/>
        <v>885894.27337991481</v>
      </c>
    </row>
    <row r="3673" spans="1:16" x14ac:dyDescent="0.35">
      <c r="A3673" t="s">
        <v>10</v>
      </c>
      <c r="C3673" t="s">
        <v>19</v>
      </c>
      <c r="D3673" t="s">
        <v>103</v>
      </c>
      <c r="E3673" t="s">
        <v>112</v>
      </c>
      <c r="F3673" t="s">
        <v>113</v>
      </c>
      <c r="G3673">
        <v>6002</v>
      </c>
      <c r="H3673" t="s">
        <v>114</v>
      </c>
      <c r="I3673">
        <v>63300075</v>
      </c>
      <c r="J3673" t="s">
        <v>1480</v>
      </c>
      <c r="K3673" s="3"/>
      <c r="L3673" s="3">
        <v>108173.62499999997</v>
      </c>
      <c r="M3673" s="3">
        <v>109796.22937499997</v>
      </c>
      <c r="N3673" s="107"/>
      <c r="O3673" s="100"/>
      <c r="P3673" s="3">
        <f t="shared" si="57"/>
        <v>217969.85437499994</v>
      </c>
    </row>
    <row r="3674" spans="1:16" x14ac:dyDescent="0.35">
      <c r="A3674" t="s">
        <v>10</v>
      </c>
      <c r="C3674" t="s">
        <v>19</v>
      </c>
      <c r="D3674" t="s">
        <v>103</v>
      </c>
      <c r="E3674" t="s">
        <v>112</v>
      </c>
      <c r="F3674" t="s">
        <v>113</v>
      </c>
      <c r="G3674">
        <v>6002</v>
      </c>
      <c r="H3674" t="s">
        <v>114</v>
      </c>
      <c r="I3674">
        <v>63300150</v>
      </c>
      <c r="J3674" t="s">
        <v>1680</v>
      </c>
      <c r="K3674" s="3"/>
      <c r="L3674" s="3">
        <v>877528.91736041615</v>
      </c>
      <c r="M3674" s="3">
        <v>895079.49570762448</v>
      </c>
      <c r="N3674" s="107"/>
      <c r="O3674" s="100"/>
      <c r="P3674" s="3">
        <f t="shared" si="57"/>
        <v>1772608.4130680407</v>
      </c>
    </row>
    <row r="3675" spans="1:16" x14ac:dyDescent="0.35">
      <c r="A3675" t="s">
        <v>10</v>
      </c>
      <c r="C3675" t="s">
        <v>19</v>
      </c>
      <c r="D3675" t="s">
        <v>103</v>
      </c>
      <c r="E3675" t="s">
        <v>104</v>
      </c>
      <c r="F3675" t="s">
        <v>105</v>
      </c>
      <c r="G3675">
        <v>6005</v>
      </c>
      <c r="H3675" t="s">
        <v>106</v>
      </c>
      <c r="I3675">
        <v>63300056</v>
      </c>
      <c r="J3675" t="s">
        <v>1536</v>
      </c>
      <c r="K3675" s="3"/>
      <c r="L3675" s="3">
        <v>126946.98761116101</v>
      </c>
      <c r="M3675" s="3">
        <v>131390.13217755163</v>
      </c>
      <c r="N3675" s="107"/>
      <c r="O3675" s="100"/>
      <c r="P3675" s="3">
        <f t="shared" si="57"/>
        <v>258337.11978871265</v>
      </c>
    </row>
    <row r="3676" spans="1:16" x14ac:dyDescent="0.35">
      <c r="A3676" t="s">
        <v>10</v>
      </c>
      <c r="C3676" t="s">
        <v>19</v>
      </c>
      <c r="D3676" t="s">
        <v>103</v>
      </c>
      <c r="E3676" t="s">
        <v>107</v>
      </c>
      <c r="F3676" t="s">
        <v>108</v>
      </c>
      <c r="G3676">
        <v>6005</v>
      </c>
      <c r="H3676" t="s">
        <v>106</v>
      </c>
      <c r="I3676">
        <v>63300030</v>
      </c>
      <c r="J3676" t="s">
        <v>1488</v>
      </c>
      <c r="K3676" s="3"/>
      <c r="L3676" s="3">
        <v>20460</v>
      </c>
      <c r="M3676" s="3">
        <v>20460</v>
      </c>
      <c r="N3676" s="107"/>
      <c r="O3676" s="100"/>
      <c r="P3676" s="3">
        <f t="shared" si="57"/>
        <v>40920</v>
      </c>
    </row>
    <row r="3677" spans="1:16" x14ac:dyDescent="0.35">
      <c r="A3677" t="s">
        <v>10</v>
      </c>
      <c r="C3677" t="s">
        <v>19</v>
      </c>
      <c r="D3677" t="s">
        <v>103</v>
      </c>
      <c r="E3677" t="s">
        <v>107</v>
      </c>
      <c r="F3677" t="s">
        <v>108</v>
      </c>
      <c r="G3677">
        <v>6005</v>
      </c>
      <c r="H3677" t="s">
        <v>106</v>
      </c>
      <c r="I3677">
        <v>63300033</v>
      </c>
      <c r="J3677" t="s">
        <v>1661</v>
      </c>
      <c r="K3677" s="3"/>
      <c r="L3677" s="3">
        <v>4800</v>
      </c>
      <c r="M3677" s="3">
        <v>4800</v>
      </c>
      <c r="N3677" s="107"/>
      <c r="O3677" s="100"/>
      <c r="P3677" s="3">
        <f t="shared" si="57"/>
        <v>9600</v>
      </c>
    </row>
    <row r="3678" spans="1:16" x14ac:dyDescent="0.35">
      <c r="A3678" t="s">
        <v>10</v>
      </c>
      <c r="C3678" t="s">
        <v>19</v>
      </c>
      <c r="D3678" t="s">
        <v>103</v>
      </c>
      <c r="E3678" t="s">
        <v>107</v>
      </c>
      <c r="F3678" t="s">
        <v>108</v>
      </c>
      <c r="G3678">
        <v>6005</v>
      </c>
      <c r="H3678" t="s">
        <v>106</v>
      </c>
      <c r="I3678">
        <v>63300056</v>
      </c>
      <c r="J3678" t="s">
        <v>1536</v>
      </c>
      <c r="K3678" s="3"/>
      <c r="L3678" s="3">
        <v>175744.68189963608</v>
      </c>
      <c r="M3678" s="3">
        <v>181895.74576612332</v>
      </c>
      <c r="N3678" s="107"/>
      <c r="O3678" s="100"/>
      <c r="P3678" s="3">
        <f t="shared" si="57"/>
        <v>357640.4276657594</v>
      </c>
    </row>
    <row r="3679" spans="1:16" x14ac:dyDescent="0.35">
      <c r="A3679" t="s">
        <v>10</v>
      </c>
      <c r="C3679" t="s">
        <v>19</v>
      </c>
      <c r="D3679" t="s">
        <v>103</v>
      </c>
      <c r="E3679" t="s">
        <v>107</v>
      </c>
      <c r="F3679" t="s">
        <v>108</v>
      </c>
      <c r="G3679">
        <v>6005</v>
      </c>
      <c r="H3679" t="s">
        <v>106</v>
      </c>
      <c r="I3679">
        <v>63300150</v>
      </c>
      <c r="J3679" t="s">
        <v>1680</v>
      </c>
      <c r="K3679" s="3"/>
      <c r="L3679" s="3">
        <v>93636</v>
      </c>
      <c r="M3679" s="3">
        <v>95508.72</v>
      </c>
      <c r="N3679" s="107"/>
      <c r="O3679" s="100"/>
      <c r="P3679" s="3">
        <f t="shared" si="57"/>
        <v>189144.72</v>
      </c>
    </row>
    <row r="3680" spans="1:16" x14ac:dyDescent="0.35">
      <c r="A3680" t="s">
        <v>10</v>
      </c>
      <c r="C3680" t="s">
        <v>19</v>
      </c>
      <c r="D3680" t="s">
        <v>103</v>
      </c>
      <c r="E3680" t="s">
        <v>317</v>
      </c>
      <c r="F3680" t="s">
        <v>318</v>
      </c>
      <c r="G3680">
        <v>5009</v>
      </c>
      <c r="H3680" t="s">
        <v>319</v>
      </c>
      <c r="I3680">
        <v>63300030</v>
      </c>
      <c r="J3680" t="s">
        <v>1488</v>
      </c>
      <c r="K3680" s="3"/>
      <c r="L3680" s="3">
        <v>0</v>
      </c>
      <c r="M3680" s="3">
        <v>0</v>
      </c>
      <c r="N3680" s="107"/>
      <c r="O3680" s="100"/>
      <c r="P3680" s="3">
        <f t="shared" si="57"/>
        <v>0</v>
      </c>
    </row>
    <row r="3681" spans="1:16" x14ac:dyDescent="0.35">
      <c r="A3681" t="s">
        <v>10</v>
      </c>
      <c r="C3681" t="s">
        <v>19</v>
      </c>
      <c r="D3681" t="s">
        <v>103</v>
      </c>
      <c r="E3681" t="s">
        <v>317</v>
      </c>
      <c r="F3681" t="s">
        <v>318</v>
      </c>
      <c r="G3681">
        <v>5009</v>
      </c>
      <c r="H3681" t="s">
        <v>319</v>
      </c>
      <c r="I3681">
        <v>63300033</v>
      </c>
      <c r="J3681" t="s">
        <v>1661</v>
      </c>
      <c r="K3681" s="3"/>
      <c r="L3681" s="3">
        <v>0</v>
      </c>
      <c r="M3681" s="3">
        <v>0</v>
      </c>
      <c r="N3681" s="107"/>
      <c r="O3681" s="100"/>
      <c r="P3681" s="3">
        <f t="shared" si="57"/>
        <v>0</v>
      </c>
    </row>
    <row r="3682" spans="1:16" x14ac:dyDescent="0.35">
      <c r="A3682" t="s">
        <v>10</v>
      </c>
      <c r="C3682" t="s">
        <v>19</v>
      </c>
      <c r="D3682" t="s">
        <v>103</v>
      </c>
      <c r="E3682" t="s">
        <v>317</v>
      </c>
      <c r="F3682" t="s">
        <v>318</v>
      </c>
      <c r="G3682">
        <v>5009</v>
      </c>
      <c r="H3682" t="s">
        <v>319</v>
      </c>
      <c r="I3682">
        <v>63300056</v>
      </c>
      <c r="J3682" t="s">
        <v>1536</v>
      </c>
      <c r="K3682" s="3"/>
      <c r="L3682" s="3">
        <v>0</v>
      </c>
      <c r="M3682" s="3">
        <v>0</v>
      </c>
      <c r="N3682" s="107"/>
      <c r="O3682" s="100"/>
      <c r="P3682" s="3">
        <f t="shared" si="57"/>
        <v>0</v>
      </c>
    </row>
    <row r="3683" spans="1:16" x14ac:dyDescent="0.35">
      <c r="A3683" t="s">
        <v>10</v>
      </c>
      <c r="C3683" t="s">
        <v>19</v>
      </c>
      <c r="D3683" t="s">
        <v>103</v>
      </c>
      <c r="E3683" t="s">
        <v>317</v>
      </c>
      <c r="F3683" t="s">
        <v>318</v>
      </c>
      <c r="G3683">
        <v>5009</v>
      </c>
      <c r="H3683" t="s">
        <v>319</v>
      </c>
      <c r="I3683">
        <v>63300060</v>
      </c>
      <c r="J3683" t="s">
        <v>1546</v>
      </c>
      <c r="K3683" s="3"/>
      <c r="L3683" s="3">
        <v>0</v>
      </c>
      <c r="M3683" s="3">
        <v>0</v>
      </c>
      <c r="N3683" s="107"/>
      <c r="O3683" s="100"/>
      <c r="P3683" s="3">
        <f t="shared" si="57"/>
        <v>0</v>
      </c>
    </row>
    <row r="3684" spans="1:16" x14ac:dyDescent="0.35">
      <c r="A3684" t="s">
        <v>10</v>
      </c>
      <c r="C3684" t="s">
        <v>19</v>
      </c>
      <c r="D3684" t="s">
        <v>103</v>
      </c>
      <c r="E3684" t="s">
        <v>317</v>
      </c>
      <c r="F3684" t="s">
        <v>318</v>
      </c>
      <c r="G3684">
        <v>5009</v>
      </c>
      <c r="H3684" t="s">
        <v>319</v>
      </c>
      <c r="I3684">
        <v>63300150</v>
      </c>
      <c r="J3684" t="s">
        <v>1680</v>
      </c>
      <c r="K3684" s="3"/>
      <c r="L3684" s="3">
        <v>0</v>
      </c>
      <c r="M3684" s="3">
        <v>0</v>
      </c>
      <c r="N3684" s="107"/>
      <c r="O3684" s="100"/>
      <c r="P3684" s="3">
        <f t="shared" si="57"/>
        <v>0</v>
      </c>
    </row>
    <row r="3685" spans="1:16" x14ac:dyDescent="0.35">
      <c r="A3685" t="s">
        <v>10</v>
      </c>
      <c r="C3685" t="s">
        <v>19</v>
      </c>
      <c r="D3685" t="s">
        <v>103</v>
      </c>
      <c r="E3685" t="s">
        <v>1595</v>
      </c>
      <c r="F3685" t="s">
        <v>1596</v>
      </c>
      <c r="G3685">
        <v>5009</v>
      </c>
      <c r="H3685" t="s">
        <v>319</v>
      </c>
      <c r="I3685">
        <v>63300060</v>
      </c>
      <c r="J3685" t="s">
        <v>1546</v>
      </c>
      <c r="K3685" s="3"/>
      <c r="L3685" s="3">
        <v>0</v>
      </c>
      <c r="M3685" s="3">
        <v>0</v>
      </c>
      <c r="N3685" s="107"/>
      <c r="O3685" s="100"/>
      <c r="P3685" s="3">
        <f t="shared" si="57"/>
        <v>0</v>
      </c>
    </row>
    <row r="3686" spans="1:16" x14ac:dyDescent="0.35">
      <c r="A3686" t="s">
        <v>10</v>
      </c>
      <c r="C3686" t="s">
        <v>19</v>
      </c>
      <c r="D3686" t="s">
        <v>103</v>
      </c>
      <c r="E3686" t="s">
        <v>1595</v>
      </c>
      <c r="F3686" t="s">
        <v>1596</v>
      </c>
      <c r="G3686">
        <v>5009</v>
      </c>
      <c r="H3686" t="s">
        <v>319</v>
      </c>
      <c r="I3686">
        <v>63300150</v>
      </c>
      <c r="J3686" t="s">
        <v>1680</v>
      </c>
      <c r="K3686" s="3"/>
      <c r="L3686" s="3">
        <v>0</v>
      </c>
      <c r="M3686" s="3">
        <v>0</v>
      </c>
      <c r="N3686" s="107"/>
      <c r="O3686" s="100"/>
      <c r="P3686" s="3">
        <f t="shared" si="57"/>
        <v>0</v>
      </c>
    </row>
    <row r="3687" spans="1:16" x14ac:dyDescent="0.35">
      <c r="A3687" t="s">
        <v>10</v>
      </c>
      <c r="C3687" t="s">
        <v>19</v>
      </c>
      <c r="D3687" t="s">
        <v>103</v>
      </c>
      <c r="E3687" t="s">
        <v>1713</v>
      </c>
      <c r="F3687" t="s">
        <v>1714</v>
      </c>
      <c r="G3687">
        <v>5009</v>
      </c>
      <c r="H3687" t="s">
        <v>319</v>
      </c>
      <c r="I3687">
        <v>63300150</v>
      </c>
      <c r="J3687" t="s">
        <v>1680</v>
      </c>
      <c r="K3687" s="3"/>
      <c r="L3687" s="3">
        <v>0</v>
      </c>
      <c r="M3687" s="3">
        <v>0</v>
      </c>
      <c r="N3687" s="107"/>
      <c r="O3687" s="100"/>
      <c r="P3687" s="3">
        <f t="shared" si="57"/>
        <v>0</v>
      </c>
    </row>
    <row r="3688" spans="1:16" x14ac:dyDescent="0.35">
      <c r="A3688" t="s">
        <v>10</v>
      </c>
      <c r="C3688" t="s">
        <v>19</v>
      </c>
      <c r="D3688" t="s">
        <v>103</v>
      </c>
      <c r="E3688" t="s">
        <v>1713</v>
      </c>
      <c r="F3688" t="s">
        <v>1714</v>
      </c>
      <c r="G3688">
        <v>5009</v>
      </c>
      <c r="H3688" t="s">
        <v>319</v>
      </c>
      <c r="I3688">
        <v>63300155</v>
      </c>
      <c r="J3688" t="s">
        <v>1877</v>
      </c>
      <c r="K3688" s="3"/>
      <c r="L3688" s="3">
        <v>0</v>
      </c>
      <c r="M3688" s="3">
        <v>0</v>
      </c>
      <c r="N3688" s="107"/>
      <c r="O3688" s="100"/>
      <c r="P3688" s="3">
        <f t="shared" si="57"/>
        <v>0</v>
      </c>
    </row>
    <row r="3689" spans="1:16" x14ac:dyDescent="0.35">
      <c r="A3689" t="s">
        <v>10</v>
      </c>
      <c r="C3689" t="s">
        <v>19</v>
      </c>
      <c r="D3689" t="s">
        <v>103</v>
      </c>
      <c r="E3689" t="s">
        <v>1597</v>
      </c>
      <c r="F3689" t="s">
        <v>1598</v>
      </c>
      <c r="G3689">
        <v>5009</v>
      </c>
      <c r="H3689" t="s">
        <v>319</v>
      </c>
      <c r="I3689">
        <v>63300060</v>
      </c>
      <c r="J3689" t="s">
        <v>1546</v>
      </c>
      <c r="K3689" s="3"/>
      <c r="L3689" s="3">
        <v>0</v>
      </c>
      <c r="M3689" s="3">
        <v>0</v>
      </c>
      <c r="N3689" s="107"/>
      <c r="O3689" s="100"/>
      <c r="P3689" s="3">
        <f t="shared" si="57"/>
        <v>0</v>
      </c>
    </row>
    <row r="3690" spans="1:16" x14ac:dyDescent="0.35">
      <c r="A3690" t="s">
        <v>10</v>
      </c>
      <c r="C3690" t="s">
        <v>19</v>
      </c>
      <c r="D3690" t="s">
        <v>103</v>
      </c>
      <c r="E3690" t="s">
        <v>1597</v>
      </c>
      <c r="F3690" t="s">
        <v>1598</v>
      </c>
      <c r="G3690">
        <v>5009</v>
      </c>
      <c r="H3690" t="s">
        <v>319</v>
      </c>
      <c r="I3690">
        <v>63300150</v>
      </c>
      <c r="J3690" t="s">
        <v>1680</v>
      </c>
      <c r="K3690" s="3"/>
      <c r="L3690" s="3">
        <v>0</v>
      </c>
      <c r="M3690" s="3">
        <v>0</v>
      </c>
      <c r="N3690" s="107"/>
      <c r="O3690" s="100"/>
      <c r="P3690" s="3">
        <f t="shared" si="57"/>
        <v>0</v>
      </c>
    </row>
    <row r="3691" spans="1:16" x14ac:dyDescent="0.35">
      <c r="A3691" t="s">
        <v>10</v>
      </c>
      <c r="C3691" t="s">
        <v>19</v>
      </c>
      <c r="D3691" t="s">
        <v>103</v>
      </c>
      <c r="E3691" t="s">
        <v>320</v>
      </c>
      <c r="F3691" t="s">
        <v>321</v>
      </c>
      <c r="G3691">
        <v>5009</v>
      </c>
      <c r="H3691" t="s">
        <v>319</v>
      </c>
      <c r="I3691">
        <v>63300030</v>
      </c>
      <c r="J3691" t="s">
        <v>1488</v>
      </c>
      <c r="K3691" s="3"/>
      <c r="L3691" s="3">
        <v>0</v>
      </c>
      <c r="M3691" s="3">
        <v>0</v>
      </c>
      <c r="N3691" s="107"/>
      <c r="O3691" s="100"/>
      <c r="P3691" s="3">
        <f t="shared" si="57"/>
        <v>0</v>
      </c>
    </row>
    <row r="3692" spans="1:16" x14ac:dyDescent="0.35">
      <c r="A3692" t="s">
        <v>10</v>
      </c>
      <c r="C3692" t="s">
        <v>19</v>
      </c>
      <c r="D3692" t="s">
        <v>103</v>
      </c>
      <c r="E3692" t="s">
        <v>320</v>
      </c>
      <c r="F3692" t="s">
        <v>321</v>
      </c>
      <c r="G3692">
        <v>5009</v>
      </c>
      <c r="H3692" t="s">
        <v>319</v>
      </c>
      <c r="I3692">
        <v>63300033</v>
      </c>
      <c r="J3692" t="s">
        <v>1661</v>
      </c>
      <c r="K3692" s="3"/>
      <c r="L3692" s="3">
        <v>0</v>
      </c>
      <c r="M3692" s="3">
        <v>0</v>
      </c>
      <c r="N3692" s="107"/>
      <c r="O3692" s="100"/>
      <c r="P3692" s="3">
        <f t="shared" si="57"/>
        <v>0</v>
      </c>
    </row>
    <row r="3693" spans="1:16" x14ac:dyDescent="0.35">
      <c r="A3693" t="s">
        <v>10</v>
      </c>
      <c r="C3693" t="s">
        <v>19</v>
      </c>
      <c r="D3693" t="s">
        <v>103</v>
      </c>
      <c r="E3693" t="s">
        <v>320</v>
      </c>
      <c r="F3693" t="s">
        <v>321</v>
      </c>
      <c r="G3693">
        <v>5009</v>
      </c>
      <c r="H3693" t="s">
        <v>319</v>
      </c>
      <c r="I3693">
        <v>63300056</v>
      </c>
      <c r="J3693" t="s">
        <v>1536</v>
      </c>
      <c r="K3693" s="3"/>
      <c r="L3693" s="3">
        <v>0</v>
      </c>
      <c r="M3693" s="3">
        <v>0</v>
      </c>
      <c r="N3693" s="107"/>
      <c r="O3693" s="100"/>
      <c r="P3693" s="3">
        <f t="shared" si="57"/>
        <v>0</v>
      </c>
    </row>
    <row r="3694" spans="1:16" x14ac:dyDescent="0.35">
      <c r="A3694" t="s">
        <v>10</v>
      </c>
      <c r="C3694" t="s">
        <v>19</v>
      </c>
      <c r="D3694" t="s">
        <v>103</v>
      </c>
      <c r="E3694" t="s">
        <v>320</v>
      </c>
      <c r="F3694" t="s">
        <v>321</v>
      </c>
      <c r="G3694">
        <v>5009</v>
      </c>
      <c r="H3694" t="s">
        <v>319</v>
      </c>
      <c r="I3694">
        <v>63300060</v>
      </c>
      <c r="J3694" t="s">
        <v>1546</v>
      </c>
      <c r="K3694" s="3"/>
      <c r="L3694" s="3">
        <v>0</v>
      </c>
      <c r="M3694" s="3">
        <v>0</v>
      </c>
      <c r="N3694" s="107"/>
      <c r="O3694" s="100"/>
      <c r="P3694" s="3">
        <f t="shared" si="57"/>
        <v>0</v>
      </c>
    </row>
    <row r="3695" spans="1:16" x14ac:dyDescent="0.35">
      <c r="A3695" t="s">
        <v>10</v>
      </c>
      <c r="C3695" t="s">
        <v>19</v>
      </c>
      <c r="D3695" t="s">
        <v>103</v>
      </c>
      <c r="E3695" t="s">
        <v>320</v>
      </c>
      <c r="F3695" t="s">
        <v>321</v>
      </c>
      <c r="G3695">
        <v>5009</v>
      </c>
      <c r="H3695" t="s">
        <v>319</v>
      </c>
      <c r="I3695">
        <v>63300150</v>
      </c>
      <c r="J3695" t="s">
        <v>1680</v>
      </c>
      <c r="K3695" s="3"/>
      <c r="L3695" s="3">
        <v>0</v>
      </c>
      <c r="M3695" s="3">
        <v>0</v>
      </c>
      <c r="N3695" s="107"/>
      <c r="O3695" s="100"/>
      <c r="P3695" s="3">
        <f t="shared" si="57"/>
        <v>0</v>
      </c>
    </row>
    <row r="3696" spans="1:16" x14ac:dyDescent="0.35">
      <c r="A3696" t="s">
        <v>10</v>
      </c>
      <c r="C3696" t="s">
        <v>19</v>
      </c>
      <c r="D3696" t="s">
        <v>103</v>
      </c>
      <c r="E3696" t="s">
        <v>322</v>
      </c>
      <c r="F3696" t="s">
        <v>323</v>
      </c>
      <c r="G3696">
        <v>5009</v>
      </c>
      <c r="H3696" t="s">
        <v>319</v>
      </c>
      <c r="I3696">
        <v>63300056</v>
      </c>
      <c r="J3696" t="s">
        <v>1536</v>
      </c>
      <c r="K3696" s="3"/>
      <c r="L3696" s="3">
        <v>0</v>
      </c>
      <c r="M3696" s="3">
        <v>0</v>
      </c>
      <c r="N3696" s="107"/>
      <c r="O3696" s="100"/>
      <c r="P3696" s="3">
        <f t="shared" si="57"/>
        <v>0</v>
      </c>
    </row>
    <row r="3697" spans="1:16" x14ac:dyDescent="0.35">
      <c r="A3697" t="s">
        <v>10</v>
      </c>
      <c r="C3697" t="s">
        <v>19</v>
      </c>
      <c r="D3697" t="s">
        <v>103</v>
      </c>
      <c r="E3697" t="s">
        <v>322</v>
      </c>
      <c r="F3697" t="s">
        <v>323</v>
      </c>
      <c r="G3697">
        <v>5009</v>
      </c>
      <c r="H3697" t="s">
        <v>319</v>
      </c>
      <c r="I3697">
        <v>63300060</v>
      </c>
      <c r="J3697" t="s">
        <v>1546</v>
      </c>
      <c r="K3697" s="3"/>
      <c r="L3697" s="3">
        <v>0</v>
      </c>
      <c r="M3697" s="3">
        <v>0</v>
      </c>
      <c r="N3697" s="107"/>
      <c r="O3697" s="100"/>
      <c r="P3697" s="3">
        <f t="shared" si="57"/>
        <v>0</v>
      </c>
    </row>
    <row r="3698" spans="1:16" x14ac:dyDescent="0.35">
      <c r="A3698" t="s">
        <v>10</v>
      </c>
      <c r="C3698" t="s">
        <v>19</v>
      </c>
      <c r="D3698" t="s">
        <v>103</v>
      </c>
      <c r="E3698" t="s">
        <v>322</v>
      </c>
      <c r="F3698" t="s">
        <v>323</v>
      </c>
      <c r="G3698">
        <v>5009</v>
      </c>
      <c r="H3698" t="s">
        <v>319</v>
      </c>
      <c r="I3698">
        <v>63300065</v>
      </c>
      <c r="J3698" t="s">
        <v>1627</v>
      </c>
      <c r="K3698" s="3"/>
      <c r="L3698" s="3">
        <v>0</v>
      </c>
      <c r="M3698" s="3">
        <v>0</v>
      </c>
      <c r="N3698" s="107"/>
      <c r="O3698" s="100"/>
      <c r="P3698" s="3">
        <f t="shared" si="57"/>
        <v>0</v>
      </c>
    </row>
    <row r="3699" spans="1:16" x14ac:dyDescent="0.35">
      <c r="A3699" t="s">
        <v>10</v>
      </c>
      <c r="C3699" t="s">
        <v>19</v>
      </c>
      <c r="D3699" t="s">
        <v>103</v>
      </c>
      <c r="E3699" t="s">
        <v>322</v>
      </c>
      <c r="F3699" t="s">
        <v>323</v>
      </c>
      <c r="G3699">
        <v>5009</v>
      </c>
      <c r="H3699" t="s">
        <v>319</v>
      </c>
      <c r="I3699">
        <v>63300150</v>
      </c>
      <c r="J3699" t="s">
        <v>1680</v>
      </c>
      <c r="K3699" s="3"/>
      <c r="L3699" s="3">
        <v>0</v>
      </c>
      <c r="M3699" s="3">
        <v>0</v>
      </c>
      <c r="N3699" s="107"/>
      <c r="O3699" s="100"/>
      <c r="P3699" s="3">
        <f t="shared" si="57"/>
        <v>0</v>
      </c>
    </row>
    <row r="3700" spans="1:16" x14ac:dyDescent="0.35">
      <c r="A3700" t="s">
        <v>10</v>
      </c>
      <c r="C3700" t="s">
        <v>19</v>
      </c>
      <c r="D3700" t="s">
        <v>103</v>
      </c>
      <c r="E3700" t="s">
        <v>324</v>
      </c>
      <c r="F3700" t="s">
        <v>325</v>
      </c>
      <c r="G3700">
        <v>5009</v>
      </c>
      <c r="H3700" t="s">
        <v>319</v>
      </c>
      <c r="I3700">
        <v>63300030</v>
      </c>
      <c r="J3700" t="s">
        <v>1488</v>
      </c>
      <c r="K3700" s="3"/>
      <c r="L3700" s="3">
        <v>0</v>
      </c>
      <c r="M3700" s="3">
        <v>0</v>
      </c>
      <c r="N3700" s="107"/>
      <c r="O3700" s="100"/>
      <c r="P3700" s="3">
        <f t="shared" si="57"/>
        <v>0</v>
      </c>
    </row>
    <row r="3701" spans="1:16" x14ac:dyDescent="0.35">
      <c r="A3701" t="s">
        <v>10</v>
      </c>
      <c r="C3701" t="s">
        <v>19</v>
      </c>
      <c r="D3701" t="s">
        <v>103</v>
      </c>
      <c r="E3701" t="s">
        <v>324</v>
      </c>
      <c r="F3701" t="s">
        <v>325</v>
      </c>
      <c r="G3701">
        <v>5009</v>
      </c>
      <c r="H3701" t="s">
        <v>319</v>
      </c>
      <c r="I3701">
        <v>63300056</v>
      </c>
      <c r="J3701" t="s">
        <v>1536</v>
      </c>
      <c r="K3701" s="3"/>
      <c r="L3701" s="3">
        <v>0</v>
      </c>
      <c r="M3701" s="3">
        <v>0</v>
      </c>
      <c r="N3701" s="107"/>
      <c r="O3701" s="100"/>
      <c r="P3701" s="3">
        <f t="shared" si="57"/>
        <v>0</v>
      </c>
    </row>
    <row r="3702" spans="1:16" x14ac:dyDescent="0.35">
      <c r="A3702" t="s">
        <v>10</v>
      </c>
      <c r="C3702" t="s">
        <v>19</v>
      </c>
      <c r="D3702" t="s">
        <v>103</v>
      </c>
      <c r="E3702" t="s">
        <v>324</v>
      </c>
      <c r="F3702" t="s">
        <v>325</v>
      </c>
      <c r="G3702">
        <v>5009</v>
      </c>
      <c r="H3702" t="s">
        <v>319</v>
      </c>
      <c r="I3702">
        <v>63300150</v>
      </c>
      <c r="J3702" t="s">
        <v>1680</v>
      </c>
      <c r="K3702" s="3"/>
      <c r="L3702" s="3">
        <v>0</v>
      </c>
      <c r="M3702" s="3">
        <v>0</v>
      </c>
      <c r="N3702" s="107"/>
      <c r="O3702" s="100"/>
      <c r="P3702" s="3">
        <f t="shared" si="57"/>
        <v>0</v>
      </c>
    </row>
    <row r="3703" spans="1:16" x14ac:dyDescent="0.35">
      <c r="A3703" t="s">
        <v>10</v>
      </c>
      <c r="C3703" t="s">
        <v>19</v>
      </c>
      <c r="D3703" t="s">
        <v>103</v>
      </c>
      <c r="E3703" t="s">
        <v>324</v>
      </c>
      <c r="F3703" t="s">
        <v>325</v>
      </c>
      <c r="G3703">
        <v>5009</v>
      </c>
      <c r="H3703" t="s">
        <v>319</v>
      </c>
      <c r="I3703">
        <v>63300152</v>
      </c>
      <c r="J3703" t="s">
        <v>1741</v>
      </c>
      <c r="K3703" s="3"/>
      <c r="L3703" s="3">
        <v>0</v>
      </c>
      <c r="M3703" s="3">
        <v>0</v>
      </c>
      <c r="N3703" s="107"/>
      <c r="O3703" s="100"/>
      <c r="P3703" s="3">
        <f t="shared" si="57"/>
        <v>0</v>
      </c>
    </row>
    <row r="3704" spans="1:16" x14ac:dyDescent="0.35">
      <c r="A3704" t="s">
        <v>10</v>
      </c>
      <c r="C3704" t="s">
        <v>19</v>
      </c>
      <c r="D3704" t="s">
        <v>103</v>
      </c>
      <c r="E3704" t="s">
        <v>324</v>
      </c>
      <c r="F3704" t="s">
        <v>325</v>
      </c>
      <c r="G3704">
        <v>5009</v>
      </c>
      <c r="H3704" t="s">
        <v>319</v>
      </c>
      <c r="I3704">
        <v>63300155</v>
      </c>
      <c r="J3704" t="s">
        <v>1877</v>
      </c>
      <c r="K3704" s="3"/>
      <c r="L3704" s="3">
        <v>0</v>
      </c>
      <c r="M3704" s="3">
        <v>0</v>
      </c>
      <c r="N3704" s="107"/>
      <c r="O3704" s="100"/>
      <c r="P3704" s="3">
        <f t="shared" si="57"/>
        <v>0</v>
      </c>
    </row>
    <row r="3705" spans="1:16" x14ac:dyDescent="0.35">
      <c r="A3705" t="s">
        <v>10</v>
      </c>
      <c r="C3705" t="s">
        <v>19</v>
      </c>
      <c r="D3705" t="s">
        <v>103</v>
      </c>
      <c r="E3705" t="s">
        <v>1599</v>
      </c>
      <c r="F3705" t="s">
        <v>1600</v>
      </c>
      <c r="G3705">
        <v>5009</v>
      </c>
      <c r="H3705" t="s">
        <v>319</v>
      </c>
      <c r="I3705">
        <v>63300060</v>
      </c>
      <c r="J3705" t="s">
        <v>1546</v>
      </c>
      <c r="K3705" s="3"/>
      <c r="L3705" s="3">
        <v>0</v>
      </c>
      <c r="M3705" s="3">
        <v>0</v>
      </c>
      <c r="N3705" s="107"/>
      <c r="O3705" s="100"/>
      <c r="P3705" s="3">
        <f t="shared" si="57"/>
        <v>0</v>
      </c>
    </row>
    <row r="3706" spans="1:16" x14ac:dyDescent="0.35">
      <c r="A3706" t="s">
        <v>10</v>
      </c>
      <c r="C3706" t="s">
        <v>19</v>
      </c>
      <c r="D3706" t="s">
        <v>103</v>
      </c>
      <c r="E3706" t="s">
        <v>1599</v>
      </c>
      <c r="F3706" t="s">
        <v>1600</v>
      </c>
      <c r="G3706">
        <v>5009</v>
      </c>
      <c r="H3706" t="s">
        <v>319</v>
      </c>
      <c r="I3706">
        <v>63300150</v>
      </c>
      <c r="J3706" t="s">
        <v>1680</v>
      </c>
      <c r="K3706" s="3"/>
      <c r="L3706" s="3">
        <v>0</v>
      </c>
      <c r="M3706" s="3">
        <v>0</v>
      </c>
      <c r="N3706" s="107"/>
      <c r="O3706" s="100"/>
      <c r="P3706" s="3">
        <f t="shared" si="57"/>
        <v>0</v>
      </c>
    </row>
    <row r="3707" spans="1:16" x14ac:dyDescent="0.35">
      <c r="A3707" t="s">
        <v>10</v>
      </c>
      <c r="C3707" t="s">
        <v>19</v>
      </c>
      <c r="D3707" t="s">
        <v>103</v>
      </c>
      <c r="E3707" t="s">
        <v>326</v>
      </c>
      <c r="F3707" t="s">
        <v>327</v>
      </c>
      <c r="G3707">
        <v>5009</v>
      </c>
      <c r="H3707" t="s">
        <v>319</v>
      </c>
      <c r="I3707">
        <v>63300056</v>
      </c>
      <c r="J3707" t="s">
        <v>1536</v>
      </c>
      <c r="K3707" s="3"/>
      <c r="L3707" s="3">
        <v>0</v>
      </c>
      <c r="M3707" s="3">
        <v>0</v>
      </c>
      <c r="N3707" s="107"/>
      <c r="O3707" s="100"/>
      <c r="P3707" s="3">
        <f t="shared" si="57"/>
        <v>0</v>
      </c>
    </row>
    <row r="3708" spans="1:16" x14ac:dyDescent="0.35">
      <c r="A3708" t="s">
        <v>10</v>
      </c>
      <c r="C3708" t="s">
        <v>19</v>
      </c>
      <c r="D3708" t="s">
        <v>103</v>
      </c>
      <c r="E3708" t="s">
        <v>326</v>
      </c>
      <c r="F3708" t="s">
        <v>327</v>
      </c>
      <c r="G3708">
        <v>5009</v>
      </c>
      <c r="H3708" t="s">
        <v>319</v>
      </c>
      <c r="I3708">
        <v>63300060</v>
      </c>
      <c r="J3708" t="s">
        <v>1546</v>
      </c>
      <c r="K3708" s="3"/>
      <c r="L3708" s="3">
        <v>0</v>
      </c>
      <c r="M3708" s="3">
        <v>0</v>
      </c>
      <c r="N3708" s="107"/>
      <c r="O3708" s="100"/>
      <c r="P3708" s="3">
        <f t="shared" si="57"/>
        <v>0</v>
      </c>
    </row>
    <row r="3709" spans="1:16" x14ac:dyDescent="0.35">
      <c r="A3709" t="s">
        <v>10</v>
      </c>
      <c r="C3709" t="s">
        <v>19</v>
      </c>
      <c r="D3709" t="s">
        <v>103</v>
      </c>
      <c r="E3709" t="s">
        <v>326</v>
      </c>
      <c r="F3709" t="s">
        <v>327</v>
      </c>
      <c r="G3709">
        <v>5009</v>
      </c>
      <c r="H3709" t="s">
        <v>319</v>
      </c>
      <c r="I3709">
        <v>63300150</v>
      </c>
      <c r="J3709" t="s">
        <v>1680</v>
      </c>
      <c r="K3709" s="3"/>
      <c r="L3709" s="3">
        <v>0</v>
      </c>
      <c r="M3709" s="3">
        <v>0</v>
      </c>
      <c r="N3709" s="107"/>
      <c r="O3709" s="100"/>
      <c r="P3709" s="3">
        <f t="shared" si="57"/>
        <v>0</v>
      </c>
    </row>
    <row r="3710" spans="1:16" x14ac:dyDescent="0.35">
      <c r="A3710" t="s">
        <v>10</v>
      </c>
      <c r="C3710" t="s">
        <v>19</v>
      </c>
      <c r="D3710" t="s">
        <v>103</v>
      </c>
      <c r="E3710" t="s">
        <v>326</v>
      </c>
      <c r="F3710" t="s">
        <v>327</v>
      </c>
      <c r="G3710">
        <v>5009</v>
      </c>
      <c r="H3710" t="s">
        <v>319</v>
      </c>
      <c r="I3710">
        <v>63300152</v>
      </c>
      <c r="J3710" t="s">
        <v>1741</v>
      </c>
      <c r="K3710" s="3"/>
      <c r="L3710" s="3">
        <v>0</v>
      </c>
      <c r="M3710" s="3">
        <v>0</v>
      </c>
      <c r="N3710" s="107"/>
      <c r="O3710" s="100"/>
      <c r="P3710" s="3">
        <f t="shared" si="57"/>
        <v>0</v>
      </c>
    </row>
    <row r="3711" spans="1:16" x14ac:dyDescent="0.35">
      <c r="A3711" t="s">
        <v>10</v>
      </c>
      <c r="C3711" t="s">
        <v>19</v>
      </c>
      <c r="D3711" t="s">
        <v>103</v>
      </c>
      <c r="E3711" t="s">
        <v>328</v>
      </c>
      <c r="F3711" t="s">
        <v>329</v>
      </c>
      <c r="G3711">
        <v>5009</v>
      </c>
      <c r="H3711" t="s">
        <v>319</v>
      </c>
      <c r="I3711">
        <v>63300056</v>
      </c>
      <c r="J3711" t="s">
        <v>1536</v>
      </c>
      <c r="K3711" s="3"/>
      <c r="L3711" s="3">
        <v>0</v>
      </c>
      <c r="M3711" s="3">
        <v>0</v>
      </c>
      <c r="N3711" s="107"/>
      <c r="O3711" s="100"/>
      <c r="P3711" s="3">
        <f t="shared" si="57"/>
        <v>0</v>
      </c>
    </row>
    <row r="3712" spans="1:16" x14ac:dyDescent="0.35">
      <c r="A3712" t="s">
        <v>10</v>
      </c>
      <c r="C3712" t="s">
        <v>19</v>
      </c>
      <c r="D3712" t="s">
        <v>103</v>
      </c>
      <c r="E3712" t="s">
        <v>328</v>
      </c>
      <c r="F3712" t="s">
        <v>329</v>
      </c>
      <c r="G3712">
        <v>5009</v>
      </c>
      <c r="H3712" t="s">
        <v>319</v>
      </c>
      <c r="I3712">
        <v>63300060</v>
      </c>
      <c r="J3712" t="s">
        <v>1546</v>
      </c>
      <c r="K3712" s="3"/>
      <c r="L3712" s="3">
        <v>0</v>
      </c>
      <c r="M3712" s="3">
        <v>0</v>
      </c>
      <c r="N3712" s="107"/>
      <c r="O3712" s="100"/>
      <c r="P3712" s="3">
        <f t="shared" si="57"/>
        <v>0</v>
      </c>
    </row>
    <row r="3713" spans="1:16" x14ac:dyDescent="0.35">
      <c r="A3713" t="s">
        <v>10</v>
      </c>
      <c r="C3713" t="s">
        <v>19</v>
      </c>
      <c r="D3713" t="s">
        <v>103</v>
      </c>
      <c r="E3713" t="s">
        <v>328</v>
      </c>
      <c r="F3713" t="s">
        <v>329</v>
      </c>
      <c r="G3713">
        <v>5009</v>
      </c>
      <c r="H3713" t="s">
        <v>319</v>
      </c>
      <c r="I3713">
        <v>63300150</v>
      </c>
      <c r="J3713" t="s">
        <v>1680</v>
      </c>
      <c r="K3713" s="3"/>
      <c r="L3713" s="3">
        <v>0</v>
      </c>
      <c r="M3713" s="3">
        <v>0</v>
      </c>
      <c r="N3713" s="107"/>
      <c r="O3713" s="100"/>
      <c r="P3713" s="3">
        <f t="shared" si="57"/>
        <v>0</v>
      </c>
    </row>
    <row r="3714" spans="1:16" x14ac:dyDescent="0.35">
      <c r="A3714" t="s">
        <v>10</v>
      </c>
      <c r="C3714" t="s">
        <v>19</v>
      </c>
      <c r="D3714" t="s">
        <v>103</v>
      </c>
      <c r="E3714" t="s">
        <v>328</v>
      </c>
      <c r="F3714" t="s">
        <v>329</v>
      </c>
      <c r="G3714">
        <v>5009</v>
      </c>
      <c r="H3714" t="s">
        <v>319</v>
      </c>
      <c r="I3714">
        <v>63300152</v>
      </c>
      <c r="J3714" t="s">
        <v>1741</v>
      </c>
      <c r="K3714" s="3"/>
      <c r="L3714" s="3">
        <v>0</v>
      </c>
      <c r="M3714" s="3">
        <v>0</v>
      </c>
      <c r="N3714" s="107"/>
      <c r="O3714" s="100"/>
      <c r="P3714" s="3">
        <f t="shared" si="57"/>
        <v>0</v>
      </c>
    </row>
    <row r="3715" spans="1:16" x14ac:dyDescent="0.35">
      <c r="A3715" t="s">
        <v>10</v>
      </c>
      <c r="C3715" t="s">
        <v>19</v>
      </c>
      <c r="D3715" t="s">
        <v>103</v>
      </c>
      <c r="E3715" t="s">
        <v>1601</v>
      </c>
      <c r="F3715" t="s">
        <v>1602</v>
      </c>
      <c r="G3715">
        <v>5009</v>
      </c>
      <c r="H3715" t="s">
        <v>319</v>
      </c>
      <c r="I3715">
        <v>63300060</v>
      </c>
      <c r="J3715" t="s">
        <v>1546</v>
      </c>
      <c r="K3715" s="3"/>
      <c r="L3715" s="3">
        <v>0</v>
      </c>
      <c r="M3715" s="3">
        <v>0</v>
      </c>
      <c r="N3715" s="107"/>
      <c r="O3715" s="100"/>
      <c r="P3715" s="3">
        <f t="shared" si="57"/>
        <v>0</v>
      </c>
    </row>
    <row r="3716" spans="1:16" x14ac:dyDescent="0.35">
      <c r="A3716" t="s">
        <v>10</v>
      </c>
      <c r="C3716" t="s">
        <v>19</v>
      </c>
      <c r="D3716" t="s">
        <v>103</v>
      </c>
      <c r="E3716" t="s">
        <v>1601</v>
      </c>
      <c r="F3716" t="s">
        <v>1602</v>
      </c>
      <c r="G3716">
        <v>5009</v>
      </c>
      <c r="H3716" t="s">
        <v>319</v>
      </c>
      <c r="I3716">
        <v>63300150</v>
      </c>
      <c r="J3716" t="s">
        <v>1680</v>
      </c>
      <c r="K3716" s="3"/>
      <c r="L3716" s="3">
        <v>0</v>
      </c>
      <c r="M3716" s="3">
        <v>0</v>
      </c>
      <c r="N3716" s="107"/>
      <c r="O3716" s="100"/>
      <c r="P3716" s="3">
        <f t="shared" ref="P3716:P3779" si="58">SUM(L3716:N3716)</f>
        <v>0</v>
      </c>
    </row>
    <row r="3717" spans="1:16" x14ac:dyDescent="0.35">
      <c r="A3717" t="s">
        <v>10</v>
      </c>
      <c r="C3717" t="s">
        <v>19</v>
      </c>
      <c r="D3717" t="s">
        <v>103</v>
      </c>
      <c r="E3717" t="s">
        <v>1601</v>
      </c>
      <c r="F3717" t="s">
        <v>1602</v>
      </c>
      <c r="G3717">
        <v>5009</v>
      </c>
      <c r="H3717" t="s">
        <v>319</v>
      </c>
      <c r="I3717">
        <v>63300160</v>
      </c>
      <c r="J3717" t="s">
        <v>1878</v>
      </c>
      <c r="K3717" s="3"/>
      <c r="L3717" s="3">
        <v>0</v>
      </c>
      <c r="M3717" s="3">
        <v>0</v>
      </c>
      <c r="N3717" s="107"/>
      <c r="O3717" s="100"/>
      <c r="P3717" s="3">
        <f t="shared" si="58"/>
        <v>0</v>
      </c>
    </row>
    <row r="3718" spans="1:16" x14ac:dyDescent="0.35">
      <c r="A3718" t="s">
        <v>10</v>
      </c>
      <c r="C3718" t="s">
        <v>19</v>
      </c>
      <c r="D3718" t="s">
        <v>103</v>
      </c>
      <c r="E3718" t="s">
        <v>330</v>
      </c>
      <c r="F3718" t="s">
        <v>331</v>
      </c>
      <c r="G3718">
        <v>5009</v>
      </c>
      <c r="H3718" t="s">
        <v>319</v>
      </c>
      <c r="I3718">
        <v>63300030</v>
      </c>
      <c r="J3718" t="s">
        <v>1488</v>
      </c>
      <c r="K3718" s="3"/>
      <c r="L3718" s="3">
        <v>0</v>
      </c>
      <c r="M3718" s="3">
        <v>0</v>
      </c>
      <c r="N3718" s="107"/>
      <c r="O3718" s="100"/>
      <c r="P3718" s="3">
        <f t="shared" si="58"/>
        <v>0</v>
      </c>
    </row>
    <row r="3719" spans="1:16" x14ac:dyDescent="0.35">
      <c r="A3719" t="s">
        <v>10</v>
      </c>
      <c r="C3719" t="s">
        <v>19</v>
      </c>
      <c r="D3719" t="s">
        <v>103</v>
      </c>
      <c r="E3719" t="s">
        <v>330</v>
      </c>
      <c r="F3719" t="s">
        <v>331</v>
      </c>
      <c r="G3719">
        <v>5009</v>
      </c>
      <c r="H3719" t="s">
        <v>319</v>
      </c>
      <c r="I3719">
        <v>63300052</v>
      </c>
      <c r="J3719" t="s">
        <v>1541</v>
      </c>
      <c r="K3719" s="3"/>
      <c r="L3719" s="3">
        <v>0</v>
      </c>
      <c r="M3719" s="3">
        <v>0</v>
      </c>
      <c r="N3719" s="107"/>
      <c r="O3719" s="100"/>
      <c r="P3719" s="3">
        <f t="shared" si="58"/>
        <v>0</v>
      </c>
    </row>
    <row r="3720" spans="1:16" x14ac:dyDescent="0.35">
      <c r="A3720" t="s">
        <v>10</v>
      </c>
      <c r="C3720" t="s">
        <v>19</v>
      </c>
      <c r="D3720" t="s">
        <v>103</v>
      </c>
      <c r="E3720" t="s">
        <v>330</v>
      </c>
      <c r="F3720" t="s">
        <v>331</v>
      </c>
      <c r="G3720">
        <v>5009</v>
      </c>
      <c r="H3720" t="s">
        <v>319</v>
      </c>
      <c r="I3720">
        <v>63300056</v>
      </c>
      <c r="J3720" t="s">
        <v>1536</v>
      </c>
      <c r="K3720" s="3"/>
      <c r="L3720" s="3">
        <v>0</v>
      </c>
      <c r="M3720" s="3">
        <v>0</v>
      </c>
      <c r="N3720" s="107"/>
      <c r="O3720" s="100"/>
      <c r="P3720" s="3">
        <f t="shared" si="58"/>
        <v>0</v>
      </c>
    </row>
    <row r="3721" spans="1:16" x14ac:dyDescent="0.35">
      <c r="A3721" t="s">
        <v>10</v>
      </c>
      <c r="C3721" t="s">
        <v>19</v>
      </c>
      <c r="D3721" t="s">
        <v>103</v>
      </c>
      <c r="E3721" t="s">
        <v>330</v>
      </c>
      <c r="F3721" t="s">
        <v>331</v>
      </c>
      <c r="G3721">
        <v>5009</v>
      </c>
      <c r="H3721" t="s">
        <v>319</v>
      </c>
      <c r="I3721">
        <v>63300150</v>
      </c>
      <c r="J3721" t="s">
        <v>1680</v>
      </c>
      <c r="K3721" s="3"/>
      <c r="L3721" s="3">
        <v>0</v>
      </c>
      <c r="M3721" s="3">
        <v>0</v>
      </c>
      <c r="N3721" s="107"/>
      <c r="O3721" s="100"/>
      <c r="P3721" s="3">
        <f t="shared" si="58"/>
        <v>0</v>
      </c>
    </row>
    <row r="3722" spans="1:16" x14ac:dyDescent="0.35">
      <c r="A3722" t="s">
        <v>10</v>
      </c>
      <c r="C3722" t="s">
        <v>19</v>
      </c>
      <c r="D3722" t="s">
        <v>103</v>
      </c>
      <c r="E3722" t="s">
        <v>1603</v>
      </c>
      <c r="F3722" t="s">
        <v>1604</v>
      </c>
      <c r="G3722">
        <v>5009</v>
      </c>
      <c r="H3722" t="s">
        <v>319</v>
      </c>
      <c r="I3722">
        <v>63300033</v>
      </c>
      <c r="J3722" t="s">
        <v>1661</v>
      </c>
      <c r="K3722" s="3"/>
      <c r="L3722" s="3">
        <v>0</v>
      </c>
      <c r="M3722" s="3">
        <v>0</v>
      </c>
      <c r="N3722" s="107"/>
      <c r="O3722" s="100"/>
      <c r="P3722" s="3">
        <f t="shared" si="58"/>
        <v>0</v>
      </c>
    </row>
    <row r="3723" spans="1:16" x14ac:dyDescent="0.35">
      <c r="A3723" t="s">
        <v>10</v>
      </c>
      <c r="C3723" t="s">
        <v>19</v>
      </c>
      <c r="D3723" t="s">
        <v>103</v>
      </c>
      <c r="E3723" t="s">
        <v>1603</v>
      </c>
      <c r="F3723" t="s">
        <v>1604</v>
      </c>
      <c r="G3723">
        <v>5009</v>
      </c>
      <c r="H3723" t="s">
        <v>319</v>
      </c>
      <c r="I3723">
        <v>63300060</v>
      </c>
      <c r="J3723" t="s">
        <v>1546</v>
      </c>
      <c r="K3723" s="3"/>
      <c r="L3723" s="3">
        <v>0</v>
      </c>
      <c r="M3723" s="3">
        <v>0</v>
      </c>
      <c r="N3723" s="107"/>
      <c r="O3723" s="100"/>
      <c r="P3723" s="3">
        <f t="shared" si="58"/>
        <v>0</v>
      </c>
    </row>
    <row r="3724" spans="1:16" x14ac:dyDescent="0.35">
      <c r="A3724" t="s">
        <v>10</v>
      </c>
      <c r="C3724" t="s">
        <v>19</v>
      </c>
      <c r="D3724" t="s">
        <v>103</v>
      </c>
      <c r="E3724" t="s">
        <v>1603</v>
      </c>
      <c r="F3724" t="s">
        <v>1604</v>
      </c>
      <c r="G3724">
        <v>5009</v>
      </c>
      <c r="H3724" t="s">
        <v>319</v>
      </c>
      <c r="I3724">
        <v>63300150</v>
      </c>
      <c r="J3724" t="s">
        <v>1680</v>
      </c>
      <c r="K3724" s="3"/>
      <c r="L3724" s="3">
        <v>0</v>
      </c>
      <c r="M3724" s="3">
        <v>0</v>
      </c>
      <c r="N3724" s="107"/>
      <c r="O3724" s="100"/>
      <c r="P3724" s="3">
        <f t="shared" si="58"/>
        <v>0</v>
      </c>
    </row>
    <row r="3725" spans="1:16" x14ac:dyDescent="0.35">
      <c r="A3725" t="s">
        <v>10</v>
      </c>
      <c r="C3725" t="s">
        <v>19</v>
      </c>
      <c r="D3725" t="s">
        <v>103</v>
      </c>
      <c r="E3725" t="s">
        <v>1605</v>
      </c>
      <c r="F3725" t="s">
        <v>1606</v>
      </c>
      <c r="G3725">
        <v>5009</v>
      </c>
      <c r="H3725" t="s">
        <v>319</v>
      </c>
      <c r="I3725">
        <v>63300060</v>
      </c>
      <c r="J3725" t="s">
        <v>1546</v>
      </c>
      <c r="K3725" s="3"/>
      <c r="L3725" s="3">
        <v>0</v>
      </c>
      <c r="M3725" s="3">
        <v>0</v>
      </c>
      <c r="N3725" s="107"/>
      <c r="O3725" s="100"/>
      <c r="P3725" s="3">
        <f t="shared" si="58"/>
        <v>0</v>
      </c>
    </row>
    <row r="3726" spans="1:16" x14ac:dyDescent="0.35">
      <c r="A3726" t="s">
        <v>10</v>
      </c>
      <c r="C3726" t="s">
        <v>19</v>
      </c>
      <c r="D3726" t="s">
        <v>103</v>
      </c>
      <c r="E3726" t="s">
        <v>1605</v>
      </c>
      <c r="F3726" t="s">
        <v>1606</v>
      </c>
      <c r="G3726">
        <v>5009</v>
      </c>
      <c r="H3726" t="s">
        <v>319</v>
      </c>
      <c r="I3726">
        <v>63300150</v>
      </c>
      <c r="J3726" t="s">
        <v>1680</v>
      </c>
      <c r="K3726" s="3"/>
      <c r="L3726" s="3">
        <v>0</v>
      </c>
      <c r="M3726" s="3">
        <v>0</v>
      </c>
      <c r="N3726" s="107"/>
      <c r="O3726" s="100"/>
      <c r="P3726" s="3">
        <f t="shared" si="58"/>
        <v>0</v>
      </c>
    </row>
    <row r="3727" spans="1:16" x14ac:dyDescent="0.35">
      <c r="A3727" t="s">
        <v>10</v>
      </c>
      <c r="C3727" t="s">
        <v>19</v>
      </c>
      <c r="D3727" t="s">
        <v>103</v>
      </c>
      <c r="E3727" t="s">
        <v>1605</v>
      </c>
      <c r="F3727" t="s">
        <v>1606</v>
      </c>
      <c r="G3727">
        <v>5009</v>
      </c>
      <c r="H3727" t="s">
        <v>319</v>
      </c>
      <c r="I3727">
        <v>63300152</v>
      </c>
      <c r="J3727" t="s">
        <v>1741</v>
      </c>
      <c r="K3727" s="3"/>
      <c r="L3727" s="3">
        <v>0</v>
      </c>
      <c r="M3727" s="3">
        <v>0</v>
      </c>
      <c r="N3727" s="107"/>
      <c r="O3727" s="100"/>
      <c r="P3727" s="3">
        <f t="shared" si="58"/>
        <v>0</v>
      </c>
    </row>
    <row r="3728" spans="1:16" x14ac:dyDescent="0.35">
      <c r="A3728" t="s">
        <v>10</v>
      </c>
      <c r="C3728" t="s">
        <v>19</v>
      </c>
      <c r="D3728" t="s">
        <v>103</v>
      </c>
      <c r="E3728" t="s">
        <v>1715</v>
      </c>
      <c r="F3728" t="s">
        <v>1716</v>
      </c>
      <c r="G3728">
        <v>5009</v>
      </c>
      <c r="H3728" t="s">
        <v>319</v>
      </c>
      <c r="I3728">
        <v>63300150</v>
      </c>
      <c r="J3728" t="s">
        <v>1680</v>
      </c>
      <c r="K3728" s="3"/>
      <c r="L3728" s="3">
        <v>0</v>
      </c>
      <c r="M3728" s="3">
        <v>0</v>
      </c>
      <c r="N3728" s="107"/>
      <c r="O3728" s="100"/>
      <c r="P3728" s="3">
        <f t="shared" si="58"/>
        <v>0</v>
      </c>
    </row>
    <row r="3729" spans="1:16" x14ac:dyDescent="0.35">
      <c r="A3729" t="s">
        <v>10</v>
      </c>
      <c r="C3729" t="s">
        <v>19</v>
      </c>
      <c r="D3729" t="s">
        <v>103</v>
      </c>
      <c r="E3729" t="s">
        <v>332</v>
      </c>
      <c r="F3729" t="s">
        <v>333</v>
      </c>
      <c r="G3729">
        <v>5009</v>
      </c>
      <c r="H3729" t="s">
        <v>319</v>
      </c>
      <c r="I3729">
        <v>63300056</v>
      </c>
      <c r="J3729" t="s">
        <v>1536</v>
      </c>
      <c r="K3729" s="3"/>
      <c r="L3729" s="3">
        <v>0</v>
      </c>
      <c r="M3729" s="3">
        <v>0</v>
      </c>
      <c r="N3729" s="107"/>
      <c r="O3729" s="100"/>
      <c r="P3729" s="3">
        <f t="shared" si="58"/>
        <v>0</v>
      </c>
    </row>
    <row r="3730" spans="1:16" x14ac:dyDescent="0.35">
      <c r="A3730" t="s">
        <v>10</v>
      </c>
      <c r="C3730" t="s">
        <v>19</v>
      </c>
      <c r="D3730" t="s">
        <v>103</v>
      </c>
      <c r="E3730" t="s">
        <v>332</v>
      </c>
      <c r="F3730" t="s">
        <v>333</v>
      </c>
      <c r="G3730">
        <v>5009</v>
      </c>
      <c r="H3730" t="s">
        <v>319</v>
      </c>
      <c r="I3730">
        <v>63300060</v>
      </c>
      <c r="J3730" t="s">
        <v>1546</v>
      </c>
      <c r="K3730" s="3"/>
      <c r="L3730" s="3">
        <v>0</v>
      </c>
      <c r="M3730" s="3">
        <v>0</v>
      </c>
      <c r="N3730" s="107"/>
      <c r="O3730" s="100"/>
      <c r="P3730" s="3">
        <f t="shared" si="58"/>
        <v>0</v>
      </c>
    </row>
    <row r="3731" spans="1:16" x14ac:dyDescent="0.35">
      <c r="A3731" t="s">
        <v>10</v>
      </c>
      <c r="C3731" t="s">
        <v>19</v>
      </c>
      <c r="D3731" t="s">
        <v>103</v>
      </c>
      <c r="E3731" t="s">
        <v>332</v>
      </c>
      <c r="F3731" t="s">
        <v>333</v>
      </c>
      <c r="G3731">
        <v>5009</v>
      </c>
      <c r="H3731" t="s">
        <v>319</v>
      </c>
      <c r="I3731">
        <v>63300150</v>
      </c>
      <c r="J3731" t="s">
        <v>1680</v>
      </c>
      <c r="K3731" s="3"/>
      <c r="L3731" s="3">
        <v>0</v>
      </c>
      <c r="M3731" s="3">
        <v>0</v>
      </c>
      <c r="N3731" s="107"/>
      <c r="O3731" s="100"/>
      <c r="P3731" s="3">
        <f t="shared" si="58"/>
        <v>0</v>
      </c>
    </row>
    <row r="3732" spans="1:16" x14ac:dyDescent="0.35">
      <c r="A3732" t="s">
        <v>10</v>
      </c>
      <c r="C3732" t="s">
        <v>19</v>
      </c>
      <c r="D3732" t="s">
        <v>103</v>
      </c>
      <c r="E3732" t="s">
        <v>332</v>
      </c>
      <c r="F3732" t="s">
        <v>333</v>
      </c>
      <c r="G3732">
        <v>5009</v>
      </c>
      <c r="H3732" t="s">
        <v>319</v>
      </c>
      <c r="I3732">
        <v>63300152</v>
      </c>
      <c r="J3732" t="s">
        <v>1741</v>
      </c>
      <c r="K3732" s="3"/>
      <c r="L3732" s="3">
        <v>0</v>
      </c>
      <c r="M3732" s="3">
        <v>0</v>
      </c>
      <c r="N3732" s="107"/>
      <c r="O3732" s="100"/>
      <c r="P3732" s="3">
        <f t="shared" si="58"/>
        <v>0</v>
      </c>
    </row>
    <row r="3733" spans="1:16" x14ac:dyDescent="0.35">
      <c r="A3733" t="s">
        <v>10</v>
      </c>
      <c r="C3733" t="s">
        <v>19</v>
      </c>
      <c r="D3733" t="s">
        <v>103</v>
      </c>
      <c r="E3733" t="s">
        <v>334</v>
      </c>
      <c r="F3733" t="s">
        <v>335</v>
      </c>
      <c r="G3733">
        <v>5009</v>
      </c>
      <c r="H3733" t="s">
        <v>319</v>
      </c>
      <c r="I3733">
        <v>63300056</v>
      </c>
      <c r="J3733" t="s">
        <v>1536</v>
      </c>
      <c r="K3733" s="3"/>
      <c r="L3733" s="3">
        <v>0</v>
      </c>
      <c r="M3733" s="3">
        <v>0</v>
      </c>
      <c r="N3733" s="107"/>
      <c r="O3733" s="100"/>
      <c r="P3733" s="3">
        <f t="shared" si="58"/>
        <v>0</v>
      </c>
    </row>
    <row r="3734" spans="1:16" x14ac:dyDescent="0.35">
      <c r="A3734" t="s">
        <v>10</v>
      </c>
      <c r="C3734" t="s">
        <v>19</v>
      </c>
      <c r="D3734" t="s">
        <v>103</v>
      </c>
      <c r="E3734" t="s">
        <v>334</v>
      </c>
      <c r="F3734" t="s">
        <v>335</v>
      </c>
      <c r="G3734">
        <v>5009</v>
      </c>
      <c r="H3734" t="s">
        <v>319</v>
      </c>
      <c r="I3734">
        <v>63300150</v>
      </c>
      <c r="J3734" t="s">
        <v>1680</v>
      </c>
      <c r="K3734" s="3"/>
      <c r="L3734" s="3">
        <v>0</v>
      </c>
      <c r="M3734" s="3">
        <v>0</v>
      </c>
      <c r="N3734" s="107"/>
      <c r="O3734" s="100"/>
      <c r="P3734" s="3">
        <f t="shared" si="58"/>
        <v>0</v>
      </c>
    </row>
    <row r="3735" spans="1:16" x14ac:dyDescent="0.35">
      <c r="A3735" t="s">
        <v>10</v>
      </c>
      <c r="C3735" t="s">
        <v>19</v>
      </c>
      <c r="D3735" t="s">
        <v>103</v>
      </c>
      <c r="E3735" t="s">
        <v>334</v>
      </c>
      <c r="F3735" t="s">
        <v>335</v>
      </c>
      <c r="G3735">
        <v>5009</v>
      </c>
      <c r="H3735" t="s">
        <v>319</v>
      </c>
      <c r="I3735">
        <v>63300152</v>
      </c>
      <c r="J3735" t="s">
        <v>1741</v>
      </c>
      <c r="K3735" s="3"/>
      <c r="L3735" s="3">
        <v>0</v>
      </c>
      <c r="M3735" s="3">
        <v>0</v>
      </c>
      <c r="N3735" s="107"/>
      <c r="O3735" s="100"/>
      <c r="P3735" s="3">
        <f t="shared" si="58"/>
        <v>0</v>
      </c>
    </row>
    <row r="3736" spans="1:16" x14ac:dyDescent="0.35">
      <c r="A3736" t="s">
        <v>10</v>
      </c>
      <c r="C3736" t="s">
        <v>19</v>
      </c>
      <c r="D3736" t="s">
        <v>103</v>
      </c>
      <c r="E3736" t="s">
        <v>334</v>
      </c>
      <c r="F3736" t="s">
        <v>335</v>
      </c>
      <c r="G3736">
        <v>5009</v>
      </c>
      <c r="H3736" t="s">
        <v>319</v>
      </c>
      <c r="I3736">
        <v>63300155</v>
      </c>
      <c r="J3736" t="s">
        <v>1877</v>
      </c>
      <c r="K3736" s="3"/>
      <c r="L3736" s="3">
        <v>0</v>
      </c>
      <c r="M3736" s="3">
        <v>0</v>
      </c>
      <c r="N3736" s="107"/>
      <c r="O3736" s="100"/>
      <c r="P3736" s="3">
        <f t="shared" si="58"/>
        <v>0</v>
      </c>
    </row>
    <row r="3737" spans="1:16" x14ac:dyDescent="0.35">
      <c r="A3737" t="s">
        <v>10</v>
      </c>
      <c r="C3737" t="s">
        <v>19</v>
      </c>
      <c r="D3737" t="s">
        <v>103</v>
      </c>
      <c r="E3737" t="s">
        <v>1607</v>
      </c>
      <c r="F3737" t="s">
        <v>1608</v>
      </c>
      <c r="G3737">
        <v>5009</v>
      </c>
      <c r="H3737" t="s">
        <v>319</v>
      </c>
      <c r="I3737">
        <v>63300060</v>
      </c>
      <c r="J3737" t="s">
        <v>1546</v>
      </c>
      <c r="K3737" s="3"/>
      <c r="L3737" s="3">
        <v>0</v>
      </c>
      <c r="M3737" s="3">
        <v>0</v>
      </c>
      <c r="N3737" s="107"/>
      <c r="O3737" s="100"/>
      <c r="P3737" s="3">
        <f t="shared" si="58"/>
        <v>0</v>
      </c>
    </row>
    <row r="3738" spans="1:16" x14ac:dyDescent="0.35">
      <c r="A3738" t="s">
        <v>10</v>
      </c>
      <c r="C3738" t="s">
        <v>19</v>
      </c>
      <c r="D3738" t="s">
        <v>103</v>
      </c>
      <c r="E3738" t="s">
        <v>1607</v>
      </c>
      <c r="F3738" t="s">
        <v>1608</v>
      </c>
      <c r="G3738">
        <v>5009</v>
      </c>
      <c r="H3738" t="s">
        <v>319</v>
      </c>
      <c r="I3738">
        <v>63300150</v>
      </c>
      <c r="J3738" t="s">
        <v>1680</v>
      </c>
      <c r="K3738" s="3"/>
      <c r="L3738" s="3">
        <v>0</v>
      </c>
      <c r="M3738" s="3">
        <v>0</v>
      </c>
      <c r="N3738" s="107"/>
      <c r="O3738" s="100"/>
      <c r="P3738" s="3">
        <f t="shared" si="58"/>
        <v>0</v>
      </c>
    </row>
    <row r="3739" spans="1:16" x14ac:dyDescent="0.35">
      <c r="A3739" t="s">
        <v>10</v>
      </c>
      <c r="C3739" t="s">
        <v>19</v>
      </c>
      <c r="D3739" t="s">
        <v>103</v>
      </c>
      <c r="E3739" t="s">
        <v>336</v>
      </c>
      <c r="F3739" t="s">
        <v>337</v>
      </c>
      <c r="G3739">
        <v>5009</v>
      </c>
      <c r="H3739" t="s">
        <v>319</v>
      </c>
      <c r="I3739">
        <v>63300056</v>
      </c>
      <c r="J3739" t="s">
        <v>1536</v>
      </c>
      <c r="K3739" s="3"/>
      <c r="L3739" s="3">
        <v>0</v>
      </c>
      <c r="M3739" s="3">
        <v>0</v>
      </c>
      <c r="N3739" s="107"/>
      <c r="O3739" s="100"/>
      <c r="P3739" s="3">
        <f t="shared" si="58"/>
        <v>0</v>
      </c>
    </row>
    <row r="3740" spans="1:16" x14ac:dyDescent="0.35">
      <c r="A3740" t="s">
        <v>10</v>
      </c>
      <c r="C3740" t="s">
        <v>19</v>
      </c>
      <c r="D3740" t="s">
        <v>103</v>
      </c>
      <c r="E3740" t="s">
        <v>336</v>
      </c>
      <c r="F3740" t="s">
        <v>337</v>
      </c>
      <c r="G3740">
        <v>5009</v>
      </c>
      <c r="H3740" t="s">
        <v>319</v>
      </c>
      <c r="I3740">
        <v>63300060</v>
      </c>
      <c r="J3740" t="s">
        <v>1546</v>
      </c>
      <c r="K3740" s="3"/>
      <c r="L3740" s="3">
        <v>0</v>
      </c>
      <c r="M3740" s="3">
        <v>0</v>
      </c>
      <c r="N3740" s="107"/>
      <c r="O3740" s="100"/>
      <c r="P3740" s="3">
        <f t="shared" si="58"/>
        <v>0</v>
      </c>
    </row>
    <row r="3741" spans="1:16" x14ac:dyDescent="0.35">
      <c r="A3741" t="s">
        <v>10</v>
      </c>
      <c r="C3741" t="s">
        <v>19</v>
      </c>
      <c r="D3741" t="s">
        <v>103</v>
      </c>
      <c r="E3741" t="s">
        <v>336</v>
      </c>
      <c r="F3741" t="s">
        <v>337</v>
      </c>
      <c r="G3741">
        <v>5009</v>
      </c>
      <c r="H3741" t="s">
        <v>319</v>
      </c>
      <c r="I3741">
        <v>63300150</v>
      </c>
      <c r="J3741" t="s">
        <v>1680</v>
      </c>
      <c r="K3741" s="3"/>
      <c r="L3741" s="3">
        <v>0</v>
      </c>
      <c r="M3741" s="3">
        <v>0</v>
      </c>
      <c r="N3741" s="107"/>
      <c r="O3741" s="100"/>
      <c r="P3741" s="3">
        <f t="shared" si="58"/>
        <v>0</v>
      </c>
    </row>
    <row r="3742" spans="1:16" x14ac:dyDescent="0.35">
      <c r="A3742" t="s">
        <v>10</v>
      </c>
      <c r="C3742" t="s">
        <v>19</v>
      </c>
      <c r="D3742" t="s">
        <v>103</v>
      </c>
      <c r="E3742" t="s">
        <v>336</v>
      </c>
      <c r="F3742" t="s">
        <v>337</v>
      </c>
      <c r="G3742">
        <v>5009</v>
      </c>
      <c r="H3742" t="s">
        <v>319</v>
      </c>
      <c r="I3742">
        <v>63300152</v>
      </c>
      <c r="J3742" t="s">
        <v>1741</v>
      </c>
      <c r="K3742" s="3"/>
      <c r="L3742" s="3">
        <v>0</v>
      </c>
      <c r="M3742" s="3">
        <v>0</v>
      </c>
      <c r="N3742" s="107"/>
      <c r="O3742" s="100"/>
      <c r="P3742" s="3">
        <f t="shared" si="58"/>
        <v>0</v>
      </c>
    </row>
    <row r="3743" spans="1:16" x14ac:dyDescent="0.35">
      <c r="A3743" t="s">
        <v>10</v>
      </c>
      <c r="C3743" t="s">
        <v>19</v>
      </c>
      <c r="D3743" t="s">
        <v>103</v>
      </c>
      <c r="E3743" t="s">
        <v>1609</v>
      </c>
      <c r="F3743" t="s">
        <v>1610</v>
      </c>
      <c r="G3743">
        <v>5009</v>
      </c>
      <c r="H3743" t="s">
        <v>319</v>
      </c>
      <c r="I3743">
        <v>63300060</v>
      </c>
      <c r="J3743" t="s">
        <v>1546</v>
      </c>
      <c r="K3743" s="3"/>
      <c r="L3743" s="3">
        <v>0</v>
      </c>
      <c r="M3743" s="3">
        <v>0</v>
      </c>
      <c r="N3743" s="107"/>
      <c r="O3743" s="100"/>
      <c r="P3743" s="3">
        <f t="shared" si="58"/>
        <v>0</v>
      </c>
    </row>
    <row r="3744" spans="1:16" x14ac:dyDescent="0.35">
      <c r="A3744" t="s">
        <v>10</v>
      </c>
      <c r="C3744" t="s">
        <v>19</v>
      </c>
      <c r="D3744" t="s">
        <v>103</v>
      </c>
      <c r="E3744" t="s">
        <v>1609</v>
      </c>
      <c r="F3744" t="s">
        <v>1610</v>
      </c>
      <c r="G3744">
        <v>5009</v>
      </c>
      <c r="H3744" t="s">
        <v>319</v>
      </c>
      <c r="I3744">
        <v>63300150</v>
      </c>
      <c r="J3744" t="s">
        <v>1680</v>
      </c>
      <c r="K3744" s="3"/>
      <c r="L3744" s="3">
        <v>0</v>
      </c>
      <c r="M3744" s="3">
        <v>0</v>
      </c>
      <c r="N3744" s="107"/>
      <c r="O3744" s="100"/>
      <c r="P3744" s="3">
        <f t="shared" si="58"/>
        <v>0</v>
      </c>
    </row>
    <row r="3745" spans="1:16" x14ac:dyDescent="0.35">
      <c r="A3745" t="s">
        <v>10</v>
      </c>
      <c r="C3745" t="s">
        <v>19</v>
      </c>
      <c r="D3745" t="s">
        <v>103</v>
      </c>
      <c r="E3745" t="s">
        <v>338</v>
      </c>
      <c r="F3745" t="s">
        <v>339</v>
      </c>
      <c r="G3745">
        <v>5009</v>
      </c>
      <c r="H3745" t="s">
        <v>319</v>
      </c>
      <c r="I3745">
        <v>63300056</v>
      </c>
      <c r="J3745" t="s">
        <v>1536</v>
      </c>
      <c r="K3745" s="3"/>
      <c r="L3745" s="3">
        <v>0</v>
      </c>
      <c r="M3745" s="3">
        <v>0</v>
      </c>
      <c r="N3745" s="107"/>
      <c r="O3745" s="100"/>
      <c r="P3745" s="3">
        <f t="shared" si="58"/>
        <v>0</v>
      </c>
    </row>
    <row r="3746" spans="1:16" x14ac:dyDescent="0.35">
      <c r="A3746" t="s">
        <v>10</v>
      </c>
      <c r="C3746" t="s">
        <v>19</v>
      </c>
      <c r="D3746" t="s">
        <v>103</v>
      </c>
      <c r="E3746" t="s">
        <v>338</v>
      </c>
      <c r="F3746" t="s">
        <v>339</v>
      </c>
      <c r="G3746">
        <v>5009</v>
      </c>
      <c r="H3746" t="s">
        <v>319</v>
      </c>
      <c r="I3746">
        <v>63300060</v>
      </c>
      <c r="J3746" t="s">
        <v>1546</v>
      </c>
      <c r="K3746" s="3"/>
      <c r="L3746" s="3">
        <v>0</v>
      </c>
      <c r="M3746" s="3">
        <v>0</v>
      </c>
      <c r="N3746" s="107"/>
      <c r="O3746" s="100"/>
      <c r="P3746" s="3">
        <f t="shared" si="58"/>
        <v>0</v>
      </c>
    </row>
    <row r="3747" spans="1:16" x14ac:dyDescent="0.35">
      <c r="A3747" t="s">
        <v>10</v>
      </c>
      <c r="C3747" t="s">
        <v>19</v>
      </c>
      <c r="D3747" t="s">
        <v>103</v>
      </c>
      <c r="E3747" t="s">
        <v>338</v>
      </c>
      <c r="F3747" t="s">
        <v>339</v>
      </c>
      <c r="G3747">
        <v>5009</v>
      </c>
      <c r="H3747" t="s">
        <v>319</v>
      </c>
      <c r="I3747">
        <v>63300150</v>
      </c>
      <c r="J3747" t="s">
        <v>1680</v>
      </c>
      <c r="K3747" s="3"/>
      <c r="L3747" s="3">
        <v>0</v>
      </c>
      <c r="M3747" s="3">
        <v>0</v>
      </c>
      <c r="N3747" s="107"/>
      <c r="O3747" s="100"/>
      <c r="P3747" s="3">
        <f t="shared" si="58"/>
        <v>0</v>
      </c>
    </row>
    <row r="3748" spans="1:16" x14ac:dyDescent="0.35">
      <c r="A3748" t="s">
        <v>10</v>
      </c>
      <c r="C3748" t="s">
        <v>19</v>
      </c>
      <c r="D3748" t="s">
        <v>103</v>
      </c>
      <c r="E3748" t="s">
        <v>338</v>
      </c>
      <c r="F3748" t="s">
        <v>339</v>
      </c>
      <c r="G3748">
        <v>5009</v>
      </c>
      <c r="H3748" t="s">
        <v>319</v>
      </c>
      <c r="I3748">
        <v>63300152</v>
      </c>
      <c r="J3748" t="s">
        <v>1741</v>
      </c>
      <c r="K3748" s="3"/>
      <c r="L3748" s="3">
        <v>0</v>
      </c>
      <c r="M3748" s="3">
        <v>0</v>
      </c>
      <c r="N3748" s="107"/>
      <c r="O3748" s="100"/>
      <c r="P3748" s="3">
        <f t="shared" si="58"/>
        <v>0</v>
      </c>
    </row>
    <row r="3749" spans="1:16" x14ac:dyDescent="0.35">
      <c r="A3749" t="s">
        <v>10</v>
      </c>
      <c r="C3749" t="s">
        <v>19</v>
      </c>
      <c r="D3749" t="s">
        <v>103</v>
      </c>
      <c r="E3749" t="s">
        <v>1611</v>
      </c>
      <c r="F3749" t="s">
        <v>1612</v>
      </c>
      <c r="G3749">
        <v>5009</v>
      </c>
      <c r="H3749" t="s">
        <v>319</v>
      </c>
      <c r="I3749">
        <v>63300060</v>
      </c>
      <c r="J3749" t="s">
        <v>1546</v>
      </c>
      <c r="K3749" s="3"/>
      <c r="L3749" s="3">
        <v>0</v>
      </c>
      <c r="M3749" s="3">
        <v>0</v>
      </c>
      <c r="N3749" s="107"/>
      <c r="O3749" s="100"/>
      <c r="P3749" s="3">
        <f t="shared" si="58"/>
        <v>0</v>
      </c>
    </row>
    <row r="3750" spans="1:16" x14ac:dyDescent="0.35">
      <c r="A3750" t="s">
        <v>10</v>
      </c>
      <c r="C3750" t="s">
        <v>19</v>
      </c>
      <c r="D3750" t="s">
        <v>103</v>
      </c>
      <c r="E3750" t="s">
        <v>1611</v>
      </c>
      <c r="F3750" t="s">
        <v>1612</v>
      </c>
      <c r="G3750">
        <v>5009</v>
      </c>
      <c r="H3750" t="s">
        <v>319</v>
      </c>
      <c r="I3750">
        <v>63300150</v>
      </c>
      <c r="J3750" t="s">
        <v>1680</v>
      </c>
      <c r="K3750" s="3"/>
      <c r="L3750" s="3">
        <v>0</v>
      </c>
      <c r="M3750" s="3">
        <v>0</v>
      </c>
      <c r="N3750" s="107"/>
      <c r="O3750" s="100"/>
      <c r="P3750" s="3">
        <f t="shared" si="58"/>
        <v>0</v>
      </c>
    </row>
    <row r="3751" spans="1:16" x14ac:dyDescent="0.35">
      <c r="A3751" t="s">
        <v>10</v>
      </c>
      <c r="C3751" t="s">
        <v>19</v>
      </c>
      <c r="D3751" t="s">
        <v>103</v>
      </c>
      <c r="E3751" t="s">
        <v>340</v>
      </c>
      <c r="F3751" t="s">
        <v>341</v>
      </c>
      <c r="G3751">
        <v>5009</v>
      </c>
      <c r="H3751" t="s">
        <v>319</v>
      </c>
      <c r="I3751">
        <v>63300030</v>
      </c>
      <c r="J3751" t="s">
        <v>1488</v>
      </c>
      <c r="K3751" s="3"/>
      <c r="L3751" s="3">
        <v>0</v>
      </c>
      <c r="M3751" s="3">
        <v>0</v>
      </c>
      <c r="N3751" s="107"/>
      <c r="O3751" s="100"/>
      <c r="P3751" s="3">
        <f t="shared" si="58"/>
        <v>0</v>
      </c>
    </row>
    <row r="3752" spans="1:16" x14ac:dyDescent="0.35">
      <c r="A3752" t="s">
        <v>10</v>
      </c>
      <c r="C3752" t="s">
        <v>19</v>
      </c>
      <c r="D3752" t="s">
        <v>103</v>
      </c>
      <c r="E3752" t="s">
        <v>340</v>
      </c>
      <c r="F3752" t="s">
        <v>341</v>
      </c>
      <c r="G3752">
        <v>5009</v>
      </c>
      <c r="H3752" t="s">
        <v>319</v>
      </c>
      <c r="I3752">
        <v>63300052</v>
      </c>
      <c r="J3752" t="s">
        <v>1541</v>
      </c>
      <c r="K3752" s="3"/>
      <c r="L3752" s="3">
        <v>0</v>
      </c>
      <c r="M3752" s="3">
        <v>0</v>
      </c>
      <c r="N3752" s="107"/>
      <c r="O3752" s="100"/>
      <c r="P3752" s="3">
        <f t="shared" si="58"/>
        <v>0</v>
      </c>
    </row>
    <row r="3753" spans="1:16" x14ac:dyDescent="0.35">
      <c r="A3753" t="s">
        <v>10</v>
      </c>
      <c r="C3753" t="s">
        <v>19</v>
      </c>
      <c r="D3753" t="s">
        <v>103</v>
      </c>
      <c r="E3753" t="s">
        <v>340</v>
      </c>
      <c r="F3753" t="s">
        <v>341</v>
      </c>
      <c r="G3753">
        <v>5009</v>
      </c>
      <c r="H3753" t="s">
        <v>319</v>
      </c>
      <c r="I3753">
        <v>63300056</v>
      </c>
      <c r="J3753" t="s">
        <v>1536</v>
      </c>
      <c r="K3753" s="3"/>
      <c r="L3753" s="3">
        <v>0</v>
      </c>
      <c r="M3753" s="3">
        <v>0</v>
      </c>
      <c r="N3753" s="107"/>
      <c r="O3753" s="100"/>
      <c r="P3753" s="3">
        <f t="shared" si="58"/>
        <v>0</v>
      </c>
    </row>
    <row r="3754" spans="1:16" x14ac:dyDescent="0.35">
      <c r="A3754" t="s">
        <v>10</v>
      </c>
      <c r="C3754" t="s">
        <v>19</v>
      </c>
      <c r="D3754" t="s">
        <v>103</v>
      </c>
      <c r="E3754" t="s">
        <v>340</v>
      </c>
      <c r="F3754" t="s">
        <v>341</v>
      </c>
      <c r="G3754">
        <v>5009</v>
      </c>
      <c r="H3754" t="s">
        <v>319</v>
      </c>
      <c r="I3754">
        <v>63300150</v>
      </c>
      <c r="J3754" t="s">
        <v>1680</v>
      </c>
      <c r="K3754" s="3"/>
      <c r="L3754" s="3">
        <v>0</v>
      </c>
      <c r="M3754" s="3">
        <v>0</v>
      </c>
      <c r="N3754" s="107"/>
      <c r="O3754" s="100"/>
      <c r="P3754" s="3">
        <f t="shared" si="58"/>
        <v>0</v>
      </c>
    </row>
    <row r="3755" spans="1:16" x14ac:dyDescent="0.35">
      <c r="A3755" t="s">
        <v>10</v>
      </c>
      <c r="C3755" t="s">
        <v>19</v>
      </c>
      <c r="D3755" t="s">
        <v>103</v>
      </c>
      <c r="E3755" t="s">
        <v>340</v>
      </c>
      <c r="F3755" t="s">
        <v>341</v>
      </c>
      <c r="G3755">
        <v>5009</v>
      </c>
      <c r="H3755" t="s">
        <v>319</v>
      </c>
      <c r="I3755">
        <v>63300152</v>
      </c>
      <c r="J3755" t="s">
        <v>1741</v>
      </c>
      <c r="K3755" s="3"/>
      <c r="L3755" s="3">
        <v>0</v>
      </c>
      <c r="M3755" s="3">
        <v>0</v>
      </c>
      <c r="N3755" s="107"/>
      <c r="O3755" s="100"/>
      <c r="P3755" s="3">
        <f t="shared" si="58"/>
        <v>0</v>
      </c>
    </row>
    <row r="3756" spans="1:16" x14ac:dyDescent="0.35">
      <c r="A3756" t="s">
        <v>10</v>
      </c>
      <c r="C3756" t="s">
        <v>19</v>
      </c>
      <c r="D3756" t="s">
        <v>103</v>
      </c>
      <c r="E3756" t="s">
        <v>1613</v>
      </c>
      <c r="F3756" t="s">
        <v>1614</v>
      </c>
      <c r="G3756">
        <v>5009</v>
      </c>
      <c r="H3756" t="s">
        <v>319</v>
      </c>
      <c r="I3756">
        <v>63300060</v>
      </c>
      <c r="J3756" t="s">
        <v>1546</v>
      </c>
      <c r="K3756" s="3"/>
      <c r="L3756" s="3">
        <v>0</v>
      </c>
      <c r="M3756" s="3">
        <v>0</v>
      </c>
      <c r="N3756" s="107"/>
      <c r="O3756" s="100"/>
      <c r="P3756" s="3">
        <f t="shared" si="58"/>
        <v>0</v>
      </c>
    </row>
    <row r="3757" spans="1:16" x14ac:dyDescent="0.35">
      <c r="A3757" t="s">
        <v>10</v>
      </c>
      <c r="C3757" t="s">
        <v>19</v>
      </c>
      <c r="D3757" t="s">
        <v>103</v>
      </c>
      <c r="E3757" t="s">
        <v>1613</v>
      </c>
      <c r="F3757" t="s">
        <v>1614</v>
      </c>
      <c r="G3757">
        <v>5009</v>
      </c>
      <c r="H3757" t="s">
        <v>319</v>
      </c>
      <c r="I3757">
        <v>63300150</v>
      </c>
      <c r="J3757" t="s">
        <v>1680</v>
      </c>
      <c r="K3757" s="3"/>
      <c r="L3757" s="3">
        <v>0</v>
      </c>
      <c r="M3757" s="3">
        <v>0</v>
      </c>
      <c r="N3757" s="107"/>
      <c r="O3757" s="100"/>
      <c r="P3757" s="3">
        <f t="shared" si="58"/>
        <v>0</v>
      </c>
    </row>
    <row r="3758" spans="1:16" x14ac:dyDescent="0.35">
      <c r="A3758" t="s">
        <v>10</v>
      </c>
      <c r="C3758" t="s">
        <v>19</v>
      </c>
      <c r="D3758" t="s">
        <v>103</v>
      </c>
      <c r="E3758" t="s">
        <v>342</v>
      </c>
      <c r="F3758" t="s">
        <v>343</v>
      </c>
      <c r="G3758">
        <v>5009</v>
      </c>
      <c r="H3758" t="s">
        <v>319</v>
      </c>
      <c r="I3758">
        <v>63300033</v>
      </c>
      <c r="J3758" t="s">
        <v>1661</v>
      </c>
      <c r="K3758" s="3"/>
      <c r="L3758" s="3">
        <v>0</v>
      </c>
      <c r="M3758" s="3">
        <v>0</v>
      </c>
      <c r="N3758" s="107"/>
      <c r="O3758" s="100"/>
      <c r="P3758" s="3">
        <f t="shared" si="58"/>
        <v>0</v>
      </c>
    </row>
    <row r="3759" spans="1:16" x14ac:dyDescent="0.35">
      <c r="A3759" t="s">
        <v>10</v>
      </c>
      <c r="C3759" t="s">
        <v>19</v>
      </c>
      <c r="D3759" t="s">
        <v>103</v>
      </c>
      <c r="E3759" t="s">
        <v>342</v>
      </c>
      <c r="F3759" t="s">
        <v>343</v>
      </c>
      <c r="G3759">
        <v>5009</v>
      </c>
      <c r="H3759" t="s">
        <v>319</v>
      </c>
      <c r="I3759">
        <v>63300056</v>
      </c>
      <c r="J3759" t="s">
        <v>1536</v>
      </c>
      <c r="K3759" s="3"/>
      <c r="L3759" s="3">
        <v>0</v>
      </c>
      <c r="M3759" s="3">
        <v>0</v>
      </c>
      <c r="N3759" s="107"/>
      <c r="O3759" s="100"/>
      <c r="P3759" s="3">
        <f t="shared" si="58"/>
        <v>0</v>
      </c>
    </row>
    <row r="3760" spans="1:16" x14ac:dyDescent="0.35">
      <c r="A3760" t="s">
        <v>10</v>
      </c>
      <c r="C3760" t="s">
        <v>19</v>
      </c>
      <c r="D3760" t="s">
        <v>103</v>
      </c>
      <c r="E3760" t="s">
        <v>342</v>
      </c>
      <c r="F3760" t="s">
        <v>343</v>
      </c>
      <c r="G3760">
        <v>5009</v>
      </c>
      <c r="H3760" t="s">
        <v>319</v>
      </c>
      <c r="I3760">
        <v>63300060</v>
      </c>
      <c r="J3760" t="s">
        <v>1546</v>
      </c>
      <c r="K3760" s="3"/>
      <c r="L3760" s="3">
        <v>0</v>
      </c>
      <c r="M3760" s="3">
        <v>0</v>
      </c>
      <c r="N3760" s="107"/>
      <c r="O3760" s="100"/>
      <c r="P3760" s="3">
        <f t="shared" si="58"/>
        <v>0</v>
      </c>
    </row>
    <row r="3761" spans="1:16" x14ac:dyDescent="0.35">
      <c r="A3761" t="s">
        <v>10</v>
      </c>
      <c r="C3761" t="s">
        <v>19</v>
      </c>
      <c r="D3761" t="s">
        <v>103</v>
      </c>
      <c r="E3761" t="s">
        <v>342</v>
      </c>
      <c r="F3761" t="s">
        <v>343</v>
      </c>
      <c r="G3761">
        <v>5009</v>
      </c>
      <c r="H3761" t="s">
        <v>319</v>
      </c>
      <c r="I3761">
        <v>63300150</v>
      </c>
      <c r="J3761" t="s">
        <v>1680</v>
      </c>
      <c r="K3761" s="3"/>
      <c r="L3761" s="3">
        <v>0</v>
      </c>
      <c r="M3761" s="3">
        <v>0</v>
      </c>
      <c r="N3761" s="107"/>
      <c r="O3761" s="100"/>
      <c r="P3761" s="3">
        <f t="shared" si="58"/>
        <v>0</v>
      </c>
    </row>
    <row r="3762" spans="1:16" x14ac:dyDescent="0.35">
      <c r="A3762" t="s">
        <v>10</v>
      </c>
      <c r="C3762" t="s">
        <v>19</v>
      </c>
      <c r="D3762" t="s">
        <v>103</v>
      </c>
      <c r="E3762" t="s">
        <v>342</v>
      </c>
      <c r="F3762" t="s">
        <v>343</v>
      </c>
      <c r="G3762">
        <v>5009</v>
      </c>
      <c r="H3762" t="s">
        <v>319</v>
      </c>
      <c r="I3762">
        <v>63300152</v>
      </c>
      <c r="J3762" t="s">
        <v>1741</v>
      </c>
      <c r="K3762" s="3"/>
      <c r="L3762" s="3">
        <v>0</v>
      </c>
      <c r="M3762" s="3">
        <v>0</v>
      </c>
      <c r="N3762" s="107"/>
      <c r="O3762" s="100"/>
      <c r="P3762" s="3">
        <f t="shared" si="58"/>
        <v>0</v>
      </c>
    </row>
    <row r="3763" spans="1:16" x14ac:dyDescent="0.35">
      <c r="A3763" t="s">
        <v>10</v>
      </c>
      <c r="C3763" t="s">
        <v>19</v>
      </c>
      <c r="D3763" t="s">
        <v>103</v>
      </c>
      <c r="E3763" t="s">
        <v>1615</v>
      </c>
      <c r="F3763" t="s">
        <v>1616</v>
      </c>
      <c r="G3763">
        <v>5009</v>
      </c>
      <c r="H3763" t="s">
        <v>319</v>
      </c>
      <c r="I3763">
        <v>63300060</v>
      </c>
      <c r="J3763" t="s">
        <v>1546</v>
      </c>
      <c r="K3763" s="3"/>
      <c r="L3763" s="3">
        <v>0</v>
      </c>
      <c r="M3763" s="3">
        <v>0</v>
      </c>
      <c r="N3763" s="107"/>
      <c r="O3763" s="100"/>
      <c r="P3763" s="3">
        <f t="shared" si="58"/>
        <v>0</v>
      </c>
    </row>
    <row r="3764" spans="1:16" x14ac:dyDescent="0.35">
      <c r="A3764" t="s">
        <v>10</v>
      </c>
      <c r="C3764" t="s">
        <v>19</v>
      </c>
      <c r="D3764" t="s">
        <v>103</v>
      </c>
      <c r="E3764" t="s">
        <v>1615</v>
      </c>
      <c r="F3764" t="s">
        <v>1616</v>
      </c>
      <c r="G3764">
        <v>5009</v>
      </c>
      <c r="H3764" t="s">
        <v>319</v>
      </c>
      <c r="I3764">
        <v>63300150</v>
      </c>
      <c r="J3764" t="s">
        <v>1680</v>
      </c>
      <c r="K3764" s="3"/>
      <c r="L3764" s="3">
        <v>0</v>
      </c>
      <c r="M3764" s="3">
        <v>0</v>
      </c>
      <c r="N3764" s="107"/>
      <c r="O3764" s="100"/>
      <c r="P3764" s="3">
        <f t="shared" si="58"/>
        <v>0</v>
      </c>
    </row>
    <row r="3765" spans="1:16" x14ac:dyDescent="0.35">
      <c r="A3765" t="s">
        <v>10</v>
      </c>
      <c r="C3765" t="s">
        <v>19</v>
      </c>
      <c r="D3765" t="s">
        <v>103</v>
      </c>
      <c r="E3765" t="s">
        <v>1615</v>
      </c>
      <c r="F3765" t="s">
        <v>1616</v>
      </c>
      <c r="G3765">
        <v>5009</v>
      </c>
      <c r="H3765" t="s">
        <v>319</v>
      </c>
      <c r="I3765">
        <v>63300152</v>
      </c>
      <c r="J3765" t="s">
        <v>1741</v>
      </c>
      <c r="K3765" s="3"/>
      <c r="L3765" s="3">
        <v>0</v>
      </c>
      <c r="M3765" s="3">
        <v>0</v>
      </c>
      <c r="N3765" s="107"/>
      <c r="O3765" s="100"/>
      <c r="P3765" s="3">
        <f t="shared" si="58"/>
        <v>0</v>
      </c>
    </row>
    <row r="3766" spans="1:16" x14ac:dyDescent="0.35">
      <c r="A3766" t="s">
        <v>10</v>
      </c>
      <c r="C3766" t="s">
        <v>19</v>
      </c>
      <c r="D3766" t="s">
        <v>103</v>
      </c>
      <c r="E3766" t="s">
        <v>344</v>
      </c>
      <c r="F3766" t="s">
        <v>345</v>
      </c>
      <c r="G3766">
        <v>5009</v>
      </c>
      <c r="H3766" t="s">
        <v>319</v>
      </c>
      <c r="I3766">
        <v>63300056</v>
      </c>
      <c r="J3766" t="s">
        <v>1536</v>
      </c>
      <c r="K3766" s="3"/>
      <c r="L3766" s="3">
        <v>0</v>
      </c>
      <c r="M3766" s="3">
        <v>0</v>
      </c>
      <c r="N3766" s="107"/>
      <c r="O3766" s="100"/>
      <c r="P3766" s="3">
        <f t="shared" si="58"/>
        <v>0</v>
      </c>
    </row>
    <row r="3767" spans="1:16" x14ac:dyDescent="0.35">
      <c r="A3767" t="s">
        <v>10</v>
      </c>
      <c r="C3767" t="s">
        <v>19</v>
      </c>
      <c r="D3767" t="s">
        <v>103</v>
      </c>
      <c r="E3767" t="s">
        <v>344</v>
      </c>
      <c r="F3767" t="s">
        <v>345</v>
      </c>
      <c r="G3767">
        <v>5009</v>
      </c>
      <c r="H3767" t="s">
        <v>319</v>
      </c>
      <c r="I3767">
        <v>63300150</v>
      </c>
      <c r="J3767" t="s">
        <v>1680</v>
      </c>
      <c r="K3767" s="3"/>
      <c r="L3767" s="3">
        <v>0</v>
      </c>
      <c r="M3767" s="3">
        <v>0</v>
      </c>
      <c r="N3767" s="107"/>
      <c r="O3767" s="100"/>
      <c r="P3767" s="3">
        <f t="shared" si="58"/>
        <v>0</v>
      </c>
    </row>
    <row r="3768" spans="1:16" x14ac:dyDescent="0.35">
      <c r="A3768" t="s">
        <v>10</v>
      </c>
      <c r="C3768" t="s">
        <v>19</v>
      </c>
      <c r="D3768" t="s">
        <v>103</v>
      </c>
      <c r="E3768" t="s">
        <v>346</v>
      </c>
      <c r="F3768" t="s">
        <v>347</v>
      </c>
      <c r="G3768">
        <v>5009</v>
      </c>
      <c r="H3768" t="s">
        <v>319</v>
      </c>
      <c r="I3768">
        <v>63300056</v>
      </c>
      <c r="J3768" t="s">
        <v>1536</v>
      </c>
      <c r="K3768" s="3"/>
      <c r="L3768" s="3">
        <v>0</v>
      </c>
      <c r="M3768" s="3">
        <v>0</v>
      </c>
      <c r="N3768" s="107"/>
      <c r="O3768" s="100"/>
      <c r="P3768" s="3">
        <f t="shared" si="58"/>
        <v>0</v>
      </c>
    </row>
    <row r="3769" spans="1:16" x14ac:dyDescent="0.35">
      <c r="A3769" t="s">
        <v>10</v>
      </c>
      <c r="C3769" t="s">
        <v>19</v>
      </c>
      <c r="D3769" t="s">
        <v>103</v>
      </c>
      <c r="E3769" t="s">
        <v>346</v>
      </c>
      <c r="F3769" t="s">
        <v>347</v>
      </c>
      <c r="G3769">
        <v>5009</v>
      </c>
      <c r="H3769" t="s">
        <v>319</v>
      </c>
      <c r="I3769">
        <v>63300060</v>
      </c>
      <c r="J3769" t="s">
        <v>1546</v>
      </c>
      <c r="K3769" s="3"/>
      <c r="L3769" s="3">
        <v>0</v>
      </c>
      <c r="M3769" s="3">
        <v>0</v>
      </c>
      <c r="N3769" s="107"/>
      <c r="O3769" s="100"/>
      <c r="P3769" s="3">
        <f t="shared" si="58"/>
        <v>0</v>
      </c>
    </row>
    <row r="3770" spans="1:16" x14ac:dyDescent="0.35">
      <c r="A3770" t="s">
        <v>10</v>
      </c>
      <c r="C3770" t="s">
        <v>19</v>
      </c>
      <c r="D3770" t="s">
        <v>103</v>
      </c>
      <c r="E3770" t="s">
        <v>346</v>
      </c>
      <c r="F3770" t="s">
        <v>347</v>
      </c>
      <c r="G3770">
        <v>5009</v>
      </c>
      <c r="H3770" t="s">
        <v>319</v>
      </c>
      <c r="I3770">
        <v>63300150</v>
      </c>
      <c r="J3770" t="s">
        <v>1680</v>
      </c>
      <c r="K3770" s="3"/>
      <c r="L3770" s="3">
        <v>0</v>
      </c>
      <c r="M3770" s="3">
        <v>0</v>
      </c>
      <c r="N3770" s="107"/>
      <c r="O3770" s="100"/>
      <c r="P3770" s="3">
        <f t="shared" si="58"/>
        <v>0</v>
      </c>
    </row>
    <row r="3771" spans="1:16" x14ac:dyDescent="0.35">
      <c r="A3771" t="s">
        <v>10</v>
      </c>
      <c r="C3771" t="s">
        <v>19</v>
      </c>
      <c r="D3771" t="s">
        <v>103</v>
      </c>
      <c r="E3771" t="s">
        <v>346</v>
      </c>
      <c r="F3771" t="s">
        <v>347</v>
      </c>
      <c r="G3771">
        <v>5009</v>
      </c>
      <c r="H3771" t="s">
        <v>319</v>
      </c>
      <c r="I3771">
        <v>63300152</v>
      </c>
      <c r="J3771" t="s">
        <v>1741</v>
      </c>
      <c r="K3771" s="3"/>
      <c r="L3771" s="3">
        <v>0</v>
      </c>
      <c r="M3771" s="3">
        <v>0</v>
      </c>
      <c r="N3771" s="107"/>
      <c r="O3771" s="100"/>
      <c r="P3771" s="3">
        <f t="shared" si="58"/>
        <v>0</v>
      </c>
    </row>
    <row r="3772" spans="1:16" x14ac:dyDescent="0.35">
      <c r="A3772" t="s">
        <v>10</v>
      </c>
      <c r="C3772" t="s">
        <v>19</v>
      </c>
      <c r="D3772" t="s">
        <v>103</v>
      </c>
      <c r="E3772" t="s">
        <v>348</v>
      </c>
      <c r="F3772" t="s">
        <v>349</v>
      </c>
      <c r="G3772">
        <v>5009</v>
      </c>
      <c r="H3772" t="s">
        <v>319</v>
      </c>
      <c r="I3772">
        <v>63300030</v>
      </c>
      <c r="J3772" t="s">
        <v>1488</v>
      </c>
      <c r="K3772" s="3"/>
      <c r="L3772" s="3">
        <v>0</v>
      </c>
      <c r="M3772" s="3">
        <v>0</v>
      </c>
      <c r="N3772" s="107"/>
      <c r="O3772" s="100"/>
      <c r="P3772" s="3">
        <f t="shared" si="58"/>
        <v>0</v>
      </c>
    </row>
    <row r="3773" spans="1:16" x14ac:dyDescent="0.35">
      <c r="A3773" t="s">
        <v>10</v>
      </c>
      <c r="C3773" t="s">
        <v>19</v>
      </c>
      <c r="D3773" t="s">
        <v>103</v>
      </c>
      <c r="E3773" t="s">
        <v>348</v>
      </c>
      <c r="F3773" t="s">
        <v>349</v>
      </c>
      <c r="G3773">
        <v>5009</v>
      </c>
      <c r="H3773" t="s">
        <v>319</v>
      </c>
      <c r="I3773">
        <v>63300056</v>
      </c>
      <c r="J3773" t="s">
        <v>1536</v>
      </c>
      <c r="K3773" s="3"/>
      <c r="L3773" s="3">
        <v>0</v>
      </c>
      <c r="M3773" s="3">
        <v>0</v>
      </c>
      <c r="N3773" s="107"/>
      <c r="O3773" s="100"/>
      <c r="P3773" s="3">
        <f t="shared" si="58"/>
        <v>0</v>
      </c>
    </row>
    <row r="3774" spans="1:16" x14ac:dyDescent="0.35">
      <c r="A3774" t="s">
        <v>10</v>
      </c>
      <c r="C3774" t="s">
        <v>19</v>
      </c>
      <c r="D3774" t="s">
        <v>103</v>
      </c>
      <c r="E3774" t="s">
        <v>348</v>
      </c>
      <c r="F3774" t="s">
        <v>349</v>
      </c>
      <c r="G3774">
        <v>5009</v>
      </c>
      <c r="H3774" t="s">
        <v>319</v>
      </c>
      <c r="I3774">
        <v>63300150</v>
      </c>
      <c r="J3774" t="s">
        <v>1680</v>
      </c>
      <c r="K3774" s="3"/>
      <c r="L3774" s="3">
        <v>0</v>
      </c>
      <c r="M3774" s="3">
        <v>0</v>
      </c>
      <c r="N3774" s="107"/>
      <c r="O3774" s="100"/>
      <c r="P3774" s="3">
        <f t="shared" si="58"/>
        <v>0</v>
      </c>
    </row>
    <row r="3775" spans="1:16" x14ac:dyDescent="0.35">
      <c r="A3775" t="s">
        <v>10</v>
      </c>
      <c r="C3775" t="s">
        <v>19</v>
      </c>
      <c r="D3775" t="s">
        <v>103</v>
      </c>
      <c r="E3775" t="s">
        <v>348</v>
      </c>
      <c r="F3775" t="s">
        <v>349</v>
      </c>
      <c r="G3775">
        <v>5009</v>
      </c>
      <c r="H3775" t="s">
        <v>319</v>
      </c>
      <c r="I3775">
        <v>63300152</v>
      </c>
      <c r="J3775" t="s">
        <v>1741</v>
      </c>
      <c r="K3775" s="3"/>
      <c r="L3775" s="3">
        <v>0</v>
      </c>
      <c r="M3775" s="3">
        <v>0</v>
      </c>
      <c r="N3775" s="107"/>
      <c r="O3775" s="100"/>
      <c r="P3775" s="3">
        <f t="shared" si="58"/>
        <v>0</v>
      </c>
    </row>
    <row r="3776" spans="1:16" x14ac:dyDescent="0.35">
      <c r="A3776" t="s">
        <v>10</v>
      </c>
      <c r="C3776" t="s">
        <v>19</v>
      </c>
      <c r="D3776" t="s">
        <v>103</v>
      </c>
      <c r="E3776" t="s">
        <v>348</v>
      </c>
      <c r="F3776" t="s">
        <v>349</v>
      </c>
      <c r="G3776">
        <v>5009</v>
      </c>
      <c r="H3776" t="s">
        <v>319</v>
      </c>
      <c r="I3776">
        <v>63300155</v>
      </c>
      <c r="J3776" t="s">
        <v>1877</v>
      </c>
      <c r="K3776" s="3"/>
      <c r="L3776" s="3">
        <v>0</v>
      </c>
      <c r="M3776" s="3">
        <v>0</v>
      </c>
      <c r="N3776" s="107"/>
      <c r="O3776" s="100"/>
      <c r="P3776" s="3">
        <f t="shared" si="58"/>
        <v>0</v>
      </c>
    </row>
    <row r="3777" spans="1:16" x14ac:dyDescent="0.35">
      <c r="A3777" t="s">
        <v>10</v>
      </c>
      <c r="C3777" t="s">
        <v>19</v>
      </c>
      <c r="D3777" t="s">
        <v>103</v>
      </c>
      <c r="E3777" t="s">
        <v>1617</v>
      </c>
      <c r="F3777" t="s">
        <v>1618</v>
      </c>
      <c r="G3777">
        <v>5009</v>
      </c>
      <c r="H3777" t="s">
        <v>319</v>
      </c>
      <c r="I3777">
        <v>63300060</v>
      </c>
      <c r="J3777" t="s">
        <v>1546</v>
      </c>
      <c r="K3777" s="3"/>
      <c r="L3777" s="3">
        <v>0</v>
      </c>
      <c r="M3777" s="3">
        <v>0</v>
      </c>
      <c r="N3777" s="107"/>
      <c r="O3777" s="100"/>
      <c r="P3777" s="3">
        <f t="shared" si="58"/>
        <v>0</v>
      </c>
    </row>
    <row r="3778" spans="1:16" x14ac:dyDescent="0.35">
      <c r="A3778" t="s">
        <v>10</v>
      </c>
      <c r="C3778" t="s">
        <v>19</v>
      </c>
      <c r="D3778" t="s">
        <v>103</v>
      </c>
      <c r="E3778" t="s">
        <v>1617</v>
      </c>
      <c r="F3778" t="s">
        <v>1618</v>
      </c>
      <c r="G3778">
        <v>5009</v>
      </c>
      <c r="H3778" t="s">
        <v>319</v>
      </c>
      <c r="I3778">
        <v>63300150</v>
      </c>
      <c r="J3778" t="s">
        <v>1680</v>
      </c>
      <c r="K3778" s="3"/>
      <c r="L3778" s="3">
        <v>0</v>
      </c>
      <c r="M3778" s="3">
        <v>0</v>
      </c>
      <c r="N3778" s="107"/>
      <c r="O3778" s="100"/>
      <c r="P3778" s="3">
        <f t="shared" si="58"/>
        <v>0</v>
      </c>
    </row>
    <row r="3779" spans="1:16" x14ac:dyDescent="0.35">
      <c r="A3779" t="s">
        <v>10</v>
      </c>
      <c r="C3779" t="s">
        <v>19</v>
      </c>
      <c r="D3779" t="s">
        <v>103</v>
      </c>
      <c r="E3779" t="s">
        <v>350</v>
      </c>
      <c r="F3779" t="s">
        <v>351</v>
      </c>
      <c r="G3779">
        <v>5009</v>
      </c>
      <c r="H3779" t="s">
        <v>319</v>
      </c>
      <c r="I3779">
        <v>63300056</v>
      </c>
      <c r="J3779" t="s">
        <v>1536</v>
      </c>
      <c r="K3779" s="3"/>
      <c r="L3779" s="3">
        <v>0</v>
      </c>
      <c r="M3779" s="3">
        <v>0</v>
      </c>
      <c r="N3779" s="107"/>
      <c r="O3779" s="100"/>
      <c r="P3779" s="3">
        <f t="shared" si="58"/>
        <v>0</v>
      </c>
    </row>
    <row r="3780" spans="1:16" x14ac:dyDescent="0.35">
      <c r="A3780" t="s">
        <v>10</v>
      </c>
      <c r="C3780" t="s">
        <v>19</v>
      </c>
      <c r="D3780" t="s">
        <v>103</v>
      </c>
      <c r="E3780" t="s">
        <v>350</v>
      </c>
      <c r="F3780" t="s">
        <v>351</v>
      </c>
      <c r="G3780">
        <v>5009</v>
      </c>
      <c r="H3780" t="s">
        <v>319</v>
      </c>
      <c r="I3780">
        <v>63300060</v>
      </c>
      <c r="J3780" t="s">
        <v>1546</v>
      </c>
      <c r="K3780" s="3"/>
      <c r="L3780" s="3">
        <v>0</v>
      </c>
      <c r="M3780" s="3">
        <v>0</v>
      </c>
      <c r="N3780" s="107"/>
      <c r="O3780" s="100"/>
      <c r="P3780" s="3">
        <f t="shared" ref="P3780:P3843" si="59">SUM(L3780:N3780)</f>
        <v>0</v>
      </c>
    </row>
    <row r="3781" spans="1:16" x14ac:dyDescent="0.35">
      <c r="A3781" t="s">
        <v>10</v>
      </c>
      <c r="C3781" t="s">
        <v>19</v>
      </c>
      <c r="D3781" t="s">
        <v>103</v>
      </c>
      <c r="E3781" t="s">
        <v>350</v>
      </c>
      <c r="F3781" t="s">
        <v>351</v>
      </c>
      <c r="G3781">
        <v>5009</v>
      </c>
      <c r="H3781" t="s">
        <v>319</v>
      </c>
      <c r="I3781">
        <v>63300150</v>
      </c>
      <c r="J3781" t="s">
        <v>1680</v>
      </c>
      <c r="K3781" s="3"/>
      <c r="L3781" s="3">
        <v>0</v>
      </c>
      <c r="M3781" s="3">
        <v>0</v>
      </c>
      <c r="N3781" s="107"/>
      <c r="O3781" s="100"/>
      <c r="P3781" s="3">
        <f t="shared" si="59"/>
        <v>0</v>
      </c>
    </row>
    <row r="3782" spans="1:16" x14ac:dyDescent="0.35">
      <c r="A3782" t="s">
        <v>10</v>
      </c>
      <c r="C3782" t="s">
        <v>19</v>
      </c>
      <c r="D3782" t="s">
        <v>103</v>
      </c>
      <c r="E3782" t="s">
        <v>1619</v>
      </c>
      <c r="F3782" t="s">
        <v>1620</v>
      </c>
      <c r="G3782">
        <v>5009</v>
      </c>
      <c r="H3782" t="s">
        <v>319</v>
      </c>
      <c r="I3782">
        <v>63300060</v>
      </c>
      <c r="J3782" t="s">
        <v>1546</v>
      </c>
      <c r="K3782" s="3"/>
      <c r="L3782" s="3">
        <v>0</v>
      </c>
      <c r="M3782" s="3">
        <v>0</v>
      </c>
      <c r="N3782" s="107"/>
      <c r="O3782" s="100"/>
      <c r="P3782" s="3">
        <f t="shared" si="59"/>
        <v>0</v>
      </c>
    </row>
    <row r="3783" spans="1:16" x14ac:dyDescent="0.35">
      <c r="A3783" t="s">
        <v>10</v>
      </c>
      <c r="C3783" t="s">
        <v>19</v>
      </c>
      <c r="D3783" t="s">
        <v>103</v>
      </c>
      <c r="E3783" t="s">
        <v>1619</v>
      </c>
      <c r="F3783" t="s">
        <v>1620</v>
      </c>
      <c r="G3783">
        <v>5009</v>
      </c>
      <c r="H3783" t="s">
        <v>319</v>
      </c>
      <c r="I3783">
        <v>63300150</v>
      </c>
      <c r="J3783" t="s">
        <v>1680</v>
      </c>
      <c r="K3783" s="3"/>
      <c r="L3783" s="3">
        <v>0</v>
      </c>
      <c r="M3783" s="3">
        <v>0</v>
      </c>
      <c r="N3783" s="107"/>
      <c r="O3783" s="100"/>
      <c r="P3783" s="3">
        <f t="shared" si="59"/>
        <v>0</v>
      </c>
    </row>
    <row r="3784" spans="1:16" x14ac:dyDescent="0.35">
      <c r="A3784" t="s">
        <v>10</v>
      </c>
      <c r="C3784" t="s">
        <v>19</v>
      </c>
      <c r="D3784" t="s">
        <v>103</v>
      </c>
      <c r="E3784" t="s">
        <v>352</v>
      </c>
      <c r="F3784" t="s">
        <v>353</v>
      </c>
      <c r="G3784">
        <v>5009</v>
      </c>
      <c r="H3784" t="s">
        <v>319</v>
      </c>
      <c r="I3784">
        <v>63300056</v>
      </c>
      <c r="J3784" t="s">
        <v>1536</v>
      </c>
      <c r="K3784" s="3"/>
      <c r="L3784" s="3">
        <v>0</v>
      </c>
      <c r="M3784" s="3">
        <v>0</v>
      </c>
      <c r="N3784" s="107"/>
      <c r="O3784" s="100"/>
      <c r="P3784" s="3">
        <f t="shared" si="59"/>
        <v>0</v>
      </c>
    </row>
    <row r="3785" spans="1:16" x14ac:dyDescent="0.35">
      <c r="A3785" t="s">
        <v>10</v>
      </c>
      <c r="C3785" t="s">
        <v>19</v>
      </c>
      <c r="D3785" t="s">
        <v>103</v>
      </c>
      <c r="E3785" t="s">
        <v>352</v>
      </c>
      <c r="F3785" t="s">
        <v>353</v>
      </c>
      <c r="G3785">
        <v>5009</v>
      </c>
      <c r="H3785" t="s">
        <v>319</v>
      </c>
      <c r="I3785">
        <v>63300060</v>
      </c>
      <c r="J3785" t="s">
        <v>1546</v>
      </c>
      <c r="K3785" s="3"/>
      <c r="L3785" s="3">
        <v>0</v>
      </c>
      <c r="M3785" s="3">
        <v>0</v>
      </c>
      <c r="N3785" s="107"/>
      <c r="O3785" s="100"/>
      <c r="P3785" s="3">
        <f t="shared" si="59"/>
        <v>0</v>
      </c>
    </row>
    <row r="3786" spans="1:16" x14ac:dyDescent="0.35">
      <c r="A3786" t="s">
        <v>10</v>
      </c>
      <c r="C3786" t="s">
        <v>19</v>
      </c>
      <c r="D3786" t="s">
        <v>103</v>
      </c>
      <c r="E3786" t="s">
        <v>352</v>
      </c>
      <c r="F3786" t="s">
        <v>353</v>
      </c>
      <c r="G3786">
        <v>5009</v>
      </c>
      <c r="H3786" t="s">
        <v>319</v>
      </c>
      <c r="I3786">
        <v>63300150</v>
      </c>
      <c r="J3786" t="s">
        <v>1680</v>
      </c>
      <c r="K3786" s="3"/>
      <c r="L3786" s="3">
        <v>0</v>
      </c>
      <c r="M3786" s="3">
        <v>0</v>
      </c>
      <c r="N3786" s="107"/>
      <c r="O3786" s="100"/>
      <c r="P3786" s="3">
        <f t="shared" si="59"/>
        <v>0</v>
      </c>
    </row>
    <row r="3787" spans="1:16" x14ac:dyDescent="0.35">
      <c r="A3787" t="s">
        <v>10</v>
      </c>
      <c r="C3787" t="s">
        <v>19</v>
      </c>
      <c r="D3787" t="s">
        <v>103</v>
      </c>
      <c r="E3787" t="s">
        <v>352</v>
      </c>
      <c r="F3787" t="s">
        <v>353</v>
      </c>
      <c r="G3787">
        <v>5009</v>
      </c>
      <c r="H3787" t="s">
        <v>319</v>
      </c>
      <c r="I3787">
        <v>63300152</v>
      </c>
      <c r="J3787" t="s">
        <v>1741</v>
      </c>
      <c r="K3787" s="3"/>
      <c r="L3787" s="3">
        <v>0</v>
      </c>
      <c r="M3787" s="3">
        <v>0</v>
      </c>
      <c r="N3787" s="107"/>
      <c r="O3787" s="100"/>
      <c r="P3787" s="3">
        <f t="shared" si="59"/>
        <v>0</v>
      </c>
    </row>
    <row r="3788" spans="1:16" x14ac:dyDescent="0.35">
      <c r="A3788" t="s">
        <v>10</v>
      </c>
      <c r="C3788" t="s">
        <v>19</v>
      </c>
      <c r="D3788" t="s">
        <v>103</v>
      </c>
      <c r="E3788" t="s">
        <v>1621</v>
      </c>
      <c r="F3788" t="s">
        <v>1622</v>
      </c>
      <c r="G3788">
        <v>5009</v>
      </c>
      <c r="H3788" t="s">
        <v>319</v>
      </c>
      <c r="I3788">
        <v>63300060</v>
      </c>
      <c r="J3788" t="s">
        <v>1546</v>
      </c>
      <c r="K3788" s="3"/>
      <c r="L3788" s="3">
        <v>0</v>
      </c>
      <c r="M3788" s="3">
        <v>0</v>
      </c>
      <c r="N3788" s="107"/>
      <c r="O3788" s="100"/>
      <c r="P3788" s="3">
        <f t="shared" si="59"/>
        <v>0</v>
      </c>
    </row>
    <row r="3789" spans="1:16" x14ac:dyDescent="0.35">
      <c r="A3789" t="s">
        <v>10</v>
      </c>
      <c r="C3789" t="s">
        <v>19</v>
      </c>
      <c r="D3789" t="s">
        <v>103</v>
      </c>
      <c r="E3789" t="s">
        <v>1621</v>
      </c>
      <c r="F3789" t="s">
        <v>1622</v>
      </c>
      <c r="G3789">
        <v>5009</v>
      </c>
      <c r="H3789" t="s">
        <v>319</v>
      </c>
      <c r="I3789">
        <v>63300150</v>
      </c>
      <c r="J3789" t="s">
        <v>1680</v>
      </c>
      <c r="K3789" s="3"/>
      <c r="L3789" s="3">
        <v>0</v>
      </c>
      <c r="M3789" s="3">
        <v>0</v>
      </c>
      <c r="N3789" s="107"/>
      <c r="O3789" s="100"/>
      <c r="P3789" s="3">
        <f t="shared" si="59"/>
        <v>0</v>
      </c>
    </row>
    <row r="3790" spans="1:16" x14ac:dyDescent="0.35">
      <c r="A3790" t="s">
        <v>10</v>
      </c>
      <c r="C3790" t="s">
        <v>19</v>
      </c>
      <c r="D3790" t="s">
        <v>103</v>
      </c>
      <c r="E3790" t="s">
        <v>354</v>
      </c>
      <c r="F3790" t="s">
        <v>355</v>
      </c>
      <c r="G3790">
        <v>5009</v>
      </c>
      <c r="H3790" t="s">
        <v>319</v>
      </c>
      <c r="I3790">
        <v>63300052</v>
      </c>
      <c r="J3790" t="s">
        <v>1541</v>
      </c>
      <c r="K3790" s="3"/>
      <c r="L3790" s="3">
        <v>0</v>
      </c>
      <c r="M3790" s="3">
        <v>0</v>
      </c>
      <c r="N3790" s="107"/>
      <c r="O3790" s="100"/>
      <c r="P3790" s="3">
        <f t="shared" si="59"/>
        <v>0</v>
      </c>
    </row>
    <row r="3791" spans="1:16" x14ac:dyDescent="0.35">
      <c r="A3791" t="s">
        <v>10</v>
      </c>
      <c r="C3791" t="s">
        <v>19</v>
      </c>
      <c r="D3791" t="s">
        <v>103</v>
      </c>
      <c r="E3791" t="s">
        <v>354</v>
      </c>
      <c r="F3791" t="s">
        <v>355</v>
      </c>
      <c r="G3791">
        <v>5009</v>
      </c>
      <c r="H3791" t="s">
        <v>319</v>
      </c>
      <c r="I3791">
        <v>63300056</v>
      </c>
      <c r="J3791" t="s">
        <v>1536</v>
      </c>
      <c r="K3791" s="3"/>
      <c r="L3791" s="3">
        <v>0</v>
      </c>
      <c r="M3791" s="3">
        <v>0</v>
      </c>
      <c r="N3791" s="107"/>
      <c r="O3791" s="100"/>
      <c r="P3791" s="3">
        <f t="shared" si="59"/>
        <v>0</v>
      </c>
    </row>
    <row r="3792" spans="1:16" x14ac:dyDescent="0.35">
      <c r="A3792" t="s">
        <v>10</v>
      </c>
      <c r="C3792" t="s">
        <v>19</v>
      </c>
      <c r="D3792" t="s">
        <v>103</v>
      </c>
      <c r="E3792" t="s">
        <v>354</v>
      </c>
      <c r="F3792" t="s">
        <v>355</v>
      </c>
      <c r="G3792">
        <v>5009</v>
      </c>
      <c r="H3792" t="s">
        <v>319</v>
      </c>
      <c r="I3792">
        <v>63300060</v>
      </c>
      <c r="J3792" t="s">
        <v>1546</v>
      </c>
      <c r="K3792" s="3"/>
      <c r="L3792" s="3">
        <v>0</v>
      </c>
      <c r="M3792" s="3">
        <v>0</v>
      </c>
      <c r="N3792" s="107"/>
      <c r="O3792" s="100"/>
      <c r="P3792" s="3">
        <f t="shared" si="59"/>
        <v>0</v>
      </c>
    </row>
    <row r="3793" spans="1:16" x14ac:dyDescent="0.35">
      <c r="A3793" t="s">
        <v>10</v>
      </c>
      <c r="C3793" t="s">
        <v>19</v>
      </c>
      <c r="D3793" t="s">
        <v>103</v>
      </c>
      <c r="E3793" t="s">
        <v>354</v>
      </c>
      <c r="F3793" t="s">
        <v>355</v>
      </c>
      <c r="G3793">
        <v>5009</v>
      </c>
      <c r="H3793" t="s">
        <v>319</v>
      </c>
      <c r="I3793">
        <v>63300150</v>
      </c>
      <c r="J3793" t="s">
        <v>1680</v>
      </c>
      <c r="K3793" s="3"/>
      <c r="L3793" s="3">
        <v>0</v>
      </c>
      <c r="M3793" s="3">
        <v>0</v>
      </c>
      <c r="N3793" s="107"/>
      <c r="O3793" s="100"/>
      <c r="P3793" s="3">
        <f t="shared" si="59"/>
        <v>0</v>
      </c>
    </row>
    <row r="3794" spans="1:16" x14ac:dyDescent="0.35">
      <c r="A3794" t="s">
        <v>10</v>
      </c>
      <c r="C3794" t="s">
        <v>19</v>
      </c>
      <c r="D3794" t="s">
        <v>103</v>
      </c>
      <c r="E3794" t="s">
        <v>356</v>
      </c>
      <c r="F3794" t="s">
        <v>357</v>
      </c>
      <c r="G3794">
        <v>5009</v>
      </c>
      <c r="H3794" t="s">
        <v>319</v>
      </c>
      <c r="I3794">
        <v>63300033</v>
      </c>
      <c r="J3794" t="s">
        <v>1661</v>
      </c>
      <c r="K3794" s="3"/>
      <c r="L3794" s="3">
        <v>0</v>
      </c>
      <c r="M3794" s="3">
        <v>0</v>
      </c>
      <c r="N3794" s="107"/>
      <c r="O3794" s="100"/>
      <c r="P3794" s="3">
        <f t="shared" si="59"/>
        <v>0</v>
      </c>
    </row>
    <row r="3795" spans="1:16" x14ac:dyDescent="0.35">
      <c r="A3795" t="s">
        <v>10</v>
      </c>
      <c r="C3795" t="s">
        <v>19</v>
      </c>
      <c r="D3795" t="s">
        <v>103</v>
      </c>
      <c r="E3795" t="s">
        <v>356</v>
      </c>
      <c r="F3795" t="s">
        <v>357</v>
      </c>
      <c r="G3795">
        <v>5009</v>
      </c>
      <c r="H3795" t="s">
        <v>319</v>
      </c>
      <c r="I3795">
        <v>63300056</v>
      </c>
      <c r="J3795" t="s">
        <v>1536</v>
      </c>
      <c r="K3795" s="3"/>
      <c r="L3795" s="3">
        <v>0</v>
      </c>
      <c r="M3795" s="3">
        <v>0</v>
      </c>
      <c r="N3795" s="107"/>
      <c r="O3795" s="100"/>
      <c r="P3795" s="3">
        <f t="shared" si="59"/>
        <v>0</v>
      </c>
    </row>
    <row r="3796" spans="1:16" x14ac:dyDescent="0.35">
      <c r="A3796" t="s">
        <v>10</v>
      </c>
      <c r="C3796" t="s">
        <v>19</v>
      </c>
      <c r="D3796" t="s">
        <v>103</v>
      </c>
      <c r="E3796" t="s">
        <v>356</v>
      </c>
      <c r="F3796" t="s">
        <v>357</v>
      </c>
      <c r="G3796">
        <v>5009</v>
      </c>
      <c r="H3796" t="s">
        <v>319</v>
      </c>
      <c r="I3796">
        <v>63300150</v>
      </c>
      <c r="J3796" t="s">
        <v>1680</v>
      </c>
      <c r="K3796" s="3"/>
      <c r="L3796" s="3">
        <v>0</v>
      </c>
      <c r="M3796" s="3">
        <v>0</v>
      </c>
      <c r="N3796" s="107"/>
      <c r="O3796" s="100"/>
      <c r="P3796" s="3">
        <f t="shared" si="59"/>
        <v>0</v>
      </c>
    </row>
    <row r="3797" spans="1:16" x14ac:dyDescent="0.35">
      <c r="A3797" t="s">
        <v>10</v>
      </c>
      <c r="C3797" t="s">
        <v>19</v>
      </c>
      <c r="D3797" t="s">
        <v>103</v>
      </c>
      <c r="E3797" t="s">
        <v>358</v>
      </c>
      <c r="F3797" t="s">
        <v>359</v>
      </c>
      <c r="G3797">
        <v>5009</v>
      </c>
      <c r="H3797" t="s">
        <v>319</v>
      </c>
      <c r="I3797">
        <v>63300056</v>
      </c>
      <c r="J3797" t="s">
        <v>1536</v>
      </c>
      <c r="K3797" s="3"/>
      <c r="L3797" s="3">
        <v>0</v>
      </c>
      <c r="M3797" s="3">
        <v>0</v>
      </c>
      <c r="N3797" s="107"/>
      <c r="O3797" s="100"/>
      <c r="P3797" s="3">
        <f t="shared" si="59"/>
        <v>0</v>
      </c>
    </row>
    <row r="3798" spans="1:16" x14ac:dyDescent="0.35">
      <c r="A3798" t="s">
        <v>10</v>
      </c>
      <c r="C3798" t="s">
        <v>19</v>
      </c>
      <c r="D3798" t="s">
        <v>103</v>
      </c>
      <c r="E3798" t="s">
        <v>358</v>
      </c>
      <c r="F3798" t="s">
        <v>359</v>
      </c>
      <c r="G3798">
        <v>5009</v>
      </c>
      <c r="H3798" t="s">
        <v>319</v>
      </c>
      <c r="I3798">
        <v>63300060</v>
      </c>
      <c r="J3798" t="s">
        <v>1546</v>
      </c>
      <c r="K3798" s="3"/>
      <c r="L3798" s="3">
        <v>0</v>
      </c>
      <c r="M3798" s="3">
        <v>0</v>
      </c>
      <c r="N3798" s="107"/>
      <c r="O3798" s="100"/>
      <c r="P3798" s="3">
        <f t="shared" si="59"/>
        <v>0</v>
      </c>
    </row>
    <row r="3799" spans="1:16" x14ac:dyDescent="0.35">
      <c r="A3799" t="s">
        <v>10</v>
      </c>
      <c r="C3799" t="s">
        <v>19</v>
      </c>
      <c r="D3799" t="s">
        <v>103</v>
      </c>
      <c r="E3799" t="s">
        <v>358</v>
      </c>
      <c r="F3799" t="s">
        <v>359</v>
      </c>
      <c r="G3799">
        <v>5009</v>
      </c>
      <c r="H3799" t="s">
        <v>319</v>
      </c>
      <c r="I3799">
        <v>63300150</v>
      </c>
      <c r="J3799" t="s">
        <v>1680</v>
      </c>
      <c r="K3799" s="3"/>
      <c r="L3799" s="3">
        <v>0</v>
      </c>
      <c r="M3799" s="3">
        <v>0</v>
      </c>
      <c r="N3799" s="107"/>
      <c r="O3799" s="100"/>
      <c r="P3799" s="3">
        <f t="shared" si="59"/>
        <v>0</v>
      </c>
    </row>
    <row r="3800" spans="1:16" x14ac:dyDescent="0.35">
      <c r="A3800" t="s">
        <v>10</v>
      </c>
      <c r="C3800" t="s">
        <v>19</v>
      </c>
      <c r="D3800" t="s">
        <v>103</v>
      </c>
      <c r="E3800" t="s">
        <v>358</v>
      </c>
      <c r="F3800" t="s">
        <v>359</v>
      </c>
      <c r="G3800">
        <v>5009</v>
      </c>
      <c r="H3800" t="s">
        <v>319</v>
      </c>
      <c r="I3800">
        <v>63300152</v>
      </c>
      <c r="J3800" t="s">
        <v>1741</v>
      </c>
      <c r="K3800" s="3"/>
      <c r="L3800" s="3">
        <v>0</v>
      </c>
      <c r="M3800" s="3">
        <v>0</v>
      </c>
      <c r="N3800" s="107"/>
      <c r="O3800" s="100"/>
      <c r="P3800" s="3">
        <f t="shared" si="59"/>
        <v>0</v>
      </c>
    </row>
    <row r="3801" spans="1:16" x14ac:dyDescent="0.35">
      <c r="A3801" t="s">
        <v>10</v>
      </c>
      <c r="C3801" t="s">
        <v>19</v>
      </c>
      <c r="D3801" t="s">
        <v>103</v>
      </c>
      <c r="E3801" t="s">
        <v>109</v>
      </c>
      <c r="F3801" t="s">
        <v>110</v>
      </c>
      <c r="G3801">
        <v>6003</v>
      </c>
      <c r="H3801" t="s">
        <v>111</v>
      </c>
      <c r="I3801">
        <v>63300056</v>
      </c>
      <c r="J3801" t="s">
        <v>1536</v>
      </c>
      <c r="K3801" s="3"/>
      <c r="L3801" s="3">
        <v>166253.4299432071</v>
      </c>
      <c r="M3801" s="3">
        <v>172072.29999121933</v>
      </c>
      <c r="N3801" s="107"/>
      <c r="O3801" s="100"/>
      <c r="P3801" s="3">
        <f t="shared" si="59"/>
        <v>338325.72993442643</v>
      </c>
    </row>
    <row r="3802" spans="1:16" x14ac:dyDescent="0.35">
      <c r="A3802" t="s">
        <v>10</v>
      </c>
      <c r="C3802" t="s">
        <v>19</v>
      </c>
      <c r="D3802" t="s">
        <v>103</v>
      </c>
      <c r="E3802" t="s">
        <v>236</v>
      </c>
      <c r="F3802" t="s">
        <v>237</v>
      </c>
      <c r="G3802">
        <v>5024</v>
      </c>
      <c r="H3802" t="s">
        <v>238</v>
      </c>
      <c r="I3802">
        <v>63300030</v>
      </c>
      <c r="J3802" t="s">
        <v>1488</v>
      </c>
      <c r="K3802" s="3"/>
      <c r="L3802" s="3">
        <v>0</v>
      </c>
      <c r="M3802" s="3">
        <v>0</v>
      </c>
      <c r="N3802" s="107"/>
      <c r="O3802" s="100"/>
      <c r="P3802" s="3">
        <f t="shared" si="59"/>
        <v>0</v>
      </c>
    </row>
    <row r="3803" spans="1:16" x14ac:dyDescent="0.35">
      <c r="A3803" t="s">
        <v>10</v>
      </c>
      <c r="C3803" t="s">
        <v>19</v>
      </c>
      <c r="D3803" t="s">
        <v>103</v>
      </c>
      <c r="E3803" t="s">
        <v>236</v>
      </c>
      <c r="F3803" t="s">
        <v>237</v>
      </c>
      <c r="G3803">
        <v>5024</v>
      </c>
      <c r="H3803" t="s">
        <v>238</v>
      </c>
      <c r="I3803">
        <v>63300033</v>
      </c>
      <c r="J3803" t="s">
        <v>1661</v>
      </c>
      <c r="K3803" s="3"/>
      <c r="L3803" s="3">
        <v>0</v>
      </c>
      <c r="M3803" s="3">
        <v>0</v>
      </c>
      <c r="N3803" s="107"/>
      <c r="O3803" s="100"/>
      <c r="P3803" s="3">
        <f t="shared" si="59"/>
        <v>0</v>
      </c>
    </row>
    <row r="3804" spans="1:16" x14ac:dyDescent="0.35">
      <c r="A3804" t="s">
        <v>10</v>
      </c>
      <c r="C3804" t="s">
        <v>19</v>
      </c>
      <c r="D3804" t="s">
        <v>103</v>
      </c>
      <c r="E3804" t="s">
        <v>236</v>
      </c>
      <c r="F3804" t="s">
        <v>237</v>
      </c>
      <c r="G3804">
        <v>5024</v>
      </c>
      <c r="H3804" t="s">
        <v>238</v>
      </c>
      <c r="I3804">
        <v>63300056</v>
      </c>
      <c r="J3804" t="s">
        <v>1536</v>
      </c>
      <c r="K3804" s="3"/>
      <c r="L3804" s="3">
        <v>0</v>
      </c>
      <c r="M3804" s="3">
        <v>0</v>
      </c>
      <c r="N3804" s="107"/>
      <c r="O3804" s="100"/>
      <c r="P3804" s="3">
        <f t="shared" si="59"/>
        <v>0</v>
      </c>
    </row>
    <row r="3805" spans="1:16" x14ac:dyDescent="0.35">
      <c r="A3805" t="s">
        <v>10</v>
      </c>
      <c r="C3805" t="s">
        <v>19</v>
      </c>
      <c r="D3805" t="s">
        <v>103</v>
      </c>
      <c r="E3805" t="s">
        <v>236</v>
      </c>
      <c r="F3805" t="s">
        <v>237</v>
      </c>
      <c r="G3805">
        <v>5024</v>
      </c>
      <c r="H3805" t="s">
        <v>238</v>
      </c>
      <c r="I3805">
        <v>63300060</v>
      </c>
      <c r="J3805" t="s">
        <v>1546</v>
      </c>
      <c r="K3805" s="3"/>
      <c r="L3805" s="3">
        <v>0</v>
      </c>
      <c r="M3805" s="3">
        <v>0</v>
      </c>
      <c r="N3805" s="107"/>
      <c r="O3805" s="100"/>
      <c r="P3805" s="3">
        <f t="shared" si="59"/>
        <v>0</v>
      </c>
    </row>
    <row r="3806" spans="1:16" x14ac:dyDescent="0.35">
      <c r="A3806" t="s">
        <v>10</v>
      </c>
      <c r="C3806" t="s">
        <v>19</v>
      </c>
      <c r="D3806" t="s">
        <v>103</v>
      </c>
      <c r="E3806" t="s">
        <v>236</v>
      </c>
      <c r="F3806" t="s">
        <v>237</v>
      </c>
      <c r="G3806">
        <v>5024</v>
      </c>
      <c r="H3806" t="s">
        <v>238</v>
      </c>
      <c r="I3806">
        <v>63300150</v>
      </c>
      <c r="J3806" t="s">
        <v>1680</v>
      </c>
      <c r="K3806" s="3"/>
      <c r="L3806" s="3">
        <v>0</v>
      </c>
      <c r="M3806" s="3">
        <v>0</v>
      </c>
      <c r="N3806" s="107"/>
      <c r="O3806" s="100"/>
      <c r="P3806" s="3">
        <f t="shared" si="59"/>
        <v>0</v>
      </c>
    </row>
    <row r="3807" spans="1:16" x14ac:dyDescent="0.35">
      <c r="A3807" t="s">
        <v>10</v>
      </c>
      <c r="C3807" t="s">
        <v>19</v>
      </c>
      <c r="D3807" t="s">
        <v>103</v>
      </c>
      <c r="E3807" t="s">
        <v>360</v>
      </c>
      <c r="F3807" t="s">
        <v>361</v>
      </c>
      <c r="G3807">
        <v>5008</v>
      </c>
      <c r="H3807" t="s">
        <v>362</v>
      </c>
      <c r="I3807">
        <v>63300030</v>
      </c>
      <c r="J3807" t="s">
        <v>1488</v>
      </c>
      <c r="K3807" s="3"/>
      <c r="L3807" s="3">
        <v>0</v>
      </c>
      <c r="M3807" s="3">
        <v>0</v>
      </c>
      <c r="N3807" s="107"/>
      <c r="O3807" s="100"/>
      <c r="P3807" s="3">
        <f t="shared" si="59"/>
        <v>0</v>
      </c>
    </row>
    <row r="3808" spans="1:16" x14ac:dyDescent="0.35">
      <c r="A3808" t="s">
        <v>10</v>
      </c>
      <c r="C3808" t="s">
        <v>19</v>
      </c>
      <c r="D3808" t="s">
        <v>103</v>
      </c>
      <c r="E3808" t="s">
        <v>360</v>
      </c>
      <c r="F3808" t="s">
        <v>361</v>
      </c>
      <c r="G3808">
        <v>5008</v>
      </c>
      <c r="H3808" t="s">
        <v>362</v>
      </c>
      <c r="I3808">
        <v>63300033</v>
      </c>
      <c r="J3808" t="s">
        <v>1661</v>
      </c>
      <c r="K3808" s="3"/>
      <c r="L3808" s="3">
        <v>0</v>
      </c>
      <c r="M3808" s="3">
        <v>0</v>
      </c>
      <c r="N3808" s="107"/>
      <c r="O3808" s="100"/>
      <c r="P3808" s="3">
        <f t="shared" si="59"/>
        <v>0</v>
      </c>
    </row>
    <row r="3809" spans="1:16" x14ac:dyDescent="0.35">
      <c r="A3809" t="s">
        <v>10</v>
      </c>
      <c r="C3809" t="s">
        <v>19</v>
      </c>
      <c r="D3809" t="s">
        <v>103</v>
      </c>
      <c r="E3809" t="s">
        <v>360</v>
      </c>
      <c r="F3809" t="s">
        <v>361</v>
      </c>
      <c r="G3809">
        <v>5008</v>
      </c>
      <c r="H3809" t="s">
        <v>362</v>
      </c>
      <c r="I3809">
        <v>63300056</v>
      </c>
      <c r="J3809" t="s">
        <v>1536</v>
      </c>
      <c r="K3809" s="3"/>
      <c r="L3809" s="3">
        <v>0</v>
      </c>
      <c r="M3809" s="3">
        <v>0</v>
      </c>
      <c r="N3809" s="107"/>
      <c r="O3809" s="100"/>
      <c r="P3809" s="3">
        <f t="shared" si="59"/>
        <v>0</v>
      </c>
    </row>
    <row r="3810" spans="1:16" x14ac:dyDescent="0.35">
      <c r="A3810" t="s">
        <v>10</v>
      </c>
      <c r="C3810" t="s">
        <v>19</v>
      </c>
      <c r="D3810" t="s">
        <v>103</v>
      </c>
      <c r="E3810" t="s">
        <v>360</v>
      </c>
      <c r="F3810" t="s">
        <v>361</v>
      </c>
      <c r="G3810">
        <v>5008</v>
      </c>
      <c r="H3810" t="s">
        <v>362</v>
      </c>
      <c r="I3810">
        <v>63300060</v>
      </c>
      <c r="J3810" t="s">
        <v>1546</v>
      </c>
      <c r="K3810" s="3"/>
      <c r="L3810" s="3">
        <v>0</v>
      </c>
      <c r="M3810" s="3">
        <v>0</v>
      </c>
      <c r="N3810" s="107"/>
      <c r="O3810" s="100"/>
      <c r="P3810" s="3">
        <f t="shared" si="59"/>
        <v>0</v>
      </c>
    </row>
    <row r="3811" spans="1:16" x14ac:dyDescent="0.35">
      <c r="A3811" t="s">
        <v>10</v>
      </c>
      <c r="C3811" t="s">
        <v>19</v>
      </c>
      <c r="D3811" t="s">
        <v>103</v>
      </c>
      <c r="E3811" t="s">
        <v>360</v>
      </c>
      <c r="F3811" t="s">
        <v>361</v>
      </c>
      <c r="G3811">
        <v>5008</v>
      </c>
      <c r="H3811" t="s">
        <v>362</v>
      </c>
      <c r="I3811">
        <v>63300150</v>
      </c>
      <c r="J3811" t="s">
        <v>1680</v>
      </c>
      <c r="K3811" s="3"/>
      <c r="L3811" s="3">
        <v>0</v>
      </c>
      <c r="M3811" s="3">
        <v>0</v>
      </c>
      <c r="N3811" s="107"/>
      <c r="O3811" s="100"/>
      <c r="P3811" s="3">
        <f t="shared" si="59"/>
        <v>0</v>
      </c>
    </row>
    <row r="3812" spans="1:16" x14ac:dyDescent="0.35">
      <c r="A3812" t="s">
        <v>10</v>
      </c>
      <c r="C3812" t="s">
        <v>19</v>
      </c>
      <c r="D3812" t="s">
        <v>103</v>
      </c>
      <c r="E3812" t="s">
        <v>201</v>
      </c>
      <c r="F3812" t="s">
        <v>202</v>
      </c>
      <c r="G3812">
        <v>5050</v>
      </c>
      <c r="H3812" t="s">
        <v>203</v>
      </c>
      <c r="I3812">
        <v>63300030</v>
      </c>
      <c r="J3812" t="s">
        <v>1488</v>
      </c>
      <c r="K3812" s="3"/>
      <c r="L3812" s="3">
        <v>0</v>
      </c>
      <c r="M3812" s="3">
        <v>0</v>
      </c>
      <c r="N3812" s="107"/>
      <c r="O3812" s="100"/>
      <c r="P3812" s="3">
        <f t="shared" si="59"/>
        <v>0</v>
      </c>
    </row>
    <row r="3813" spans="1:16" x14ac:dyDescent="0.35">
      <c r="A3813" t="s">
        <v>10</v>
      </c>
      <c r="C3813" t="s">
        <v>19</v>
      </c>
      <c r="D3813" t="s">
        <v>103</v>
      </c>
      <c r="E3813" t="s">
        <v>201</v>
      </c>
      <c r="F3813" t="s">
        <v>202</v>
      </c>
      <c r="G3813">
        <v>5050</v>
      </c>
      <c r="H3813" t="s">
        <v>203</v>
      </c>
      <c r="I3813">
        <v>63300035</v>
      </c>
      <c r="J3813" t="s">
        <v>1886</v>
      </c>
      <c r="K3813" s="3"/>
      <c r="L3813" s="3">
        <v>0</v>
      </c>
      <c r="M3813" s="3">
        <v>0</v>
      </c>
      <c r="N3813" s="107"/>
      <c r="O3813" s="100"/>
      <c r="P3813" s="3">
        <f t="shared" si="59"/>
        <v>0</v>
      </c>
    </row>
    <row r="3814" spans="1:16" x14ac:dyDescent="0.35">
      <c r="A3814" t="s">
        <v>10</v>
      </c>
      <c r="C3814" t="s">
        <v>19</v>
      </c>
      <c r="D3814" t="s">
        <v>103</v>
      </c>
      <c r="E3814" t="s">
        <v>201</v>
      </c>
      <c r="F3814" t="s">
        <v>202</v>
      </c>
      <c r="G3814">
        <v>5050</v>
      </c>
      <c r="H3814" t="s">
        <v>203</v>
      </c>
      <c r="I3814">
        <v>63300056</v>
      </c>
      <c r="J3814" t="s">
        <v>1536</v>
      </c>
      <c r="K3814" s="3"/>
      <c r="L3814" s="3">
        <v>0</v>
      </c>
      <c r="M3814" s="3">
        <v>0</v>
      </c>
      <c r="N3814" s="107"/>
      <c r="O3814" s="100"/>
      <c r="P3814" s="3">
        <f t="shared" si="59"/>
        <v>0</v>
      </c>
    </row>
    <row r="3815" spans="1:16" x14ac:dyDescent="0.35">
      <c r="A3815" t="s">
        <v>10</v>
      </c>
      <c r="C3815" t="s">
        <v>19</v>
      </c>
      <c r="D3815" t="s">
        <v>103</v>
      </c>
      <c r="E3815" t="s">
        <v>201</v>
      </c>
      <c r="F3815" t="s">
        <v>202</v>
      </c>
      <c r="G3815">
        <v>5050</v>
      </c>
      <c r="H3815" t="s">
        <v>203</v>
      </c>
      <c r="I3815">
        <v>63300060</v>
      </c>
      <c r="J3815" t="s">
        <v>1546</v>
      </c>
      <c r="K3815" s="3"/>
      <c r="L3815" s="3">
        <v>0</v>
      </c>
      <c r="M3815" s="3">
        <v>0</v>
      </c>
      <c r="N3815" s="107"/>
      <c r="O3815" s="100"/>
      <c r="P3815" s="3">
        <f t="shared" si="59"/>
        <v>0</v>
      </c>
    </row>
    <row r="3816" spans="1:16" x14ac:dyDescent="0.35">
      <c r="A3816" t="s">
        <v>10</v>
      </c>
      <c r="C3816" t="s">
        <v>19</v>
      </c>
      <c r="D3816" t="s">
        <v>103</v>
      </c>
      <c r="E3816" t="s">
        <v>201</v>
      </c>
      <c r="F3816" t="s">
        <v>202</v>
      </c>
      <c r="G3816">
        <v>5050</v>
      </c>
      <c r="H3816" t="s">
        <v>203</v>
      </c>
      <c r="I3816">
        <v>63300065</v>
      </c>
      <c r="J3816" t="s">
        <v>1627</v>
      </c>
      <c r="K3816" s="3"/>
      <c r="L3816" s="3">
        <v>0</v>
      </c>
      <c r="M3816" s="3">
        <v>0</v>
      </c>
      <c r="N3816" s="107"/>
      <c r="O3816" s="100"/>
      <c r="P3816" s="3">
        <f t="shared" si="59"/>
        <v>0</v>
      </c>
    </row>
    <row r="3817" spans="1:16" x14ac:dyDescent="0.35">
      <c r="A3817" t="s">
        <v>10</v>
      </c>
      <c r="C3817" t="s">
        <v>19</v>
      </c>
      <c r="D3817" t="s">
        <v>103</v>
      </c>
      <c r="E3817" t="s">
        <v>201</v>
      </c>
      <c r="F3817" t="s">
        <v>202</v>
      </c>
      <c r="G3817">
        <v>5050</v>
      </c>
      <c r="H3817" t="s">
        <v>203</v>
      </c>
      <c r="I3817">
        <v>63300075</v>
      </c>
      <c r="J3817" t="s">
        <v>1480</v>
      </c>
      <c r="K3817" s="3"/>
      <c r="L3817" s="3">
        <v>0</v>
      </c>
      <c r="M3817" s="3">
        <v>0</v>
      </c>
      <c r="N3817" s="107"/>
      <c r="O3817" s="100"/>
      <c r="P3817" s="3">
        <f t="shared" si="59"/>
        <v>0</v>
      </c>
    </row>
    <row r="3818" spans="1:16" x14ac:dyDescent="0.35">
      <c r="A3818" t="s">
        <v>10</v>
      </c>
      <c r="C3818" t="s">
        <v>19</v>
      </c>
      <c r="D3818" t="s">
        <v>103</v>
      </c>
      <c r="E3818" t="s">
        <v>119</v>
      </c>
      <c r="F3818" t="s">
        <v>120</v>
      </c>
      <c r="G3818">
        <v>5363</v>
      </c>
      <c r="H3818" t="s">
        <v>121</v>
      </c>
      <c r="I3818">
        <v>63300030</v>
      </c>
      <c r="J3818" t="s">
        <v>1488</v>
      </c>
      <c r="K3818" s="3"/>
      <c r="L3818" s="3">
        <v>86000.000000400003</v>
      </c>
      <c r="M3818" s="3">
        <v>86000.000000400003</v>
      </c>
      <c r="N3818" s="107"/>
      <c r="O3818" s="100"/>
      <c r="P3818" s="3">
        <f t="shared" si="59"/>
        <v>172000.00000080001</v>
      </c>
    </row>
    <row r="3819" spans="1:16" x14ac:dyDescent="0.35">
      <c r="A3819" t="s">
        <v>10</v>
      </c>
      <c r="C3819" t="s">
        <v>19</v>
      </c>
      <c r="D3819" t="s">
        <v>103</v>
      </c>
      <c r="E3819" t="s">
        <v>119</v>
      </c>
      <c r="F3819" t="s">
        <v>120</v>
      </c>
      <c r="G3819">
        <v>5363</v>
      </c>
      <c r="H3819" t="s">
        <v>121</v>
      </c>
      <c r="I3819">
        <v>63300033</v>
      </c>
      <c r="J3819" t="s">
        <v>1661</v>
      </c>
      <c r="K3819" s="3"/>
      <c r="L3819" s="3">
        <v>18000</v>
      </c>
      <c r="M3819" s="3">
        <v>18000</v>
      </c>
      <c r="N3819" s="107"/>
      <c r="O3819" s="100"/>
      <c r="P3819" s="3">
        <f t="shared" si="59"/>
        <v>36000</v>
      </c>
    </row>
    <row r="3820" spans="1:16" x14ac:dyDescent="0.35">
      <c r="A3820" t="s">
        <v>10</v>
      </c>
      <c r="C3820" t="s">
        <v>19</v>
      </c>
      <c r="D3820" t="s">
        <v>103</v>
      </c>
      <c r="E3820" t="s">
        <v>119</v>
      </c>
      <c r="F3820" t="s">
        <v>120</v>
      </c>
      <c r="G3820">
        <v>5363</v>
      </c>
      <c r="H3820" t="s">
        <v>121</v>
      </c>
      <c r="I3820">
        <v>63300056</v>
      </c>
      <c r="J3820" t="s">
        <v>1536</v>
      </c>
      <c r="K3820" s="3"/>
      <c r="L3820" s="3">
        <v>1106464.2081563999</v>
      </c>
      <c r="M3820" s="3">
        <v>1134321.6392113999</v>
      </c>
      <c r="N3820" s="107"/>
      <c r="O3820" s="100"/>
      <c r="P3820" s="3">
        <f t="shared" si="59"/>
        <v>2240785.8473677998</v>
      </c>
    </row>
    <row r="3821" spans="1:16" x14ac:dyDescent="0.35">
      <c r="A3821" t="s">
        <v>10</v>
      </c>
      <c r="C3821" t="s">
        <v>19</v>
      </c>
      <c r="D3821" t="s">
        <v>103</v>
      </c>
      <c r="E3821" t="s">
        <v>119</v>
      </c>
      <c r="F3821" t="s">
        <v>120</v>
      </c>
      <c r="G3821">
        <v>5363</v>
      </c>
      <c r="H3821" t="s">
        <v>121</v>
      </c>
      <c r="I3821">
        <v>63300150</v>
      </c>
      <c r="J3821" t="s">
        <v>1680</v>
      </c>
      <c r="K3821" s="3"/>
      <c r="L3821" s="3">
        <v>750000</v>
      </c>
      <c r="M3821" s="3">
        <v>750000</v>
      </c>
      <c r="N3821" s="107"/>
      <c r="O3821" s="100"/>
      <c r="P3821" s="3">
        <f t="shared" si="59"/>
        <v>1500000</v>
      </c>
    </row>
    <row r="3822" spans="1:16" x14ac:dyDescent="0.35">
      <c r="A3822" t="s">
        <v>10</v>
      </c>
      <c r="C3822" t="s">
        <v>19</v>
      </c>
      <c r="D3822" t="s">
        <v>20</v>
      </c>
      <c r="E3822" t="s">
        <v>98</v>
      </c>
      <c r="F3822" t="s">
        <v>99</v>
      </c>
      <c r="G3822">
        <v>6006</v>
      </c>
      <c r="H3822" t="s">
        <v>100</v>
      </c>
      <c r="I3822">
        <v>63300030</v>
      </c>
      <c r="J3822" t="s">
        <v>1488</v>
      </c>
      <c r="K3822" s="3"/>
      <c r="L3822" s="3">
        <v>8100</v>
      </c>
      <c r="M3822" s="3">
        <v>8100</v>
      </c>
      <c r="N3822" s="107"/>
      <c r="O3822" s="100"/>
      <c r="P3822" s="3">
        <f t="shared" si="59"/>
        <v>16200</v>
      </c>
    </row>
    <row r="3823" spans="1:16" x14ac:dyDescent="0.35">
      <c r="A3823" t="s">
        <v>10</v>
      </c>
      <c r="C3823" t="s">
        <v>19</v>
      </c>
      <c r="D3823" t="s">
        <v>20</v>
      </c>
      <c r="E3823" t="s">
        <v>98</v>
      </c>
      <c r="F3823" t="s">
        <v>99</v>
      </c>
      <c r="G3823">
        <v>6006</v>
      </c>
      <c r="H3823" t="s">
        <v>100</v>
      </c>
      <c r="I3823">
        <v>63300056</v>
      </c>
      <c r="J3823" t="s">
        <v>1536</v>
      </c>
      <c r="K3823" s="3"/>
      <c r="L3823" s="3">
        <v>253839.4333714573</v>
      </c>
      <c r="M3823" s="3">
        <v>262723.81353945826</v>
      </c>
      <c r="N3823" s="107"/>
      <c r="O3823" s="100"/>
      <c r="P3823" s="3">
        <f t="shared" si="59"/>
        <v>516563.24691091559</v>
      </c>
    </row>
    <row r="3824" spans="1:16" x14ac:dyDescent="0.35">
      <c r="A3824" t="s">
        <v>10</v>
      </c>
      <c r="C3824" t="s">
        <v>19</v>
      </c>
      <c r="D3824" t="s">
        <v>20</v>
      </c>
      <c r="E3824" t="s">
        <v>98</v>
      </c>
      <c r="F3824" t="s">
        <v>99</v>
      </c>
      <c r="G3824">
        <v>6006</v>
      </c>
      <c r="H3824" t="s">
        <v>100</v>
      </c>
      <c r="I3824">
        <v>63300075</v>
      </c>
      <c r="J3824" t="s">
        <v>1480</v>
      </c>
      <c r="K3824" s="3"/>
      <c r="L3824" s="3">
        <v>28846.299999999992</v>
      </c>
      <c r="M3824" s="3">
        <v>29278.99449999999</v>
      </c>
      <c r="N3824" s="107"/>
      <c r="O3824" s="100"/>
      <c r="P3824" s="3">
        <f t="shared" si="59"/>
        <v>58125.294499999982</v>
      </c>
    </row>
    <row r="3825" spans="1:16" x14ac:dyDescent="0.35">
      <c r="A3825" t="s">
        <v>10</v>
      </c>
      <c r="C3825" t="s">
        <v>19</v>
      </c>
      <c r="D3825" t="s">
        <v>20</v>
      </c>
      <c r="E3825" t="s">
        <v>101</v>
      </c>
      <c r="F3825" t="s">
        <v>102</v>
      </c>
      <c r="G3825">
        <v>6006</v>
      </c>
      <c r="H3825" t="s">
        <v>100</v>
      </c>
      <c r="I3825">
        <v>63300030</v>
      </c>
      <c r="J3825" t="s">
        <v>1488</v>
      </c>
      <c r="K3825" s="3"/>
      <c r="L3825" s="3">
        <v>8000</v>
      </c>
      <c r="M3825" s="3">
        <v>8000</v>
      </c>
      <c r="N3825" s="107"/>
      <c r="O3825" s="100"/>
      <c r="P3825" s="3">
        <f t="shared" si="59"/>
        <v>16000</v>
      </c>
    </row>
    <row r="3826" spans="1:16" x14ac:dyDescent="0.35">
      <c r="A3826" t="s">
        <v>10</v>
      </c>
      <c r="C3826" t="s">
        <v>19</v>
      </c>
      <c r="D3826" t="s">
        <v>20</v>
      </c>
      <c r="E3826" t="s">
        <v>101</v>
      </c>
      <c r="F3826" t="s">
        <v>102</v>
      </c>
      <c r="G3826">
        <v>6006</v>
      </c>
      <c r="H3826" t="s">
        <v>100</v>
      </c>
      <c r="I3826">
        <v>63300033</v>
      </c>
      <c r="J3826" t="s">
        <v>1661</v>
      </c>
      <c r="K3826" s="3"/>
      <c r="L3826" s="3">
        <v>1800</v>
      </c>
      <c r="M3826" s="3">
        <v>1800</v>
      </c>
      <c r="N3826" s="107"/>
      <c r="O3826" s="100"/>
      <c r="P3826" s="3">
        <f t="shared" si="59"/>
        <v>3600</v>
      </c>
    </row>
    <row r="3827" spans="1:16" x14ac:dyDescent="0.35">
      <c r="A3827" t="s">
        <v>10</v>
      </c>
      <c r="C3827" t="s">
        <v>19</v>
      </c>
      <c r="D3827" t="s">
        <v>20</v>
      </c>
      <c r="E3827" t="s">
        <v>101</v>
      </c>
      <c r="F3827" t="s">
        <v>102</v>
      </c>
      <c r="G3827">
        <v>6006</v>
      </c>
      <c r="H3827" t="s">
        <v>100</v>
      </c>
      <c r="I3827">
        <v>63300056</v>
      </c>
      <c r="J3827" t="s">
        <v>1536</v>
      </c>
      <c r="K3827" s="3"/>
      <c r="L3827" s="3">
        <v>219941.96697800313</v>
      </c>
      <c r="M3827" s="3">
        <v>227639.93582223321</v>
      </c>
      <c r="N3827" s="107"/>
      <c r="O3827" s="100"/>
      <c r="P3827" s="3">
        <f t="shared" si="59"/>
        <v>447581.90280023636</v>
      </c>
    </row>
    <row r="3828" spans="1:16" x14ac:dyDescent="0.35">
      <c r="A3828" t="s">
        <v>10</v>
      </c>
      <c r="C3828" t="s">
        <v>19</v>
      </c>
      <c r="D3828" t="s">
        <v>20</v>
      </c>
      <c r="E3828" t="s">
        <v>101</v>
      </c>
      <c r="F3828" t="s">
        <v>102</v>
      </c>
      <c r="G3828">
        <v>6006</v>
      </c>
      <c r="H3828" t="s">
        <v>100</v>
      </c>
      <c r="I3828">
        <v>63300060</v>
      </c>
      <c r="J3828" t="s">
        <v>1546</v>
      </c>
      <c r="K3828" s="3"/>
      <c r="L3828" s="3">
        <v>200</v>
      </c>
      <c r="M3828" s="3">
        <v>200</v>
      </c>
      <c r="N3828" s="107"/>
      <c r="O3828" s="100"/>
      <c r="P3828" s="3">
        <f t="shared" si="59"/>
        <v>400</v>
      </c>
    </row>
    <row r="3829" spans="1:16" x14ac:dyDescent="0.35">
      <c r="A3829" t="s">
        <v>10</v>
      </c>
      <c r="C3829" t="s">
        <v>19</v>
      </c>
      <c r="D3829" t="s">
        <v>20</v>
      </c>
      <c r="E3829" t="s">
        <v>1473</v>
      </c>
      <c r="F3829" t="s">
        <v>1474</v>
      </c>
      <c r="G3829">
        <v>1040</v>
      </c>
      <c r="H3829" t="s">
        <v>1475</v>
      </c>
      <c r="I3829">
        <v>63300030</v>
      </c>
      <c r="J3829" t="s">
        <v>1488</v>
      </c>
      <c r="K3829" s="3"/>
      <c r="L3829" s="3">
        <v>29117.64</v>
      </c>
      <c r="M3829" s="3">
        <v>29117.64</v>
      </c>
      <c r="N3829" s="107"/>
      <c r="O3829" s="100"/>
      <c r="P3829" s="3">
        <f t="shared" si="59"/>
        <v>58235.28</v>
      </c>
    </row>
    <row r="3830" spans="1:16" x14ac:dyDescent="0.35">
      <c r="A3830" t="s">
        <v>10</v>
      </c>
      <c r="C3830" t="s">
        <v>19</v>
      </c>
      <c r="D3830" t="s">
        <v>20</v>
      </c>
      <c r="E3830" t="s">
        <v>1473</v>
      </c>
      <c r="F3830" t="s">
        <v>1474</v>
      </c>
      <c r="G3830">
        <v>1040</v>
      </c>
      <c r="H3830" t="s">
        <v>1475</v>
      </c>
      <c r="I3830">
        <v>63300033</v>
      </c>
      <c r="J3830" t="s">
        <v>1661</v>
      </c>
      <c r="K3830" s="3"/>
      <c r="L3830" s="3">
        <v>3503.04</v>
      </c>
      <c r="M3830" s="3">
        <v>3503.04</v>
      </c>
      <c r="N3830" s="107"/>
      <c r="O3830" s="100"/>
      <c r="P3830" s="3">
        <f t="shared" si="59"/>
        <v>7006.08</v>
      </c>
    </row>
    <row r="3831" spans="1:16" x14ac:dyDescent="0.35">
      <c r="A3831" t="s">
        <v>10</v>
      </c>
      <c r="C3831" t="s">
        <v>19</v>
      </c>
      <c r="D3831" t="s">
        <v>20</v>
      </c>
      <c r="E3831" t="s">
        <v>1473</v>
      </c>
      <c r="F3831" t="s">
        <v>1474</v>
      </c>
      <c r="G3831">
        <v>1040</v>
      </c>
      <c r="H3831" t="s">
        <v>1475</v>
      </c>
      <c r="I3831">
        <v>63300056</v>
      </c>
      <c r="J3831" t="s">
        <v>1536</v>
      </c>
      <c r="K3831" s="3"/>
      <c r="L3831" s="3">
        <v>386554.88520395657</v>
      </c>
      <c r="M3831" s="3">
        <v>400084.306186095</v>
      </c>
      <c r="N3831" s="107"/>
      <c r="O3831" s="100"/>
      <c r="P3831" s="3">
        <f t="shared" si="59"/>
        <v>786639.19139005151</v>
      </c>
    </row>
    <row r="3832" spans="1:16" x14ac:dyDescent="0.35">
      <c r="A3832" t="s">
        <v>10</v>
      </c>
      <c r="C3832" t="s">
        <v>19</v>
      </c>
      <c r="D3832" t="s">
        <v>20</v>
      </c>
      <c r="E3832" t="s">
        <v>1473</v>
      </c>
      <c r="F3832" t="s">
        <v>1474</v>
      </c>
      <c r="G3832">
        <v>1040</v>
      </c>
      <c r="H3832" t="s">
        <v>1475</v>
      </c>
      <c r="I3832">
        <v>63300150</v>
      </c>
      <c r="J3832" t="s">
        <v>1680</v>
      </c>
      <c r="K3832" s="3"/>
      <c r="L3832" s="3">
        <v>73123.515216</v>
      </c>
      <c r="M3832" s="3">
        <v>74585.985520319999</v>
      </c>
      <c r="N3832" s="107"/>
      <c r="O3832" s="100"/>
      <c r="P3832" s="3">
        <f t="shared" si="59"/>
        <v>147709.50073631998</v>
      </c>
    </row>
    <row r="3833" spans="1:16" x14ac:dyDescent="0.35">
      <c r="A3833" t="s">
        <v>10</v>
      </c>
      <c r="C3833" t="s">
        <v>19</v>
      </c>
      <c r="D3833" t="s">
        <v>20</v>
      </c>
      <c r="E3833" t="s">
        <v>51</v>
      </c>
      <c r="F3833" t="s">
        <v>52</v>
      </c>
      <c r="G3833">
        <v>1105</v>
      </c>
      <c r="H3833" t="s">
        <v>53</v>
      </c>
      <c r="I3833">
        <v>63300030</v>
      </c>
      <c r="J3833" t="s">
        <v>1488</v>
      </c>
      <c r="K3833" s="3"/>
      <c r="L3833" s="3">
        <v>14676.96</v>
      </c>
      <c r="M3833" s="3">
        <v>14676.96</v>
      </c>
      <c r="N3833" s="107"/>
      <c r="O3833" s="100"/>
      <c r="P3833" s="3">
        <f t="shared" si="59"/>
        <v>29353.919999999998</v>
      </c>
    </row>
    <row r="3834" spans="1:16" x14ac:dyDescent="0.35">
      <c r="A3834" t="s">
        <v>10</v>
      </c>
      <c r="C3834" t="s">
        <v>19</v>
      </c>
      <c r="D3834" t="s">
        <v>20</v>
      </c>
      <c r="E3834" t="s">
        <v>51</v>
      </c>
      <c r="F3834" t="s">
        <v>52</v>
      </c>
      <c r="G3834">
        <v>1105</v>
      </c>
      <c r="H3834" t="s">
        <v>53</v>
      </c>
      <c r="I3834">
        <v>63300031</v>
      </c>
      <c r="J3834" t="s">
        <v>16</v>
      </c>
      <c r="K3834" s="3"/>
      <c r="L3834" s="3">
        <v>300</v>
      </c>
      <c r="M3834" s="3">
        <v>300</v>
      </c>
      <c r="N3834" s="107"/>
      <c r="O3834" s="100"/>
      <c r="P3834" s="3">
        <f t="shared" si="59"/>
        <v>600</v>
      </c>
    </row>
    <row r="3835" spans="1:16" x14ac:dyDescent="0.35">
      <c r="A3835" t="s">
        <v>10</v>
      </c>
      <c r="C3835" t="s">
        <v>19</v>
      </c>
      <c r="D3835" t="s">
        <v>20</v>
      </c>
      <c r="E3835" t="s">
        <v>51</v>
      </c>
      <c r="F3835" t="s">
        <v>52</v>
      </c>
      <c r="G3835">
        <v>1105</v>
      </c>
      <c r="H3835" t="s">
        <v>53</v>
      </c>
      <c r="I3835">
        <v>63300033</v>
      </c>
      <c r="J3835" t="s">
        <v>1661</v>
      </c>
      <c r="K3835" s="3"/>
      <c r="L3835" s="3">
        <v>1794.12</v>
      </c>
      <c r="M3835" s="3">
        <v>1794.12</v>
      </c>
      <c r="N3835" s="107"/>
      <c r="O3835" s="100"/>
      <c r="P3835" s="3">
        <f t="shared" si="59"/>
        <v>3588.24</v>
      </c>
    </row>
    <row r="3836" spans="1:16" x14ac:dyDescent="0.35">
      <c r="A3836" t="s">
        <v>10</v>
      </c>
      <c r="C3836" t="s">
        <v>19</v>
      </c>
      <c r="D3836" t="s">
        <v>20</v>
      </c>
      <c r="E3836" t="s">
        <v>51</v>
      </c>
      <c r="F3836" t="s">
        <v>52</v>
      </c>
      <c r="G3836">
        <v>1105</v>
      </c>
      <c r="H3836" t="s">
        <v>53</v>
      </c>
      <c r="I3836">
        <v>63300056</v>
      </c>
      <c r="J3836" t="s">
        <v>1536</v>
      </c>
      <c r="K3836" s="3"/>
      <c r="L3836" s="3">
        <v>309962.22590360127</v>
      </c>
      <c r="M3836" s="3">
        <v>320810.90381022729</v>
      </c>
      <c r="N3836" s="107"/>
      <c r="O3836" s="100"/>
      <c r="P3836" s="3">
        <f t="shared" si="59"/>
        <v>630773.12971382856</v>
      </c>
    </row>
    <row r="3837" spans="1:16" x14ac:dyDescent="0.35">
      <c r="A3837" t="s">
        <v>10</v>
      </c>
      <c r="C3837" t="s">
        <v>19</v>
      </c>
      <c r="D3837" t="s">
        <v>20</v>
      </c>
      <c r="E3837" t="s">
        <v>1460</v>
      </c>
      <c r="F3837" t="s">
        <v>1461</v>
      </c>
      <c r="G3837">
        <v>1110</v>
      </c>
      <c r="H3837" t="s">
        <v>1462</v>
      </c>
      <c r="I3837">
        <v>63300030</v>
      </c>
      <c r="J3837" t="s">
        <v>1488</v>
      </c>
      <c r="K3837" s="3"/>
      <c r="L3837" s="3">
        <v>524</v>
      </c>
      <c r="M3837" s="3">
        <v>524</v>
      </c>
      <c r="N3837" s="107"/>
      <c r="O3837" s="100"/>
      <c r="P3837" s="3">
        <f t="shared" si="59"/>
        <v>1048</v>
      </c>
    </row>
    <row r="3838" spans="1:16" x14ac:dyDescent="0.35">
      <c r="A3838" t="s">
        <v>10</v>
      </c>
      <c r="C3838" t="s">
        <v>19</v>
      </c>
      <c r="D3838" t="s">
        <v>20</v>
      </c>
      <c r="E3838" t="s">
        <v>1460</v>
      </c>
      <c r="F3838" t="s">
        <v>1461</v>
      </c>
      <c r="G3838">
        <v>1110</v>
      </c>
      <c r="H3838" t="s">
        <v>1462</v>
      </c>
      <c r="I3838">
        <v>63300033</v>
      </c>
      <c r="J3838" t="s">
        <v>1661</v>
      </c>
      <c r="K3838" s="3"/>
      <c r="L3838" s="3">
        <v>4288.5600000000004</v>
      </c>
      <c r="M3838" s="3">
        <v>4288.5600000000004</v>
      </c>
      <c r="N3838" s="107"/>
      <c r="O3838" s="100"/>
      <c r="P3838" s="3">
        <f t="shared" si="59"/>
        <v>8577.1200000000008</v>
      </c>
    </row>
    <row r="3839" spans="1:16" x14ac:dyDescent="0.35">
      <c r="A3839" t="s">
        <v>10</v>
      </c>
      <c r="C3839" t="s">
        <v>19</v>
      </c>
      <c r="D3839" t="s">
        <v>20</v>
      </c>
      <c r="E3839" t="s">
        <v>1460</v>
      </c>
      <c r="F3839" t="s">
        <v>1461</v>
      </c>
      <c r="G3839">
        <v>1110</v>
      </c>
      <c r="H3839" t="s">
        <v>1462</v>
      </c>
      <c r="I3839">
        <v>63300056</v>
      </c>
      <c r="J3839" t="s">
        <v>1536</v>
      </c>
      <c r="K3839" s="3"/>
      <c r="L3839" s="3">
        <v>833006.65457501856</v>
      </c>
      <c r="M3839" s="3">
        <v>862161.88748514419</v>
      </c>
      <c r="N3839" s="107"/>
      <c r="O3839" s="100"/>
      <c r="P3839" s="3">
        <f t="shared" si="59"/>
        <v>1695168.5420601629</v>
      </c>
    </row>
    <row r="3840" spans="1:16" x14ac:dyDescent="0.35">
      <c r="A3840" t="s">
        <v>10</v>
      </c>
      <c r="C3840" t="s">
        <v>19</v>
      </c>
      <c r="D3840" t="s">
        <v>20</v>
      </c>
      <c r="E3840" t="s">
        <v>1460</v>
      </c>
      <c r="F3840" t="s">
        <v>1461</v>
      </c>
      <c r="G3840">
        <v>1110</v>
      </c>
      <c r="H3840" t="s">
        <v>1462</v>
      </c>
      <c r="I3840">
        <v>63300150</v>
      </c>
      <c r="J3840" t="s">
        <v>1680</v>
      </c>
      <c r="K3840" s="3"/>
      <c r="L3840" s="3">
        <v>78071.616000000009</v>
      </c>
      <c r="M3840" s="3">
        <v>79633.048320000016</v>
      </c>
      <c r="N3840" s="107"/>
      <c r="O3840" s="100"/>
      <c r="P3840" s="3">
        <f t="shared" si="59"/>
        <v>157704.66432000004</v>
      </c>
    </row>
    <row r="3841" spans="1:16" x14ac:dyDescent="0.35">
      <c r="A3841" t="s">
        <v>10</v>
      </c>
      <c r="C3841" t="s">
        <v>19</v>
      </c>
      <c r="D3841" t="s">
        <v>20</v>
      </c>
      <c r="E3841" t="s">
        <v>1463</v>
      </c>
      <c r="F3841" t="s">
        <v>1464</v>
      </c>
      <c r="G3841">
        <v>1110</v>
      </c>
      <c r="H3841" t="s">
        <v>1462</v>
      </c>
      <c r="I3841">
        <v>63300030</v>
      </c>
      <c r="J3841" t="s">
        <v>1488</v>
      </c>
      <c r="K3841" s="3"/>
      <c r="L3841" s="3">
        <v>920.17</v>
      </c>
      <c r="M3841" s="3">
        <v>920.17</v>
      </c>
      <c r="N3841" s="107"/>
      <c r="O3841" s="100"/>
      <c r="P3841" s="3">
        <f t="shared" si="59"/>
        <v>1840.34</v>
      </c>
    </row>
    <row r="3842" spans="1:16" x14ac:dyDescent="0.35">
      <c r="A3842" t="s">
        <v>10</v>
      </c>
      <c r="C3842" t="s">
        <v>19</v>
      </c>
      <c r="D3842" t="s">
        <v>20</v>
      </c>
      <c r="E3842" t="s">
        <v>1463</v>
      </c>
      <c r="F3842" t="s">
        <v>1464</v>
      </c>
      <c r="G3842">
        <v>1110</v>
      </c>
      <c r="H3842" t="s">
        <v>1462</v>
      </c>
      <c r="I3842">
        <v>63300033</v>
      </c>
      <c r="J3842" t="s">
        <v>1661</v>
      </c>
      <c r="K3842" s="3"/>
      <c r="L3842" s="3">
        <v>3737.04</v>
      </c>
      <c r="M3842" s="3">
        <v>3737.04</v>
      </c>
      <c r="N3842" s="107"/>
      <c r="O3842" s="100"/>
      <c r="P3842" s="3">
        <f t="shared" si="59"/>
        <v>7474.08</v>
      </c>
    </row>
    <row r="3843" spans="1:16" x14ac:dyDescent="0.35">
      <c r="A3843" t="s">
        <v>10</v>
      </c>
      <c r="C3843" t="s">
        <v>19</v>
      </c>
      <c r="D3843" t="s">
        <v>20</v>
      </c>
      <c r="E3843" t="s">
        <v>1463</v>
      </c>
      <c r="F3843" t="s">
        <v>1464</v>
      </c>
      <c r="G3843">
        <v>1110</v>
      </c>
      <c r="H3843" t="s">
        <v>1462</v>
      </c>
      <c r="I3843">
        <v>63300052</v>
      </c>
      <c r="J3843" t="s">
        <v>1541</v>
      </c>
      <c r="K3843" s="3"/>
      <c r="L3843" s="3">
        <v>2403.9314930393321</v>
      </c>
      <c r="M3843" s="3">
        <v>2488.0690952957084</v>
      </c>
      <c r="N3843" s="107"/>
      <c r="O3843" s="100"/>
      <c r="P3843" s="3">
        <f t="shared" si="59"/>
        <v>4892.0005883350404</v>
      </c>
    </row>
    <row r="3844" spans="1:16" x14ac:dyDescent="0.35">
      <c r="A3844" t="s">
        <v>10</v>
      </c>
      <c r="C3844" t="s">
        <v>19</v>
      </c>
      <c r="D3844" t="s">
        <v>20</v>
      </c>
      <c r="E3844" t="s">
        <v>1463</v>
      </c>
      <c r="F3844" t="s">
        <v>1464</v>
      </c>
      <c r="G3844">
        <v>1110</v>
      </c>
      <c r="H3844" t="s">
        <v>1462</v>
      </c>
      <c r="I3844">
        <v>63300056</v>
      </c>
      <c r="J3844" t="s">
        <v>1536</v>
      </c>
      <c r="K3844" s="3"/>
      <c r="L3844" s="3">
        <v>79236.616765471947</v>
      </c>
      <c r="M3844" s="3">
        <v>82009.898352263452</v>
      </c>
      <c r="N3844" s="107"/>
      <c r="O3844" s="100"/>
      <c r="P3844" s="3">
        <f t="shared" ref="P3844:P3907" si="60">SUM(L3844:N3844)</f>
        <v>161246.5151177354</v>
      </c>
    </row>
    <row r="3845" spans="1:16" x14ac:dyDescent="0.35">
      <c r="A3845" t="s">
        <v>10</v>
      </c>
      <c r="C3845" t="s">
        <v>19</v>
      </c>
      <c r="D3845" t="s">
        <v>20</v>
      </c>
      <c r="E3845" t="s">
        <v>1463</v>
      </c>
      <c r="F3845" t="s">
        <v>1464</v>
      </c>
      <c r="G3845">
        <v>1110</v>
      </c>
      <c r="H3845" t="s">
        <v>1462</v>
      </c>
      <c r="I3845">
        <v>63300140</v>
      </c>
      <c r="J3845" t="s">
        <v>1668</v>
      </c>
      <c r="K3845" s="3"/>
      <c r="L3845" s="3">
        <v>10404</v>
      </c>
      <c r="M3845" s="3">
        <v>10612.08</v>
      </c>
      <c r="N3845" s="107"/>
      <c r="O3845" s="100"/>
      <c r="P3845" s="3">
        <f t="shared" si="60"/>
        <v>21016.080000000002</v>
      </c>
    </row>
    <row r="3846" spans="1:16" x14ac:dyDescent="0.35">
      <c r="A3846" t="s">
        <v>10</v>
      </c>
      <c r="C3846" t="s">
        <v>19</v>
      </c>
      <c r="D3846" t="s">
        <v>20</v>
      </c>
      <c r="E3846" t="s">
        <v>1463</v>
      </c>
      <c r="F3846" t="s">
        <v>1464</v>
      </c>
      <c r="G3846">
        <v>1110</v>
      </c>
      <c r="H3846" t="s">
        <v>1462</v>
      </c>
      <c r="I3846">
        <v>63300150</v>
      </c>
      <c r="J3846" t="s">
        <v>1680</v>
      </c>
      <c r="K3846" s="3"/>
      <c r="L3846" s="3">
        <v>665065.29600000009</v>
      </c>
      <c r="M3846" s="3">
        <v>678366.60192000016</v>
      </c>
      <c r="N3846" s="107"/>
      <c r="O3846" s="100"/>
      <c r="P3846" s="3">
        <f t="shared" si="60"/>
        <v>1343431.8979200004</v>
      </c>
    </row>
    <row r="3847" spans="1:16" x14ac:dyDescent="0.35">
      <c r="A3847" t="s">
        <v>10</v>
      </c>
      <c r="C3847" t="s">
        <v>19</v>
      </c>
      <c r="D3847" t="s">
        <v>20</v>
      </c>
      <c r="E3847" t="s">
        <v>1465</v>
      </c>
      <c r="F3847" t="s">
        <v>1466</v>
      </c>
      <c r="G3847">
        <v>1110</v>
      </c>
      <c r="H3847" t="s">
        <v>1462</v>
      </c>
      <c r="I3847">
        <v>63300056</v>
      </c>
      <c r="J3847" t="s">
        <v>1536</v>
      </c>
      <c r="K3847" s="3"/>
      <c r="L3847" s="3">
        <v>361052.7575970036</v>
      </c>
      <c r="M3847" s="3">
        <v>373689.6041128987</v>
      </c>
      <c r="N3847" s="107"/>
      <c r="O3847" s="100"/>
      <c r="P3847" s="3">
        <f t="shared" si="60"/>
        <v>734742.3617099023</v>
      </c>
    </row>
    <row r="3848" spans="1:16" x14ac:dyDescent="0.35">
      <c r="A3848" t="s">
        <v>10</v>
      </c>
      <c r="C3848" t="s">
        <v>19</v>
      </c>
      <c r="D3848" t="s">
        <v>20</v>
      </c>
      <c r="E3848" t="s">
        <v>1465</v>
      </c>
      <c r="F3848" t="s">
        <v>1466</v>
      </c>
      <c r="G3848">
        <v>1110</v>
      </c>
      <c r="H3848" t="s">
        <v>1462</v>
      </c>
      <c r="I3848">
        <v>63300150</v>
      </c>
      <c r="J3848" t="s">
        <v>1680</v>
      </c>
      <c r="K3848" s="3"/>
      <c r="L3848" s="3">
        <v>703993.77633599995</v>
      </c>
      <c r="M3848" s="3">
        <v>718073.65186271991</v>
      </c>
      <c r="N3848" s="107"/>
      <c r="O3848" s="100"/>
      <c r="P3848" s="3">
        <f t="shared" si="60"/>
        <v>1422067.4281987199</v>
      </c>
    </row>
    <row r="3849" spans="1:16" x14ac:dyDescent="0.35">
      <c r="A3849" t="s">
        <v>10</v>
      </c>
      <c r="C3849" t="s">
        <v>19</v>
      </c>
      <c r="D3849" t="s">
        <v>20</v>
      </c>
      <c r="E3849" t="s">
        <v>1445</v>
      </c>
      <c r="F3849" t="s">
        <v>1446</v>
      </c>
      <c r="G3849">
        <v>1120</v>
      </c>
      <c r="H3849" t="s">
        <v>1447</v>
      </c>
      <c r="I3849">
        <v>63300030</v>
      </c>
      <c r="J3849" t="s">
        <v>1488</v>
      </c>
      <c r="K3849" s="3"/>
      <c r="L3849" s="3">
        <v>12170.8</v>
      </c>
      <c r="M3849" s="3">
        <v>12170.8</v>
      </c>
      <c r="N3849" s="107"/>
      <c r="O3849" s="100"/>
      <c r="P3849" s="3">
        <f t="shared" si="60"/>
        <v>24341.599999999999</v>
      </c>
    </row>
    <row r="3850" spans="1:16" x14ac:dyDescent="0.35">
      <c r="A3850" t="s">
        <v>10</v>
      </c>
      <c r="C3850" t="s">
        <v>19</v>
      </c>
      <c r="D3850" t="s">
        <v>20</v>
      </c>
      <c r="E3850" t="s">
        <v>1445</v>
      </c>
      <c r="F3850" t="s">
        <v>1446</v>
      </c>
      <c r="G3850">
        <v>1120</v>
      </c>
      <c r="H3850" t="s">
        <v>1447</v>
      </c>
      <c r="I3850">
        <v>63300033</v>
      </c>
      <c r="J3850" t="s">
        <v>1661</v>
      </c>
      <c r="K3850" s="3"/>
      <c r="L3850" s="3">
        <v>1117.2</v>
      </c>
      <c r="M3850" s="3">
        <v>1117.2</v>
      </c>
      <c r="N3850" s="107"/>
      <c r="O3850" s="100"/>
      <c r="P3850" s="3">
        <f t="shared" si="60"/>
        <v>2234.4</v>
      </c>
    </row>
    <row r="3851" spans="1:16" x14ac:dyDescent="0.35">
      <c r="A3851" t="s">
        <v>10</v>
      </c>
      <c r="C3851" t="s">
        <v>19</v>
      </c>
      <c r="D3851" t="s">
        <v>20</v>
      </c>
      <c r="E3851" t="s">
        <v>1445</v>
      </c>
      <c r="F3851" t="s">
        <v>1446</v>
      </c>
      <c r="G3851">
        <v>1120</v>
      </c>
      <c r="H3851" t="s">
        <v>1447</v>
      </c>
      <c r="I3851">
        <v>63300056</v>
      </c>
      <c r="J3851" t="s">
        <v>1536</v>
      </c>
      <c r="K3851" s="3"/>
      <c r="L3851" s="3">
        <v>250950.29865822752</v>
      </c>
      <c r="M3851" s="3">
        <v>259733.55911126547</v>
      </c>
      <c r="N3851" s="107"/>
      <c r="O3851" s="100"/>
      <c r="P3851" s="3">
        <f t="shared" si="60"/>
        <v>510683.85776949301</v>
      </c>
    </row>
    <row r="3852" spans="1:16" x14ac:dyDescent="0.35">
      <c r="A3852" t="s">
        <v>10</v>
      </c>
      <c r="C3852" t="s">
        <v>19</v>
      </c>
      <c r="D3852" t="s">
        <v>20</v>
      </c>
      <c r="E3852" t="s">
        <v>1445</v>
      </c>
      <c r="F3852" t="s">
        <v>1446</v>
      </c>
      <c r="G3852">
        <v>1120</v>
      </c>
      <c r="H3852" t="s">
        <v>1447</v>
      </c>
      <c r="I3852">
        <v>63300060</v>
      </c>
      <c r="J3852" t="s">
        <v>1546</v>
      </c>
      <c r="K3852" s="3"/>
      <c r="L3852" s="3">
        <v>48</v>
      </c>
      <c r="M3852" s="3">
        <v>48</v>
      </c>
      <c r="N3852" s="107"/>
      <c r="O3852" s="100"/>
      <c r="P3852" s="3">
        <f t="shared" si="60"/>
        <v>96</v>
      </c>
    </row>
    <row r="3853" spans="1:16" x14ac:dyDescent="0.35">
      <c r="A3853" t="s">
        <v>10</v>
      </c>
      <c r="C3853" t="s">
        <v>19</v>
      </c>
      <c r="D3853" t="s">
        <v>20</v>
      </c>
      <c r="E3853" t="s">
        <v>1445</v>
      </c>
      <c r="F3853" t="s">
        <v>1446</v>
      </c>
      <c r="G3853">
        <v>1120</v>
      </c>
      <c r="H3853" t="s">
        <v>1447</v>
      </c>
      <c r="I3853">
        <v>63300150</v>
      </c>
      <c r="J3853" t="s">
        <v>1680</v>
      </c>
      <c r="K3853" s="3"/>
      <c r="L3853" s="3">
        <v>33623.90866334016</v>
      </c>
      <c r="M3853" s="3">
        <v>34296.386836606966</v>
      </c>
      <c r="N3853" s="107"/>
      <c r="O3853" s="100"/>
      <c r="P3853" s="3">
        <f t="shared" si="60"/>
        <v>67920.295499947126</v>
      </c>
    </row>
    <row r="3854" spans="1:16" x14ac:dyDescent="0.35">
      <c r="A3854" t="s">
        <v>10</v>
      </c>
      <c r="C3854" t="s">
        <v>19</v>
      </c>
      <c r="D3854" t="s">
        <v>20</v>
      </c>
      <c r="E3854" t="s">
        <v>1435</v>
      </c>
      <c r="F3854" t="s">
        <v>1436</v>
      </c>
      <c r="G3854">
        <v>1143</v>
      </c>
      <c r="H3854" t="s">
        <v>1437</v>
      </c>
      <c r="I3854">
        <v>63300030</v>
      </c>
      <c r="J3854" t="s">
        <v>1488</v>
      </c>
      <c r="K3854" s="3"/>
      <c r="L3854" s="3">
        <v>27572.000627099998</v>
      </c>
      <c r="M3854" s="3">
        <v>27572.000627099998</v>
      </c>
      <c r="N3854" s="107"/>
      <c r="O3854" s="100"/>
      <c r="P3854" s="3">
        <f t="shared" si="60"/>
        <v>55144.001254199997</v>
      </c>
    </row>
    <row r="3855" spans="1:16" x14ac:dyDescent="0.35">
      <c r="A3855" t="s">
        <v>10</v>
      </c>
      <c r="C3855" t="s">
        <v>19</v>
      </c>
      <c r="D3855" t="s">
        <v>20</v>
      </c>
      <c r="E3855" t="s">
        <v>1435</v>
      </c>
      <c r="F3855" t="s">
        <v>1436</v>
      </c>
      <c r="G3855">
        <v>1143</v>
      </c>
      <c r="H3855" t="s">
        <v>1437</v>
      </c>
      <c r="I3855">
        <v>63300033</v>
      </c>
      <c r="J3855" t="s">
        <v>1661</v>
      </c>
      <c r="K3855" s="3"/>
      <c r="L3855" s="3">
        <v>8400</v>
      </c>
      <c r="M3855" s="3">
        <v>8400</v>
      </c>
      <c r="N3855" s="107"/>
      <c r="O3855" s="100"/>
      <c r="P3855" s="3">
        <f t="shared" si="60"/>
        <v>16800</v>
      </c>
    </row>
    <row r="3856" spans="1:16" x14ac:dyDescent="0.35">
      <c r="A3856" t="s">
        <v>10</v>
      </c>
      <c r="C3856" t="s">
        <v>19</v>
      </c>
      <c r="D3856" t="s">
        <v>20</v>
      </c>
      <c r="E3856" t="s">
        <v>1435</v>
      </c>
      <c r="F3856" t="s">
        <v>1436</v>
      </c>
      <c r="G3856">
        <v>1143</v>
      </c>
      <c r="H3856" t="s">
        <v>1437</v>
      </c>
      <c r="I3856">
        <v>63300056</v>
      </c>
      <c r="J3856" t="s">
        <v>1536</v>
      </c>
      <c r="K3856" s="3"/>
      <c r="L3856" s="3">
        <v>186903.55444561905</v>
      </c>
      <c r="M3856" s="3">
        <v>193445.17885121569</v>
      </c>
      <c r="N3856" s="107"/>
      <c r="O3856" s="100"/>
      <c r="P3856" s="3">
        <f t="shared" si="60"/>
        <v>380348.73329683475</v>
      </c>
    </row>
    <row r="3857" spans="1:16" x14ac:dyDescent="0.35">
      <c r="A3857" t="s">
        <v>10</v>
      </c>
      <c r="C3857" t="s">
        <v>19</v>
      </c>
      <c r="D3857" t="s">
        <v>20</v>
      </c>
      <c r="E3857" t="s">
        <v>1435</v>
      </c>
      <c r="F3857" t="s">
        <v>1436</v>
      </c>
      <c r="G3857">
        <v>1143</v>
      </c>
      <c r="H3857" t="s">
        <v>1437</v>
      </c>
      <c r="I3857">
        <v>63300150</v>
      </c>
      <c r="J3857" t="s">
        <v>1680</v>
      </c>
      <c r="K3857" s="3"/>
      <c r="L3857" s="3">
        <v>19101.744000000002</v>
      </c>
      <c r="M3857" s="3">
        <v>19483.778880000002</v>
      </c>
      <c r="N3857" s="107"/>
      <c r="O3857" s="100"/>
      <c r="P3857" s="3">
        <f t="shared" si="60"/>
        <v>38585.522880000004</v>
      </c>
    </row>
    <row r="3858" spans="1:16" x14ac:dyDescent="0.35">
      <c r="A3858" t="s">
        <v>10</v>
      </c>
      <c r="C3858" t="s">
        <v>19</v>
      </c>
      <c r="D3858" t="s">
        <v>20</v>
      </c>
      <c r="E3858" t="s">
        <v>1430</v>
      </c>
      <c r="F3858" t="s">
        <v>1431</v>
      </c>
      <c r="G3858">
        <v>1145</v>
      </c>
      <c r="H3858" t="s">
        <v>1432</v>
      </c>
      <c r="I3858">
        <v>63300056</v>
      </c>
      <c r="J3858" t="s">
        <v>1536</v>
      </c>
      <c r="K3858" s="3"/>
      <c r="L3858" s="3">
        <v>590109.22087061475</v>
      </c>
      <c r="M3858" s="3">
        <v>610763.04360108625</v>
      </c>
      <c r="N3858" s="107"/>
      <c r="O3858" s="100"/>
      <c r="P3858" s="3">
        <f t="shared" si="60"/>
        <v>1200872.2644717009</v>
      </c>
    </row>
    <row r="3859" spans="1:16" x14ac:dyDescent="0.35">
      <c r="A3859" t="s">
        <v>10</v>
      </c>
      <c r="C3859" t="s">
        <v>19</v>
      </c>
      <c r="D3859" t="s">
        <v>20</v>
      </c>
      <c r="E3859" t="s">
        <v>1433</v>
      </c>
      <c r="F3859" t="s">
        <v>1434</v>
      </c>
      <c r="G3859">
        <v>1145</v>
      </c>
      <c r="H3859" t="s">
        <v>1432</v>
      </c>
      <c r="I3859">
        <v>63300030</v>
      </c>
      <c r="J3859" t="s">
        <v>1488</v>
      </c>
      <c r="K3859" s="3"/>
      <c r="L3859" s="3">
        <v>5585.04</v>
      </c>
      <c r="M3859" s="3">
        <v>5585.04</v>
      </c>
      <c r="N3859" s="107"/>
      <c r="O3859" s="100"/>
      <c r="P3859" s="3">
        <f t="shared" si="60"/>
        <v>11170.08</v>
      </c>
    </row>
    <row r="3860" spans="1:16" x14ac:dyDescent="0.35">
      <c r="A3860" t="s">
        <v>10</v>
      </c>
      <c r="C3860" t="s">
        <v>19</v>
      </c>
      <c r="D3860" t="s">
        <v>20</v>
      </c>
      <c r="E3860" t="s">
        <v>1433</v>
      </c>
      <c r="F3860" t="s">
        <v>1434</v>
      </c>
      <c r="G3860">
        <v>1145</v>
      </c>
      <c r="H3860" t="s">
        <v>1432</v>
      </c>
      <c r="I3860">
        <v>63300033</v>
      </c>
      <c r="J3860" t="s">
        <v>1661</v>
      </c>
      <c r="K3860" s="3"/>
      <c r="L3860" s="3">
        <v>1089.1199999999999</v>
      </c>
      <c r="M3860" s="3">
        <v>1089.1199999999999</v>
      </c>
      <c r="N3860" s="107"/>
      <c r="O3860" s="100"/>
      <c r="P3860" s="3">
        <f t="shared" si="60"/>
        <v>2178.2399999999998</v>
      </c>
    </row>
    <row r="3861" spans="1:16" x14ac:dyDescent="0.35">
      <c r="A3861" t="s">
        <v>10</v>
      </c>
      <c r="C3861" t="s">
        <v>19</v>
      </c>
      <c r="D3861" t="s">
        <v>20</v>
      </c>
      <c r="E3861" t="s">
        <v>1433</v>
      </c>
      <c r="F3861" t="s">
        <v>1434</v>
      </c>
      <c r="G3861">
        <v>1145</v>
      </c>
      <c r="H3861" t="s">
        <v>1432</v>
      </c>
      <c r="I3861">
        <v>63300056</v>
      </c>
      <c r="J3861" t="s">
        <v>1536</v>
      </c>
      <c r="K3861" s="3"/>
      <c r="L3861" s="3">
        <v>34640.769460175994</v>
      </c>
      <c r="M3861" s="3">
        <v>35853.196391282152</v>
      </c>
      <c r="N3861" s="107"/>
      <c r="O3861" s="100"/>
      <c r="P3861" s="3">
        <f t="shared" si="60"/>
        <v>70493.965851458139</v>
      </c>
    </row>
    <row r="3862" spans="1:16" x14ac:dyDescent="0.35">
      <c r="A3862" t="s">
        <v>10</v>
      </c>
      <c r="C3862" t="s">
        <v>19</v>
      </c>
      <c r="D3862" t="s">
        <v>20</v>
      </c>
      <c r="E3862" t="s">
        <v>1425</v>
      </c>
      <c r="F3862" t="s">
        <v>1426</v>
      </c>
      <c r="G3862">
        <v>1146</v>
      </c>
      <c r="H3862" t="s">
        <v>1427</v>
      </c>
      <c r="I3862">
        <v>63300056</v>
      </c>
      <c r="J3862" t="s">
        <v>1536</v>
      </c>
      <c r="K3862" s="3"/>
      <c r="L3862" s="3">
        <v>323461.26232177392</v>
      </c>
      <c r="M3862" s="3">
        <v>334782.40650303598</v>
      </c>
      <c r="N3862" s="107"/>
      <c r="O3862" s="100"/>
      <c r="P3862" s="3">
        <f t="shared" si="60"/>
        <v>658243.66882480984</v>
      </c>
    </row>
    <row r="3863" spans="1:16" x14ac:dyDescent="0.35">
      <c r="A3863" t="s">
        <v>10</v>
      </c>
      <c r="C3863" t="s">
        <v>19</v>
      </c>
      <c r="D3863" t="s">
        <v>20</v>
      </c>
      <c r="E3863" t="s">
        <v>1428</v>
      </c>
      <c r="F3863" t="s">
        <v>1429</v>
      </c>
      <c r="G3863">
        <v>1146</v>
      </c>
      <c r="H3863" t="s">
        <v>1427</v>
      </c>
      <c r="I3863">
        <v>63300030</v>
      </c>
      <c r="J3863" t="s">
        <v>1488</v>
      </c>
      <c r="K3863" s="3"/>
      <c r="L3863" s="3">
        <v>14000</v>
      </c>
      <c r="M3863" s="3">
        <v>14000</v>
      </c>
      <c r="N3863" s="107"/>
      <c r="O3863" s="100"/>
      <c r="P3863" s="3">
        <f t="shared" si="60"/>
        <v>28000</v>
      </c>
    </row>
    <row r="3864" spans="1:16" x14ac:dyDescent="0.35">
      <c r="A3864" t="s">
        <v>10</v>
      </c>
      <c r="C3864" t="s">
        <v>19</v>
      </c>
      <c r="D3864" t="s">
        <v>20</v>
      </c>
      <c r="E3864" t="s">
        <v>1428</v>
      </c>
      <c r="F3864" t="s">
        <v>1429</v>
      </c>
      <c r="G3864">
        <v>1146</v>
      </c>
      <c r="H3864" t="s">
        <v>1427</v>
      </c>
      <c r="I3864">
        <v>63300033</v>
      </c>
      <c r="J3864" t="s">
        <v>1661</v>
      </c>
      <c r="K3864" s="3"/>
      <c r="L3864" s="3">
        <v>375.60999959999998</v>
      </c>
      <c r="M3864" s="3">
        <v>375.60999959999998</v>
      </c>
      <c r="N3864" s="107"/>
      <c r="O3864" s="100"/>
      <c r="P3864" s="3">
        <f t="shared" si="60"/>
        <v>751.21999919999996</v>
      </c>
    </row>
    <row r="3865" spans="1:16" x14ac:dyDescent="0.35">
      <c r="A3865" t="s">
        <v>10</v>
      </c>
      <c r="C3865" t="s">
        <v>19</v>
      </c>
      <c r="D3865" t="s">
        <v>20</v>
      </c>
      <c r="E3865" t="s">
        <v>1428</v>
      </c>
      <c r="F3865" t="s">
        <v>1429</v>
      </c>
      <c r="G3865">
        <v>1146</v>
      </c>
      <c r="H3865" t="s">
        <v>1427</v>
      </c>
      <c r="I3865">
        <v>63300056</v>
      </c>
      <c r="J3865" t="s">
        <v>1536</v>
      </c>
      <c r="K3865" s="3"/>
      <c r="L3865" s="3">
        <v>16616.299294385954</v>
      </c>
      <c r="M3865" s="3">
        <v>17197.86976968946</v>
      </c>
      <c r="N3865" s="107"/>
      <c r="O3865" s="100"/>
      <c r="P3865" s="3">
        <f t="shared" si="60"/>
        <v>33814.16906407541</v>
      </c>
    </row>
    <row r="3866" spans="1:16" x14ac:dyDescent="0.35">
      <c r="A3866" t="s">
        <v>10</v>
      </c>
      <c r="C3866" t="s">
        <v>19</v>
      </c>
      <c r="D3866" t="s">
        <v>20</v>
      </c>
      <c r="E3866" t="s">
        <v>1422</v>
      </c>
      <c r="F3866" t="s">
        <v>1423</v>
      </c>
      <c r="G3866">
        <v>1147</v>
      </c>
      <c r="H3866" t="s">
        <v>1424</v>
      </c>
      <c r="I3866">
        <v>63300030</v>
      </c>
      <c r="J3866" t="s">
        <v>1488</v>
      </c>
      <c r="K3866" s="3"/>
      <c r="L3866" s="3">
        <v>14883.9466668</v>
      </c>
      <c r="M3866" s="3">
        <v>14883.9466668</v>
      </c>
      <c r="N3866" s="107"/>
      <c r="O3866" s="100"/>
      <c r="P3866" s="3">
        <f t="shared" si="60"/>
        <v>29767.893333600001</v>
      </c>
    </row>
    <row r="3867" spans="1:16" x14ac:dyDescent="0.35">
      <c r="A3867" t="s">
        <v>10</v>
      </c>
      <c r="C3867" t="s">
        <v>19</v>
      </c>
      <c r="D3867" t="s">
        <v>20</v>
      </c>
      <c r="E3867" t="s">
        <v>1422</v>
      </c>
      <c r="F3867" t="s">
        <v>1423</v>
      </c>
      <c r="G3867">
        <v>1147</v>
      </c>
      <c r="H3867" t="s">
        <v>1424</v>
      </c>
      <c r="I3867">
        <v>63300056</v>
      </c>
      <c r="J3867" t="s">
        <v>1536</v>
      </c>
      <c r="K3867" s="3"/>
      <c r="L3867" s="3">
        <v>108065.71627427987</v>
      </c>
      <c r="M3867" s="3">
        <v>111848.01634387966</v>
      </c>
      <c r="N3867" s="107"/>
      <c r="O3867" s="100"/>
      <c r="P3867" s="3">
        <f t="shared" si="60"/>
        <v>219913.73261815953</v>
      </c>
    </row>
    <row r="3868" spans="1:16" x14ac:dyDescent="0.35">
      <c r="A3868" t="s">
        <v>10</v>
      </c>
      <c r="C3868" t="s">
        <v>19</v>
      </c>
      <c r="D3868" t="s">
        <v>20</v>
      </c>
      <c r="E3868" t="s">
        <v>1417</v>
      </c>
      <c r="F3868" t="s">
        <v>1418</v>
      </c>
      <c r="G3868">
        <v>1148</v>
      </c>
      <c r="H3868" t="s">
        <v>1419</v>
      </c>
      <c r="I3868">
        <v>63300056</v>
      </c>
      <c r="J3868" t="s">
        <v>1536</v>
      </c>
      <c r="K3868" s="3"/>
      <c r="L3868" s="3">
        <v>531474.9146376854</v>
      </c>
      <c r="M3868" s="3">
        <v>550076.53665000433</v>
      </c>
      <c r="N3868" s="107"/>
      <c r="O3868" s="100"/>
      <c r="P3868" s="3">
        <f t="shared" si="60"/>
        <v>1081551.4512876896</v>
      </c>
    </row>
    <row r="3869" spans="1:16" x14ac:dyDescent="0.35">
      <c r="A3869" t="s">
        <v>10</v>
      </c>
      <c r="C3869" t="s">
        <v>19</v>
      </c>
      <c r="D3869" t="s">
        <v>20</v>
      </c>
      <c r="E3869" t="s">
        <v>1417</v>
      </c>
      <c r="F3869" t="s">
        <v>1418</v>
      </c>
      <c r="G3869">
        <v>1148</v>
      </c>
      <c r="H3869" t="s">
        <v>1419</v>
      </c>
      <c r="I3869">
        <v>63300150</v>
      </c>
      <c r="J3869" t="s">
        <v>1680</v>
      </c>
      <c r="K3869" s="3"/>
      <c r="L3869" s="3">
        <v>9296.9567618400015</v>
      </c>
      <c r="M3869" s="3">
        <v>9482.8958970768017</v>
      </c>
      <c r="N3869" s="107"/>
      <c r="O3869" s="100"/>
      <c r="P3869" s="3">
        <f t="shared" si="60"/>
        <v>18779.852658916803</v>
      </c>
    </row>
    <row r="3870" spans="1:16" x14ac:dyDescent="0.35">
      <c r="A3870" t="s">
        <v>10</v>
      </c>
      <c r="C3870" t="s">
        <v>19</v>
      </c>
      <c r="D3870" t="s">
        <v>20</v>
      </c>
      <c r="E3870" t="s">
        <v>1420</v>
      </c>
      <c r="F3870" t="s">
        <v>1421</v>
      </c>
      <c r="G3870">
        <v>1148</v>
      </c>
      <c r="H3870" t="s">
        <v>1419</v>
      </c>
      <c r="I3870">
        <v>63300030</v>
      </c>
      <c r="J3870" t="s">
        <v>1488</v>
      </c>
      <c r="K3870" s="3"/>
      <c r="L3870" s="3">
        <v>10854.09</v>
      </c>
      <c r="M3870" s="3">
        <v>10854.09</v>
      </c>
      <c r="N3870" s="107"/>
      <c r="O3870" s="100"/>
      <c r="P3870" s="3">
        <f t="shared" si="60"/>
        <v>21708.18</v>
      </c>
    </row>
    <row r="3871" spans="1:16" x14ac:dyDescent="0.35">
      <c r="A3871" t="s">
        <v>10</v>
      </c>
      <c r="C3871" t="s">
        <v>19</v>
      </c>
      <c r="D3871" t="s">
        <v>20</v>
      </c>
      <c r="E3871" t="s">
        <v>1420</v>
      </c>
      <c r="F3871" t="s">
        <v>1421</v>
      </c>
      <c r="G3871">
        <v>1148</v>
      </c>
      <c r="H3871" t="s">
        <v>1419</v>
      </c>
      <c r="I3871">
        <v>63300033</v>
      </c>
      <c r="J3871" t="s">
        <v>1661</v>
      </c>
      <c r="K3871" s="3"/>
      <c r="L3871" s="3">
        <v>2062.17</v>
      </c>
      <c r="M3871" s="3">
        <v>2062.17</v>
      </c>
      <c r="N3871" s="107"/>
      <c r="O3871" s="100"/>
      <c r="P3871" s="3">
        <f t="shared" si="60"/>
        <v>4124.34</v>
      </c>
    </row>
    <row r="3872" spans="1:16" x14ac:dyDescent="0.35">
      <c r="A3872" t="s">
        <v>10</v>
      </c>
      <c r="C3872" t="s">
        <v>19</v>
      </c>
      <c r="D3872" t="s">
        <v>20</v>
      </c>
      <c r="E3872" t="s">
        <v>1420</v>
      </c>
      <c r="F3872" t="s">
        <v>1421</v>
      </c>
      <c r="G3872">
        <v>1148</v>
      </c>
      <c r="H3872" t="s">
        <v>1419</v>
      </c>
      <c r="I3872">
        <v>63300056</v>
      </c>
      <c r="J3872" t="s">
        <v>1536</v>
      </c>
      <c r="K3872" s="3"/>
      <c r="L3872" s="3">
        <v>76758.089216948007</v>
      </c>
      <c r="M3872" s="3">
        <v>79444.62233954118</v>
      </c>
      <c r="N3872" s="107"/>
      <c r="O3872" s="100"/>
      <c r="P3872" s="3">
        <f t="shared" si="60"/>
        <v>156202.71155648917</v>
      </c>
    </row>
    <row r="3873" spans="1:16" x14ac:dyDescent="0.35">
      <c r="A3873" t="s">
        <v>10</v>
      </c>
      <c r="C3873" t="s">
        <v>19</v>
      </c>
      <c r="D3873" t="s">
        <v>20</v>
      </c>
      <c r="E3873" t="s">
        <v>1420</v>
      </c>
      <c r="F3873" t="s">
        <v>1421</v>
      </c>
      <c r="G3873">
        <v>1148</v>
      </c>
      <c r="H3873" t="s">
        <v>1419</v>
      </c>
      <c r="I3873">
        <v>63300150</v>
      </c>
      <c r="J3873" t="s">
        <v>1680</v>
      </c>
      <c r="K3873" s="3"/>
      <c r="L3873" s="3">
        <v>2322.1565697599999</v>
      </c>
      <c r="M3873" s="3">
        <v>2368.5997011551999</v>
      </c>
      <c r="N3873" s="107"/>
      <c r="O3873" s="100"/>
      <c r="P3873" s="3">
        <f t="shared" si="60"/>
        <v>4690.7562709151998</v>
      </c>
    </row>
    <row r="3874" spans="1:16" x14ac:dyDescent="0.35">
      <c r="A3874" t="s">
        <v>10</v>
      </c>
      <c r="C3874" t="s">
        <v>19</v>
      </c>
      <c r="D3874" t="s">
        <v>20</v>
      </c>
      <c r="E3874" t="s">
        <v>1414</v>
      </c>
      <c r="F3874" t="s">
        <v>1415</v>
      </c>
      <c r="G3874">
        <v>1149</v>
      </c>
      <c r="H3874" t="s">
        <v>1416</v>
      </c>
      <c r="I3874">
        <v>63300030</v>
      </c>
      <c r="J3874" t="s">
        <v>1488</v>
      </c>
      <c r="K3874" s="3"/>
      <c r="L3874" s="3">
        <v>8400</v>
      </c>
      <c r="M3874" s="3">
        <v>8400</v>
      </c>
      <c r="N3874" s="107"/>
      <c r="O3874" s="100"/>
      <c r="P3874" s="3">
        <f t="shared" si="60"/>
        <v>16800</v>
      </c>
    </row>
    <row r="3875" spans="1:16" x14ac:dyDescent="0.35">
      <c r="A3875" t="s">
        <v>10</v>
      </c>
      <c r="C3875" t="s">
        <v>19</v>
      </c>
      <c r="D3875" t="s">
        <v>20</v>
      </c>
      <c r="E3875" t="s">
        <v>1414</v>
      </c>
      <c r="F3875" t="s">
        <v>1415</v>
      </c>
      <c r="G3875">
        <v>1149</v>
      </c>
      <c r="H3875" t="s">
        <v>1416</v>
      </c>
      <c r="I3875">
        <v>63300033</v>
      </c>
      <c r="J3875" t="s">
        <v>1661</v>
      </c>
      <c r="K3875" s="3"/>
      <c r="L3875" s="3">
        <v>552.96</v>
      </c>
      <c r="M3875" s="3">
        <v>552.96</v>
      </c>
      <c r="N3875" s="107"/>
      <c r="O3875" s="100"/>
      <c r="P3875" s="3">
        <f t="shared" si="60"/>
        <v>1105.92</v>
      </c>
    </row>
    <row r="3876" spans="1:16" x14ac:dyDescent="0.35">
      <c r="A3876" t="s">
        <v>10</v>
      </c>
      <c r="C3876" t="s">
        <v>19</v>
      </c>
      <c r="D3876" t="s">
        <v>20</v>
      </c>
      <c r="E3876" t="s">
        <v>1414</v>
      </c>
      <c r="F3876" t="s">
        <v>1415</v>
      </c>
      <c r="G3876">
        <v>1149</v>
      </c>
      <c r="H3876" t="s">
        <v>1416</v>
      </c>
      <c r="I3876">
        <v>63300056</v>
      </c>
      <c r="J3876" t="s">
        <v>1536</v>
      </c>
      <c r="K3876" s="3"/>
      <c r="L3876" s="3">
        <v>108065.71627427987</v>
      </c>
      <c r="M3876" s="3">
        <v>111848.01634387966</v>
      </c>
      <c r="N3876" s="107"/>
      <c r="O3876" s="100"/>
      <c r="P3876" s="3">
        <f t="shared" si="60"/>
        <v>219913.73261815953</v>
      </c>
    </row>
    <row r="3877" spans="1:16" x14ac:dyDescent="0.35">
      <c r="A3877" t="s">
        <v>10</v>
      </c>
      <c r="C3877" t="s">
        <v>19</v>
      </c>
      <c r="D3877" t="s">
        <v>20</v>
      </c>
      <c r="E3877" t="s">
        <v>1409</v>
      </c>
      <c r="F3877" t="s">
        <v>1410</v>
      </c>
      <c r="G3877">
        <v>1150</v>
      </c>
      <c r="H3877" t="s">
        <v>1411</v>
      </c>
      <c r="I3877">
        <v>63300035</v>
      </c>
      <c r="J3877" t="s">
        <v>1886</v>
      </c>
      <c r="K3877" s="3"/>
      <c r="L3877" s="3">
        <v>896936.87188799994</v>
      </c>
      <c r="M3877" s="3">
        <v>914875.60932575993</v>
      </c>
      <c r="N3877" s="107"/>
      <c r="O3877" s="100"/>
      <c r="P3877" s="3">
        <f t="shared" si="60"/>
        <v>1811812.4812137599</v>
      </c>
    </row>
    <row r="3878" spans="1:16" x14ac:dyDescent="0.35">
      <c r="A3878" t="s">
        <v>10</v>
      </c>
      <c r="C3878" t="s">
        <v>19</v>
      </c>
      <c r="D3878" t="s">
        <v>20</v>
      </c>
      <c r="E3878" t="s">
        <v>1409</v>
      </c>
      <c r="F3878" t="s">
        <v>1410</v>
      </c>
      <c r="G3878">
        <v>1150</v>
      </c>
      <c r="H3878" t="s">
        <v>1411</v>
      </c>
      <c r="I3878">
        <v>63300056</v>
      </c>
      <c r="J3878" t="s">
        <v>1536</v>
      </c>
      <c r="K3878" s="3"/>
      <c r="L3878" s="3">
        <v>885613.64852990804</v>
      </c>
      <c r="M3878" s="3">
        <v>916610.12622845476</v>
      </c>
      <c r="N3878" s="107"/>
      <c r="O3878" s="100"/>
      <c r="P3878" s="3">
        <f t="shared" si="60"/>
        <v>1802223.7747583627</v>
      </c>
    </row>
    <row r="3879" spans="1:16" x14ac:dyDescent="0.35">
      <c r="A3879" t="s">
        <v>10</v>
      </c>
      <c r="C3879" t="s">
        <v>19</v>
      </c>
      <c r="D3879" t="s">
        <v>20</v>
      </c>
      <c r="E3879" t="s">
        <v>1409</v>
      </c>
      <c r="F3879" t="s">
        <v>1410</v>
      </c>
      <c r="G3879">
        <v>1150</v>
      </c>
      <c r="H3879" t="s">
        <v>1411</v>
      </c>
      <c r="I3879">
        <v>63300150</v>
      </c>
      <c r="J3879" t="s">
        <v>1680</v>
      </c>
      <c r="K3879" s="3"/>
      <c r="L3879" s="3">
        <v>9363.6</v>
      </c>
      <c r="M3879" s="3">
        <v>9550.8720000000012</v>
      </c>
      <c r="N3879" s="107"/>
      <c r="O3879" s="100"/>
      <c r="P3879" s="3">
        <f t="shared" si="60"/>
        <v>18914.472000000002</v>
      </c>
    </row>
    <row r="3880" spans="1:16" x14ac:dyDescent="0.35">
      <c r="A3880" t="s">
        <v>10</v>
      </c>
      <c r="C3880" t="s">
        <v>19</v>
      </c>
      <c r="D3880" t="s">
        <v>20</v>
      </c>
      <c r="E3880" t="s">
        <v>1412</v>
      </c>
      <c r="F3880" t="s">
        <v>1413</v>
      </c>
      <c r="G3880">
        <v>1150</v>
      </c>
      <c r="H3880" t="s">
        <v>1411</v>
      </c>
      <c r="I3880">
        <v>63300030</v>
      </c>
      <c r="J3880" t="s">
        <v>1488</v>
      </c>
      <c r="K3880" s="3"/>
      <c r="L3880" s="3">
        <v>4800</v>
      </c>
      <c r="M3880" s="3">
        <v>4800</v>
      </c>
      <c r="N3880" s="107"/>
      <c r="O3880" s="100"/>
      <c r="P3880" s="3">
        <f t="shared" si="60"/>
        <v>9600</v>
      </c>
    </row>
    <row r="3881" spans="1:16" x14ac:dyDescent="0.35">
      <c r="A3881" t="s">
        <v>10</v>
      </c>
      <c r="C3881" t="s">
        <v>19</v>
      </c>
      <c r="D3881" t="s">
        <v>20</v>
      </c>
      <c r="E3881" t="s">
        <v>1412</v>
      </c>
      <c r="F3881" t="s">
        <v>1413</v>
      </c>
      <c r="G3881">
        <v>1150</v>
      </c>
      <c r="H3881" t="s">
        <v>1411</v>
      </c>
      <c r="I3881">
        <v>63300033</v>
      </c>
      <c r="J3881" t="s">
        <v>1661</v>
      </c>
      <c r="K3881" s="3"/>
      <c r="L3881" s="3">
        <v>3502.92</v>
      </c>
      <c r="M3881" s="3">
        <v>3502.92</v>
      </c>
      <c r="N3881" s="107"/>
      <c r="O3881" s="100"/>
      <c r="P3881" s="3">
        <f t="shared" si="60"/>
        <v>7005.84</v>
      </c>
    </row>
    <row r="3882" spans="1:16" x14ac:dyDescent="0.35">
      <c r="A3882" t="s">
        <v>10</v>
      </c>
      <c r="C3882" t="s">
        <v>19</v>
      </c>
      <c r="D3882" t="s">
        <v>20</v>
      </c>
      <c r="E3882" t="s">
        <v>1412</v>
      </c>
      <c r="F3882" t="s">
        <v>1413</v>
      </c>
      <c r="G3882">
        <v>1150</v>
      </c>
      <c r="H3882" t="s">
        <v>1411</v>
      </c>
      <c r="I3882">
        <v>63300056</v>
      </c>
      <c r="J3882" t="s">
        <v>1536</v>
      </c>
      <c r="K3882" s="3"/>
      <c r="L3882" s="3">
        <v>17931.258231351745</v>
      </c>
      <c r="M3882" s="3">
        <v>18558.852269449053</v>
      </c>
      <c r="N3882" s="107"/>
      <c r="O3882" s="100"/>
      <c r="P3882" s="3">
        <f t="shared" si="60"/>
        <v>36490.110500800802</v>
      </c>
    </row>
    <row r="3883" spans="1:16" x14ac:dyDescent="0.35">
      <c r="A3883" t="s">
        <v>10</v>
      </c>
      <c r="C3883" t="s">
        <v>19</v>
      </c>
      <c r="D3883" t="s">
        <v>20</v>
      </c>
      <c r="E3883" t="s">
        <v>1404</v>
      </c>
      <c r="F3883" t="s">
        <v>1405</v>
      </c>
      <c r="G3883">
        <v>1155</v>
      </c>
      <c r="H3883" t="s">
        <v>1406</v>
      </c>
      <c r="I3883">
        <v>63300033</v>
      </c>
      <c r="J3883" t="s">
        <v>1661</v>
      </c>
      <c r="K3883" s="3"/>
      <c r="L3883" s="3">
        <v>80513.759999999995</v>
      </c>
      <c r="M3883" s="3">
        <v>80513.759999999995</v>
      </c>
      <c r="N3883" s="107"/>
      <c r="O3883" s="100"/>
      <c r="P3883" s="3">
        <f t="shared" si="60"/>
        <v>161027.51999999999</v>
      </c>
    </row>
    <row r="3884" spans="1:16" x14ac:dyDescent="0.35">
      <c r="A3884" t="s">
        <v>10</v>
      </c>
      <c r="C3884" t="s">
        <v>19</v>
      </c>
      <c r="D3884" t="s">
        <v>20</v>
      </c>
      <c r="E3884" t="s">
        <v>1404</v>
      </c>
      <c r="F3884" t="s">
        <v>1405</v>
      </c>
      <c r="G3884">
        <v>1155</v>
      </c>
      <c r="H3884" t="s">
        <v>1406</v>
      </c>
      <c r="I3884">
        <v>63300056</v>
      </c>
      <c r="J3884" t="s">
        <v>1536</v>
      </c>
      <c r="K3884" s="3"/>
      <c r="L3884" s="3">
        <v>364457.24775609083</v>
      </c>
      <c r="M3884" s="3">
        <v>377213.251427554</v>
      </c>
      <c r="N3884" s="107"/>
      <c r="O3884" s="100"/>
      <c r="P3884" s="3">
        <f t="shared" si="60"/>
        <v>741670.49918364477</v>
      </c>
    </row>
    <row r="3885" spans="1:16" x14ac:dyDescent="0.35">
      <c r="A3885" t="s">
        <v>10</v>
      </c>
      <c r="C3885" t="s">
        <v>19</v>
      </c>
      <c r="D3885" t="s">
        <v>20</v>
      </c>
      <c r="E3885" t="s">
        <v>1404</v>
      </c>
      <c r="F3885" t="s">
        <v>1405</v>
      </c>
      <c r="G3885">
        <v>1155</v>
      </c>
      <c r="H3885" t="s">
        <v>1406</v>
      </c>
      <c r="I3885">
        <v>63300150</v>
      </c>
      <c r="J3885" t="s">
        <v>1680</v>
      </c>
      <c r="K3885" s="3"/>
      <c r="L3885" s="3">
        <v>3012077.2115289601</v>
      </c>
      <c r="M3885" s="3">
        <v>3072318.7557595395</v>
      </c>
      <c r="N3885" s="107"/>
      <c r="O3885" s="100"/>
      <c r="P3885" s="3">
        <f t="shared" si="60"/>
        <v>6084395.9672884997</v>
      </c>
    </row>
    <row r="3886" spans="1:16" x14ac:dyDescent="0.35">
      <c r="A3886" t="s">
        <v>10</v>
      </c>
      <c r="C3886" t="s">
        <v>19</v>
      </c>
      <c r="D3886" t="s">
        <v>20</v>
      </c>
      <c r="E3886" t="s">
        <v>1407</v>
      </c>
      <c r="F3886" t="s">
        <v>1408</v>
      </c>
      <c r="G3886">
        <v>1155</v>
      </c>
      <c r="H3886" t="s">
        <v>1406</v>
      </c>
      <c r="I3886">
        <v>63300030</v>
      </c>
      <c r="J3886" t="s">
        <v>1488</v>
      </c>
      <c r="K3886" s="3"/>
      <c r="L3886" s="3">
        <v>8658.1200000000008</v>
      </c>
      <c r="M3886" s="3">
        <v>8658.1200000000008</v>
      </c>
      <c r="N3886" s="107"/>
      <c r="O3886" s="100"/>
      <c r="P3886" s="3">
        <f t="shared" si="60"/>
        <v>17316.240000000002</v>
      </c>
    </row>
    <row r="3887" spans="1:16" x14ac:dyDescent="0.35">
      <c r="A3887" t="s">
        <v>10</v>
      </c>
      <c r="C3887" t="s">
        <v>19</v>
      </c>
      <c r="D3887" t="s">
        <v>20</v>
      </c>
      <c r="E3887" t="s">
        <v>1407</v>
      </c>
      <c r="F3887" t="s">
        <v>1408</v>
      </c>
      <c r="G3887">
        <v>1155</v>
      </c>
      <c r="H3887" t="s">
        <v>1406</v>
      </c>
      <c r="I3887">
        <v>63300033</v>
      </c>
      <c r="J3887" t="s">
        <v>1661</v>
      </c>
      <c r="K3887" s="3"/>
      <c r="L3887" s="3">
        <v>3032.4</v>
      </c>
      <c r="M3887" s="3">
        <v>3032.4</v>
      </c>
      <c r="N3887" s="107"/>
      <c r="O3887" s="100"/>
      <c r="P3887" s="3">
        <f t="shared" si="60"/>
        <v>6064.8</v>
      </c>
    </row>
    <row r="3888" spans="1:16" x14ac:dyDescent="0.35">
      <c r="A3888" t="s">
        <v>10</v>
      </c>
      <c r="C3888" t="s">
        <v>19</v>
      </c>
      <c r="D3888" t="s">
        <v>20</v>
      </c>
      <c r="E3888" t="s">
        <v>1407</v>
      </c>
      <c r="F3888" t="s">
        <v>1408</v>
      </c>
      <c r="G3888">
        <v>1155</v>
      </c>
      <c r="H3888" t="s">
        <v>1406</v>
      </c>
      <c r="I3888">
        <v>63300052</v>
      </c>
      <c r="J3888" t="s">
        <v>1541</v>
      </c>
      <c r="K3888" s="3"/>
      <c r="L3888" s="3">
        <v>2821.5158369006244</v>
      </c>
      <c r="M3888" s="3">
        <v>2920.2688911921459</v>
      </c>
      <c r="N3888" s="107"/>
      <c r="O3888" s="100"/>
      <c r="P3888" s="3">
        <f t="shared" si="60"/>
        <v>5741.7847280927708</v>
      </c>
    </row>
    <row r="3889" spans="1:16" x14ac:dyDescent="0.35">
      <c r="A3889" t="s">
        <v>10</v>
      </c>
      <c r="C3889" t="s">
        <v>19</v>
      </c>
      <c r="D3889" t="s">
        <v>20</v>
      </c>
      <c r="E3889" t="s">
        <v>1407</v>
      </c>
      <c r="F3889" t="s">
        <v>1408</v>
      </c>
      <c r="G3889">
        <v>1155</v>
      </c>
      <c r="H3889" t="s">
        <v>1406</v>
      </c>
      <c r="I3889">
        <v>63300056</v>
      </c>
      <c r="J3889" t="s">
        <v>1536</v>
      </c>
      <c r="K3889" s="3"/>
      <c r="L3889" s="3">
        <v>91568.536813503059</v>
      </c>
      <c r="M3889" s="3">
        <v>94773.435601975652</v>
      </c>
      <c r="N3889" s="107"/>
      <c r="O3889" s="100"/>
      <c r="P3889" s="3">
        <f t="shared" si="60"/>
        <v>186341.97241547873</v>
      </c>
    </row>
    <row r="3890" spans="1:16" x14ac:dyDescent="0.35">
      <c r="A3890" t="s">
        <v>10</v>
      </c>
      <c r="C3890" t="s">
        <v>19</v>
      </c>
      <c r="D3890" t="s">
        <v>20</v>
      </c>
      <c r="E3890" t="s">
        <v>1407</v>
      </c>
      <c r="F3890" t="s">
        <v>1408</v>
      </c>
      <c r="G3890">
        <v>1155</v>
      </c>
      <c r="H3890" t="s">
        <v>1406</v>
      </c>
      <c r="I3890">
        <v>63300150</v>
      </c>
      <c r="J3890" t="s">
        <v>1680</v>
      </c>
      <c r="K3890" s="3"/>
      <c r="L3890" s="3">
        <v>14825.7</v>
      </c>
      <c r="M3890" s="3">
        <v>15122.214000000002</v>
      </c>
      <c r="N3890" s="107"/>
      <c r="O3890" s="100"/>
      <c r="P3890" s="3">
        <f t="shared" si="60"/>
        <v>29947.914000000004</v>
      </c>
    </row>
    <row r="3891" spans="1:16" x14ac:dyDescent="0.35">
      <c r="A3891" t="s">
        <v>10</v>
      </c>
      <c r="C3891" t="s">
        <v>19</v>
      </c>
      <c r="D3891" t="s">
        <v>20</v>
      </c>
      <c r="E3891" t="s">
        <v>1397</v>
      </c>
      <c r="F3891" t="s">
        <v>1398</v>
      </c>
      <c r="G3891">
        <v>1165</v>
      </c>
      <c r="H3891" t="s">
        <v>1399</v>
      </c>
      <c r="I3891">
        <v>63300056</v>
      </c>
      <c r="J3891" t="s">
        <v>1536</v>
      </c>
      <c r="K3891" s="3"/>
      <c r="L3891" s="3">
        <v>514781.81296409608</v>
      </c>
      <c r="M3891" s="3">
        <v>532799.17641783936</v>
      </c>
      <c r="N3891" s="107"/>
      <c r="O3891" s="100"/>
      <c r="P3891" s="3">
        <f t="shared" si="60"/>
        <v>1047580.9893819354</v>
      </c>
    </row>
    <row r="3892" spans="1:16" x14ac:dyDescent="0.35">
      <c r="A3892" t="s">
        <v>10</v>
      </c>
      <c r="C3892" t="s">
        <v>19</v>
      </c>
      <c r="D3892" t="s">
        <v>20</v>
      </c>
      <c r="E3892" t="s">
        <v>1397</v>
      </c>
      <c r="F3892" t="s">
        <v>1398</v>
      </c>
      <c r="G3892">
        <v>1165</v>
      </c>
      <c r="H3892" t="s">
        <v>1399</v>
      </c>
      <c r="I3892">
        <v>63300150</v>
      </c>
      <c r="J3892" t="s">
        <v>1680</v>
      </c>
      <c r="K3892" s="3"/>
      <c r="L3892" s="3">
        <v>40145.997407759998</v>
      </c>
      <c r="M3892" s="3">
        <v>40948.917355915197</v>
      </c>
      <c r="N3892" s="107"/>
      <c r="O3892" s="100"/>
      <c r="P3892" s="3">
        <f t="shared" si="60"/>
        <v>81094.914763675188</v>
      </c>
    </row>
    <row r="3893" spans="1:16" x14ac:dyDescent="0.35">
      <c r="A3893" t="s">
        <v>10</v>
      </c>
      <c r="C3893" t="s">
        <v>19</v>
      </c>
      <c r="D3893" t="s">
        <v>20</v>
      </c>
      <c r="E3893" t="s">
        <v>1400</v>
      </c>
      <c r="F3893" t="s">
        <v>1401</v>
      </c>
      <c r="G3893">
        <v>1165</v>
      </c>
      <c r="H3893" t="s">
        <v>1399</v>
      </c>
      <c r="I3893">
        <v>63300056</v>
      </c>
      <c r="J3893" t="s">
        <v>1536</v>
      </c>
      <c r="K3893" s="3"/>
      <c r="L3893" s="3">
        <v>180060.61798287393</v>
      </c>
      <c r="M3893" s="3">
        <v>186362.73961227451</v>
      </c>
      <c r="N3893" s="107"/>
      <c r="O3893" s="100"/>
      <c r="P3893" s="3">
        <f t="shared" si="60"/>
        <v>366423.35759514844</v>
      </c>
    </row>
    <row r="3894" spans="1:16" x14ac:dyDescent="0.35">
      <c r="A3894" t="s">
        <v>10</v>
      </c>
      <c r="C3894" t="s">
        <v>19</v>
      </c>
      <c r="D3894" t="s">
        <v>20</v>
      </c>
      <c r="E3894" t="s">
        <v>1402</v>
      </c>
      <c r="F3894" t="s">
        <v>1403</v>
      </c>
      <c r="G3894">
        <v>1165</v>
      </c>
      <c r="H3894" t="s">
        <v>1399</v>
      </c>
      <c r="I3894">
        <v>63300030</v>
      </c>
      <c r="J3894" t="s">
        <v>1488</v>
      </c>
      <c r="K3894" s="3"/>
      <c r="L3894" s="3">
        <v>8285.16</v>
      </c>
      <c r="M3894" s="3">
        <v>8285.16</v>
      </c>
      <c r="N3894" s="107"/>
      <c r="O3894" s="100"/>
      <c r="P3894" s="3">
        <f t="shared" si="60"/>
        <v>16570.32</v>
      </c>
    </row>
    <row r="3895" spans="1:16" x14ac:dyDescent="0.35">
      <c r="A3895" t="s">
        <v>10</v>
      </c>
      <c r="C3895" t="s">
        <v>19</v>
      </c>
      <c r="D3895" t="s">
        <v>20</v>
      </c>
      <c r="E3895" t="s">
        <v>1402</v>
      </c>
      <c r="F3895" t="s">
        <v>1403</v>
      </c>
      <c r="G3895">
        <v>1165</v>
      </c>
      <c r="H3895" t="s">
        <v>1399</v>
      </c>
      <c r="I3895">
        <v>63300033</v>
      </c>
      <c r="J3895" t="s">
        <v>1661</v>
      </c>
      <c r="K3895" s="3"/>
      <c r="L3895" s="3">
        <v>139696.70000000001</v>
      </c>
      <c r="M3895" s="3">
        <v>139696.70000000001</v>
      </c>
      <c r="N3895" s="107"/>
      <c r="O3895" s="100"/>
      <c r="P3895" s="3">
        <f t="shared" si="60"/>
        <v>279393.40000000002</v>
      </c>
    </row>
    <row r="3896" spans="1:16" x14ac:dyDescent="0.35">
      <c r="A3896" t="s">
        <v>10</v>
      </c>
      <c r="C3896" t="s">
        <v>19</v>
      </c>
      <c r="D3896" t="s">
        <v>20</v>
      </c>
      <c r="E3896" t="s">
        <v>1402</v>
      </c>
      <c r="F3896" t="s">
        <v>1403</v>
      </c>
      <c r="G3896">
        <v>1165</v>
      </c>
      <c r="H3896" t="s">
        <v>1399</v>
      </c>
      <c r="I3896">
        <v>63300056</v>
      </c>
      <c r="J3896" t="s">
        <v>1536</v>
      </c>
      <c r="K3896" s="3"/>
      <c r="L3896" s="3">
        <v>18563.323008936419</v>
      </c>
      <c r="M3896" s="3">
        <v>19213.039314249192</v>
      </c>
      <c r="N3896" s="107"/>
      <c r="O3896" s="100"/>
      <c r="P3896" s="3">
        <f t="shared" si="60"/>
        <v>37776.362323185611</v>
      </c>
    </row>
    <row r="3897" spans="1:16" x14ac:dyDescent="0.35">
      <c r="A3897" t="s">
        <v>10</v>
      </c>
      <c r="C3897" t="s">
        <v>19</v>
      </c>
      <c r="D3897" t="s">
        <v>20</v>
      </c>
      <c r="E3897" t="s">
        <v>1385</v>
      </c>
      <c r="F3897" t="s">
        <v>1386</v>
      </c>
      <c r="G3897">
        <v>1182</v>
      </c>
      <c r="H3897" t="s">
        <v>1387</v>
      </c>
      <c r="I3897">
        <v>63300030</v>
      </c>
      <c r="J3897" t="s">
        <v>1488</v>
      </c>
      <c r="K3897" s="3"/>
      <c r="L3897" s="3">
        <v>13358.640108</v>
      </c>
      <c r="M3897" s="3">
        <v>13358.640108</v>
      </c>
      <c r="N3897" s="107"/>
      <c r="O3897" s="100"/>
      <c r="P3897" s="3">
        <f t="shared" si="60"/>
        <v>26717.280215999999</v>
      </c>
    </row>
    <row r="3898" spans="1:16" x14ac:dyDescent="0.35">
      <c r="A3898" t="s">
        <v>10</v>
      </c>
      <c r="C3898" t="s">
        <v>19</v>
      </c>
      <c r="D3898" t="s">
        <v>20</v>
      </c>
      <c r="E3898" t="s">
        <v>1385</v>
      </c>
      <c r="F3898" t="s">
        <v>1386</v>
      </c>
      <c r="G3898">
        <v>1182</v>
      </c>
      <c r="H3898" t="s">
        <v>1387</v>
      </c>
      <c r="I3898">
        <v>63300033</v>
      </c>
      <c r="J3898" t="s">
        <v>1661</v>
      </c>
      <c r="K3898" s="3"/>
      <c r="L3898" s="3">
        <v>921.96</v>
      </c>
      <c r="M3898" s="3">
        <v>921.96</v>
      </c>
      <c r="N3898" s="107"/>
      <c r="O3898" s="100"/>
      <c r="P3898" s="3">
        <f t="shared" si="60"/>
        <v>1843.92</v>
      </c>
    </row>
    <row r="3899" spans="1:16" x14ac:dyDescent="0.35">
      <c r="A3899" t="s">
        <v>10</v>
      </c>
      <c r="C3899" t="s">
        <v>19</v>
      </c>
      <c r="D3899" t="s">
        <v>20</v>
      </c>
      <c r="E3899" t="s">
        <v>1385</v>
      </c>
      <c r="F3899" t="s">
        <v>1386</v>
      </c>
      <c r="G3899">
        <v>1182</v>
      </c>
      <c r="H3899" t="s">
        <v>1387</v>
      </c>
      <c r="I3899">
        <v>63300056</v>
      </c>
      <c r="J3899" t="s">
        <v>1536</v>
      </c>
      <c r="K3899" s="3"/>
      <c r="L3899" s="3">
        <v>295171.54196930816</v>
      </c>
      <c r="M3899" s="3">
        <v>305502.5459382339</v>
      </c>
      <c r="N3899" s="107"/>
      <c r="O3899" s="100"/>
      <c r="P3899" s="3">
        <f t="shared" si="60"/>
        <v>600674.08790754201</v>
      </c>
    </row>
    <row r="3900" spans="1:16" x14ac:dyDescent="0.35">
      <c r="A3900" t="s">
        <v>10</v>
      </c>
      <c r="C3900" t="s">
        <v>19</v>
      </c>
      <c r="D3900" t="s">
        <v>20</v>
      </c>
      <c r="E3900" t="s">
        <v>1385</v>
      </c>
      <c r="F3900" t="s">
        <v>1386</v>
      </c>
      <c r="G3900">
        <v>1182</v>
      </c>
      <c r="H3900" t="s">
        <v>1387</v>
      </c>
      <c r="I3900">
        <v>63300150</v>
      </c>
      <c r="J3900" t="s">
        <v>1680</v>
      </c>
      <c r="K3900" s="3"/>
      <c r="L3900" s="3">
        <v>9792.275691348721</v>
      </c>
      <c r="M3900" s="3">
        <v>9988.1212051756956</v>
      </c>
      <c r="N3900" s="107"/>
      <c r="O3900" s="100"/>
      <c r="P3900" s="3">
        <f t="shared" si="60"/>
        <v>19780.396896524417</v>
      </c>
    </row>
    <row r="3901" spans="1:16" x14ac:dyDescent="0.35">
      <c r="A3901" t="s">
        <v>10</v>
      </c>
      <c r="C3901" t="s">
        <v>19</v>
      </c>
      <c r="D3901" t="s">
        <v>20</v>
      </c>
      <c r="E3901" t="s">
        <v>916</v>
      </c>
      <c r="F3901" t="s">
        <v>917</v>
      </c>
      <c r="G3901">
        <v>3075</v>
      </c>
      <c r="H3901" t="s">
        <v>918</v>
      </c>
      <c r="I3901">
        <v>63300056</v>
      </c>
      <c r="J3901" t="s">
        <v>1536</v>
      </c>
      <c r="K3901" s="3"/>
      <c r="L3901" s="3">
        <v>759097.16112569941</v>
      </c>
      <c r="M3901" s="3">
        <v>785665.56176509883</v>
      </c>
      <c r="N3901" s="107"/>
      <c r="O3901" s="100"/>
      <c r="P3901" s="3">
        <f t="shared" si="60"/>
        <v>1544762.7228907982</v>
      </c>
    </row>
    <row r="3902" spans="1:16" x14ac:dyDescent="0.35">
      <c r="A3902" t="s">
        <v>10</v>
      </c>
      <c r="C3902" t="s">
        <v>19</v>
      </c>
      <c r="D3902" t="s">
        <v>20</v>
      </c>
      <c r="E3902" t="s">
        <v>916</v>
      </c>
      <c r="F3902" t="s">
        <v>917</v>
      </c>
      <c r="G3902">
        <v>3075</v>
      </c>
      <c r="H3902" t="s">
        <v>918</v>
      </c>
      <c r="I3902">
        <v>63300150</v>
      </c>
      <c r="J3902" t="s">
        <v>1680</v>
      </c>
      <c r="K3902" s="3"/>
      <c r="L3902" s="3">
        <v>24643.954800000003</v>
      </c>
      <c r="M3902" s="3">
        <v>25136.833896000004</v>
      </c>
      <c r="N3902" s="107"/>
      <c r="O3902" s="100"/>
      <c r="P3902" s="3">
        <f t="shared" si="60"/>
        <v>49780.788696000003</v>
      </c>
    </row>
    <row r="3903" spans="1:16" x14ac:dyDescent="0.35">
      <c r="A3903" t="s">
        <v>10</v>
      </c>
      <c r="C3903" t="s">
        <v>19</v>
      </c>
      <c r="D3903" t="s">
        <v>20</v>
      </c>
      <c r="E3903" t="s">
        <v>919</v>
      </c>
      <c r="F3903" t="s">
        <v>920</v>
      </c>
      <c r="G3903">
        <v>3075</v>
      </c>
      <c r="H3903" t="s">
        <v>918</v>
      </c>
      <c r="I3903">
        <v>63300056</v>
      </c>
      <c r="J3903" t="s">
        <v>1536</v>
      </c>
      <c r="K3903" s="3"/>
      <c r="L3903" s="3">
        <v>1036864.1237345109</v>
      </c>
      <c r="M3903" s="3">
        <v>1073154.3680652187</v>
      </c>
      <c r="N3903" s="107"/>
      <c r="O3903" s="100"/>
      <c r="P3903" s="3">
        <f t="shared" si="60"/>
        <v>2110018.4917997294</v>
      </c>
    </row>
    <row r="3904" spans="1:16" x14ac:dyDescent="0.35">
      <c r="A3904" t="s">
        <v>10</v>
      </c>
      <c r="C3904" t="s">
        <v>19</v>
      </c>
      <c r="D3904" t="s">
        <v>20</v>
      </c>
      <c r="E3904" t="s">
        <v>921</v>
      </c>
      <c r="F3904" t="s">
        <v>922</v>
      </c>
      <c r="G3904">
        <v>3075</v>
      </c>
      <c r="H3904" t="s">
        <v>918</v>
      </c>
      <c r="I3904">
        <v>63300030</v>
      </c>
      <c r="J3904" t="s">
        <v>1488</v>
      </c>
      <c r="K3904" s="3"/>
      <c r="L3904" s="3">
        <v>10200</v>
      </c>
      <c r="M3904" s="3">
        <v>10200</v>
      </c>
      <c r="N3904" s="107"/>
      <c r="O3904" s="100"/>
      <c r="P3904" s="3">
        <f t="shared" si="60"/>
        <v>20400</v>
      </c>
    </row>
    <row r="3905" spans="1:16" x14ac:dyDescent="0.35">
      <c r="A3905" t="s">
        <v>10</v>
      </c>
      <c r="C3905" t="s">
        <v>19</v>
      </c>
      <c r="D3905" t="s">
        <v>20</v>
      </c>
      <c r="E3905" t="s">
        <v>921</v>
      </c>
      <c r="F3905" t="s">
        <v>922</v>
      </c>
      <c r="G3905">
        <v>3075</v>
      </c>
      <c r="H3905" t="s">
        <v>918</v>
      </c>
      <c r="I3905">
        <v>63300033</v>
      </c>
      <c r="J3905" t="s">
        <v>1661</v>
      </c>
      <c r="K3905" s="3"/>
      <c r="L3905" s="3">
        <v>5096.76</v>
      </c>
      <c r="M3905" s="3">
        <v>5096.76</v>
      </c>
      <c r="N3905" s="107"/>
      <c r="O3905" s="100"/>
      <c r="P3905" s="3">
        <f t="shared" si="60"/>
        <v>10193.52</v>
      </c>
    </row>
    <row r="3906" spans="1:16" x14ac:dyDescent="0.35">
      <c r="A3906" t="s">
        <v>10</v>
      </c>
      <c r="C3906" t="s">
        <v>19</v>
      </c>
      <c r="D3906" t="s">
        <v>20</v>
      </c>
      <c r="E3906" t="s">
        <v>921</v>
      </c>
      <c r="F3906" t="s">
        <v>922</v>
      </c>
      <c r="G3906">
        <v>3075</v>
      </c>
      <c r="H3906" t="s">
        <v>918</v>
      </c>
      <c r="I3906">
        <v>63300056</v>
      </c>
      <c r="J3906" t="s">
        <v>1536</v>
      </c>
      <c r="K3906" s="3"/>
      <c r="L3906" s="3">
        <v>193374.74640231431</v>
      </c>
      <c r="M3906" s="3">
        <v>200142.8625263953</v>
      </c>
      <c r="N3906" s="107"/>
      <c r="O3906" s="100"/>
      <c r="P3906" s="3">
        <f t="shared" si="60"/>
        <v>393517.60892870964</v>
      </c>
    </row>
    <row r="3907" spans="1:16" x14ac:dyDescent="0.35">
      <c r="A3907" t="s">
        <v>10</v>
      </c>
      <c r="C3907" t="s">
        <v>19</v>
      </c>
      <c r="D3907" t="s">
        <v>20</v>
      </c>
      <c r="E3907" t="s">
        <v>921</v>
      </c>
      <c r="F3907" t="s">
        <v>922</v>
      </c>
      <c r="G3907">
        <v>3075</v>
      </c>
      <c r="H3907" t="s">
        <v>918</v>
      </c>
      <c r="I3907">
        <v>63300060</v>
      </c>
      <c r="J3907" t="s">
        <v>1546</v>
      </c>
      <c r="K3907" s="3"/>
      <c r="L3907" s="3">
        <v>252</v>
      </c>
      <c r="M3907" s="3">
        <v>252</v>
      </c>
      <c r="N3907" s="107"/>
      <c r="O3907" s="100"/>
      <c r="P3907" s="3">
        <f t="shared" si="60"/>
        <v>504</v>
      </c>
    </row>
    <row r="3908" spans="1:16" x14ac:dyDescent="0.35">
      <c r="A3908" t="s">
        <v>10</v>
      </c>
      <c r="C3908" t="s">
        <v>19</v>
      </c>
      <c r="D3908" t="s">
        <v>20</v>
      </c>
      <c r="E3908" t="s">
        <v>174</v>
      </c>
      <c r="F3908" t="s">
        <v>175</v>
      </c>
      <c r="G3908">
        <v>5301</v>
      </c>
      <c r="H3908" t="s">
        <v>176</v>
      </c>
      <c r="I3908">
        <v>63300033</v>
      </c>
      <c r="J3908" t="s">
        <v>1661</v>
      </c>
      <c r="K3908" s="3"/>
      <c r="L3908" s="3">
        <v>161515.29454999999</v>
      </c>
      <c r="M3908" s="3">
        <v>161515.29454999999</v>
      </c>
      <c r="N3908" s="107"/>
      <c r="O3908" s="100"/>
      <c r="P3908" s="3">
        <f t="shared" ref="P3908:P3971" si="61">SUM(L3908:N3908)</f>
        <v>323030.58909999998</v>
      </c>
    </row>
    <row r="3909" spans="1:16" x14ac:dyDescent="0.35">
      <c r="A3909" t="s">
        <v>10</v>
      </c>
      <c r="C3909" t="s">
        <v>19</v>
      </c>
      <c r="D3909" t="s">
        <v>20</v>
      </c>
      <c r="E3909" t="s">
        <v>174</v>
      </c>
      <c r="F3909" t="s">
        <v>175</v>
      </c>
      <c r="G3909">
        <v>5301</v>
      </c>
      <c r="H3909" t="s">
        <v>176</v>
      </c>
      <c r="I3909">
        <v>63300056</v>
      </c>
      <c r="J3909" t="s">
        <v>1536</v>
      </c>
      <c r="K3909" s="3"/>
      <c r="L3909" s="3">
        <v>238862.02578125798</v>
      </c>
      <c r="M3909" s="3">
        <v>247222.196683602</v>
      </c>
      <c r="N3909" s="107"/>
      <c r="O3909" s="100"/>
      <c r="P3909" s="3">
        <f t="shared" si="61"/>
        <v>486084.22246485995</v>
      </c>
    </row>
    <row r="3910" spans="1:16" x14ac:dyDescent="0.35">
      <c r="A3910" t="s">
        <v>10</v>
      </c>
      <c r="C3910" t="s">
        <v>19</v>
      </c>
      <c r="D3910" t="s">
        <v>20</v>
      </c>
      <c r="E3910" t="s">
        <v>174</v>
      </c>
      <c r="F3910" t="s">
        <v>175</v>
      </c>
      <c r="G3910">
        <v>5301</v>
      </c>
      <c r="H3910" t="s">
        <v>176</v>
      </c>
      <c r="I3910">
        <v>63300150</v>
      </c>
      <c r="J3910" t="s">
        <v>1680</v>
      </c>
      <c r="K3910" s="3"/>
      <c r="L3910" s="3">
        <v>66856.103999999992</v>
      </c>
      <c r="M3910" s="3">
        <v>68193.226079999993</v>
      </c>
      <c r="N3910" s="107"/>
      <c r="O3910" s="100"/>
      <c r="P3910" s="3">
        <f t="shared" si="61"/>
        <v>135049.33007999999</v>
      </c>
    </row>
    <row r="3911" spans="1:16" x14ac:dyDescent="0.35">
      <c r="A3911" t="s">
        <v>10</v>
      </c>
      <c r="C3911" t="s">
        <v>19</v>
      </c>
      <c r="D3911" t="s">
        <v>20</v>
      </c>
      <c r="E3911" t="s">
        <v>177</v>
      </c>
      <c r="F3911" t="s">
        <v>178</v>
      </c>
      <c r="G3911">
        <v>5301</v>
      </c>
      <c r="H3911" t="s">
        <v>176</v>
      </c>
      <c r="I3911">
        <v>63300030</v>
      </c>
      <c r="J3911" t="s">
        <v>1488</v>
      </c>
      <c r="K3911" s="3"/>
      <c r="L3911" s="3">
        <v>15500</v>
      </c>
      <c r="M3911" s="3">
        <v>15500</v>
      </c>
      <c r="N3911" s="107"/>
      <c r="O3911" s="100"/>
      <c r="P3911" s="3">
        <f t="shared" si="61"/>
        <v>31000</v>
      </c>
    </row>
    <row r="3912" spans="1:16" x14ac:dyDescent="0.35">
      <c r="A3912" t="s">
        <v>10</v>
      </c>
      <c r="C3912" t="s">
        <v>19</v>
      </c>
      <c r="D3912" t="s">
        <v>20</v>
      </c>
      <c r="E3912" t="s">
        <v>177</v>
      </c>
      <c r="F3912" t="s">
        <v>178</v>
      </c>
      <c r="G3912">
        <v>5301</v>
      </c>
      <c r="H3912" t="s">
        <v>176</v>
      </c>
      <c r="I3912">
        <v>63300033</v>
      </c>
      <c r="J3912" t="s">
        <v>1661</v>
      </c>
      <c r="K3912" s="3"/>
      <c r="L3912" s="3">
        <v>14340</v>
      </c>
      <c r="M3912" s="3">
        <v>14340</v>
      </c>
      <c r="N3912" s="107"/>
      <c r="O3912" s="100"/>
      <c r="P3912" s="3">
        <f t="shared" si="61"/>
        <v>28680</v>
      </c>
    </row>
    <row r="3913" spans="1:16" x14ac:dyDescent="0.35">
      <c r="A3913" t="s">
        <v>10</v>
      </c>
      <c r="C3913" t="s">
        <v>19</v>
      </c>
      <c r="D3913" t="s">
        <v>20</v>
      </c>
      <c r="E3913" t="s">
        <v>177</v>
      </c>
      <c r="F3913" t="s">
        <v>178</v>
      </c>
      <c r="G3913">
        <v>5301</v>
      </c>
      <c r="H3913" t="s">
        <v>176</v>
      </c>
      <c r="I3913">
        <v>63300056</v>
      </c>
      <c r="J3913" t="s">
        <v>1536</v>
      </c>
      <c r="K3913" s="3"/>
      <c r="L3913" s="3">
        <v>30606.908473984855</v>
      </c>
      <c r="M3913" s="3">
        <v>31678.150270574322</v>
      </c>
      <c r="N3913" s="107"/>
      <c r="O3913" s="100"/>
      <c r="P3913" s="3">
        <f t="shared" si="61"/>
        <v>62285.058744559181</v>
      </c>
    </row>
    <row r="3914" spans="1:16" x14ac:dyDescent="0.35">
      <c r="A3914" t="s">
        <v>10</v>
      </c>
      <c r="C3914" t="s">
        <v>19</v>
      </c>
      <c r="D3914" t="s">
        <v>20</v>
      </c>
      <c r="E3914" t="s">
        <v>164</v>
      </c>
      <c r="F3914" t="s">
        <v>165</v>
      </c>
      <c r="G3914">
        <v>5319</v>
      </c>
      <c r="H3914" t="s">
        <v>23</v>
      </c>
      <c r="I3914">
        <v>63300056</v>
      </c>
      <c r="J3914" t="s">
        <v>1536</v>
      </c>
      <c r="K3914" s="3"/>
      <c r="L3914" s="3">
        <v>368893.47688402107</v>
      </c>
      <c r="M3914" s="3">
        <v>381804.74857496179</v>
      </c>
      <c r="N3914" s="107"/>
      <c r="O3914" s="100"/>
      <c r="P3914" s="3">
        <f t="shared" si="61"/>
        <v>750698.22545898287</v>
      </c>
    </row>
    <row r="3915" spans="1:16" x14ac:dyDescent="0.35">
      <c r="A3915" t="s">
        <v>10</v>
      </c>
      <c r="C3915" t="s">
        <v>19</v>
      </c>
      <c r="D3915" t="s">
        <v>20</v>
      </c>
      <c r="E3915" t="s">
        <v>21</v>
      </c>
      <c r="F3915" t="s">
        <v>22</v>
      </c>
      <c r="G3915">
        <v>5319</v>
      </c>
      <c r="H3915" t="s">
        <v>23</v>
      </c>
      <c r="I3915">
        <v>63300030</v>
      </c>
      <c r="J3915" t="s">
        <v>1488</v>
      </c>
      <c r="K3915" s="3"/>
      <c r="L3915" s="3">
        <v>9000</v>
      </c>
      <c r="M3915" s="3">
        <v>9000</v>
      </c>
      <c r="N3915" s="107"/>
      <c r="O3915" s="100"/>
      <c r="P3915" s="3">
        <f t="shared" si="61"/>
        <v>18000</v>
      </c>
    </row>
    <row r="3916" spans="1:16" x14ac:dyDescent="0.35">
      <c r="A3916" t="s">
        <v>10</v>
      </c>
      <c r="C3916" t="s">
        <v>19</v>
      </c>
      <c r="D3916" t="s">
        <v>20</v>
      </c>
      <c r="E3916" t="s">
        <v>21</v>
      </c>
      <c r="F3916" t="s">
        <v>22</v>
      </c>
      <c r="G3916">
        <v>5319</v>
      </c>
      <c r="H3916" t="s">
        <v>23</v>
      </c>
      <c r="I3916">
        <v>63300031</v>
      </c>
      <c r="J3916" t="s">
        <v>16</v>
      </c>
      <c r="K3916" s="3"/>
      <c r="L3916" s="3">
        <v>750</v>
      </c>
      <c r="M3916" s="3">
        <v>750</v>
      </c>
      <c r="N3916" s="107"/>
      <c r="O3916" s="100"/>
      <c r="P3916" s="3">
        <f t="shared" si="61"/>
        <v>1500</v>
      </c>
    </row>
    <row r="3917" spans="1:16" x14ac:dyDescent="0.35">
      <c r="A3917" t="s">
        <v>10</v>
      </c>
      <c r="C3917" t="s">
        <v>19</v>
      </c>
      <c r="D3917" t="s">
        <v>20</v>
      </c>
      <c r="E3917" t="s">
        <v>21</v>
      </c>
      <c r="F3917" t="s">
        <v>22</v>
      </c>
      <c r="G3917">
        <v>5319</v>
      </c>
      <c r="H3917" t="s">
        <v>23</v>
      </c>
      <c r="I3917">
        <v>63300033</v>
      </c>
      <c r="J3917" t="s">
        <v>1661</v>
      </c>
      <c r="K3917" s="3"/>
      <c r="L3917" s="3">
        <v>3084</v>
      </c>
      <c r="M3917" s="3">
        <v>3084</v>
      </c>
      <c r="N3917" s="107"/>
      <c r="O3917" s="100"/>
      <c r="P3917" s="3">
        <f t="shared" si="61"/>
        <v>6168</v>
      </c>
    </row>
    <row r="3918" spans="1:16" x14ac:dyDescent="0.35">
      <c r="A3918" t="s">
        <v>10</v>
      </c>
      <c r="C3918" t="s">
        <v>19</v>
      </c>
      <c r="D3918" t="s">
        <v>20</v>
      </c>
      <c r="E3918" t="s">
        <v>21</v>
      </c>
      <c r="F3918" t="s">
        <v>22</v>
      </c>
      <c r="G3918">
        <v>5319</v>
      </c>
      <c r="H3918" t="s">
        <v>23</v>
      </c>
      <c r="I3918">
        <v>63300056</v>
      </c>
      <c r="J3918" t="s">
        <v>1536</v>
      </c>
      <c r="K3918" s="3"/>
      <c r="L3918" s="3">
        <v>111568.83593227249</v>
      </c>
      <c r="M3918" s="3">
        <v>115473.74518990201</v>
      </c>
      <c r="N3918" s="107"/>
      <c r="O3918" s="100"/>
      <c r="P3918" s="3">
        <f t="shared" si="61"/>
        <v>227042.58112217451</v>
      </c>
    </row>
    <row r="3919" spans="1:16" x14ac:dyDescent="0.35">
      <c r="A3919" t="s">
        <v>10</v>
      </c>
      <c r="C3919" t="s">
        <v>19</v>
      </c>
      <c r="D3919" t="s">
        <v>20</v>
      </c>
      <c r="E3919" t="s">
        <v>21</v>
      </c>
      <c r="F3919" t="s">
        <v>22</v>
      </c>
      <c r="G3919">
        <v>5319</v>
      </c>
      <c r="H3919" t="s">
        <v>23</v>
      </c>
      <c r="I3919">
        <v>63300060</v>
      </c>
      <c r="J3919" t="s">
        <v>1546</v>
      </c>
      <c r="K3919" s="3"/>
      <c r="L3919" s="3">
        <v>144</v>
      </c>
      <c r="M3919" s="3">
        <v>144</v>
      </c>
      <c r="N3919" s="107"/>
      <c r="O3919" s="100"/>
      <c r="P3919" s="3">
        <f t="shared" si="61"/>
        <v>288</v>
      </c>
    </row>
    <row r="3920" spans="1:16" x14ac:dyDescent="0.35">
      <c r="A3920" t="s">
        <v>10</v>
      </c>
      <c r="C3920" t="s">
        <v>19</v>
      </c>
      <c r="D3920" t="s">
        <v>20</v>
      </c>
      <c r="E3920" t="s">
        <v>21</v>
      </c>
      <c r="F3920" t="s">
        <v>22</v>
      </c>
      <c r="G3920">
        <v>5319</v>
      </c>
      <c r="H3920" t="s">
        <v>23</v>
      </c>
      <c r="I3920">
        <v>63300150</v>
      </c>
      <c r="J3920" t="s">
        <v>1680</v>
      </c>
      <c r="K3920" s="3"/>
      <c r="L3920" s="3">
        <v>20808</v>
      </c>
      <c r="M3920" s="3">
        <v>21224.16</v>
      </c>
      <c r="N3920" s="107"/>
      <c r="O3920" s="100"/>
      <c r="P3920" s="3">
        <f t="shared" si="61"/>
        <v>42032.160000000003</v>
      </c>
    </row>
    <row r="3921" spans="1:16" x14ac:dyDescent="0.35">
      <c r="A3921" t="s">
        <v>10</v>
      </c>
      <c r="C3921" t="s">
        <v>19</v>
      </c>
      <c r="D3921" t="s">
        <v>20</v>
      </c>
      <c r="E3921" t="s">
        <v>1388</v>
      </c>
      <c r="F3921" t="s">
        <v>1389</v>
      </c>
      <c r="G3921">
        <v>1180</v>
      </c>
      <c r="H3921" t="s">
        <v>1390</v>
      </c>
      <c r="I3921">
        <v>63300030</v>
      </c>
      <c r="J3921" t="s">
        <v>1488</v>
      </c>
      <c r="K3921" s="3"/>
      <c r="L3921" s="3">
        <v>8000.0000117999998</v>
      </c>
      <c r="M3921" s="3">
        <v>8000.0000117999998</v>
      </c>
      <c r="N3921" s="107"/>
      <c r="O3921" s="100"/>
      <c r="P3921" s="3">
        <f t="shared" si="61"/>
        <v>16000.0000236</v>
      </c>
    </row>
    <row r="3922" spans="1:16" x14ac:dyDescent="0.35">
      <c r="A3922" t="s">
        <v>10</v>
      </c>
      <c r="C3922" t="s">
        <v>19</v>
      </c>
      <c r="D3922" t="s">
        <v>20</v>
      </c>
      <c r="E3922" t="s">
        <v>1388</v>
      </c>
      <c r="F3922" t="s">
        <v>1389</v>
      </c>
      <c r="G3922">
        <v>1180</v>
      </c>
      <c r="H3922" t="s">
        <v>1390</v>
      </c>
      <c r="I3922">
        <v>63300033</v>
      </c>
      <c r="J3922" t="s">
        <v>1661</v>
      </c>
      <c r="K3922" s="3"/>
      <c r="L3922" s="3">
        <v>7785.48</v>
      </c>
      <c r="M3922" s="3">
        <v>7785.48</v>
      </c>
      <c r="N3922" s="107"/>
      <c r="O3922" s="100"/>
      <c r="P3922" s="3">
        <f t="shared" si="61"/>
        <v>15570.96</v>
      </c>
    </row>
    <row r="3923" spans="1:16" x14ac:dyDescent="0.35">
      <c r="A3923" t="s">
        <v>10</v>
      </c>
      <c r="C3923" t="s">
        <v>19</v>
      </c>
      <c r="D3923" t="s">
        <v>20</v>
      </c>
      <c r="E3923" t="s">
        <v>1388</v>
      </c>
      <c r="F3923" t="s">
        <v>1389</v>
      </c>
      <c r="G3923">
        <v>1180</v>
      </c>
      <c r="H3923" t="s">
        <v>1390</v>
      </c>
      <c r="I3923">
        <v>63300056</v>
      </c>
      <c r="J3923" t="s">
        <v>1536</v>
      </c>
      <c r="K3923" s="3"/>
      <c r="L3923" s="3">
        <v>51365.812804480338</v>
      </c>
      <c r="M3923" s="3">
        <v>53163.616252637148</v>
      </c>
      <c r="N3923" s="107"/>
      <c r="O3923" s="100"/>
      <c r="P3923" s="3">
        <f t="shared" si="61"/>
        <v>104529.42905711749</v>
      </c>
    </row>
    <row r="3924" spans="1:16" x14ac:dyDescent="0.35">
      <c r="A3924" t="s">
        <v>10</v>
      </c>
      <c r="C3924" t="s">
        <v>19</v>
      </c>
      <c r="D3924" t="s">
        <v>20</v>
      </c>
      <c r="E3924" t="s">
        <v>1391</v>
      </c>
      <c r="F3924" t="s">
        <v>1392</v>
      </c>
      <c r="G3924">
        <v>1180</v>
      </c>
      <c r="H3924" t="s">
        <v>1390</v>
      </c>
      <c r="I3924">
        <v>63300056</v>
      </c>
      <c r="J3924" t="s">
        <v>1536</v>
      </c>
      <c r="K3924" s="3"/>
      <c r="L3924" s="3">
        <v>224672.11431607525</v>
      </c>
      <c r="M3924" s="3">
        <v>232535.63831713787</v>
      </c>
      <c r="N3924" s="107"/>
      <c r="O3924" s="100"/>
      <c r="P3924" s="3">
        <f t="shared" si="61"/>
        <v>457207.75263321312</v>
      </c>
    </row>
    <row r="3925" spans="1:16" x14ac:dyDescent="0.35">
      <c r="A3925" t="s">
        <v>10</v>
      </c>
      <c r="C3925" t="s">
        <v>19</v>
      </c>
      <c r="D3925" t="s">
        <v>20</v>
      </c>
      <c r="E3925" t="s">
        <v>1393</v>
      </c>
      <c r="F3925" t="s">
        <v>1394</v>
      </c>
      <c r="G3925">
        <v>1180</v>
      </c>
      <c r="H3925" t="s">
        <v>1390</v>
      </c>
      <c r="I3925">
        <v>63300056</v>
      </c>
      <c r="J3925" t="s">
        <v>1536</v>
      </c>
      <c r="K3925" s="3"/>
      <c r="L3925" s="3">
        <v>290122.32208939688</v>
      </c>
      <c r="M3925" s="3">
        <v>300276.60336252576</v>
      </c>
      <c r="N3925" s="107"/>
      <c r="O3925" s="100"/>
      <c r="P3925" s="3">
        <f t="shared" si="61"/>
        <v>590398.9254519227</v>
      </c>
    </row>
    <row r="3926" spans="1:16" x14ac:dyDescent="0.35">
      <c r="A3926" t="s">
        <v>10</v>
      </c>
      <c r="C3926" t="s">
        <v>19</v>
      </c>
      <c r="D3926" t="s">
        <v>20</v>
      </c>
      <c r="E3926" t="s">
        <v>1395</v>
      </c>
      <c r="F3926" t="s">
        <v>1396</v>
      </c>
      <c r="G3926">
        <v>1180</v>
      </c>
      <c r="H3926" t="s">
        <v>1390</v>
      </c>
      <c r="I3926">
        <v>63300035</v>
      </c>
      <c r="J3926" t="s">
        <v>1886</v>
      </c>
      <c r="K3926" s="3"/>
      <c r="L3926" s="3">
        <v>125871.75360000001</v>
      </c>
      <c r="M3926" s="3">
        <v>128389.18867200002</v>
      </c>
      <c r="N3926" s="107"/>
      <c r="O3926" s="100"/>
      <c r="P3926" s="3">
        <f t="shared" si="61"/>
        <v>254260.94227200001</v>
      </c>
    </row>
    <row r="3927" spans="1:16" x14ac:dyDescent="0.35">
      <c r="A3927" t="s">
        <v>10</v>
      </c>
      <c r="C3927" t="s">
        <v>19</v>
      </c>
      <c r="D3927" t="s">
        <v>20</v>
      </c>
      <c r="E3927" t="s">
        <v>1395</v>
      </c>
      <c r="F3927" t="s">
        <v>1396</v>
      </c>
      <c r="G3927">
        <v>1180</v>
      </c>
      <c r="H3927" t="s">
        <v>1390</v>
      </c>
      <c r="I3927">
        <v>63300056</v>
      </c>
      <c r="J3927" t="s">
        <v>1536</v>
      </c>
      <c r="K3927" s="3"/>
      <c r="L3927" s="3">
        <v>271590.10358519567</v>
      </c>
      <c r="M3927" s="3">
        <v>281095.75721067749</v>
      </c>
      <c r="N3927" s="107"/>
      <c r="O3927" s="100"/>
      <c r="P3927" s="3">
        <f t="shared" si="61"/>
        <v>552685.86079587322</v>
      </c>
    </row>
    <row r="3928" spans="1:16" x14ac:dyDescent="0.35">
      <c r="A3928" t="s">
        <v>10</v>
      </c>
      <c r="C3928" t="s">
        <v>19</v>
      </c>
      <c r="D3928" t="s">
        <v>20</v>
      </c>
      <c r="E3928" t="s">
        <v>1395</v>
      </c>
      <c r="F3928" t="s">
        <v>1396</v>
      </c>
      <c r="G3928">
        <v>1180</v>
      </c>
      <c r="H3928" t="s">
        <v>1390</v>
      </c>
      <c r="I3928">
        <v>63300150</v>
      </c>
      <c r="J3928" t="s">
        <v>1680</v>
      </c>
      <c r="K3928" s="3"/>
      <c r="L3928" s="3">
        <v>61118.298000000003</v>
      </c>
      <c r="M3928" s="3">
        <v>62340.663960000005</v>
      </c>
      <c r="N3928" s="107"/>
      <c r="O3928" s="100"/>
      <c r="P3928" s="3">
        <f t="shared" si="61"/>
        <v>123458.96196000002</v>
      </c>
    </row>
    <row r="3929" spans="1:16" x14ac:dyDescent="0.35">
      <c r="A3929" t="s">
        <v>10</v>
      </c>
      <c r="C3929" t="s">
        <v>19</v>
      </c>
      <c r="D3929" t="s">
        <v>20</v>
      </c>
      <c r="E3929" t="s">
        <v>1382</v>
      </c>
      <c r="F3929" t="s">
        <v>1383</v>
      </c>
      <c r="G3929">
        <v>1183</v>
      </c>
      <c r="H3929" t="s">
        <v>1384</v>
      </c>
      <c r="I3929">
        <v>63300056</v>
      </c>
      <c r="J3929" t="s">
        <v>1536</v>
      </c>
      <c r="K3929" s="3"/>
      <c r="L3929" s="3">
        <v>481165.84563422715</v>
      </c>
      <c r="M3929" s="3">
        <v>498006.65023142507</v>
      </c>
      <c r="N3929" s="107"/>
      <c r="O3929" s="100"/>
      <c r="P3929" s="3">
        <f t="shared" si="61"/>
        <v>979172.49586565222</v>
      </c>
    </row>
    <row r="3930" spans="1:16" x14ac:dyDescent="0.35">
      <c r="A3930" t="s">
        <v>10</v>
      </c>
      <c r="C3930" t="s">
        <v>19</v>
      </c>
      <c r="D3930" t="s">
        <v>1089</v>
      </c>
      <c r="E3930" t="s">
        <v>1117</v>
      </c>
      <c r="F3930" t="s">
        <v>1118</v>
      </c>
      <c r="G3930">
        <v>1405</v>
      </c>
      <c r="H3930" t="s">
        <v>1119</v>
      </c>
      <c r="I3930">
        <v>63300030</v>
      </c>
      <c r="J3930" t="s">
        <v>1488</v>
      </c>
      <c r="K3930" s="3"/>
      <c r="L3930" s="3">
        <v>10000</v>
      </c>
      <c r="M3930" s="3">
        <v>10000</v>
      </c>
      <c r="N3930" s="107"/>
      <c r="O3930" s="100"/>
      <c r="P3930" s="3">
        <f t="shared" si="61"/>
        <v>20000</v>
      </c>
    </row>
    <row r="3931" spans="1:16" x14ac:dyDescent="0.35">
      <c r="A3931" t="s">
        <v>10</v>
      </c>
      <c r="C3931" t="s">
        <v>19</v>
      </c>
      <c r="D3931" t="s">
        <v>1089</v>
      </c>
      <c r="E3931" t="s">
        <v>1117</v>
      </c>
      <c r="F3931" t="s">
        <v>1118</v>
      </c>
      <c r="G3931">
        <v>1405</v>
      </c>
      <c r="H3931" t="s">
        <v>1119</v>
      </c>
      <c r="I3931">
        <v>63300056</v>
      </c>
      <c r="J3931" t="s">
        <v>1536</v>
      </c>
      <c r="K3931" s="3"/>
      <c r="L3931" s="3">
        <v>421626.43127216428</v>
      </c>
      <c r="M3931" s="3">
        <v>436383.35636668996</v>
      </c>
      <c r="N3931" s="107"/>
      <c r="O3931" s="100"/>
      <c r="P3931" s="3">
        <f t="shared" si="61"/>
        <v>858009.78763885424</v>
      </c>
    </row>
    <row r="3932" spans="1:16" x14ac:dyDescent="0.35">
      <c r="A3932" t="s">
        <v>10</v>
      </c>
      <c r="C3932" t="s">
        <v>19</v>
      </c>
      <c r="D3932" t="s">
        <v>1089</v>
      </c>
      <c r="E3932" t="s">
        <v>1117</v>
      </c>
      <c r="F3932" t="s">
        <v>1118</v>
      </c>
      <c r="G3932">
        <v>1405</v>
      </c>
      <c r="H3932" t="s">
        <v>1119</v>
      </c>
      <c r="I3932">
        <v>63300150</v>
      </c>
      <c r="J3932" t="s">
        <v>1680</v>
      </c>
      <c r="K3932" s="3"/>
      <c r="L3932" s="3">
        <v>242448.32</v>
      </c>
      <c r="M3932" s="3">
        <v>247297.28639999998</v>
      </c>
      <c r="N3932" s="107"/>
      <c r="O3932" s="100"/>
      <c r="P3932" s="3">
        <f t="shared" si="61"/>
        <v>489745.60639999999</v>
      </c>
    </row>
    <row r="3933" spans="1:16" x14ac:dyDescent="0.35">
      <c r="A3933" t="s">
        <v>10</v>
      </c>
      <c r="C3933" t="s">
        <v>19</v>
      </c>
      <c r="D3933" t="s">
        <v>1089</v>
      </c>
      <c r="E3933" t="s">
        <v>1117</v>
      </c>
      <c r="F3933" t="s">
        <v>1118</v>
      </c>
      <c r="G3933">
        <v>1405</v>
      </c>
      <c r="H3933" t="s">
        <v>1119</v>
      </c>
      <c r="I3933">
        <v>63300153</v>
      </c>
      <c r="J3933" t="s">
        <v>1675</v>
      </c>
      <c r="K3933" s="3"/>
      <c r="L3933" s="3">
        <v>208080</v>
      </c>
      <c r="M3933" s="3">
        <v>212241.6</v>
      </c>
      <c r="N3933" s="107"/>
      <c r="O3933" s="100"/>
      <c r="P3933" s="3">
        <f t="shared" si="61"/>
        <v>420321.6</v>
      </c>
    </row>
    <row r="3934" spans="1:16" x14ac:dyDescent="0.35">
      <c r="A3934" t="s">
        <v>10</v>
      </c>
      <c r="C3934" t="s">
        <v>19</v>
      </c>
      <c r="D3934" t="s">
        <v>1089</v>
      </c>
      <c r="E3934" t="s">
        <v>1110</v>
      </c>
      <c r="F3934" t="s">
        <v>1111</v>
      </c>
      <c r="G3934">
        <v>1407</v>
      </c>
      <c r="H3934" t="s">
        <v>1112</v>
      </c>
      <c r="I3934">
        <v>63300056</v>
      </c>
      <c r="J3934" t="s">
        <v>1536</v>
      </c>
      <c r="K3934" s="3"/>
      <c r="L3934" s="3">
        <v>122837.02029874123</v>
      </c>
      <c r="M3934" s="3">
        <v>127136.31600919717</v>
      </c>
      <c r="N3934" s="107"/>
      <c r="O3934" s="100"/>
      <c r="P3934" s="3">
        <f t="shared" si="61"/>
        <v>249973.33630793839</v>
      </c>
    </row>
    <row r="3935" spans="1:16" x14ac:dyDescent="0.35">
      <c r="A3935" t="s">
        <v>10</v>
      </c>
      <c r="C3935" t="s">
        <v>19</v>
      </c>
      <c r="D3935" t="s">
        <v>1089</v>
      </c>
      <c r="E3935" t="s">
        <v>1113</v>
      </c>
      <c r="F3935" t="s">
        <v>1114</v>
      </c>
      <c r="G3935">
        <v>1407</v>
      </c>
      <c r="H3935" t="s">
        <v>1112</v>
      </c>
      <c r="I3935">
        <v>63300056</v>
      </c>
      <c r="J3935" t="s">
        <v>1536</v>
      </c>
      <c r="K3935" s="3"/>
      <c r="L3935" s="3">
        <v>241580.99833433505</v>
      </c>
      <c r="M3935" s="3">
        <v>250036.33327603675</v>
      </c>
      <c r="N3935" s="107"/>
      <c r="O3935" s="100"/>
      <c r="P3935" s="3">
        <f t="shared" si="61"/>
        <v>491617.33161037182</v>
      </c>
    </row>
    <row r="3936" spans="1:16" x14ac:dyDescent="0.35">
      <c r="A3936" t="s">
        <v>10</v>
      </c>
      <c r="C3936" t="s">
        <v>19</v>
      </c>
      <c r="D3936" t="s">
        <v>1089</v>
      </c>
      <c r="E3936" t="s">
        <v>1115</v>
      </c>
      <c r="F3936" t="s">
        <v>1116</v>
      </c>
      <c r="G3936">
        <v>1407</v>
      </c>
      <c r="H3936" t="s">
        <v>1112</v>
      </c>
      <c r="I3936">
        <v>63300030</v>
      </c>
      <c r="J3936" t="s">
        <v>1488</v>
      </c>
      <c r="K3936" s="3"/>
      <c r="L3936" s="3">
        <v>212808</v>
      </c>
      <c r="M3936" s="3">
        <v>212808</v>
      </c>
      <c r="N3936" s="107"/>
      <c r="O3936" s="100"/>
      <c r="P3936" s="3">
        <f t="shared" si="61"/>
        <v>425616</v>
      </c>
    </row>
    <row r="3937" spans="1:16" x14ac:dyDescent="0.35">
      <c r="A3937" t="s">
        <v>10</v>
      </c>
      <c r="C3937" t="s">
        <v>19</v>
      </c>
      <c r="D3937" t="s">
        <v>1089</v>
      </c>
      <c r="E3937" t="s">
        <v>1115</v>
      </c>
      <c r="F3937" t="s">
        <v>1116</v>
      </c>
      <c r="G3937">
        <v>1407</v>
      </c>
      <c r="H3937" t="s">
        <v>1112</v>
      </c>
      <c r="I3937">
        <v>63300033</v>
      </c>
      <c r="J3937" t="s">
        <v>1661</v>
      </c>
      <c r="K3937" s="3"/>
      <c r="L3937" s="3">
        <v>3000</v>
      </c>
      <c r="M3937" s="3">
        <v>3000</v>
      </c>
      <c r="N3937" s="107"/>
      <c r="O3937" s="100"/>
      <c r="P3937" s="3">
        <f t="shared" si="61"/>
        <v>6000</v>
      </c>
    </row>
    <row r="3938" spans="1:16" x14ac:dyDescent="0.35">
      <c r="A3938" t="s">
        <v>10</v>
      </c>
      <c r="C3938" t="s">
        <v>19</v>
      </c>
      <c r="D3938" t="s">
        <v>1089</v>
      </c>
      <c r="E3938" t="s">
        <v>1115</v>
      </c>
      <c r="F3938" t="s">
        <v>1116</v>
      </c>
      <c r="G3938">
        <v>1407</v>
      </c>
      <c r="H3938" t="s">
        <v>1112</v>
      </c>
      <c r="I3938">
        <v>63300034</v>
      </c>
      <c r="J3938" t="s">
        <v>1872</v>
      </c>
      <c r="K3938" s="3"/>
      <c r="L3938" s="3">
        <v>3000</v>
      </c>
      <c r="M3938" s="3">
        <v>3000</v>
      </c>
      <c r="N3938" s="107"/>
      <c r="O3938" s="100"/>
      <c r="P3938" s="3">
        <f t="shared" si="61"/>
        <v>6000</v>
      </c>
    </row>
    <row r="3939" spans="1:16" x14ac:dyDescent="0.35">
      <c r="A3939" t="s">
        <v>10</v>
      </c>
      <c r="C3939" t="s">
        <v>19</v>
      </c>
      <c r="D3939" t="s">
        <v>1089</v>
      </c>
      <c r="E3939" t="s">
        <v>1115</v>
      </c>
      <c r="F3939" t="s">
        <v>1116</v>
      </c>
      <c r="G3939">
        <v>1407</v>
      </c>
      <c r="H3939" t="s">
        <v>1112</v>
      </c>
      <c r="I3939">
        <v>63300056</v>
      </c>
      <c r="J3939" t="s">
        <v>1536</v>
      </c>
      <c r="K3939" s="3"/>
      <c r="L3939" s="3">
        <v>286809.36878335959</v>
      </c>
      <c r="M3939" s="3">
        <v>296847.69669077714</v>
      </c>
      <c r="N3939" s="107"/>
      <c r="O3939" s="100"/>
      <c r="P3939" s="3">
        <f t="shared" si="61"/>
        <v>583657.06547413673</v>
      </c>
    </row>
    <row r="3940" spans="1:16" x14ac:dyDescent="0.35">
      <c r="A3940" t="s">
        <v>10</v>
      </c>
      <c r="C3940" t="s">
        <v>19</v>
      </c>
      <c r="D3940" t="s">
        <v>1089</v>
      </c>
      <c r="E3940" t="s">
        <v>1115</v>
      </c>
      <c r="F3940" t="s">
        <v>1116</v>
      </c>
      <c r="G3940">
        <v>1407</v>
      </c>
      <c r="H3940" t="s">
        <v>1112</v>
      </c>
      <c r="I3940">
        <v>63300150</v>
      </c>
      <c r="J3940" t="s">
        <v>1680</v>
      </c>
      <c r="K3940" s="3"/>
      <c r="L3940" s="3">
        <v>304891.30079999997</v>
      </c>
      <c r="M3940" s="3">
        <v>310989.12681599997</v>
      </c>
      <c r="N3940" s="107"/>
      <c r="O3940" s="100"/>
      <c r="P3940" s="3">
        <f t="shared" si="61"/>
        <v>615880.42761599994</v>
      </c>
    </row>
    <row r="3941" spans="1:16" x14ac:dyDescent="0.35">
      <c r="A3941" t="s">
        <v>10</v>
      </c>
      <c r="C3941" t="s">
        <v>19</v>
      </c>
      <c r="D3941" t="s">
        <v>1089</v>
      </c>
      <c r="E3941" t="s">
        <v>1107</v>
      </c>
      <c r="F3941" t="s">
        <v>1108</v>
      </c>
      <c r="G3941">
        <v>1410</v>
      </c>
      <c r="H3941" t="s">
        <v>1109</v>
      </c>
      <c r="I3941">
        <v>63300030</v>
      </c>
      <c r="J3941" t="s">
        <v>1488</v>
      </c>
      <c r="K3941" s="3"/>
      <c r="L3941" s="3">
        <v>5000.0000004000003</v>
      </c>
      <c r="M3941" s="3">
        <v>5000.0000004000003</v>
      </c>
      <c r="N3941" s="107"/>
      <c r="O3941" s="100"/>
      <c r="P3941" s="3">
        <f t="shared" si="61"/>
        <v>10000.000000800001</v>
      </c>
    </row>
    <row r="3942" spans="1:16" x14ac:dyDescent="0.35">
      <c r="A3942" t="s">
        <v>10</v>
      </c>
      <c r="C3942" t="s">
        <v>19</v>
      </c>
      <c r="D3942" t="s">
        <v>1089</v>
      </c>
      <c r="E3942" t="s">
        <v>1107</v>
      </c>
      <c r="F3942" t="s">
        <v>1108</v>
      </c>
      <c r="G3942">
        <v>1410</v>
      </c>
      <c r="H3942" t="s">
        <v>1109</v>
      </c>
      <c r="I3942">
        <v>63300033</v>
      </c>
      <c r="J3942" t="s">
        <v>1661</v>
      </c>
      <c r="K3942" s="3"/>
      <c r="L3942" s="3">
        <v>3470.0000003999999</v>
      </c>
      <c r="M3942" s="3">
        <v>3470.0000003999999</v>
      </c>
      <c r="N3942" s="107"/>
      <c r="O3942" s="100"/>
      <c r="P3942" s="3">
        <f t="shared" si="61"/>
        <v>6940.0000007999997</v>
      </c>
    </row>
    <row r="3943" spans="1:16" x14ac:dyDescent="0.35">
      <c r="A3943" t="s">
        <v>10</v>
      </c>
      <c r="C3943" t="s">
        <v>19</v>
      </c>
      <c r="D3943" t="s">
        <v>1089</v>
      </c>
      <c r="E3943" t="s">
        <v>1107</v>
      </c>
      <c r="F3943" t="s">
        <v>1108</v>
      </c>
      <c r="G3943">
        <v>1410</v>
      </c>
      <c r="H3943" t="s">
        <v>1109</v>
      </c>
      <c r="I3943">
        <v>63300056</v>
      </c>
      <c r="J3943" t="s">
        <v>1536</v>
      </c>
      <c r="K3943" s="3"/>
      <c r="L3943" s="3">
        <v>76980.148746869469</v>
      </c>
      <c r="M3943" s="3">
        <v>79674.453953009899</v>
      </c>
      <c r="N3943" s="107"/>
      <c r="O3943" s="100"/>
      <c r="P3943" s="3">
        <f t="shared" si="61"/>
        <v>156654.60269987938</v>
      </c>
    </row>
    <row r="3944" spans="1:16" x14ac:dyDescent="0.35">
      <c r="A3944" t="s">
        <v>10</v>
      </c>
      <c r="C3944" t="s">
        <v>19</v>
      </c>
      <c r="D3944" t="s">
        <v>1089</v>
      </c>
      <c r="E3944" t="s">
        <v>1100</v>
      </c>
      <c r="F3944" t="s">
        <v>1101</v>
      </c>
      <c r="G3944">
        <v>1412</v>
      </c>
      <c r="H3944" t="s">
        <v>1102</v>
      </c>
      <c r="I3944">
        <v>63300056</v>
      </c>
      <c r="J3944" t="s">
        <v>1536</v>
      </c>
      <c r="K3944" s="3"/>
      <c r="L3944" s="3">
        <v>304174.18912257743</v>
      </c>
      <c r="M3944" s="3">
        <v>314820.28574186761</v>
      </c>
      <c r="N3944" s="107"/>
      <c r="O3944" s="100"/>
      <c r="P3944" s="3">
        <f t="shared" si="61"/>
        <v>618994.47486444504</v>
      </c>
    </row>
    <row r="3945" spans="1:16" x14ac:dyDescent="0.35">
      <c r="A3945" t="s">
        <v>10</v>
      </c>
      <c r="C3945" t="s">
        <v>19</v>
      </c>
      <c r="D3945" t="s">
        <v>1089</v>
      </c>
      <c r="E3945" t="s">
        <v>1100</v>
      </c>
      <c r="F3945" t="s">
        <v>1101</v>
      </c>
      <c r="G3945">
        <v>1412</v>
      </c>
      <c r="H3945" t="s">
        <v>1102</v>
      </c>
      <c r="I3945">
        <v>63300150</v>
      </c>
      <c r="J3945" t="s">
        <v>1680</v>
      </c>
      <c r="K3945" s="3"/>
      <c r="L3945" s="3">
        <v>26530.2</v>
      </c>
      <c r="M3945" s="3">
        <v>27060.804</v>
      </c>
      <c r="N3945" s="107"/>
      <c r="O3945" s="100"/>
      <c r="P3945" s="3">
        <f t="shared" si="61"/>
        <v>53591.004000000001</v>
      </c>
    </row>
    <row r="3946" spans="1:16" x14ac:dyDescent="0.35">
      <c r="A3946" t="s">
        <v>10</v>
      </c>
      <c r="C3946" t="s">
        <v>19</v>
      </c>
      <c r="D3946" t="s">
        <v>1089</v>
      </c>
      <c r="E3946" t="s">
        <v>1103</v>
      </c>
      <c r="F3946" t="s">
        <v>1104</v>
      </c>
      <c r="G3946">
        <v>1412</v>
      </c>
      <c r="H3946" t="s">
        <v>1102</v>
      </c>
      <c r="I3946">
        <v>63300030</v>
      </c>
      <c r="J3946" t="s">
        <v>1488</v>
      </c>
      <c r="K3946" s="3"/>
      <c r="L3946" s="3">
        <v>5400</v>
      </c>
      <c r="M3946" s="3">
        <v>5400</v>
      </c>
      <c r="N3946" s="107"/>
      <c r="O3946" s="100"/>
      <c r="P3946" s="3">
        <f t="shared" si="61"/>
        <v>10800</v>
      </c>
    </row>
    <row r="3947" spans="1:16" x14ac:dyDescent="0.35">
      <c r="A3947" t="s">
        <v>10</v>
      </c>
      <c r="C3947" t="s">
        <v>19</v>
      </c>
      <c r="D3947" t="s">
        <v>1089</v>
      </c>
      <c r="E3947" t="s">
        <v>1103</v>
      </c>
      <c r="F3947" t="s">
        <v>1104</v>
      </c>
      <c r="G3947">
        <v>1412</v>
      </c>
      <c r="H3947" t="s">
        <v>1102</v>
      </c>
      <c r="I3947">
        <v>63300033</v>
      </c>
      <c r="J3947" t="s">
        <v>1661</v>
      </c>
      <c r="K3947" s="3"/>
      <c r="L3947" s="3">
        <v>4809.9960000000001</v>
      </c>
      <c r="M3947" s="3">
        <v>4809.9960000000001</v>
      </c>
      <c r="N3947" s="107"/>
      <c r="O3947" s="100"/>
      <c r="P3947" s="3">
        <f t="shared" si="61"/>
        <v>9619.9920000000002</v>
      </c>
    </row>
    <row r="3948" spans="1:16" x14ac:dyDescent="0.35">
      <c r="A3948" t="s">
        <v>10</v>
      </c>
      <c r="C3948" t="s">
        <v>19</v>
      </c>
      <c r="D3948" t="s">
        <v>1089</v>
      </c>
      <c r="E3948" t="s">
        <v>1103</v>
      </c>
      <c r="F3948" t="s">
        <v>1104</v>
      </c>
      <c r="G3948">
        <v>1412</v>
      </c>
      <c r="H3948" t="s">
        <v>1102</v>
      </c>
      <c r="I3948">
        <v>63300056</v>
      </c>
      <c r="J3948" t="s">
        <v>1536</v>
      </c>
      <c r="K3948" s="3"/>
      <c r="L3948" s="3">
        <v>83717.928983915772</v>
      </c>
      <c r="M3948" s="3">
        <v>86648.056498352817</v>
      </c>
      <c r="N3948" s="107"/>
      <c r="O3948" s="100"/>
      <c r="P3948" s="3">
        <f t="shared" si="61"/>
        <v>170365.98548226859</v>
      </c>
    </row>
    <row r="3949" spans="1:16" x14ac:dyDescent="0.35">
      <c r="A3949" t="s">
        <v>10</v>
      </c>
      <c r="C3949" t="s">
        <v>19</v>
      </c>
      <c r="D3949" t="s">
        <v>1089</v>
      </c>
      <c r="E3949" t="s">
        <v>1105</v>
      </c>
      <c r="F3949" t="s">
        <v>1106</v>
      </c>
      <c r="G3949">
        <v>1412</v>
      </c>
      <c r="H3949" t="s">
        <v>1102</v>
      </c>
      <c r="I3949">
        <v>63300056</v>
      </c>
      <c r="J3949" t="s">
        <v>1536</v>
      </c>
      <c r="K3949" s="3"/>
      <c r="L3949" s="3">
        <v>191158.4425962755</v>
      </c>
      <c r="M3949" s="3">
        <v>197848.98808714515</v>
      </c>
      <c r="N3949" s="107"/>
      <c r="O3949" s="100"/>
      <c r="P3949" s="3">
        <f t="shared" si="61"/>
        <v>389007.43068342062</v>
      </c>
    </row>
    <row r="3950" spans="1:16" x14ac:dyDescent="0.35">
      <c r="A3950" t="s">
        <v>10</v>
      </c>
      <c r="C3950" t="s">
        <v>19</v>
      </c>
      <c r="D3950" t="s">
        <v>1089</v>
      </c>
      <c r="E3950" t="s">
        <v>1105</v>
      </c>
      <c r="F3950" t="s">
        <v>1106</v>
      </c>
      <c r="G3950">
        <v>1412</v>
      </c>
      <c r="H3950" t="s">
        <v>1102</v>
      </c>
      <c r="I3950">
        <v>63300150</v>
      </c>
      <c r="J3950" t="s">
        <v>1680</v>
      </c>
      <c r="K3950" s="3"/>
      <c r="L3950" s="3">
        <v>76763.829038399999</v>
      </c>
      <c r="M3950" s="3">
        <v>78299.105619167996</v>
      </c>
      <c r="N3950" s="107"/>
      <c r="O3950" s="100"/>
      <c r="P3950" s="3">
        <f t="shared" si="61"/>
        <v>155062.934657568</v>
      </c>
    </row>
    <row r="3951" spans="1:16" x14ac:dyDescent="0.35">
      <c r="A3951" t="s">
        <v>10</v>
      </c>
      <c r="C3951" t="s">
        <v>19</v>
      </c>
      <c r="D3951" t="s">
        <v>1089</v>
      </c>
      <c r="E3951" t="s">
        <v>1095</v>
      </c>
      <c r="F3951" t="s">
        <v>1096</v>
      </c>
      <c r="G3951">
        <v>1416</v>
      </c>
      <c r="H3951" t="s">
        <v>1097</v>
      </c>
      <c r="I3951">
        <v>63300056</v>
      </c>
      <c r="J3951" t="s">
        <v>1536</v>
      </c>
      <c r="K3951" s="3"/>
      <c r="L3951" s="3">
        <v>97319.393674161285</v>
      </c>
      <c r="M3951" s="3">
        <v>100725.57245275693</v>
      </c>
      <c r="N3951" s="107"/>
      <c r="O3951" s="100"/>
      <c r="P3951" s="3">
        <f t="shared" si="61"/>
        <v>198044.96612691821</v>
      </c>
    </row>
    <row r="3952" spans="1:16" x14ac:dyDescent="0.35">
      <c r="A3952" t="s">
        <v>10</v>
      </c>
      <c r="C3952" t="s">
        <v>19</v>
      </c>
      <c r="D3952" t="s">
        <v>1089</v>
      </c>
      <c r="E3952" t="s">
        <v>1098</v>
      </c>
      <c r="F3952" t="s">
        <v>1099</v>
      </c>
      <c r="G3952">
        <v>1416</v>
      </c>
      <c r="H3952" t="s">
        <v>1097</v>
      </c>
      <c r="I3952">
        <v>63300056</v>
      </c>
      <c r="J3952" t="s">
        <v>1536</v>
      </c>
      <c r="K3952" s="3"/>
      <c r="L3952" s="3">
        <v>312710.04103993886</v>
      </c>
      <c r="M3952" s="3">
        <v>323654.89247633668</v>
      </c>
      <c r="N3952" s="107"/>
      <c r="O3952" s="100"/>
      <c r="P3952" s="3">
        <f t="shared" si="61"/>
        <v>636364.9335162756</v>
      </c>
    </row>
    <row r="3953" spans="1:16" x14ac:dyDescent="0.35">
      <c r="A3953" t="s">
        <v>10</v>
      </c>
      <c r="C3953" t="s">
        <v>19</v>
      </c>
      <c r="D3953" t="s">
        <v>1089</v>
      </c>
      <c r="E3953" t="s">
        <v>1090</v>
      </c>
      <c r="F3953" t="s">
        <v>1091</v>
      </c>
      <c r="G3953">
        <v>1418</v>
      </c>
      <c r="H3953" t="s">
        <v>1092</v>
      </c>
      <c r="I3953">
        <v>63300030</v>
      </c>
      <c r="J3953" t="s">
        <v>1488</v>
      </c>
      <c r="K3953" s="3"/>
      <c r="L3953" s="3">
        <v>15999.999999600001</v>
      </c>
      <c r="M3953" s="3">
        <v>15999.999999600001</v>
      </c>
      <c r="N3953" s="107"/>
      <c r="O3953" s="100"/>
      <c r="P3953" s="3">
        <f t="shared" si="61"/>
        <v>31999.999999200001</v>
      </c>
    </row>
    <row r="3954" spans="1:16" x14ac:dyDescent="0.35">
      <c r="A3954" t="s">
        <v>10</v>
      </c>
      <c r="C3954" t="s">
        <v>19</v>
      </c>
      <c r="D3954" t="s">
        <v>1089</v>
      </c>
      <c r="E3954" t="s">
        <v>1090</v>
      </c>
      <c r="F3954" t="s">
        <v>1091</v>
      </c>
      <c r="G3954">
        <v>1418</v>
      </c>
      <c r="H3954" t="s">
        <v>1092</v>
      </c>
      <c r="I3954">
        <v>63300033</v>
      </c>
      <c r="J3954" t="s">
        <v>1661</v>
      </c>
      <c r="K3954" s="3"/>
      <c r="L3954" s="3">
        <v>20000.000000399999</v>
      </c>
      <c r="M3954" s="3">
        <v>20000.000000399999</v>
      </c>
      <c r="N3954" s="107"/>
      <c r="O3954" s="100"/>
      <c r="P3954" s="3">
        <f t="shared" si="61"/>
        <v>40000.000000799999</v>
      </c>
    </row>
    <row r="3955" spans="1:16" x14ac:dyDescent="0.35">
      <c r="A3955" t="s">
        <v>10</v>
      </c>
      <c r="C3955" t="s">
        <v>19</v>
      </c>
      <c r="D3955" t="s">
        <v>1089</v>
      </c>
      <c r="E3955" t="s">
        <v>1090</v>
      </c>
      <c r="F3955" t="s">
        <v>1091</v>
      </c>
      <c r="G3955">
        <v>1418</v>
      </c>
      <c r="H3955" t="s">
        <v>1092</v>
      </c>
      <c r="I3955">
        <v>63300056</v>
      </c>
      <c r="J3955" t="s">
        <v>1536</v>
      </c>
      <c r="K3955" s="3"/>
      <c r="L3955" s="3">
        <v>97319.393674161285</v>
      </c>
      <c r="M3955" s="3">
        <v>100725.57245275693</v>
      </c>
      <c r="N3955" s="107"/>
      <c r="O3955" s="100"/>
      <c r="P3955" s="3">
        <f t="shared" si="61"/>
        <v>198044.96612691821</v>
      </c>
    </row>
    <row r="3956" spans="1:16" x14ac:dyDescent="0.35">
      <c r="A3956" t="s">
        <v>10</v>
      </c>
      <c r="C3956" t="s">
        <v>19</v>
      </c>
      <c r="D3956" t="s">
        <v>1089</v>
      </c>
      <c r="E3956" t="s">
        <v>1093</v>
      </c>
      <c r="F3956" t="s">
        <v>1094</v>
      </c>
      <c r="G3956">
        <v>1418</v>
      </c>
      <c r="H3956" t="s">
        <v>1092</v>
      </c>
      <c r="I3956">
        <v>63300030</v>
      </c>
      <c r="J3956" t="s">
        <v>1488</v>
      </c>
      <c r="K3956" s="3"/>
      <c r="L3956" s="3">
        <v>29796</v>
      </c>
      <c r="M3956" s="3">
        <v>29796</v>
      </c>
      <c r="N3956" s="107"/>
      <c r="O3956" s="100"/>
      <c r="P3956" s="3">
        <f t="shared" si="61"/>
        <v>59592</v>
      </c>
    </row>
    <row r="3957" spans="1:16" x14ac:dyDescent="0.35">
      <c r="A3957" t="s">
        <v>10</v>
      </c>
      <c r="C3957" t="s">
        <v>19</v>
      </c>
      <c r="D3957" t="s">
        <v>1089</v>
      </c>
      <c r="E3957" t="s">
        <v>1093</v>
      </c>
      <c r="F3957" t="s">
        <v>1094</v>
      </c>
      <c r="G3957">
        <v>1418</v>
      </c>
      <c r="H3957" t="s">
        <v>1092</v>
      </c>
      <c r="I3957">
        <v>63300056</v>
      </c>
      <c r="J3957" t="s">
        <v>1536</v>
      </c>
      <c r="K3957" s="3"/>
      <c r="L3957" s="3">
        <v>351637.55862569</v>
      </c>
      <c r="M3957" s="3">
        <v>363944.87317758909</v>
      </c>
      <c r="N3957" s="107"/>
      <c r="O3957" s="100"/>
      <c r="P3957" s="3">
        <f t="shared" si="61"/>
        <v>715582.43180327909</v>
      </c>
    </row>
    <row r="3958" spans="1:16" x14ac:dyDescent="0.35">
      <c r="A3958" t="s">
        <v>10</v>
      </c>
      <c r="C3958" t="s">
        <v>19</v>
      </c>
      <c r="D3958" t="s">
        <v>1089</v>
      </c>
      <c r="E3958" t="s">
        <v>1093</v>
      </c>
      <c r="F3958" t="s">
        <v>1094</v>
      </c>
      <c r="G3958">
        <v>1418</v>
      </c>
      <c r="H3958" t="s">
        <v>1092</v>
      </c>
      <c r="I3958">
        <v>63300070</v>
      </c>
      <c r="J3958" t="s">
        <v>1658</v>
      </c>
      <c r="K3958" s="3"/>
      <c r="L3958" s="3">
        <v>385</v>
      </c>
      <c r="M3958" s="3">
        <v>385</v>
      </c>
      <c r="N3958" s="107"/>
      <c r="O3958" s="100"/>
      <c r="P3958" s="3">
        <f t="shared" si="61"/>
        <v>770</v>
      </c>
    </row>
    <row r="3959" spans="1:16" x14ac:dyDescent="0.35">
      <c r="A3959" t="s">
        <v>10</v>
      </c>
      <c r="C3959" t="s">
        <v>19</v>
      </c>
      <c r="D3959" t="s">
        <v>1089</v>
      </c>
      <c r="E3959" t="s">
        <v>1093</v>
      </c>
      <c r="F3959" t="s">
        <v>1094</v>
      </c>
      <c r="G3959">
        <v>1418</v>
      </c>
      <c r="H3959" t="s">
        <v>1092</v>
      </c>
      <c r="I3959">
        <v>63300150</v>
      </c>
      <c r="J3959" t="s">
        <v>1680</v>
      </c>
      <c r="K3959" s="3"/>
      <c r="L3959" s="3">
        <v>90340.012799999997</v>
      </c>
      <c r="M3959" s="3">
        <v>92146.813055999999</v>
      </c>
      <c r="N3959" s="107"/>
      <c r="O3959" s="100"/>
      <c r="P3959" s="3">
        <f t="shared" si="61"/>
        <v>182486.82585600001</v>
      </c>
    </row>
    <row r="3960" spans="1:16" x14ac:dyDescent="0.35">
      <c r="A3960" t="s">
        <v>10</v>
      </c>
      <c r="C3960" t="s">
        <v>19</v>
      </c>
      <c r="D3960" t="s">
        <v>32</v>
      </c>
      <c r="E3960" t="s">
        <v>1182</v>
      </c>
      <c r="F3960" t="s">
        <v>1183</v>
      </c>
      <c r="G3960">
        <v>1260</v>
      </c>
      <c r="H3960" t="s">
        <v>1184</v>
      </c>
      <c r="I3960">
        <v>63300056</v>
      </c>
      <c r="J3960" t="s">
        <v>1536</v>
      </c>
      <c r="K3960" s="3"/>
      <c r="L3960" s="3">
        <v>139960.05455868712</v>
      </c>
      <c r="M3960" s="3">
        <v>144858.65646824116</v>
      </c>
      <c r="N3960" s="107"/>
      <c r="O3960" s="100"/>
      <c r="P3960" s="3">
        <f t="shared" si="61"/>
        <v>284818.71102692827</v>
      </c>
    </row>
    <row r="3961" spans="1:16" x14ac:dyDescent="0.35">
      <c r="A3961" t="s">
        <v>10</v>
      </c>
      <c r="C3961" t="s">
        <v>19</v>
      </c>
      <c r="D3961" t="s">
        <v>32</v>
      </c>
      <c r="E3961" t="s">
        <v>1182</v>
      </c>
      <c r="F3961" t="s">
        <v>1183</v>
      </c>
      <c r="G3961">
        <v>1260</v>
      </c>
      <c r="H3961" t="s">
        <v>1184</v>
      </c>
      <c r="I3961">
        <v>63300150</v>
      </c>
      <c r="J3961" t="s">
        <v>1680</v>
      </c>
      <c r="K3961" s="3"/>
      <c r="L3961" s="3">
        <v>36379.666800000006</v>
      </c>
      <c r="M3961" s="3">
        <v>37107.260136000004</v>
      </c>
      <c r="N3961" s="107"/>
      <c r="O3961" s="100"/>
      <c r="P3961" s="3">
        <f t="shared" si="61"/>
        <v>73486.926936000003</v>
      </c>
    </row>
    <row r="3962" spans="1:16" x14ac:dyDescent="0.35">
      <c r="A3962" t="s">
        <v>10</v>
      </c>
      <c r="C3962" t="s">
        <v>19</v>
      </c>
      <c r="D3962" t="s">
        <v>32</v>
      </c>
      <c r="E3962" t="s">
        <v>1729</v>
      </c>
      <c r="F3962" t="s">
        <v>1730</v>
      </c>
      <c r="G3962">
        <v>1260</v>
      </c>
      <c r="H3962" t="s">
        <v>1184</v>
      </c>
      <c r="I3962">
        <v>63300150</v>
      </c>
      <c r="J3962" t="s">
        <v>1680</v>
      </c>
      <c r="K3962" s="3"/>
      <c r="L3962" s="3">
        <v>975613.25160000008</v>
      </c>
      <c r="M3962" s="3">
        <v>995125.5166320001</v>
      </c>
      <c r="N3962" s="107"/>
      <c r="O3962" s="100"/>
      <c r="P3962" s="3">
        <f t="shared" si="61"/>
        <v>1970738.7682320001</v>
      </c>
    </row>
    <row r="3963" spans="1:16" x14ac:dyDescent="0.35">
      <c r="A3963" t="s">
        <v>10</v>
      </c>
      <c r="C3963" t="s">
        <v>19</v>
      </c>
      <c r="D3963" t="s">
        <v>32</v>
      </c>
      <c r="E3963" t="s">
        <v>1185</v>
      </c>
      <c r="F3963" t="s">
        <v>1186</v>
      </c>
      <c r="G3963">
        <v>1260</v>
      </c>
      <c r="H3963" t="s">
        <v>1184</v>
      </c>
      <c r="I3963">
        <v>63300056</v>
      </c>
      <c r="J3963" t="s">
        <v>1536</v>
      </c>
      <c r="K3963" s="3"/>
      <c r="L3963" s="3">
        <v>175232.10708714364</v>
      </c>
      <c r="M3963" s="3">
        <v>181365.23083519365</v>
      </c>
      <c r="N3963" s="107"/>
      <c r="O3963" s="100"/>
      <c r="P3963" s="3">
        <f t="shared" si="61"/>
        <v>356597.33792233729</v>
      </c>
    </row>
    <row r="3964" spans="1:16" x14ac:dyDescent="0.35">
      <c r="A3964" t="s">
        <v>10</v>
      </c>
      <c r="C3964" t="s">
        <v>19</v>
      </c>
      <c r="D3964" t="s">
        <v>32</v>
      </c>
      <c r="E3964" t="s">
        <v>1187</v>
      </c>
      <c r="F3964" t="s">
        <v>1188</v>
      </c>
      <c r="G3964">
        <v>1260</v>
      </c>
      <c r="H3964" t="s">
        <v>1184</v>
      </c>
      <c r="I3964">
        <v>63300030</v>
      </c>
      <c r="J3964" t="s">
        <v>1488</v>
      </c>
      <c r="K3964" s="3"/>
      <c r="L3964" s="3">
        <v>8000.0000004000003</v>
      </c>
      <c r="M3964" s="3">
        <v>8000.0000004000003</v>
      </c>
      <c r="N3964" s="107"/>
      <c r="O3964" s="100"/>
      <c r="P3964" s="3">
        <f t="shared" si="61"/>
        <v>16000.000000800001</v>
      </c>
    </row>
    <row r="3965" spans="1:16" x14ac:dyDescent="0.35">
      <c r="A3965" t="s">
        <v>10</v>
      </c>
      <c r="C3965" t="s">
        <v>19</v>
      </c>
      <c r="D3965" t="s">
        <v>32</v>
      </c>
      <c r="E3965" t="s">
        <v>1187</v>
      </c>
      <c r="F3965" t="s">
        <v>1188</v>
      </c>
      <c r="G3965">
        <v>1260</v>
      </c>
      <c r="H3965" t="s">
        <v>1184</v>
      </c>
      <c r="I3965">
        <v>63300033</v>
      </c>
      <c r="J3965" t="s">
        <v>1661</v>
      </c>
      <c r="K3965" s="3"/>
      <c r="L3965" s="3">
        <v>7902.9999995999997</v>
      </c>
      <c r="M3965" s="3">
        <v>7902.9999995999997</v>
      </c>
      <c r="N3965" s="107"/>
      <c r="O3965" s="100"/>
      <c r="P3965" s="3">
        <f t="shared" si="61"/>
        <v>15805.999999199999</v>
      </c>
    </row>
    <row r="3966" spans="1:16" x14ac:dyDescent="0.35">
      <c r="A3966" t="s">
        <v>10</v>
      </c>
      <c r="C3966" t="s">
        <v>19</v>
      </c>
      <c r="D3966" t="s">
        <v>32</v>
      </c>
      <c r="E3966" t="s">
        <v>1187</v>
      </c>
      <c r="F3966" t="s">
        <v>1188</v>
      </c>
      <c r="G3966">
        <v>1260</v>
      </c>
      <c r="H3966" t="s">
        <v>1184</v>
      </c>
      <c r="I3966">
        <v>63300035</v>
      </c>
      <c r="J3966" t="s">
        <v>1886</v>
      </c>
      <c r="K3966" s="3"/>
      <c r="L3966" s="3">
        <v>2971.3824</v>
      </c>
      <c r="M3966" s="3">
        <v>3030.8100479999998</v>
      </c>
      <c r="N3966" s="107"/>
      <c r="O3966" s="100"/>
      <c r="P3966" s="3">
        <f t="shared" si="61"/>
        <v>6002.1924479999998</v>
      </c>
    </row>
    <row r="3967" spans="1:16" x14ac:dyDescent="0.35">
      <c r="A3967" t="s">
        <v>10</v>
      </c>
      <c r="C3967" t="s">
        <v>19</v>
      </c>
      <c r="D3967" t="s">
        <v>32</v>
      </c>
      <c r="E3967" t="s">
        <v>1187</v>
      </c>
      <c r="F3967" t="s">
        <v>1188</v>
      </c>
      <c r="G3967">
        <v>1260</v>
      </c>
      <c r="H3967" t="s">
        <v>1184</v>
      </c>
      <c r="I3967">
        <v>63300056</v>
      </c>
      <c r="J3967" t="s">
        <v>1536</v>
      </c>
      <c r="K3967" s="3"/>
      <c r="L3967" s="3">
        <v>374558.87052645511</v>
      </c>
      <c r="M3967" s="3">
        <v>387668.43099488103</v>
      </c>
      <c r="N3967" s="107"/>
      <c r="O3967" s="100"/>
      <c r="P3967" s="3">
        <f t="shared" si="61"/>
        <v>762227.30152133619</v>
      </c>
    </row>
    <row r="3968" spans="1:16" x14ac:dyDescent="0.35">
      <c r="A3968" t="s">
        <v>10</v>
      </c>
      <c r="C3968" t="s">
        <v>19</v>
      </c>
      <c r="D3968" t="s">
        <v>32</v>
      </c>
      <c r="E3968" t="s">
        <v>1187</v>
      </c>
      <c r="F3968" t="s">
        <v>1188</v>
      </c>
      <c r="G3968">
        <v>1260</v>
      </c>
      <c r="H3968" t="s">
        <v>1184</v>
      </c>
      <c r="I3968">
        <v>63300060</v>
      </c>
      <c r="J3968" t="s">
        <v>1546</v>
      </c>
      <c r="K3968" s="3"/>
      <c r="L3968" s="3">
        <v>50000.000000400003</v>
      </c>
      <c r="M3968" s="3">
        <v>50000.000000400003</v>
      </c>
      <c r="N3968" s="107"/>
      <c r="O3968" s="100"/>
      <c r="P3968" s="3">
        <f t="shared" si="61"/>
        <v>100000.00000080001</v>
      </c>
    </row>
    <row r="3969" spans="1:16" x14ac:dyDescent="0.35">
      <c r="A3969" t="s">
        <v>10</v>
      </c>
      <c r="C3969" t="s">
        <v>19</v>
      </c>
      <c r="D3969" t="s">
        <v>32</v>
      </c>
      <c r="E3969" t="s">
        <v>1187</v>
      </c>
      <c r="F3969" t="s">
        <v>1188</v>
      </c>
      <c r="G3969">
        <v>1260</v>
      </c>
      <c r="H3969" t="s">
        <v>1184</v>
      </c>
      <c r="I3969">
        <v>63300065</v>
      </c>
      <c r="J3969" t="s">
        <v>1627</v>
      </c>
      <c r="K3969" s="3"/>
      <c r="L3969" s="3">
        <v>669.99999960000002</v>
      </c>
      <c r="M3969" s="3">
        <v>669.99999960000002</v>
      </c>
      <c r="N3969" s="107"/>
      <c r="O3969" s="100"/>
      <c r="P3969" s="3">
        <f t="shared" si="61"/>
        <v>1339.9999992</v>
      </c>
    </row>
    <row r="3970" spans="1:16" x14ac:dyDescent="0.35">
      <c r="A3970" t="s">
        <v>10</v>
      </c>
      <c r="C3970" t="s">
        <v>19</v>
      </c>
      <c r="D3970" t="s">
        <v>32</v>
      </c>
      <c r="E3970" t="s">
        <v>1187</v>
      </c>
      <c r="F3970" t="s">
        <v>1188</v>
      </c>
      <c r="G3970">
        <v>1260</v>
      </c>
      <c r="H3970" t="s">
        <v>1184</v>
      </c>
      <c r="I3970">
        <v>63300135</v>
      </c>
      <c r="J3970" t="s">
        <v>1895</v>
      </c>
      <c r="K3970" s="3"/>
      <c r="L3970" s="3">
        <v>72</v>
      </c>
      <c r="M3970" s="3">
        <v>72</v>
      </c>
      <c r="N3970" s="107"/>
      <c r="O3970" s="100"/>
      <c r="P3970" s="3">
        <f t="shared" si="61"/>
        <v>144</v>
      </c>
    </row>
    <row r="3971" spans="1:16" x14ac:dyDescent="0.35">
      <c r="A3971" t="s">
        <v>10</v>
      </c>
      <c r="C3971" t="s">
        <v>19</v>
      </c>
      <c r="D3971" t="s">
        <v>32</v>
      </c>
      <c r="E3971" t="s">
        <v>1511</v>
      </c>
      <c r="F3971" t="s">
        <v>1512</v>
      </c>
      <c r="G3971">
        <v>1266</v>
      </c>
      <c r="H3971" t="s">
        <v>50</v>
      </c>
      <c r="I3971">
        <v>63300030</v>
      </c>
      <c r="J3971" t="s">
        <v>1488</v>
      </c>
      <c r="K3971" s="3"/>
      <c r="L3971" s="3">
        <v>64428</v>
      </c>
      <c r="M3971" s="3">
        <v>64428</v>
      </c>
      <c r="N3971" s="107"/>
      <c r="O3971" s="100"/>
      <c r="P3971" s="3">
        <f t="shared" si="61"/>
        <v>128856</v>
      </c>
    </row>
    <row r="3972" spans="1:16" x14ac:dyDescent="0.35">
      <c r="A3972" t="s">
        <v>10</v>
      </c>
      <c r="C3972" t="s">
        <v>19</v>
      </c>
      <c r="D3972" t="s">
        <v>32</v>
      </c>
      <c r="E3972" t="s">
        <v>1511</v>
      </c>
      <c r="F3972" t="s">
        <v>1512</v>
      </c>
      <c r="G3972">
        <v>1266</v>
      </c>
      <c r="H3972" t="s">
        <v>50</v>
      </c>
      <c r="I3972">
        <v>63300033</v>
      </c>
      <c r="J3972" t="s">
        <v>1661</v>
      </c>
      <c r="K3972" s="3"/>
      <c r="L3972" s="3">
        <v>5530467.9999996005</v>
      </c>
      <c r="M3972" s="3">
        <v>5530467.9999996005</v>
      </c>
      <c r="N3972" s="107"/>
      <c r="O3972" s="100"/>
      <c r="P3972" s="3">
        <f t="shared" ref="P3972:P4035" si="62">SUM(L3972:N3972)</f>
        <v>11060935.999999201</v>
      </c>
    </row>
    <row r="3973" spans="1:16" x14ac:dyDescent="0.35">
      <c r="A3973" t="s">
        <v>10</v>
      </c>
      <c r="C3973" t="s">
        <v>19</v>
      </c>
      <c r="D3973" t="s">
        <v>32</v>
      </c>
      <c r="E3973" t="s">
        <v>1511</v>
      </c>
      <c r="F3973" t="s">
        <v>1512</v>
      </c>
      <c r="G3973">
        <v>1266</v>
      </c>
      <c r="H3973" t="s">
        <v>50</v>
      </c>
      <c r="I3973">
        <v>63300160</v>
      </c>
      <c r="J3973" t="s">
        <v>1878</v>
      </c>
      <c r="K3973" s="3"/>
      <c r="L3973" s="3">
        <v>9756116.4269102011</v>
      </c>
      <c r="M3973" s="3">
        <v>10001906.811027799</v>
      </c>
      <c r="N3973" s="107"/>
      <c r="O3973" s="100"/>
      <c r="P3973" s="3">
        <f t="shared" si="62"/>
        <v>19758023.237938002</v>
      </c>
    </row>
    <row r="3974" spans="1:16" x14ac:dyDescent="0.35">
      <c r="A3974" t="s">
        <v>10</v>
      </c>
      <c r="C3974" t="s">
        <v>19</v>
      </c>
      <c r="D3974" t="s">
        <v>32</v>
      </c>
      <c r="E3974" t="s">
        <v>1174</v>
      </c>
      <c r="F3974" t="s">
        <v>1175</v>
      </c>
      <c r="G3974">
        <v>1266</v>
      </c>
      <c r="H3974" t="s">
        <v>50</v>
      </c>
      <c r="I3974">
        <v>63300033</v>
      </c>
      <c r="J3974" t="s">
        <v>1661</v>
      </c>
      <c r="K3974" s="3"/>
      <c r="L3974" s="3">
        <v>540</v>
      </c>
      <c r="M3974" s="3">
        <v>540</v>
      </c>
      <c r="N3974" s="107"/>
      <c r="O3974" s="100"/>
      <c r="P3974" s="3">
        <f t="shared" si="62"/>
        <v>1080</v>
      </c>
    </row>
    <row r="3975" spans="1:16" x14ac:dyDescent="0.35">
      <c r="A3975" t="s">
        <v>10</v>
      </c>
      <c r="C3975" t="s">
        <v>19</v>
      </c>
      <c r="D3975" t="s">
        <v>32</v>
      </c>
      <c r="E3975" t="s">
        <v>1174</v>
      </c>
      <c r="F3975" t="s">
        <v>1175</v>
      </c>
      <c r="G3975">
        <v>1266</v>
      </c>
      <c r="H3975" t="s">
        <v>50</v>
      </c>
      <c r="I3975">
        <v>63300056</v>
      </c>
      <c r="J3975" t="s">
        <v>1536</v>
      </c>
      <c r="K3975" s="3"/>
      <c r="L3975" s="3">
        <v>192083.28780893469</v>
      </c>
      <c r="M3975" s="3">
        <v>198806.20288224739</v>
      </c>
      <c r="N3975" s="107"/>
      <c r="O3975" s="100"/>
      <c r="P3975" s="3">
        <f t="shared" si="62"/>
        <v>390889.49069118209</v>
      </c>
    </row>
    <row r="3976" spans="1:16" x14ac:dyDescent="0.35">
      <c r="A3976" t="s">
        <v>10</v>
      </c>
      <c r="C3976" t="s">
        <v>19</v>
      </c>
      <c r="D3976" t="s">
        <v>32</v>
      </c>
      <c r="E3976" t="s">
        <v>1174</v>
      </c>
      <c r="F3976" t="s">
        <v>1175</v>
      </c>
      <c r="G3976">
        <v>1266</v>
      </c>
      <c r="H3976" t="s">
        <v>50</v>
      </c>
      <c r="I3976">
        <v>63300060</v>
      </c>
      <c r="J3976" t="s">
        <v>1546</v>
      </c>
      <c r="K3976" s="3"/>
      <c r="L3976" s="3">
        <v>540</v>
      </c>
      <c r="M3976" s="3">
        <v>540</v>
      </c>
      <c r="N3976" s="107"/>
      <c r="O3976" s="100"/>
      <c r="P3976" s="3">
        <f t="shared" si="62"/>
        <v>1080</v>
      </c>
    </row>
    <row r="3977" spans="1:16" x14ac:dyDescent="0.35">
      <c r="A3977" t="s">
        <v>10</v>
      </c>
      <c r="C3977" t="s">
        <v>19</v>
      </c>
      <c r="D3977" t="s">
        <v>32</v>
      </c>
      <c r="E3977" t="s">
        <v>1174</v>
      </c>
      <c r="F3977" t="s">
        <v>1175</v>
      </c>
      <c r="G3977">
        <v>1266</v>
      </c>
      <c r="H3977" t="s">
        <v>50</v>
      </c>
      <c r="I3977">
        <v>63300150</v>
      </c>
      <c r="J3977" t="s">
        <v>1680</v>
      </c>
      <c r="K3977" s="3"/>
      <c r="L3977" s="3">
        <v>-1475270.352</v>
      </c>
      <c r="M3977" s="3">
        <v>-1468775.7590399999</v>
      </c>
      <c r="N3977" s="107"/>
      <c r="O3977" s="100"/>
      <c r="P3977" s="3">
        <f t="shared" si="62"/>
        <v>-2944046.1110399999</v>
      </c>
    </row>
    <row r="3978" spans="1:16" x14ac:dyDescent="0.35">
      <c r="A3978" t="s">
        <v>10</v>
      </c>
      <c r="C3978" t="s">
        <v>19</v>
      </c>
      <c r="D3978" t="s">
        <v>32</v>
      </c>
      <c r="E3978" t="s">
        <v>48</v>
      </c>
      <c r="F3978" t="s">
        <v>49</v>
      </c>
      <c r="G3978">
        <v>1266</v>
      </c>
      <c r="H3978" t="s">
        <v>50</v>
      </c>
      <c r="I3978">
        <v>63300030</v>
      </c>
      <c r="J3978" t="s">
        <v>1488</v>
      </c>
      <c r="K3978" s="3"/>
      <c r="L3978" s="3">
        <v>28884</v>
      </c>
      <c r="M3978" s="3">
        <v>28884</v>
      </c>
      <c r="N3978" s="107"/>
      <c r="O3978" s="100"/>
      <c r="P3978" s="3">
        <f t="shared" si="62"/>
        <v>57768</v>
      </c>
    </row>
    <row r="3979" spans="1:16" x14ac:dyDescent="0.35">
      <c r="A3979" t="s">
        <v>10</v>
      </c>
      <c r="C3979" t="s">
        <v>19</v>
      </c>
      <c r="D3979" t="s">
        <v>32</v>
      </c>
      <c r="E3979" t="s">
        <v>48</v>
      </c>
      <c r="F3979" t="s">
        <v>49</v>
      </c>
      <c r="G3979">
        <v>1266</v>
      </c>
      <c r="H3979" t="s">
        <v>50</v>
      </c>
      <c r="I3979">
        <v>63300031</v>
      </c>
      <c r="J3979" t="s">
        <v>16</v>
      </c>
      <c r="K3979" s="3"/>
      <c r="L3979" s="3">
        <v>1200</v>
      </c>
      <c r="M3979" s="3">
        <v>1200</v>
      </c>
      <c r="N3979" s="107"/>
      <c r="O3979" s="100"/>
      <c r="P3979" s="3">
        <f t="shared" si="62"/>
        <v>2400</v>
      </c>
    </row>
    <row r="3980" spans="1:16" x14ac:dyDescent="0.35">
      <c r="A3980" t="s">
        <v>10</v>
      </c>
      <c r="C3980" t="s">
        <v>19</v>
      </c>
      <c r="D3980" t="s">
        <v>32</v>
      </c>
      <c r="E3980" t="s">
        <v>48</v>
      </c>
      <c r="F3980" t="s">
        <v>49</v>
      </c>
      <c r="G3980">
        <v>1266</v>
      </c>
      <c r="H3980" t="s">
        <v>50</v>
      </c>
      <c r="I3980">
        <v>63300033</v>
      </c>
      <c r="J3980" t="s">
        <v>1661</v>
      </c>
      <c r="K3980" s="3"/>
      <c r="L3980" s="3">
        <v>3600</v>
      </c>
      <c r="M3980" s="3">
        <v>3600</v>
      </c>
      <c r="N3980" s="107"/>
      <c r="O3980" s="100"/>
      <c r="P3980" s="3">
        <f t="shared" si="62"/>
        <v>7200</v>
      </c>
    </row>
    <row r="3981" spans="1:16" x14ac:dyDescent="0.35">
      <c r="A3981" t="s">
        <v>10</v>
      </c>
      <c r="C3981" t="s">
        <v>19</v>
      </c>
      <c r="D3981" t="s">
        <v>32</v>
      </c>
      <c r="E3981" t="s">
        <v>48</v>
      </c>
      <c r="F3981" t="s">
        <v>49</v>
      </c>
      <c r="G3981">
        <v>1266</v>
      </c>
      <c r="H3981" t="s">
        <v>50</v>
      </c>
      <c r="I3981">
        <v>63300056</v>
      </c>
      <c r="J3981" t="s">
        <v>1536</v>
      </c>
      <c r="K3981" s="3"/>
      <c r="L3981" s="3">
        <v>766566.58317245601</v>
      </c>
      <c r="M3981" s="3">
        <v>793396.41358349193</v>
      </c>
      <c r="N3981" s="107"/>
      <c r="O3981" s="100"/>
      <c r="P3981" s="3">
        <f t="shared" si="62"/>
        <v>1559962.9967559478</v>
      </c>
    </row>
    <row r="3982" spans="1:16" x14ac:dyDescent="0.35">
      <c r="A3982" t="s">
        <v>10</v>
      </c>
      <c r="C3982" t="s">
        <v>19</v>
      </c>
      <c r="D3982" t="s">
        <v>32</v>
      </c>
      <c r="E3982" t="s">
        <v>1625</v>
      </c>
      <c r="F3982" t="s">
        <v>1626</v>
      </c>
      <c r="G3982">
        <v>1266</v>
      </c>
      <c r="H3982" t="s">
        <v>50</v>
      </c>
      <c r="I3982">
        <v>63300033</v>
      </c>
      <c r="J3982" t="s">
        <v>1661</v>
      </c>
      <c r="K3982" s="3"/>
      <c r="L3982" s="3">
        <v>48000</v>
      </c>
      <c r="M3982" s="3">
        <v>48000</v>
      </c>
      <c r="N3982" s="107"/>
      <c r="O3982" s="100"/>
      <c r="P3982" s="3">
        <f t="shared" si="62"/>
        <v>96000</v>
      </c>
    </row>
    <row r="3983" spans="1:16" x14ac:dyDescent="0.35">
      <c r="A3983" t="s">
        <v>10</v>
      </c>
      <c r="C3983" t="s">
        <v>19</v>
      </c>
      <c r="D3983" t="s">
        <v>32</v>
      </c>
      <c r="E3983" t="s">
        <v>1625</v>
      </c>
      <c r="F3983" t="s">
        <v>1626</v>
      </c>
      <c r="G3983">
        <v>1266</v>
      </c>
      <c r="H3983" t="s">
        <v>50</v>
      </c>
      <c r="I3983">
        <v>63300060</v>
      </c>
      <c r="J3983" t="s">
        <v>1546</v>
      </c>
      <c r="K3983" s="3"/>
      <c r="L3983" s="3">
        <v>36000</v>
      </c>
      <c r="M3983" s="3">
        <v>36000</v>
      </c>
      <c r="N3983" s="107"/>
      <c r="O3983" s="100"/>
      <c r="P3983" s="3">
        <f t="shared" si="62"/>
        <v>72000</v>
      </c>
    </row>
    <row r="3984" spans="1:16" x14ac:dyDescent="0.35">
      <c r="A3984" t="s">
        <v>10</v>
      </c>
      <c r="C3984" t="s">
        <v>19</v>
      </c>
      <c r="D3984" t="s">
        <v>32</v>
      </c>
      <c r="E3984" t="s">
        <v>1625</v>
      </c>
      <c r="F3984" t="s">
        <v>1626</v>
      </c>
      <c r="G3984">
        <v>1266</v>
      </c>
      <c r="H3984" t="s">
        <v>50</v>
      </c>
      <c r="I3984">
        <v>63300150</v>
      </c>
      <c r="J3984" t="s">
        <v>1680</v>
      </c>
      <c r="K3984" s="3"/>
      <c r="L3984" s="3">
        <v>773720.76009849692</v>
      </c>
      <c r="M3984" s="3">
        <v>789195.17530046683</v>
      </c>
      <c r="N3984" s="107"/>
      <c r="O3984" s="100"/>
      <c r="P3984" s="3">
        <f t="shared" si="62"/>
        <v>1562915.9353989637</v>
      </c>
    </row>
    <row r="3985" spans="1:16" x14ac:dyDescent="0.35">
      <c r="A3985" t="s">
        <v>10</v>
      </c>
      <c r="C3985" t="s">
        <v>19</v>
      </c>
      <c r="D3985" t="s">
        <v>32</v>
      </c>
      <c r="E3985" t="s">
        <v>1176</v>
      </c>
      <c r="F3985" t="s">
        <v>1177</v>
      </c>
      <c r="G3985">
        <v>1266</v>
      </c>
      <c r="H3985" t="s">
        <v>50</v>
      </c>
      <c r="I3985">
        <v>63300033</v>
      </c>
      <c r="J3985" t="s">
        <v>1661</v>
      </c>
      <c r="K3985" s="3"/>
      <c r="L3985" s="3">
        <v>1152000</v>
      </c>
      <c r="M3985" s="3">
        <v>1152000</v>
      </c>
      <c r="N3985" s="107"/>
      <c r="O3985" s="100"/>
      <c r="P3985" s="3">
        <f t="shared" si="62"/>
        <v>2304000</v>
      </c>
    </row>
    <row r="3986" spans="1:16" x14ac:dyDescent="0.35">
      <c r="A3986" t="s">
        <v>10</v>
      </c>
      <c r="C3986" t="s">
        <v>19</v>
      </c>
      <c r="D3986" t="s">
        <v>32</v>
      </c>
      <c r="E3986" t="s">
        <v>1176</v>
      </c>
      <c r="F3986" t="s">
        <v>1177</v>
      </c>
      <c r="G3986">
        <v>1266</v>
      </c>
      <c r="H3986" t="s">
        <v>50</v>
      </c>
      <c r="I3986">
        <v>63300056</v>
      </c>
      <c r="J3986" t="s">
        <v>1536</v>
      </c>
      <c r="K3986" s="3"/>
      <c r="L3986" s="3">
        <v>103783.22171087434</v>
      </c>
      <c r="M3986" s="3">
        <v>107415.63447075493</v>
      </c>
      <c r="N3986" s="107"/>
      <c r="O3986" s="100"/>
      <c r="P3986" s="3">
        <f t="shared" si="62"/>
        <v>211198.85618162926</v>
      </c>
    </row>
    <row r="3987" spans="1:16" x14ac:dyDescent="0.35">
      <c r="A3987" t="s">
        <v>10</v>
      </c>
      <c r="C3987" t="s">
        <v>19</v>
      </c>
      <c r="D3987" t="s">
        <v>32</v>
      </c>
      <c r="E3987" t="s">
        <v>1176</v>
      </c>
      <c r="F3987" t="s">
        <v>1177</v>
      </c>
      <c r="G3987">
        <v>1266</v>
      </c>
      <c r="H3987" t="s">
        <v>50</v>
      </c>
      <c r="I3987">
        <v>63300060</v>
      </c>
      <c r="J3987" t="s">
        <v>1546</v>
      </c>
      <c r="K3987" s="3"/>
      <c r="L3987" s="3">
        <v>120000</v>
      </c>
      <c r="M3987" s="3">
        <v>120000</v>
      </c>
      <c r="N3987" s="107"/>
      <c r="O3987" s="100"/>
      <c r="P3987" s="3">
        <f t="shared" si="62"/>
        <v>240000</v>
      </c>
    </row>
    <row r="3988" spans="1:16" x14ac:dyDescent="0.35">
      <c r="A3988" t="s">
        <v>10</v>
      </c>
      <c r="C3988" t="s">
        <v>19</v>
      </c>
      <c r="D3988" t="s">
        <v>32</v>
      </c>
      <c r="E3988" t="s">
        <v>1176</v>
      </c>
      <c r="F3988" t="s">
        <v>1177</v>
      </c>
      <c r="G3988">
        <v>1266</v>
      </c>
      <c r="H3988" t="s">
        <v>50</v>
      </c>
      <c r="I3988">
        <v>63300150</v>
      </c>
      <c r="J3988" t="s">
        <v>1680</v>
      </c>
      <c r="K3988" s="3"/>
      <c r="L3988" s="3">
        <v>3304135.3782746964</v>
      </c>
      <c r="M3988" s="3">
        <v>3370218.0858401903</v>
      </c>
      <c r="N3988" s="107"/>
      <c r="O3988" s="100"/>
      <c r="P3988" s="3">
        <f t="shared" si="62"/>
        <v>6674353.4641148867</v>
      </c>
    </row>
    <row r="3989" spans="1:16" x14ac:dyDescent="0.35">
      <c r="A3989" t="s">
        <v>10</v>
      </c>
      <c r="C3989" t="s">
        <v>19</v>
      </c>
      <c r="D3989" t="s">
        <v>32</v>
      </c>
      <c r="E3989" t="s">
        <v>1176</v>
      </c>
      <c r="F3989" t="s">
        <v>1177</v>
      </c>
      <c r="G3989">
        <v>1266</v>
      </c>
      <c r="H3989" t="s">
        <v>50</v>
      </c>
      <c r="I3989">
        <v>63300152</v>
      </c>
      <c r="J3989" t="s">
        <v>1741</v>
      </c>
      <c r="K3989" s="3"/>
      <c r="L3989" s="3">
        <v>18727.2</v>
      </c>
      <c r="M3989" s="3">
        <v>19101.744000000002</v>
      </c>
      <c r="N3989" s="107"/>
      <c r="O3989" s="100"/>
      <c r="P3989" s="3">
        <f t="shared" si="62"/>
        <v>37828.944000000003</v>
      </c>
    </row>
    <row r="3990" spans="1:16" x14ac:dyDescent="0.35">
      <c r="A3990" t="s">
        <v>10</v>
      </c>
      <c r="C3990" t="s">
        <v>19</v>
      </c>
      <c r="D3990" t="s">
        <v>32</v>
      </c>
      <c r="E3990" t="s">
        <v>1176</v>
      </c>
      <c r="F3990" t="s">
        <v>1177</v>
      </c>
      <c r="G3990">
        <v>1266</v>
      </c>
      <c r="H3990" t="s">
        <v>50</v>
      </c>
      <c r="I3990">
        <v>63300155</v>
      </c>
      <c r="J3990" t="s">
        <v>1877</v>
      </c>
      <c r="K3990" s="3"/>
      <c r="L3990" s="3">
        <v>5688.9999995999997</v>
      </c>
      <c r="M3990" s="3">
        <v>5688.9999995999997</v>
      </c>
      <c r="N3990" s="107"/>
      <c r="O3990" s="100"/>
      <c r="P3990" s="3">
        <f t="shared" si="62"/>
        <v>11377.999999199999</v>
      </c>
    </row>
    <row r="3991" spans="1:16" x14ac:dyDescent="0.35">
      <c r="A3991" t="s">
        <v>10</v>
      </c>
      <c r="C3991" t="s">
        <v>19</v>
      </c>
      <c r="D3991" t="s">
        <v>32</v>
      </c>
      <c r="E3991" t="s">
        <v>1178</v>
      </c>
      <c r="F3991" t="s">
        <v>1179</v>
      </c>
      <c r="G3991">
        <v>1266</v>
      </c>
      <c r="H3991" t="s">
        <v>50</v>
      </c>
      <c r="I3991">
        <v>63300033</v>
      </c>
      <c r="J3991" t="s">
        <v>1661</v>
      </c>
      <c r="K3991" s="3"/>
      <c r="L3991" s="3">
        <v>120000</v>
      </c>
      <c r="M3991" s="3">
        <v>120000</v>
      </c>
      <c r="N3991" s="107"/>
      <c r="O3991" s="100"/>
      <c r="P3991" s="3">
        <f t="shared" si="62"/>
        <v>240000</v>
      </c>
    </row>
    <row r="3992" spans="1:16" x14ac:dyDescent="0.35">
      <c r="A3992" t="s">
        <v>10</v>
      </c>
      <c r="C3992" t="s">
        <v>19</v>
      </c>
      <c r="D3992" t="s">
        <v>32</v>
      </c>
      <c r="E3992" t="s">
        <v>1178</v>
      </c>
      <c r="F3992" t="s">
        <v>1179</v>
      </c>
      <c r="G3992">
        <v>1266</v>
      </c>
      <c r="H3992" t="s">
        <v>50</v>
      </c>
      <c r="I3992">
        <v>63300056</v>
      </c>
      <c r="J3992" t="s">
        <v>1536</v>
      </c>
      <c r="K3992" s="3"/>
      <c r="L3992" s="3">
        <v>108105.43865730711</v>
      </c>
      <c r="M3992" s="3">
        <v>111889.12901031286</v>
      </c>
      <c r="N3992" s="107"/>
      <c r="O3992" s="100"/>
      <c r="P3992" s="3">
        <f t="shared" si="62"/>
        <v>219994.56766761997</v>
      </c>
    </row>
    <row r="3993" spans="1:16" x14ac:dyDescent="0.35">
      <c r="A3993" t="s">
        <v>10</v>
      </c>
      <c r="C3993" t="s">
        <v>19</v>
      </c>
      <c r="D3993" t="s">
        <v>32</v>
      </c>
      <c r="E3993" t="s">
        <v>1178</v>
      </c>
      <c r="F3993" t="s">
        <v>1179</v>
      </c>
      <c r="G3993">
        <v>1266</v>
      </c>
      <c r="H3993" t="s">
        <v>50</v>
      </c>
      <c r="I3993">
        <v>63300150</v>
      </c>
      <c r="J3993" t="s">
        <v>1680</v>
      </c>
      <c r="K3993" s="3"/>
      <c r="L3993" s="3">
        <v>8659.2491998959595</v>
      </c>
      <c r="M3993" s="3">
        <v>8832.4341838938781</v>
      </c>
      <c r="N3993" s="107"/>
      <c r="O3993" s="100"/>
      <c r="P3993" s="3">
        <f t="shared" si="62"/>
        <v>17491.683383789838</v>
      </c>
    </row>
    <row r="3994" spans="1:16" x14ac:dyDescent="0.35">
      <c r="A3994" t="s">
        <v>10</v>
      </c>
      <c r="C3994" t="s">
        <v>19</v>
      </c>
      <c r="D3994" t="s">
        <v>32</v>
      </c>
      <c r="E3994" t="s">
        <v>1180</v>
      </c>
      <c r="F3994" t="s">
        <v>1181</v>
      </c>
      <c r="G3994">
        <v>1266</v>
      </c>
      <c r="H3994" t="s">
        <v>50</v>
      </c>
      <c r="I3994">
        <v>63300056</v>
      </c>
      <c r="J3994" t="s">
        <v>1536</v>
      </c>
      <c r="K3994" s="3"/>
      <c r="L3994" s="3">
        <v>172948.14802726018</v>
      </c>
      <c r="M3994" s="3">
        <v>179001.33320821426</v>
      </c>
      <c r="N3994" s="107"/>
      <c r="O3994" s="100"/>
      <c r="P3994" s="3">
        <f t="shared" si="62"/>
        <v>351949.48123547446</v>
      </c>
    </row>
    <row r="3995" spans="1:16" x14ac:dyDescent="0.35">
      <c r="A3995" t="s">
        <v>10</v>
      </c>
      <c r="C3995" t="s">
        <v>19</v>
      </c>
      <c r="D3995" t="s">
        <v>32</v>
      </c>
      <c r="E3995" t="s">
        <v>1180</v>
      </c>
      <c r="F3995" t="s">
        <v>1181</v>
      </c>
      <c r="G3995">
        <v>1266</v>
      </c>
      <c r="H3995" t="s">
        <v>50</v>
      </c>
      <c r="I3995">
        <v>63300150</v>
      </c>
      <c r="J3995" t="s">
        <v>1680</v>
      </c>
      <c r="K3995" s="3"/>
      <c r="L3995" s="3">
        <v>324729.64800000004</v>
      </c>
      <c r="M3995" s="3">
        <v>331224.24096000002</v>
      </c>
      <c r="N3995" s="107"/>
      <c r="O3995" s="100"/>
      <c r="P3995" s="3">
        <f t="shared" si="62"/>
        <v>655953.88896000013</v>
      </c>
    </row>
    <row r="3996" spans="1:16" x14ac:dyDescent="0.35">
      <c r="A3996" t="s">
        <v>10</v>
      </c>
      <c r="C3996" t="s">
        <v>19</v>
      </c>
      <c r="D3996" t="s">
        <v>32</v>
      </c>
      <c r="E3996" t="s">
        <v>1513</v>
      </c>
      <c r="F3996" t="s">
        <v>1514</v>
      </c>
      <c r="G3996">
        <v>1266</v>
      </c>
      <c r="H3996" t="s">
        <v>50</v>
      </c>
      <c r="I3996">
        <v>63300030</v>
      </c>
      <c r="J3996" t="s">
        <v>1488</v>
      </c>
      <c r="K3996" s="3"/>
      <c r="L3996" s="3">
        <v>120000</v>
      </c>
      <c r="M3996" s="3">
        <v>120000</v>
      </c>
      <c r="N3996" s="107"/>
      <c r="O3996" s="100"/>
      <c r="P3996" s="3">
        <f t="shared" si="62"/>
        <v>240000</v>
      </c>
    </row>
    <row r="3997" spans="1:16" x14ac:dyDescent="0.35">
      <c r="A3997" t="s">
        <v>10</v>
      </c>
      <c r="C3997" t="s">
        <v>19</v>
      </c>
      <c r="D3997" t="s">
        <v>32</v>
      </c>
      <c r="E3997" t="s">
        <v>1027</v>
      </c>
      <c r="F3997" t="s">
        <v>1028</v>
      </c>
      <c r="G3997">
        <v>1505</v>
      </c>
      <c r="H3997" t="s">
        <v>1029</v>
      </c>
      <c r="I3997">
        <v>63300030</v>
      </c>
      <c r="J3997" t="s">
        <v>1488</v>
      </c>
      <c r="K3997" s="3"/>
      <c r="L3997" s="3">
        <v>1000</v>
      </c>
      <c r="M3997" s="3">
        <v>1000</v>
      </c>
      <c r="N3997" s="107"/>
      <c r="O3997" s="100"/>
      <c r="P3997" s="3">
        <f t="shared" si="62"/>
        <v>2000</v>
      </c>
    </row>
    <row r="3998" spans="1:16" x14ac:dyDescent="0.35">
      <c r="A3998" t="s">
        <v>10</v>
      </c>
      <c r="C3998" t="s">
        <v>19</v>
      </c>
      <c r="D3998" t="s">
        <v>32</v>
      </c>
      <c r="E3998" t="s">
        <v>1027</v>
      </c>
      <c r="F3998" t="s">
        <v>1028</v>
      </c>
      <c r="G3998">
        <v>1505</v>
      </c>
      <c r="H3998" t="s">
        <v>1029</v>
      </c>
      <c r="I3998">
        <v>63300056</v>
      </c>
      <c r="J3998" t="s">
        <v>1536</v>
      </c>
      <c r="K3998" s="3"/>
      <c r="L3998" s="3">
        <v>201896.50962932134</v>
      </c>
      <c r="M3998" s="3">
        <v>208962.88746634757</v>
      </c>
      <c r="N3998" s="107"/>
      <c r="O3998" s="100"/>
      <c r="P3998" s="3">
        <f t="shared" si="62"/>
        <v>410859.39709566894</v>
      </c>
    </row>
    <row r="3999" spans="1:16" x14ac:dyDescent="0.35">
      <c r="A3999" t="s">
        <v>10</v>
      </c>
      <c r="C3999" t="s">
        <v>19</v>
      </c>
      <c r="D3999" t="s">
        <v>32</v>
      </c>
      <c r="E3999" t="s">
        <v>984</v>
      </c>
      <c r="F3999" t="s">
        <v>985</v>
      </c>
      <c r="G3999">
        <v>3030</v>
      </c>
      <c r="H3999" t="s">
        <v>986</v>
      </c>
      <c r="I3999">
        <v>63300030</v>
      </c>
      <c r="J3999" t="s">
        <v>1488</v>
      </c>
      <c r="K3999" s="3"/>
      <c r="L3999" s="3">
        <v>3999.9999996000001</v>
      </c>
      <c r="M3999" s="3">
        <v>3999.9999996000001</v>
      </c>
      <c r="N3999" s="107"/>
      <c r="O3999" s="100"/>
      <c r="P3999" s="3">
        <f t="shared" si="62"/>
        <v>7999.9999992000003</v>
      </c>
    </row>
    <row r="4000" spans="1:16" x14ac:dyDescent="0.35">
      <c r="A4000" t="s">
        <v>10</v>
      </c>
      <c r="C4000" t="s">
        <v>19</v>
      </c>
      <c r="D4000" t="s">
        <v>32</v>
      </c>
      <c r="E4000" t="s">
        <v>984</v>
      </c>
      <c r="F4000" t="s">
        <v>985</v>
      </c>
      <c r="G4000">
        <v>3030</v>
      </c>
      <c r="H4000" t="s">
        <v>986</v>
      </c>
      <c r="I4000">
        <v>63300033</v>
      </c>
      <c r="J4000" t="s">
        <v>1661</v>
      </c>
      <c r="K4000" s="3"/>
      <c r="L4000" s="3">
        <v>203320.0000001</v>
      </c>
      <c r="M4000" s="3">
        <v>203320.0000001</v>
      </c>
      <c r="N4000" s="107"/>
      <c r="O4000" s="100"/>
      <c r="P4000" s="3">
        <f t="shared" si="62"/>
        <v>406640.0000002</v>
      </c>
    </row>
    <row r="4001" spans="1:16" x14ac:dyDescent="0.35">
      <c r="A4001" t="s">
        <v>10</v>
      </c>
      <c r="C4001" t="s">
        <v>19</v>
      </c>
      <c r="D4001" t="s">
        <v>32</v>
      </c>
      <c r="E4001" t="s">
        <v>984</v>
      </c>
      <c r="F4001" t="s">
        <v>985</v>
      </c>
      <c r="G4001">
        <v>3030</v>
      </c>
      <c r="H4001" t="s">
        <v>986</v>
      </c>
      <c r="I4001">
        <v>63300056</v>
      </c>
      <c r="J4001" t="s">
        <v>1536</v>
      </c>
      <c r="K4001" s="3"/>
      <c r="L4001" s="3">
        <v>325728.8753145003</v>
      </c>
      <c r="M4001" s="3">
        <v>337129.38595050777</v>
      </c>
      <c r="N4001" s="107"/>
      <c r="O4001" s="100"/>
      <c r="P4001" s="3">
        <f t="shared" si="62"/>
        <v>662858.26126500801</v>
      </c>
    </row>
    <row r="4002" spans="1:16" x14ac:dyDescent="0.35">
      <c r="A4002" t="s">
        <v>10</v>
      </c>
      <c r="C4002" t="s">
        <v>19</v>
      </c>
      <c r="D4002" t="s">
        <v>32</v>
      </c>
      <c r="E4002" t="s">
        <v>984</v>
      </c>
      <c r="F4002" t="s">
        <v>985</v>
      </c>
      <c r="G4002">
        <v>3030</v>
      </c>
      <c r="H4002" t="s">
        <v>986</v>
      </c>
      <c r="I4002">
        <v>63300060</v>
      </c>
      <c r="J4002" t="s">
        <v>1546</v>
      </c>
      <c r="K4002" s="3"/>
      <c r="L4002" s="3">
        <v>10688.000000399999</v>
      </c>
      <c r="M4002" s="3">
        <v>10688.000000399999</v>
      </c>
      <c r="N4002" s="107"/>
      <c r="O4002" s="100"/>
      <c r="P4002" s="3">
        <f t="shared" si="62"/>
        <v>21376.000000799999</v>
      </c>
    </row>
    <row r="4003" spans="1:16" x14ac:dyDescent="0.35">
      <c r="A4003" t="s">
        <v>10</v>
      </c>
      <c r="C4003" t="s">
        <v>19</v>
      </c>
      <c r="D4003" t="s">
        <v>32</v>
      </c>
      <c r="E4003" t="s">
        <v>987</v>
      </c>
      <c r="F4003" t="s">
        <v>988</v>
      </c>
      <c r="G4003">
        <v>3030</v>
      </c>
      <c r="H4003" t="s">
        <v>986</v>
      </c>
      <c r="I4003">
        <v>63300056</v>
      </c>
      <c r="J4003" t="s">
        <v>1536</v>
      </c>
      <c r="K4003" s="3"/>
      <c r="L4003" s="3">
        <v>88841.889159543702</v>
      </c>
      <c r="M4003" s="3">
        <v>91951.355280127726</v>
      </c>
      <c r="N4003" s="107"/>
      <c r="O4003" s="100"/>
      <c r="P4003" s="3">
        <f t="shared" si="62"/>
        <v>180793.24443967143</v>
      </c>
    </row>
    <row r="4004" spans="1:16" x14ac:dyDescent="0.35">
      <c r="A4004" t="s">
        <v>10</v>
      </c>
      <c r="C4004" t="s">
        <v>19</v>
      </c>
      <c r="D4004" t="s">
        <v>32</v>
      </c>
      <c r="E4004" t="s">
        <v>987</v>
      </c>
      <c r="F4004" t="s">
        <v>988</v>
      </c>
      <c r="G4004">
        <v>3030</v>
      </c>
      <c r="H4004" t="s">
        <v>986</v>
      </c>
      <c r="I4004">
        <v>63300075</v>
      </c>
      <c r="J4004" t="s">
        <v>1480</v>
      </c>
      <c r="K4004" s="3"/>
      <c r="L4004" s="3">
        <v>7726.6874999999982</v>
      </c>
      <c r="M4004" s="3">
        <v>7842.5878124999972</v>
      </c>
      <c r="N4004" s="107"/>
      <c r="O4004" s="100"/>
      <c r="P4004" s="3">
        <f t="shared" si="62"/>
        <v>15569.275312499994</v>
      </c>
    </row>
    <row r="4005" spans="1:16" x14ac:dyDescent="0.35">
      <c r="A4005" t="s">
        <v>10</v>
      </c>
      <c r="C4005" t="s">
        <v>19</v>
      </c>
      <c r="D4005" t="s">
        <v>32</v>
      </c>
      <c r="E4005" t="s">
        <v>748</v>
      </c>
      <c r="F4005" t="s">
        <v>749</v>
      </c>
      <c r="G4005">
        <v>4014</v>
      </c>
      <c r="H4005" t="s">
        <v>750</v>
      </c>
      <c r="I4005">
        <v>63300056</v>
      </c>
      <c r="J4005" t="s">
        <v>1536</v>
      </c>
      <c r="K4005" s="3"/>
      <c r="L4005" s="3">
        <v>881939.77344239829</v>
      </c>
      <c r="M4005" s="3">
        <v>912807.66551288217</v>
      </c>
      <c r="N4005" s="107"/>
      <c r="O4005" s="100"/>
      <c r="P4005" s="3">
        <f t="shared" si="62"/>
        <v>1794747.4389552805</v>
      </c>
    </row>
    <row r="4006" spans="1:16" x14ac:dyDescent="0.35">
      <c r="A4006" t="s">
        <v>10</v>
      </c>
      <c r="C4006" t="s">
        <v>19</v>
      </c>
      <c r="D4006" t="s">
        <v>32</v>
      </c>
      <c r="E4006" t="s">
        <v>751</v>
      </c>
      <c r="F4006" t="s">
        <v>752</v>
      </c>
      <c r="G4006">
        <v>4014</v>
      </c>
      <c r="H4006" t="s">
        <v>750</v>
      </c>
      <c r="I4006">
        <v>63300056</v>
      </c>
      <c r="J4006" t="s">
        <v>1536</v>
      </c>
      <c r="K4006" s="3"/>
      <c r="L4006" s="3">
        <v>886554.44091081526</v>
      </c>
      <c r="M4006" s="3">
        <v>917583.84634269378</v>
      </c>
      <c r="N4006" s="107"/>
      <c r="O4006" s="100"/>
      <c r="P4006" s="3">
        <f t="shared" si="62"/>
        <v>1804138.287253509</v>
      </c>
    </row>
    <row r="4007" spans="1:16" x14ac:dyDescent="0.35">
      <c r="A4007" t="s">
        <v>10</v>
      </c>
      <c r="C4007" t="s">
        <v>19</v>
      </c>
      <c r="D4007" t="s">
        <v>32</v>
      </c>
      <c r="E4007" t="s">
        <v>753</v>
      </c>
      <c r="F4007" t="s">
        <v>754</v>
      </c>
      <c r="G4007">
        <v>4014</v>
      </c>
      <c r="H4007" t="s">
        <v>750</v>
      </c>
      <c r="I4007">
        <v>63300030</v>
      </c>
      <c r="J4007" t="s">
        <v>1488</v>
      </c>
      <c r="K4007" s="3"/>
      <c r="L4007" s="3">
        <v>27603</v>
      </c>
      <c r="M4007" s="3">
        <v>27603</v>
      </c>
      <c r="N4007" s="107"/>
      <c r="O4007" s="100"/>
      <c r="P4007" s="3">
        <f t="shared" si="62"/>
        <v>55206</v>
      </c>
    </row>
    <row r="4008" spans="1:16" x14ac:dyDescent="0.35">
      <c r="A4008" t="s">
        <v>10</v>
      </c>
      <c r="C4008" t="s">
        <v>19</v>
      </c>
      <c r="D4008" t="s">
        <v>32</v>
      </c>
      <c r="E4008" t="s">
        <v>753</v>
      </c>
      <c r="F4008" t="s">
        <v>754</v>
      </c>
      <c r="G4008">
        <v>4014</v>
      </c>
      <c r="H4008" t="s">
        <v>750</v>
      </c>
      <c r="I4008">
        <v>63300033</v>
      </c>
      <c r="J4008" t="s">
        <v>1661</v>
      </c>
      <c r="K4008" s="3"/>
      <c r="L4008" s="3">
        <v>1</v>
      </c>
      <c r="M4008" s="3">
        <v>1</v>
      </c>
      <c r="N4008" s="107"/>
      <c r="O4008" s="100"/>
      <c r="P4008" s="3">
        <f t="shared" si="62"/>
        <v>2</v>
      </c>
    </row>
    <row r="4009" spans="1:16" x14ac:dyDescent="0.35">
      <c r="A4009" t="s">
        <v>10</v>
      </c>
      <c r="C4009" t="s">
        <v>19</v>
      </c>
      <c r="D4009" t="s">
        <v>32</v>
      </c>
      <c r="E4009" t="s">
        <v>753</v>
      </c>
      <c r="F4009" t="s">
        <v>754</v>
      </c>
      <c r="G4009">
        <v>4014</v>
      </c>
      <c r="H4009" t="s">
        <v>750</v>
      </c>
      <c r="I4009">
        <v>63300056</v>
      </c>
      <c r="J4009" t="s">
        <v>1536</v>
      </c>
      <c r="K4009" s="3"/>
      <c r="L4009" s="3">
        <v>570681.01380130195</v>
      </c>
      <c r="M4009" s="3">
        <v>590654.84928434738</v>
      </c>
      <c r="N4009" s="107"/>
      <c r="O4009" s="100"/>
      <c r="P4009" s="3">
        <f t="shared" si="62"/>
        <v>1161335.8630856494</v>
      </c>
    </row>
    <row r="4010" spans="1:16" x14ac:dyDescent="0.35">
      <c r="A4010" t="s">
        <v>10</v>
      </c>
      <c r="C4010" t="s">
        <v>19</v>
      </c>
      <c r="D4010" t="s">
        <v>32</v>
      </c>
      <c r="E4010" t="s">
        <v>753</v>
      </c>
      <c r="F4010" t="s">
        <v>754</v>
      </c>
      <c r="G4010">
        <v>4014</v>
      </c>
      <c r="H4010" t="s">
        <v>750</v>
      </c>
      <c r="I4010">
        <v>63300075</v>
      </c>
      <c r="J4010" t="s">
        <v>1480</v>
      </c>
      <c r="K4010" s="3"/>
      <c r="L4010" s="3">
        <v>3708.809999999999</v>
      </c>
      <c r="M4010" s="3">
        <v>3764.4421499999985</v>
      </c>
      <c r="N4010" s="107"/>
      <c r="O4010" s="100"/>
      <c r="P4010" s="3">
        <f t="shared" si="62"/>
        <v>7473.2521499999975</v>
      </c>
    </row>
    <row r="4011" spans="1:16" x14ac:dyDescent="0.35">
      <c r="A4011" t="s">
        <v>10</v>
      </c>
      <c r="C4011" t="s">
        <v>19</v>
      </c>
      <c r="D4011" t="s">
        <v>32</v>
      </c>
      <c r="E4011" t="s">
        <v>1055</v>
      </c>
      <c r="F4011" t="s">
        <v>1056</v>
      </c>
      <c r="G4011">
        <v>1439</v>
      </c>
      <c r="H4011" t="s">
        <v>1057</v>
      </c>
      <c r="I4011">
        <v>63300056</v>
      </c>
      <c r="J4011" t="s">
        <v>1536</v>
      </c>
      <c r="K4011" s="3"/>
      <c r="L4011" s="3">
        <v>14847.69065020868</v>
      </c>
      <c r="M4011" s="3">
        <v>15367.359822965984</v>
      </c>
      <c r="N4011" s="107"/>
      <c r="O4011" s="100"/>
      <c r="P4011" s="3">
        <f t="shared" si="62"/>
        <v>30215.050473174662</v>
      </c>
    </row>
    <row r="4012" spans="1:16" x14ac:dyDescent="0.35">
      <c r="A4012" t="s">
        <v>10</v>
      </c>
      <c r="C4012" t="s">
        <v>19</v>
      </c>
      <c r="D4012" t="s">
        <v>32</v>
      </c>
      <c r="E4012" t="s">
        <v>1058</v>
      </c>
      <c r="F4012" t="s">
        <v>1059</v>
      </c>
      <c r="G4012">
        <v>1439</v>
      </c>
      <c r="H4012" t="s">
        <v>1057</v>
      </c>
      <c r="I4012">
        <v>63300030</v>
      </c>
      <c r="J4012" t="s">
        <v>1488</v>
      </c>
      <c r="K4012" s="3"/>
      <c r="L4012" s="3">
        <v>4000</v>
      </c>
      <c r="M4012" s="3">
        <v>4000</v>
      </c>
      <c r="N4012" s="107"/>
      <c r="O4012" s="100"/>
      <c r="P4012" s="3">
        <f t="shared" si="62"/>
        <v>8000</v>
      </c>
    </row>
    <row r="4013" spans="1:16" x14ac:dyDescent="0.35">
      <c r="A4013" t="s">
        <v>10</v>
      </c>
      <c r="C4013" t="s">
        <v>19</v>
      </c>
      <c r="D4013" t="s">
        <v>32</v>
      </c>
      <c r="E4013" t="s">
        <v>1058</v>
      </c>
      <c r="F4013" t="s">
        <v>1059</v>
      </c>
      <c r="G4013">
        <v>1439</v>
      </c>
      <c r="H4013" t="s">
        <v>1057</v>
      </c>
      <c r="I4013">
        <v>63300033</v>
      </c>
      <c r="J4013" t="s">
        <v>1661</v>
      </c>
      <c r="K4013" s="3"/>
      <c r="L4013" s="3">
        <v>2000</v>
      </c>
      <c r="M4013" s="3">
        <v>2000</v>
      </c>
      <c r="N4013" s="107"/>
      <c r="O4013" s="100"/>
      <c r="P4013" s="3">
        <f t="shared" si="62"/>
        <v>4000</v>
      </c>
    </row>
    <row r="4014" spans="1:16" x14ac:dyDescent="0.35">
      <c r="A4014" t="s">
        <v>10</v>
      </c>
      <c r="C4014" t="s">
        <v>19</v>
      </c>
      <c r="D4014" t="s">
        <v>32</v>
      </c>
      <c r="E4014" t="s">
        <v>1058</v>
      </c>
      <c r="F4014" t="s">
        <v>1059</v>
      </c>
      <c r="G4014">
        <v>1439</v>
      </c>
      <c r="H4014" t="s">
        <v>1057</v>
      </c>
      <c r="I4014">
        <v>63300056</v>
      </c>
      <c r="J4014" t="s">
        <v>1536</v>
      </c>
      <c r="K4014" s="3"/>
      <c r="L4014" s="3">
        <v>401747.2623573555</v>
      </c>
      <c r="M4014" s="3">
        <v>415808.41653986293</v>
      </c>
      <c r="N4014" s="107"/>
      <c r="O4014" s="100"/>
      <c r="P4014" s="3">
        <f t="shared" si="62"/>
        <v>817555.67889721843</v>
      </c>
    </row>
    <row r="4015" spans="1:16" x14ac:dyDescent="0.35">
      <c r="A4015" t="s">
        <v>10</v>
      </c>
      <c r="C4015" t="s">
        <v>19</v>
      </c>
      <c r="D4015" t="s">
        <v>32</v>
      </c>
      <c r="E4015" t="s">
        <v>401</v>
      </c>
      <c r="F4015" t="s">
        <v>402</v>
      </c>
      <c r="G4015">
        <v>4560</v>
      </c>
      <c r="H4015" t="s">
        <v>403</v>
      </c>
      <c r="I4015">
        <v>63300056</v>
      </c>
      <c r="J4015" t="s">
        <v>1536</v>
      </c>
      <c r="K4015" s="3"/>
      <c r="L4015" s="3">
        <v>122021.23481915209</v>
      </c>
      <c r="M4015" s="3">
        <v>126291.97803782239</v>
      </c>
      <c r="N4015" s="107"/>
      <c r="O4015" s="100"/>
      <c r="P4015" s="3">
        <f t="shared" si="62"/>
        <v>248313.21285697448</v>
      </c>
    </row>
    <row r="4016" spans="1:16" x14ac:dyDescent="0.35">
      <c r="A4016" t="s">
        <v>10</v>
      </c>
      <c r="C4016" t="s">
        <v>19</v>
      </c>
      <c r="D4016" t="s">
        <v>32</v>
      </c>
      <c r="E4016" t="s">
        <v>404</v>
      </c>
      <c r="F4016" t="s">
        <v>405</v>
      </c>
      <c r="G4016">
        <v>4560</v>
      </c>
      <c r="H4016" t="s">
        <v>403</v>
      </c>
      <c r="I4016">
        <v>63300056</v>
      </c>
      <c r="J4016" t="s">
        <v>1536</v>
      </c>
      <c r="K4016" s="3"/>
      <c r="L4016" s="3">
        <v>70634.022744162954</v>
      </c>
      <c r="M4016" s="3">
        <v>73106.213540208657</v>
      </c>
      <c r="N4016" s="107"/>
      <c r="O4016" s="100"/>
      <c r="P4016" s="3">
        <f t="shared" si="62"/>
        <v>143740.23628437161</v>
      </c>
    </row>
    <row r="4017" spans="1:16" x14ac:dyDescent="0.35">
      <c r="A4017" t="s">
        <v>10</v>
      </c>
      <c r="C4017" t="s">
        <v>19</v>
      </c>
      <c r="D4017" t="s">
        <v>32</v>
      </c>
      <c r="E4017" t="s">
        <v>1636</v>
      </c>
      <c r="F4017" t="s">
        <v>1637</v>
      </c>
      <c r="G4017">
        <v>4560</v>
      </c>
      <c r="H4017" t="s">
        <v>403</v>
      </c>
      <c r="I4017">
        <v>63300065</v>
      </c>
      <c r="J4017" t="s">
        <v>1627</v>
      </c>
      <c r="K4017" s="3"/>
      <c r="L4017" s="3">
        <v>150000</v>
      </c>
      <c r="M4017" s="3">
        <v>150000</v>
      </c>
      <c r="N4017" s="107"/>
      <c r="O4017" s="100"/>
      <c r="P4017" s="3">
        <f t="shared" si="62"/>
        <v>300000</v>
      </c>
    </row>
    <row r="4018" spans="1:16" x14ac:dyDescent="0.35">
      <c r="A4018" t="s">
        <v>10</v>
      </c>
      <c r="C4018" t="s">
        <v>19</v>
      </c>
      <c r="D4018" t="s">
        <v>32</v>
      </c>
      <c r="E4018" t="s">
        <v>1883</v>
      </c>
      <c r="F4018" t="s">
        <v>1884</v>
      </c>
      <c r="G4018">
        <v>4520</v>
      </c>
      <c r="H4018" t="s">
        <v>1885</v>
      </c>
      <c r="I4018">
        <v>63300160</v>
      </c>
      <c r="J4018" t="s">
        <v>1878</v>
      </c>
      <c r="K4018" s="3"/>
      <c r="L4018" s="3">
        <v>31200</v>
      </c>
      <c r="M4018" s="3">
        <v>31200</v>
      </c>
      <c r="N4018" s="107"/>
      <c r="O4018" s="100"/>
      <c r="P4018" s="3">
        <f t="shared" si="62"/>
        <v>62400</v>
      </c>
    </row>
    <row r="4019" spans="1:16" x14ac:dyDescent="0.35">
      <c r="A4019" t="s">
        <v>10</v>
      </c>
      <c r="C4019" t="s">
        <v>19</v>
      </c>
      <c r="D4019" t="s">
        <v>32</v>
      </c>
      <c r="E4019" t="s">
        <v>1060</v>
      </c>
      <c r="F4019" t="s">
        <v>1061</v>
      </c>
      <c r="G4019">
        <v>1438</v>
      </c>
      <c r="H4019" t="s">
        <v>1062</v>
      </c>
      <c r="I4019">
        <v>63300056</v>
      </c>
      <c r="J4019" t="s">
        <v>1536</v>
      </c>
      <c r="K4019" s="3"/>
      <c r="L4019" s="3">
        <v>220474.27864642316</v>
      </c>
      <c r="M4019" s="3">
        <v>228190.87839904794</v>
      </c>
      <c r="N4019" s="107"/>
      <c r="O4019" s="100"/>
      <c r="P4019" s="3">
        <f t="shared" si="62"/>
        <v>448665.15704547113</v>
      </c>
    </row>
    <row r="4020" spans="1:16" x14ac:dyDescent="0.35">
      <c r="A4020" t="s">
        <v>10</v>
      </c>
      <c r="C4020" t="s">
        <v>19</v>
      </c>
      <c r="D4020" t="s">
        <v>32</v>
      </c>
      <c r="E4020" t="s">
        <v>1063</v>
      </c>
      <c r="F4020" t="s">
        <v>1064</v>
      </c>
      <c r="G4020">
        <v>1438</v>
      </c>
      <c r="H4020" t="s">
        <v>1062</v>
      </c>
      <c r="I4020">
        <v>63300030</v>
      </c>
      <c r="J4020" t="s">
        <v>1488</v>
      </c>
      <c r="K4020" s="3"/>
      <c r="L4020" s="3">
        <v>9000</v>
      </c>
      <c r="M4020" s="3">
        <v>9000</v>
      </c>
      <c r="N4020" s="107"/>
      <c r="O4020" s="100"/>
      <c r="P4020" s="3">
        <f t="shared" si="62"/>
        <v>18000</v>
      </c>
    </row>
    <row r="4021" spans="1:16" x14ac:dyDescent="0.35">
      <c r="A4021" t="s">
        <v>10</v>
      </c>
      <c r="C4021" t="s">
        <v>19</v>
      </c>
      <c r="D4021" t="s">
        <v>32</v>
      </c>
      <c r="E4021" t="s">
        <v>1063</v>
      </c>
      <c r="F4021" t="s">
        <v>1064</v>
      </c>
      <c r="G4021">
        <v>1438</v>
      </c>
      <c r="H4021" t="s">
        <v>1062</v>
      </c>
      <c r="I4021">
        <v>63300033</v>
      </c>
      <c r="J4021" t="s">
        <v>1661</v>
      </c>
      <c r="K4021" s="3"/>
      <c r="L4021" s="3">
        <v>4500</v>
      </c>
      <c r="M4021" s="3">
        <v>4500</v>
      </c>
      <c r="N4021" s="107"/>
      <c r="O4021" s="100"/>
      <c r="P4021" s="3">
        <f t="shared" si="62"/>
        <v>9000</v>
      </c>
    </row>
    <row r="4022" spans="1:16" x14ac:dyDescent="0.35">
      <c r="A4022" t="s">
        <v>10</v>
      </c>
      <c r="C4022" t="s">
        <v>19</v>
      </c>
      <c r="D4022" t="s">
        <v>32</v>
      </c>
      <c r="E4022" t="s">
        <v>1063</v>
      </c>
      <c r="F4022" t="s">
        <v>1064</v>
      </c>
      <c r="G4022">
        <v>1438</v>
      </c>
      <c r="H4022" t="s">
        <v>1062</v>
      </c>
      <c r="I4022">
        <v>63300035</v>
      </c>
      <c r="J4022" t="s">
        <v>1886</v>
      </c>
      <c r="K4022" s="3"/>
      <c r="L4022" s="3">
        <v>2080.8000000000002</v>
      </c>
      <c r="M4022" s="3">
        <v>2122.4160000000002</v>
      </c>
      <c r="N4022" s="107"/>
      <c r="O4022" s="100"/>
      <c r="P4022" s="3">
        <f t="shared" si="62"/>
        <v>4203.2160000000003</v>
      </c>
    </row>
    <row r="4023" spans="1:16" x14ac:dyDescent="0.35">
      <c r="A4023" t="s">
        <v>10</v>
      </c>
      <c r="C4023" t="s">
        <v>19</v>
      </c>
      <c r="D4023" t="s">
        <v>32</v>
      </c>
      <c r="E4023" t="s">
        <v>1063</v>
      </c>
      <c r="F4023" t="s">
        <v>1064</v>
      </c>
      <c r="G4023">
        <v>1438</v>
      </c>
      <c r="H4023" t="s">
        <v>1062</v>
      </c>
      <c r="I4023">
        <v>63300056</v>
      </c>
      <c r="J4023" t="s">
        <v>1536</v>
      </c>
      <c r="K4023" s="3"/>
      <c r="L4023" s="3">
        <v>255563.40937319817</v>
      </c>
      <c r="M4023" s="3">
        <v>264508.12870126008</v>
      </c>
      <c r="N4023" s="107"/>
      <c r="O4023" s="100"/>
      <c r="P4023" s="3">
        <f t="shared" si="62"/>
        <v>520071.53807445825</v>
      </c>
    </row>
    <row r="4024" spans="1:16" x14ac:dyDescent="0.35">
      <c r="A4024" t="s">
        <v>10</v>
      </c>
      <c r="C4024" t="s">
        <v>19</v>
      </c>
      <c r="D4024" t="s">
        <v>32</v>
      </c>
      <c r="E4024" t="s">
        <v>1063</v>
      </c>
      <c r="F4024" t="s">
        <v>1064</v>
      </c>
      <c r="G4024">
        <v>1438</v>
      </c>
      <c r="H4024" t="s">
        <v>1062</v>
      </c>
      <c r="I4024">
        <v>63300075</v>
      </c>
      <c r="J4024" t="s">
        <v>1480</v>
      </c>
      <c r="K4024" s="3"/>
      <c r="L4024" s="3">
        <v>19677.297499999993</v>
      </c>
      <c r="M4024" s="3">
        <v>19972.456962499993</v>
      </c>
      <c r="N4024" s="107"/>
      <c r="O4024" s="100"/>
      <c r="P4024" s="3">
        <f t="shared" si="62"/>
        <v>39649.754462499986</v>
      </c>
    </row>
    <row r="4025" spans="1:16" x14ac:dyDescent="0.35">
      <c r="A4025" t="s">
        <v>10</v>
      </c>
      <c r="C4025" t="s">
        <v>19</v>
      </c>
      <c r="D4025" t="s">
        <v>32</v>
      </c>
      <c r="E4025" t="s">
        <v>597</v>
      </c>
      <c r="F4025" t="s">
        <v>598</v>
      </c>
      <c r="G4025">
        <v>4206</v>
      </c>
      <c r="H4025" t="s">
        <v>35</v>
      </c>
      <c r="I4025">
        <v>63300030</v>
      </c>
      <c r="J4025" t="s">
        <v>1488</v>
      </c>
      <c r="K4025" s="3"/>
      <c r="L4025" s="3">
        <v>12500</v>
      </c>
      <c r="M4025" s="3">
        <v>12500</v>
      </c>
      <c r="N4025" s="107"/>
      <c r="O4025" s="100"/>
      <c r="P4025" s="3">
        <f t="shared" si="62"/>
        <v>25000</v>
      </c>
    </row>
    <row r="4026" spans="1:16" x14ac:dyDescent="0.35">
      <c r="A4026" t="s">
        <v>10</v>
      </c>
      <c r="C4026" t="s">
        <v>19</v>
      </c>
      <c r="D4026" t="s">
        <v>32</v>
      </c>
      <c r="E4026" t="s">
        <v>597</v>
      </c>
      <c r="F4026" t="s">
        <v>598</v>
      </c>
      <c r="G4026">
        <v>4206</v>
      </c>
      <c r="H4026" t="s">
        <v>35</v>
      </c>
      <c r="I4026">
        <v>63300056</v>
      </c>
      <c r="J4026" t="s">
        <v>1536</v>
      </c>
      <c r="K4026" s="3"/>
      <c r="L4026" s="3">
        <v>1193361.2444820919</v>
      </c>
      <c r="M4026" s="3">
        <v>1235128.8880389649</v>
      </c>
      <c r="N4026" s="107"/>
      <c r="O4026" s="100"/>
      <c r="P4026" s="3">
        <f t="shared" si="62"/>
        <v>2428490.1325210566</v>
      </c>
    </row>
    <row r="4027" spans="1:16" x14ac:dyDescent="0.35">
      <c r="A4027" t="s">
        <v>10</v>
      </c>
      <c r="C4027" t="s">
        <v>19</v>
      </c>
      <c r="D4027" t="s">
        <v>32</v>
      </c>
      <c r="E4027" t="s">
        <v>597</v>
      </c>
      <c r="F4027" t="s">
        <v>598</v>
      </c>
      <c r="G4027">
        <v>4206</v>
      </c>
      <c r="H4027" t="s">
        <v>35</v>
      </c>
      <c r="I4027">
        <v>63300150</v>
      </c>
      <c r="J4027" t="s">
        <v>1680</v>
      </c>
      <c r="K4027" s="3"/>
      <c r="L4027" s="3">
        <v>35056.278000000006</v>
      </c>
      <c r="M4027" s="3">
        <v>35757.403560000006</v>
      </c>
      <c r="N4027" s="107"/>
      <c r="O4027" s="100"/>
      <c r="P4027" s="3">
        <f t="shared" si="62"/>
        <v>70813.681560000012</v>
      </c>
    </row>
    <row r="4028" spans="1:16" x14ac:dyDescent="0.35">
      <c r="A4028" t="s">
        <v>10</v>
      </c>
      <c r="C4028" t="s">
        <v>19</v>
      </c>
      <c r="D4028" t="s">
        <v>32</v>
      </c>
      <c r="E4028" t="s">
        <v>33</v>
      </c>
      <c r="F4028" t="s">
        <v>34</v>
      </c>
      <c r="G4028">
        <v>4206</v>
      </c>
      <c r="H4028" t="s">
        <v>35</v>
      </c>
      <c r="I4028">
        <v>63300030</v>
      </c>
      <c r="J4028" t="s">
        <v>1488</v>
      </c>
      <c r="K4028" s="3"/>
      <c r="L4028" s="3">
        <v>4500</v>
      </c>
      <c r="M4028" s="3">
        <v>4500</v>
      </c>
      <c r="N4028" s="107"/>
      <c r="O4028" s="100"/>
      <c r="P4028" s="3">
        <f t="shared" si="62"/>
        <v>9000</v>
      </c>
    </row>
    <row r="4029" spans="1:16" x14ac:dyDescent="0.35">
      <c r="A4029" t="s">
        <v>10</v>
      </c>
      <c r="C4029" t="s">
        <v>19</v>
      </c>
      <c r="D4029" t="s">
        <v>32</v>
      </c>
      <c r="E4029" t="s">
        <v>33</v>
      </c>
      <c r="F4029" t="s">
        <v>34</v>
      </c>
      <c r="G4029">
        <v>4206</v>
      </c>
      <c r="H4029" t="s">
        <v>35</v>
      </c>
      <c r="I4029">
        <v>63300031</v>
      </c>
      <c r="J4029" t="s">
        <v>16</v>
      </c>
      <c r="K4029" s="3"/>
      <c r="L4029" s="3">
        <v>400</v>
      </c>
      <c r="M4029" s="3">
        <v>400</v>
      </c>
      <c r="N4029" s="107"/>
      <c r="O4029" s="100"/>
      <c r="P4029" s="3">
        <f t="shared" si="62"/>
        <v>800</v>
      </c>
    </row>
    <row r="4030" spans="1:16" x14ac:dyDescent="0.35">
      <c r="A4030" t="s">
        <v>10</v>
      </c>
      <c r="C4030" t="s">
        <v>19</v>
      </c>
      <c r="D4030" t="s">
        <v>32</v>
      </c>
      <c r="E4030" t="s">
        <v>33</v>
      </c>
      <c r="F4030" t="s">
        <v>34</v>
      </c>
      <c r="G4030">
        <v>4206</v>
      </c>
      <c r="H4030" t="s">
        <v>35</v>
      </c>
      <c r="I4030">
        <v>63300033</v>
      </c>
      <c r="J4030" t="s">
        <v>1661</v>
      </c>
      <c r="K4030" s="3"/>
      <c r="L4030" s="3">
        <v>8500</v>
      </c>
      <c r="M4030" s="3">
        <v>8500</v>
      </c>
      <c r="N4030" s="107"/>
      <c r="O4030" s="100"/>
      <c r="P4030" s="3">
        <f t="shared" si="62"/>
        <v>17000</v>
      </c>
    </row>
    <row r="4031" spans="1:16" x14ac:dyDescent="0.35">
      <c r="A4031" t="s">
        <v>10</v>
      </c>
      <c r="C4031" t="s">
        <v>19</v>
      </c>
      <c r="D4031" t="s">
        <v>32</v>
      </c>
      <c r="E4031" t="s">
        <v>33</v>
      </c>
      <c r="F4031" t="s">
        <v>34</v>
      </c>
      <c r="G4031">
        <v>4206</v>
      </c>
      <c r="H4031" t="s">
        <v>35</v>
      </c>
      <c r="I4031">
        <v>63300056</v>
      </c>
      <c r="J4031" t="s">
        <v>1536</v>
      </c>
      <c r="K4031" s="3"/>
      <c r="L4031" s="3">
        <v>242120.14481417989</v>
      </c>
      <c r="M4031" s="3">
        <v>250594.34988267618</v>
      </c>
      <c r="N4031" s="107"/>
      <c r="O4031" s="100"/>
      <c r="P4031" s="3">
        <f t="shared" si="62"/>
        <v>492714.49469685607</v>
      </c>
    </row>
    <row r="4032" spans="1:16" x14ac:dyDescent="0.35">
      <c r="A4032" t="s">
        <v>10</v>
      </c>
      <c r="C4032" t="s">
        <v>19</v>
      </c>
      <c r="D4032" t="s">
        <v>32</v>
      </c>
      <c r="E4032" t="s">
        <v>33</v>
      </c>
      <c r="F4032" t="s">
        <v>34</v>
      </c>
      <c r="G4032">
        <v>4206</v>
      </c>
      <c r="H4032" t="s">
        <v>35</v>
      </c>
      <c r="I4032">
        <v>63300060</v>
      </c>
      <c r="J4032" t="s">
        <v>1546</v>
      </c>
      <c r="K4032" s="3"/>
      <c r="L4032" s="3">
        <v>2400</v>
      </c>
      <c r="M4032" s="3">
        <v>2400</v>
      </c>
      <c r="N4032" s="107"/>
      <c r="O4032" s="100"/>
      <c r="P4032" s="3">
        <f t="shared" si="62"/>
        <v>4800</v>
      </c>
    </row>
    <row r="4033" spans="1:16" x14ac:dyDescent="0.35">
      <c r="A4033" t="s">
        <v>10</v>
      </c>
      <c r="C4033" t="s">
        <v>19</v>
      </c>
      <c r="D4033" t="s">
        <v>32</v>
      </c>
      <c r="E4033" t="s">
        <v>33</v>
      </c>
      <c r="F4033" t="s">
        <v>34</v>
      </c>
      <c r="G4033">
        <v>4206</v>
      </c>
      <c r="H4033" t="s">
        <v>35</v>
      </c>
      <c r="I4033">
        <v>63300075</v>
      </c>
      <c r="J4033" t="s">
        <v>1480</v>
      </c>
      <c r="K4033" s="3"/>
      <c r="L4033" s="3">
        <v>56662.374999999985</v>
      </c>
      <c r="M4033" s="3">
        <v>57512.310624999976</v>
      </c>
      <c r="N4033" s="107"/>
      <c r="O4033" s="100"/>
      <c r="P4033" s="3">
        <f t="shared" si="62"/>
        <v>114174.68562499995</v>
      </c>
    </row>
    <row r="4034" spans="1:16" x14ac:dyDescent="0.35">
      <c r="A4034" t="s">
        <v>10</v>
      </c>
      <c r="C4034" t="s">
        <v>19</v>
      </c>
      <c r="D4034" t="s">
        <v>32</v>
      </c>
      <c r="E4034" t="s">
        <v>1467</v>
      </c>
      <c r="F4034" t="s">
        <v>1468</v>
      </c>
      <c r="G4034">
        <v>1080</v>
      </c>
      <c r="H4034" t="s">
        <v>1469</v>
      </c>
      <c r="I4034">
        <v>63300030</v>
      </c>
      <c r="J4034" t="s">
        <v>1488</v>
      </c>
      <c r="K4034" s="3"/>
      <c r="L4034" s="3">
        <v>954990</v>
      </c>
      <c r="M4034" s="3">
        <v>954990</v>
      </c>
      <c r="N4034" s="107"/>
      <c r="O4034" s="100"/>
      <c r="P4034" s="3">
        <f t="shared" si="62"/>
        <v>1909980</v>
      </c>
    </row>
    <row r="4035" spans="1:16" x14ac:dyDescent="0.35">
      <c r="A4035" t="s">
        <v>10</v>
      </c>
      <c r="C4035" t="s">
        <v>19</v>
      </c>
      <c r="D4035" t="s">
        <v>32</v>
      </c>
      <c r="E4035" t="s">
        <v>1467</v>
      </c>
      <c r="F4035" t="s">
        <v>1468</v>
      </c>
      <c r="G4035">
        <v>1080</v>
      </c>
      <c r="H4035" t="s">
        <v>1469</v>
      </c>
      <c r="I4035">
        <v>63300056</v>
      </c>
      <c r="J4035" t="s">
        <v>1536</v>
      </c>
      <c r="K4035" s="3"/>
      <c r="L4035" s="3">
        <v>-1169466.1928764705</v>
      </c>
      <c r="M4035" s="3">
        <v>-1154397.5096271469</v>
      </c>
      <c r="N4035" s="107"/>
      <c r="O4035" s="100"/>
      <c r="P4035" s="3">
        <f t="shared" si="62"/>
        <v>-2323863.7025036174</v>
      </c>
    </row>
    <row r="4036" spans="1:16" x14ac:dyDescent="0.35">
      <c r="A4036" t="s">
        <v>10</v>
      </c>
      <c r="C4036" t="s">
        <v>19</v>
      </c>
      <c r="D4036" t="s">
        <v>32</v>
      </c>
      <c r="E4036" t="s">
        <v>1467</v>
      </c>
      <c r="F4036" t="s">
        <v>1468</v>
      </c>
      <c r="G4036">
        <v>1080</v>
      </c>
      <c r="H4036" t="s">
        <v>1469</v>
      </c>
      <c r="I4036">
        <v>63300150</v>
      </c>
      <c r="J4036" t="s">
        <v>1680</v>
      </c>
      <c r="K4036" s="3"/>
      <c r="L4036" s="3">
        <v>1278682.768652499</v>
      </c>
      <c r="M4036" s="3">
        <v>1278682.768652499</v>
      </c>
      <c r="N4036" s="107"/>
      <c r="O4036" s="100"/>
      <c r="P4036" s="3">
        <f t="shared" ref="P4036:P4099" si="63">SUM(L4036:N4036)</f>
        <v>2557365.5373049979</v>
      </c>
    </row>
    <row r="4037" spans="1:16" x14ac:dyDescent="0.35">
      <c r="A4037" t="s">
        <v>10</v>
      </c>
      <c r="C4037" t="s">
        <v>19</v>
      </c>
      <c r="D4037" t="s">
        <v>32</v>
      </c>
      <c r="E4037" t="s">
        <v>1362</v>
      </c>
      <c r="F4037" t="s">
        <v>1363</v>
      </c>
      <c r="G4037">
        <v>1203</v>
      </c>
      <c r="H4037" t="s">
        <v>1364</v>
      </c>
      <c r="I4037">
        <v>63300056</v>
      </c>
      <c r="J4037" t="s">
        <v>1536</v>
      </c>
      <c r="K4037" s="3"/>
      <c r="L4037" s="3">
        <v>46950.023470322696</v>
      </c>
      <c r="M4037" s="3">
        <v>48593.274291783986</v>
      </c>
      <c r="N4037" s="107"/>
      <c r="O4037" s="100"/>
      <c r="P4037" s="3">
        <f t="shared" si="63"/>
        <v>95543.297762106682</v>
      </c>
    </row>
    <row r="4038" spans="1:16" x14ac:dyDescent="0.35">
      <c r="A4038" t="s">
        <v>10</v>
      </c>
      <c r="C4038" t="s">
        <v>19</v>
      </c>
      <c r="D4038" t="s">
        <v>32</v>
      </c>
      <c r="E4038" t="s">
        <v>1365</v>
      </c>
      <c r="F4038" t="s">
        <v>1366</v>
      </c>
      <c r="G4038">
        <v>1203</v>
      </c>
      <c r="H4038" t="s">
        <v>1364</v>
      </c>
      <c r="I4038">
        <v>63300030</v>
      </c>
      <c r="J4038" t="s">
        <v>1488</v>
      </c>
      <c r="K4038" s="3"/>
      <c r="L4038" s="3">
        <v>12000</v>
      </c>
      <c r="M4038" s="3">
        <v>12000</v>
      </c>
      <c r="N4038" s="107"/>
      <c r="O4038" s="100"/>
      <c r="P4038" s="3">
        <f t="shared" si="63"/>
        <v>24000</v>
      </c>
    </row>
    <row r="4039" spans="1:16" x14ac:dyDescent="0.35">
      <c r="A4039" t="s">
        <v>10</v>
      </c>
      <c r="C4039" t="s">
        <v>19</v>
      </c>
      <c r="D4039" t="s">
        <v>32</v>
      </c>
      <c r="E4039" t="s">
        <v>1365</v>
      </c>
      <c r="F4039" t="s">
        <v>1366</v>
      </c>
      <c r="G4039">
        <v>1203</v>
      </c>
      <c r="H4039" t="s">
        <v>1364</v>
      </c>
      <c r="I4039">
        <v>63300033</v>
      </c>
      <c r="J4039" t="s">
        <v>1661</v>
      </c>
      <c r="K4039" s="3"/>
      <c r="L4039" s="3">
        <v>294000</v>
      </c>
      <c r="M4039" s="3">
        <v>294000</v>
      </c>
      <c r="N4039" s="107"/>
      <c r="O4039" s="100"/>
      <c r="P4039" s="3">
        <f t="shared" si="63"/>
        <v>588000</v>
      </c>
    </row>
    <row r="4040" spans="1:16" x14ac:dyDescent="0.35">
      <c r="A4040" t="s">
        <v>10</v>
      </c>
      <c r="C4040" t="s">
        <v>19</v>
      </c>
      <c r="D4040" t="s">
        <v>32</v>
      </c>
      <c r="E4040" t="s">
        <v>1365</v>
      </c>
      <c r="F4040" t="s">
        <v>1366</v>
      </c>
      <c r="G4040">
        <v>1203</v>
      </c>
      <c r="H4040" t="s">
        <v>1364</v>
      </c>
      <c r="I4040">
        <v>63300056</v>
      </c>
      <c r="J4040" t="s">
        <v>1536</v>
      </c>
      <c r="K4040" s="3"/>
      <c r="L4040" s="3">
        <v>1324755.0057982255</v>
      </c>
      <c r="M4040" s="3">
        <v>1371121.4310011633</v>
      </c>
      <c r="N4040" s="107"/>
      <c r="O4040" s="100"/>
      <c r="P4040" s="3">
        <f t="shared" si="63"/>
        <v>2695876.4367993888</v>
      </c>
    </row>
    <row r="4041" spans="1:16" x14ac:dyDescent="0.35">
      <c r="A4041" t="s">
        <v>10</v>
      </c>
      <c r="C4041" t="s">
        <v>19</v>
      </c>
      <c r="D4041" t="s">
        <v>32</v>
      </c>
      <c r="E4041" t="s">
        <v>1739</v>
      </c>
      <c r="F4041" t="s">
        <v>1740</v>
      </c>
      <c r="G4041">
        <v>1205</v>
      </c>
      <c r="H4041" t="s">
        <v>1359</v>
      </c>
      <c r="I4041">
        <v>63300150</v>
      </c>
      <c r="J4041" t="s">
        <v>1680</v>
      </c>
      <c r="K4041" s="3"/>
      <c r="L4041" s="3">
        <v>566269.63029215997</v>
      </c>
      <c r="M4041" s="3">
        <v>577595.02289800323</v>
      </c>
      <c r="N4041" s="107"/>
      <c r="O4041" s="100"/>
      <c r="P4041" s="3">
        <f t="shared" si="63"/>
        <v>1143864.6531901632</v>
      </c>
    </row>
    <row r="4042" spans="1:16" x14ac:dyDescent="0.35">
      <c r="A4042" t="s">
        <v>10</v>
      </c>
      <c r="C4042" t="s">
        <v>19</v>
      </c>
      <c r="D4042" t="s">
        <v>32</v>
      </c>
      <c r="E4042" t="s">
        <v>1357</v>
      </c>
      <c r="F4042" t="s">
        <v>1358</v>
      </c>
      <c r="G4042">
        <v>1205</v>
      </c>
      <c r="H4042" t="s">
        <v>1359</v>
      </c>
      <c r="I4042">
        <v>63300056</v>
      </c>
      <c r="J4042" t="s">
        <v>1536</v>
      </c>
      <c r="K4042" s="3"/>
      <c r="L4042" s="3">
        <v>93171.851994477984</v>
      </c>
      <c r="M4042" s="3">
        <v>96432.866814284702</v>
      </c>
      <c r="N4042" s="107"/>
      <c r="O4042" s="100"/>
      <c r="P4042" s="3">
        <f t="shared" si="63"/>
        <v>189604.71880876267</v>
      </c>
    </row>
    <row r="4043" spans="1:16" x14ac:dyDescent="0.35">
      <c r="A4043" t="s">
        <v>10</v>
      </c>
      <c r="C4043" t="s">
        <v>19</v>
      </c>
      <c r="D4043" t="s">
        <v>32</v>
      </c>
      <c r="E4043" t="s">
        <v>1360</v>
      </c>
      <c r="F4043" t="s">
        <v>1361</v>
      </c>
      <c r="G4043">
        <v>1205</v>
      </c>
      <c r="H4043" t="s">
        <v>1359</v>
      </c>
      <c r="I4043">
        <v>63300030</v>
      </c>
      <c r="J4043" t="s">
        <v>1488</v>
      </c>
      <c r="K4043" s="3"/>
      <c r="L4043" s="3">
        <v>45000</v>
      </c>
      <c r="M4043" s="3">
        <v>45000</v>
      </c>
      <c r="N4043" s="107"/>
      <c r="O4043" s="100"/>
      <c r="P4043" s="3">
        <f t="shared" si="63"/>
        <v>90000</v>
      </c>
    </row>
    <row r="4044" spans="1:16" x14ac:dyDescent="0.35">
      <c r="A4044" t="s">
        <v>10</v>
      </c>
      <c r="C4044" t="s">
        <v>19</v>
      </c>
      <c r="D4044" t="s">
        <v>32</v>
      </c>
      <c r="E4044" t="s">
        <v>1360</v>
      </c>
      <c r="F4044" t="s">
        <v>1361</v>
      </c>
      <c r="G4044">
        <v>1205</v>
      </c>
      <c r="H4044" t="s">
        <v>1359</v>
      </c>
      <c r="I4044">
        <v>63300056</v>
      </c>
      <c r="J4044" t="s">
        <v>1536</v>
      </c>
      <c r="K4044" s="3"/>
      <c r="L4044" s="3">
        <v>158025.35400579663</v>
      </c>
      <c r="M4044" s="3">
        <v>163556.2413959995</v>
      </c>
      <c r="N4044" s="107"/>
      <c r="O4044" s="100"/>
      <c r="P4044" s="3">
        <f t="shared" si="63"/>
        <v>321581.59540179616</v>
      </c>
    </row>
    <row r="4045" spans="1:16" x14ac:dyDescent="0.35">
      <c r="A4045" t="s">
        <v>10</v>
      </c>
      <c r="C4045" t="s">
        <v>19</v>
      </c>
      <c r="D4045" t="s">
        <v>32</v>
      </c>
      <c r="E4045" t="s">
        <v>1348</v>
      </c>
      <c r="F4045" t="s">
        <v>1349</v>
      </c>
      <c r="G4045">
        <v>1206</v>
      </c>
      <c r="H4045" t="s">
        <v>1350</v>
      </c>
      <c r="I4045">
        <v>63300056</v>
      </c>
      <c r="J4045" t="s">
        <v>1536</v>
      </c>
      <c r="K4045" s="3"/>
      <c r="L4045" s="3">
        <v>17433.964509257516</v>
      </c>
      <c r="M4045" s="3">
        <v>18044.153267081529</v>
      </c>
      <c r="N4045" s="107"/>
      <c r="O4045" s="100"/>
      <c r="P4045" s="3">
        <f t="shared" si="63"/>
        <v>35478.117776339044</v>
      </c>
    </row>
    <row r="4046" spans="1:16" x14ac:dyDescent="0.35">
      <c r="A4046" t="s">
        <v>10</v>
      </c>
      <c r="C4046" t="s">
        <v>19</v>
      </c>
      <c r="D4046" t="s">
        <v>32</v>
      </c>
      <c r="E4046" t="s">
        <v>1351</v>
      </c>
      <c r="F4046" t="s">
        <v>1352</v>
      </c>
      <c r="G4046">
        <v>1206</v>
      </c>
      <c r="H4046" t="s">
        <v>1350</v>
      </c>
      <c r="I4046">
        <v>63300056</v>
      </c>
      <c r="J4046" t="s">
        <v>1536</v>
      </c>
      <c r="K4046" s="3"/>
      <c r="L4046" s="3">
        <v>123414.46306333774</v>
      </c>
      <c r="M4046" s="3">
        <v>127733.96927055455</v>
      </c>
      <c r="N4046" s="107"/>
      <c r="O4046" s="100"/>
      <c r="P4046" s="3">
        <f t="shared" si="63"/>
        <v>251148.43233389227</v>
      </c>
    </row>
    <row r="4047" spans="1:16" x14ac:dyDescent="0.35">
      <c r="A4047" t="s">
        <v>10</v>
      </c>
      <c r="C4047" t="s">
        <v>19</v>
      </c>
      <c r="D4047" t="s">
        <v>32</v>
      </c>
      <c r="E4047" t="s">
        <v>1353</v>
      </c>
      <c r="F4047" t="s">
        <v>1354</v>
      </c>
      <c r="G4047">
        <v>1206</v>
      </c>
      <c r="H4047" t="s">
        <v>1350</v>
      </c>
      <c r="I4047">
        <v>63300056</v>
      </c>
      <c r="J4047" t="s">
        <v>1536</v>
      </c>
      <c r="K4047" s="3"/>
      <c r="L4047" s="3">
        <v>241819.07782470703</v>
      </c>
      <c r="M4047" s="3">
        <v>250282.74554857175</v>
      </c>
      <c r="N4047" s="107"/>
      <c r="O4047" s="100"/>
      <c r="P4047" s="3">
        <f t="shared" si="63"/>
        <v>492101.82337327878</v>
      </c>
    </row>
    <row r="4048" spans="1:16" x14ac:dyDescent="0.35">
      <c r="A4048" t="s">
        <v>10</v>
      </c>
      <c r="C4048" t="s">
        <v>19</v>
      </c>
      <c r="D4048" t="s">
        <v>32</v>
      </c>
      <c r="E4048" t="s">
        <v>1355</v>
      </c>
      <c r="F4048" t="s">
        <v>1356</v>
      </c>
      <c r="G4048">
        <v>1206</v>
      </c>
      <c r="H4048" t="s">
        <v>1350</v>
      </c>
      <c r="I4048">
        <v>63300030</v>
      </c>
      <c r="J4048" t="s">
        <v>1488</v>
      </c>
      <c r="K4048" s="3"/>
      <c r="L4048" s="3">
        <v>53000</v>
      </c>
      <c r="M4048" s="3">
        <v>53000</v>
      </c>
      <c r="N4048" s="107"/>
      <c r="O4048" s="100"/>
      <c r="P4048" s="3">
        <f t="shared" si="63"/>
        <v>106000</v>
      </c>
    </row>
    <row r="4049" spans="1:16" x14ac:dyDescent="0.35">
      <c r="A4049" t="s">
        <v>10</v>
      </c>
      <c r="C4049" t="s">
        <v>19</v>
      </c>
      <c r="D4049" t="s">
        <v>32</v>
      </c>
      <c r="E4049" t="s">
        <v>1355</v>
      </c>
      <c r="F4049" t="s">
        <v>1356</v>
      </c>
      <c r="G4049">
        <v>1206</v>
      </c>
      <c r="H4049" t="s">
        <v>1350</v>
      </c>
      <c r="I4049">
        <v>63300056</v>
      </c>
      <c r="J4049" t="s">
        <v>1536</v>
      </c>
      <c r="K4049" s="3"/>
      <c r="L4049" s="3">
        <v>243126.41696642333</v>
      </c>
      <c r="M4049" s="3">
        <v>251635.84156024814</v>
      </c>
      <c r="N4049" s="107"/>
      <c r="O4049" s="100"/>
      <c r="P4049" s="3">
        <f t="shared" si="63"/>
        <v>494762.25852667144</v>
      </c>
    </row>
    <row r="4050" spans="1:16" x14ac:dyDescent="0.35">
      <c r="A4050" t="s">
        <v>10</v>
      </c>
      <c r="C4050" t="s">
        <v>19</v>
      </c>
      <c r="D4050" t="s">
        <v>32</v>
      </c>
      <c r="E4050" t="s">
        <v>1737</v>
      </c>
      <c r="F4050" t="s">
        <v>1738</v>
      </c>
      <c r="G4050">
        <v>1207</v>
      </c>
      <c r="H4050" t="s">
        <v>1347</v>
      </c>
      <c r="I4050">
        <v>63300150</v>
      </c>
      <c r="J4050" t="s">
        <v>1680</v>
      </c>
      <c r="K4050" s="3"/>
      <c r="L4050" s="3">
        <v>891262.90483200003</v>
      </c>
      <c r="M4050" s="3">
        <v>909088.16292864003</v>
      </c>
      <c r="N4050" s="107"/>
      <c r="O4050" s="100"/>
      <c r="P4050" s="3">
        <f t="shared" si="63"/>
        <v>1800351.0677606401</v>
      </c>
    </row>
    <row r="4051" spans="1:16" x14ac:dyDescent="0.35">
      <c r="A4051" t="s">
        <v>10</v>
      </c>
      <c r="C4051" t="s">
        <v>19</v>
      </c>
      <c r="D4051" t="s">
        <v>32</v>
      </c>
      <c r="E4051" t="s">
        <v>1345</v>
      </c>
      <c r="F4051" t="s">
        <v>1346</v>
      </c>
      <c r="G4051">
        <v>1207</v>
      </c>
      <c r="H4051" t="s">
        <v>1347</v>
      </c>
      <c r="I4051">
        <v>63300030</v>
      </c>
      <c r="J4051" t="s">
        <v>1488</v>
      </c>
      <c r="K4051" s="3"/>
      <c r="L4051" s="3">
        <v>27000</v>
      </c>
      <c r="M4051" s="3">
        <v>27000</v>
      </c>
      <c r="N4051" s="107"/>
      <c r="O4051" s="100"/>
      <c r="P4051" s="3">
        <f t="shared" si="63"/>
        <v>54000</v>
      </c>
    </row>
    <row r="4052" spans="1:16" x14ac:dyDescent="0.35">
      <c r="A4052" t="s">
        <v>10</v>
      </c>
      <c r="C4052" t="s">
        <v>19</v>
      </c>
      <c r="D4052" t="s">
        <v>32</v>
      </c>
      <c r="E4052" t="s">
        <v>1345</v>
      </c>
      <c r="F4052" t="s">
        <v>1346</v>
      </c>
      <c r="G4052">
        <v>1207</v>
      </c>
      <c r="H4052" t="s">
        <v>1347</v>
      </c>
      <c r="I4052">
        <v>63300056</v>
      </c>
      <c r="J4052" t="s">
        <v>1536</v>
      </c>
      <c r="K4052" s="3"/>
      <c r="L4052" s="3">
        <v>117112.13369326109</v>
      </c>
      <c r="M4052" s="3">
        <v>121211.05837252522</v>
      </c>
      <c r="N4052" s="107"/>
      <c r="O4052" s="100"/>
      <c r="P4052" s="3">
        <f t="shared" si="63"/>
        <v>238323.19206578631</v>
      </c>
    </row>
    <row r="4053" spans="1:16" x14ac:dyDescent="0.35">
      <c r="A4053" t="s">
        <v>10</v>
      </c>
      <c r="C4053" t="s">
        <v>19</v>
      </c>
      <c r="D4053" t="s">
        <v>32</v>
      </c>
      <c r="E4053" t="s">
        <v>1340</v>
      </c>
      <c r="F4053" t="s">
        <v>1341</v>
      </c>
      <c r="G4053">
        <v>1208</v>
      </c>
      <c r="H4053" t="s">
        <v>1342</v>
      </c>
      <c r="I4053">
        <v>63300046</v>
      </c>
      <c r="J4053" t="s">
        <v>1542</v>
      </c>
      <c r="K4053" s="3"/>
      <c r="L4053" s="3">
        <v>10712.25</v>
      </c>
      <c r="M4053" s="3">
        <v>11087.178749999999</v>
      </c>
      <c r="N4053" s="107"/>
      <c r="O4053" s="100"/>
      <c r="P4053" s="3">
        <f t="shared" si="63"/>
        <v>21799.428749999999</v>
      </c>
    </row>
    <row r="4054" spans="1:16" x14ac:dyDescent="0.35">
      <c r="A4054" t="s">
        <v>10</v>
      </c>
      <c r="C4054" t="s">
        <v>19</v>
      </c>
      <c r="D4054" t="s">
        <v>32</v>
      </c>
      <c r="E4054" t="s">
        <v>1340</v>
      </c>
      <c r="F4054" t="s">
        <v>1341</v>
      </c>
      <c r="G4054">
        <v>1208</v>
      </c>
      <c r="H4054" t="s">
        <v>1342</v>
      </c>
      <c r="I4054">
        <v>63300056</v>
      </c>
      <c r="J4054" t="s">
        <v>1536</v>
      </c>
      <c r="K4054" s="3"/>
      <c r="L4054" s="3">
        <v>118089.24382669822</v>
      </c>
      <c r="M4054" s="3">
        <v>122222.36736063265</v>
      </c>
      <c r="N4054" s="107"/>
      <c r="O4054" s="100"/>
      <c r="P4054" s="3">
        <f t="shared" si="63"/>
        <v>240311.61118733085</v>
      </c>
    </row>
    <row r="4055" spans="1:16" x14ac:dyDescent="0.35">
      <c r="A4055" t="s">
        <v>10</v>
      </c>
      <c r="C4055" t="s">
        <v>19</v>
      </c>
      <c r="D4055" t="s">
        <v>32</v>
      </c>
      <c r="E4055" t="s">
        <v>1340</v>
      </c>
      <c r="F4055" t="s">
        <v>1341</v>
      </c>
      <c r="G4055">
        <v>1208</v>
      </c>
      <c r="H4055" t="s">
        <v>1342</v>
      </c>
      <c r="I4055">
        <v>63300150</v>
      </c>
      <c r="J4055" t="s">
        <v>1680</v>
      </c>
      <c r="K4055" s="3"/>
      <c r="L4055" s="3">
        <v>935631.72</v>
      </c>
      <c r="M4055" s="3">
        <v>954344.35439999995</v>
      </c>
      <c r="N4055" s="107"/>
      <c r="O4055" s="100"/>
      <c r="P4055" s="3">
        <f t="shared" si="63"/>
        <v>1889976.0743999998</v>
      </c>
    </row>
    <row r="4056" spans="1:16" x14ac:dyDescent="0.35">
      <c r="A4056" t="s">
        <v>10</v>
      </c>
      <c r="C4056" t="s">
        <v>19</v>
      </c>
      <c r="D4056" t="s">
        <v>32</v>
      </c>
      <c r="E4056" t="s">
        <v>1343</v>
      </c>
      <c r="F4056" t="s">
        <v>1344</v>
      </c>
      <c r="G4056">
        <v>1208</v>
      </c>
      <c r="H4056" t="s">
        <v>1342</v>
      </c>
      <c r="I4056">
        <v>63300030</v>
      </c>
      <c r="J4056" t="s">
        <v>1488</v>
      </c>
      <c r="K4056" s="3"/>
      <c r="L4056" s="3">
        <v>25600</v>
      </c>
      <c r="M4056" s="3">
        <v>25600</v>
      </c>
      <c r="N4056" s="107"/>
      <c r="O4056" s="100"/>
      <c r="P4056" s="3">
        <f t="shared" si="63"/>
        <v>51200</v>
      </c>
    </row>
    <row r="4057" spans="1:16" x14ac:dyDescent="0.35">
      <c r="A4057" t="s">
        <v>10</v>
      </c>
      <c r="C4057" t="s">
        <v>19</v>
      </c>
      <c r="D4057" t="s">
        <v>32</v>
      </c>
      <c r="E4057" t="s">
        <v>1343</v>
      </c>
      <c r="F4057" t="s">
        <v>1344</v>
      </c>
      <c r="G4057">
        <v>1208</v>
      </c>
      <c r="H4057" t="s">
        <v>1342</v>
      </c>
      <c r="I4057">
        <v>63300056</v>
      </c>
      <c r="J4057" t="s">
        <v>1536</v>
      </c>
      <c r="K4057" s="3"/>
      <c r="L4057" s="3">
        <v>252817.37388180653</v>
      </c>
      <c r="M4057" s="3">
        <v>261665.98196766974</v>
      </c>
      <c r="N4057" s="107"/>
      <c r="O4057" s="100"/>
      <c r="P4057" s="3">
        <f t="shared" si="63"/>
        <v>514483.3558494763</v>
      </c>
    </row>
    <row r="4058" spans="1:16" x14ac:dyDescent="0.35">
      <c r="A4058" t="s">
        <v>10</v>
      </c>
      <c r="C4058" t="s">
        <v>19</v>
      </c>
      <c r="D4058" t="s">
        <v>32</v>
      </c>
      <c r="E4058" t="s">
        <v>1337</v>
      </c>
      <c r="F4058" t="s">
        <v>1338</v>
      </c>
      <c r="G4058">
        <v>1209</v>
      </c>
      <c r="H4058" t="s">
        <v>1339</v>
      </c>
      <c r="I4058">
        <v>63300030</v>
      </c>
      <c r="J4058" t="s">
        <v>1488</v>
      </c>
      <c r="K4058" s="3"/>
      <c r="L4058" s="3">
        <v>3000</v>
      </c>
      <c r="M4058" s="3">
        <v>3000</v>
      </c>
      <c r="N4058" s="107"/>
      <c r="O4058" s="100"/>
      <c r="P4058" s="3">
        <f t="shared" si="63"/>
        <v>6000</v>
      </c>
    </row>
    <row r="4059" spans="1:16" x14ac:dyDescent="0.35">
      <c r="A4059" t="s">
        <v>10</v>
      </c>
      <c r="C4059" t="s">
        <v>19</v>
      </c>
      <c r="D4059" t="s">
        <v>32</v>
      </c>
      <c r="E4059" t="s">
        <v>1337</v>
      </c>
      <c r="F4059" t="s">
        <v>1338</v>
      </c>
      <c r="G4059">
        <v>1209</v>
      </c>
      <c r="H4059" t="s">
        <v>1339</v>
      </c>
      <c r="I4059">
        <v>63300046</v>
      </c>
      <c r="J4059" t="s">
        <v>1542</v>
      </c>
      <c r="K4059" s="3"/>
      <c r="L4059" s="3">
        <v>-66351.283015490539</v>
      </c>
      <c r="M4059" s="3">
        <v>-68673.577921032702</v>
      </c>
      <c r="N4059" s="107"/>
      <c r="O4059" s="100"/>
      <c r="P4059" s="3">
        <f t="shared" si="63"/>
        <v>-135024.86093652324</v>
      </c>
    </row>
    <row r="4060" spans="1:16" x14ac:dyDescent="0.35">
      <c r="A4060" t="s">
        <v>10</v>
      </c>
      <c r="C4060" t="s">
        <v>19</v>
      </c>
      <c r="D4060" t="s">
        <v>32</v>
      </c>
      <c r="E4060" t="s">
        <v>1337</v>
      </c>
      <c r="F4060" t="s">
        <v>1338</v>
      </c>
      <c r="G4060">
        <v>1209</v>
      </c>
      <c r="H4060" t="s">
        <v>1339</v>
      </c>
      <c r="I4060">
        <v>63300056</v>
      </c>
      <c r="J4060" t="s">
        <v>1536</v>
      </c>
      <c r="K4060" s="3"/>
      <c r="L4060" s="3">
        <v>255802.78732153052</v>
      </c>
      <c r="M4060" s="3">
        <v>264755.88487778406</v>
      </c>
      <c r="N4060" s="107"/>
      <c r="O4060" s="100"/>
      <c r="P4060" s="3">
        <f t="shared" si="63"/>
        <v>520558.67219931458</v>
      </c>
    </row>
    <row r="4061" spans="1:16" x14ac:dyDescent="0.35">
      <c r="A4061" t="s">
        <v>10</v>
      </c>
      <c r="C4061" t="s">
        <v>19</v>
      </c>
      <c r="D4061" t="s">
        <v>32</v>
      </c>
      <c r="E4061" t="s">
        <v>1332</v>
      </c>
      <c r="F4061" t="s">
        <v>1333</v>
      </c>
      <c r="G4061">
        <v>1210</v>
      </c>
      <c r="H4061" t="s">
        <v>1334</v>
      </c>
      <c r="I4061">
        <v>63300056</v>
      </c>
      <c r="J4061" t="s">
        <v>1536</v>
      </c>
      <c r="K4061" s="3"/>
      <c r="L4061" s="3">
        <v>2278993.2382405149</v>
      </c>
      <c r="M4061" s="3">
        <v>2358758.0015789326</v>
      </c>
      <c r="N4061" s="107"/>
      <c r="O4061" s="100"/>
      <c r="P4061" s="3">
        <f t="shared" si="63"/>
        <v>4637751.2398194475</v>
      </c>
    </row>
    <row r="4062" spans="1:16" x14ac:dyDescent="0.35">
      <c r="A4062" t="s">
        <v>10</v>
      </c>
      <c r="C4062" t="s">
        <v>19</v>
      </c>
      <c r="D4062" t="s">
        <v>32</v>
      </c>
      <c r="E4062" t="s">
        <v>1335</v>
      </c>
      <c r="F4062" t="s">
        <v>1336</v>
      </c>
      <c r="G4062">
        <v>1210</v>
      </c>
      <c r="H4062" t="s">
        <v>1334</v>
      </c>
      <c r="I4062">
        <v>63300030</v>
      </c>
      <c r="J4062" t="s">
        <v>1488</v>
      </c>
      <c r="K4062" s="3"/>
      <c r="L4062" s="3">
        <v>32000</v>
      </c>
      <c r="M4062" s="3">
        <v>32000</v>
      </c>
      <c r="N4062" s="107"/>
      <c r="O4062" s="100"/>
      <c r="P4062" s="3">
        <f t="shared" si="63"/>
        <v>64000</v>
      </c>
    </row>
    <row r="4063" spans="1:16" x14ac:dyDescent="0.35">
      <c r="A4063" t="s">
        <v>10</v>
      </c>
      <c r="C4063" t="s">
        <v>19</v>
      </c>
      <c r="D4063" t="s">
        <v>32</v>
      </c>
      <c r="E4063" t="s">
        <v>1335</v>
      </c>
      <c r="F4063" t="s">
        <v>1336</v>
      </c>
      <c r="G4063">
        <v>1210</v>
      </c>
      <c r="H4063" t="s">
        <v>1334</v>
      </c>
      <c r="I4063">
        <v>63300033</v>
      </c>
      <c r="J4063" t="s">
        <v>1661</v>
      </c>
      <c r="K4063" s="3"/>
      <c r="L4063" s="3">
        <v>1200</v>
      </c>
      <c r="M4063" s="3">
        <v>1200</v>
      </c>
      <c r="N4063" s="107"/>
      <c r="O4063" s="100"/>
      <c r="P4063" s="3">
        <f t="shared" si="63"/>
        <v>2400</v>
      </c>
    </row>
    <row r="4064" spans="1:16" x14ac:dyDescent="0.35">
      <c r="A4064" t="s">
        <v>10</v>
      </c>
      <c r="C4064" t="s">
        <v>19</v>
      </c>
      <c r="D4064" t="s">
        <v>32</v>
      </c>
      <c r="E4064" t="s">
        <v>1335</v>
      </c>
      <c r="F4064" t="s">
        <v>1336</v>
      </c>
      <c r="G4064">
        <v>1210</v>
      </c>
      <c r="H4064" t="s">
        <v>1334</v>
      </c>
      <c r="I4064">
        <v>63300056</v>
      </c>
      <c r="J4064" t="s">
        <v>1536</v>
      </c>
      <c r="K4064" s="3"/>
      <c r="L4064" s="3">
        <v>248356.16093613231</v>
      </c>
      <c r="M4064" s="3">
        <v>257048.62656889693</v>
      </c>
      <c r="N4064" s="107"/>
      <c r="O4064" s="100"/>
      <c r="P4064" s="3">
        <f t="shared" si="63"/>
        <v>505404.78750502924</v>
      </c>
    </row>
    <row r="4065" spans="1:16" x14ac:dyDescent="0.35">
      <c r="A4065" t="s">
        <v>10</v>
      </c>
      <c r="C4065" t="s">
        <v>19</v>
      </c>
      <c r="D4065" t="s">
        <v>32</v>
      </c>
      <c r="E4065" t="s">
        <v>1335</v>
      </c>
      <c r="F4065" t="s">
        <v>1336</v>
      </c>
      <c r="G4065">
        <v>1210</v>
      </c>
      <c r="H4065" t="s">
        <v>1334</v>
      </c>
      <c r="I4065">
        <v>63300060</v>
      </c>
      <c r="J4065" t="s">
        <v>1546</v>
      </c>
      <c r="K4065" s="3"/>
      <c r="L4065" s="3">
        <v>3300</v>
      </c>
      <c r="M4065" s="3">
        <v>3300</v>
      </c>
      <c r="N4065" s="107"/>
      <c r="O4065" s="100"/>
      <c r="P4065" s="3">
        <f t="shared" si="63"/>
        <v>6600</v>
      </c>
    </row>
    <row r="4066" spans="1:16" x14ac:dyDescent="0.35">
      <c r="A4066" t="s">
        <v>10</v>
      </c>
      <c r="C4066" t="s">
        <v>19</v>
      </c>
      <c r="D4066" t="s">
        <v>32</v>
      </c>
      <c r="E4066" t="s">
        <v>1329</v>
      </c>
      <c r="F4066" t="s">
        <v>1330</v>
      </c>
      <c r="G4066">
        <v>1211</v>
      </c>
      <c r="H4066" t="s">
        <v>1331</v>
      </c>
      <c r="I4066">
        <v>63300030</v>
      </c>
      <c r="J4066" t="s">
        <v>1488</v>
      </c>
      <c r="K4066" s="3"/>
      <c r="L4066" s="3">
        <v>3000</v>
      </c>
      <c r="M4066" s="3">
        <v>3000</v>
      </c>
      <c r="N4066" s="107"/>
      <c r="O4066" s="100"/>
      <c r="P4066" s="3">
        <f t="shared" si="63"/>
        <v>6000</v>
      </c>
    </row>
    <row r="4067" spans="1:16" x14ac:dyDescent="0.35">
      <c r="A4067" t="s">
        <v>10</v>
      </c>
      <c r="C4067" t="s">
        <v>19</v>
      </c>
      <c r="D4067" t="s">
        <v>32</v>
      </c>
      <c r="E4067" t="s">
        <v>1329</v>
      </c>
      <c r="F4067" t="s">
        <v>1330</v>
      </c>
      <c r="G4067">
        <v>1211</v>
      </c>
      <c r="H4067" t="s">
        <v>1331</v>
      </c>
      <c r="I4067">
        <v>63300046</v>
      </c>
      <c r="J4067" t="s">
        <v>1542</v>
      </c>
      <c r="K4067" s="3"/>
      <c r="L4067" s="3">
        <v>-66351.283015490539</v>
      </c>
      <c r="M4067" s="3">
        <v>-68673.577921032702</v>
      </c>
      <c r="N4067" s="107"/>
      <c r="O4067" s="100"/>
      <c r="P4067" s="3">
        <f t="shared" si="63"/>
        <v>-135024.86093652324</v>
      </c>
    </row>
    <row r="4068" spans="1:16" x14ac:dyDescent="0.35">
      <c r="A4068" t="s">
        <v>10</v>
      </c>
      <c r="C4068" t="s">
        <v>19</v>
      </c>
      <c r="D4068" t="s">
        <v>32</v>
      </c>
      <c r="E4068" t="s">
        <v>1329</v>
      </c>
      <c r="F4068" t="s">
        <v>1330</v>
      </c>
      <c r="G4068">
        <v>1211</v>
      </c>
      <c r="H4068" t="s">
        <v>1331</v>
      </c>
      <c r="I4068">
        <v>63300056</v>
      </c>
      <c r="J4068" t="s">
        <v>1536</v>
      </c>
      <c r="K4068" s="3"/>
      <c r="L4068" s="3">
        <v>370612.62062406616</v>
      </c>
      <c r="M4068" s="3">
        <v>383584.06234590843</v>
      </c>
      <c r="N4068" s="107"/>
      <c r="O4068" s="100"/>
      <c r="P4068" s="3">
        <f t="shared" si="63"/>
        <v>754196.68296997459</v>
      </c>
    </row>
    <row r="4069" spans="1:16" x14ac:dyDescent="0.35">
      <c r="A4069" t="s">
        <v>10</v>
      </c>
      <c r="C4069" t="s">
        <v>19</v>
      </c>
      <c r="D4069" t="s">
        <v>32</v>
      </c>
      <c r="E4069" t="s">
        <v>1322</v>
      </c>
      <c r="F4069" t="s">
        <v>1323</v>
      </c>
      <c r="G4069">
        <v>1213</v>
      </c>
      <c r="H4069" t="s">
        <v>1324</v>
      </c>
      <c r="I4069">
        <v>63300056</v>
      </c>
      <c r="J4069" t="s">
        <v>1536</v>
      </c>
      <c r="K4069" s="3"/>
      <c r="L4069" s="3">
        <v>1194320.2123142213</v>
      </c>
      <c r="M4069" s="3">
        <v>1236121.4197452189</v>
      </c>
      <c r="N4069" s="107"/>
      <c r="O4069" s="100"/>
      <c r="P4069" s="3">
        <f t="shared" si="63"/>
        <v>2430441.63205944</v>
      </c>
    </row>
    <row r="4070" spans="1:16" x14ac:dyDescent="0.35">
      <c r="A4070" t="s">
        <v>10</v>
      </c>
      <c r="C4070" t="s">
        <v>19</v>
      </c>
      <c r="D4070" t="s">
        <v>32</v>
      </c>
      <c r="E4070" t="s">
        <v>1325</v>
      </c>
      <c r="F4070" t="s">
        <v>1326</v>
      </c>
      <c r="G4070">
        <v>1213</v>
      </c>
      <c r="H4070" t="s">
        <v>1324</v>
      </c>
      <c r="I4070">
        <v>63300046</v>
      </c>
      <c r="J4070" t="s">
        <v>1542</v>
      </c>
      <c r="K4070" s="3"/>
      <c r="L4070" s="3">
        <v>98375.947874999983</v>
      </c>
      <c r="M4070" s="3">
        <v>101819.10605062498</v>
      </c>
      <c r="N4070" s="107"/>
      <c r="O4070" s="100"/>
      <c r="P4070" s="3">
        <f t="shared" si="63"/>
        <v>200195.05392562496</v>
      </c>
    </row>
    <row r="4071" spans="1:16" x14ac:dyDescent="0.35">
      <c r="A4071" t="s">
        <v>10</v>
      </c>
      <c r="C4071" t="s">
        <v>19</v>
      </c>
      <c r="D4071" t="s">
        <v>32</v>
      </c>
      <c r="E4071" t="s">
        <v>1325</v>
      </c>
      <c r="F4071" t="s">
        <v>1326</v>
      </c>
      <c r="G4071">
        <v>1213</v>
      </c>
      <c r="H4071" t="s">
        <v>1324</v>
      </c>
      <c r="I4071">
        <v>63300056</v>
      </c>
      <c r="J4071" t="s">
        <v>1536</v>
      </c>
      <c r="K4071" s="3"/>
      <c r="L4071" s="3">
        <v>628089.29315139726</v>
      </c>
      <c r="M4071" s="3">
        <v>650072.4184116961</v>
      </c>
      <c r="N4071" s="107"/>
      <c r="O4071" s="100"/>
      <c r="P4071" s="3">
        <f t="shared" si="63"/>
        <v>1278161.7115630934</v>
      </c>
    </row>
    <row r="4072" spans="1:16" x14ac:dyDescent="0.35">
      <c r="A4072" t="s">
        <v>10</v>
      </c>
      <c r="C4072" t="s">
        <v>19</v>
      </c>
      <c r="D4072" t="s">
        <v>32</v>
      </c>
      <c r="E4072" t="s">
        <v>1327</v>
      </c>
      <c r="F4072" t="s">
        <v>1328</v>
      </c>
      <c r="G4072">
        <v>1213</v>
      </c>
      <c r="H4072" t="s">
        <v>1324</v>
      </c>
      <c r="I4072">
        <v>63300030</v>
      </c>
      <c r="J4072" t="s">
        <v>1488</v>
      </c>
      <c r="K4072" s="3"/>
      <c r="L4072" s="3">
        <v>22000</v>
      </c>
      <c r="M4072" s="3">
        <v>22000</v>
      </c>
      <c r="N4072" s="107"/>
      <c r="O4072" s="100"/>
      <c r="P4072" s="3">
        <f t="shared" si="63"/>
        <v>44000</v>
      </c>
    </row>
    <row r="4073" spans="1:16" x14ac:dyDescent="0.35">
      <c r="A4073" t="s">
        <v>10</v>
      </c>
      <c r="C4073" t="s">
        <v>19</v>
      </c>
      <c r="D4073" t="s">
        <v>32</v>
      </c>
      <c r="E4073" t="s">
        <v>1327</v>
      </c>
      <c r="F4073" t="s">
        <v>1328</v>
      </c>
      <c r="G4073">
        <v>1213</v>
      </c>
      <c r="H4073" t="s">
        <v>1324</v>
      </c>
      <c r="I4073">
        <v>63300033</v>
      </c>
      <c r="J4073" t="s">
        <v>1661</v>
      </c>
      <c r="K4073" s="3"/>
      <c r="L4073" s="3">
        <v>1200</v>
      </c>
      <c r="M4073" s="3">
        <v>1200</v>
      </c>
      <c r="N4073" s="107"/>
      <c r="O4073" s="100"/>
      <c r="P4073" s="3">
        <f t="shared" si="63"/>
        <v>2400</v>
      </c>
    </row>
    <row r="4074" spans="1:16" x14ac:dyDescent="0.35">
      <c r="A4074" t="s">
        <v>10</v>
      </c>
      <c r="C4074" t="s">
        <v>19</v>
      </c>
      <c r="D4074" t="s">
        <v>32</v>
      </c>
      <c r="E4074" t="s">
        <v>1327</v>
      </c>
      <c r="F4074" t="s">
        <v>1328</v>
      </c>
      <c r="G4074">
        <v>1213</v>
      </c>
      <c r="H4074" t="s">
        <v>1324</v>
      </c>
      <c r="I4074">
        <v>63300056</v>
      </c>
      <c r="J4074" t="s">
        <v>1536</v>
      </c>
      <c r="K4074" s="3"/>
      <c r="L4074" s="3">
        <v>621064.52563172556</v>
      </c>
      <c r="M4074" s="3">
        <v>642801.78402883594</v>
      </c>
      <c r="N4074" s="107"/>
      <c r="O4074" s="100"/>
      <c r="P4074" s="3">
        <f t="shared" si="63"/>
        <v>1263866.3096605614</v>
      </c>
    </row>
    <row r="4075" spans="1:16" x14ac:dyDescent="0.35">
      <c r="A4075" t="s">
        <v>10</v>
      </c>
      <c r="C4075" t="s">
        <v>19</v>
      </c>
      <c r="D4075" t="s">
        <v>32</v>
      </c>
      <c r="E4075" t="s">
        <v>1327</v>
      </c>
      <c r="F4075" t="s">
        <v>1328</v>
      </c>
      <c r="G4075">
        <v>1213</v>
      </c>
      <c r="H4075" t="s">
        <v>1324</v>
      </c>
      <c r="I4075">
        <v>63300150</v>
      </c>
      <c r="J4075" t="s">
        <v>1680</v>
      </c>
      <c r="K4075" s="3"/>
      <c r="L4075" s="3">
        <v>76406.97600000001</v>
      </c>
      <c r="M4075" s="3">
        <v>77935.115520000007</v>
      </c>
      <c r="N4075" s="107"/>
      <c r="O4075" s="100"/>
      <c r="P4075" s="3">
        <f t="shared" si="63"/>
        <v>154342.09152000002</v>
      </c>
    </row>
    <row r="4076" spans="1:16" x14ac:dyDescent="0.35">
      <c r="A4076" t="s">
        <v>10</v>
      </c>
      <c r="C4076" t="s">
        <v>19</v>
      </c>
      <c r="D4076" t="s">
        <v>32</v>
      </c>
      <c r="E4076" t="s">
        <v>1317</v>
      </c>
      <c r="F4076" t="s">
        <v>1318</v>
      </c>
      <c r="G4076">
        <v>1214</v>
      </c>
      <c r="H4076" t="s">
        <v>1319</v>
      </c>
      <c r="I4076">
        <v>63300056</v>
      </c>
      <c r="J4076" t="s">
        <v>1536</v>
      </c>
      <c r="K4076" s="3"/>
      <c r="L4076" s="3">
        <v>1989136.9426321241</v>
      </c>
      <c r="M4076" s="3">
        <v>2058756.7356242482</v>
      </c>
      <c r="N4076" s="107"/>
      <c r="O4076" s="100"/>
      <c r="P4076" s="3">
        <f t="shared" si="63"/>
        <v>4047893.678256372</v>
      </c>
    </row>
    <row r="4077" spans="1:16" x14ac:dyDescent="0.35">
      <c r="A4077" t="s">
        <v>10</v>
      </c>
      <c r="C4077" t="s">
        <v>19</v>
      </c>
      <c r="D4077" t="s">
        <v>32</v>
      </c>
      <c r="E4077" t="s">
        <v>1317</v>
      </c>
      <c r="F4077" t="s">
        <v>1318</v>
      </c>
      <c r="G4077">
        <v>1214</v>
      </c>
      <c r="H4077" t="s">
        <v>1319</v>
      </c>
      <c r="I4077">
        <v>63300150</v>
      </c>
      <c r="J4077" t="s">
        <v>1680</v>
      </c>
      <c r="K4077" s="3"/>
      <c r="L4077" s="3">
        <v>66419.135999999999</v>
      </c>
      <c r="M4077" s="3">
        <v>67747.518719999993</v>
      </c>
      <c r="N4077" s="107"/>
      <c r="O4077" s="100"/>
      <c r="P4077" s="3">
        <f t="shared" si="63"/>
        <v>134166.65471999999</v>
      </c>
    </row>
    <row r="4078" spans="1:16" x14ac:dyDescent="0.35">
      <c r="A4078" t="s">
        <v>10</v>
      </c>
      <c r="C4078" t="s">
        <v>19</v>
      </c>
      <c r="D4078" t="s">
        <v>32</v>
      </c>
      <c r="E4078" t="s">
        <v>1320</v>
      </c>
      <c r="F4078" t="s">
        <v>1321</v>
      </c>
      <c r="G4078">
        <v>1214</v>
      </c>
      <c r="H4078" t="s">
        <v>1319</v>
      </c>
      <c r="I4078">
        <v>63300030</v>
      </c>
      <c r="J4078" t="s">
        <v>1488</v>
      </c>
      <c r="K4078" s="3"/>
      <c r="L4078" s="3">
        <v>33000</v>
      </c>
      <c r="M4078" s="3">
        <v>33000</v>
      </c>
      <c r="N4078" s="107"/>
      <c r="O4078" s="100"/>
      <c r="P4078" s="3">
        <f t="shared" si="63"/>
        <v>66000</v>
      </c>
    </row>
    <row r="4079" spans="1:16" x14ac:dyDescent="0.35">
      <c r="A4079" t="s">
        <v>10</v>
      </c>
      <c r="C4079" t="s">
        <v>19</v>
      </c>
      <c r="D4079" t="s">
        <v>32</v>
      </c>
      <c r="E4079" t="s">
        <v>1320</v>
      </c>
      <c r="F4079" t="s">
        <v>1321</v>
      </c>
      <c r="G4079">
        <v>1214</v>
      </c>
      <c r="H4079" t="s">
        <v>1319</v>
      </c>
      <c r="I4079">
        <v>63300033</v>
      </c>
      <c r="J4079" t="s">
        <v>1661</v>
      </c>
      <c r="K4079" s="3"/>
      <c r="L4079" s="3">
        <v>1200</v>
      </c>
      <c r="M4079" s="3">
        <v>1200</v>
      </c>
      <c r="N4079" s="107"/>
      <c r="O4079" s="100"/>
      <c r="P4079" s="3">
        <f t="shared" si="63"/>
        <v>2400</v>
      </c>
    </row>
    <row r="4080" spans="1:16" x14ac:dyDescent="0.35">
      <c r="A4080" t="s">
        <v>10</v>
      </c>
      <c r="C4080" t="s">
        <v>19</v>
      </c>
      <c r="D4080" t="s">
        <v>32</v>
      </c>
      <c r="E4080" t="s">
        <v>1320</v>
      </c>
      <c r="F4080" t="s">
        <v>1321</v>
      </c>
      <c r="G4080">
        <v>1214</v>
      </c>
      <c r="H4080" t="s">
        <v>1319</v>
      </c>
      <c r="I4080">
        <v>63300056</v>
      </c>
      <c r="J4080" t="s">
        <v>1536</v>
      </c>
      <c r="K4080" s="3"/>
      <c r="L4080" s="3">
        <v>464246.61873923737</v>
      </c>
      <c r="M4080" s="3">
        <v>480495.25039511063</v>
      </c>
      <c r="N4080" s="107"/>
      <c r="O4080" s="100"/>
      <c r="P4080" s="3">
        <f t="shared" si="63"/>
        <v>944741.869134348</v>
      </c>
    </row>
    <row r="4081" spans="1:16" x14ac:dyDescent="0.35">
      <c r="A4081" t="s">
        <v>10</v>
      </c>
      <c r="C4081" t="s">
        <v>19</v>
      </c>
      <c r="D4081" t="s">
        <v>32</v>
      </c>
      <c r="E4081" t="s">
        <v>1310</v>
      </c>
      <c r="F4081" t="s">
        <v>1311</v>
      </c>
      <c r="G4081">
        <v>1215</v>
      </c>
      <c r="H4081" t="s">
        <v>1312</v>
      </c>
      <c r="I4081">
        <v>63300052</v>
      </c>
      <c r="J4081" t="s">
        <v>1541</v>
      </c>
      <c r="K4081" s="3"/>
      <c r="L4081" s="3">
        <v>688.82541533547749</v>
      </c>
      <c r="M4081" s="3">
        <v>712.93430487221917</v>
      </c>
      <c r="N4081" s="107"/>
      <c r="O4081" s="100"/>
      <c r="P4081" s="3">
        <f t="shared" si="63"/>
        <v>1401.7597202076968</v>
      </c>
    </row>
    <row r="4082" spans="1:16" x14ac:dyDescent="0.35">
      <c r="A4082" t="s">
        <v>10</v>
      </c>
      <c r="C4082" t="s">
        <v>19</v>
      </c>
      <c r="D4082" t="s">
        <v>32</v>
      </c>
      <c r="E4082" t="s">
        <v>1310</v>
      </c>
      <c r="F4082" t="s">
        <v>1311</v>
      </c>
      <c r="G4082">
        <v>1215</v>
      </c>
      <c r="H4082" t="s">
        <v>1312</v>
      </c>
      <c r="I4082">
        <v>63300056</v>
      </c>
      <c r="J4082" t="s">
        <v>1536</v>
      </c>
      <c r="K4082" s="3"/>
      <c r="L4082" s="3">
        <v>1901728.2878581905</v>
      </c>
      <c r="M4082" s="3">
        <v>1968288.7779332269</v>
      </c>
      <c r="N4082" s="107"/>
      <c r="O4082" s="100"/>
      <c r="P4082" s="3">
        <f t="shared" si="63"/>
        <v>3870017.0657914174</v>
      </c>
    </row>
    <row r="4083" spans="1:16" x14ac:dyDescent="0.35">
      <c r="A4083" t="s">
        <v>10</v>
      </c>
      <c r="C4083" t="s">
        <v>19</v>
      </c>
      <c r="D4083" t="s">
        <v>32</v>
      </c>
      <c r="E4083" t="s">
        <v>1313</v>
      </c>
      <c r="F4083" t="s">
        <v>1314</v>
      </c>
      <c r="G4083">
        <v>1215</v>
      </c>
      <c r="H4083" t="s">
        <v>1312</v>
      </c>
      <c r="I4083">
        <v>63300056</v>
      </c>
      <c r="J4083" t="s">
        <v>1536</v>
      </c>
      <c r="K4083" s="3"/>
      <c r="L4083" s="3">
        <v>549057.28298564081</v>
      </c>
      <c r="M4083" s="3">
        <v>568274.28789013822</v>
      </c>
      <c r="N4083" s="107"/>
      <c r="O4083" s="100"/>
      <c r="P4083" s="3">
        <f t="shared" si="63"/>
        <v>1117331.570875779</v>
      </c>
    </row>
    <row r="4084" spans="1:16" x14ac:dyDescent="0.35">
      <c r="A4084" t="s">
        <v>10</v>
      </c>
      <c r="C4084" t="s">
        <v>19</v>
      </c>
      <c r="D4084" t="s">
        <v>32</v>
      </c>
      <c r="E4084" t="s">
        <v>1315</v>
      </c>
      <c r="F4084" t="s">
        <v>1316</v>
      </c>
      <c r="G4084">
        <v>1215</v>
      </c>
      <c r="H4084" t="s">
        <v>1312</v>
      </c>
      <c r="I4084">
        <v>63300030</v>
      </c>
      <c r="J4084" t="s">
        <v>1488</v>
      </c>
      <c r="K4084" s="3"/>
      <c r="L4084" s="3">
        <v>56000</v>
      </c>
      <c r="M4084" s="3">
        <v>56000</v>
      </c>
      <c r="N4084" s="107"/>
      <c r="O4084" s="100"/>
      <c r="P4084" s="3">
        <f t="shared" si="63"/>
        <v>112000</v>
      </c>
    </row>
    <row r="4085" spans="1:16" x14ac:dyDescent="0.35">
      <c r="A4085" t="s">
        <v>10</v>
      </c>
      <c r="C4085" t="s">
        <v>19</v>
      </c>
      <c r="D4085" t="s">
        <v>32</v>
      </c>
      <c r="E4085" t="s">
        <v>1315</v>
      </c>
      <c r="F4085" t="s">
        <v>1316</v>
      </c>
      <c r="G4085">
        <v>1215</v>
      </c>
      <c r="H4085" t="s">
        <v>1312</v>
      </c>
      <c r="I4085">
        <v>63300033</v>
      </c>
      <c r="J4085" t="s">
        <v>1661</v>
      </c>
      <c r="K4085" s="3"/>
      <c r="L4085" s="3">
        <v>3000</v>
      </c>
      <c r="M4085" s="3">
        <v>3000</v>
      </c>
      <c r="N4085" s="107"/>
      <c r="O4085" s="100"/>
      <c r="P4085" s="3">
        <f t="shared" si="63"/>
        <v>6000</v>
      </c>
    </row>
    <row r="4086" spans="1:16" x14ac:dyDescent="0.35">
      <c r="A4086" t="s">
        <v>10</v>
      </c>
      <c r="C4086" t="s">
        <v>19</v>
      </c>
      <c r="D4086" t="s">
        <v>32</v>
      </c>
      <c r="E4086" t="s">
        <v>1315</v>
      </c>
      <c r="F4086" t="s">
        <v>1316</v>
      </c>
      <c r="G4086">
        <v>1215</v>
      </c>
      <c r="H4086" t="s">
        <v>1312</v>
      </c>
      <c r="I4086">
        <v>63300052</v>
      </c>
      <c r="J4086" t="s">
        <v>1541</v>
      </c>
      <c r="K4086" s="3"/>
      <c r="L4086" s="3">
        <v>224471.20287935965</v>
      </c>
      <c r="M4086" s="3">
        <v>232327.69498013722</v>
      </c>
      <c r="N4086" s="107"/>
      <c r="O4086" s="100"/>
      <c r="P4086" s="3">
        <f t="shared" si="63"/>
        <v>456798.89785949688</v>
      </c>
    </row>
    <row r="4087" spans="1:16" x14ac:dyDescent="0.35">
      <c r="A4087" t="s">
        <v>10</v>
      </c>
      <c r="C4087" t="s">
        <v>19</v>
      </c>
      <c r="D4087" t="s">
        <v>32</v>
      </c>
      <c r="E4087" t="s">
        <v>1315</v>
      </c>
      <c r="F4087" t="s">
        <v>1316</v>
      </c>
      <c r="G4087">
        <v>1215</v>
      </c>
      <c r="H4087" t="s">
        <v>1312</v>
      </c>
      <c r="I4087">
        <v>63300056</v>
      </c>
      <c r="J4087" t="s">
        <v>1536</v>
      </c>
      <c r="K4087" s="3"/>
      <c r="L4087" s="3">
        <v>601381.24151769443</v>
      </c>
      <c r="M4087" s="3">
        <v>622429.58497081371</v>
      </c>
      <c r="N4087" s="107"/>
      <c r="O4087" s="100"/>
      <c r="P4087" s="3">
        <f t="shared" si="63"/>
        <v>1223810.8264885081</v>
      </c>
    </row>
    <row r="4088" spans="1:16" x14ac:dyDescent="0.35">
      <c r="A4088" t="s">
        <v>10</v>
      </c>
      <c r="C4088" t="s">
        <v>19</v>
      </c>
      <c r="D4088" t="s">
        <v>32</v>
      </c>
      <c r="E4088" t="s">
        <v>1315</v>
      </c>
      <c r="F4088" t="s">
        <v>1316</v>
      </c>
      <c r="G4088">
        <v>1215</v>
      </c>
      <c r="H4088" t="s">
        <v>1312</v>
      </c>
      <c r="I4088">
        <v>63300060</v>
      </c>
      <c r="J4088" t="s">
        <v>1546</v>
      </c>
      <c r="K4088" s="3"/>
      <c r="L4088" s="3">
        <v>52800</v>
      </c>
      <c r="M4088" s="3">
        <v>52800</v>
      </c>
      <c r="N4088" s="107"/>
      <c r="O4088" s="100"/>
      <c r="P4088" s="3">
        <f t="shared" si="63"/>
        <v>105600</v>
      </c>
    </row>
    <row r="4089" spans="1:16" x14ac:dyDescent="0.35">
      <c r="A4089" t="s">
        <v>10</v>
      </c>
      <c r="C4089" t="s">
        <v>19</v>
      </c>
      <c r="D4089" t="s">
        <v>32</v>
      </c>
      <c r="E4089" t="s">
        <v>1315</v>
      </c>
      <c r="F4089" t="s">
        <v>1316</v>
      </c>
      <c r="G4089">
        <v>1215</v>
      </c>
      <c r="H4089" t="s">
        <v>1312</v>
      </c>
      <c r="I4089">
        <v>63300065</v>
      </c>
      <c r="J4089" t="s">
        <v>1627</v>
      </c>
      <c r="K4089" s="3"/>
      <c r="L4089" s="3">
        <v>192000</v>
      </c>
      <c r="M4089" s="3">
        <v>192000</v>
      </c>
      <c r="N4089" s="107"/>
      <c r="O4089" s="100"/>
      <c r="P4089" s="3">
        <f t="shared" si="63"/>
        <v>384000</v>
      </c>
    </row>
    <row r="4090" spans="1:16" x14ac:dyDescent="0.35">
      <c r="A4090" t="s">
        <v>10</v>
      </c>
      <c r="C4090" t="s">
        <v>19</v>
      </c>
      <c r="D4090" t="s">
        <v>32</v>
      </c>
      <c r="E4090" t="s">
        <v>1315</v>
      </c>
      <c r="F4090" t="s">
        <v>1316</v>
      </c>
      <c r="G4090">
        <v>1215</v>
      </c>
      <c r="H4090" t="s">
        <v>1312</v>
      </c>
      <c r="I4090">
        <v>63300160</v>
      </c>
      <c r="J4090" t="s">
        <v>1878</v>
      </c>
      <c r="K4090" s="3"/>
      <c r="L4090" s="3">
        <v>72000</v>
      </c>
      <c r="M4090" s="3">
        <v>72000</v>
      </c>
      <c r="N4090" s="107"/>
      <c r="O4090" s="100"/>
      <c r="P4090" s="3">
        <f t="shared" si="63"/>
        <v>144000</v>
      </c>
    </row>
    <row r="4091" spans="1:16" x14ac:dyDescent="0.35">
      <c r="A4091" t="s">
        <v>10</v>
      </c>
      <c r="C4091" t="s">
        <v>19</v>
      </c>
      <c r="D4091" t="s">
        <v>32</v>
      </c>
      <c r="E4091" t="s">
        <v>1303</v>
      </c>
      <c r="F4091" t="s">
        <v>1304</v>
      </c>
      <c r="G4091">
        <v>1216</v>
      </c>
      <c r="H4091" t="s">
        <v>1305</v>
      </c>
      <c r="I4091">
        <v>63300056</v>
      </c>
      <c r="J4091" t="s">
        <v>1536</v>
      </c>
      <c r="K4091" s="3"/>
      <c r="L4091" s="3">
        <v>10189.116170887677</v>
      </c>
      <c r="M4091" s="3">
        <v>10545.735236868744</v>
      </c>
      <c r="N4091" s="107"/>
      <c r="O4091" s="100"/>
      <c r="P4091" s="3">
        <f t="shared" si="63"/>
        <v>20734.851407756421</v>
      </c>
    </row>
    <row r="4092" spans="1:16" x14ac:dyDescent="0.35">
      <c r="A4092" t="s">
        <v>10</v>
      </c>
      <c r="C4092" t="s">
        <v>19</v>
      </c>
      <c r="D4092" t="s">
        <v>32</v>
      </c>
      <c r="E4092" t="s">
        <v>1306</v>
      </c>
      <c r="F4092" t="s">
        <v>1307</v>
      </c>
      <c r="G4092">
        <v>1216</v>
      </c>
      <c r="H4092" t="s">
        <v>1305</v>
      </c>
      <c r="I4092">
        <v>63300056</v>
      </c>
      <c r="J4092" t="s">
        <v>1536</v>
      </c>
      <c r="K4092" s="3"/>
      <c r="L4092" s="3">
        <v>257124.46937714671</v>
      </c>
      <c r="M4092" s="3">
        <v>266123.82580534683</v>
      </c>
      <c r="N4092" s="107"/>
      <c r="O4092" s="100"/>
      <c r="P4092" s="3">
        <f t="shared" si="63"/>
        <v>523248.29518249352</v>
      </c>
    </row>
    <row r="4093" spans="1:16" x14ac:dyDescent="0.35">
      <c r="A4093" t="s">
        <v>10</v>
      </c>
      <c r="C4093" t="s">
        <v>19</v>
      </c>
      <c r="D4093" t="s">
        <v>32</v>
      </c>
      <c r="E4093" t="s">
        <v>1308</v>
      </c>
      <c r="F4093" t="s">
        <v>1309</v>
      </c>
      <c r="G4093">
        <v>1216</v>
      </c>
      <c r="H4093" t="s">
        <v>1305</v>
      </c>
      <c r="I4093">
        <v>63300056</v>
      </c>
      <c r="J4093" t="s">
        <v>1536</v>
      </c>
      <c r="K4093" s="3"/>
      <c r="L4093" s="3">
        <v>338397.96909195569</v>
      </c>
      <c r="M4093" s="3">
        <v>350241.8980101741</v>
      </c>
      <c r="N4093" s="107"/>
      <c r="O4093" s="100"/>
      <c r="P4093" s="3">
        <f t="shared" si="63"/>
        <v>688639.86710212985</v>
      </c>
    </row>
    <row r="4094" spans="1:16" x14ac:dyDescent="0.35">
      <c r="A4094" t="s">
        <v>10</v>
      </c>
      <c r="C4094" t="s">
        <v>19</v>
      </c>
      <c r="D4094" t="s">
        <v>32</v>
      </c>
      <c r="E4094" t="s">
        <v>1294</v>
      </c>
      <c r="F4094" t="s">
        <v>1295</v>
      </c>
      <c r="G4094">
        <v>1218</v>
      </c>
      <c r="H4094" t="s">
        <v>1296</v>
      </c>
      <c r="I4094">
        <v>63300056</v>
      </c>
      <c r="J4094" t="s">
        <v>1536</v>
      </c>
      <c r="K4094" s="3"/>
      <c r="L4094" s="3">
        <v>42278.602948535023</v>
      </c>
      <c r="M4094" s="3">
        <v>43758.354051733746</v>
      </c>
      <c r="N4094" s="107"/>
      <c r="O4094" s="100"/>
      <c r="P4094" s="3">
        <f t="shared" si="63"/>
        <v>86036.957000268769</v>
      </c>
    </row>
    <row r="4095" spans="1:16" x14ac:dyDescent="0.35">
      <c r="A4095" t="s">
        <v>10</v>
      </c>
      <c r="C4095" t="s">
        <v>19</v>
      </c>
      <c r="D4095" t="s">
        <v>32</v>
      </c>
      <c r="E4095" t="s">
        <v>1297</v>
      </c>
      <c r="F4095" t="s">
        <v>1298</v>
      </c>
      <c r="G4095">
        <v>1218</v>
      </c>
      <c r="H4095" t="s">
        <v>1296</v>
      </c>
      <c r="I4095">
        <v>63300056</v>
      </c>
      <c r="J4095" t="s">
        <v>1536</v>
      </c>
      <c r="K4095" s="3"/>
      <c r="L4095" s="3">
        <v>408403.91977098875</v>
      </c>
      <c r="M4095" s="3">
        <v>422698.05696297332</v>
      </c>
      <c r="N4095" s="107"/>
      <c r="O4095" s="100"/>
      <c r="P4095" s="3">
        <f t="shared" si="63"/>
        <v>831101.97673396207</v>
      </c>
    </row>
    <row r="4096" spans="1:16" x14ac:dyDescent="0.35">
      <c r="A4096" t="s">
        <v>10</v>
      </c>
      <c r="C4096" t="s">
        <v>19</v>
      </c>
      <c r="D4096" t="s">
        <v>32</v>
      </c>
      <c r="E4096" t="s">
        <v>1299</v>
      </c>
      <c r="F4096" t="s">
        <v>1300</v>
      </c>
      <c r="G4096">
        <v>1218</v>
      </c>
      <c r="H4096" t="s">
        <v>1296</v>
      </c>
      <c r="I4096">
        <v>63300056</v>
      </c>
      <c r="J4096" t="s">
        <v>1536</v>
      </c>
      <c r="K4096" s="3"/>
      <c r="L4096" s="3">
        <v>118568.95712834997</v>
      </c>
      <c r="M4096" s="3">
        <v>122718.8706278422</v>
      </c>
      <c r="N4096" s="107"/>
      <c r="O4096" s="100"/>
      <c r="P4096" s="3">
        <f t="shared" si="63"/>
        <v>241287.82775619219</v>
      </c>
    </row>
    <row r="4097" spans="1:16" x14ac:dyDescent="0.35">
      <c r="A4097" t="s">
        <v>10</v>
      </c>
      <c r="C4097" t="s">
        <v>19</v>
      </c>
      <c r="D4097" t="s">
        <v>32</v>
      </c>
      <c r="E4097" t="s">
        <v>1301</v>
      </c>
      <c r="F4097" t="s">
        <v>1302</v>
      </c>
      <c r="G4097">
        <v>1218</v>
      </c>
      <c r="H4097" t="s">
        <v>1296</v>
      </c>
      <c r="I4097">
        <v>63300056</v>
      </c>
      <c r="J4097" t="s">
        <v>1536</v>
      </c>
      <c r="K4097" s="3"/>
      <c r="L4097" s="3">
        <v>162667.08910802874</v>
      </c>
      <c r="M4097" s="3">
        <v>168360.43722680974</v>
      </c>
      <c r="N4097" s="107"/>
      <c r="O4097" s="100"/>
      <c r="P4097" s="3">
        <f t="shared" si="63"/>
        <v>331027.52633483848</v>
      </c>
    </row>
    <row r="4098" spans="1:16" x14ac:dyDescent="0.35">
      <c r="A4098" t="s">
        <v>10</v>
      </c>
      <c r="C4098" t="s">
        <v>19</v>
      </c>
      <c r="D4098" t="s">
        <v>32</v>
      </c>
      <c r="E4098" t="s">
        <v>1287</v>
      </c>
      <c r="F4098" t="s">
        <v>1288</v>
      </c>
      <c r="G4098">
        <v>1220</v>
      </c>
      <c r="H4098" t="s">
        <v>1289</v>
      </c>
      <c r="I4098">
        <v>63300030</v>
      </c>
      <c r="J4098" t="s">
        <v>1488</v>
      </c>
      <c r="K4098" s="3"/>
      <c r="L4098" s="3">
        <v>46025</v>
      </c>
      <c r="M4098" s="3">
        <v>46025</v>
      </c>
      <c r="N4098" s="107"/>
      <c r="O4098" s="100"/>
      <c r="P4098" s="3">
        <f t="shared" si="63"/>
        <v>92050</v>
      </c>
    </row>
    <row r="4099" spans="1:16" x14ac:dyDescent="0.35">
      <c r="A4099" t="s">
        <v>10</v>
      </c>
      <c r="C4099" t="s">
        <v>19</v>
      </c>
      <c r="D4099" t="s">
        <v>32</v>
      </c>
      <c r="E4099" t="s">
        <v>1287</v>
      </c>
      <c r="F4099" t="s">
        <v>1288</v>
      </c>
      <c r="G4099">
        <v>1220</v>
      </c>
      <c r="H4099" t="s">
        <v>1289</v>
      </c>
      <c r="I4099">
        <v>63300056</v>
      </c>
      <c r="J4099" t="s">
        <v>1536</v>
      </c>
      <c r="K4099" s="3"/>
      <c r="L4099" s="3">
        <v>7837.7816699135992</v>
      </c>
      <c r="M4099" s="3">
        <v>8112.1040283605744</v>
      </c>
      <c r="N4099" s="107"/>
      <c r="O4099" s="100"/>
      <c r="P4099" s="3">
        <f t="shared" si="63"/>
        <v>15949.885698274175</v>
      </c>
    </row>
    <row r="4100" spans="1:16" x14ac:dyDescent="0.35">
      <c r="A4100" t="s">
        <v>10</v>
      </c>
      <c r="C4100" t="s">
        <v>19</v>
      </c>
      <c r="D4100" t="s">
        <v>32</v>
      </c>
      <c r="E4100" t="s">
        <v>1287</v>
      </c>
      <c r="F4100" t="s">
        <v>1288</v>
      </c>
      <c r="G4100">
        <v>1220</v>
      </c>
      <c r="H4100" t="s">
        <v>1289</v>
      </c>
      <c r="I4100">
        <v>63300140</v>
      </c>
      <c r="J4100" t="s">
        <v>1668</v>
      </c>
      <c r="K4100" s="3"/>
      <c r="L4100" s="3">
        <v>50794.408800000005</v>
      </c>
      <c r="M4100" s="3">
        <v>51810.296976000005</v>
      </c>
      <c r="N4100" s="107"/>
      <c r="O4100" s="100"/>
      <c r="P4100" s="3">
        <f t="shared" ref="P4100:P4163" si="64">SUM(L4100:N4100)</f>
        <v>102604.70577600002</v>
      </c>
    </row>
    <row r="4101" spans="1:16" x14ac:dyDescent="0.35">
      <c r="A4101" t="s">
        <v>10</v>
      </c>
      <c r="C4101" t="s">
        <v>19</v>
      </c>
      <c r="D4101" t="s">
        <v>32</v>
      </c>
      <c r="E4101" t="s">
        <v>1287</v>
      </c>
      <c r="F4101" t="s">
        <v>1288</v>
      </c>
      <c r="G4101">
        <v>1220</v>
      </c>
      <c r="H4101" t="s">
        <v>1289</v>
      </c>
      <c r="I4101">
        <v>63300150</v>
      </c>
      <c r="J4101" t="s">
        <v>1680</v>
      </c>
      <c r="K4101" s="3"/>
      <c r="L4101" s="3">
        <v>2077237.6703999999</v>
      </c>
      <c r="M4101" s="3">
        <v>2118782.4238080001</v>
      </c>
      <c r="N4101" s="107"/>
      <c r="O4101" s="100"/>
      <c r="P4101" s="3">
        <f t="shared" si="64"/>
        <v>4196020.0942080002</v>
      </c>
    </row>
    <row r="4102" spans="1:16" x14ac:dyDescent="0.35">
      <c r="A4102" t="s">
        <v>10</v>
      </c>
      <c r="C4102" t="s">
        <v>19</v>
      </c>
      <c r="D4102" t="s">
        <v>32</v>
      </c>
      <c r="E4102" t="s">
        <v>1290</v>
      </c>
      <c r="F4102" t="s">
        <v>1291</v>
      </c>
      <c r="G4102">
        <v>1220</v>
      </c>
      <c r="H4102" t="s">
        <v>1289</v>
      </c>
      <c r="I4102">
        <v>63300046</v>
      </c>
      <c r="J4102" t="s">
        <v>1542</v>
      </c>
      <c r="K4102" s="3"/>
      <c r="L4102" s="3">
        <v>87626.204999999987</v>
      </c>
      <c r="M4102" s="3">
        <v>90693.122174999982</v>
      </c>
      <c r="N4102" s="107"/>
      <c r="O4102" s="100"/>
      <c r="P4102" s="3">
        <f t="shared" si="64"/>
        <v>178319.32717499998</v>
      </c>
    </row>
    <row r="4103" spans="1:16" x14ac:dyDescent="0.35">
      <c r="A4103" t="s">
        <v>10</v>
      </c>
      <c r="C4103" t="s">
        <v>19</v>
      </c>
      <c r="D4103" t="s">
        <v>32</v>
      </c>
      <c r="E4103" t="s">
        <v>1292</v>
      </c>
      <c r="F4103" t="s">
        <v>1293</v>
      </c>
      <c r="G4103">
        <v>1220</v>
      </c>
      <c r="H4103" t="s">
        <v>1289</v>
      </c>
      <c r="I4103">
        <v>63300056</v>
      </c>
      <c r="J4103" t="s">
        <v>1536</v>
      </c>
      <c r="K4103" s="3"/>
      <c r="L4103" s="3">
        <v>171046.32458816821</v>
      </c>
      <c r="M4103" s="3">
        <v>177032.94594875409</v>
      </c>
      <c r="N4103" s="107"/>
      <c r="O4103" s="100"/>
      <c r="P4103" s="3">
        <f t="shared" si="64"/>
        <v>348079.27053692227</v>
      </c>
    </row>
    <row r="4104" spans="1:16" x14ac:dyDescent="0.35">
      <c r="A4104" t="s">
        <v>10</v>
      </c>
      <c r="C4104" t="s">
        <v>19</v>
      </c>
      <c r="D4104" t="s">
        <v>32</v>
      </c>
      <c r="E4104" t="s">
        <v>1673</v>
      </c>
      <c r="F4104" t="s">
        <v>1674</v>
      </c>
      <c r="G4104">
        <v>1221</v>
      </c>
      <c r="H4104" t="s">
        <v>1286</v>
      </c>
      <c r="I4104">
        <v>63300140</v>
      </c>
      <c r="J4104" t="s">
        <v>1668</v>
      </c>
      <c r="K4104" s="3"/>
      <c r="L4104" s="3">
        <v>29131.200000000001</v>
      </c>
      <c r="M4104" s="3">
        <v>29713.824000000001</v>
      </c>
      <c r="N4104" s="107"/>
      <c r="O4104" s="100"/>
      <c r="P4104" s="3">
        <f t="shared" si="64"/>
        <v>58845.024000000005</v>
      </c>
    </row>
    <row r="4105" spans="1:16" x14ac:dyDescent="0.35">
      <c r="A4105" t="s">
        <v>10</v>
      </c>
      <c r="C4105" t="s">
        <v>19</v>
      </c>
      <c r="D4105" t="s">
        <v>32</v>
      </c>
      <c r="E4105" t="s">
        <v>1673</v>
      </c>
      <c r="F4105" t="s">
        <v>1674</v>
      </c>
      <c r="G4105">
        <v>1221</v>
      </c>
      <c r="H4105" t="s">
        <v>1286</v>
      </c>
      <c r="I4105">
        <v>63300150</v>
      </c>
      <c r="J4105" t="s">
        <v>1680</v>
      </c>
      <c r="K4105" s="3"/>
      <c r="L4105" s="3">
        <v>264461.35680000001</v>
      </c>
      <c r="M4105" s="3">
        <v>269750.58393600001</v>
      </c>
      <c r="N4105" s="107"/>
      <c r="O4105" s="100"/>
      <c r="P4105" s="3">
        <f t="shared" si="64"/>
        <v>534211.94073599996</v>
      </c>
    </row>
    <row r="4106" spans="1:16" x14ac:dyDescent="0.35">
      <c r="A4106" t="s">
        <v>10</v>
      </c>
      <c r="C4106" t="s">
        <v>19</v>
      </c>
      <c r="D4106" t="s">
        <v>32</v>
      </c>
      <c r="E4106" t="s">
        <v>1284</v>
      </c>
      <c r="F4106" t="s">
        <v>1285</v>
      </c>
      <c r="G4106">
        <v>1221</v>
      </c>
      <c r="H4106" t="s">
        <v>1286</v>
      </c>
      <c r="I4106">
        <v>63300030</v>
      </c>
      <c r="J4106" t="s">
        <v>1488</v>
      </c>
      <c r="K4106" s="3"/>
      <c r="L4106" s="3">
        <v>37000</v>
      </c>
      <c r="M4106" s="3">
        <v>37000</v>
      </c>
      <c r="N4106" s="107"/>
      <c r="O4106" s="100"/>
      <c r="P4106" s="3">
        <f t="shared" si="64"/>
        <v>74000</v>
      </c>
    </row>
    <row r="4107" spans="1:16" x14ac:dyDescent="0.35">
      <c r="A4107" t="s">
        <v>10</v>
      </c>
      <c r="C4107" t="s">
        <v>19</v>
      </c>
      <c r="D4107" t="s">
        <v>32</v>
      </c>
      <c r="E4107" t="s">
        <v>1284</v>
      </c>
      <c r="F4107" t="s">
        <v>1285</v>
      </c>
      <c r="G4107">
        <v>1221</v>
      </c>
      <c r="H4107" t="s">
        <v>1286</v>
      </c>
      <c r="I4107">
        <v>63300056</v>
      </c>
      <c r="J4107" t="s">
        <v>1536</v>
      </c>
      <c r="K4107" s="3"/>
      <c r="L4107" s="3">
        <v>176204.95273802214</v>
      </c>
      <c r="M4107" s="3">
        <v>182372.1260838529</v>
      </c>
      <c r="N4107" s="107"/>
      <c r="O4107" s="100"/>
      <c r="P4107" s="3">
        <f t="shared" si="64"/>
        <v>358577.07882187504</v>
      </c>
    </row>
    <row r="4108" spans="1:16" x14ac:dyDescent="0.35">
      <c r="A4108" t="s">
        <v>10</v>
      </c>
      <c r="C4108" t="s">
        <v>19</v>
      </c>
      <c r="D4108" t="s">
        <v>32</v>
      </c>
      <c r="E4108" t="s">
        <v>1281</v>
      </c>
      <c r="F4108" t="s">
        <v>1282</v>
      </c>
      <c r="G4108">
        <v>1223</v>
      </c>
      <c r="H4108" t="s">
        <v>1283</v>
      </c>
      <c r="I4108">
        <v>63300030</v>
      </c>
      <c r="J4108" t="s">
        <v>1488</v>
      </c>
      <c r="K4108" s="3"/>
      <c r="L4108" s="3">
        <v>12000</v>
      </c>
      <c r="M4108" s="3">
        <v>12000</v>
      </c>
      <c r="N4108" s="107"/>
      <c r="O4108" s="100"/>
      <c r="P4108" s="3">
        <f t="shared" si="64"/>
        <v>24000</v>
      </c>
    </row>
    <row r="4109" spans="1:16" x14ac:dyDescent="0.35">
      <c r="A4109" t="s">
        <v>10</v>
      </c>
      <c r="C4109" t="s">
        <v>19</v>
      </c>
      <c r="D4109" t="s">
        <v>32</v>
      </c>
      <c r="E4109" t="s">
        <v>1281</v>
      </c>
      <c r="F4109" t="s">
        <v>1282</v>
      </c>
      <c r="G4109">
        <v>1223</v>
      </c>
      <c r="H4109" t="s">
        <v>1283</v>
      </c>
      <c r="I4109">
        <v>63300046</v>
      </c>
      <c r="J4109" t="s">
        <v>1542</v>
      </c>
      <c r="K4109" s="3"/>
      <c r="L4109" s="3">
        <v>42849</v>
      </c>
      <c r="M4109" s="3">
        <v>44348.714999999997</v>
      </c>
      <c r="N4109" s="107"/>
      <c r="O4109" s="100"/>
      <c r="P4109" s="3">
        <f t="shared" si="64"/>
        <v>87197.714999999997</v>
      </c>
    </row>
    <row r="4110" spans="1:16" x14ac:dyDescent="0.35">
      <c r="A4110" t="s">
        <v>10</v>
      </c>
      <c r="C4110" t="s">
        <v>19</v>
      </c>
      <c r="D4110" t="s">
        <v>32</v>
      </c>
      <c r="E4110" t="s">
        <v>1281</v>
      </c>
      <c r="F4110" t="s">
        <v>1282</v>
      </c>
      <c r="G4110">
        <v>1223</v>
      </c>
      <c r="H4110" t="s">
        <v>1283</v>
      </c>
      <c r="I4110">
        <v>63300056</v>
      </c>
      <c r="J4110" t="s">
        <v>1536</v>
      </c>
      <c r="K4110" s="3"/>
      <c r="L4110" s="3">
        <v>1534959.5963701177</v>
      </c>
      <c r="M4110" s="3">
        <v>1588683.1822430717</v>
      </c>
      <c r="N4110" s="107"/>
      <c r="O4110" s="100"/>
      <c r="P4110" s="3">
        <f t="shared" si="64"/>
        <v>3123642.7786131892</v>
      </c>
    </row>
    <row r="4111" spans="1:16" x14ac:dyDescent="0.35">
      <c r="A4111" t="s">
        <v>10</v>
      </c>
      <c r="C4111" t="s">
        <v>19</v>
      </c>
      <c r="D4111" t="s">
        <v>32</v>
      </c>
      <c r="E4111" t="s">
        <v>1271</v>
      </c>
      <c r="F4111" t="s">
        <v>1272</v>
      </c>
      <c r="G4111">
        <v>1226</v>
      </c>
      <c r="H4111" t="s">
        <v>1273</v>
      </c>
      <c r="I4111">
        <v>63300046</v>
      </c>
      <c r="J4111" t="s">
        <v>1542</v>
      </c>
      <c r="K4111" s="3"/>
      <c r="L4111" s="3">
        <v>343381.17374999996</v>
      </c>
      <c r="M4111" s="3">
        <v>355399.51483124995</v>
      </c>
      <c r="N4111" s="107"/>
      <c r="O4111" s="100"/>
      <c r="P4111" s="3">
        <f t="shared" si="64"/>
        <v>698780.68858124991</v>
      </c>
    </row>
    <row r="4112" spans="1:16" x14ac:dyDescent="0.35">
      <c r="A4112" t="s">
        <v>10</v>
      </c>
      <c r="C4112" t="s">
        <v>19</v>
      </c>
      <c r="D4112" t="s">
        <v>32</v>
      </c>
      <c r="E4112" t="s">
        <v>1274</v>
      </c>
      <c r="F4112" t="s">
        <v>1275</v>
      </c>
      <c r="G4112">
        <v>1226</v>
      </c>
      <c r="H4112" t="s">
        <v>1273</v>
      </c>
      <c r="I4112">
        <v>63300056</v>
      </c>
      <c r="J4112" t="s">
        <v>1536</v>
      </c>
      <c r="K4112" s="3"/>
      <c r="L4112" s="3">
        <v>891697.14265115489</v>
      </c>
      <c r="M4112" s="3">
        <v>922906.5426439452</v>
      </c>
      <c r="N4112" s="107"/>
      <c r="O4112" s="100"/>
      <c r="P4112" s="3">
        <f t="shared" si="64"/>
        <v>1814603.6852951001</v>
      </c>
    </row>
    <row r="4113" spans="1:16" x14ac:dyDescent="0.35">
      <c r="A4113" t="s">
        <v>10</v>
      </c>
      <c r="C4113" t="s">
        <v>19</v>
      </c>
      <c r="D4113" t="s">
        <v>32</v>
      </c>
      <c r="E4113" t="s">
        <v>1264</v>
      </c>
      <c r="F4113" t="s">
        <v>1265</v>
      </c>
      <c r="G4113">
        <v>1231</v>
      </c>
      <c r="H4113" t="s">
        <v>1266</v>
      </c>
      <c r="I4113">
        <v>63300056</v>
      </c>
      <c r="J4113" t="s">
        <v>1536</v>
      </c>
      <c r="K4113" s="3"/>
      <c r="L4113" s="3">
        <v>1261784.5932767331</v>
      </c>
      <c r="M4113" s="3">
        <v>1305947.0540414187</v>
      </c>
      <c r="N4113" s="107"/>
      <c r="O4113" s="100"/>
      <c r="P4113" s="3">
        <f t="shared" si="64"/>
        <v>2567731.6473181518</v>
      </c>
    </row>
    <row r="4114" spans="1:16" x14ac:dyDescent="0.35">
      <c r="A4114" t="s">
        <v>10</v>
      </c>
      <c r="C4114" t="s">
        <v>19</v>
      </c>
      <c r="D4114" t="s">
        <v>32</v>
      </c>
      <c r="E4114" t="s">
        <v>1267</v>
      </c>
      <c r="F4114" t="s">
        <v>1268</v>
      </c>
      <c r="G4114">
        <v>1231</v>
      </c>
      <c r="H4114" t="s">
        <v>1266</v>
      </c>
      <c r="I4114">
        <v>63300046</v>
      </c>
      <c r="J4114" t="s">
        <v>1542</v>
      </c>
      <c r="K4114" s="3"/>
      <c r="L4114" s="3">
        <v>36763.370774999996</v>
      </c>
      <c r="M4114" s="3">
        <v>38050.08875212499</v>
      </c>
      <c r="N4114" s="107"/>
      <c r="O4114" s="100"/>
      <c r="P4114" s="3">
        <f t="shared" si="64"/>
        <v>74813.459527124985</v>
      </c>
    </row>
    <row r="4115" spans="1:16" x14ac:dyDescent="0.35">
      <c r="A4115" t="s">
        <v>10</v>
      </c>
      <c r="C4115" t="s">
        <v>19</v>
      </c>
      <c r="D4115" t="s">
        <v>32</v>
      </c>
      <c r="E4115" t="s">
        <v>1269</v>
      </c>
      <c r="F4115" t="s">
        <v>1270</v>
      </c>
      <c r="G4115">
        <v>1231</v>
      </c>
      <c r="H4115" t="s">
        <v>1266</v>
      </c>
      <c r="I4115">
        <v>63300056</v>
      </c>
      <c r="J4115" t="s">
        <v>1536</v>
      </c>
      <c r="K4115" s="3"/>
      <c r="L4115" s="3">
        <v>191339.22004439018</v>
      </c>
      <c r="M4115" s="3">
        <v>198036.09274594381</v>
      </c>
      <c r="N4115" s="107"/>
      <c r="O4115" s="100"/>
      <c r="P4115" s="3">
        <f t="shared" si="64"/>
        <v>389375.31279033399</v>
      </c>
    </row>
    <row r="4116" spans="1:16" x14ac:dyDescent="0.35">
      <c r="A4116" t="s">
        <v>10</v>
      </c>
      <c r="C4116" t="s">
        <v>19</v>
      </c>
      <c r="D4116" t="s">
        <v>32</v>
      </c>
      <c r="E4116" t="s">
        <v>1259</v>
      </c>
      <c r="F4116" t="s">
        <v>1260</v>
      </c>
      <c r="G4116">
        <v>1232</v>
      </c>
      <c r="H4116" t="s">
        <v>1261</v>
      </c>
      <c r="I4116">
        <v>63300056</v>
      </c>
      <c r="J4116" t="s">
        <v>1536</v>
      </c>
      <c r="K4116" s="3"/>
      <c r="L4116" s="3">
        <v>437010.79319763323</v>
      </c>
      <c r="M4116" s="3">
        <v>452306.17095955036</v>
      </c>
      <c r="N4116" s="107"/>
      <c r="O4116" s="100"/>
      <c r="P4116" s="3">
        <f t="shared" si="64"/>
        <v>889316.96415718365</v>
      </c>
    </row>
    <row r="4117" spans="1:16" x14ac:dyDescent="0.35">
      <c r="A4117" t="s">
        <v>10</v>
      </c>
      <c r="C4117" t="s">
        <v>19</v>
      </c>
      <c r="D4117" t="s">
        <v>32</v>
      </c>
      <c r="E4117" t="s">
        <v>1262</v>
      </c>
      <c r="F4117" t="s">
        <v>1263</v>
      </c>
      <c r="G4117">
        <v>1232</v>
      </c>
      <c r="H4117" t="s">
        <v>1261</v>
      </c>
      <c r="I4117">
        <v>63300056</v>
      </c>
      <c r="J4117" t="s">
        <v>1536</v>
      </c>
      <c r="K4117" s="3"/>
      <c r="L4117" s="3">
        <v>37514.795520024003</v>
      </c>
      <c r="M4117" s="3">
        <v>38827.813363224843</v>
      </c>
      <c r="N4117" s="107"/>
      <c r="O4117" s="100"/>
      <c r="P4117" s="3">
        <f t="shared" si="64"/>
        <v>76342.608883248846</v>
      </c>
    </row>
    <row r="4118" spans="1:16" x14ac:dyDescent="0.35">
      <c r="A4118" t="s">
        <v>10</v>
      </c>
      <c r="C4118" t="s">
        <v>19</v>
      </c>
      <c r="D4118" t="s">
        <v>32</v>
      </c>
      <c r="E4118" t="s">
        <v>1252</v>
      </c>
      <c r="F4118" t="s">
        <v>1253</v>
      </c>
      <c r="G4118">
        <v>1233</v>
      </c>
      <c r="H4118" t="s">
        <v>1254</v>
      </c>
      <c r="I4118">
        <v>63300056</v>
      </c>
      <c r="J4118" t="s">
        <v>1536</v>
      </c>
      <c r="K4118" s="3"/>
      <c r="L4118" s="3">
        <v>-3227.6264816433145</v>
      </c>
      <c r="M4118" s="3">
        <v>-3340.5934085008303</v>
      </c>
      <c r="N4118" s="107"/>
      <c r="O4118" s="100"/>
      <c r="P4118" s="3">
        <f t="shared" si="64"/>
        <v>-6568.2198901441443</v>
      </c>
    </row>
    <row r="4119" spans="1:16" x14ac:dyDescent="0.35">
      <c r="A4119" t="s">
        <v>10</v>
      </c>
      <c r="C4119" t="s">
        <v>19</v>
      </c>
      <c r="D4119" t="s">
        <v>32</v>
      </c>
      <c r="E4119" t="s">
        <v>1255</v>
      </c>
      <c r="F4119" t="s">
        <v>1256</v>
      </c>
      <c r="G4119">
        <v>1233</v>
      </c>
      <c r="H4119" t="s">
        <v>1254</v>
      </c>
      <c r="I4119">
        <v>63300056</v>
      </c>
      <c r="J4119" t="s">
        <v>1536</v>
      </c>
      <c r="K4119" s="3"/>
      <c r="L4119" s="3">
        <v>681660.81009273638</v>
      </c>
      <c r="M4119" s="3">
        <v>705518.93844598206</v>
      </c>
      <c r="N4119" s="107"/>
      <c r="O4119" s="100"/>
      <c r="P4119" s="3">
        <f t="shared" si="64"/>
        <v>1387179.7485387186</v>
      </c>
    </row>
    <row r="4120" spans="1:16" x14ac:dyDescent="0.35">
      <c r="A4120" t="s">
        <v>10</v>
      </c>
      <c r="C4120" t="s">
        <v>19</v>
      </c>
      <c r="D4120" t="s">
        <v>32</v>
      </c>
      <c r="E4120" t="s">
        <v>1257</v>
      </c>
      <c r="F4120" t="s">
        <v>1258</v>
      </c>
      <c r="G4120">
        <v>1233</v>
      </c>
      <c r="H4120" t="s">
        <v>1254</v>
      </c>
      <c r="I4120">
        <v>63300056</v>
      </c>
      <c r="J4120" t="s">
        <v>1536</v>
      </c>
      <c r="K4120" s="3"/>
      <c r="L4120" s="3">
        <v>298007.57376750914</v>
      </c>
      <c r="M4120" s="3">
        <v>308437.83884937194</v>
      </c>
      <c r="N4120" s="107"/>
      <c r="O4120" s="100"/>
      <c r="P4120" s="3">
        <f t="shared" si="64"/>
        <v>606445.41261688108</v>
      </c>
    </row>
    <row r="4121" spans="1:16" x14ac:dyDescent="0.35">
      <c r="A4121" t="s">
        <v>10</v>
      </c>
      <c r="C4121" t="s">
        <v>19</v>
      </c>
      <c r="D4121" t="s">
        <v>32</v>
      </c>
      <c r="E4121" t="s">
        <v>1243</v>
      </c>
      <c r="F4121" t="s">
        <v>1244</v>
      </c>
      <c r="G4121">
        <v>1234</v>
      </c>
      <c r="H4121" t="s">
        <v>1245</v>
      </c>
      <c r="I4121">
        <v>63300056</v>
      </c>
      <c r="J4121" t="s">
        <v>1536</v>
      </c>
      <c r="K4121" s="3"/>
      <c r="L4121" s="3">
        <v>473235.79067299917</v>
      </c>
      <c r="M4121" s="3">
        <v>489799.0433465541</v>
      </c>
      <c r="N4121" s="107"/>
      <c r="O4121" s="100"/>
      <c r="P4121" s="3">
        <f t="shared" si="64"/>
        <v>963034.83401955327</v>
      </c>
    </row>
    <row r="4122" spans="1:16" x14ac:dyDescent="0.35">
      <c r="A4122" t="s">
        <v>10</v>
      </c>
      <c r="C4122" t="s">
        <v>19</v>
      </c>
      <c r="D4122" t="s">
        <v>32</v>
      </c>
      <c r="E4122" t="s">
        <v>1246</v>
      </c>
      <c r="F4122" t="s">
        <v>1247</v>
      </c>
      <c r="G4122">
        <v>1234</v>
      </c>
      <c r="H4122" t="s">
        <v>1245</v>
      </c>
      <c r="I4122">
        <v>63300056</v>
      </c>
      <c r="J4122" t="s">
        <v>1536</v>
      </c>
      <c r="K4122" s="3"/>
      <c r="L4122" s="3">
        <v>90918.267370997753</v>
      </c>
      <c r="M4122" s="3">
        <v>94100.406728982663</v>
      </c>
      <c r="N4122" s="107"/>
      <c r="O4122" s="100"/>
      <c r="P4122" s="3">
        <f t="shared" si="64"/>
        <v>185018.67409998042</v>
      </c>
    </row>
    <row r="4123" spans="1:16" x14ac:dyDescent="0.35">
      <c r="A4123" t="s">
        <v>10</v>
      </c>
      <c r="C4123" t="s">
        <v>19</v>
      </c>
      <c r="D4123" t="s">
        <v>32</v>
      </c>
      <c r="E4123" t="s">
        <v>1248</v>
      </c>
      <c r="F4123" t="s">
        <v>1249</v>
      </c>
      <c r="G4123">
        <v>1234</v>
      </c>
      <c r="H4123" t="s">
        <v>1245</v>
      </c>
      <c r="I4123">
        <v>63300056</v>
      </c>
      <c r="J4123" t="s">
        <v>1536</v>
      </c>
      <c r="K4123" s="3"/>
      <c r="L4123" s="3">
        <v>50161.802687447031</v>
      </c>
      <c r="M4123" s="3">
        <v>51917.465781507672</v>
      </c>
      <c r="N4123" s="107"/>
      <c r="O4123" s="100"/>
      <c r="P4123" s="3">
        <f t="shared" si="64"/>
        <v>102079.2684689547</v>
      </c>
    </row>
    <row r="4124" spans="1:16" x14ac:dyDescent="0.35">
      <c r="A4124" t="s">
        <v>10</v>
      </c>
      <c r="C4124" t="s">
        <v>19</v>
      </c>
      <c r="D4124" t="s">
        <v>32</v>
      </c>
      <c r="E4124" t="s">
        <v>1250</v>
      </c>
      <c r="F4124" t="s">
        <v>1251</v>
      </c>
      <c r="G4124">
        <v>1234</v>
      </c>
      <c r="H4124" t="s">
        <v>1245</v>
      </c>
      <c r="I4124">
        <v>63300056</v>
      </c>
      <c r="J4124" t="s">
        <v>1536</v>
      </c>
      <c r="K4124" s="3"/>
      <c r="L4124" s="3">
        <v>152617.28466966748</v>
      </c>
      <c r="M4124" s="3">
        <v>157958.88963310583</v>
      </c>
      <c r="N4124" s="107"/>
      <c r="O4124" s="100"/>
      <c r="P4124" s="3">
        <f t="shared" si="64"/>
        <v>310576.17430277332</v>
      </c>
    </row>
    <row r="4125" spans="1:16" x14ac:dyDescent="0.35">
      <c r="A4125" t="s">
        <v>10</v>
      </c>
      <c r="C4125" t="s">
        <v>19</v>
      </c>
      <c r="D4125" t="s">
        <v>32</v>
      </c>
      <c r="E4125" t="s">
        <v>1236</v>
      </c>
      <c r="F4125" t="s">
        <v>1237</v>
      </c>
      <c r="G4125">
        <v>1239</v>
      </c>
      <c r="H4125" t="s">
        <v>1238</v>
      </c>
      <c r="I4125">
        <v>63300056</v>
      </c>
      <c r="J4125" t="s">
        <v>1536</v>
      </c>
      <c r="K4125" s="3"/>
      <c r="L4125" s="3">
        <v>143317.76794919214</v>
      </c>
      <c r="M4125" s="3">
        <v>148333.88982741386</v>
      </c>
      <c r="N4125" s="107"/>
      <c r="O4125" s="100"/>
      <c r="P4125" s="3">
        <f t="shared" si="64"/>
        <v>291651.65777660604</v>
      </c>
    </row>
    <row r="4126" spans="1:16" x14ac:dyDescent="0.35">
      <c r="A4126" t="s">
        <v>10</v>
      </c>
      <c r="C4126" t="s">
        <v>19</v>
      </c>
      <c r="D4126" t="s">
        <v>32</v>
      </c>
      <c r="E4126" t="s">
        <v>1239</v>
      </c>
      <c r="F4126" t="s">
        <v>1240</v>
      </c>
      <c r="G4126">
        <v>1239</v>
      </c>
      <c r="H4126" t="s">
        <v>1238</v>
      </c>
      <c r="I4126">
        <v>63300056</v>
      </c>
      <c r="J4126" t="s">
        <v>1536</v>
      </c>
      <c r="K4126" s="3"/>
      <c r="L4126" s="3">
        <v>86731.846921327393</v>
      </c>
      <c r="M4126" s="3">
        <v>89767.461563573845</v>
      </c>
      <c r="N4126" s="107"/>
      <c r="O4126" s="100"/>
      <c r="P4126" s="3">
        <f t="shared" si="64"/>
        <v>176499.30848490124</v>
      </c>
    </row>
    <row r="4127" spans="1:16" x14ac:dyDescent="0.35">
      <c r="A4127" t="s">
        <v>10</v>
      </c>
      <c r="C4127" t="s">
        <v>19</v>
      </c>
      <c r="D4127" t="s">
        <v>32</v>
      </c>
      <c r="E4127" t="s">
        <v>1241</v>
      </c>
      <c r="F4127" t="s">
        <v>1242</v>
      </c>
      <c r="G4127">
        <v>1239</v>
      </c>
      <c r="H4127" t="s">
        <v>1238</v>
      </c>
      <c r="I4127">
        <v>63300030</v>
      </c>
      <c r="J4127" t="s">
        <v>1488</v>
      </c>
      <c r="K4127" s="3"/>
      <c r="L4127" s="3">
        <v>12000</v>
      </c>
      <c r="M4127" s="3">
        <v>12000</v>
      </c>
      <c r="N4127" s="107"/>
      <c r="O4127" s="100"/>
      <c r="P4127" s="3">
        <f t="shared" si="64"/>
        <v>24000</v>
      </c>
    </row>
    <row r="4128" spans="1:16" x14ac:dyDescent="0.35">
      <c r="A4128" t="s">
        <v>10</v>
      </c>
      <c r="C4128" t="s">
        <v>19</v>
      </c>
      <c r="D4128" t="s">
        <v>32</v>
      </c>
      <c r="E4128" t="s">
        <v>1241</v>
      </c>
      <c r="F4128" t="s">
        <v>1242</v>
      </c>
      <c r="G4128">
        <v>1239</v>
      </c>
      <c r="H4128" t="s">
        <v>1238</v>
      </c>
      <c r="I4128">
        <v>63300033</v>
      </c>
      <c r="J4128" t="s">
        <v>1661</v>
      </c>
      <c r="K4128" s="3"/>
      <c r="L4128" s="3">
        <v>600</v>
      </c>
      <c r="M4128" s="3">
        <v>600</v>
      </c>
      <c r="N4128" s="107"/>
      <c r="O4128" s="100"/>
      <c r="P4128" s="3">
        <f t="shared" si="64"/>
        <v>1200</v>
      </c>
    </row>
    <row r="4129" spans="1:16" x14ac:dyDescent="0.35">
      <c r="A4129" t="s">
        <v>10</v>
      </c>
      <c r="C4129" t="s">
        <v>19</v>
      </c>
      <c r="D4129" t="s">
        <v>32</v>
      </c>
      <c r="E4129" t="s">
        <v>1241</v>
      </c>
      <c r="F4129" t="s">
        <v>1242</v>
      </c>
      <c r="G4129">
        <v>1239</v>
      </c>
      <c r="H4129" t="s">
        <v>1238</v>
      </c>
      <c r="I4129">
        <v>63300035</v>
      </c>
      <c r="J4129" t="s">
        <v>1886</v>
      </c>
      <c r="K4129" s="3"/>
      <c r="L4129" s="3">
        <v>41616</v>
      </c>
      <c r="M4129" s="3">
        <v>42448.32</v>
      </c>
      <c r="N4129" s="107"/>
      <c r="O4129" s="100"/>
      <c r="P4129" s="3">
        <f t="shared" si="64"/>
        <v>84064.320000000007</v>
      </c>
    </row>
    <row r="4130" spans="1:16" x14ac:dyDescent="0.35">
      <c r="A4130" t="s">
        <v>10</v>
      </c>
      <c r="C4130" t="s">
        <v>19</v>
      </c>
      <c r="D4130" t="s">
        <v>32</v>
      </c>
      <c r="E4130" t="s">
        <v>1241</v>
      </c>
      <c r="F4130" t="s">
        <v>1242</v>
      </c>
      <c r="G4130">
        <v>1239</v>
      </c>
      <c r="H4130" t="s">
        <v>1238</v>
      </c>
      <c r="I4130">
        <v>63300056</v>
      </c>
      <c r="J4130" t="s">
        <v>1536</v>
      </c>
      <c r="K4130" s="3"/>
      <c r="L4130" s="3">
        <v>850312.78939828195</v>
      </c>
      <c r="M4130" s="3">
        <v>880073.73702722171</v>
      </c>
      <c r="N4130" s="107"/>
      <c r="O4130" s="100"/>
      <c r="P4130" s="3">
        <f t="shared" si="64"/>
        <v>1730386.5264255037</v>
      </c>
    </row>
    <row r="4131" spans="1:16" x14ac:dyDescent="0.35">
      <c r="A4131" t="s">
        <v>10</v>
      </c>
      <c r="C4131" t="s">
        <v>19</v>
      </c>
      <c r="D4131" t="s">
        <v>32</v>
      </c>
      <c r="E4131" t="s">
        <v>1241</v>
      </c>
      <c r="F4131" t="s">
        <v>1242</v>
      </c>
      <c r="G4131">
        <v>1239</v>
      </c>
      <c r="H4131" t="s">
        <v>1238</v>
      </c>
      <c r="I4131">
        <v>63300060</v>
      </c>
      <c r="J4131" t="s">
        <v>1546</v>
      </c>
      <c r="K4131" s="3"/>
      <c r="L4131" s="3">
        <v>13800</v>
      </c>
      <c r="M4131" s="3">
        <v>13800</v>
      </c>
      <c r="N4131" s="107"/>
      <c r="O4131" s="100"/>
      <c r="P4131" s="3">
        <f t="shared" si="64"/>
        <v>27600</v>
      </c>
    </row>
    <row r="4132" spans="1:16" x14ac:dyDescent="0.35">
      <c r="A4132" t="s">
        <v>10</v>
      </c>
      <c r="C4132" t="s">
        <v>19</v>
      </c>
      <c r="D4132" t="s">
        <v>32</v>
      </c>
      <c r="E4132" t="s">
        <v>1241</v>
      </c>
      <c r="F4132" t="s">
        <v>1242</v>
      </c>
      <c r="G4132">
        <v>1239</v>
      </c>
      <c r="H4132" t="s">
        <v>1238</v>
      </c>
      <c r="I4132">
        <v>63300065</v>
      </c>
      <c r="J4132" t="s">
        <v>1627</v>
      </c>
      <c r="K4132" s="3"/>
      <c r="L4132" s="3">
        <v>4480</v>
      </c>
      <c r="M4132" s="3">
        <v>4480</v>
      </c>
      <c r="N4132" s="107"/>
      <c r="O4132" s="100"/>
      <c r="P4132" s="3">
        <f t="shared" si="64"/>
        <v>8960</v>
      </c>
    </row>
    <row r="4133" spans="1:16" x14ac:dyDescent="0.35">
      <c r="A4133" t="s">
        <v>10</v>
      </c>
      <c r="C4133" t="s">
        <v>19</v>
      </c>
      <c r="D4133" t="s">
        <v>32</v>
      </c>
      <c r="E4133" t="s">
        <v>1241</v>
      </c>
      <c r="F4133" t="s">
        <v>1242</v>
      </c>
      <c r="G4133">
        <v>1239</v>
      </c>
      <c r="H4133" t="s">
        <v>1238</v>
      </c>
      <c r="I4133">
        <v>63300150</v>
      </c>
      <c r="J4133" t="s">
        <v>1680</v>
      </c>
      <c r="K4133" s="3"/>
      <c r="L4133" s="3">
        <v>361812.62520000001</v>
      </c>
      <c r="M4133" s="3">
        <v>369048.87770400004</v>
      </c>
      <c r="N4133" s="107"/>
      <c r="O4133" s="100"/>
      <c r="P4133" s="3">
        <f t="shared" si="64"/>
        <v>730861.50290399999</v>
      </c>
    </row>
    <row r="4134" spans="1:16" x14ac:dyDescent="0.35">
      <c r="A4134" t="s">
        <v>10</v>
      </c>
      <c r="C4134" t="s">
        <v>19</v>
      </c>
      <c r="D4134" t="s">
        <v>32</v>
      </c>
      <c r="E4134" t="s">
        <v>1229</v>
      </c>
      <c r="F4134" t="s">
        <v>1230</v>
      </c>
      <c r="G4134">
        <v>1245</v>
      </c>
      <c r="H4134" t="s">
        <v>1231</v>
      </c>
      <c r="I4134">
        <v>63300056</v>
      </c>
      <c r="J4134" t="s">
        <v>1536</v>
      </c>
      <c r="K4134" s="3"/>
      <c r="L4134" s="3">
        <v>356207.43978433724</v>
      </c>
      <c r="M4134" s="3">
        <v>368674.70017678902</v>
      </c>
      <c r="N4134" s="107"/>
      <c r="O4134" s="100"/>
      <c r="P4134" s="3">
        <f t="shared" si="64"/>
        <v>724882.13996112626</v>
      </c>
    </row>
    <row r="4135" spans="1:16" x14ac:dyDescent="0.35">
      <c r="A4135" t="s">
        <v>10</v>
      </c>
      <c r="C4135" t="s">
        <v>19</v>
      </c>
      <c r="D4135" t="s">
        <v>32</v>
      </c>
      <c r="E4135" t="s">
        <v>1232</v>
      </c>
      <c r="F4135" t="s">
        <v>1233</v>
      </c>
      <c r="G4135">
        <v>1245</v>
      </c>
      <c r="H4135" t="s">
        <v>1231</v>
      </c>
      <c r="I4135">
        <v>63300056</v>
      </c>
      <c r="J4135" t="s">
        <v>1536</v>
      </c>
      <c r="K4135" s="3"/>
      <c r="L4135" s="3">
        <v>44018.670335403142</v>
      </c>
      <c r="M4135" s="3">
        <v>45559.32379714225</v>
      </c>
      <c r="N4135" s="107"/>
      <c r="O4135" s="100"/>
      <c r="P4135" s="3">
        <f t="shared" si="64"/>
        <v>89577.994132545398</v>
      </c>
    </row>
    <row r="4136" spans="1:16" x14ac:dyDescent="0.35">
      <c r="A4136" t="s">
        <v>10</v>
      </c>
      <c r="C4136" t="s">
        <v>19</v>
      </c>
      <c r="D4136" t="s">
        <v>32</v>
      </c>
      <c r="E4136" t="s">
        <v>1234</v>
      </c>
      <c r="F4136" t="s">
        <v>1235</v>
      </c>
      <c r="G4136">
        <v>1245</v>
      </c>
      <c r="H4136" t="s">
        <v>1231</v>
      </c>
      <c r="I4136">
        <v>63300056</v>
      </c>
      <c r="J4136" t="s">
        <v>1536</v>
      </c>
      <c r="K4136" s="3"/>
      <c r="L4136" s="3">
        <v>84542.500060924183</v>
      </c>
      <c r="M4136" s="3">
        <v>87501.487563056522</v>
      </c>
      <c r="N4136" s="107"/>
      <c r="O4136" s="100"/>
      <c r="P4136" s="3">
        <f t="shared" si="64"/>
        <v>172043.98762398071</v>
      </c>
    </row>
    <row r="4137" spans="1:16" x14ac:dyDescent="0.35">
      <c r="A4137" t="s">
        <v>10</v>
      </c>
      <c r="C4137" t="s">
        <v>19</v>
      </c>
      <c r="D4137" t="s">
        <v>32</v>
      </c>
      <c r="E4137" t="s">
        <v>1222</v>
      </c>
      <c r="F4137" t="s">
        <v>1223</v>
      </c>
      <c r="G4137">
        <v>1246</v>
      </c>
      <c r="H4137" t="s">
        <v>1224</v>
      </c>
      <c r="I4137">
        <v>63300056</v>
      </c>
      <c r="J4137" t="s">
        <v>1536</v>
      </c>
      <c r="K4137" s="3"/>
      <c r="L4137" s="3">
        <v>655784.96378940099</v>
      </c>
      <c r="M4137" s="3">
        <v>678737.43752202997</v>
      </c>
      <c r="N4137" s="107"/>
      <c r="O4137" s="100"/>
      <c r="P4137" s="3">
        <f t="shared" si="64"/>
        <v>1334522.4013114311</v>
      </c>
    </row>
    <row r="4138" spans="1:16" x14ac:dyDescent="0.35">
      <c r="A4138" t="s">
        <v>10</v>
      </c>
      <c r="C4138" t="s">
        <v>19</v>
      </c>
      <c r="D4138" t="s">
        <v>32</v>
      </c>
      <c r="E4138" t="s">
        <v>1225</v>
      </c>
      <c r="F4138" t="s">
        <v>1226</v>
      </c>
      <c r="G4138">
        <v>1246</v>
      </c>
      <c r="H4138" t="s">
        <v>1224</v>
      </c>
      <c r="I4138">
        <v>63300056</v>
      </c>
      <c r="J4138" t="s">
        <v>1536</v>
      </c>
      <c r="K4138" s="3"/>
      <c r="L4138" s="3">
        <v>22371.981113770671</v>
      </c>
      <c r="M4138" s="3">
        <v>23155.000452752643</v>
      </c>
      <c r="N4138" s="107"/>
      <c r="O4138" s="100"/>
      <c r="P4138" s="3">
        <f t="shared" si="64"/>
        <v>45526.981566523318</v>
      </c>
    </row>
    <row r="4139" spans="1:16" x14ac:dyDescent="0.35">
      <c r="A4139" t="s">
        <v>10</v>
      </c>
      <c r="C4139" t="s">
        <v>19</v>
      </c>
      <c r="D4139" t="s">
        <v>32</v>
      </c>
      <c r="E4139" t="s">
        <v>1227</v>
      </c>
      <c r="F4139" t="s">
        <v>1228</v>
      </c>
      <c r="G4139">
        <v>1246</v>
      </c>
      <c r="H4139" t="s">
        <v>1224</v>
      </c>
      <c r="I4139">
        <v>63300056</v>
      </c>
      <c r="J4139" t="s">
        <v>1536</v>
      </c>
      <c r="K4139" s="3"/>
      <c r="L4139" s="3">
        <v>-6702.7029005067743</v>
      </c>
      <c r="M4139" s="3">
        <v>-6937.2975020245112</v>
      </c>
      <c r="N4139" s="107"/>
      <c r="O4139" s="100"/>
      <c r="P4139" s="3">
        <f t="shared" si="64"/>
        <v>-13640.000402531285</v>
      </c>
    </row>
    <row r="4140" spans="1:16" x14ac:dyDescent="0.35">
      <c r="A4140" t="s">
        <v>10</v>
      </c>
      <c r="C4140" t="s">
        <v>19</v>
      </c>
      <c r="D4140" t="s">
        <v>32</v>
      </c>
      <c r="E4140" t="s">
        <v>1217</v>
      </c>
      <c r="F4140" t="s">
        <v>1218</v>
      </c>
      <c r="G4140">
        <v>1247</v>
      </c>
      <c r="H4140" t="s">
        <v>1219</v>
      </c>
      <c r="I4140">
        <v>63300056</v>
      </c>
      <c r="J4140" t="s">
        <v>1536</v>
      </c>
      <c r="K4140" s="3"/>
      <c r="L4140" s="3">
        <v>298562.00455442659</v>
      </c>
      <c r="M4140" s="3">
        <v>309011.67471383151</v>
      </c>
      <c r="N4140" s="107"/>
      <c r="O4140" s="100"/>
      <c r="P4140" s="3">
        <f t="shared" si="64"/>
        <v>607573.67926825816</v>
      </c>
    </row>
    <row r="4141" spans="1:16" x14ac:dyDescent="0.35">
      <c r="A4141" t="s">
        <v>10</v>
      </c>
      <c r="C4141" t="s">
        <v>19</v>
      </c>
      <c r="D4141" t="s">
        <v>32</v>
      </c>
      <c r="E4141" t="s">
        <v>1220</v>
      </c>
      <c r="F4141" t="s">
        <v>1221</v>
      </c>
      <c r="G4141">
        <v>1247</v>
      </c>
      <c r="H4141" t="s">
        <v>1219</v>
      </c>
      <c r="I4141">
        <v>63300056</v>
      </c>
      <c r="J4141" t="s">
        <v>1536</v>
      </c>
      <c r="K4141" s="3"/>
      <c r="L4141" s="3">
        <v>-26752.961426363545</v>
      </c>
      <c r="M4141" s="3">
        <v>-27689.315076286268</v>
      </c>
      <c r="N4141" s="107"/>
      <c r="O4141" s="100"/>
      <c r="P4141" s="3">
        <f t="shared" si="64"/>
        <v>-54442.276502649809</v>
      </c>
    </row>
    <row r="4142" spans="1:16" x14ac:dyDescent="0.35">
      <c r="A4142" t="s">
        <v>10</v>
      </c>
      <c r="C4142" t="s">
        <v>19</v>
      </c>
      <c r="D4142" t="s">
        <v>32</v>
      </c>
      <c r="E4142" t="s">
        <v>1210</v>
      </c>
      <c r="F4142" t="s">
        <v>1211</v>
      </c>
      <c r="G4142">
        <v>1249</v>
      </c>
      <c r="H4142" t="s">
        <v>1212</v>
      </c>
      <c r="I4142">
        <v>63300056</v>
      </c>
      <c r="J4142" t="s">
        <v>1536</v>
      </c>
      <c r="K4142" s="3"/>
      <c r="L4142" s="3">
        <v>414633.25340789038</v>
      </c>
      <c r="M4142" s="3">
        <v>429145.4172771665</v>
      </c>
      <c r="N4142" s="107"/>
      <c r="O4142" s="100"/>
      <c r="P4142" s="3">
        <f t="shared" si="64"/>
        <v>843778.67068505683</v>
      </c>
    </row>
    <row r="4143" spans="1:16" x14ac:dyDescent="0.35">
      <c r="A4143" t="s">
        <v>10</v>
      </c>
      <c r="C4143" t="s">
        <v>19</v>
      </c>
      <c r="D4143" t="s">
        <v>32</v>
      </c>
      <c r="E4143" t="s">
        <v>1213</v>
      </c>
      <c r="F4143" t="s">
        <v>1214</v>
      </c>
      <c r="G4143">
        <v>1249</v>
      </c>
      <c r="H4143" t="s">
        <v>1212</v>
      </c>
      <c r="I4143">
        <v>63300046</v>
      </c>
      <c r="J4143" t="s">
        <v>1542</v>
      </c>
      <c r="K4143" s="3"/>
      <c r="L4143" s="3">
        <v>60330.320774999986</v>
      </c>
      <c r="M4143" s="3">
        <v>62441.882002124978</v>
      </c>
      <c r="N4143" s="107"/>
      <c r="O4143" s="100"/>
      <c r="P4143" s="3">
        <f t="shared" si="64"/>
        <v>122772.20277712497</v>
      </c>
    </row>
    <row r="4144" spans="1:16" x14ac:dyDescent="0.35">
      <c r="A4144" t="s">
        <v>10</v>
      </c>
      <c r="C4144" t="s">
        <v>19</v>
      </c>
      <c r="D4144" t="s">
        <v>32</v>
      </c>
      <c r="E4144" t="s">
        <v>1215</v>
      </c>
      <c r="F4144" t="s">
        <v>1216</v>
      </c>
      <c r="G4144">
        <v>1249</v>
      </c>
      <c r="H4144" t="s">
        <v>1212</v>
      </c>
      <c r="I4144">
        <v>63300056</v>
      </c>
      <c r="J4144" t="s">
        <v>1536</v>
      </c>
      <c r="K4144" s="3"/>
      <c r="L4144" s="3">
        <v>592975.5603340508</v>
      </c>
      <c r="M4144" s="3">
        <v>613729.7049457425</v>
      </c>
      <c r="N4144" s="107"/>
      <c r="O4144" s="100"/>
      <c r="P4144" s="3">
        <f t="shared" si="64"/>
        <v>1206705.2652797932</v>
      </c>
    </row>
    <row r="4145" spans="1:16" x14ac:dyDescent="0.35">
      <c r="A4145" t="s">
        <v>10</v>
      </c>
      <c r="C4145" t="s">
        <v>19</v>
      </c>
      <c r="D4145" t="s">
        <v>32</v>
      </c>
      <c r="E4145" t="s">
        <v>1731</v>
      </c>
      <c r="F4145" t="s">
        <v>1732</v>
      </c>
      <c r="G4145">
        <v>1256</v>
      </c>
      <c r="H4145" t="s">
        <v>1196</v>
      </c>
      <c r="I4145">
        <v>63300034</v>
      </c>
      <c r="J4145" t="s">
        <v>1872</v>
      </c>
      <c r="K4145" s="3"/>
      <c r="L4145" s="3">
        <v>4828003</v>
      </c>
      <c r="M4145" s="3">
        <v>4828003</v>
      </c>
      <c r="N4145" s="107"/>
      <c r="O4145" s="100"/>
      <c r="P4145" s="3">
        <f t="shared" si="64"/>
        <v>9656006</v>
      </c>
    </row>
    <row r="4146" spans="1:16" x14ac:dyDescent="0.35">
      <c r="A4146" t="s">
        <v>10</v>
      </c>
      <c r="C4146" t="s">
        <v>19</v>
      </c>
      <c r="D4146" t="s">
        <v>32</v>
      </c>
      <c r="E4146" t="s">
        <v>1731</v>
      </c>
      <c r="F4146" t="s">
        <v>1732</v>
      </c>
      <c r="G4146">
        <v>1256</v>
      </c>
      <c r="H4146" t="s">
        <v>1196</v>
      </c>
      <c r="I4146">
        <v>63300150</v>
      </c>
      <c r="J4146" t="s">
        <v>1680</v>
      </c>
      <c r="K4146" s="3"/>
      <c r="L4146" s="3">
        <v>61200</v>
      </c>
      <c r="M4146" s="3">
        <v>62424</v>
      </c>
      <c r="N4146" s="107"/>
      <c r="O4146" s="100"/>
      <c r="P4146" s="3">
        <f t="shared" si="64"/>
        <v>123624</v>
      </c>
    </row>
    <row r="4147" spans="1:16" x14ac:dyDescent="0.35">
      <c r="A4147" t="s">
        <v>10</v>
      </c>
      <c r="C4147" t="s">
        <v>19</v>
      </c>
      <c r="D4147" t="s">
        <v>32</v>
      </c>
      <c r="E4147" t="s">
        <v>1194</v>
      </c>
      <c r="F4147" t="s">
        <v>1195</v>
      </c>
      <c r="G4147">
        <v>1256</v>
      </c>
      <c r="H4147" t="s">
        <v>1196</v>
      </c>
      <c r="I4147">
        <v>63300056</v>
      </c>
      <c r="J4147" t="s">
        <v>1536</v>
      </c>
      <c r="K4147" s="3"/>
      <c r="L4147" s="3">
        <v>709202.71123326896</v>
      </c>
      <c r="M4147" s="3">
        <v>734024.80612643331</v>
      </c>
      <c r="N4147" s="107"/>
      <c r="O4147" s="100"/>
      <c r="P4147" s="3">
        <f t="shared" si="64"/>
        <v>1443227.5173597024</v>
      </c>
    </row>
    <row r="4148" spans="1:16" x14ac:dyDescent="0.35">
      <c r="A4148" t="s">
        <v>10</v>
      </c>
      <c r="C4148" t="s">
        <v>19</v>
      </c>
      <c r="D4148" t="s">
        <v>32</v>
      </c>
      <c r="E4148" t="s">
        <v>1733</v>
      </c>
      <c r="F4148" t="s">
        <v>1734</v>
      </c>
      <c r="G4148">
        <v>1256</v>
      </c>
      <c r="H4148" t="s">
        <v>1196</v>
      </c>
      <c r="I4148">
        <v>63300035</v>
      </c>
      <c r="J4148" t="s">
        <v>1886</v>
      </c>
      <c r="K4148" s="3"/>
      <c r="L4148" s="3">
        <v>12191175.374400407</v>
      </c>
      <c r="M4148" s="3">
        <v>12434998.881888416</v>
      </c>
      <c r="N4148" s="107"/>
      <c r="O4148" s="100"/>
      <c r="P4148" s="3">
        <f t="shared" si="64"/>
        <v>24626174.256288823</v>
      </c>
    </row>
    <row r="4149" spans="1:16" x14ac:dyDescent="0.35">
      <c r="A4149" t="s">
        <v>10</v>
      </c>
      <c r="C4149" t="s">
        <v>19</v>
      </c>
      <c r="D4149" t="s">
        <v>32</v>
      </c>
      <c r="E4149" t="s">
        <v>1733</v>
      </c>
      <c r="F4149" t="s">
        <v>1734</v>
      </c>
      <c r="G4149">
        <v>1256</v>
      </c>
      <c r="H4149" t="s">
        <v>1196</v>
      </c>
      <c r="I4149">
        <v>63300150</v>
      </c>
      <c r="J4149" t="s">
        <v>1680</v>
      </c>
      <c r="K4149" s="3"/>
      <c r="L4149" s="3">
        <v>438599.99999959202</v>
      </c>
      <c r="M4149" s="3">
        <v>447371.99999958387</v>
      </c>
      <c r="N4149" s="107"/>
      <c r="O4149" s="100"/>
      <c r="P4149" s="3">
        <f t="shared" si="64"/>
        <v>885971.9999991759</v>
      </c>
    </row>
    <row r="4150" spans="1:16" x14ac:dyDescent="0.35">
      <c r="A4150" t="s">
        <v>10</v>
      </c>
      <c r="C4150" t="s">
        <v>19</v>
      </c>
      <c r="D4150" t="s">
        <v>32</v>
      </c>
      <c r="E4150" t="s">
        <v>1887</v>
      </c>
      <c r="F4150" t="s">
        <v>1888</v>
      </c>
      <c r="G4150">
        <v>1256</v>
      </c>
      <c r="H4150" t="s">
        <v>1196</v>
      </c>
      <c r="I4150">
        <v>63300035</v>
      </c>
      <c r="J4150" t="s">
        <v>1886</v>
      </c>
      <c r="K4150" s="3"/>
      <c r="L4150" s="3">
        <v>379486.99969259999</v>
      </c>
      <c r="M4150" s="3">
        <v>387076.73968645197</v>
      </c>
      <c r="N4150" s="107"/>
      <c r="O4150" s="100"/>
      <c r="P4150" s="3">
        <f t="shared" si="64"/>
        <v>766563.73937905196</v>
      </c>
    </row>
    <row r="4151" spans="1:16" x14ac:dyDescent="0.35">
      <c r="A4151" t="s">
        <v>10</v>
      </c>
      <c r="C4151" t="s">
        <v>19</v>
      </c>
      <c r="D4151" t="s">
        <v>32</v>
      </c>
      <c r="E4151" t="s">
        <v>1889</v>
      </c>
      <c r="F4151" t="s">
        <v>1890</v>
      </c>
      <c r="G4151">
        <v>1256</v>
      </c>
      <c r="H4151" t="s">
        <v>1196</v>
      </c>
      <c r="I4151">
        <v>63300035</v>
      </c>
      <c r="J4151" t="s">
        <v>1886</v>
      </c>
      <c r="K4151" s="3"/>
      <c r="L4151" s="3">
        <v>17413059.287422851</v>
      </c>
      <c r="M4151" s="3">
        <v>17712885.345610812</v>
      </c>
      <c r="N4151" s="107"/>
      <c r="O4151" s="100"/>
      <c r="P4151" s="3">
        <f t="shared" si="64"/>
        <v>35125944.633033663</v>
      </c>
    </row>
    <row r="4152" spans="1:16" x14ac:dyDescent="0.35">
      <c r="A4152" t="s">
        <v>10</v>
      </c>
      <c r="C4152" t="s">
        <v>19</v>
      </c>
      <c r="D4152" t="s">
        <v>32</v>
      </c>
      <c r="E4152" t="s">
        <v>1891</v>
      </c>
      <c r="F4152" t="s">
        <v>1892</v>
      </c>
      <c r="G4152">
        <v>1256</v>
      </c>
      <c r="H4152" t="s">
        <v>1196</v>
      </c>
      <c r="I4152">
        <v>63300035</v>
      </c>
      <c r="J4152" t="s">
        <v>1886</v>
      </c>
      <c r="K4152" s="3"/>
      <c r="L4152" s="3">
        <v>2754026.0282970662</v>
      </c>
      <c r="M4152" s="3">
        <v>2809106.5488630077</v>
      </c>
      <c r="N4152" s="107"/>
      <c r="O4152" s="100"/>
      <c r="P4152" s="3">
        <f t="shared" si="64"/>
        <v>5563132.5771600734</v>
      </c>
    </row>
    <row r="4153" spans="1:16" x14ac:dyDescent="0.35">
      <c r="A4153" t="s">
        <v>10</v>
      </c>
      <c r="C4153" t="s">
        <v>19</v>
      </c>
      <c r="D4153" t="s">
        <v>32</v>
      </c>
      <c r="E4153" t="s">
        <v>1735</v>
      </c>
      <c r="F4153" t="s">
        <v>1736</v>
      </c>
      <c r="G4153">
        <v>1256</v>
      </c>
      <c r="H4153" t="s">
        <v>1196</v>
      </c>
      <c r="I4153">
        <v>63300034</v>
      </c>
      <c r="J4153" t="s">
        <v>1872</v>
      </c>
      <c r="K4153" s="3"/>
      <c r="L4153" s="3">
        <v>2070620</v>
      </c>
      <c r="M4153" s="3">
        <v>2070620</v>
      </c>
      <c r="N4153" s="107"/>
      <c r="O4153" s="100"/>
      <c r="P4153" s="3">
        <f t="shared" si="64"/>
        <v>4141240</v>
      </c>
    </row>
    <row r="4154" spans="1:16" x14ac:dyDescent="0.35">
      <c r="A4154" t="s">
        <v>10</v>
      </c>
      <c r="C4154" t="s">
        <v>19</v>
      </c>
      <c r="D4154" t="s">
        <v>32</v>
      </c>
      <c r="E4154" t="s">
        <v>1735</v>
      </c>
      <c r="F4154" t="s">
        <v>1736</v>
      </c>
      <c r="G4154">
        <v>1256</v>
      </c>
      <c r="H4154" t="s">
        <v>1196</v>
      </c>
      <c r="I4154">
        <v>63300150</v>
      </c>
      <c r="J4154" t="s">
        <v>1680</v>
      </c>
      <c r="K4154" s="3"/>
      <c r="L4154" s="3">
        <v>141984</v>
      </c>
      <c r="M4154" s="3">
        <v>144823.67999999999</v>
      </c>
      <c r="N4154" s="107"/>
      <c r="O4154" s="100"/>
      <c r="P4154" s="3">
        <f t="shared" si="64"/>
        <v>286807.67999999999</v>
      </c>
    </row>
    <row r="4155" spans="1:16" x14ac:dyDescent="0.35">
      <c r="A4155" t="s">
        <v>10</v>
      </c>
      <c r="C4155" t="s">
        <v>19</v>
      </c>
      <c r="D4155" t="s">
        <v>32</v>
      </c>
      <c r="E4155" t="s">
        <v>1893</v>
      </c>
      <c r="F4155" t="s">
        <v>1894</v>
      </c>
      <c r="G4155">
        <v>1256</v>
      </c>
      <c r="H4155" t="s">
        <v>1196</v>
      </c>
      <c r="I4155">
        <v>63300035</v>
      </c>
      <c r="J4155" t="s">
        <v>1886</v>
      </c>
      <c r="K4155" s="3"/>
      <c r="L4155" s="3">
        <v>1876455.3853497962</v>
      </c>
      <c r="M4155" s="3">
        <v>1913984.4930567921</v>
      </c>
      <c r="N4155" s="107"/>
      <c r="O4155" s="100"/>
      <c r="P4155" s="3">
        <f t="shared" si="64"/>
        <v>3790439.878406588</v>
      </c>
    </row>
    <row r="4156" spans="1:16" x14ac:dyDescent="0.35">
      <c r="A4156" t="s">
        <v>10</v>
      </c>
      <c r="C4156" t="s">
        <v>19</v>
      </c>
      <c r="D4156" t="s">
        <v>32</v>
      </c>
      <c r="E4156" t="s">
        <v>1367</v>
      </c>
      <c r="F4156" t="s">
        <v>1368</v>
      </c>
      <c r="G4156">
        <v>1198</v>
      </c>
      <c r="H4156" t="s">
        <v>1369</v>
      </c>
      <c r="I4156">
        <v>63300056</v>
      </c>
      <c r="J4156" t="s">
        <v>1536</v>
      </c>
      <c r="K4156" s="3"/>
      <c r="L4156" s="3">
        <v>675947.63307451177</v>
      </c>
      <c r="M4156" s="3">
        <v>699605.80023211963</v>
      </c>
      <c r="N4156" s="107"/>
      <c r="O4156" s="100"/>
      <c r="P4156" s="3">
        <f t="shared" si="64"/>
        <v>1375553.4333066314</v>
      </c>
    </row>
    <row r="4157" spans="1:16" x14ac:dyDescent="0.35">
      <c r="A4157" t="s">
        <v>10</v>
      </c>
      <c r="C4157" t="s">
        <v>19</v>
      </c>
      <c r="D4157" t="s">
        <v>32</v>
      </c>
      <c r="E4157" t="s">
        <v>448</v>
      </c>
      <c r="F4157" t="s">
        <v>449</v>
      </c>
      <c r="G4157">
        <v>4401</v>
      </c>
      <c r="H4157" t="s">
        <v>450</v>
      </c>
      <c r="I4157">
        <v>63300056</v>
      </c>
      <c r="J4157" t="s">
        <v>1536</v>
      </c>
      <c r="K4157" s="3"/>
      <c r="L4157" s="3">
        <v>209511.20765561066</v>
      </c>
      <c r="M4157" s="3">
        <v>216844.09992355702</v>
      </c>
      <c r="N4157" s="107"/>
      <c r="O4157" s="100"/>
      <c r="P4157" s="3">
        <f t="shared" si="64"/>
        <v>426355.30757916765</v>
      </c>
    </row>
    <row r="4158" spans="1:16" x14ac:dyDescent="0.35">
      <c r="A4158" t="s">
        <v>10</v>
      </c>
      <c r="C4158" t="s">
        <v>19</v>
      </c>
      <c r="D4158" t="s">
        <v>32</v>
      </c>
      <c r="E4158" t="s">
        <v>451</v>
      </c>
      <c r="F4158" t="s">
        <v>450</v>
      </c>
      <c r="G4158">
        <v>4401</v>
      </c>
      <c r="H4158" t="s">
        <v>450</v>
      </c>
      <c r="I4158">
        <v>63300056</v>
      </c>
      <c r="J4158" t="s">
        <v>1536</v>
      </c>
      <c r="K4158" s="3"/>
      <c r="L4158" s="3">
        <v>75033.555890368982</v>
      </c>
      <c r="M4158" s="3">
        <v>77659.730346531884</v>
      </c>
      <c r="N4158" s="107"/>
      <c r="O4158" s="100"/>
      <c r="P4158" s="3">
        <f t="shared" si="64"/>
        <v>152693.28623690087</v>
      </c>
    </row>
    <row r="4159" spans="1:16" x14ac:dyDescent="0.35">
      <c r="A4159" t="s">
        <v>10</v>
      </c>
      <c r="C4159" t="s">
        <v>19</v>
      </c>
      <c r="D4159" t="s">
        <v>32</v>
      </c>
      <c r="E4159" t="s">
        <v>451</v>
      </c>
      <c r="F4159" t="s">
        <v>450</v>
      </c>
      <c r="G4159">
        <v>4401</v>
      </c>
      <c r="H4159" t="s">
        <v>450</v>
      </c>
      <c r="I4159">
        <v>63300150</v>
      </c>
      <c r="J4159" t="s">
        <v>1680</v>
      </c>
      <c r="K4159" s="3"/>
      <c r="L4159" s="3">
        <v>582112.15999999992</v>
      </c>
      <c r="M4159" s="3">
        <v>585857.6</v>
      </c>
      <c r="N4159" s="107"/>
      <c r="O4159" s="100"/>
      <c r="P4159" s="3">
        <f t="shared" si="64"/>
        <v>1167969.7599999998</v>
      </c>
    </row>
    <row r="4160" spans="1:16" x14ac:dyDescent="0.35">
      <c r="A4160" t="s">
        <v>10</v>
      </c>
      <c r="C4160" t="s">
        <v>19</v>
      </c>
      <c r="D4160" t="s">
        <v>32</v>
      </c>
      <c r="E4160" t="s">
        <v>452</v>
      </c>
      <c r="F4160" t="s">
        <v>453</v>
      </c>
      <c r="G4160">
        <v>4401</v>
      </c>
      <c r="H4160" t="s">
        <v>450</v>
      </c>
      <c r="I4160">
        <v>63300056</v>
      </c>
      <c r="J4160" t="s">
        <v>1536</v>
      </c>
      <c r="K4160" s="3"/>
      <c r="L4160" s="3">
        <v>11294.769945605938</v>
      </c>
      <c r="M4160" s="3">
        <v>11690.086893702144</v>
      </c>
      <c r="N4160" s="107"/>
      <c r="O4160" s="100"/>
      <c r="P4160" s="3">
        <f t="shared" si="64"/>
        <v>22984.856839308082</v>
      </c>
    </row>
    <row r="4161" spans="1:16" x14ac:dyDescent="0.35">
      <c r="A4161" t="s">
        <v>10</v>
      </c>
      <c r="C4161" t="s">
        <v>19</v>
      </c>
      <c r="D4161" t="s">
        <v>32</v>
      </c>
      <c r="E4161" t="s">
        <v>454</v>
      </c>
      <c r="F4161" t="s">
        <v>455</v>
      </c>
      <c r="G4161">
        <v>4401</v>
      </c>
      <c r="H4161" t="s">
        <v>450</v>
      </c>
      <c r="I4161">
        <v>63300030</v>
      </c>
      <c r="J4161" t="s">
        <v>1488</v>
      </c>
      <c r="K4161" s="3"/>
      <c r="L4161" s="3">
        <v>40000</v>
      </c>
      <c r="M4161" s="3">
        <v>40000</v>
      </c>
      <c r="N4161" s="107"/>
      <c r="O4161" s="100"/>
      <c r="P4161" s="3">
        <f t="shared" si="64"/>
        <v>80000</v>
      </c>
    </row>
    <row r="4162" spans="1:16" x14ac:dyDescent="0.35">
      <c r="A4162" t="s">
        <v>10</v>
      </c>
      <c r="C4162" t="s">
        <v>19</v>
      </c>
      <c r="D4162" t="s">
        <v>32</v>
      </c>
      <c r="E4162" t="s">
        <v>454</v>
      </c>
      <c r="F4162" t="s">
        <v>455</v>
      </c>
      <c r="G4162">
        <v>4401</v>
      </c>
      <c r="H4162" t="s">
        <v>450</v>
      </c>
      <c r="I4162">
        <v>63300035</v>
      </c>
      <c r="J4162" t="s">
        <v>1886</v>
      </c>
      <c r="K4162" s="3"/>
      <c r="L4162" s="3">
        <v>62424</v>
      </c>
      <c r="M4162" s="3">
        <v>63672.480000000003</v>
      </c>
      <c r="N4162" s="107"/>
      <c r="O4162" s="100"/>
      <c r="P4162" s="3">
        <f t="shared" si="64"/>
        <v>126096.48000000001</v>
      </c>
    </row>
    <row r="4163" spans="1:16" x14ac:dyDescent="0.35">
      <c r="A4163" t="s">
        <v>10</v>
      </c>
      <c r="C4163" t="s">
        <v>19</v>
      </c>
      <c r="D4163" t="s">
        <v>32</v>
      </c>
      <c r="E4163" t="s">
        <v>454</v>
      </c>
      <c r="F4163" t="s">
        <v>455</v>
      </c>
      <c r="G4163">
        <v>4401</v>
      </c>
      <c r="H4163" t="s">
        <v>450</v>
      </c>
      <c r="I4163">
        <v>63300056</v>
      </c>
      <c r="J4163" t="s">
        <v>1536</v>
      </c>
      <c r="K4163" s="3"/>
      <c r="L4163" s="3">
        <v>714484.07546309941</v>
      </c>
      <c r="M4163" s="3">
        <v>739491.01810430782</v>
      </c>
      <c r="N4163" s="107"/>
      <c r="O4163" s="100"/>
      <c r="P4163" s="3">
        <f t="shared" si="64"/>
        <v>1453975.0935674072</v>
      </c>
    </row>
    <row r="4164" spans="1:16" x14ac:dyDescent="0.35">
      <c r="A4164" t="s">
        <v>10</v>
      </c>
      <c r="C4164" t="s">
        <v>19</v>
      </c>
      <c r="D4164" t="s">
        <v>32</v>
      </c>
      <c r="E4164" t="s">
        <v>454</v>
      </c>
      <c r="F4164" t="s">
        <v>455</v>
      </c>
      <c r="G4164">
        <v>4401</v>
      </c>
      <c r="H4164" t="s">
        <v>450</v>
      </c>
      <c r="I4164">
        <v>63300150</v>
      </c>
      <c r="J4164" t="s">
        <v>1680</v>
      </c>
      <c r="K4164" s="3"/>
      <c r="L4164" s="3">
        <v>1009188</v>
      </c>
      <c r="M4164" s="3">
        <v>1029371.76</v>
      </c>
      <c r="N4164" s="107"/>
      <c r="O4164" s="100"/>
      <c r="P4164" s="3">
        <f t="shared" ref="P4164:P4227" si="65">SUM(L4164:N4164)</f>
        <v>2038559.76</v>
      </c>
    </row>
    <row r="4165" spans="1:16" x14ac:dyDescent="0.35">
      <c r="A4165" t="s">
        <v>10</v>
      </c>
      <c r="C4165" t="s">
        <v>19</v>
      </c>
      <c r="D4165" t="s">
        <v>32</v>
      </c>
      <c r="E4165" t="s">
        <v>1189</v>
      </c>
      <c r="F4165" t="s">
        <v>1190</v>
      </c>
      <c r="G4165">
        <v>1258</v>
      </c>
      <c r="H4165" t="s">
        <v>1191</v>
      </c>
      <c r="I4165">
        <v>63300046</v>
      </c>
      <c r="J4165" t="s">
        <v>1542</v>
      </c>
      <c r="K4165" s="3"/>
      <c r="L4165" s="3">
        <v>167866.31362499998</v>
      </c>
      <c r="M4165" s="3">
        <v>173741.63460187498</v>
      </c>
      <c r="N4165" s="107"/>
      <c r="O4165" s="100"/>
      <c r="P4165" s="3">
        <f t="shared" si="65"/>
        <v>341607.94822687493</v>
      </c>
    </row>
    <row r="4166" spans="1:16" x14ac:dyDescent="0.35">
      <c r="A4166" t="s">
        <v>10</v>
      </c>
      <c r="C4166" t="s">
        <v>19</v>
      </c>
      <c r="D4166" t="s">
        <v>32</v>
      </c>
      <c r="E4166" t="s">
        <v>1189</v>
      </c>
      <c r="F4166" t="s">
        <v>1190</v>
      </c>
      <c r="G4166">
        <v>1258</v>
      </c>
      <c r="H4166" t="s">
        <v>1191</v>
      </c>
      <c r="I4166">
        <v>63300056</v>
      </c>
      <c r="J4166" t="s">
        <v>1536</v>
      </c>
      <c r="K4166" s="3"/>
      <c r="L4166" s="3">
        <v>590171.1779601021</v>
      </c>
      <c r="M4166" s="3">
        <v>610827.16918870562</v>
      </c>
      <c r="N4166" s="107"/>
      <c r="O4166" s="100"/>
      <c r="P4166" s="3">
        <f t="shared" si="65"/>
        <v>1200998.3471488077</v>
      </c>
    </row>
    <row r="4167" spans="1:16" x14ac:dyDescent="0.35">
      <c r="A4167" t="s">
        <v>10</v>
      </c>
      <c r="C4167" t="s">
        <v>19</v>
      </c>
      <c r="D4167" t="s">
        <v>32</v>
      </c>
      <c r="E4167" t="s">
        <v>1189</v>
      </c>
      <c r="F4167" t="s">
        <v>1190</v>
      </c>
      <c r="G4167">
        <v>1258</v>
      </c>
      <c r="H4167" t="s">
        <v>1191</v>
      </c>
      <c r="I4167">
        <v>63300150</v>
      </c>
      <c r="J4167" t="s">
        <v>1680</v>
      </c>
      <c r="K4167" s="3"/>
      <c r="L4167" s="3">
        <v>163035.88200000001</v>
      </c>
      <c r="M4167" s="3">
        <v>166296.59964000003</v>
      </c>
      <c r="N4167" s="107"/>
      <c r="O4167" s="100"/>
      <c r="P4167" s="3">
        <f t="shared" si="65"/>
        <v>329332.48164000001</v>
      </c>
    </row>
    <row r="4168" spans="1:16" x14ac:dyDescent="0.35">
      <c r="A4168" t="s">
        <v>10</v>
      </c>
      <c r="C4168" t="s">
        <v>19</v>
      </c>
      <c r="D4168" t="s">
        <v>32</v>
      </c>
      <c r="E4168" t="s">
        <v>1192</v>
      </c>
      <c r="F4168" t="s">
        <v>1193</v>
      </c>
      <c r="G4168">
        <v>1258</v>
      </c>
      <c r="H4168" t="s">
        <v>1191</v>
      </c>
      <c r="I4168">
        <v>63300056</v>
      </c>
      <c r="J4168" t="s">
        <v>1536</v>
      </c>
      <c r="K4168" s="3"/>
      <c r="L4168" s="3">
        <v>79015.289591269335</v>
      </c>
      <c r="M4168" s="3">
        <v>81780.82472696375</v>
      </c>
      <c r="N4168" s="107"/>
      <c r="O4168" s="100"/>
      <c r="P4168" s="3">
        <f t="shared" si="65"/>
        <v>160796.1143182331</v>
      </c>
    </row>
    <row r="4169" spans="1:16" x14ac:dyDescent="0.35">
      <c r="A4169" t="s">
        <v>10</v>
      </c>
      <c r="C4169" t="s">
        <v>19</v>
      </c>
      <c r="D4169" t="s">
        <v>32</v>
      </c>
      <c r="E4169" t="s">
        <v>1169</v>
      </c>
      <c r="F4169" t="s">
        <v>1170</v>
      </c>
      <c r="G4169">
        <v>1271</v>
      </c>
      <c r="H4169" t="s">
        <v>1171</v>
      </c>
      <c r="I4169">
        <v>63300056</v>
      </c>
      <c r="J4169" t="s">
        <v>1536</v>
      </c>
      <c r="K4169" s="3"/>
      <c r="L4169" s="3">
        <v>29928.289411823756</v>
      </c>
      <c r="M4169" s="3">
        <v>30975.779541237585</v>
      </c>
      <c r="N4169" s="107"/>
      <c r="O4169" s="100"/>
      <c r="P4169" s="3">
        <f t="shared" si="65"/>
        <v>60904.068953061345</v>
      </c>
    </row>
    <row r="4170" spans="1:16" x14ac:dyDescent="0.35">
      <c r="A4170" t="s">
        <v>10</v>
      </c>
      <c r="C4170" t="s">
        <v>19</v>
      </c>
      <c r="D4170" t="s">
        <v>32</v>
      </c>
      <c r="E4170" t="s">
        <v>1172</v>
      </c>
      <c r="F4170" t="s">
        <v>1173</v>
      </c>
      <c r="G4170">
        <v>1271</v>
      </c>
      <c r="H4170" t="s">
        <v>1171</v>
      </c>
      <c r="I4170">
        <v>63300056</v>
      </c>
      <c r="J4170" t="s">
        <v>1536</v>
      </c>
      <c r="K4170" s="3"/>
      <c r="L4170" s="3">
        <v>588185.46969465585</v>
      </c>
      <c r="M4170" s="3">
        <v>608771.96113396878</v>
      </c>
      <c r="N4170" s="107"/>
      <c r="O4170" s="100"/>
      <c r="P4170" s="3">
        <f t="shared" si="65"/>
        <v>1196957.4308286246</v>
      </c>
    </row>
    <row r="4171" spans="1:16" x14ac:dyDescent="0.35">
      <c r="A4171" t="s">
        <v>10</v>
      </c>
      <c r="C4171" t="s">
        <v>19</v>
      </c>
      <c r="D4171" t="s">
        <v>32</v>
      </c>
      <c r="E4171" t="s">
        <v>1164</v>
      </c>
      <c r="F4171" t="s">
        <v>1165</v>
      </c>
      <c r="G4171">
        <v>1272</v>
      </c>
      <c r="H4171" t="s">
        <v>1166</v>
      </c>
      <c r="I4171">
        <v>63300030</v>
      </c>
      <c r="J4171" t="s">
        <v>1488</v>
      </c>
      <c r="K4171" s="3"/>
      <c r="L4171" s="3">
        <v>26000.000000399999</v>
      </c>
      <c r="M4171" s="3">
        <v>26000.000000399999</v>
      </c>
      <c r="N4171" s="107"/>
      <c r="O4171" s="100"/>
      <c r="P4171" s="3">
        <f t="shared" si="65"/>
        <v>52000.000000799999</v>
      </c>
    </row>
    <row r="4172" spans="1:16" x14ac:dyDescent="0.35">
      <c r="A4172" t="s">
        <v>10</v>
      </c>
      <c r="C4172" t="s">
        <v>19</v>
      </c>
      <c r="D4172" t="s">
        <v>32</v>
      </c>
      <c r="E4172" t="s">
        <v>1164</v>
      </c>
      <c r="F4172" t="s">
        <v>1165</v>
      </c>
      <c r="G4172">
        <v>1272</v>
      </c>
      <c r="H4172" t="s">
        <v>1166</v>
      </c>
      <c r="I4172">
        <v>63300056</v>
      </c>
      <c r="J4172" t="s">
        <v>1536</v>
      </c>
      <c r="K4172" s="3"/>
      <c r="L4172" s="3">
        <v>943905.13304341363</v>
      </c>
      <c r="M4172" s="3">
        <v>976941.81269993307</v>
      </c>
      <c r="N4172" s="107"/>
      <c r="O4172" s="100"/>
      <c r="P4172" s="3">
        <f t="shared" si="65"/>
        <v>1920846.9457433466</v>
      </c>
    </row>
    <row r="4173" spans="1:16" x14ac:dyDescent="0.35">
      <c r="A4173" t="s">
        <v>10</v>
      </c>
      <c r="C4173" t="s">
        <v>19</v>
      </c>
      <c r="D4173" t="s">
        <v>32</v>
      </c>
      <c r="E4173" t="s">
        <v>1167</v>
      </c>
      <c r="F4173" t="s">
        <v>1168</v>
      </c>
      <c r="G4173">
        <v>1272</v>
      </c>
      <c r="H4173" t="s">
        <v>1166</v>
      </c>
      <c r="I4173">
        <v>63300056</v>
      </c>
      <c r="J4173" t="s">
        <v>1536</v>
      </c>
      <c r="K4173" s="3"/>
      <c r="L4173" s="3">
        <v>4824.3314488332589</v>
      </c>
      <c r="M4173" s="3">
        <v>4993.1830495424229</v>
      </c>
      <c r="N4173" s="107"/>
      <c r="O4173" s="100"/>
      <c r="P4173" s="3">
        <f t="shared" si="65"/>
        <v>9817.5144983756818</v>
      </c>
    </row>
    <row r="4174" spans="1:16" x14ac:dyDescent="0.35">
      <c r="A4174" t="s">
        <v>10</v>
      </c>
      <c r="C4174" t="s">
        <v>19</v>
      </c>
      <c r="D4174" t="s">
        <v>32</v>
      </c>
      <c r="E4174" t="s">
        <v>1159</v>
      </c>
      <c r="F4174" t="s">
        <v>1160</v>
      </c>
      <c r="G4174">
        <v>1274</v>
      </c>
      <c r="H4174" t="s">
        <v>1161</v>
      </c>
      <c r="I4174">
        <v>63300056</v>
      </c>
      <c r="J4174" t="s">
        <v>1536</v>
      </c>
      <c r="K4174" s="3"/>
      <c r="L4174" s="3">
        <v>26425.584769427478</v>
      </c>
      <c r="M4174" s="3">
        <v>27350.480236357438</v>
      </c>
      <c r="N4174" s="107"/>
      <c r="O4174" s="100"/>
      <c r="P4174" s="3">
        <f t="shared" si="65"/>
        <v>53776.065005784913</v>
      </c>
    </row>
    <row r="4175" spans="1:16" x14ac:dyDescent="0.35">
      <c r="A4175" t="s">
        <v>10</v>
      </c>
      <c r="C4175" t="s">
        <v>19</v>
      </c>
      <c r="D4175" t="s">
        <v>32</v>
      </c>
      <c r="E4175" t="s">
        <v>1162</v>
      </c>
      <c r="F4175" t="s">
        <v>1163</v>
      </c>
      <c r="G4175">
        <v>1274</v>
      </c>
      <c r="H4175" t="s">
        <v>1161</v>
      </c>
      <c r="I4175">
        <v>63300056</v>
      </c>
      <c r="J4175" t="s">
        <v>1536</v>
      </c>
      <c r="K4175" s="3"/>
      <c r="L4175" s="3">
        <v>292630.66343682958</v>
      </c>
      <c r="M4175" s="3">
        <v>302872.7366571186</v>
      </c>
      <c r="N4175" s="107"/>
      <c r="O4175" s="100"/>
      <c r="P4175" s="3">
        <f t="shared" si="65"/>
        <v>595503.40009394824</v>
      </c>
    </row>
    <row r="4176" spans="1:16" x14ac:dyDescent="0.35">
      <c r="A4176" t="s">
        <v>10</v>
      </c>
      <c r="C4176" t="s">
        <v>19</v>
      </c>
      <c r="D4176" t="s">
        <v>32</v>
      </c>
      <c r="E4176" t="s">
        <v>1156</v>
      </c>
      <c r="F4176" t="s">
        <v>1157</v>
      </c>
      <c r="G4176">
        <v>1277</v>
      </c>
      <c r="H4176" t="s">
        <v>1158</v>
      </c>
      <c r="I4176">
        <v>63300056</v>
      </c>
      <c r="J4176" t="s">
        <v>1536</v>
      </c>
      <c r="K4176" s="3"/>
      <c r="L4176" s="3">
        <v>146447.50832726518</v>
      </c>
      <c r="M4176" s="3">
        <v>151573.17111871945</v>
      </c>
      <c r="N4176" s="107"/>
      <c r="O4176" s="100"/>
      <c r="P4176" s="3">
        <f t="shared" si="65"/>
        <v>298020.67944598466</v>
      </c>
    </row>
    <row r="4177" spans="1:16" x14ac:dyDescent="0.35">
      <c r="A4177" t="s">
        <v>10</v>
      </c>
      <c r="C4177" t="s">
        <v>19</v>
      </c>
      <c r="D4177" t="s">
        <v>32</v>
      </c>
      <c r="E4177" t="s">
        <v>1509</v>
      </c>
      <c r="F4177" t="s">
        <v>1510</v>
      </c>
      <c r="G4177">
        <v>1277</v>
      </c>
      <c r="H4177" t="s">
        <v>1158</v>
      </c>
      <c r="I4177">
        <v>63300030</v>
      </c>
      <c r="J4177" t="s">
        <v>1488</v>
      </c>
      <c r="K4177" s="3"/>
      <c r="L4177" s="3">
        <v>2000</v>
      </c>
      <c r="M4177" s="3">
        <v>2000</v>
      </c>
      <c r="N4177" s="107"/>
      <c r="O4177" s="100"/>
      <c r="P4177" s="3">
        <f t="shared" si="65"/>
        <v>4000</v>
      </c>
    </row>
    <row r="4178" spans="1:16" x14ac:dyDescent="0.35">
      <c r="A4178" t="s">
        <v>10</v>
      </c>
      <c r="C4178" t="s">
        <v>19</v>
      </c>
      <c r="D4178" t="s">
        <v>32</v>
      </c>
      <c r="E4178" t="s">
        <v>1509</v>
      </c>
      <c r="F4178" t="s">
        <v>1510</v>
      </c>
      <c r="G4178">
        <v>1277</v>
      </c>
      <c r="H4178" t="s">
        <v>1158</v>
      </c>
      <c r="I4178">
        <v>63300150</v>
      </c>
      <c r="J4178" t="s">
        <v>1680</v>
      </c>
      <c r="K4178" s="3"/>
      <c r="L4178" s="3">
        <v>110282.40000000001</v>
      </c>
      <c r="M4178" s="3">
        <v>112488.04800000001</v>
      </c>
      <c r="N4178" s="107"/>
      <c r="O4178" s="100"/>
      <c r="P4178" s="3">
        <f t="shared" si="65"/>
        <v>222770.44800000003</v>
      </c>
    </row>
    <row r="4179" spans="1:16" x14ac:dyDescent="0.35">
      <c r="A4179" t="s">
        <v>10</v>
      </c>
      <c r="C4179" t="s">
        <v>19</v>
      </c>
      <c r="D4179" t="s">
        <v>32</v>
      </c>
      <c r="E4179" t="s">
        <v>1151</v>
      </c>
      <c r="F4179" t="s">
        <v>1152</v>
      </c>
      <c r="G4179">
        <v>1279</v>
      </c>
      <c r="H4179" t="s">
        <v>1153</v>
      </c>
      <c r="I4179">
        <v>63300056</v>
      </c>
      <c r="J4179" t="s">
        <v>1536</v>
      </c>
      <c r="K4179" s="3"/>
      <c r="L4179" s="3">
        <v>146447.50832726518</v>
      </c>
      <c r="M4179" s="3">
        <v>151573.17111871945</v>
      </c>
      <c r="N4179" s="107"/>
      <c r="O4179" s="100"/>
      <c r="P4179" s="3">
        <f t="shared" si="65"/>
        <v>298020.67944598466</v>
      </c>
    </row>
    <row r="4180" spans="1:16" x14ac:dyDescent="0.35">
      <c r="A4180" t="s">
        <v>10</v>
      </c>
      <c r="C4180" t="s">
        <v>19</v>
      </c>
      <c r="D4180" t="s">
        <v>32</v>
      </c>
      <c r="E4180" t="s">
        <v>1154</v>
      </c>
      <c r="F4180" t="s">
        <v>1155</v>
      </c>
      <c r="G4180">
        <v>1279</v>
      </c>
      <c r="H4180" t="s">
        <v>1153</v>
      </c>
      <c r="I4180">
        <v>63300056</v>
      </c>
      <c r="J4180" t="s">
        <v>1536</v>
      </c>
      <c r="K4180" s="3"/>
      <c r="L4180" s="3">
        <v>47071.047033475916</v>
      </c>
      <c r="M4180" s="3">
        <v>48718.533679647568</v>
      </c>
      <c r="N4180" s="107"/>
      <c r="O4180" s="100"/>
      <c r="P4180" s="3">
        <f t="shared" si="65"/>
        <v>95789.580713123491</v>
      </c>
    </row>
    <row r="4181" spans="1:16" x14ac:dyDescent="0.35">
      <c r="A4181" t="s">
        <v>10</v>
      </c>
      <c r="C4181" t="s">
        <v>19</v>
      </c>
      <c r="D4181" t="s">
        <v>24</v>
      </c>
      <c r="E4181" t="s">
        <v>1451</v>
      </c>
      <c r="F4181" t="s">
        <v>1452</v>
      </c>
      <c r="G4181">
        <v>1115</v>
      </c>
      <c r="H4181" t="s">
        <v>1453</v>
      </c>
      <c r="I4181">
        <v>63300056</v>
      </c>
      <c r="J4181" t="s">
        <v>1536</v>
      </c>
      <c r="K4181" s="3"/>
      <c r="L4181" s="3">
        <v>440413.66292825731</v>
      </c>
      <c r="M4181" s="3">
        <v>455828.14113074628</v>
      </c>
      <c r="N4181" s="107"/>
      <c r="O4181" s="100"/>
      <c r="P4181" s="3">
        <f t="shared" si="65"/>
        <v>896241.8040590036</v>
      </c>
    </row>
    <row r="4182" spans="1:16" x14ac:dyDescent="0.35">
      <c r="A4182" t="s">
        <v>10</v>
      </c>
      <c r="C4182" t="s">
        <v>19</v>
      </c>
      <c r="D4182" t="s">
        <v>24</v>
      </c>
      <c r="E4182" t="s">
        <v>1451</v>
      </c>
      <c r="F4182" t="s">
        <v>1452</v>
      </c>
      <c r="G4182">
        <v>1115</v>
      </c>
      <c r="H4182" t="s">
        <v>1453</v>
      </c>
      <c r="I4182">
        <v>63300140</v>
      </c>
      <c r="J4182" t="s">
        <v>1668</v>
      </c>
      <c r="K4182" s="3"/>
      <c r="L4182" s="3">
        <v>1488344.22</v>
      </c>
      <c r="M4182" s="3">
        <v>1518111.1044000001</v>
      </c>
      <c r="N4182" s="107"/>
      <c r="O4182" s="100"/>
      <c r="P4182" s="3">
        <f t="shared" si="65"/>
        <v>3006455.3244000003</v>
      </c>
    </row>
    <row r="4183" spans="1:16" x14ac:dyDescent="0.35">
      <c r="A4183" t="s">
        <v>10</v>
      </c>
      <c r="C4183" t="s">
        <v>19</v>
      </c>
      <c r="D4183" t="s">
        <v>24</v>
      </c>
      <c r="E4183" t="s">
        <v>1451</v>
      </c>
      <c r="F4183" t="s">
        <v>1452</v>
      </c>
      <c r="G4183">
        <v>1115</v>
      </c>
      <c r="H4183" t="s">
        <v>1453</v>
      </c>
      <c r="I4183">
        <v>63300150</v>
      </c>
      <c r="J4183" t="s">
        <v>1680</v>
      </c>
      <c r="K4183" s="3"/>
      <c r="L4183" s="3">
        <v>113337.0144</v>
      </c>
      <c r="M4183" s="3">
        <v>115603.754688</v>
      </c>
      <c r="N4183" s="107"/>
      <c r="O4183" s="100"/>
      <c r="P4183" s="3">
        <f t="shared" si="65"/>
        <v>228940.769088</v>
      </c>
    </row>
    <row r="4184" spans="1:16" x14ac:dyDescent="0.35">
      <c r="A4184" t="s">
        <v>10</v>
      </c>
      <c r="C4184" t="s">
        <v>19</v>
      </c>
      <c r="D4184" t="s">
        <v>24</v>
      </c>
      <c r="E4184" t="s">
        <v>1454</v>
      </c>
      <c r="F4184" t="s">
        <v>1455</v>
      </c>
      <c r="G4184">
        <v>1115</v>
      </c>
      <c r="H4184" t="s">
        <v>1453</v>
      </c>
      <c r="I4184">
        <v>63300030</v>
      </c>
      <c r="J4184" t="s">
        <v>1488</v>
      </c>
      <c r="K4184" s="3"/>
      <c r="L4184" s="3">
        <v>17256</v>
      </c>
      <c r="M4184" s="3">
        <v>17256</v>
      </c>
      <c r="N4184" s="107"/>
      <c r="O4184" s="100"/>
      <c r="P4184" s="3">
        <f t="shared" si="65"/>
        <v>34512</v>
      </c>
    </row>
    <row r="4185" spans="1:16" x14ac:dyDescent="0.35">
      <c r="A4185" t="s">
        <v>10</v>
      </c>
      <c r="C4185" t="s">
        <v>19</v>
      </c>
      <c r="D4185" t="s">
        <v>24</v>
      </c>
      <c r="E4185" t="s">
        <v>1454</v>
      </c>
      <c r="F4185" t="s">
        <v>1455</v>
      </c>
      <c r="G4185">
        <v>1115</v>
      </c>
      <c r="H4185" t="s">
        <v>1453</v>
      </c>
      <c r="I4185">
        <v>63300056</v>
      </c>
      <c r="J4185" t="s">
        <v>1536</v>
      </c>
      <c r="K4185" s="3"/>
      <c r="L4185" s="3">
        <v>290730.51442160812</v>
      </c>
      <c r="M4185" s="3">
        <v>300906.08242636436</v>
      </c>
      <c r="N4185" s="107"/>
      <c r="O4185" s="100"/>
      <c r="P4185" s="3">
        <f t="shared" si="65"/>
        <v>591636.59684797248</v>
      </c>
    </row>
    <row r="4186" spans="1:16" x14ac:dyDescent="0.35">
      <c r="A4186" t="s">
        <v>10</v>
      </c>
      <c r="C4186" t="s">
        <v>19</v>
      </c>
      <c r="D4186" t="s">
        <v>24</v>
      </c>
      <c r="E4186" t="s">
        <v>1454</v>
      </c>
      <c r="F4186" t="s">
        <v>1455</v>
      </c>
      <c r="G4186">
        <v>1115</v>
      </c>
      <c r="H4186" t="s">
        <v>1453</v>
      </c>
      <c r="I4186">
        <v>63300060</v>
      </c>
      <c r="J4186" t="s">
        <v>1546</v>
      </c>
      <c r="K4186" s="3"/>
      <c r="L4186" s="3">
        <v>276</v>
      </c>
      <c r="M4186" s="3">
        <v>276</v>
      </c>
      <c r="N4186" s="107"/>
      <c r="O4186" s="100"/>
      <c r="P4186" s="3">
        <f t="shared" si="65"/>
        <v>552</v>
      </c>
    </row>
    <row r="4187" spans="1:16" x14ac:dyDescent="0.35">
      <c r="A4187" t="s">
        <v>10</v>
      </c>
      <c r="C4187" t="s">
        <v>19</v>
      </c>
      <c r="D4187" t="s">
        <v>24</v>
      </c>
      <c r="E4187" t="s">
        <v>1454</v>
      </c>
      <c r="F4187" t="s">
        <v>1455</v>
      </c>
      <c r="G4187">
        <v>1115</v>
      </c>
      <c r="H4187" t="s">
        <v>1453</v>
      </c>
      <c r="I4187">
        <v>63300065</v>
      </c>
      <c r="J4187" t="s">
        <v>1627</v>
      </c>
      <c r="K4187" s="3"/>
      <c r="L4187" s="3">
        <v>804</v>
      </c>
      <c r="M4187" s="3">
        <v>804</v>
      </c>
      <c r="N4187" s="107"/>
      <c r="O4187" s="100"/>
      <c r="P4187" s="3">
        <f t="shared" si="65"/>
        <v>1608</v>
      </c>
    </row>
    <row r="4188" spans="1:16" x14ac:dyDescent="0.35">
      <c r="A4188" t="s">
        <v>10</v>
      </c>
      <c r="C4188" t="s">
        <v>19</v>
      </c>
      <c r="D4188" t="s">
        <v>24</v>
      </c>
      <c r="E4188" t="s">
        <v>1456</v>
      </c>
      <c r="F4188" t="s">
        <v>1457</v>
      </c>
      <c r="G4188">
        <v>1115</v>
      </c>
      <c r="H4188" t="s">
        <v>1453</v>
      </c>
      <c r="I4188">
        <v>63300056</v>
      </c>
      <c r="J4188" t="s">
        <v>1536</v>
      </c>
      <c r="K4188" s="3"/>
      <c r="L4188" s="3">
        <v>122081.76647441628</v>
      </c>
      <c r="M4188" s="3">
        <v>126354.62830102084</v>
      </c>
      <c r="N4188" s="107"/>
      <c r="O4188" s="100"/>
      <c r="P4188" s="3">
        <f t="shared" si="65"/>
        <v>248436.39477543713</v>
      </c>
    </row>
    <row r="4189" spans="1:16" x14ac:dyDescent="0.35">
      <c r="A4189" t="s">
        <v>10</v>
      </c>
      <c r="C4189" t="s">
        <v>19</v>
      </c>
      <c r="D4189" t="s">
        <v>24</v>
      </c>
      <c r="E4189" t="s">
        <v>1458</v>
      </c>
      <c r="F4189" t="s">
        <v>1459</v>
      </c>
      <c r="G4189">
        <v>1115</v>
      </c>
      <c r="H4189" t="s">
        <v>1453</v>
      </c>
      <c r="I4189">
        <v>63300033</v>
      </c>
      <c r="J4189" t="s">
        <v>1661</v>
      </c>
      <c r="K4189" s="3"/>
      <c r="L4189" s="3">
        <v>9252</v>
      </c>
      <c r="M4189" s="3">
        <v>9252</v>
      </c>
      <c r="N4189" s="107"/>
      <c r="O4189" s="100"/>
      <c r="P4189" s="3">
        <f t="shared" si="65"/>
        <v>18504</v>
      </c>
    </row>
    <row r="4190" spans="1:16" x14ac:dyDescent="0.35">
      <c r="A4190" t="s">
        <v>10</v>
      </c>
      <c r="C4190" t="s">
        <v>19</v>
      </c>
      <c r="D4190" t="s">
        <v>24</v>
      </c>
      <c r="E4190" t="s">
        <v>1458</v>
      </c>
      <c r="F4190" t="s">
        <v>1459</v>
      </c>
      <c r="G4190">
        <v>1115</v>
      </c>
      <c r="H4190" t="s">
        <v>1453</v>
      </c>
      <c r="I4190">
        <v>63300035</v>
      </c>
      <c r="J4190" t="s">
        <v>1886</v>
      </c>
      <c r="K4190" s="3"/>
      <c r="L4190" s="3">
        <v>4244.8320000000003</v>
      </c>
      <c r="M4190" s="3">
        <v>4329.7286400000003</v>
      </c>
      <c r="N4190" s="107"/>
      <c r="O4190" s="100"/>
      <c r="P4190" s="3">
        <f t="shared" si="65"/>
        <v>8574.5606399999997</v>
      </c>
    </row>
    <row r="4191" spans="1:16" x14ac:dyDescent="0.35">
      <c r="A4191" t="s">
        <v>10</v>
      </c>
      <c r="C4191" t="s">
        <v>19</v>
      </c>
      <c r="D4191" t="s">
        <v>24</v>
      </c>
      <c r="E4191" t="s">
        <v>1458</v>
      </c>
      <c r="F4191" t="s">
        <v>1459</v>
      </c>
      <c r="G4191">
        <v>1115</v>
      </c>
      <c r="H4191" t="s">
        <v>1453</v>
      </c>
      <c r="I4191">
        <v>63300056</v>
      </c>
      <c r="J4191" t="s">
        <v>1536</v>
      </c>
      <c r="K4191" s="3"/>
      <c r="L4191" s="3">
        <v>231873.91440359564</v>
      </c>
      <c r="M4191" s="3">
        <v>239989.50140772146</v>
      </c>
      <c r="N4191" s="107"/>
      <c r="O4191" s="100"/>
      <c r="P4191" s="3">
        <f t="shared" si="65"/>
        <v>471863.4158113171</v>
      </c>
    </row>
    <row r="4192" spans="1:16" x14ac:dyDescent="0.35">
      <c r="A4192" t="s">
        <v>10</v>
      </c>
      <c r="C4192" t="s">
        <v>19</v>
      </c>
      <c r="D4192" t="s">
        <v>24</v>
      </c>
      <c r="E4192" t="s">
        <v>1458</v>
      </c>
      <c r="F4192" t="s">
        <v>1459</v>
      </c>
      <c r="G4192">
        <v>1115</v>
      </c>
      <c r="H4192" t="s">
        <v>1453</v>
      </c>
      <c r="I4192">
        <v>63300070</v>
      </c>
      <c r="J4192" t="s">
        <v>1658</v>
      </c>
      <c r="K4192" s="3"/>
      <c r="L4192" s="3">
        <v>48</v>
      </c>
      <c r="M4192" s="3">
        <v>48</v>
      </c>
      <c r="N4192" s="107"/>
      <c r="O4192" s="100"/>
      <c r="P4192" s="3">
        <f t="shared" si="65"/>
        <v>96</v>
      </c>
    </row>
    <row r="4193" spans="1:16" x14ac:dyDescent="0.35">
      <c r="A4193" t="s">
        <v>10</v>
      </c>
      <c r="C4193" t="s">
        <v>19</v>
      </c>
      <c r="D4193" t="s">
        <v>24</v>
      </c>
      <c r="E4193" t="s">
        <v>1458</v>
      </c>
      <c r="F4193" t="s">
        <v>1459</v>
      </c>
      <c r="G4193">
        <v>1115</v>
      </c>
      <c r="H4193" t="s">
        <v>1453</v>
      </c>
      <c r="I4193">
        <v>63300155</v>
      </c>
      <c r="J4193" t="s">
        <v>1877</v>
      </c>
      <c r="K4193" s="3"/>
      <c r="L4193" s="3">
        <v>2388</v>
      </c>
      <c r="M4193" s="3">
        <v>2388</v>
      </c>
      <c r="N4193" s="107"/>
      <c r="O4193" s="100"/>
      <c r="P4193" s="3">
        <f t="shared" si="65"/>
        <v>4776</v>
      </c>
    </row>
    <row r="4194" spans="1:16" x14ac:dyDescent="0.35">
      <c r="A4194" t="s">
        <v>10</v>
      </c>
      <c r="C4194" t="s">
        <v>19</v>
      </c>
      <c r="D4194" t="s">
        <v>24</v>
      </c>
      <c r="E4194" t="s">
        <v>1458</v>
      </c>
      <c r="F4194" t="s">
        <v>1459</v>
      </c>
      <c r="G4194">
        <v>1115</v>
      </c>
      <c r="H4194" t="s">
        <v>1453</v>
      </c>
      <c r="I4194">
        <v>63300160</v>
      </c>
      <c r="J4194" t="s">
        <v>1878</v>
      </c>
      <c r="K4194" s="3"/>
      <c r="L4194" s="3">
        <v>156</v>
      </c>
      <c r="M4194" s="3">
        <v>156</v>
      </c>
      <c r="N4194" s="107"/>
      <c r="O4194" s="100"/>
      <c r="P4194" s="3">
        <f t="shared" si="65"/>
        <v>312</v>
      </c>
    </row>
    <row r="4195" spans="1:16" x14ac:dyDescent="0.35">
      <c r="A4195" t="s">
        <v>10</v>
      </c>
      <c r="C4195" t="s">
        <v>19</v>
      </c>
      <c r="D4195" t="s">
        <v>24</v>
      </c>
      <c r="E4195" t="s">
        <v>1438</v>
      </c>
      <c r="F4195" t="s">
        <v>1439</v>
      </c>
      <c r="G4195">
        <v>1141</v>
      </c>
      <c r="H4195" t="s">
        <v>1440</v>
      </c>
      <c r="I4195">
        <v>63300030</v>
      </c>
      <c r="J4195" t="s">
        <v>1488</v>
      </c>
      <c r="K4195" s="3"/>
      <c r="L4195" s="3">
        <v>3000</v>
      </c>
      <c r="M4195" s="3">
        <v>3000</v>
      </c>
      <c r="N4195" s="107"/>
      <c r="O4195" s="100"/>
      <c r="P4195" s="3">
        <f t="shared" si="65"/>
        <v>6000</v>
      </c>
    </row>
    <row r="4196" spans="1:16" x14ac:dyDescent="0.35">
      <c r="A4196" t="s">
        <v>10</v>
      </c>
      <c r="C4196" t="s">
        <v>19</v>
      </c>
      <c r="D4196" t="s">
        <v>24</v>
      </c>
      <c r="E4196" t="s">
        <v>1438</v>
      </c>
      <c r="F4196" t="s">
        <v>1439</v>
      </c>
      <c r="G4196">
        <v>1141</v>
      </c>
      <c r="H4196" t="s">
        <v>1440</v>
      </c>
      <c r="I4196">
        <v>63300056</v>
      </c>
      <c r="J4196" t="s">
        <v>1536</v>
      </c>
      <c r="K4196" s="3"/>
      <c r="L4196" s="3">
        <v>176475.12513508301</v>
      </c>
      <c r="M4196" s="3">
        <v>182651.75451481089</v>
      </c>
      <c r="N4196" s="107"/>
      <c r="O4196" s="100"/>
      <c r="P4196" s="3">
        <f t="shared" si="65"/>
        <v>359126.8796498939</v>
      </c>
    </row>
    <row r="4197" spans="1:16" x14ac:dyDescent="0.35">
      <c r="A4197" t="s">
        <v>10</v>
      </c>
      <c r="C4197" t="s">
        <v>19</v>
      </c>
      <c r="D4197" t="s">
        <v>24</v>
      </c>
      <c r="E4197" t="s">
        <v>1438</v>
      </c>
      <c r="F4197" t="s">
        <v>1439</v>
      </c>
      <c r="G4197">
        <v>1141</v>
      </c>
      <c r="H4197" t="s">
        <v>1440</v>
      </c>
      <c r="I4197">
        <v>63300150</v>
      </c>
      <c r="J4197" t="s">
        <v>1680</v>
      </c>
      <c r="K4197" s="3"/>
      <c r="L4197" s="3">
        <v>244068.40640000001</v>
      </c>
      <c r="M4197" s="3">
        <v>248949.77452800001</v>
      </c>
      <c r="N4197" s="107"/>
      <c r="O4197" s="100"/>
      <c r="P4197" s="3">
        <f t="shared" si="65"/>
        <v>493018.18092800002</v>
      </c>
    </row>
    <row r="4198" spans="1:16" x14ac:dyDescent="0.35">
      <c r="A4198" t="s">
        <v>10</v>
      </c>
      <c r="C4198" t="s">
        <v>19</v>
      </c>
      <c r="D4198" t="s">
        <v>24</v>
      </c>
      <c r="E4198" t="s">
        <v>1441</v>
      </c>
      <c r="F4198" t="s">
        <v>1442</v>
      </c>
      <c r="G4198">
        <v>1141</v>
      </c>
      <c r="H4198" t="s">
        <v>1440</v>
      </c>
      <c r="I4198">
        <v>63300030</v>
      </c>
      <c r="J4198" t="s">
        <v>1488</v>
      </c>
      <c r="K4198" s="3"/>
      <c r="L4198" s="3">
        <v>446.04</v>
      </c>
      <c r="M4198" s="3">
        <v>446.04</v>
      </c>
      <c r="N4198" s="107"/>
      <c r="O4198" s="100"/>
      <c r="P4198" s="3">
        <f t="shared" si="65"/>
        <v>892.08</v>
      </c>
    </row>
    <row r="4199" spans="1:16" x14ac:dyDescent="0.35">
      <c r="A4199" t="s">
        <v>10</v>
      </c>
      <c r="C4199" t="s">
        <v>19</v>
      </c>
      <c r="D4199" t="s">
        <v>24</v>
      </c>
      <c r="E4199" t="s">
        <v>1441</v>
      </c>
      <c r="F4199" t="s">
        <v>1442</v>
      </c>
      <c r="G4199">
        <v>1141</v>
      </c>
      <c r="H4199" t="s">
        <v>1440</v>
      </c>
      <c r="I4199">
        <v>63300033</v>
      </c>
      <c r="J4199" t="s">
        <v>1661</v>
      </c>
      <c r="K4199" s="3"/>
      <c r="L4199" s="3">
        <v>957.96</v>
      </c>
      <c r="M4199" s="3">
        <v>957.96</v>
      </c>
      <c r="N4199" s="107"/>
      <c r="O4199" s="100"/>
      <c r="P4199" s="3">
        <f t="shared" si="65"/>
        <v>1915.92</v>
      </c>
    </row>
    <row r="4200" spans="1:16" x14ac:dyDescent="0.35">
      <c r="A4200" t="s">
        <v>10</v>
      </c>
      <c r="C4200" t="s">
        <v>19</v>
      </c>
      <c r="D4200" t="s">
        <v>24</v>
      </c>
      <c r="E4200" t="s">
        <v>1441</v>
      </c>
      <c r="F4200" t="s">
        <v>1442</v>
      </c>
      <c r="G4200">
        <v>1141</v>
      </c>
      <c r="H4200" t="s">
        <v>1440</v>
      </c>
      <c r="I4200">
        <v>63300034</v>
      </c>
      <c r="J4200" t="s">
        <v>1872</v>
      </c>
      <c r="K4200" s="3"/>
      <c r="L4200" s="3">
        <v>1440</v>
      </c>
      <c r="M4200" s="3">
        <v>1440</v>
      </c>
      <c r="N4200" s="107"/>
      <c r="O4200" s="100"/>
      <c r="P4200" s="3">
        <f t="shared" si="65"/>
        <v>2880</v>
      </c>
    </row>
    <row r="4201" spans="1:16" x14ac:dyDescent="0.35">
      <c r="A4201" t="s">
        <v>10</v>
      </c>
      <c r="C4201" t="s">
        <v>19</v>
      </c>
      <c r="D4201" t="s">
        <v>24</v>
      </c>
      <c r="E4201" t="s">
        <v>1441</v>
      </c>
      <c r="F4201" t="s">
        <v>1442</v>
      </c>
      <c r="G4201">
        <v>1141</v>
      </c>
      <c r="H4201" t="s">
        <v>1440</v>
      </c>
      <c r="I4201">
        <v>63300056</v>
      </c>
      <c r="J4201" t="s">
        <v>1536</v>
      </c>
      <c r="K4201" s="3"/>
      <c r="L4201" s="3">
        <v>43909.634928781612</v>
      </c>
      <c r="M4201" s="3">
        <v>45446.472151288966</v>
      </c>
      <c r="N4201" s="107"/>
      <c r="O4201" s="100"/>
      <c r="P4201" s="3">
        <f t="shared" si="65"/>
        <v>89356.107080070578</v>
      </c>
    </row>
    <row r="4202" spans="1:16" x14ac:dyDescent="0.35">
      <c r="A4202" t="s">
        <v>10</v>
      </c>
      <c r="C4202" t="s">
        <v>19</v>
      </c>
      <c r="D4202" t="s">
        <v>24</v>
      </c>
      <c r="E4202" t="s">
        <v>1443</v>
      </c>
      <c r="F4202" t="s">
        <v>1444</v>
      </c>
      <c r="G4202">
        <v>1141</v>
      </c>
      <c r="H4202" t="s">
        <v>1440</v>
      </c>
      <c r="I4202">
        <v>63300056</v>
      </c>
      <c r="J4202" t="s">
        <v>1536</v>
      </c>
      <c r="K4202" s="3"/>
      <c r="L4202" s="3">
        <v>72085.818908436209</v>
      </c>
      <c r="M4202" s="3">
        <v>74608.822570231467</v>
      </c>
      <c r="N4202" s="107"/>
      <c r="O4202" s="100"/>
      <c r="P4202" s="3">
        <f t="shared" si="65"/>
        <v>146694.64147866768</v>
      </c>
    </row>
    <row r="4203" spans="1:16" x14ac:dyDescent="0.35">
      <c r="A4203" t="s">
        <v>10</v>
      </c>
      <c r="C4203" t="s">
        <v>19</v>
      </c>
      <c r="D4203" t="s">
        <v>24</v>
      </c>
      <c r="E4203" t="s">
        <v>1443</v>
      </c>
      <c r="F4203" t="s">
        <v>1444</v>
      </c>
      <c r="G4203">
        <v>1141</v>
      </c>
      <c r="H4203" t="s">
        <v>1440</v>
      </c>
      <c r="I4203">
        <v>63300150</v>
      </c>
      <c r="J4203" t="s">
        <v>1680</v>
      </c>
      <c r="K4203" s="3"/>
      <c r="L4203" s="3">
        <v>295602.60959999997</v>
      </c>
      <c r="M4203" s="3">
        <v>301514.661792</v>
      </c>
      <c r="N4203" s="107"/>
      <c r="O4203" s="100"/>
      <c r="P4203" s="3">
        <f t="shared" si="65"/>
        <v>597117.27139199991</v>
      </c>
    </row>
    <row r="4204" spans="1:16" x14ac:dyDescent="0.35">
      <c r="A4204" t="s">
        <v>10</v>
      </c>
      <c r="C4204" t="s">
        <v>19</v>
      </c>
      <c r="D4204" t="s">
        <v>24</v>
      </c>
      <c r="E4204" t="s">
        <v>1377</v>
      </c>
      <c r="F4204" t="s">
        <v>1378</v>
      </c>
      <c r="G4204">
        <v>1190</v>
      </c>
      <c r="H4204" t="s">
        <v>1379</v>
      </c>
      <c r="I4204">
        <v>63300030</v>
      </c>
      <c r="J4204" t="s">
        <v>1488</v>
      </c>
      <c r="K4204" s="3"/>
      <c r="L4204" s="3">
        <v>35652.000000400003</v>
      </c>
      <c r="M4204" s="3">
        <v>35652.000000400003</v>
      </c>
      <c r="N4204" s="107"/>
      <c r="O4204" s="100"/>
      <c r="P4204" s="3">
        <f t="shared" si="65"/>
        <v>71304.000000800006</v>
      </c>
    </row>
    <row r="4205" spans="1:16" x14ac:dyDescent="0.35">
      <c r="A4205" t="s">
        <v>10</v>
      </c>
      <c r="C4205" t="s">
        <v>19</v>
      </c>
      <c r="D4205" t="s">
        <v>24</v>
      </c>
      <c r="E4205" t="s">
        <v>1377</v>
      </c>
      <c r="F4205" t="s">
        <v>1378</v>
      </c>
      <c r="G4205">
        <v>1190</v>
      </c>
      <c r="H4205" t="s">
        <v>1379</v>
      </c>
      <c r="I4205">
        <v>63300033</v>
      </c>
      <c r="J4205" t="s">
        <v>1661</v>
      </c>
      <c r="K4205" s="3"/>
      <c r="L4205" s="3">
        <v>2775.9999996000001</v>
      </c>
      <c r="M4205" s="3">
        <v>2775.9999996000001</v>
      </c>
      <c r="N4205" s="107"/>
      <c r="O4205" s="100"/>
      <c r="P4205" s="3">
        <f t="shared" si="65"/>
        <v>5551.9999992000003</v>
      </c>
    </row>
    <row r="4206" spans="1:16" x14ac:dyDescent="0.35">
      <c r="A4206" t="s">
        <v>10</v>
      </c>
      <c r="C4206" t="s">
        <v>19</v>
      </c>
      <c r="D4206" t="s">
        <v>24</v>
      </c>
      <c r="E4206" t="s">
        <v>1377</v>
      </c>
      <c r="F4206" t="s">
        <v>1378</v>
      </c>
      <c r="G4206">
        <v>1190</v>
      </c>
      <c r="H4206" t="s">
        <v>1379</v>
      </c>
      <c r="I4206">
        <v>63300056</v>
      </c>
      <c r="J4206" t="s">
        <v>1536</v>
      </c>
      <c r="K4206" s="3"/>
      <c r="L4206" s="3">
        <v>370799.19379664108</v>
      </c>
      <c r="M4206" s="3">
        <v>383777.16557952348</v>
      </c>
      <c r="N4206" s="107"/>
      <c r="O4206" s="100"/>
      <c r="P4206" s="3">
        <f t="shared" si="65"/>
        <v>754576.35937616462</v>
      </c>
    </row>
    <row r="4207" spans="1:16" x14ac:dyDescent="0.35">
      <c r="A4207" t="s">
        <v>10</v>
      </c>
      <c r="C4207" t="s">
        <v>19</v>
      </c>
      <c r="D4207" t="s">
        <v>24</v>
      </c>
      <c r="E4207" t="s">
        <v>1377</v>
      </c>
      <c r="F4207" t="s">
        <v>1378</v>
      </c>
      <c r="G4207">
        <v>1190</v>
      </c>
      <c r="H4207" t="s">
        <v>1379</v>
      </c>
      <c r="I4207">
        <v>63300075</v>
      </c>
      <c r="J4207" t="s">
        <v>1480</v>
      </c>
      <c r="K4207" s="3"/>
      <c r="L4207" s="3">
        <v>12438.936649999998</v>
      </c>
      <c r="M4207" s="3">
        <v>12625.520699749997</v>
      </c>
      <c r="N4207" s="107"/>
      <c r="O4207" s="100"/>
      <c r="P4207" s="3">
        <f t="shared" si="65"/>
        <v>25064.457349749995</v>
      </c>
    </row>
    <row r="4208" spans="1:16" x14ac:dyDescent="0.35">
      <c r="A4208" t="s">
        <v>10</v>
      </c>
      <c r="C4208" t="s">
        <v>19</v>
      </c>
      <c r="D4208" t="s">
        <v>24</v>
      </c>
      <c r="E4208" t="s">
        <v>1380</v>
      </c>
      <c r="F4208" t="s">
        <v>1381</v>
      </c>
      <c r="G4208">
        <v>1190</v>
      </c>
      <c r="H4208" t="s">
        <v>1379</v>
      </c>
      <c r="I4208">
        <v>63300056</v>
      </c>
      <c r="J4208" t="s">
        <v>1536</v>
      </c>
      <c r="K4208" s="3"/>
      <c r="L4208" s="3">
        <v>93720.709713622404</v>
      </c>
      <c r="M4208" s="3">
        <v>97000.934553599174</v>
      </c>
      <c r="N4208" s="107"/>
      <c r="O4208" s="100"/>
      <c r="P4208" s="3">
        <f t="shared" si="65"/>
        <v>190721.64426722156</v>
      </c>
    </row>
    <row r="4209" spans="1:16" x14ac:dyDescent="0.35">
      <c r="A4209" t="s">
        <v>10</v>
      </c>
      <c r="C4209" t="s">
        <v>19</v>
      </c>
      <c r="D4209" t="s">
        <v>24</v>
      </c>
      <c r="E4209" t="s">
        <v>1380</v>
      </c>
      <c r="F4209" t="s">
        <v>1381</v>
      </c>
      <c r="G4209">
        <v>1190</v>
      </c>
      <c r="H4209" t="s">
        <v>1379</v>
      </c>
      <c r="I4209">
        <v>63300150</v>
      </c>
      <c r="J4209" t="s">
        <v>1680</v>
      </c>
      <c r="K4209" s="3"/>
      <c r="L4209" s="3">
        <v>53580.6</v>
      </c>
      <c r="M4209" s="3">
        <v>54652.212</v>
      </c>
      <c r="N4209" s="107"/>
      <c r="O4209" s="100"/>
      <c r="P4209" s="3">
        <f t="shared" si="65"/>
        <v>108232.81200000001</v>
      </c>
    </row>
    <row r="4210" spans="1:16" x14ac:dyDescent="0.35">
      <c r="A4210" t="s">
        <v>10</v>
      </c>
      <c r="C4210" t="s">
        <v>19</v>
      </c>
      <c r="D4210" t="s">
        <v>24</v>
      </c>
      <c r="E4210" t="s">
        <v>1370</v>
      </c>
      <c r="F4210" t="s">
        <v>1371</v>
      </c>
      <c r="G4210">
        <v>1191</v>
      </c>
      <c r="H4210" t="s">
        <v>1372</v>
      </c>
      <c r="I4210">
        <v>63300030</v>
      </c>
      <c r="J4210" t="s">
        <v>1488</v>
      </c>
      <c r="K4210" s="3"/>
      <c r="L4210" s="3">
        <v>22800</v>
      </c>
      <c r="M4210" s="3">
        <v>22800</v>
      </c>
      <c r="N4210" s="107"/>
      <c r="O4210" s="100"/>
      <c r="P4210" s="3">
        <f t="shared" si="65"/>
        <v>45600</v>
      </c>
    </row>
    <row r="4211" spans="1:16" x14ac:dyDescent="0.35">
      <c r="A4211" t="s">
        <v>10</v>
      </c>
      <c r="C4211" t="s">
        <v>19</v>
      </c>
      <c r="D4211" t="s">
        <v>24</v>
      </c>
      <c r="E4211" t="s">
        <v>1370</v>
      </c>
      <c r="F4211" t="s">
        <v>1371</v>
      </c>
      <c r="G4211">
        <v>1191</v>
      </c>
      <c r="H4211" t="s">
        <v>1372</v>
      </c>
      <c r="I4211">
        <v>63300033</v>
      </c>
      <c r="J4211" t="s">
        <v>1661</v>
      </c>
      <c r="K4211" s="3"/>
      <c r="L4211" s="3">
        <v>1476</v>
      </c>
      <c r="M4211" s="3">
        <v>1476</v>
      </c>
      <c r="N4211" s="107"/>
      <c r="O4211" s="100"/>
      <c r="P4211" s="3">
        <f t="shared" si="65"/>
        <v>2952</v>
      </c>
    </row>
    <row r="4212" spans="1:16" x14ac:dyDescent="0.35">
      <c r="A4212" t="s">
        <v>10</v>
      </c>
      <c r="C4212" t="s">
        <v>19</v>
      </c>
      <c r="D4212" t="s">
        <v>24</v>
      </c>
      <c r="E4212" t="s">
        <v>1370</v>
      </c>
      <c r="F4212" t="s">
        <v>1371</v>
      </c>
      <c r="G4212">
        <v>1191</v>
      </c>
      <c r="H4212" t="s">
        <v>1372</v>
      </c>
      <c r="I4212">
        <v>63300056</v>
      </c>
      <c r="J4212" t="s">
        <v>1536</v>
      </c>
      <c r="K4212" s="3"/>
      <c r="L4212" s="3">
        <v>298154.18886398984</v>
      </c>
      <c r="M4212" s="3">
        <v>308589.58547422948</v>
      </c>
      <c r="N4212" s="107"/>
      <c r="O4212" s="100"/>
      <c r="P4212" s="3">
        <f t="shared" si="65"/>
        <v>606743.77433821931</v>
      </c>
    </row>
    <row r="4213" spans="1:16" x14ac:dyDescent="0.35">
      <c r="A4213" t="s">
        <v>10</v>
      </c>
      <c r="C4213" t="s">
        <v>19</v>
      </c>
      <c r="D4213" t="s">
        <v>24</v>
      </c>
      <c r="E4213" t="s">
        <v>1370</v>
      </c>
      <c r="F4213" t="s">
        <v>1371</v>
      </c>
      <c r="G4213">
        <v>1191</v>
      </c>
      <c r="H4213" t="s">
        <v>1372</v>
      </c>
      <c r="I4213">
        <v>63300070</v>
      </c>
      <c r="J4213" t="s">
        <v>1658</v>
      </c>
      <c r="K4213" s="3"/>
      <c r="L4213" s="3">
        <v>1800</v>
      </c>
      <c r="M4213" s="3">
        <v>1800</v>
      </c>
      <c r="N4213" s="107"/>
      <c r="O4213" s="100"/>
      <c r="P4213" s="3">
        <f t="shared" si="65"/>
        <v>3600</v>
      </c>
    </row>
    <row r="4214" spans="1:16" x14ac:dyDescent="0.35">
      <c r="A4214" t="s">
        <v>10</v>
      </c>
      <c r="C4214" t="s">
        <v>19</v>
      </c>
      <c r="D4214" t="s">
        <v>24</v>
      </c>
      <c r="E4214" t="s">
        <v>1370</v>
      </c>
      <c r="F4214" t="s">
        <v>1371</v>
      </c>
      <c r="G4214">
        <v>1191</v>
      </c>
      <c r="H4214" t="s">
        <v>1372</v>
      </c>
      <c r="I4214">
        <v>63300075</v>
      </c>
      <c r="J4214" t="s">
        <v>1480</v>
      </c>
      <c r="K4214" s="3"/>
      <c r="L4214" s="3">
        <v>32026.604574999994</v>
      </c>
      <c r="M4214" s="3">
        <v>32507.00364362499</v>
      </c>
      <c r="N4214" s="107"/>
      <c r="O4214" s="100"/>
      <c r="P4214" s="3">
        <f t="shared" si="65"/>
        <v>64533.608218624984</v>
      </c>
    </row>
    <row r="4215" spans="1:16" x14ac:dyDescent="0.35">
      <c r="A4215" t="s">
        <v>10</v>
      </c>
      <c r="C4215" t="s">
        <v>19</v>
      </c>
      <c r="D4215" t="s">
        <v>24</v>
      </c>
      <c r="E4215" t="s">
        <v>1370</v>
      </c>
      <c r="F4215" t="s">
        <v>1371</v>
      </c>
      <c r="G4215">
        <v>1191</v>
      </c>
      <c r="H4215" t="s">
        <v>1372</v>
      </c>
      <c r="I4215">
        <v>63300150</v>
      </c>
      <c r="J4215" t="s">
        <v>1680</v>
      </c>
      <c r="K4215" s="3"/>
      <c r="L4215" s="3">
        <v>421354.84919958381</v>
      </c>
      <c r="M4215" s="3">
        <v>429781.94618357549</v>
      </c>
      <c r="N4215" s="107"/>
      <c r="O4215" s="100"/>
      <c r="P4215" s="3">
        <f t="shared" si="65"/>
        <v>851136.7953831593</v>
      </c>
    </row>
    <row r="4216" spans="1:16" x14ac:dyDescent="0.35">
      <c r="A4216" t="s">
        <v>10</v>
      </c>
      <c r="C4216" t="s">
        <v>19</v>
      </c>
      <c r="D4216" t="s">
        <v>24</v>
      </c>
      <c r="E4216" t="s">
        <v>1373</v>
      </c>
      <c r="F4216" t="s">
        <v>1374</v>
      </c>
      <c r="G4216">
        <v>1191</v>
      </c>
      <c r="H4216" t="s">
        <v>1372</v>
      </c>
      <c r="I4216">
        <v>63300056</v>
      </c>
      <c r="J4216" t="s">
        <v>1536</v>
      </c>
      <c r="K4216" s="3"/>
      <c r="L4216" s="3">
        <v>211479.0779269198</v>
      </c>
      <c r="M4216" s="3">
        <v>218880.84565436197</v>
      </c>
      <c r="N4216" s="107"/>
      <c r="O4216" s="100"/>
      <c r="P4216" s="3">
        <f t="shared" si="65"/>
        <v>430359.92358128179</v>
      </c>
    </row>
    <row r="4217" spans="1:16" x14ac:dyDescent="0.35">
      <c r="A4217" t="s">
        <v>10</v>
      </c>
      <c r="C4217" t="s">
        <v>19</v>
      </c>
      <c r="D4217" t="s">
        <v>24</v>
      </c>
      <c r="E4217" t="s">
        <v>1375</v>
      </c>
      <c r="F4217" t="s">
        <v>1376</v>
      </c>
      <c r="G4217">
        <v>1191</v>
      </c>
      <c r="H4217" t="s">
        <v>1372</v>
      </c>
      <c r="I4217">
        <v>63300056</v>
      </c>
      <c r="J4217" t="s">
        <v>1536</v>
      </c>
      <c r="K4217" s="3"/>
      <c r="L4217" s="3">
        <v>28690.013170162794</v>
      </c>
      <c r="M4217" s="3">
        <v>29694.163631118488</v>
      </c>
      <c r="N4217" s="107"/>
      <c r="O4217" s="100"/>
      <c r="P4217" s="3">
        <f t="shared" si="65"/>
        <v>58384.176801281283</v>
      </c>
    </row>
    <row r="4218" spans="1:16" x14ac:dyDescent="0.35">
      <c r="A4218" t="s">
        <v>10</v>
      </c>
      <c r="C4218" t="s">
        <v>19</v>
      </c>
      <c r="D4218" t="s">
        <v>24</v>
      </c>
      <c r="E4218" t="s">
        <v>1481</v>
      </c>
      <c r="F4218" t="s">
        <v>1482</v>
      </c>
      <c r="G4218">
        <v>1900</v>
      </c>
      <c r="H4218" t="s">
        <v>1016</v>
      </c>
      <c r="I4218">
        <v>63300030</v>
      </c>
      <c r="J4218" t="s">
        <v>1488</v>
      </c>
      <c r="K4218" s="3"/>
      <c r="L4218" s="3">
        <v>51450</v>
      </c>
      <c r="M4218" s="3">
        <v>51450</v>
      </c>
      <c r="N4218" s="107"/>
      <c r="O4218" s="100"/>
      <c r="P4218" s="3">
        <f t="shared" si="65"/>
        <v>102900</v>
      </c>
    </row>
    <row r="4219" spans="1:16" x14ac:dyDescent="0.35">
      <c r="A4219" t="s">
        <v>10</v>
      </c>
      <c r="C4219" t="s">
        <v>19</v>
      </c>
      <c r="D4219" t="s">
        <v>24</v>
      </c>
      <c r="E4219" t="s">
        <v>1481</v>
      </c>
      <c r="F4219" t="s">
        <v>1482</v>
      </c>
      <c r="G4219">
        <v>1900</v>
      </c>
      <c r="H4219" t="s">
        <v>1016</v>
      </c>
      <c r="I4219">
        <v>63300033</v>
      </c>
      <c r="J4219" t="s">
        <v>1661</v>
      </c>
      <c r="K4219" s="3"/>
      <c r="L4219" s="3">
        <v>4800</v>
      </c>
      <c r="M4219" s="3">
        <v>4800</v>
      </c>
      <c r="N4219" s="107"/>
      <c r="O4219" s="100"/>
      <c r="P4219" s="3">
        <f t="shared" si="65"/>
        <v>9600</v>
      </c>
    </row>
    <row r="4220" spans="1:16" x14ac:dyDescent="0.35">
      <c r="A4220" t="s">
        <v>10</v>
      </c>
      <c r="C4220" t="s">
        <v>19</v>
      </c>
      <c r="D4220" t="s">
        <v>24</v>
      </c>
      <c r="E4220" t="s">
        <v>1481</v>
      </c>
      <c r="F4220" t="s">
        <v>1482</v>
      </c>
      <c r="G4220">
        <v>1900</v>
      </c>
      <c r="H4220" t="s">
        <v>1016</v>
      </c>
      <c r="I4220">
        <v>63300065</v>
      </c>
      <c r="J4220" t="s">
        <v>1627</v>
      </c>
      <c r="K4220" s="3"/>
      <c r="L4220" s="3">
        <v>1200</v>
      </c>
      <c r="M4220" s="3">
        <v>1200</v>
      </c>
      <c r="N4220" s="107"/>
      <c r="O4220" s="100"/>
      <c r="P4220" s="3">
        <f t="shared" si="65"/>
        <v>2400</v>
      </c>
    </row>
    <row r="4221" spans="1:16" x14ac:dyDescent="0.35">
      <c r="A4221" t="s">
        <v>10</v>
      </c>
      <c r="C4221" t="s">
        <v>19</v>
      </c>
      <c r="D4221" t="s">
        <v>24</v>
      </c>
      <c r="E4221" t="s">
        <v>1481</v>
      </c>
      <c r="F4221" t="s">
        <v>1482</v>
      </c>
      <c r="G4221">
        <v>1900</v>
      </c>
      <c r="H4221" t="s">
        <v>1016</v>
      </c>
      <c r="I4221">
        <v>63300070</v>
      </c>
      <c r="J4221" t="s">
        <v>1658</v>
      </c>
      <c r="K4221" s="3"/>
      <c r="L4221" s="3">
        <v>1001287</v>
      </c>
      <c r="M4221" s="3">
        <v>1001287</v>
      </c>
      <c r="N4221" s="107"/>
      <c r="O4221" s="100"/>
      <c r="P4221" s="3">
        <f t="shared" si="65"/>
        <v>2002574</v>
      </c>
    </row>
    <row r="4222" spans="1:16" x14ac:dyDescent="0.35">
      <c r="A4222" t="s">
        <v>10</v>
      </c>
      <c r="C4222" t="s">
        <v>19</v>
      </c>
      <c r="D4222" t="s">
        <v>24</v>
      </c>
      <c r="E4222" t="s">
        <v>1481</v>
      </c>
      <c r="F4222" t="s">
        <v>1482</v>
      </c>
      <c r="G4222">
        <v>1900</v>
      </c>
      <c r="H4222" t="s">
        <v>1016</v>
      </c>
      <c r="I4222">
        <v>63300075</v>
      </c>
      <c r="J4222" t="s">
        <v>1480</v>
      </c>
      <c r="K4222" s="3"/>
      <c r="L4222" s="3">
        <v>7211.574999999998</v>
      </c>
      <c r="M4222" s="3">
        <v>7319.7486249999974</v>
      </c>
      <c r="N4222" s="107"/>
      <c r="O4222" s="100"/>
      <c r="P4222" s="3">
        <f t="shared" si="65"/>
        <v>14531.323624999995</v>
      </c>
    </row>
    <row r="4223" spans="1:16" x14ac:dyDescent="0.35">
      <c r="A4223" t="s">
        <v>10</v>
      </c>
      <c r="C4223" t="s">
        <v>19</v>
      </c>
      <c r="D4223" t="s">
        <v>24</v>
      </c>
      <c r="E4223" t="s">
        <v>1481</v>
      </c>
      <c r="F4223" t="s">
        <v>1482</v>
      </c>
      <c r="G4223">
        <v>1900</v>
      </c>
      <c r="H4223" t="s">
        <v>1016</v>
      </c>
      <c r="I4223">
        <v>63300150</v>
      </c>
      <c r="J4223" t="s">
        <v>1680</v>
      </c>
      <c r="K4223" s="3"/>
      <c r="L4223" s="3">
        <v>31212</v>
      </c>
      <c r="M4223" s="3">
        <v>31836.240000000002</v>
      </c>
      <c r="N4223" s="107"/>
      <c r="O4223" s="100"/>
      <c r="P4223" s="3">
        <f t="shared" si="65"/>
        <v>63048.240000000005</v>
      </c>
    </row>
    <row r="4224" spans="1:16" x14ac:dyDescent="0.35">
      <c r="A4224" t="s">
        <v>10</v>
      </c>
      <c r="C4224" t="s">
        <v>19</v>
      </c>
      <c r="D4224" t="s">
        <v>24</v>
      </c>
      <c r="E4224" t="s">
        <v>1014</v>
      </c>
      <c r="F4224" t="s">
        <v>1015</v>
      </c>
      <c r="G4224">
        <v>1900</v>
      </c>
      <c r="H4224" t="s">
        <v>1016</v>
      </c>
      <c r="I4224">
        <v>63300030</v>
      </c>
      <c r="J4224" t="s">
        <v>1488</v>
      </c>
      <c r="K4224" s="3"/>
      <c r="L4224" s="3">
        <v>23892</v>
      </c>
      <c r="M4224" s="3">
        <v>23892</v>
      </c>
      <c r="N4224" s="107"/>
      <c r="O4224" s="100"/>
      <c r="P4224" s="3">
        <f t="shared" si="65"/>
        <v>47784</v>
      </c>
    </row>
    <row r="4225" spans="1:16" x14ac:dyDescent="0.35">
      <c r="A4225" t="s">
        <v>10</v>
      </c>
      <c r="C4225" t="s">
        <v>19</v>
      </c>
      <c r="D4225" t="s">
        <v>24</v>
      </c>
      <c r="E4225" t="s">
        <v>1014</v>
      </c>
      <c r="F4225" t="s">
        <v>1015</v>
      </c>
      <c r="G4225">
        <v>1900</v>
      </c>
      <c r="H4225" t="s">
        <v>1016</v>
      </c>
      <c r="I4225">
        <v>63300033</v>
      </c>
      <c r="J4225" t="s">
        <v>1661</v>
      </c>
      <c r="K4225" s="3"/>
      <c r="L4225" s="3">
        <v>2204.0000003999999</v>
      </c>
      <c r="M4225" s="3">
        <v>2204.0000003999999</v>
      </c>
      <c r="N4225" s="107"/>
      <c r="O4225" s="100"/>
      <c r="P4225" s="3">
        <f t="shared" si="65"/>
        <v>4408.0000007999997</v>
      </c>
    </row>
    <row r="4226" spans="1:16" x14ac:dyDescent="0.35">
      <c r="A4226" t="s">
        <v>10</v>
      </c>
      <c r="C4226" t="s">
        <v>19</v>
      </c>
      <c r="D4226" t="s">
        <v>24</v>
      </c>
      <c r="E4226" t="s">
        <v>1014</v>
      </c>
      <c r="F4226" t="s">
        <v>1015</v>
      </c>
      <c r="G4226">
        <v>1900</v>
      </c>
      <c r="H4226" t="s">
        <v>1016</v>
      </c>
      <c r="I4226">
        <v>63300056</v>
      </c>
      <c r="J4226" t="s">
        <v>1536</v>
      </c>
      <c r="K4226" s="3"/>
      <c r="L4226" s="3">
        <v>1215802.2864950839</v>
      </c>
      <c r="M4226" s="3">
        <v>1258355.3665224118</v>
      </c>
      <c r="N4226" s="107"/>
      <c r="O4226" s="100"/>
      <c r="P4226" s="3">
        <f t="shared" si="65"/>
        <v>2474157.6530174958</v>
      </c>
    </row>
    <row r="4227" spans="1:16" x14ac:dyDescent="0.35">
      <c r="A4227" t="s">
        <v>10</v>
      </c>
      <c r="C4227" t="s">
        <v>19</v>
      </c>
      <c r="D4227" t="s">
        <v>24</v>
      </c>
      <c r="E4227" t="s">
        <v>1669</v>
      </c>
      <c r="F4227" t="s">
        <v>1670</v>
      </c>
      <c r="G4227">
        <v>1900</v>
      </c>
      <c r="H4227" t="s">
        <v>1016</v>
      </c>
      <c r="I4227">
        <v>63300140</v>
      </c>
      <c r="J4227" t="s">
        <v>1668</v>
      </c>
      <c r="K4227" s="3"/>
      <c r="L4227" s="3">
        <v>1.862645149230957E-9</v>
      </c>
      <c r="M4227" s="3">
        <v>0.45599978766404092</v>
      </c>
      <c r="N4227" s="107"/>
      <c r="O4227" s="100"/>
      <c r="P4227" s="3">
        <f t="shared" si="65"/>
        <v>0.45599978952668607</v>
      </c>
    </row>
    <row r="4228" spans="1:16" x14ac:dyDescent="0.35">
      <c r="A4228" t="s">
        <v>10</v>
      </c>
      <c r="C4228" t="s">
        <v>19</v>
      </c>
      <c r="D4228" t="s">
        <v>24</v>
      </c>
      <c r="E4228" t="s">
        <v>1671</v>
      </c>
      <c r="F4228" t="s">
        <v>1672</v>
      </c>
      <c r="G4228">
        <v>1900</v>
      </c>
      <c r="H4228" t="s">
        <v>1016</v>
      </c>
      <c r="I4228">
        <v>63300140</v>
      </c>
      <c r="J4228" t="s">
        <v>1668</v>
      </c>
      <c r="K4228" s="3"/>
      <c r="L4228" s="3">
        <v>3746913.6174192005</v>
      </c>
      <c r="M4228" s="3">
        <v>3821851.8897675844</v>
      </c>
      <c r="N4228" s="107"/>
      <c r="O4228" s="100"/>
      <c r="P4228" s="3">
        <f t="shared" ref="P4228:P4291" si="66">SUM(L4228:N4228)</f>
        <v>7568765.5071867853</v>
      </c>
    </row>
    <row r="4229" spans="1:16" x14ac:dyDescent="0.35">
      <c r="A4229" t="s">
        <v>10</v>
      </c>
      <c r="C4229" t="s">
        <v>19</v>
      </c>
      <c r="D4229" t="s">
        <v>24</v>
      </c>
      <c r="E4229" t="s">
        <v>1017</v>
      </c>
      <c r="F4229" t="s">
        <v>1018</v>
      </c>
      <c r="G4229">
        <v>1900</v>
      </c>
      <c r="H4229" t="s">
        <v>1016</v>
      </c>
      <c r="I4229">
        <v>63300030</v>
      </c>
      <c r="J4229" t="s">
        <v>1488</v>
      </c>
      <c r="K4229" s="3"/>
      <c r="L4229" s="3">
        <v>27666.666667199999</v>
      </c>
      <c r="M4229" s="3">
        <v>27666.666667199999</v>
      </c>
      <c r="N4229" s="107"/>
      <c r="O4229" s="100"/>
      <c r="P4229" s="3">
        <f t="shared" si="66"/>
        <v>55333.333334399998</v>
      </c>
    </row>
    <row r="4230" spans="1:16" x14ac:dyDescent="0.35">
      <c r="A4230" t="s">
        <v>10</v>
      </c>
      <c r="C4230" t="s">
        <v>19</v>
      </c>
      <c r="D4230" t="s">
        <v>24</v>
      </c>
      <c r="E4230" t="s">
        <v>1017</v>
      </c>
      <c r="F4230" t="s">
        <v>1018</v>
      </c>
      <c r="G4230">
        <v>1900</v>
      </c>
      <c r="H4230" t="s">
        <v>1016</v>
      </c>
      <c r="I4230">
        <v>63300033</v>
      </c>
      <c r="J4230" t="s">
        <v>1661</v>
      </c>
      <c r="K4230" s="3"/>
      <c r="L4230" s="3">
        <v>13833.3333336</v>
      </c>
      <c r="M4230" s="3">
        <v>13833.3333336</v>
      </c>
      <c r="N4230" s="107"/>
      <c r="O4230" s="100"/>
      <c r="P4230" s="3">
        <f t="shared" si="66"/>
        <v>27666.666667199999</v>
      </c>
    </row>
    <row r="4231" spans="1:16" x14ac:dyDescent="0.35">
      <c r="A4231" t="s">
        <v>10</v>
      </c>
      <c r="C4231" t="s">
        <v>19</v>
      </c>
      <c r="D4231" t="s">
        <v>24</v>
      </c>
      <c r="E4231" t="s">
        <v>1017</v>
      </c>
      <c r="F4231" t="s">
        <v>1018</v>
      </c>
      <c r="G4231">
        <v>1900</v>
      </c>
      <c r="H4231" t="s">
        <v>1016</v>
      </c>
      <c r="I4231">
        <v>63300056</v>
      </c>
      <c r="J4231" t="s">
        <v>1536</v>
      </c>
      <c r="K4231" s="3"/>
      <c r="L4231" s="3">
        <v>29485.356234798888</v>
      </c>
      <c r="M4231" s="3">
        <v>30517.343703016846</v>
      </c>
      <c r="N4231" s="107"/>
      <c r="O4231" s="100"/>
      <c r="P4231" s="3">
        <f t="shared" si="66"/>
        <v>60002.699937815734</v>
      </c>
    </row>
    <row r="4232" spans="1:16" x14ac:dyDescent="0.35">
      <c r="A4232" t="s">
        <v>10</v>
      </c>
      <c r="C4232" t="s">
        <v>19</v>
      </c>
      <c r="D4232" t="s">
        <v>24</v>
      </c>
      <c r="E4232" t="s">
        <v>1011</v>
      </c>
      <c r="F4232" t="s">
        <v>1012</v>
      </c>
      <c r="G4232">
        <v>1990</v>
      </c>
      <c r="H4232" t="s">
        <v>1013</v>
      </c>
      <c r="I4232">
        <v>63300030</v>
      </c>
      <c r="J4232" t="s">
        <v>1488</v>
      </c>
      <c r="K4232" s="3"/>
      <c r="L4232" s="3">
        <v>34478.000000400003</v>
      </c>
      <c r="M4232" s="3">
        <v>34478.000000400003</v>
      </c>
      <c r="N4232" s="107"/>
      <c r="O4232" s="100"/>
      <c r="P4232" s="3">
        <f t="shared" si="66"/>
        <v>68956.000000800006</v>
      </c>
    </row>
    <row r="4233" spans="1:16" x14ac:dyDescent="0.35">
      <c r="A4233" t="s">
        <v>10</v>
      </c>
      <c r="C4233" t="s">
        <v>19</v>
      </c>
      <c r="D4233" t="s">
        <v>24</v>
      </c>
      <c r="E4233" t="s">
        <v>1011</v>
      </c>
      <c r="F4233" t="s">
        <v>1012</v>
      </c>
      <c r="G4233">
        <v>1990</v>
      </c>
      <c r="H4233" t="s">
        <v>1013</v>
      </c>
      <c r="I4233">
        <v>63300033</v>
      </c>
      <c r="J4233" t="s">
        <v>1661</v>
      </c>
      <c r="K4233" s="3"/>
      <c r="L4233" s="3">
        <v>1800</v>
      </c>
      <c r="M4233" s="3">
        <v>1800</v>
      </c>
      <c r="N4233" s="107"/>
      <c r="O4233" s="100"/>
      <c r="P4233" s="3">
        <f t="shared" si="66"/>
        <v>3600</v>
      </c>
    </row>
    <row r="4234" spans="1:16" x14ac:dyDescent="0.35">
      <c r="A4234" t="s">
        <v>10</v>
      </c>
      <c r="C4234" t="s">
        <v>19</v>
      </c>
      <c r="D4234" t="s">
        <v>24</v>
      </c>
      <c r="E4234" t="s">
        <v>1011</v>
      </c>
      <c r="F4234" t="s">
        <v>1012</v>
      </c>
      <c r="G4234">
        <v>1990</v>
      </c>
      <c r="H4234" t="s">
        <v>1013</v>
      </c>
      <c r="I4234">
        <v>63300056</v>
      </c>
      <c r="J4234" t="s">
        <v>1536</v>
      </c>
      <c r="K4234" s="3"/>
      <c r="L4234" s="3">
        <v>430484.2823829113</v>
      </c>
      <c r="M4234" s="3">
        <v>445551.23226631316</v>
      </c>
      <c r="N4234" s="107"/>
      <c r="O4234" s="100"/>
      <c r="P4234" s="3">
        <f t="shared" si="66"/>
        <v>876035.51464922447</v>
      </c>
    </row>
    <row r="4235" spans="1:16" x14ac:dyDescent="0.35">
      <c r="A4235" t="s">
        <v>10</v>
      </c>
      <c r="C4235" t="s">
        <v>19</v>
      </c>
      <c r="D4235" t="s">
        <v>24</v>
      </c>
      <c r="E4235" t="s">
        <v>1011</v>
      </c>
      <c r="F4235" t="s">
        <v>1012</v>
      </c>
      <c r="G4235">
        <v>1990</v>
      </c>
      <c r="H4235" t="s">
        <v>1013</v>
      </c>
      <c r="I4235">
        <v>63300150</v>
      </c>
      <c r="J4235" t="s">
        <v>1680</v>
      </c>
      <c r="K4235" s="3"/>
      <c r="L4235" s="3">
        <v>0</v>
      </c>
      <c r="M4235" s="3">
        <v>0</v>
      </c>
      <c r="N4235" s="107"/>
      <c r="O4235" s="100"/>
      <c r="P4235" s="3">
        <f t="shared" si="66"/>
        <v>0</v>
      </c>
    </row>
    <row r="4236" spans="1:16" x14ac:dyDescent="0.35">
      <c r="A4236" t="s">
        <v>10</v>
      </c>
      <c r="C4236" t="s">
        <v>19</v>
      </c>
      <c r="D4236" t="s">
        <v>24</v>
      </c>
      <c r="E4236" t="s">
        <v>490</v>
      </c>
      <c r="F4236" t="s">
        <v>491</v>
      </c>
      <c r="G4236">
        <v>4221</v>
      </c>
      <c r="H4236" t="s">
        <v>492</v>
      </c>
      <c r="I4236">
        <v>63300030</v>
      </c>
      <c r="J4236" t="s">
        <v>1488</v>
      </c>
      <c r="K4236" s="3"/>
      <c r="L4236" s="3">
        <v>10000</v>
      </c>
      <c r="M4236" s="3">
        <v>10000</v>
      </c>
      <c r="N4236" s="107"/>
      <c r="O4236" s="100"/>
      <c r="P4236" s="3">
        <f t="shared" si="66"/>
        <v>20000</v>
      </c>
    </row>
    <row r="4237" spans="1:16" x14ac:dyDescent="0.35">
      <c r="A4237" t="s">
        <v>10</v>
      </c>
      <c r="C4237" t="s">
        <v>19</v>
      </c>
      <c r="D4237" t="s">
        <v>24</v>
      </c>
      <c r="E4237" t="s">
        <v>490</v>
      </c>
      <c r="F4237" t="s">
        <v>491</v>
      </c>
      <c r="G4237">
        <v>4221</v>
      </c>
      <c r="H4237" t="s">
        <v>492</v>
      </c>
      <c r="I4237">
        <v>63300035</v>
      </c>
      <c r="J4237" t="s">
        <v>1886</v>
      </c>
      <c r="K4237" s="3"/>
      <c r="L4237" s="3">
        <v>26010</v>
      </c>
      <c r="M4237" s="3">
        <v>26530.2</v>
      </c>
      <c r="N4237" s="107"/>
      <c r="O4237" s="100"/>
      <c r="P4237" s="3">
        <f t="shared" si="66"/>
        <v>52540.2</v>
      </c>
    </row>
    <row r="4238" spans="1:16" x14ac:dyDescent="0.35">
      <c r="A4238" t="s">
        <v>10</v>
      </c>
      <c r="C4238" t="s">
        <v>19</v>
      </c>
      <c r="D4238" t="s">
        <v>24</v>
      </c>
      <c r="E4238" t="s">
        <v>490</v>
      </c>
      <c r="F4238" t="s">
        <v>491</v>
      </c>
      <c r="G4238">
        <v>4221</v>
      </c>
      <c r="H4238" t="s">
        <v>492</v>
      </c>
      <c r="I4238">
        <v>63300056</v>
      </c>
      <c r="J4238" t="s">
        <v>1536</v>
      </c>
      <c r="K4238" s="3"/>
      <c r="L4238" s="3">
        <v>321974.82071509992</v>
      </c>
      <c r="M4238" s="3">
        <v>333243.93944012839</v>
      </c>
      <c r="N4238" s="107"/>
      <c r="O4238" s="100"/>
      <c r="P4238" s="3">
        <f t="shared" si="66"/>
        <v>655218.76015522832</v>
      </c>
    </row>
    <row r="4239" spans="1:16" x14ac:dyDescent="0.35">
      <c r="A4239" t="s">
        <v>10</v>
      </c>
      <c r="C4239" t="s">
        <v>19</v>
      </c>
      <c r="D4239" t="s">
        <v>24</v>
      </c>
      <c r="E4239" t="s">
        <v>490</v>
      </c>
      <c r="F4239" t="s">
        <v>491</v>
      </c>
      <c r="G4239">
        <v>4221</v>
      </c>
      <c r="H4239" t="s">
        <v>492</v>
      </c>
      <c r="I4239">
        <v>63300060</v>
      </c>
      <c r="J4239" t="s">
        <v>1546</v>
      </c>
      <c r="K4239" s="3"/>
      <c r="L4239" s="3">
        <v>1500</v>
      </c>
      <c r="M4239" s="3">
        <v>1500</v>
      </c>
      <c r="N4239" s="107"/>
      <c r="O4239" s="100"/>
      <c r="P4239" s="3">
        <f t="shared" si="66"/>
        <v>3000</v>
      </c>
    </row>
    <row r="4240" spans="1:16" x14ac:dyDescent="0.35">
      <c r="A4240" t="s">
        <v>10</v>
      </c>
      <c r="C4240" t="s">
        <v>19</v>
      </c>
      <c r="D4240" t="s">
        <v>24</v>
      </c>
      <c r="E4240" t="s">
        <v>490</v>
      </c>
      <c r="F4240" t="s">
        <v>491</v>
      </c>
      <c r="G4240">
        <v>4221</v>
      </c>
      <c r="H4240" t="s">
        <v>492</v>
      </c>
      <c r="I4240">
        <v>63300065</v>
      </c>
      <c r="J4240" t="s">
        <v>1627</v>
      </c>
      <c r="K4240" s="3"/>
      <c r="L4240" s="3">
        <v>1500</v>
      </c>
      <c r="M4240" s="3">
        <v>1500</v>
      </c>
      <c r="N4240" s="107"/>
      <c r="O4240" s="100"/>
      <c r="P4240" s="3">
        <f t="shared" si="66"/>
        <v>3000</v>
      </c>
    </row>
    <row r="4241" spans="1:16" x14ac:dyDescent="0.35">
      <c r="A4241" t="s">
        <v>10</v>
      </c>
      <c r="C4241" t="s">
        <v>19</v>
      </c>
      <c r="D4241" t="s">
        <v>24</v>
      </c>
      <c r="E4241" t="s">
        <v>490</v>
      </c>
      <c r="F4241" t="s">
        <v>491</v>
      </c>
      <c r="G4241">
        <v>4221</v>
      </c>
      <c r="H4241" t="s">
        <v>492</v>
      </c>
      <c r="I4241">
        <v>63300150</v>
      </c>
      <c r="J4241" t="s">
        <v>1680</v>
      </c>
      <c r="K4241" s="3"/>
      <c r="L4241" s="3">
        <v>3247.0884000000001</v>
      </c>
      <c r="M4241" s="3">
        <v>3312.0301680000002</v>
      </c>
      <c r="N4241" s="107"/>
      <c r="O4241" s="100"/>
      <c r="P4241" s="3">
        <f t="shared" si="66"/>
        <v>6559.1185679999999</v>
      </c>
    </row>
    <row r="4242" spans="1:16" x14ac:dyDescent="0.35">
      <c r="A4242" t="s">
        <v>10</v>
      </c>
      <c r="C4242" t="s">
        <v>19</v>
      </c>
      <c r="D4242" t="s">
        <v>24</v>
      </c>
      <c r="E4242" t="s">
        <v>493</v>
      </c>
      <c r="F4242" t="s">
        <v>494</v>
      </c>
      <c r="G4242">
        <v>4221</v>
      </c>
      <c r="H4242" t="s">
        <v>492</v>
      </c>
      <c r="I4242">
        <v>63300030</v>
      </c>
      <c r="J4242" t="s">
        <v>1488</v>
      </c>
      <c r="K4242" s="3"/>
      <c r="L4242" s="3">
        <v>15000</v>
      </c>
      <c r="M4242" s="3">
        <v>15000</v>
      </c>
      <c r="N4242" s="107"/>
      <c r="O4242" s="100"/>
      <c r="P4242" s="3">
        <f t="shared" si="66"/>
        <v>30000</v>
      </c>
    </row>
    <row r="4243" spans="1:16" x14ac:dyDescent="0.35">
      <c r="A4243" t="s">
        <v>10</v>
      </c>
      <c r="C4243" t="s">
        <v>19</v>
      </c>
      <c r="D4243" t="s">
        <v>24</v>
      </c>
      <c r="E4243" t="s">
        <v>493</v>
      </c>
      <c r="F4243" t="s">
        <v>494</v>
      </c>
      <c r="G4243">
        <v>4221</v>
      </c>
      <c r="H4243" t="s">
        <v>492</v>
      </c>
      <c r="I4243">
        <v>63300056</v>
      </c>
      <c r="J4243" t="s">
        <v>1536</v>
      </c>
      <c r="K4243" s="3"/>
      <c r="L4243" s="3">
        <v>547212.71470139502</v>
      </c>
      <c r="M4243" s="3">
        <v>566365.15971594385</v>
      </c>
      <c r="N4243" s="107"/>
      <c r="O4243" s="100"/>
      <c r="P4243" s="3">
        <f t="shared" si="66"/>
        <v>1113577.874417339</v>
      </c>
    </row>
    <row r="4244" spans="1:16" x14ac:dyDescent="0.35">
      <c r="A4244" t="s">
        <v>10</v>
      </c>
      <c r="C4244" t="s">
        <v>19</v>
      </c>
      <c r="D4244" t="s">
        <v>24</v>
      </c>
      <c r="E4244" t="s">
        <v>493</v>
      </c>
      <c r="F4244" t="s">
        <v>494</v>
      </c>
      <c r="G4244">
        <v>4221</v>
      </c>
      <c r="H4244" t="s">
        <v>492</v>
      </c>
      <c r="I4244">
        <v>63300060</v>
      </c>
      <c r="J4244" t="s">
        <v>1546</v>
      </c>
      <c r="K4244" s="3"/>
      <c r="L4244" s="3">
        <v>1000</v>
      </c>
      <c r="M4244" s="3">
        <v>1000</v>
      </c>
      <c r="N4244" s="107"/>
      <c r="O4244" s="100"/>
      <c r="P4244" s="3">
        <f t="shared" si="66"/>
        <v>2000</v>
      </c>
    </row>
    <row r="4245" spans="1:16" x14ac:dyDescent="0.35">
      <c r="A4245" t="s">
        <v>10</v>
      </c>
      <c r="C4245" t="s">
        <v>19</v>
      </c>
      <c r="D4245" t="s">
        <v>24</v>
      </c>
      <c r="E4245" t="s">
        <v>493</v>
      </c>
      <c r="F4245" t="s">
        <v>494</v>
      </c>
      <c r="G4245">
        <v>4221</v>
      </c>
      <c r="H4245" t="s">
        <v>492</v>
      </c>
      <c r="I4245">
        <v>63300065</v>
      </c>
      <c r="J4245" t="s">
        <v>1627</v>
      </c>
      <c r="K4245" s="3"/>
      <c r="L4245" s="3">
        <v>500</v>
      </c>
      <c r="M4245" s="3">
        <v>500</v>
      </c>
      <c r="N4245" s="107"/>
      <c r="O4245" s="100"/>
      <c r="P4245" s="3">
        <f t="shared" si="66"/>
        <v>1000</v>
      </c>
    </row>
    <row r="4246" spans="1:16" x14ac:dyDescent="0.35">
      <c r="A4246" t="s">
        <v>10</v>
      </c>
      <c r="C4246" t="s">
        <v>19</v>
      </c>
      <c r="D4246" t="s">
        <v>24</v>
      </c>
      <c r="E4246" t="s">
        <v>495</v>
      </c>
      <c r="F4246" t="s">
        <v>496</v>
      </c>
      <c r="G4246">
        <v>4221</v>
      </c>
      <c r="H4246" t="s">
        <v>492</v>
      </c>
      <c r="I4246">
        <v>63300030</v>
      </c>
      <c r="J4246" t="s">
        <v>1488</v>
      </c>
      <c r="K4246" s="3"/>
      <c r="L4246" s="3">
        <v>7500</v>
      </c>
      <c r="M4246" s="3">
        <v>7500</v>
      </c>
      <c r="N4246" s="107"/>
      <c r="O4246" s="100"/>
      <c r="P4246" s="3">
        <f t="shared" si="66"/>
        <v>15000</v>
      </c>
    </row>
    <row r="4247" spans="1:16" x14ac:dyDescent="0.35">
      <c r="A4247" t="s">
        <v>10</v>
      </c>
      <c r="C4247" t="s">
        <v>19</v>
      </c>
      <c r="D4247" t="s">
        <v>24</v>
      </c>
      <c r="E4247" t="s">
        <v>495</v>
      </c>
      <c r="F4247" t="s">
        <v>496</v>
      </c>
      <c r="G4247">
        <v>4221</v>
      </c>
      <c r="H4247" t="s">
        <v>492</v>
      </c>
      <c r="I4247">
        <v>63300033</v>
      </c>
      <c r="J4247" t="s">
        <v>1661</v>
      </c>
      <c r="K4247" s="3"/>
      <c r="L4247" s="3">
        <v>2400</v>
      </c>
      <c r="M4247" s="3">
        <v>2400</v>
      </c>
      <c r="N4247" s="107"/>
      <c r="O4247" s="100"/>
      <c r="P4247" s="3">
        <f t="shared" si="66"/>
        <v>4800</v>
      </c>
    </row>
    <row r="4248" spans="1:16" x14ac:dyDescent="0.35">
      <c r="A4248" t="s">
        <v>10</v>
      </c>
      <c r="C4248" t="s">
        <v>19</v>
      </c>
      <c r="D4248" t="s">
        <v>24</v>
      </c>
      <c r="E4248" t="s">
        <v>495</v>
      </c>
      <c r="F4248" t="s">
        <v>496</v>
      </c>
      <c r="G4248">
        <v>4221</v>
      </c>
      <c r="H4248" t="s">
        <v>492</v>
      </c>
      <c r="I4248">
        <v>63300056</v>
      </c>
      <c r="J4248" t="s">
        <v>1536</v>
      </c>
      <c r="K4248" s="3"/>
      <c r="L4248" s="3">
        <v>237989.17841775401</v>
      </c>
      <c r="M4248" s="3">
        <v>246318.79966237539</v>
      </c>
      <c r="N4248" s="107"/>
      <c r="O4248" s="100"/>
      <c r="P4248" s="3">
        <f t="shared" si="66"/>
        <v>484307.97808012937</v>
      </c>
    </row>
    <row r="4249" spans="1:16" x14ac:dyDescent="0.35">
      <c r="A4249" t="s">
        <v>10</v>
      </c>
      <c r="C4249" t="s">
        <v>19</v>
      </c>
      <c r="D4249" t="s">
        <v>24</v>
      </c>
      <c r="E4249" t="s">
        <v>495</v>
      </c>
      <c r="F4249" t="s">
        <v>496</v>
      </c>
      <c r="G4249">
        <v>4221</v>
      </c>
      <c r="H4249" t="s">
        <v>492</v>
      </c>
      <c r="I4249">
        <v>63300075</v>
      </c>
      <c r="J4249" t="s">
        <v>1480</v>
      </c>
      <c r="K4249" s="3"/>
      <c r="L4249" s="3">
        <v>989.01599999999974</v>
      </c>
      <c r="M4249" s="3">
        <v>1003.8512399999996</v>
      </c>
      <c r="N4249" s="107"/>
      <c r="O4249" s="100"/>
      <c r="P4249" s="3">
        <f t="shared" si="66"/>
        <v>1992.8672399999994</v>
      </c>
    </row>
    <row r="4250" spans="1:16" x14ac:dyDescent="0.35">
      <c r="A4250" t="s">
        <v>10</v>
      </c>
      <c r="C4250" t="s">
        <v>19</v>
      </c>
      <c r="D4250" t="s">
        <v>24</v>
      </c>
      <c r="E4250" t="s">
        <v>497</v>
      </c>
      <c r="F4250" t="s">
        <v>498</v>
      </c>
      <c r="G4250">
        <v>4221</v>
      </c>
      <c r="H4250" t="s">
        <v>492</v>
      </c>
      <c r="I4250">
        <v>63300030</v>
      </c>
      <c r="J4250" t="s">
        <v>1488</v>
      </c>
      <c r="K4250" s="3"/>
      <c r="L4250" s="3">
        <v>6000</v>
      </c>
      <c r="M4250" s="3">
        <v>6000</v>
      </c>
      <c r="N4250" s="107"/>
      <c r="O4250" s="100"/>
      <c r="P4250" s="3">
        <f t="shared" si="66"/>
        <v>12000</v>
      </c>
    </row>
    <row r="4251" spans="1:16" x14ac:dyDescent="0.35">
      <c r="A4251" t="s">
        <v>10</v>
      </c>
      <c r="C4251" t="s">
        <v>19</v>
      </c>
      <c r="D4251" t="s">
        <v>24</v>
      </c>
      <c r="E4251" t="s">
        <v>497</v>
      </c>
      <c r="F4251" t="s">
        <v>498</v>
      </c>
      <c r="G4251">
        <v>4221</v>
      </c>
      <c r="H4251" t="s">
        <v>492</v>
      </c>
      <c r="I4251">
        <v>63300056</v>
      </c>
      <c r="J4251" t="s">
        <v>1536</v>
      </c>
      <c r="K4251" s="3"/>
      <c r="L4251" s="3">
        <v>134372.10246314021</v>
      </c>
      <c r="M4251" s="3">
        <v>139075.12604935013</v>
      </c>
      <c r="N4251" s="107"/>
      <c r="O4251" s="100"/>
      <c r="P4251" s="3">
        <f t="shared" si="66"/>
        <v>273447.22851249034</v>
      </c>
    </row>
    <row r="4252" spans="1:16" x14ac:dyDescent="0.35">
      <c r="A4252" t="s">
        <v>10</v>
      </c>
      <c r="C4252" t="s">
        <v>19</v>
      </c>
      <c r="D4252" t="s">
        <v>24</v>
      </c>
      <c r="E4252" t="s">
        <v>497</v>
      </c>
      <c r="F4252" t="s">
        <v>498</v>
      </c>
      <c r="G4252">
        <v>4221</v>
      </c>
      <c r="H4252" t="s">
        <v>492</v>
      </c>
      <c r="I4252">
        <v>63300075</v>
      </c>
      <c r="J4252" t="s">
        <v>1480</v>
      </c>
      <c r="K4252" s="3"/>
      <c r="L4252" s="3">
        <v>37088.1</v>
      </c>
      <c r="M4252" s="3">
        <v>37644.421499999997</v>
      </c>
      <c r="N4252" s="107"/>
      <c r="O4252" s="100"/>
      <c r="P4252" s="3">
        <f t="shared" si="66"/>
        <v>74732.521500000003</v>
      </c>
    </row>
    <row r="4253" spans="1:16" x14ac:dyDescent="0.35">
      <c r="A4253" t="s">
        <v>10</v>
      </c>
      <c r="C4253" t="s">
        <v>19</v>
      </c>
      <c r="D4253" t="s">
        <v>24</v>
      </c>
      <c r="E4253" t="s">
        <v>499</v>
      </c>
      <c r="F4253" t="s">
        <v>500</v>
      </c>
      <c r="G4253">
        <v>4221</v>
      </c>
      <c r="H4253" t="s">
        <v>492</v>
      </c>
      <c r="I4253">
        <v>63300030</v>
      </c>
      <c r="J4253" t="s">
        <v>1488</v>
      </c>
      <c r="K4253" s="3"/>
      <c r="L4253" s="3">
        <v>6200</v>
      </c>
      <c r="M4253" s="3">
        <v>6200</v>
      </c>
      <c r="N4253" s="107"/>
      <c r="O4253" s="100"/>
      <c r="P4253" s="3">
        <f t="shared" si="66"/>
        <v>12400</v>
      </c>
    </row>
    <row r="4254" spans="1:16" x14ac:dyDescent="0.35">
      <c r="A4254" t="s">
        <v>10</v>
      </c>
      <c r="C4254" t="s">
        <v>19</v>
      </c>
      <c r="D4254" t="s">
        <v>24</v>
      </c>
      <c r="E4254" t="s">
        <v>499</v>
      </c>
      <c r="F4254" t="s">
        <v>500</v>
      </c>
      <c r="G4254">
        <v>4221</v>
      </c>
      <c r="H4254" t="s">
        <v>492</v>
      </c>
      <c r="I4254">
        <v>63300056</v>
      </c>
      <c r="J4254" t="s">
        <v>1536</v>
      </c>
      <c r="K4254" s="3"/>
      <c r="L4254" s="3">
        <v>277062.15126327268</v>
      </c>
      <c r="M4254" s="3">
        <v>286759.32655748719</v>
      </c>
      <c r="N4254" s="107"/>
      <c r="O4254" s="100"/>
      <c r="P4254" s="3">
        <f t="shared" si="66"/>
        <v>563821.47782075987</v>
      </c>
    </row>
    <row r="4255" spans="1:16" x14ac:dyDescent="0.35">
      <c r="A4255" t="s">
        <v>10</v>
      </c>
      <c r="C4255" t="s">
        <v>19</v>
      </c>
      <c r="D4255" t="s">
        <v>24</v>
      </c>
      <c r="E4255" t="s">
        <v>499</v>
      </c>
      <c r="F4255" t="s">
        <v>500</v>
      </c>
      <c r="G4255">
        <v>4221</v>
      </c>
      <c r="H4255" t="s">
        <v>492</v>
      </c>
      <c r="I4255">
        <v>63300065</v>
      </c>
      <c r="J4255" t="s">
        <v>1627</v>
      </c>
      <c r="K4255" s="3"/>
      <c r="L4255" s="3">
        <v>200</v>
      </c>
      <c r="M4255" s="3">
        <v>200</v>
      </c>
      <c r="N4255" s="107"/>
      <c r="O4255" s="100"/>
      <c r="P4255" s="3">
        <f t="shared" si="66"/>
        <v>400</v>
      </c>
    </row>
    <row r="4256" spans="1:16" x14ac:dyDescent="0.35">
      <c r="A4256" t="s">
        <v>10</v>
      </c>
      <c r="C4256" t="s">
        <v>19</v>
      </c>
      <c r="D4256" t="s">
        <v>24</v>
      </c>
      <c r="E4256" t="s">
        <v>499</v>
      </c>
      <c r="F4256" t="s">
        <v>500</v>
      </c>
      <c r="G4256">
        <v>4221</v>
      </c>
      <c r="H4256" t="s">
        <v>492</v>
      </c>
      <c r="I4256">
        <v>63300150</v>
      </c>
      <c r="J4256" t="s">
        <v>1680</v>
      </c>
      <c r="K4256" s="3"/>
      <c r="L4256" s="3">
        <v>6242.4000000000005</v>
      </c>
      <c r="M4256" s="3">
        <v>6367.2480000000005</v>
      </c>
      <c r="N4256" s="107"/>
      <c r="O4256" s="100"/>
      <c r="P4256" s="3">
        <f t="shared" si="66"/>
        <v>12609.648000000001</v>
      </c>
    </row>
    <row r="4257" spans="1:16" x14ac:dyDescent="0.35">
      <c r="A4257" t="s">
        <v>10</v>
      </c>
      <c r="C4257" t="s">
        <v>19</v>
      </c>
      <c r="D4257" t="s">
        <v>24</v>
      </c>
      <c r="E4257" t="s">
        <v>499</v>
      </c>
      <c r="F4257" t="s">
        <v>500</v>
      </c>
      <c r="G4257">
        <v>4221</v>
      </c>
      <c r="H4257" t="s">
        <v>492</v>
      </c>
      <c r="I4257">
        <v>63300155</v>
      </c>
      <c r="J4257" t="s">
        <v>1877</v>
      </c>
      <c r="K4257" s="3"/>
      <c r="L4257" s="3">
        <v>15000</v>
      </c>
      <c r="M4257" s="3">
        <v>15000</v>
      </c>
      <c r="N4257" s="107"/>
      <c r="O4257" s="100"/>
      <c r="P4257" s="3">
        <f t="shared" si="66"/>
        <v>30000</v>
      </c>
    </row>
    <row r="4258" spans="1:16" x14ac:dyDescent="0.35">
      <c r="A4258" t="s">
        <v>10</v>
      </c>
      <c r="C4258" t="s">
        <v>19</v>
      </c>
      <c r="D4258" t="s">
        <v>24</v>
      </c>
      <c r="E4258" t="s">
        <v>501</v>
      </c>
      <c r="F4258" t="s">
        <v>502</v>
      </c>
      <c r="G4258">
        <v>4221</v>
      </c>
      <c r="H4258" t="s">
        <v>492</v>
      </c>
      <c r="I4258">
        <v>63300030</v>
      </c>
      <c r="J4258" t="s">
        <v>1488</v>
      </c>
      <c r="K4258" s="3"/>
      <c r="L4258" s="3">
        <v>7500</v>
      </c>
      <c r="M4258" s="3">
        <v>7500</v>
      </c>
      <c r="N4258" s="107"/>
      <c r="O4258" s="100"/>
      <c r="P4258" s="3">
        <f t="shared" si="66"/>
        <v>15000</v>
      </c>
    </row>
    <row r="4259" spans="1:16" x14ac:dyDescent="0.35">
      <c r="A4259" t="s">
        <v>10</v>
      </c>
      <c r="C4259" t="s">
        <v>19</v>
      </c>
      <c r="D4259" t="s">
        <v>24</v>
      </c>
      <c r="E4259" t="s">
        <v>501</v>
      </c>
      <c r="F4259" t="s">
        <v>502</v>
      </c>
      <c r="G4259">
        <v>4221</v>
      </c>
      <c r="H4259" t="s">
        <v>492</v>
      </c>
      <c r="I4259">
        <v>63300056</v>
      </c>
      <c r="J4259" t="s">
        <v>1536</v>
      </c>
      <c r="K4259" s="3"/>
      <c r="L4259" s="3">
        <v>277062.15130526474</v>
      </c>
      <c r="M4259" s="3">
        <v>286759.32660094899</v>
      </c>
      <c r="N4259" s="107"/>
      <c r="O4259" s="100"/>
      <c r="P4259" s="3">
        <f t="shared" si="66"/>
        <v>563821.47790621372</v>
      </c>
    </row>
    <row r="4260" spans="1:16" x14ac:dyDescent="0.35">
      <c r="A4260" t="s">
        <v>10</v>
      </c>
      <c r="C4260" t="s">
        <v>19</v>
      </c>
      <c r="D4260" t="s">
        <v>24</v>
      </c>
      <c r="E4260" t="s">
        <v>464</v>
      </c>
      <c r="F4260" t="s">
        <v>465</v>
      </c>
      <c r="G4260">
        <v>4300</v>
      </c>
      <c r="H4260" t="s">
        <v>466</v>
      </c>
      <c r="I4260">
        <v>63300030</v>
      </c>
      <c r="J4260" t="s">
        <v>1488</v>
      </c>
      <c r="K4260" s="3"/>
      <c r="L4260" s="3">
        <v>21600</v>
      </c>
      <c r="M4260" s="3">
        <v>21600</v>
      </c>
      <c r="N4260" s="107"/>
      <c r="O4260" s="100"/>
      <c r="P4260" s="3">
        <f t="shared" si="66"/>
        <v>43200</v>
      </c>
    </row>
    <row r="4261" spans="1:16" x14ac:dyDescent="0.35">
      <c r="A4261" t="s">
        <v>10</v>
      </c>
      <c r="C4261" t="s">
        <v>19</v>
      </c>
      <c r="D4261" t="s">
        <v>24</v>
      </c>
      <c r="E4261" t="s">
        <v>464</v>
      </c>
      <c r="F4261" t="s">
        <v>465</v>
      </c>
      <c r="G4261">
        <v>4300</v>
      </c>
      <c r="H4261" t="s">
        <v>466</v>
      </c>
      <c r="I4261">
        <v>63300056</v>
      </c>
      <c r="J4261" t="s">
        <v>1536</v>
      </c>
      <c r="K4261" s="3"/>
      <c r="L4261" s="3">
        <v>344883.81631269306</v>
      </c>
      <c r="M4261" s="3">
        <v>356954.7498836373</v>
      </c>
      <c r="N4261" s="107"/>
      <c r="O4261" s="100"/>
      <c r="P4261" s="3">
        <f t="shared" si="66"/>
        <v>701838.56619633036</v>
      </c>
    </row>
    <row r="4262" spans="1:16" x14ac:dyDescent="0.35">
      <c r="A4262" t="s">
        <v>10</v>
      </c>
      <c r="C4262" t="s">
        <v>19</v>
      </c>
      <c r="D4262" t="s">
        <v>24</v>
      </c>
      <c r="E4262" t="s">
        <v>464</v>
      </c>
      <c r="F4262" t="s">
        <v>465</v>
      </c>
      <c r="G4262">
        <v>4300</v>
      </c>
      <c r="H4262" t="s">
        <v>466</v>
      </c>
      <c r="I4262">
        <v>63300065</v>
      </c>
      <c r="J4262" t="s">
        <v>1627</v>
      </c>
      <c r="K4262" s="3"/>
      <c r="L4262" s="3">
        <v>18456</v>
      </c>
      <c r="M4262" s="3">
        <v>18456</v>
      </c>
      <c r="N4262" s="107"/>
      <c r="O4262" s="100"/>
      <c r="P4262" s="3">
        <f t="shared" si="66"/>
        <v>36912</v>
      </c>
    </row>
    <row r="4263" spans="1:16" x14ac:dyDescent="0.35">
      <c r="A4263" t="s">
        <v>10</v>
      </c>
      <c r="C4263" t="s">
        <v>19</v>
      </c>
      <c r="D4263" t="s">
        <v>24</v>
      </c>
      <c r="E4263" t="s">
        <v>464</v>
      </c>
      <c r="F4263" t="s">
        <v>465</v>
      </c>
      <c r="G4263">
        <v>4300</v>
      </c>
      <c r="H4263" t="s">
        <v>466</v>
      </c>
      <c r="I4263">
        <v>63300075</v>
      </c>
      <c r="J4263" t="s">
        <v>1480</v>
      </c>
      <c r="K4263" s="3"/>
      <c r="L4263" s="3">
        <v>20604.499999999993</v>
      </c>
      <c r="M4263" s="3">
        <v>20913.56749999999</v>
      </c>
      <c r="N4263" s="107"/>
      <c r="O4263" s="100"/>
      <c r="P4263" s="3">
        <f t="shared" si="66"/>
        <v>41518.067499999983</v>
      </c>
    </row>
    <row r="4264" spans="1:16" x14ac:dyDescent="0.35">
      <c r="A4264" t="s">
        <v>10</v>
      </c>
      <c r="C4264" t="s">
        <v>19</v>
      </c>
      <c r="D4264" t="s">
        <v>24</v>
      </c>
      <c r="E4264" t="s">
        <v>464</v>
      </c>
      <c r="F4264" t="s">
        <v>465</v>
      </c>
      <c r="G4264">
        <v>4300</v>
      </c>
      <c r="H4264" t="s">
        <v>466</v>
      </c>
      <c r="I4264">
        <v>63300140</v>
      </c>
      <c r="J4264" t="s">
        <v>1668</v>
      </c>
      <c r="K4264" s="3"/>
      <c r="L4264" s="3">
        <v>314248.65840000001</v>
      </c>
      <c r="M4264" s="3">
        <v>320533.63156800001</v>
      </c>
      <c r="N4264" s="107"/>
      <c r="O4264" s="100"/>
      <c r="P4264" s="3">
        <f t="shared" si="66"/>
        <v>634782.28996800003</v>
      </c>
    </row>
    <row r="4265" spans="1:16" x14ac:dyDescent="0.35">
      <c r="A4265" t="s">
        <v>10</v>
      </c>
      <c r="C4265" t="s">
        <v>19</v>
      </c>
      <c r="D4265" t="s">
        <v>24</v>
      </c>
      <c r="E4265" t="s">
        <v>464</v>
      </c>
      <c r="F4265" t="s">
        <v>465</v>
      </c>
      <c r="G4265">
        <v>4300</v>
      </c>
      <c r="H4265" t="s">
        <v>466</v>
      </c>
      <c r="I4265">
        <v>63300150</v>
      </c>
      <c r="J4265" t="s">
        <v>1680</v>
      </c>
      <c r="K4265" s="3"/>
      <c r="L4265" s="3">
        <v>208288.08000000002</v>
      </c>
      <c r="M4265" s="3">
        <v>212453.84160000001</v>
      </c>
      <c r="N4265" s="107"/>
      <c r="O4265" s="100"/>
      <c r="P4265" s="3">
        <f t="shared" si="66"/>
        <v>420741.9216</v>
      </c>
    </row>
    <row r="4266" spans="1:16" x14ac:dyDescent="0.35">
      <c r="A4266" t="s">
        <v>10</v>
      </c>
      <c r="C4266" t="s">
        <v>19</v>
      </c>
      <c r="D4266" t="s">
        <v>24</v>
      </c>
      <c r="E4266" t="s">
        <v>467</v>
      </c>
      <c r="F4266" t="s">
        <v>468</v>
      </c>
      <c r="G4266">
        <v>4300</v>
      </c>
      <c r="H4266" t="s">
        <v>466</v>
      </c>
      <c r="I4266">
        <v>63300030</v>
      </c>
      <c r="J4266" t="s">
        <v>1488</v>
      </c>
      <c r="K4266" s="3"/>
      <c r="L4266" s="3">
        <v>14400</v>
      </c>
      <c r="M4266" s="3">
        <v>14400</v>
      </c>
      <c r="N4266" s="107"/>
      <c r="O4266" s="100"/>
      <c r="P4266" s="3">
        <f t="shared" si="66"/>
        <v>28800</v>
      </c>
    </row>
    <row r="4267" spans="1:16" x14ac:dyDescent="0.35">
      <c r="A4267" t="s">
        <v>10</v>
      </c>
      <c r="C4267" t="s">
        <v>19</v>
      </c>
      <c r="D4267" t="s">
        <v>24</v>
      </c>
      <c r="E4267" t="s">
        <v>467</v>
      </c>
      <c r="F4267" t="s">
        <v>468</v>
      </c>
      <c r="G4267">
        <v>4300</v>
      </c>
      <c r="H4267" t="s">
        <v>466</v>
      </c>
      <c r="I4267">
        <v>63300033</v>
      </c>
      <c r="J4267" t="s">
        <v>1661</v>
      </c>
      <c r="K4267" s="3"/>
      <c r="L4267" s="3">
        <v>6000</v>
      </c>
      <c r="M4267" s="3">
        <v>6000</v>
      </c>
      <c r="N4267" s="107"/>
      <c r="O4267" s="100"/>
      <c r="P4267" s="3">
        <f t="shared" si="66"/>
        <v>12000</v>
      </c>
    </row>
    <row r="4268" spans="1:16" x14ac:dyDescent="0.35">
      <c r="A4268" t="s">
        <v>10</v>
      </c>
      <c r="C4268" t="s">
        <v>19</v>
      </c>
      <c r="D4268" t="s">
        <v>24</v>
      </c>
      <c r="E4268" t="s">
        <v>467</v>
      </c>
      <c r="F4268" t="s">
        <v>468</v>
      </c>
      <c r="G4268">
        <v>4300</v>
      </c>
      <c r="H4268" t="s">
        <v>466</v>
      </c>
      <c r="I4268">
        <v>63300056</v>
      </c>
      <c r="J4268" t="s">
        <v>1536</v>
      </c>
      <c r="K4268" s="3"/>
      <c r="L4268" s="3">
        <v>43631.891237254313</v>
      </c>
      <c r="M4268" s="3">
        <v>45159.007430558209</v>
      </c>
      <c r="N4268" s="107"/>
      <c r="O4268" s="100"/>
      <c r="P4268" s="3">
        <f t="shared" si="66"/>
        <v>88790.898667812522</v>
      </c>
    </row>
    <row r="4269" spans="1:16" x14ac:dyDescent="0.35">
      <c r="A4269" t="s">
        <v>10</v>
      </c>
      <c r="C4269" t="s">
        <v>19</v>
      </c>
      <c r="D4269" t="s">
        <v>24</v>
      </c>
      <c r="E4269" t="s">
        <v>304</v>
      </c>
      <c r="F4269" t="s">
        <v>305</v>
      </c>
      <c r="G4269">
        <v>5014</v>
      </c>
      <c r="H4269" t="s">
        <v>306</v>
      </c>
      <c r="I4269">
        <v>63300030</v>
      </c>
      <c r="J4269" t="s">
        <v>1488</v>
      </c>
      <c r="K4269" s="3"/>
      <c r="L4269" s="3">
        <v>12000</v>
      </c>
      <c r="M4269" s="3">
        <v>12000</v>
      </c>
      <c r="N4269" s="107"/>
      <c r="O4269" s="100"/>
      <c r="P4269" s="3">
        <f t="shared" si="66"/>
        <v>24000</v>
      </c>
    </row>
    <row r="4270" spans="1:16" x14ac:dyDescent="0.35">
      <c r="A4270" t="s">
        <v>10</v>
      </c>
      <c r="C4270" t="s">
        <v>19</v>
      </c>
      <c r="D4270" t="s">
        <v>24</v>
      </c>
      <c r="E4270" t="s">
        <v>304</v>
      </c>
      <c r="F4270" t="s">
        <v>305</v>
      </c>
      <c r="G4270">
        <v>5014</v>
      </c>
      <c r="H4270" t="s">
        <v>306</v>
      </c>
      <c r="I4270">
        <v>63300056</v>
      </c>
      <c r="J4270" t="s">
        <v>1536</v>
      </c>
      <c r="K4270" s="3"/>
      <c r="L4270" s="3">
        <v>122632.17946968063</v>
      </c>
      <c r="M4270" s="3">
        <v>126924.30575111945</v>
      </c>
      <c r="N4270" s="107"/>
      <c r="O4270" s="100"/>
      <c r="P4270" s="3">
        <f t="shared" si="66"/>
        <v>249556.4852208001</v>
      </c>
    </row>
    <row r="4271" spans="1:16" x14ac:dyDescent="0.35">
      <c r="A4271" t="s">
        <v>10</v>
      </c>
      <c r="C4271" t="s">
        <v>19</v>
      </c>
      <c r="D4271" t="s">
        <v>24</v>
      </c>
      <c r="E4271" t="s">
        <v>304</v>
      </c>
      <c r="F4271" t="s">
        <v>305</v>
      </c>
      <c r="G4271">
        <v>5014</v>
      </c>
      <c r="H4271" t="s">
        <v>306</v>
      </c>
      <c r="I4271">
        <v>63300065</v>
      </c>
      <c r="J4271" t="s">
        <v>1627</v>
      </c>
      <c r="K4271" s="3"/>
      <c r="L4271" s="3">
        <v>54000</v>
      </c>
      <c r="M4271" s="3">
        <v>54000</v>
      </c>
      <c r="N4271" s="107"/>
      <c r="O4271" s="100"/>
      <c r="P4271" s="3">
        <f t="shared" si="66"/>
        <v>108000</v>
      </c>
    </row>
    <row r="4272" spans="1:16" x14ac:dyDescent="0.35">
      <c r="A4272" t="s">
        <v>10</v>
      </c>
      <c r="C4272" t="s">
        <v>19</v>
      </c>
      <c r="D4272" t="s">
        <v>24</v>
      </c>
      <c r="E4272" t="s">
        <v>304</v>
      </c>
      <c r="F4272" t="s">
        <v>305</v>
      </c>
      <c r="G4272">
        <v>5014</v>
      </c>
      <c r="H4272" t="s">
        <v>306</v>
      </c>
      <c r="I4272">
        <v>63300075</v>
      </c>
      <c r="J4272" t="s">
        <v>1480</v>
      </c>
      <c r="K4272" s="3"/>
      <c r="L4272" s="3">
        <v>10302.249999999996</v>
      </c>
      <c r="M4272" s="3">
        <v>10456.783749999995</v>
      </c>
      <c r="N4272" s="107"/>
      <c r="O4272" s="100"/>
      <c r="P4272" s="3">
        <f t="shared" si="66"/>
        <v>20759.033749999991</v>
      </c>
    </row>
    <row r="4273" spans="1:16" x14ac:dyDescent="0.35">
      <c r="A4273" t="s">
        <v>10</v>
      </c>
      <c r="C4273" t="s">
        <v>19</v>
      </c>
      <c r="D4273" t="s">
        <v>24</v>
      </c>
      <c r="E4273" t="s">
        <v>304</v>
      </c>
      <c r="F4273" t="s">
        <v>305</v>
      </c>
      <c r="G4273">
        <v>5014</v>
      </c>
      <c r="H4273" t="s">
        <v>306</v>
      </c>
      <c r="I4273">
        <v>63300150</v>
      </c>
      <c r="J4273" t="s">
        <v>1680</v>
      </c>
      <c r="K4273" s="3"/>
      <c r="L4273" s="3">
        <v>24969.600000000002</v>
      </c>
      <c r="M4273" s="3">
        <v>25468.992000000002</v>
      </c>
      <c r="N4273" s="107"/>
      <c r="O4273" s="100"/>
      <c r="P4273" s="3">
        <f t="shared" si="66"/>
        <v>50438.592000000004</v>
      </c>
    </row>
    <row r="4274" spans="1:16" x14ac:dyDescent="0.35">
      <c r="A4274" t="s">
        <v>10</v>
      </c>
      <c r="C4274" t="s">
        <v>19</v>
      </c>
      <c r="D4274" t="s">
        <v>24</v>
      </c>
      <c r="E4274" t="s">
        <v>304</v>
      </c>
      <c r="F4274" t="s">
        <v>305</v>
      </c>
      <c r="G4274">
        <v>5014</v>
      </c>
      <c r="H4274" t="s">
        <v>306</v>
      </c>
      <c r="I4274">
        <v>63300152</v>
      </c>
      <c r="J4274" t="s">
        <v>1741</v>
      </c>
      <c r="K4274" s="3"/>
      <c r="L4274" s="3">
        <v>150858</v>
      </c>
      <c r="M4274" s="3">
        <v>153875.16</v>
      </c>
      <c r="N4274" s="107"/>
      <c r="O4274" s="100"/>
      <c r="P4274" s="3">
        <f t="shared" si="66"/>
        <v>304733.16000000003</v>
      </c>
    </row>
    <row r="4275" spans="1:16" x14ac:dyDescent="0.35">
      <c r="A4275" t="s">
        <v>10</v>
      </c>
      <c r="C4275" t="s">
        <v>19</v>
      </c>
      <c r="D4275" t="s">
        <v>24</v>
      </c>
      <c r="E4275" t="s">
        <v>304</v>
      </c>
      <c r="F4275" t="s">
        <v>305</v>
      </c>
      <c r="G4275">
        <v>5014</v>
      </c>
      <c r="H4275" t="s">
        <v>306</v>
      </c>
      <c r="I4275">
        <v>63300155</v>
      </c>
      <c r="J4275" t="s">
        <v>1877</v>
      </c>
      <c r="K4275" s="3"/>
      <c r="L4275" s="3">
        <v>3000</v>
      </c>
      <c r="M4275" s="3">
        <v>3000</v>
      </c>
      <c r="N4275" s="107"/>
      <c r="O4275" s="100"/>
      <c r="P4275" s="3">
        <f t="shared" si="66"/>
        <v>6000</v>
      </c>
    </row>
    <row r="4276" spans="1:16" x14ac:dyDescent="0.35">
      <c r="A4276" t="s">
        <v>10</v>
      </c>
      <c r="C4276" t="s">
        <v>19</v>
      </c>
      <c r="D4276" t="s">
        <v>24</v>
      </c>
      <c r="E4276" t="s">
        <v>307</v>
      </c>
      <c r="F4276" t="s">
        <v>308</v>
      </c>
      <c r="G4276">
        <v>5014</v>
      </c>
      <c r="H4276" t="s">
        <v>306</v>
      </c>
      <c r="I4276">
        <v>63300030</v>
      </c>
      <c r="J4276" t="s">
        <v>1488</v>
      </c>
      <c r="K4276" s="3"/>
      <c r="L4276" s="3">
        <v>18000</v>
      </c>
      <c r="M4276" s="3">
        <v>18000</v>
      </c>
      <c r="N4276" s="107"/>
      <c r="O4276" s="100"/>
      <c r="P4276" s="3">
        <f t="shared" si="66"/>
        <v>36000</v>
      </c>
    </row>
    <row r="4277" spans="1:16" x14ac:dyDescent="0.35">
      <c r="A4277" t="s">
        <v>10</v>
      </c>
      <c r="C4277" t="s">
        <v>19</v>
      </c>
      <c r="D4277" t="s">
        <v>24</v>
      </c>
      <c r="E4277" t="s">
        <v>307</v>
      </c>
      <c r="F4277" t="s">
        <v>308</v>
      </c>
      <c r="G4277">
        <v>5014</v>
      </c>
      <c r="H4277" t="s">
        <v>306</v>
      </c>
      <c r="I4277">
        <v>63300056</v>
      </c>
      <c r="J4277" t="s">
        <v>1536</v>
      </c>
      <c r="K4277" s="3"/>
      <c r="L4277" s="3">
        <v>911223.2836077027</v>
      </c>
      <c r="M4277" s="3">
        <v>943116.09853397217</v>
      </c>
      <c r="N4277" s="107"/>
      <c r="O4277" s="100"/>
      <c r="P4277" s="3">
        <f t="shared" si="66"/>
        <v>1854339.3821416749</v>
      </c>
    </row>
    <row r="4278" spans="1:16" x14ac:dyDescent="0.35">
      <c r="A4278" t="s">
        <v>10</v>
      </c>
      <c r="C4278" t="s">
        <v>19</v>
      </c>
      <c r="D4278" t="s">
        <v>24</v>
      </c>
      <c r="E4278" t="s">
        <v>307</v>
      </c>
      <c r="F4278" t="s">
        <v>308</v>
      </c>
      <c r="G4278">
        <v>5014</v>
      </c>
      <c r="H4278" t="s">
        <v>306</v>
      </c>
      <c r="I4278">
        <v>63300150</v>
      </c>
      <c r="J4278" t="s">
        <v>1680</v>
      </c>
      <c r="K4278" s="3"/>
      <c r="L4278" s="3">
        <v>111432.24</v>
      </c>
      <c r="M4278" s="3">
        <v>113660.8848</v>
      </c>
      <c r="N4278" s="107"/>
      <c r="O4278" s="100"/>
      <c r="P4278" s="3">
        <f t="shared" si="66"/>
        <v>225093.12479999999</v>
      </c>
    </row>
    <row r="4279" spans="1:16" x14ac:dyDescent="0.35">
      <c r="A4279" t="s">
        <v>10</v>
      </c>
      <c r="C4279" t="s">
        <v>19</v>
      </c>
      <c r="D4279" t="s">
        <v>24</v>
      </c>
      <c r="E4279" t="s">
        <v>309</v>
      </c>
      <c r="F4279" t="s">
        <v>310</v>
      </c>
      <c r="G4279">
        <v>5014</v>
      </c>
      <c r="H4279" t="s">
        <v>306</v>
      </c>
      <c r="I4279">
        <v>63300030</v>
      </c>
      <c r="J4279" t="s">
        <v>1488</v>
      </c>
      <c r="K4279" s="3"/>
      <c r="L4279" s="3">
        <v>7566.4</v>
      </c>
      <c r="M4279" s="3">
        <v>7566.4</v>
      </c>
      <c r="N4279" s="107"/>
      <c r="O4279" s="100"/>
      <c r="P4279" s="3">
        <f t="shared" si="66"/>
        <v>15132.8</v>
      </c>
    </row>
    <row r="4280" spans="1:16" x14ac:dyDescent="0.35">
      <c r="A4280" t="s">
        <v>10</v>
      </c>
      <c r="C4280" t="s">
        <v>19</v>
      </c>
      <c r="D4280" t="s">
        <v>24</v>
      </c>
      <c r="E4280" t="s">
        <v>309</v>
      </c>
      <c r="F4280" t="s">
        <v>310</v>
      </c>
      <c r="G4280">
        <v>5014</v>
      </c>
      <c r="H4280" t="s">
        <v>306</v>
      </c>
      <c r="I4280">
        <v>63300033</v>
      </c>
      <c r="J4280" t="s">
        <v>1661</v>
      </c>
      <c r="K4280" s="3"/>
      <c r="L4280" s="3">
        <v>3000</v>
      </c>
      <c r="M4280" s="3">
        <v>3000</v>
      </c>
      <c r="N4280" s="107"/>
      <c r="O4280" s="100"/>
      <c r="P4280" s="3">
        <f t="shared" si="66"/>
        <v>6000</v>
      </c>
    </row>
    <row r="4281" spans="1:16" x14ac:dyDescent="0.35">
      <c r="A4281" t="s">
        <v>10</v>
      </c>
      <c r="C4281" t="s">
        <v>19</v>
      </c>
      <c r="D4281" t="s">
        <v>24</v>
      </c>
      <c r="E4281" t="s">
        <v>309</v>
      </c>
      <c r="F4281" t="s">
        <v>310</v>
      </c>
      <c r="G4281">
        <v>5014</v>
      </c>
      <c r="H4281" t="s">
        <v>306</v>
      </c>
      <c r="I4281">
        <v>63300056</v>
      </c>
      <c r="J4281" t="s">
        <v>1536</v>
      </c>
      <c r="K4281" s="3"/>
      <c r="L4281" s="3">
        <v>68976.83840787971</v>
      </c>
      <c r="M4281" s="3">
        <v>71391.027752155496</v>
      </c>
      <c r="N4281" s="107"/>
      <c r="O4281" s="100"/>
      <c r="P4281" s="3">
        <f t="shared" si="66"/>
        <v>140367.86616003519</v>
      </c>
    </row>
    <row r="4282" spans="1:16" x14ac:dyDescent="0.35">
      <c r="A4282" t="s">
        <v>10</v>
      </c>
      <c r="C4282" t="s">
        <v>19</v>
      </c>
      <c r="D4282" t="s">
        <v>24</v>
      </c>
      <c r="E4282" t="s">
        <v>309</v>
      </c>
      <c r="F4282" t="s">
        <v>310</v>
      </c>
      <c r="G4282">
        <v>5014</v>
      </c>
      <c r="H4282" t="s">
        <v>306</v>
      </c>
      <c r="I4282">
        <v>63300150</v>
      </c>
      <c r="J4282" t="s">
        <v>1680</v>
      </c>
      <c r="K4282" s="3"/>
      <c r="L4282" s="3">
        <v>8065.1808000000001</v>
      </c>
      <c r="M4282" s="3">
        <v>8226.4844159999993</v>
      </c>
      <c r="N4282" s="107"/>
      <c r="O4282" s="100"/>
      <c r="P4282" s="3">
        <f t="shared" si="66"/>
        <v>16291.665215999999</v>
      </c>
    </row>
    <row r="4283" spans="1:16" x14ac:dyDescent="0.35">
      <c r="A4283" t="s">
        <v>10</v>
      </c>
      <c r="C4283" t="s">
        <v>19</v>
      </c>
      <c r="D4283" t="s">
        <v>24</v>
      </c>
      <c r="E4283" t="s">
        <v>923</v>
      </c>
      <c r="F4283" t="s">
        <v>924</v>
      </c>
      <c r="G4283">
        <v>3070</v>
      </c>
      <c r="H4283" t="s">
        <v>925</v>
      </c>
      <c r="I4283">
        <v>63300030</v>
      </c>
      <c r="J4283" t="s">
        <v>1488</v>
      </c>
      <c r="K4283" s="3"/>
      <c r="L4283" s="3">
        <v>39999.999999599997</v>
      </c>
      <c r="M4283" s="3">
        <v>39999.999999599997</v>
      </c>
      <c r="N4283" s="107"/>
      <c r="O4283" s="100"/>
      <c r="P4283" s="3">
        <f t="shared" si="66"/>
        <v>79999.999999199994</v>
      </c>
    </row>
    <row r="4284" spans="1:16" x14ac:dyDescent="0.35">
      <c r="A4284" t="s">
        <v>10</v>
      </c>
      <c r="C4284" t="s">
        <v>19</v>
      </c>
      <c r="D4284" t="s">
        <v>24</v>
      </c>
      <c r="E4284" t="s">
        <v>923</v>
      </c>
      <c r="F4284" t="s">
        <v>924</v>
      </c>
      <c r="G4284">
        <v>3070</v>
      </c>
      <c r="H4284" t="s">
        <v>925</v>
      </c>
      <c r="I4284">
        <v>63300056</v>
      </c>
      <c r="J4284" t="s">
        <v>1536</v>
      </c>
      <c r="K4284" s="3"/>
      <c r="L4284" s="3">
        <v>1162163.485020557</v>
      </c>
      <c r="M4284" s="3">
        <v>1202839.2069962763</v>
      </c>
      <c r="N4284" s="107"/>
      <c r="O4284" s="100"/>
      <c r="P4284" s="3">
        <f t="shared" si="66"/>
        <v>2365002.6920168335</v>
      </c>
    </row>
    <row r="4285" spans="1:16" x14ac:dyDescent="0.35">
      <c r="A4285" t="s">
        <v>10</v>
      </c>
      <c r="C4285" t="s">
        <v>19</v>
      </c>
      <c r="D4285" t="s">
        <v>24</v>
      </c>
      <c r="E4285" t="s">
        <v>923</v>
      </c>
      <c r="F4285" t="s">
        <v>924</v>
      </c>
      <c r="G4285">
        <v>3070</v>
      </c>
      <c r="H4285" t="s">
        <v>925</v>
      </c>
      <c r="I4285">
        <v>63300060</v>
      </c>
      <c r="J4285" t="s">
        <v>1546</v>
      </c>
      <c r="K4285" s="3"/>
      <c r="L4285" s="3">
        <v>2669.0000003999999</v>
      </c>
      <c r="M4285" s="3">
        <v>2669.0000003999999</v>
      </c>
      <c r="N4285" s="107"/>
      <c r="O4285" s="100"/>
      <c r="P4285" s="3">
        <f t="shared" si="66"/>
        <v>5338.0000007999997</v>
      </c>
    </row>
    <row r="4286" spans="1:16" x14ac:dyDescent="0.35">
      <c r="A4286" t="s">
        <v>10</v>
      </c>
      <c r="C4286" t="s">
        <v>19</v>
      </c>
      <c r="D4286" t="s">
        <v>24</v>
      </c>
      <c r="E4286" t="s">
        <v>923</v>
      </c>
      <c r="F4286" t="s">
        <v>924</v>
      </c>
      <c r="G4286">
        <v>3070</v>
      </c>
      <c r="H4286" t="s">
        <v>925</v>
      </c>
      <c r="I4286">
        <v>63300150</v>
      </c>
      <c r="J4286" t="s">
        <v>1680</v>
      </c>
      <c r="K4286" s="3"/>
      <c r="L4286" s="3">
        <v>693108.70451320894</v>
      </c>
      <c r="M4286" s="3">
        <v>706970.87860347319</v>
      </c>
      <c r="N4286" s="107"/>
      <c r="O4286" s="100"/>
      <c r="P4286" s="3">
        <f t="shared" si="66"/>
        <v>1400079.5831166822</v>
      </c>
    </row>
    <row r="4287" spans="1:16" x14ac:dyDescent="0.35">
      <c r="A4287" t="s">
        <v>10</v>
      </c>
      <c r="C4287" t="s">
        <v>19</v>
      </c>
      <c r="D4287" t="s">
        <v>24</v>
      </c>
      <c r="E4287" t="s">
        <v>923</v>
      </c>
      <c r="F4287" t="s">
        <v>924</v>
      </c>
      <c r="G4287">
        <v>3070</v>
      </c>
      <c r="H4287" t="s">
        <v>925</v>
      </c>
      <c r="I4287">
        <v>63300152</v>
      </c>
      <c r="J4287" t="s">
        <v>1741</v>
      </c>
      <c r="K4287" s="3"/>
      <c r="L4287" s="3">
        <v>614340.55121586495</v>
      </c>
      <c r="M4287" s="3">
        <v>614340.55121586495</v>
      </c>
      <c r="N4287" s="107"/>
      <c r="O4287" s="100"/>
      <c r="P4287" s="3">
        <f t="shared" si="66"/>
        <v>1228681.1024317299</v>
      </c>
    </row>
    <row r="4288" spans="1:16" x14ac:dyDescent="0.35">
      <c r="A4288" t="s">
        <v>10</v>
      </c>
      <c r="C4288" t="s">
        <v>19</v>
      </c>
      <c r="D4288" t="s">
        <v>24</v>
      </c>
      <c r="E4288" t="s">
        <v>926</v>
      </c>
      <c r="F4288" t="s">
        <v>927</v>
      </c>
      <c r="G4288">
        <v>3070</v>
      </c>
      <c r="H4288" t="s">
        <v>925</v>
      </c>
      <c r="I4288">
        <v>63300033</v>
      </c>
      <c r="J4288" t="s">
        <v>1661</v>
      </c>
      <c r="K4288" s="3"/>
      <c r="L4288" s="3">
        <v>14000</v>
      </c>
      <c r="M4288" s="3">
        <v>14000</v>
      </c>
      <c r="N4288" s="107"/>
      <c r="O4288" s="100"/>
      <c r="P4288" s="3">
        <f t="shared" si="66"/>
        <v>28000</v>
      </c>
    </row>
    <row r="4289" spans="1:16" x14ac:dyDescent="0.35">
      <c r="A4289" t="s">
        <v>10</v>
      </c>
      <c r="C4289" t="s">
        <v>19</v>
      </c>
      <c r="D4289" t="s">
        <v>24</v>
      </c>
      <c r="E4289" t="s">
        <v>926</v>
      </c>
      <c r="F4289" t="s">
        <v>927</v>
      </c>
      <c r="G4289">
        <v>3070</v>
      </c>
      <c r="H4289" t="s">
        <v>925</v>
      </c>
      <c r="I4289">
        <v>63300056</v>
      </c>
      <c r="J4289" t="s">
        <v>1536</v>
      </c>
      <c r="K4289" s="3"/>
      <c r="L4289" s="3">
        <v>154209.04204236474</v>
      </c>
      <c r="M4289" s="3">
        <v>159606.35851384749</v>
      </c>
      <c r="N4289" s="107"/>
      <c r="O4289" s="100"/>
      <c r="P4289" s="3">
        <f t="shared" si="66"/>
        <v>313815.40055621223</v>
      </c>
    </row>
    <row r="4290" spans="1:16" x14ac:dyDescent="0.35">
      <c r="A4290" t="s">
        <v>10</v>
      </c>
      <c r="C4290" t="s">
        <v>19</v>
      </c>
      <c r="D4290" t="s">
        <v>24</v>
      </c>
      <c r="E4290" t="s">
        <v>926</v>
      </c>
      <c r="F4290" t="s">
        <v>927</v>
      </c>
      <c r="G4290">
        <v>3070</v>
      </c>
      <c r="H4290" t="s">
        <v>925</v>
      </c>
      <c r="I4290">
        <v>63300060</v>
      </c>
      <c r="J4290" t="s">
        <v>1546</v>
      </c>
      <c r="K4290" s="3"/>
      <c r="L4290" s="3">
        <v>9200</v>
      </c>
      <c r="M4290" s="3">
        <v>9200</v>
      </c>
      <c r="N4290" s="107"/>
      <c r="O4290" s="100"/>
      <c r="P4290" s="3">
        <f t="shared" si="66"/>
        <v>18400</v>
      </c>
    </row>
    <row r="4291" spans="1:16" x14ac:dyDescent="0.35">
      <c r="A4291" t="s">
        <v>10</v>
      </c>
      <c r="C4291" t="s">
        <v>19</v>
      </c>
      <c r="D4291" t="s">
        <v>24</v>
      </c>
      <c r="E4291" t="s">
        <v>926</v>
      </c>
      <c r="F4291" t="s">
        <v>927</v>
      </c>
      <c r="G4291">
        <v>3070</v>
      </c>
      <c r="H4291" t="s">
        <v>925</v>
      </c>
      <c r="I4291">
        <v>63300065</v>
      </c>
      <c r="J4291" t="s">
        <v>1627</v>
      </c>
      <c r="K4291" s="3"/>
      <c r="L4291" s="3">
        <v>24000</v>
      </c>
      <c r="M4291" s="3">
        <v>24000</v>
      </c>
      <c r="N4291" s="107"/>
      <c r="O4291" s="100"/>
      <c r="P4291" s="3">
        <f t="shared" si="66"/>
        <v>48000</v>
      </c>
    </row>
    <row r="4292" spans="1:16" x14ac:dyDescent="0.35">
      <c r="A4292" t="s">
        <v>10</v>
      </c>
      <c r="C4292" t="s">
        <v>19</v>
      </c>
      <c r="D4292" t="s">
        <v>24</v>
      </c>
      <c r="E4292" t="s">
        <v>926</v>
      </c>
      <c r="F4292" t="s">
        <v>927</v>
      </c>
      <c r="G4292">
        <v>3070</v>
      </c>
      <c r="H4292" t="s">
        <v>925</v>
      </c>
      <c r="I4292">
        <v>63300155</v>
      </c>
      <c r="J4292" t="s">
        <v>1877</v>
      </c>
      <c r="K4292" s="3"/>
      <c r="L4292" s="3">
        <v>7000</v>
      </c>
      <c r="M4292" s="3">
        <v>7000</v>
      </c>
      <c r="N4292" s="107"/>
      <c r="O4292" s="100"/>
      <c r="P4292" s="3">
        <f t="shared" ref="P4292:P4355" si="67">SUM(L4292:N4292)</f>
        <v>14000</v>
      </c>
    </row>
    <row r="4293" spans="1:16" x14ac:dyDescent="0.35">
      <c r="A4293" t="s">
        <v>10</v>
      </c>
      <c r="C4293" t="s">
        <v>19</v>
      </c>
      <c r="D4293" t="s">
        <v>24</v>
      </c>
      <c r="E4293" t="s">
        <v>1080</v>
      </c>
      <c r="F4293" t="s">
        <v>1081</v>
      </c>
      <c r="G4293">
        <v>1424</v>
      </c>
      <c r="H4293" t="s">
        <v>1082</v>
      </c>
      <c r="I4293">
        <v>63300030</v>
      </c>
      <c r="J4293" t="s">
        <v>1488</v>
      </c>
      <c r="K4293" s="3"/>
      <c r="L4293" s="3">
        <v>9863</v>
      </c>
      <c r="M4293" s="3">
        <v>9863</v>
      </c>
      <c r="N4293" s="107"/>
      <c r="O4293" s="100"/>
      <c r="P4293" s="3">
        <f t="shared" si="67"/>
        <v>19726</v>
      </c>
    </row>
    <row r="4294" spans="1:16" x14ac:dyDescent="0.35">
      <c r="A4294" t="s">
        <v>10</v>
      </c>
      <c r="C4294" t="s">
        <v>19</v>
      </c>
      <c r="D4294" t="s">
        <v>24</v>
      </c>
      <c r="E4294" t="s">
        <v>1080</v>
      </c>
      <c r="F4294" t="s">
        <v>1081</v>
      </c>
      <c r="G4294">
        <v>1424</v>
      </c>
      <c r="H4294" t="s">
        <v>1082</v>
      </c>
      <c r="I4294">
        <v>63300033</v>
      </c>
      <c r="J4294" t="s">
        <v>1661</v>
      </c>
      <c r="K4294" s="3"/>
      <c r="L4294" s="3">
        <v>3176</v>
      </c>
      <c r="M4294" s="3">
        <v>3176</v>
      </c>
      <c r="N4294" s="107"/>
      <c r="O4294" s="100"/>
      <c r="P4294" s="3">
        <f t="shared" si="67"/>
        <v>6352</v>
      </c>
    </row>
    <row r="4295" spans="1:16" x14ac:dyDescent="0.35">
      <c r="A4295" t="s">
        <v>10</v>
      </c>
      <c r="C4295" t="s">
        <v>19</v>
      </c>
      <c r="D4295" t="s">
        <v>24</v>
      </c>
      <c r="E4295" t="s">
        <v>1080</v>
      </c>
      <c r="F4295" t="s">
        <v>1081</v>
      </c>
      <c r="G4295">
        <v>1424</v>
      </c>
      <c r="H4295" t="s">
        <v>1082</v>
      </c>
      <c r="I4295">
        <v>63300056</v>
      </c>
      <c r="J4295" t="s">
        <v>1536</v>
      </c>
      <c r="K4295" s="3"/>
      <c r="L4295" s="3">
        <v>201896.50962932134</v>
      </c>
      <c r="M4295" s="3">
        <v>208962.88746634757</v>
      </c>
      <c r="N4295" s="107"/>
      <c r="O4295" s="100"/>
      <c r="P4295" s="3">
        <f t="shared" si="67"/>
        <v>410859.39709566894</v>
      </c>
    </row>
    <row r="4296" spans="1:16" x14ac:dyDescent="0.35">
      <c r="A4296" t="s">
        <v>10</v>
      </c>
      <c r="C4296" t="s">
        <v>19</v>
      </c>
      <c r="D4296" t="s">
        <v>24</v>
      </c>
      <c r="E4296" t="s">
        <v>1080</v>
      </c>
      <c r="F4296" t="s">
        <v>1081</v>
      </c>
      <c r="G4296">
        <v>1424</v>
      </c>
      <c r="H4296" t="s">
        <v>1082</v>
      </c>
      <c r="I4296">
        <v>63300060</v>
      </c>
      <c r="J4296" t="s">
        <v>1546</v>
      </c>
      <c r="K4296" s="3"/>
      <c r="L4296" s="3">
        <v>108</v>
      </c>
      <c r="M4296" s="3">
        <v>108</v>
      </c>
      <c r="N4296" s="107"/>
      <c r="O4296" s="100"/>
      <c r="P4296" s="3">
        <f t="shared" si="67"/>
        <v>216</v>
      </c>
    </row>
    <row r="4297" spans="1:16" x14ac:dyDescent="0.35">
      <c r="A4297" t="s">
        <v>10</v>
      </c>
      <c r="C4297" t="s">
        <v>19</v>
      </c>
      <c r="D4297" t="s">
        <v>24</v>
      </c>
      <c r="E4297" t="s">
        <v>1448</v>
      </c>
      <c r="F4297" t="s">
        <v>1449</v>
      </c>
      <c r="G4297">
        <v>1116</v>
      </c>
      <c r="H4297" t="s">
        <v>1450</v>
      </c>
      <c r="I4297">
        <v>63300030</v>
      </c>
      <c r="J4297" t="s">
        <v>1488</v>
      </c>
      <c r="K4297" s="3"/>
      <c r="L4297" s="3">
        <v>3000</v>
      </c>
      <c r="M4297" s="3">
        <v>3000</v>
      </c>
      <c r="N4297" s="107"/>
      <c r="O4297" s="100"/>
      <c r="P4297" s="3">
        <f t="shared" si="67"/>
        <v>6000</v>
      </c>
    </row>
    <row r="4298" spans="1:16" x14ac:dyDescent="0.35">
      <c r="A4298" t="s">
        <v>10</v>
      </c>
      <c r="C4298" t="s">
        <v>19</v>
      </c>
      <c r="D4298" t="s">
        <v>24</v>
      </c>
      <c r="E4298" t="s">
        <v>1448</v>
      </c>
      <c r="F4298" t="s">
        <v>1449</v>
      </c>
      <c r="G4298">
        <v>1116</v>
      </c>
      <c r="H4298" t="s">
        <v>1450</v>
      </c>
      <c r="I4298">
        <v>63300033</v>
      </c>
      <c r="J4298" t="s">
        <v>1661</v>
      </c>
      <c r="K4298" s="3"/>
      <c r="L4298" s="3">
        <v>300</v>
      </c>
      <c r="M4298" s="3">
        <v>300</v>
      </c>
      <c r="N4298" s="107"/>
      <c r="O4298" s="100"/>
      <c r="P4298" s="3">
        <f t="shared" si="67"/>
        <v>600</v>
      </c>
    </row>
    <row r="4299" spans="1:16" x14ac:dyDescent="0.35">
      <c r="A4299" t="s">
        <v>10</v>
      </c>
      <c r="C4299" t="s">
        <v>19</v>
      </c>
      <c r="D4299" t="s">
        <v>24</v>
      </c>
      <c r="E4299" t="s">
        <v>1448</v>
      </c>
      <c r="F4299" t="s">
        <v>1449</v>
      </c>
      <c r="G4299">
        <v>1116</v>
      </c>
      <c r="H4299" t="s">
        <v>1450</v>
      </c>
      <c r="I4299">
        <v>63300056</v>
      </c>
      <c r="J4299" t="s">
        <v>1536</v>
      </c>
      <c r="K4299" s="3"/>
      <c r="L4299" s="3">
        <v>110456.55070512676</v>
      </c>
      <c r="M4299" s="3">
        <v>114322.52997980619</v>
      </c>
      <c r="N4299" s="107"/>
      <c r="O4299" s="100"/>
      <c r="P4299" s="3">
        <f t="shared" si="67"/>
        <v>224779.08068493294</v>
      </c>
    </row>
    <row r="4300" spans="1:16" x14ac:dyDescent="0.35">
      <c r="A4300" t="s">
        <v>10</v>
      </c>
      <c r="C4300" t="s">
        <v>19</v>
      </c>
      <c r="D4300" t="s">
        <v>24</v>
      </c>
      <c r="E4300" t="s">
        <v>1628</v>
      </c>
      <c r="F4300" t="s">
        <v>1629</v>
      </c>
      <c r="G4300">
        <v>5014</v>
      </c>
      <c r="H4300" t="s">
        <v>306</v>
      </c>
      <c r="I4300">
        <v>63300065</v>
      </c>
      <c r="J4300" t="s">
        <v>1627</v>
      </c>
      <c r="K4300" s="3"/>
      <c r="L4300" s="3">
        <v>3400</v>
      </c>
      <c r="M4300" s="3">
        <v>3400</v>
      </c>
      <c r="N4300" s="107"/>
      <c r="O4300" s="100"/>
      <c r="P4300" s="3">
        <f t="shared" si="67"/>
        <v>6800</v>
      </c>
    </row>
    <row r="4301" spans="1:16" x14ac:dyDescent="0.35">
      <c r="A4301" t="s">
        <v>10</v>
      </c>
      <c r="C4301" t="s">
        <v>19</v>
      </c>
      <c r="D4301" t="s">
        <v>24</v>
      </c>
      <c r="E4301" t="s">
        <v>1628</v>
      </c>
      <c r="F4301" t="s">
        <v>1629</v>
      </c>
      <c r="G4301">
        <v>5014</v>
      </c>
      <c r="H4301" t="s">
        <v>306</v>
      </c>
      <c r="I4301">
        <v>63300152</v>
      </c>
      <c r="J4301" t="s">
        <v>1741</v>
      </c>
      <c r="K4301" s="3"/>
      <c r="L4301" s="3">
        <v>17686.8</v>
      </c>
      <c r="M4301" s="3">
        <v>18040.536</v>
      </c>
      <c r="N4301" s="107"/>
      <c r="O4301" s="100"/>
      <c r="P4301" s="3">
        <f t="shared" si="67"/>
        <v>35727.335999999996</v>
      </c>
    </row>
    <row r="4302" spans="1:16" x14ac:dyDescent="0.35">
      <c r="A4302" t="s">
        <v>10</v>
      </c>
      <c r="C4302" t="s">
        <v>19</v>
      </c>
      <c r="D4302" t="s">
        <v>24</v>
      </c>
      <c r="E4302" t="s">
        <v>406</v>
      </c>
      <c r="F4302" t="s">
        <v>407</v>
      </c>
      <c r="G4302">
        <v>4501</v>
      </c>
      <c r="H4302" t="s">
        <v>27</v>
      </c>
      <c r="I4302">
        <v>63300056</v>
      </c>
      <c r="J4302" t="s">
        <v>1536</v>
      </c>
      <c r="K4302" s="3"/>
      <c r="L4302" s="3">
        <v>741142.41939641733</v>
      </c>
      <c r="M4302" s="3">
        <v>767082.40407529182</v>
      </c>
      <c r="N4302" s="107"/>
      <c r="O4302" s="100"/>
      <c r="P4302" s="3">
        <f t="shared" si="67"/>
        <v>1508224.8234717092</v>
      </c>
    </row>
    <row r="4303" spans="1:16" x14ac:dyDescent="0.35">
      <c r="A4303" t="s">
        <v>10</v>
      </c>
      <c r="C4303" t="s">
        <v>19</v>
      </c>
      <c r="D4303" t="s">
        <v>24</v>
      </c>
      <c r="E4303" t="s">
        <v>406</v>
      </c>
      <c r="F4303" t="s">
        <v>407</v>
      </c>
      <c r="G4303">
        <v>4501</v>
      </c>
      <c r="H4303" t="s">
        <v>27</v>
      </c>
      <c r="I4303">
        <v>63300150</v>
      </c>
      <c r="J4303" t="s">
        <v>1680</v>
      </c>
      <c r="K4303" s="3"/>
      <c r="L4303" s="3">
        <v>74284.56</v>
      </c>
      <c r="M4303" s="3">
        <v>75770.251199999999</v>
      </c>
      <c r="N4303" s="107"/>
      <c r="O4303" s="100"/>
      <c r="P4303" s="3">
        <f t="shared" si="67"/>
        <v>150054.8112</v>
      </c>
    </row>
    <row r="4304" spans="1:16" x14ac:dyDescent="0.35">
      <c r="A4304" t="s">
        <v>10</v>
      </c>
      <c r="C4304" t="s">
        <v>19</v>
      </c>
      <c r="D4304" t="s">
        <v>24</v>
      </c>
      <c r="E4304" t="s">
        <v>408</v>
      </c>
      <c r="F4304" t="s">
        <v>409</v>
      </c>
      <c r="G4304">
        <v>4501</v>
      </c>
      <c r="H4304" t="s">
        <v>27</v>
      </c>
      <c r="I4304">
        <v>63300056</v>
      </c>
      <c r="J4304" t="s">
        <v>1536</v>
      </c>
      <c r="K4304" s="3"/>
      <c r="L4304" s="3">
        <v>619637.54595738731</v>
      </c>
      <c r="M4304" s="3">
        <v>641324.86006589583</v>
      </c>
      <c r="N4304" s="107"/>
      <c r="O4304" s="100"/>
      <c r="P4304" s="3">
        <f t="shared" si="67"/>
        <v>1260962.406023283</v>
      </c>
    </row>
    <row r="4305" spans="1:16" x14ac:dyDescent="0.35">
      <c r="A4305" t="s">
        <v>10</v>
      </c>
      <c r="C4305" t="s">
        <v>19</v>
      </c>
      <c r="D4305" t="s">
        <v>24</v>
      </c>
      <c r="E4305" t="s">
        <v>25</v>
      </c>
      <c r="F4305" t="s">
        <v>26</v>
      </c>
      <c r="G4305">
        <v>4501</v>
      </c>
      <c r="H4305" t="s">
        <v>27</v>
      </c>
      <c r="I4305">
        <v>63300031</v>
      </c>
      <c r="J4305" t="s">
        <v>16</v>
      </c>
      <c r="K4305" s="3"/>
      <c r="L4305" s="3">
        <v>2000</v>
      </c>
      <c r="M4305" s="3">
        <v>2000</v>
      </c>
      <c r="N4305" s="107"/>
      <c r="O4305" s="100"/>
      <c r="P4305" s="3">
        <f t="shared" si="67"/>
        <v>4000</v>
      </c>
    </row>
    <row r="4306" spans="1:16" x14ac:dyDescent="0.35">
      <c r="A4306" t="s">
        <v>10</v>
      </c>
      <c r="C4306" t="s">
        <v>19</v>
      </c>
      <c r="D4306" t="s">
        <v>24</v>
      </c>
      <c r="E4306" t="s">
        <v>25</v>
      </c>
      <c r="F4306" t="s">
        <v>26</v>
      </c>
      <c r="G4306">
        <v>4501</v>
      </c>
      <c r="H4306" t="s">
        <v>27</v>
      </c>
      <c r="I4306">
        <v>63300056</v>
      </c>
      <c r="J4306" t="s">
        <v>1536</v>
      </c>
      <c r="K4306" s="3"/>
      <c r="L4306" s="3">
        <v>590236.62374575401</v>
      </c>
      <c r="M4306" s="3">
        <v>610894.90557685541</v>
      </c>
      <c r="N4306" s="107"/>
      <c r="O4306" s="100"/>
      <c r="P4306" s="3">
        <f t="shared" si="67"/>
        <v>1201131.5293226093</v>
      </c>
    </row>
    <row r="4307" spans="1:16" x14ac:dyDescent="0.35">
      <c r="A4307" t="s">
        <v>10</v>
      </c>
      <c r="C4307" t="s">
        <v>19</v>
      </c>
      <c r="D4307" t="s">
        <v>24</v>
      </c>
      <c r="E4307" t="s">
        <v>410</v>
      </c>
      <c r="F4307" t="s">
        <v>411</v>
      </c>
      <c r="G4307">
        <v>4501</v>
      </c>
      <c r="H4307" t="s">
        <v>27</v>
      </c>
      <c r="I4307">
        <v>63300056</v>
      </c>
      <c r="J4307" t="s">
        <v>1536</v>
      </c>
      <c r="K4307" s="3"/>
      <c r="L4307" s="3">
        <v>303623.7231152801</v>
      </c>
      <c r="M4307" s="3">
        <v>314250.55342431489</v>
      </c>
      <c r="N4307" s="107"/>
      <c r="O4307" s="100"/>
      <c r="P4307" s="3">
        <f t="shared" si="67"/>
        <v>617874.27653959498</v>
      </c>
    </row>
    <row r="4308" spans="1:16" x14ac:dyDescent="0.35">
      <c r="A4308" t="s">
        <v>10</v>
      </c>
      <c r="C4308" t="s">
        <v>19</v>
      </c>
      <c r="D4308" t="s">
        <v>24</v>
      </c>
      <c r="E4308" t="s">
        <v>412</v>
      </c>
      <c r="F4308" t="s">
        <v>413</v>
      </c>
      <c r="G4308">
        <v>4501</v>
      </c>
      <c r="H4308" t="s">
        <v>27</v>
      </c>
      <c r="I4308">
        <v>63300056</v>
      </c>
      <c r="J4308" t="s">
        <v>1536</v>
      </c>
      <c r="K4308" s="3"/>
      <c r="L4308" s="3">
        <v>988052.97085290425</v>
      </c>
      <c r="M4308" s="3">
        <v>1022634.8248327558</v>
      </c>
      <c r="N4308" s="107"/>
      <c r="O4308" s="100"/>
      <c r="P4308" s="3">
        <f t="shared" si="67"/>
        <v>2010687.7956856601</v>
      </c>
    </row>
    <row r="4309" spans="1:16" x14ac:dyDescent="0.35">
      <c r="A4309" t="s">
        <v>10</v>
      </c>
      <c r="C4309" t="s">
        <v>19</v>
      </c>
      <c r="D4309" t="s">
        <v>24</v>
      </c>
      <c r="E4309" t="s">
        <v>412</v>
      </c>
      <c r="F4309" t="s">
        <v>413</v>
      </c>
      <c r="G4309">
        <v>4501</v>
      </c>
      <c r="H4309" t="s">
        <v>27</v>
      </c>
      <c r="I4309">
        <v>63300060</v>
      </c>
      <c r="J4309" t="s">
        <v>1546</v>
      </c>
      <c r="K4309" s="3"/>
      <c r="L4309" s="3">
        <v>10000</v>
      </c>
      <c r="M4309" s="3">
        <v>10000</v>
      </c>
      <c r="N4309" s="107"/>
      <c r="O4309" s="100"/>
      <c r="P4309" s="3">
        <f t="shared" si="67"/>
        <v>20000</v>
      </c>
    </row>
    <row r="4310" spans="1:16" x14ac:dyDescent="0.35">
      <c r="A4310" t="s">
        <v>10</v>
      </c>
      <c r="C4310" t="s">
        <v>19</v>
      </c>
      <c r="D4310" t="s">
        <v>24</v>
      </c>
      <c r="E4310" t="s">
        <v>412</v>
      </c>
      <c r="F4310" t="s">
        <v>413</v>
      </c>
      <c r="G4310">
        <v>4501</v>
      </c>
      <c r="H4310" t="s">
        <v>27</v>
      </c>
      <c r="I4310">
        <v>63300065</v>
      </c>
      <c r="J4310" t="s">
        <v>1627</v>
      </c>
      <c r="K4310" s="3"/>
      <c r="L4310" s="3">
        <v>8000</v>
      </c>
      <c r="M4310" s="3">
        <v>8000</v>
      </c>
      <c r="N4310" s="107"/>
      <c r="O4310" s="100"/>
      <c r="P4310" s="3">
        <f t="shared" si="67"/>
        <v>16000</v>
      </c>
    </row>
    <row r="4311" spans="1:16" x14ac:dyDescent="0.35">
      <c r="A4311" t="s">
        <v>10</v>
      </c>
      <c r="C4311" t="s">
        <v>19</v>
      </c>
      <c r="D4311" t="s">
        <v>24</v>
      </c>
      <c r="E4311" t="s">
        <v>412</v>
      </c>
      <c r="F4311" t="s">
        <v>413</v>
      </c>
      <c r="G4311">
        <v>4501</v>
      </c>
      <c r="H4311" t="s">
        <v>27</v>
      </c>
      <c r="I4311">
        <v>63300150</v>
      </c>
      <c r="J4311" t="s">
        <v>1680</v>
      </c>
      <c r="K4311" s="3"/>
      <c r="L4311" s="3">
        <v>29736.712800000001</v>
      </c>
      <c r="M4311" s="3">
        <v>30331.447056000001</v>
      </c>
      <c r="N4311" s="107"/>
      <c r="O4311" s="100"/>
      <c r="P4311" s="3">
        <f t="shared" si="67"/>
        <v>60068.159855999998</v>
      </c>
    </row>
    <row r="4312" spans="1:16" x14ac:dyDescent="0.35">
      <c r="A4312" t="s">
        <v>10</v>
      </c>
      <c r="C4312" t="s">
        <v>19</v>
      </c>
      <c r="D4312" t="s">
        <v>24</v>
      </c>
      <c r="E4312" t="s">
        <v>412</v>
      </c>
      <c r="F4312" t="s">
        <v>413</v>
      </c>
      <c r="G4312">
        <v>4501</v>
      </c>
      <c r="H4312" t="s">
        <v>27</v>
      </c>
      <c r="I4312">
        <v>63300155</v>
      </c>
      <c r="J4312" t="s">
        <v>1877</v>
      </c>
      <c r="K4312" s="3"/>
      <c r="L4312" s="3">
        <v>500</v>
      </c>
      <c r="M4312" s="3">
        <v>500</v>
      </c>
      <c r="N4312" s="107"/>
      <c r="O4312" s="100"/>
      <c r="P4312" s="3">
        <f t="shared" si="67"/>
        <v>1000</v>
      </c>
    </row>
    <row r="4313" spans="1:16" x14ac:dyDescent="0.35">
      <c r="A4313" t="s">
        <v>10</v>
      </c>
      <c r="C4313" t="s">
        <v>19</v>
      </c>
      <c r="D4313" t="s">
        <v>24</v>
      </c>
      <c r="E4313" t="s">
        <v>412</v>
      </c>
      <c r="F4313" t="s">
        <v>413</v>
      </c>
      <c r="G4313">
        <v>4501</v>
      </c>
      <c r="H4313" t="s">
        <v>27</v>
      </c>
      <c r="I4313">
        <v>63300160</v>
      </c>
      <c r="J4313" t="s">
        <v>1878</v>
      </c>
      <c r="K4313" s="3"/>
      <c r="L4313" s="3">
        <v>1500</v>
      </c>
      <c r="M4313" s="3">
        <v>1500</v>
      </c>
      <c r="N4313" s="107"/>
      <c r="O4313" s="100"/>
      <c r="P4313" s="3">
        <f t="shared" si="67"/>
        <v>3000</v>
      </c>
    </row>
    <row r="4314" spans="1:16" x14ac:dyDescent="0.35">
      <c r="A4314" t="s">
        <v>10</v>
      </c>
      <c r="C4314" t="s">
        <v>19</v>
      </c>
      <c r="D4314" t="s">
        <v>24</v>
      </c>
      <c r="E4314" t="s">
        <v>1501</v>
      </c>
      <c r="F4314" t="s">
        <v>1502</v>
      </c>
      <c r="G4314">
        <v>4501</v>
      </c>
      <c r="H4314" t="s">
        <v>27</v>
      </c>
      <c r="I4314">
        <v>63300030</v>
      </c>
      <c r="J4314" t="s">
        <v>1488</v>
      </c>
      <c r="K4314" s="3"/>
      <c r="L4314" s="3">
        <v>11984</v>
      </c>
      <c r="M4314" s="3">
        <v>11984</v>
      </c>
      <c r="N4314" s="107"/>
      <c r="O4314" s="100"/>
      <c r="P4314" s="3">
        <f t="shared" si="67"/>
        <v>23968</v>
      </c>
    </row>
    <row r="4315" spans="1:16" x14ac:dyDescent="0.35">
      <c r="A4315" t="s">
        <v>10</v>
      </c>
      <c r="C4315" t="s">
        <v>19</v>
      </c>
      <c r="D4315" t="s">
        <v>24</v>
      </c>
      <c r="E4315" t="s">
        <v>414</v>
      </c>
      <c r="F4315" t="s">
        <v>415</v>
      </c>
      <c r="G4315">
        <v>4501</v>
      </c>
      <c r="H4315" t="s">
        <v>27</v>
      </c>
      <c r="I4315">
        <v>63300030</v>
      </c>
      <c r="J4315" t="s">
        <v>1488</v>
      </c>
      <c r="K4315" s="3"/>
      <c r="L4315" s="3">
        <v>40000</v>
      </c>
      <c r="M4315" s="3">
        <v>40000</v>
      </c>
      <c r="N4315" s="107"/>
      <c r="O4315" s="100"/>
      <c r="P4315" s="3">
        <f t="shared" si="67"/>
        <v>80000</v>
      </c>
    </row>
    <row r="4316" spans="1:16" x14ac:dyDescent="0.35">
      <c r="A4316" t="s">
        <v>10</v>
      </c>
      <c r="C4316" t="s">
        <v>19</v>
      </c>
      <c r="D4316" t="s">
        <v>24</v>
      </c>
      <c r="E4316" t="s">
        <v>414</v>
      </c>
      <c r="F4316" t="s">
        <v>415</v>
      </c>
      <c r="G4316">
        <v>4501</v>
      </c>
      <c r="H4316" t="s">
        <v>27</v>
      </c>
      <c r="I4316">
        <v>63300033</v>
      </c>
      <c r="J4316" t="s">
        <v>1661</v>
      </c>
      <c r="K4316" s="3"/>
      <c r="L4316" s="3">
        <v>20000</v>
      </c>
      <c r="M4316" s="3">
        <v>20000</v>
      </c>
      <c r="N4316" s="107"/>
      <c r="O4316" s="100"/>
      <c r="P4316" s="3">
        <f t="shared" si="67"/>
        <v>40000</v>
      </c>
    </row>
    <row r="4317" spans="1:16" x14ac:dyDescent="0.35">
      <c r="A4317" t="s">
        <v>10</v>
      </c>
      <c r="C4317" t="s">
        <v>19</v>
      </c>
      <c r="D4317" t="s">
        <v>24</v>
      </c>
      <c r="E4317" t="s">
        <v>414</v>
      </c>
      <c r="F4317" t="s">
        <v>415</v>
      </c>
      <c r="G4317">
        <v>4501</v>
      </c>
      <c r="H4317" t="s">
        <v>27</v>
      </c>
      <c r="I4317">
        <v>63300056</v>
      </c>
      <c r="J4317" t="s">
        <v>1536</v>
      </c>
      <c r="K4317" s="3"/>
      <c r="L4317" s="3">
        <v>213979.6815607975</v>
      </c>
      <c r="M4317" s="3">
        <v>221468.9704154254</v>
      </c>
      <c r="N4317" s="107"/>
      <c r="O4317" s="100"/>
      <c r="P4317" s="3">
        <f t="shared" si="67"/>
        <v>435448.65197622287</v>
      </c>
    </row>
    <row r="4318" spans="1:16" x14ac:dyDescent="0.35">
      <c r="A4318" t="s">
        <v>10</v>
      </c>
      <c r="C4318" t="s">
        <v>19</v>
      </c>
      <c r="D4318" t="s">
        <v>24</v>
      </c>
      <c r="E4318" t="s">
        <v>414</v>
      </c>
      <c r="F4318" t="s">
        <v>415</v>
      </c>
      <c r="G4318">
        <v>4501</v>
      </c>
      <c r="H4318" t="s">
        <v>27</v>
      </c>
      <c r="I4318">
        <v>63300070</v>
      </c>
      <c r="J4318" t="s">
        <v>1658</v>
      </c>
      <c r="K4318" s="3"/>
      <c r="L4318" s="3">
        <v>2000</v>
      </c>
      <c r="M4318" s="3">
        <v>2000</v>
      </c>
      <c r="N4318" s="107"/>
      <c r="O4318" s="100"/>
      <c r="P4318" s="3">
        <f t="shared" si="67"/>
        <v>4000</v>
      </c>
    </row>
    <row r="4319" spans="1:16" x14ac:dyDescent="0.35">
      <c r="A4319" t="s">
        <v>10</v>
      </c>
      <c r="C4319" t="s">
        <v>19</v>
      </c>
      <c r="D4319" t="s">
        <v>24</v>
      </c>
      <c r="E4319" t="s">
        <v>159</v>
      </c>
      <c r="F4319" t="s">
        <v>160</v>
      </c>
      <c r="G4319">
        <v>5324</v>
      </c>
      <c r="H4319" t="s">
        <v>161</v>
      </c>
      <c r="I4319">
        <v>63300030</v>
      </c>
      <c r="J4319" t="s">
        <v>1488</v>
      </c>
      <c r="K4319" s="3"/>
      <c r="L4319" s="3">
        <v>12140.000000399999</v>
      </c>
      <c r="M4319" s="3">
        <v>12140.000000399999</v>
      </c>
      <c r="N4319" s="107"/>
      <c r="O4319" s="100"/>
      <c r="P4319" s="3">
        <f t="shared" si="67"/>
        <v>24280.000000799999</v>
      </c>
    </row>
    <row r="4320" spans="1:16" x14ac:dyDescent="0.35">
      <c r="A4320" t="s">
        <v>10</v>
      </c>
      <c r="C4320" t="s">
        <v>19</v>
      </c>
      <c r="D4320" t="s">
        <v>24</v>
      </c>
      <c r="E4320" t="s">
        <v>159</v>
      </c>
      <c r="F4320" t="s">
        <v>160</v>
      </c>
      <c r="G4320">
        <v>5324</v>
      </c>
      <c r="H4320" t="s">
        <v>161</v>
      </c>
      <c r="I4320">
        <v>63300056</v>
      </c>
      <c r="J4320" t="s">
        <v>1536</v>
      </c>
      <c r="K4320" s="3"/>
      <c r="L4320" s="3">
        <v>7860.0421708559734</v>
      </c>
      <c r="M4320" s="3">
        <v>10680.598192290476</v>
      </c>
      <c r="N4320" s="107"/>
      <c r="O4320" s="100"/>
      <c r="P4320" s="3">
        <f t="shared" si="67"/>
        <v>18540.640363146449</v>
      </c>
    </row>
    <row r="4321" spans="1:16" x14ac:dyDescent="0.35">
      <c r="A4321" t="s">
        <v>10</v>
      </c>
      <c r="C4321" t="s">
        <v>19</v>
      </c>
      <c r="D4321" t="s">
        <v>24</v>
      </c>
      <c r="E4321" t="s">
        <v>162</v>
      </c>
      <c r="F4321" t="s">
        <v>163</v>
      </c>
      <c r="G4321">
        <v>5324</v>
      </c>
      <c r="H4321" t="s">
        <v>161</v>
      </c>
      <c r="I4321">
        <v>63300030</v>
      </c>
      <c r="J4321" t="s">
        <v>1488</v>
      </c>
      <c r="K4321" s="3"/>
      <c r="L4321" s="3">
        <v>30000</v>
      </c>
      <c r="M4321" s="3">
        <v>30000</v>
      </c>
      <c r="N4321" s="107"/>
      <c r="O4321" s="100"/>
      <c r="P4321" s="3">
        <f t="shared" si="67"/>
        <v>60000</v>
      </c>
    </row>
    <row r="4322" spans="1:16" x14ac:dyDescent="0.35">
      <c r="A4322" t="s">
        <v>10</v>
      </c>
      <c r="C4322" t="s">
        <v>19</v>
      </c>
      <c r="D4322" t="s">
        <v>24</v>
      </c>
      <c r="E4322" t="s">
        <v>162</v>
      </c>
      <c r="F4322" t="s">
        <v>163</v>
      </c>
      <c r="G4322">
        <v>5324</v>
      </c>
      <c r="H4322" t="s">
        <v>161</v>
      </c>
      <c r="I4322">
        <v>63300033</v>
      </c>
      <c r="J4322" t="s">
        <v>1661</v>
      </c>
      <c r="K4322" s="3"/>
      <c r="L4322" s="3">
        <v>19200</v>
      </c>
      <c r="M4322" s="3">
        <v>19200</v>
      </c>
      <c r="N4322" s="107"/>
      <c r="O4322" s="100"/>
      <c r="P4322" s="3">
        <f t="shared" si="67"/>
        <v>38400</v>
      </c>
    </row>
    <row r="4323" spans="1:16" x14ac:dyDescent="0.35">
      <c r="A4323" t="s">
        <v>10</v>
      </c>
      <c r="C4323" t="s">
        <v>19</v>
      </c>
      <c r="D4323" t="s">
        <v>24</v>
      </c>
      <c r="E4323" t="s">
        <v>162</v>
      </c>
      <c r="F4323" t="s">
        <v>163</v>
      </c>
      <c r="G4323">
        <v>5324</v>
      </c>
      <c r="H4323" t="s">
        <v>161</v>
      </c>
      <c r="I4323">
        <v>63300056</v>
      </c>
      <c r="J4323" t="s">
        <v>1536</v>
      </c>
      <c r="K4323" s="3"/>
      <c r="L4323" s="3">
        <v>34668.596090968553</v>
      </c>
      <c r="M4323" s="3">
        <v>35881.996954152448</v>
      </c>
      <c r="N4323" s="107"/>
      <c r="O4323" s="100"/>
      <c r="P4323" s="3">
        <f t="shared" si="67"/>
        <v>70550.593045121001</v>
      </c>
    </row>
    <row r="4324" spans="1:16" x14ac:dyDescent="0.35">
      <c r="A4324" t="s">
        <v>10</v>
      </c>
      <c r="C4324" t="s">
        <v>19</v>
      </c>
      <c r="D4324" t="s">
        <v>24</v>
      </c>
      <c r="E4324" t="s">
        <v>162</v>
      </c>
      <c r="F4324" t="s">
        <v>163</v>
      </c>
      <c r="G4324">
        <v>5324</v>
      </c>
      <c r="H4324" t="s">
        <v>161</v>
      </c>
      <c r="I4324">
        <v>63300150</v>
      </c>
      <c r="J4324" t="s">
        <v>1680</v>
      </c>
      <c r="K4324" s="3"/>
      <c r="L4324" s="3">
        <v>-546653.00800000003</v>
      </c>
      <c r="M4324" s="3">
        <v>-542086.06816000002</v>
      </c>
      <c r="N4324" s="107"/>
      <c r="O4324" s="100"/>
      <c r="P4324" s="3">
        <f t="shared" si="67"/>
        <v>-1088739.0761600002</v>
      </c>
    </row>
    <row r="4325" spans="1:16" x14ac:dyDescent="0.35">
      <c r="A4325" t="s">
        <v>10</v>
      </c>
      <c r="C4325" t="s">
        <v>19</v>
      </c>
      <c r="D4325" t="s">
        <v>44</v>
      </c>
      <c r="E4325" t="s">
        <v>469</v>
      </c>
      <c r="F4325" t="s">
        <v>470</v>
      </c>
      <c r="G4325">
        <v>4250</v>
      </c>
      <c r="H4325" t="s">
        <v>471</v>
      </c>
      <c r="I4325">
        <v>63300030</v>
      </c>
      <c r="J4325" t="s">
        <v>1488</v>
      </c>
      <c r="K4325" s="3"/>
      <c r="L4325" s="3">
        <v>6000</v>
      </c>
      <c r="M4325" s="3">
        <v>6000</v>
      </c>
      <c r="N4325" s="107"/>
      <c r="O4325" s="100"/>
      <c r="P4325" s="3">
        <f t="shared" si="67"/>
        <v>12000</v>
      </c>
    </row>
    <row r="4326" spans="1:16" x14ac:dyDescent="0.35">
      <c r="A4326" t="s">
        <v>10</v>
      </c>
      <c r="C4326" t="s">
        <v>19</v>
      </c>
      <c r="D4326" t="s">
        <v>44</v>
      </c>
      <c r="E4326" t="s">
        <v>469</v>
      </c>
      <c r="F4326" t="s">
        <v>470</v>
      </c>
      <c r="G4326">
        <v>4250</v>
      </c>
      <c r="H4326" t="s">
        <v>471</v>
      </c>
      <c r="I4326">
        <v>63300033</v>
      </c>
      <c r="J4326" t="s">
        <v>1661</v>
      </c>
      <c r="K4326" s="3"/>
      <c r="L4326" s="3">
        <v>16599.999999600001</v>
      </c>
      <c r="M4326" s="3">
        <v>16599.999999600001</v>
      </c>
      <c r="N4326" s="107"/>
      <c r="O4326" s="100"/>
      <c r="P4326" s="3">
        <f t="shared" si="67"/>
        <v>33199.999999200001</v>
      </c>
    </row>
    <row r="4327" spans="1:16" x14ac:dyDescent="0.35">
      <c r="A4327" t="s">
        <v>10</v>
      </c>
      <c r="C4327" t="s">
        <v>19</v>
      </c>
      <c r="D4327" t="s">
        <v>44</v>
      </c>
      <c r="E4327" t="s">
        <v>469</v>
      </c>
      <c r="F4327" t="s">
        <v>470</v>
      </c>
      <c r="G4327">
        <v>4250</v>
      </c>
      <c r="H4327" t="s">
        <v>471</v>
      </c>
      <c r="I4327">
        <v>63300052</v>
      </c>
      <c r="J4327" t="s">
        <v>1541</v>
      </c>
      <c r="K4327" s="3"/>
      <c r="L4327" s="3">
        <v>26416.805563686416</v>
      </c>
      <c r="M4327" s="3">
        <v>27341.393758415437</v>
      </c>
      <c r="N4327" s="107"/>
      <c r="O4327" s="100"/>
      <c r="P4327" s="3">
        <f t="shared" si="67"/>
        <v>53758.199322101849</v>
      </c>
    </row>
    <row r="4328" spans="1:16" x14ac:dyDescent="0.35">
      <c r="A4328" t="s">
        <v>10</v>
      </c>
      <c r="C4328" t="s">
        <v>19</v>
      </c>
      <c r="D4328" t="s">
        <v>44</v>
      </c>
      <c r="E4328" t="s">
        <v>469</v>
      </c>
      <c r="F4328" t="s">
        <v>470</v>
      </c>
      <c r="G4328">
        <v>4250</v>
      </c>
      <c r="H4328" t="s">
        <v>471</v>
      </c>
      <c r="I4328">
        <v>63300056</v>
      </c>
      <c r="J4328" t="s">
        <v>1536</v>
      </c>
      <c r="K4328" s="3"/>
      <c r="L4328" s="3">
        <v>488980.91593019327</v>
      </c>
      <c r="M4328" s="3">
        <v>506095.24798774999</v>
      </c>
      <c r="N4328" s="107"/>
      <c r="O4328" s="100"/>
      <c r="P4328" s="3">
        <f t="shared" si="67"/>
        <v>995076.16391794325</v>
      </c>
    </row>
    <row r="4329" spans="1:16" x14ac:dyDescent="0.35">
      <c r="A4329" t="s">
        <v>10</v>
      </c>
      <c r="C4329" t="s">
        <v>19</v>
      </c>
      <c r="D4329" t="s">
        <v>44</v>
      </c>
      <c r="E4329" t="s">
        <v>472</v>
      </c>
      <c r="F4329" t="s">
        <v>473</v>
      </c>
      <c r="G4329">
        <v>4250</v>
      </c>
      <c r="H4329" t="s">
        <v>471</v>
      </c>
      <c r="I4329">
        <v>63300052</v>
      </c>
      <c r="J4329" t="s">
        <v>1541</v>
      </c>
      <c r="K4329" s="3"/>
      <c r="L4329" s="3">
        <v>42873.019713530004</v>
      </c>
      <c r="M4329" s="3">
        <v>44373.57540350355</v>
      </c>
      <c r="N4329" s="107"/>
      <c r="O4329" s="100"/>
      <c r="P4329" s="3">
        <f t="shared" si="67"/>
        <v>87246.595117033547</v>
      </c>
    </row>
    <row r="4330" spans="1:16" x14ac:dyDescent="0.35">
      <c r="A4330" t="s">
        <v>10</v>
      </c>
      <c r="C4330" t="s">
        <v>19</v>
      </c>
      <c r="D4330" t="s">
        <v>44</v>
      </c>
      <c r="E4330" t="s">
        <v>472</v>
      </c>
      <c r="F4330" t="s">
        <v>473</v>
      </c>
      <c r="G4330">
        <v>4250</v>
      </c>
      <c r="H4330" t="s">
        <v>471</v>
      </c>
      <c r="I4330">
        <v>63300152</v>
      </c>
      <c r="J4330" t="s">
        <v>1741</v>
      </c>
      <c r="K4330" s="3"/>
      <c r="L4330" s="3">
        <v>2143741.1294929702</v>
      </c>
      <c r="M4330" s="3">
        <v>2186615.9520828295</v>
      </c>
      <c r="N4330" s="107"/>
      <c r="O4330" s="100"/>
      <c r="P4330" s="3">
        <f t="shared" si="67"/>
        <v>4330357.0815757997</v>
      </c>
    </row>
    <row r="4331" spans="1:16" x14ac:dyDescent="0.35">
      <c r="A4331" t="s">
        <v>10</v>
      </c>
      <c r="C4331" t="s">
        <v>19</v>
      </c>
      <c r="D4331" t="s">
        <v>44</v>
      </c>
      <c r="E4331" t="s">
        <v>1796</v>
      </c>
      <c r="F4331" t="s">
        <v>1797</v>
      </c>
      <c r="G4331">
        <v>4250</v>
      </c>
      <c r="H4331" t="s">
        <v>471</v>
      </c>
      <c r="I4331">
        <v>63300152</v>
      </c>
      <c r="J4331" t="s">
        <v>1741</v>
      </c>
      <c r="K4331" s="3"/>
      <c r="L4331" s="3">
        <v>466932.88895832002</v>
      </c>
      <c r="M4331" s="3">
        <v>476271.54673748644</v>
      </c>
      <c r="N4331" s="107"/>
      <c r="O4331" s="100"/>
      <c r="P4331" s="3">
        <f t="shared" si="67"/>
        <v>943204.43569580652</v>
      </c>
    </row>
    <row r="4332" spans="1:16" x14ac:dyDescent="0.35">
      <c r="A4332" t="s">
        <v>10</v>
      </c>
      <c r="C4332" t="s">
        <v>19</v>
      </c>
      <c r="D4332" t="s">
        <v>44</v>
      </c>
      <c r="E4332" t="s">
        <v>1798</v>
      </c>
      <c r="F4332" t="s">
        <v>1799</v>
      </c>
      <c r="G4332">
        <v>4250</v>
      </c>
      <c r="H4332" t="s">
        <v>471</v>
      </c>
      <c r="I4332">
        <v>63300152</v>
      </c>
      <c r="J4332" t="s">
        <v>1741</v>
      </c>
      <c r="K4332" s="3"/>
      <c r="L4332" s="3">
        <v>54878.068898640006</v>
      </c>
      <c r="M4332" s="3">
        <v>55975.630276612806</v>
      </c>
      <c r="N4332" s="107"/>
      <c r="O4332" s="100"/>
      <c r="P4332" s="3">
        <f t="shared" si="67"/>
        <v>110853.69917525281</v>
      </c>
    </row>
    <row r="4333" spans="1:16" x14ac:dyDescent="0.35">
      <c r="A4333" t="s">
        <v>10</v>
      </c>
      <c r="C4333" t="s">
        <v>19</v>
      </c>
      <c r="D4333" t="s">
        <v>44</v>
      </c>
      <c r="E4333" t="s">
        <v>1800</v>
      </c>
      <c r="F4333" t="s">
        <v>1801</v>
      </c>
      <c r="G4333">
        <v>4250</v>
      </c>
      <c r="H4333" t="s">
        <v>471</v>
      </c>
      <c r="I4333">
        <v>63300152</v>
      </c>
      <c r="J4333" t="s">
        <v>1741</v>
      </c>
      <c r="K4333" s="3"/>
      <c r="L4333" s="3">
        <v>793725.14327544009</v>
      </c>
      <c r="M4333" s="3">
        <v>809599.64614094887</v>
      </c>
      <c r="N4333" s="107"/>
      <c r="O4333" s="100"/>
      <c r="P4333" s="3">
        <f t="shared" si="67"/>
        <v>1603324.7894163891</v>
      </c>
    </row>
    <row r="4334" spans="1:16" x14ac:dyDescent="0.35">
      <c r="A4334" t="s">
        <v>10</v>
      </c>
      <c r="C4334" t="s">
        <v>19</v>
      </c>
      <c r="D4334" t="s">
        <v>44</v>
      </c>
      <c r="E4334" t="s">
        <v>1802</v>
      </c>
      <c r="F4334" t="s">
        <v>1803</v>
      </c>
      <c r="G4334">
        <v>4250</v>
      </c>
      <c r="H4334" t="s">
        <v>471</v>
      </c>
      <c r="I4334">
        <v>63300152</v>
      </c>
      <c r="J4334" t="s">
        <v>1741</v>
      </c>
      <c r="K4334" s="3"/>
      <c r="L4334" s="3">
        <v>14322508.459200418</v>
      </c>
      <c r="M4334" s="3">
        <v>14608958.628384426</v>
      </c>
      <c r="N4334" s="107"/>
      <c r="O4334" s="100"/>
      <c r="P4334" s="3">
        <f t="shared" si="67"/>
        <v>28931467.087584846</v>
      </c>
    </row>
    <row r="4335" spans="1:16" x14ac:dyDescent="0.35">
      <c r="A4335" t="s">
        <v>10</v>
      </c>
      <c r="C4335" t="s">
        <v>19</v>
      </c>
      <c r="D4335" t="s">
        <v>44</v>
      </c>
      <c r="E4335" t="s">
        <v>1664</v>
      </c>
      <c r="F4335" t="s">
        <v>1665</v>
      </c>
      <c r="G4335">
        <v>4250</v>
      </c>
      <c r="H4335" t="s">
        <v>471</v>
      </c>
      <c r="I4335">
        <v>63300033</v>
      </c>
      <c r="J4335" t="s">
        <v>1661</v>
      </c>
      <c r="K4335" s="3"/>
      <c r="L4335" s="3">
        <v>77103.560000400001</v>
      </c>
      <c r="M4335" s="3">
        <v>77103.560000400001</v>
      </c>
      <c r="N4335" s="107"/>
      <c r="O4335" s="100"/>
      <c r="P4335" s="3">
        <f t="shared" si="67"/>
        <v>154207.1200008</v>
      </c>
    </row>
    <row r="4336" spans="1:16" x14ac:dyDescent="0.35">
      <c r="A4336" t="s">
        <v>10</v>
      </c>
      <c r="C4336" t="s">
        <v>19</v>
      </c>
      <c r="D4336" t="s">
        <v>44</v>
      </c>
      <c r="E4336" t="s">
        <v>1664</v>
      </c>
      <c r="F4336" t="s">
        <v>1665</v>
      </c>
      <c r="G4336">
        <v>4250</v>
      </c>
      <c r="H4336" t="s">
        <v>471</v>
      </c>
      <c r="I4336">
        <v>63300152</v>
      </c>
      <c r="J4336" t="s">
        <v>1741</v>
      </c>
      <c r="K4336" s="3"/>
      <c r="L4336" s="3">
        <v>1274489.9999995839</v>
      </c>
      <c r="M4336" s="3">
        <v>1299979.7999995756</v>
      </c>
      <c r="N4336" s="107"/>
      <c r="O4336" s="100"/>
      <c r="P4336" s="3">
        <f t="shared" si="67"/>
        <v>2574469.7999991598</v>
      </c>
    </row>
    <row r="4337" spans="1:16" x14ac:dyDescent="0.35">
      <c r="A4337" t="s">
        <v>10</v>
      </c>
      <c r="C4337" t="s">
        <v>19</v>
      </c>
      <c r="D4337" t="s">
        <v>44</v>
      </c>
      <c r="E4337" t="s">
        <v>1723</v>
      </c>
      <c r="F4337" t="s">
        <v>1724</v>
      </c>
      <c r="G4337">
        <v>4022</v>
      </c>
      <c r="H4337" t="s">
        <v>728</v>
      </c>
      <c r="I4337">
        <v>63300150</v>
      </c>
      <c r="J4337" t="s">
        <v>1680</v>
      </c>
      <c r="K4337" s="3"/>
      <c r="L4337" s="3">
        <v>20808</v>
      </c>
      <c r="M4337" s="3">
        <v>21224.16</v>
      </c>
      <c r="N4337" s="107"/>
      <c r="O4337" s="100"/>
      <c r="P4337" s="3">
        <f t="shared" si="67"/>
        <v>42032.160000000003</v>
      </c>
    </row>
    <row r="4338" spans="1:16" x14ac:dyDescent="0.35">
      <c r="A4338" t="s">
        <v>10</v>
      </c>
      <c r="C4338" t="s">
        <v>19</v>
      </c>
      <c r="D4338" t="s">
        <v>44</v>
      </c>
      <c r="E4338" t="s">
        <v>1725</v>
      </c>
      <c r="F4338" t="s">
        <v>1726</v>
      </c>
      <c r="G4338">
        <v>4022</v>
      </c>
      <c r="H4338" t="s">
        <v>728</v>
      </c>
      <c r="I4338">
        <v>63300150</v>
      </c>
      <c r="J4338" t="s">
        <v>1680</v>
      </c>
      <c r="K4338" s="3"/>
      <c r="L4338" s="3">
        <v>19139.198400000001</v>
      </c>
      <c r="M4338" s="3">
        <v>19521.982368000001</v>
      </c>
      <c r="N4338" s="107"/>
      <c r="O4338" s="100"/>
      <c r="P4338" s="3">
        <f t="shared" si="67"/>
        <v>38661.180768000006</v>
      </c>
    </row>
    <row r="4339" spans="1:16" x14ac:dyDescent="0.35">
      <c r="A4339" t="s">
        <v>10</v>
      </c>
      <c r="C4339" t="s">
        <v>19</v>
      </c>
      <c r="D4339" t="s">
        <v>44</v>
      </c>
      <c r="E4339" t="s">
        <v>548</v>
      </c>
      <c r="F4339" t="s">
        <v>549</v>
      </c>
      <c r="G4339">
        <v>4207</v>
      </c>
      <c r="H4339" t="s">
        <v>550</v>
      </c>
      <c r="I4339">
        <v>63300046</v>
      </c>
      <c r="J4339" t="s">
        <v>1542</v>
      </c>
      <c r="K4339" s="3"/>
      <c r="L4339" s="3">
        <v>165.42833407199998</v>
      </c>
      <c r="M4339" s="3">
        <v>171.21832576451996</v>
      </c>
      <c r="N4339" s="107"/>
      <c r="O4339" s="100"/>
      <c r="P4339" s="3">
        <f t="shared" si="67"/>
        <v>336.64665983651992</v>
      </c>
    </row>
    <row r="4340" spans="1:16" x14ac:dyDescent="0.35">
      <c r="A4340" t="s">
        <v>10</v>
      </c>
      <c r="C4340" t="s">
        <v>19</v>
      </c>
      <c r="D4340" t="s">
        <v>44</v>
      </c>
      <c r="E4340" t="s">
        <v>548</v>
      </c>
      <c r="F4340" t="s">
        <v>549</v>
      </c>
      <c r="G4340">
        <v>4207</v>
      </c>
      <c r="H4340" t="s">
        <v>550</v>
      </c>
      <c r="I4340">
        <v>63300060</v>
      </c>
      <c r="J4340" t="s">
        <v>1546</v>
      </c>
      <c r="K4340" s="3"/>
      <c r="L4340" s="3">
        <v>107.41</v>
      </c>
      <c r="M4340" s="3">
        <v>107.41</v>
      </c>
      <c r="N4340" s="107"/>
      <c r="O4340" s="100"/>
      <c r="P4340" s="3">
        <f t="shared" si="67"/>
        <v>214.82</v>
      </c>
    </row>
    <row r="4341" spans="1:16" x14ac:dyDescent="0.35">
      <c r="A4341" t="s">
        <v>10</v>
      </c>
      <c r="C4341" t="s">
        <v>19</v>
      </c>
      <c r="D4341" t="s">
        <v>44</v>
      </c>
      <c r="E4341" t="s">
        <v>548</v>
      </c>
      <c r="F4341" t="s">
        <v>549</v>
      </c>
      <c r="G4341">
        <v>4207</v>
      </c>
      <c r="H4341" t="s">
        <v>550</v>
      </c>
      <c r="I4341">
        <v>63300152</v>
      </c>
      <c r="J4341" t="s">
        <v>1741</v>
      </c>
      <c r="K4341" s="3"/>
      <c r="L4341" s="3">
        <v>1213.2728640000003</v>
      </c>
      <c r="M4341" s="3">
        <v>1237.5383212800002</v>
      </c>
      <c r="N4341" s="107"/>
      <c r="O4341" s="100"/>
      <c r="P4341" s="3">
        <f t="shared" si="67"/>
        <v>2450.8111852800002</v>
      </c>
    </row>
    <row r="4342" spans="1:16" x14ac:dyDescent="0.35">
      <c r="A4342" t="s">
        <v>10</v>
      </c>
      <c r="C4342" t="s">
        <v>19</v>
      </c>
      <c r="D4342" t="s">
        <v>44</v>
      </c>
      <c r="E4342" t="s">
        <v>551</v>
      </c>
      <c r="F4342" t="s">
        <v>552</v>
      </c>
      <c r="G4342">
        <v>4207</v>
      </c>
      <c r="H4342" t="s">
        <v>550</v>
      </c>
      <c r="I4342">
        <v>63300046</v>
      </c>
      <c r="J4342" t="s">
        <v>1542</v>
      </c>
      <c r="K4342" s="3"/>
      <c r="L4342" s="3">
        <v>4608.1170342359992</v>
      </c>
      <c r="M4342" s="3">
        <v>4769.4011304342584</v>
      </c>
      <c r="N4342" s="107"/>
      <c r="O4342" s="100"/>
      <c r="P4342" s="3">
        <f t="shared" si="67"/>
        <v>9377.5181646702586</v>
      </c>
    </row>
    <row r="4343" spans="1:16" x14ac:dyDescent="0.35">
      <c r="A4343" t="s">
        <v>10</v>
      </c>
      <c r="C4343" t="s">
        <v>19</v>
      </c>
      <c r="D4343" t="s">
        <v>44</v>
      </c>
      <c r="E4343" t="s">
        <v>551</v>
      </c>
      <c r="F4343" t="s">
        <v>552</v>
      </c>
      <c r="G4343">
        <v>4207</v>
      </c>
      <c r="H4343" t="s">
        <v>550</v>
      </c>
      <c r="I4343">
        <v>63300060</v>
      </c>
      <c r="J4343" t="s">
        <v>1546</v>
      </c>
      <c r="K4343" s="3"/>
      <c r="L4343" s="3">
        <v>2992.05</v>
      </c>
      <c r="M4343" s="3">
        <v>2992.05</v>
      </c>
      <c r="N4343" s="107"/>
      <c r="O4343" s="100"/>
      <c r="P4343" s="3">
        <f t="shared" si="67"/>
        <v>5984.1</v>
      </c>
    </row>
    <row r="4344" spans="1:16" x14ac:dyDescent="0.35">
      <c r="A4344" t="s">
        <v>10</v>
      </c>
      <c r="C4344" t="s">
        <v>19</v>
      </c>
      <c r="D4344" t="s">
        <v>44</v>
      </c>
      <c r="E4344" t="s">
        <v>551</v>
      </c>
      <c r="F4344" t="s">
        <v>552</v>
      </c>
      <c r="G4344">
        <v>4207</v>
      </c>
      <c r="H4344" t="s">
        <v>550</v>
      </c>
      <c r="I4344">
        <v>63300152</v>
      </c>
      <c r="J4344" t="s">
        <v>1741</v>
      </c>
      <c r="K4344" s="3"/>
      <c r="L4344" s="3">
        <v>33797.633291999999</v>
      </c>
      <c r="M4344" s="3">
        <v>34473.585957839998</v>
      </c>
      <c r="N4344" s="107"/>
      <c r="O4344" s="100"/>
      <c r="P4344" s="3">
        <f t="shared" si="67"/>
        <v>68271.219249839996</v>
      </c>
    </row>
    <row r="4345" spans="1:16" x14ac:dyDescent="0.35">
      <c r="A4345" t="s">
        <v>10</v>
      </c>
      <c r="C4345" t="s">
        <v>19</v>
      </c>
      <c r="D4345" t="s">
        <v>44</v>
      </c>
      <c r="E4345" t="s">
        <v>553</v>
      </c>
      <c r="F4345" t="s">
        <v>554</v>
      </c>
      <c r="G4345">
        <v>4207</v>
      </c>
      <c r="H4345" t="s">
        <v>550</v>
      </c>
      <c r="I4345">
        <v>63300046</v>
      </c>
      <c r="J4345" t="s">
        <v>1542</v>
      </c>
      <c r="K4345" s="3"/>
      <c r="L4345" s="3">
        <v>253.43778052799996</v>
      </c>
      <c r="M4345" s="3">
        <v>262.30810284647993</v>
      </c>
      <c r="N4345" s="107"/>
      <c r="O4345" s="100"/>
      <c r="P4345" s="3">
        <f t="shared" si="67"/>
        <v>515.74588337447994</v>
      </c>
    </row>
    <row r="4346" spans="1:16" x14ac:dyDescent="0.35">
      <c r="A4346" t="s">
        <v>10</v>
      </c>
      <c r="C4346" t="s">
        <v>19</v>
      </c>
      <c r="D4346" t="s">
        <v>44</v>
      </c>
      <c r="E4346" t="s">
        <v>553</v>
      </c>
      <c r="F4346" t="s">
        <v>554</v>
      </c>
      <c r="G4346">
        <v>4207</v>
      </c>
      <c r="H4346" t="s">
        <v>550</v>
      </c>
      <c r="I4346">
        <v>63300065</v>
      </c>
      <c r="J4346" t="s">
        <v>1627</v>
      </c>
      <c r="K4346" s="3"/>
      <c r="L4346" s="3">
        <v>164.56</v>
      </c>
      <c r="M4346" s="3">
        <v>164.56</v>
      </c>
      <c r="N4346" s="107"/>
      <c r="O4346" s="100"/>
      <c r="P4346" s="3">
        <f t="shared" si="67"/>
        <v>329.12</v>
      </c>
    </row>
    <row r="4347" spans="1:16" x14ac:dyDescent="0.35">
      <c r="A4347" t="s">
        <v>10</v>
      </c>
      <c r="C4347" t="s">
        <v>19</v>
      </c>
      <c r="D4347" t="s">
        <v>44</v>
      </c>
      <c r="E4347" t="s">
        <v>553</v>
      </c>
      <c r="F4347" t="s">
        <v>554</v>
      </c>
      <c r="G4347">
        <v>4207</v>
      </c>
      <c r="H4347" t="s">
        <v>550</v>
      </c>
      <c r="I4347">
        <v>63300152</v>
      </c>
      <c r="J4347" t="s">
        <v>1741</v>
      </c>
      <c r="K4347" s="3"/>
      <c r="L4347" s="3">
        <v>1858.7890439999999</v>
      </c>
      <c r="M4347" s="3">
        <v>1895.9648248799999</v>
      </c>
      <c r="N4347" s="107"/>
      <c r="O4347" s="100"/>
      <c r="P4347" s="3">
        <f t="shared" si="67"/>
        <v>3754.7538688799996</v>
      </c>
    </row>
    <row r="4348" spans="1:16" x14ac:dyDescent="0.35">
      <c r="A4348" t="s">
        <v>10</v>
      </c>
      <c r="C4348" t="s">
        <v>19</v>
      </c>
      <c r="D4348" t="s">
        <v>44</v>
      </c>
      <c r="E4348" t="s">
        <v>555</v>
      </c>
      <c r="F4348" t="s">
        <v>556</v>
      </c>
      <c r="G4348">
        <v>4207</v>
      </c>
      <c r="H4348" t="s">
        <v>550</v>
      </c>
      <c r="I4348">
        <v>63300046</v>
      </c>
      <c r="J4348" t="s">
        <v>1542</v>
      </c>
      <c r="K4348" s="3"/>
      <c r="L4348" s="3">
        <v>17180.220166415998</v>
      </c>
      <c r="M4348" s="3">
        <v>17781.527872240556</v>
      </c>
      <c r="N4348" s="107"/>
      <c r="O4348" s="100"/>
      <c r="P4348" s="3">
        <f t="shared" si="67"/>
        <v>34961.748038656558</v>
      </c>
    </row>
    <row r="4349" spans="1:16" x14ac:dyDescent="0.35">
      <c r="A4349" t="s">
        <v>10</v>
      </c>
      <c r="C4349" t="s">
        <v>19</v>
      </c>
      <c r="D4349" t="s">
        <v>44</v>
      </c>
      <c r="E4349" t="s">
        <v>555</v>
      </c>
      <c r="F4349" t="s">
        <v>556</v>
      </c>
      <c r="G4349">
        <v>4207</v>
      </c>
      <c r="H4349" t="s">
        <v>550</v>
      </c>
      <c r="I4349">
        <v>63300065</v>
      </c>
      <c r="J4349" t="s">
        <v>1627</v>
      </c>
      <c r="K4349" s="3"/>
      <c r="L4349" s="3">
        <v>11155.16</v>
      </c>
      <c r="M4349" s="3">
        <v>11155.16</v>
      </c>
      <c r="N4349" s="107"/>
      <c r="O4349" s="100"/>
      <c r="P4349" s="3">
        <f t="shared" si="67"/>
        <v>22310.32</v>
      </c>
    </row>
    <row r="4350" spans="1:16" x14ac:dyDescent="0.35">
      <c r="A4350" t="s">
        <v>10</v>
      </c>
      <c r="C4350" t="s">
        <v>19</v>
      </c>
      <c r="D4350" t="s">
        <v>44</v>
      </c>
      <c r="E4350" t="s">
        <v>555</v>
      </c>
      <c r="F4350" t="s">
        <v>556</v>
      </c>
      <c r="G4350">
        <v>4207</v>
      </c>
      <c r="H4350" t="s">
        <v>550</v>
      </c>
      <c r="I4350">
        <v>63300152</v>
      </c>
      <c r="J4350" t="s">
        <v>1741</v>
      </c>
      <c r="K4350" s="3"/>
      <c r="L4350" s="3">
        <v>126006.06924000001</v>
      </c>
      <c r="M4350" s="3">
        <v>128526.19062480002</v>
      </c>
      <c r="N4350" s="107"/>
      <c r="O4350" s="100"/>
      <c r="P4350" s="3">
        <f t="shared" si="67"/>
        <v>254532.25986480003</v>
      </c>
    </row>
    <row r="4351" spans="1:16" x14ac:dyDescent="0.35">
      <c r="A4351" t="s">
        <v>10</v>
      </c>
      <c r="C4351" t="s">
        <v>19</v>
      </c>
      <c r="D4351" t="s">
        <v>44</v>
      </c>
      <c r="E4351" t="s">
        <v>557</v>
      </c>
      <c r="F4351" t="s">
        <v>558</v>
      </c>
      <c r="G4351">
        <v>4207</v>
      </c>
      <c r="H4351" t="s">
        <v>550</v>
      </c>
      <c r="I4351">
        <v>63300046</v>
      </c>
      <c r="J4351" t="s">
        <v>1542</v>
      </c>
      <c r="K4351" s="3"/>
      <c r="L4351" s="3">
        <v>7602.1885096919996</v>
      </c>
      <c r="M4351" s="3">
        <v>7868.2651075312187</v>
      </c>
      <c r="N4351" s="107"/>
      <c r="O4351" s="100"/>
      <c r="P4351" s="3">
        <f t="shared" si="67"/>
        <v>15470.453617223218</v>
      </c>
    </row>
    <row r="4352" spans="1:16" x14ac:dyDescent="0.35">
      <c r="A4352" t="s">
        <v>10</v>
      </c>
      <c r="C4352" t="s">
        <v>19</v>
      </c>
      <c r="D4352" t="s">
        <v>44</v>
      </c>
      <c r="E4352" t="s">
        <v>557</v>
      </c>
      <c r="F4352" t="s">
        <v>558</v>
      </c>
      <c r="G4352">
        <v>4207</v>
      </c>
      <c r="H4352" t="s">
        <v>550</v>
      </c>
      <c r="I4352">
        <v>63300060</v>
      </c>
      <c r="J4352" t="s">
        <v>1546</v>
      </c>
      <c r="K4352" s="3"/>
      <c r="L4352" s="3">
        <v>4936.13</v>
      </c>
      <c r="M4352" s="3">
        <v>4936.13</v>
      </c>
      <c r="N4352" s="107"/>
      <c r="O4352" s="100"/>
      <c r="P4352" s="3">
        <f t="shared" si="67"/>
        <v>9872.26</v>
      </c>
    </row>
    <row r="4353" spans="1:16" x14ac:dyDescent="0.35">
      <c r="A4353" t="s">
        <v>10</v>
      </c>
      <c r="C4353" t="s">
        <v>19</v>
      </c>
      <c r="D4353" t="s">
        <v>44</v>
      </c>
      <c r="E4353" t="s">
        <v>557</v>
      </c>
      <c r="F4353" t="s">
        <v>558</v>
      </c>
      <c r="G4353">
        <v>4207</v>
      </c>
      <c r="H4353" t="s">
        <v>550</v>
      </c>
      <c r="I4353">
        <v>63300152</v>
      </c>
      <c r="J4353" t="s">
        <v>1741</v>
      </c>
      <c r="K4353" s="3"/>
      <c r="L4353" s="3">
        <v>55757.158415999998</v>
      </c>
      <c r="M4353" s="3">
        <v>56872.301584319997</v>
      </c>
      <c r="N4353" s="107"/>
      <c r="O4353" s="100"/>
      <c r="P4353" s="3">
        <f t="shared" si="67"/>
        <v>112629.46000031999</v>
      </c>
    </row>
    <row r="4354" spans="1:16" x14ac:dyDescent="0.35">
      <c r="A4354" t="s">
        <v>10</v>
      </c>
      <c r="C4354" t="s">
        <v>19</v>
      </c>
      <c r="D4354" t="s">
        <v>44</v>
      </c>
      <c r="E4354" t="s">
        <v>559</v>
      </c>
      <c r="F4354" t="s">
        <v>560</v>
      </c>
      <c r="G4354">
        <v>4207</v>
      </c>
      <c r="H4354" t="s">
        <v>550</v>
      </c>
      <c r="I4354">
        <v>63300046</v>
      </c>
      <c r="J4354" t="s">
        <v>1542</v>
      </c>
      <c r="K4354" s="3"/>
      <c r="L4354" s="3">
        <v>26966.835099071996</v>
      </c>
      <c r="M4354" s="3">
        <v>27910.674327539513</v>
      </c>
      <c r="N4354" s="107"/>
      <c r="O4354" s="100"/>
      <c r="P4354" s="3">
        <f t="shared" si="67"/>
        <v>54877.509426611505</v>
      </c>
    </row>
    <row r="4355" spans="1:16" x14ac:dyDescent="0.35">
      <c r="A4355" t="s">
        <v>10</v>
      </c>
      <c r="C4355" t="s">
        <v>19</v>
      </c>
      <c r="D4355" t="s">
        <v>44</v>
      </c>
      <c r="E4355" t="s">
        <v>559</v>
      </c>
      <c r="F4355" t="s">
        <v>560</v>
      </c>
      <c r="G4355">
        <v>4207</v>
      </c>
      <c r="H4355" t="s">
        <v>550</v>
      </c>
      <c r="I4355">
        <v>63300060</v>
      </c>
      <c r="J4355" t="s">
        <v>1546</v>
      </c>
      <c r="K4355" s="3"/>
      <c r="L4355" s="3">
        <v>17509.63</v>
      </c>
      <c r="M4355" s="3">
        <v>17509.63</v>
      </c>
      <c r="N4355" s="107"/>
      <c r="O4355" s="100"/>
      <c r="P4355" s="3">
        <f t="shared" si="67"/>
        <v>35019.26</v>
      </c>
    </row>
    <row r="4356" spans="1:16" x14ac:dyDescent="0.35">
      <c r="A4356" t="s">
        <v>10</v>
      </c>
      <c r="C4356" t="s">
        <v>19</v>
      </c>
      <c r="D4356" t="s">
        <v>44</v>
      </c>
      <c r="E4356" t="s">
        <v>559</v>
      </c>
      <c r="F4356" t="s">
        <v>560</v>
      </c>
      <c r="G4356">
        <v>4207</v>
      </c>
      <c r="H4356" t="s">
        <v>550</v>
      </c>
      <c r="I4356">
        <v>63300152</v>
      </c>
      <c r="J4356" t="s">
        <v>1741</v>
      </c>
      <c r="K4356" s="3"/>
      <c r="L4356" s="3">
        <v>197784.68018400003</v>
      </c>
      <c r="M4356" s="3">
        <v>201740.37378768003</v>
      </c>
      <c r="N4356" s="107"/>
      <c r="O4356" s="100"/>
      <c r="P4356" s="3">
        <f t="shared" ref="P4356:P4419" si="68">SUM(L4356:N4356)</f>
        <v>399525.05397168006</v>
      </c>
    </row>
    <row r="4357" spans="1:16" x14ac:dyDescent="0.35">
      <c r="A4357" t="s">
        <v>10</v>
      </c>
      <c r="C4357" t="s">
        <v>19</v>
      </c>
      <c r="D4357" t="s">
        <v>44</v>
      </c>
      <c r="E4357" t="s">
        <v>561</v>
      </c>
      <c r="F4357" t="s">
        <v>562</v>
      </c>
      <c r="G4357">
        <v>4207</v>
      </c>
      <c r="H4357" t="s">
        <v>550</v>
      </c>
      <c r="I4357">
        <v>63300046</v>
      </c>
      <c r="J4357" t="s">
        <v>1542</v>
      </c>
      <c r="K4357" s="3"/>
      <c r="L4357" s="3">
        <v>20927.274033743997</v>
      </c>
      <c r="M4357" s="3">
        <v>21659.728624925036</v>
      </c>
      <c r="N4357" s="107"/>
      <c r="O4357" s="100"/>
      <c r="P4357" s="3">
        <f t="shared" si="68"/>
        <v>42587.002658669036</v>
      </c>
    </row>
    <row r="4358" spans="1:16" x14ac:dyDescent="0.35">
      <c r="A4358" t="s">
        <v>10</v>
      </c>
      <c r="C4358" t="s">
        <v>19</v>
      </c>
      <c r="D4358" t="s">
        <v>44</v>
      </c>
      <c r="E4358" t="s">
        <v>561</v>
      </c>
      <c r="F4358" t="s">
        <v>562</v>
      </c>
      <c r="G4358">
        <v>4207</v>
      </c>
      <c r="H4358" t="s">
        <v>550</v>
      </c>
      <c r="I4358">
        <v>63300060</v>
      </c>
      <c r="J4358" t="s">
        <v>1546</v>
      </c>
      <c r="K4358" s="3"/>
      <c r="L4358" s="3">
        <v>13588.12</v>
      </c>
      <c r="M4358" s="3">
        <v>13588.12</v>
      </c>
      <c r="N4358" s="107"/>
      <c r="O4358" s="100"/>
      <c r="P4358" s="3">
        <f t="shared" si="68"/>
        <v>27176.240000000002</v>
      </c>
    </row>
    <row r="4359" spans="1:16" x14ac:dyDescent="0.35">
      <c r="A4359" t="s">
        <v>10</v>
      </c>
      <c r="C4359" t="s">
        <v>19</v>
      </c>
      <c r="D4359" t="s">
        <v>44</v>
      </c>
      <c r="E4359" t="s">
        <v>561</v>
      </c>
      <c r="F4359" t="s">
        <v>562</v>
      </c>
      <c r="G4359">
        <v>4207</v>
      </c>
      <c r="H4359" t="s">
        <v>550</v>
      </c>
      <c r="I4359">
        <v>63300152</v>
      </c>
      <c r="J4359" t="s">
        <v>1741</v>
      </c>
      <c r="K4359" s="3"/>
      <c r="L4359" s="3">
        <v>153488.31847199998</v>
      </c>
      <c r="M4359" s="3">
        <v>156558.08484144</v>
      </c>
      <c r="N4359" s="107"/>
      <c r="O4359" s="100"/>
      <c r="P4359" s="3">
        <f t="shared" si="68"/>
        <v>310046.40331343998</v>
      </c>
    </row>
    <row r="4360" spans="1:16" x14ac:dyDescent="0.35">
      <c r="A4360" t="s">
        <v>10</v>
      </c>
      <c r="C4360" t="s">
        <v>19</v>
      </c>
      <c r="D4360" t="s">
        <v>44</v>
      </c>
      <c r="E4360" t="s">
        <v>563</v>
      </c>
      <c r="F4360" t="s">
        <v>564</v>
      </c>
      <c r="G4360">
        <v>4207</v>
      </c>
      <c r="H4360" t="s">
        <v>550</v>
      </c>
      <c r="I4360">
        <v>63300046</v>
      </c>
      <c r="J4360" t="s">
        <v>1542</v>
      </c>
      <c r="K4360" s="3"/>
      <c r="L4360" s="3">
        <v>1950.8633798039996</v>
      </c>
      <c r="M4360" s="3">
        <v>2019.1435980971394</v>
      </c>
      <c r="N4360" s="107"/>
      <c r="O4360" s="100"/>
      <c r="P4360" s="3">
        <f t="shared" si="68"/>
        <v>3970.0069779011392</v>
      </c>
    </row>
    <row r="4361" spans="1:16" x14ac:dyDescent="0.35">
      <c r="A4361" t="s">
        <v>10</v>
      </c>
      <c r="C4361" t="s">
        <v>19</v>
      </c>
      <c r="D4361" t="s">
        <v>44</v>
      </c>
      <c r="E4361" t="s">
        <v>563</v>
      </c>
      <c r="F4361" t="s">
        <v>564</v>
      </c>
      <c r="G4361">
        <v>4207</v>
      </c>
      <c r="H4361" t="s">
        <v>550</v>
      </c>
      <c r="I4361">
        <v>63300060</v>
      </c>
      <c r="J4361" t="s">
        <v>1546</v>
      </c>
      <c r="K4361" s="3"/>
      <c r="L4361" s="3">
        <v>1266.68</v>
      </c>
      <c r="M4361" s="3">
        <v>1266.68</v>
      </c>
      <c r="N4361" s="107"/>
      <c r="O4361" s="100"/>
      <c r="P4361" s="3">
        <f t="shared" si="68"/>
        <v>2533.36</v>
      </c>
    </row>
    <row r="4362" spans="1:16" x14ac:dyDescent="0.35">
      <c r="A4362" t="s">
        <v>10</v>
      </c>
      <c r="C4362" t="s">
        <v>19</v>
      </c>
      <c r="D4362" t="s">
        <v>44</v>
      </c>
      <c r="E4362" t="s">
        <v>563</v>
      </c>
      <c r="F4362" t="s">
        <v>564</v>
      </c>
      <c r="G4362">
        <v>4207</v>
      </c>
      <c r="H4362" t="s">
        <v>550</v>
      </c>
      <c r="I4362">
        <v>63300152</v>
      </c>
      <c r="J4362" t="s">
        <v>1741</v>
      </c>
      <c r="K4362" s="3"/>
      <c r="L4362" s="3">
        <v>14308.309080000001</v>
      </c>
      <c r="M4362" s="3">
        <v>14594.475261600001</v>
      </c>
      <c r="N4362" s="107"/>
      <c r="O4362" s="100"/>
      <c r="P4362" s="3">
        <f t="shared" si="68"/>
        <v>28902.784341600003</v>
      </c>
    </row>
    <row r="4363" spans="1:16" x14ac:dyDescent="0.35">
      <c r="A4363" t="s">
        <v>10</v>
      </c>
      <c r="C4363" t="s">
        <v>19</v>
      </c>
      <c r="D4363" t="s">
        <v>44</v>
      </c>
      <c r="E4363" t="s">
        <v>565</v>
      </c>
      <c r="F4363" t="s">
        <v>566</v>
      </c>
      <c r="G4363">
        <v>4207</v>
      </c>
      <c r="H4363" t="s">
        <v>550</v>
      </c>
      <c r="I4363">
        <v>63300046</v>
      </c>
      <c r="J4363" t="s">
        <v>1542</v>
      </c>
      <c r="K4363" s="3"/>
      <c r="L4363" s="3">
        <v>20809.528581059996</v>
      </c>
      <c r="M4363" s="3">
        <v>21537.862081397096</v>
      </c>
      <c r="N4363" s="107"/>
      <c r="O4363" s="100"/>
      <c r="P4363" s="3">
        <f t="shared" si="68"/>
        <v>42347.390662457095</v>
      </c>
    </row>
    <row r="4364" spans="1:16" x14ac:dyDescent="0.35">
      <c r="A4364" t="s">
        <v>10</v>
      </c>
      <c r="C4364" t="s">
        <v>19</v>
      </c>
      <c r="D4364" t="s">
        <v>44</v>
      </c>
      <c r="E4364" t="s">
        <v>565</v>
      </c>
      <c r="F4364" t="s">
        <v>566</v>
      </c>
      <c r="G4364">
        <v>4207</v>
      </c>
      <c r="H4364" t="s">
        <v>550</v>
      </c>
      <c r="I4364">
        <v>63300060</v>
      </c>
      <c r="J4364" t="s">
        <v>1546</v>
      </c>
      <c r="K4364" s="3"/>
      <c r="L4364" s="3">
        <v>13511.67</v>
      </c>
      <c r="M4364" s="3">
        <v>13511.67</v>
      </c>
      <c r="N4364" s="107"/>
      <c r="O4364" s="100"/>
      <c r="P4364" s="3">
        <f t="shared" si="68"/>
        <v>27023.34</v>
      </c>
    </row>
    <row r="4365" spans="1:16" x14ac:dyDescent="0.35">
      <c r="A4365" t="s">
        <v>10</v>
      </c>
      <c r="C4365" t="s">
        <v>19</v>
      </c>
      <c r="D4365" t="s">
        <v>44</v>
      </c>
      <c r="E4365" t="s">
        <v>565</v>
      </c>
      <c r="F4365" t="s">
        <v>566</v>
      </c>
      <c r="G4365">
        <v>4207</v>
      </c>
      <c r="H4365" t="s">
        <v>550</v>
      </c>
      <c r="I4365">
        <v>63300152</v>
      </c>
      <c r="J4365" t="s">
        <v>1741</v>
      </c>
      <c r="K4365" s="3"/>
      <c r="L4365" s="3">
        <v>152624.692836</v>
      </c>
      <c r="M4365" s="3">
        <v>155677.18669272002</v>
      </c>
      <c r="N4365" s="107"/>
      <c r="O4365" s="100"/>
      <c r="P4365" s="3">
        <f t="shared" si="68"/>
        <v>308301.87952872005</v>
      </c>
    </row>
    <row r="4366" spans="1:16" x14ac:dyDescent="0.35">
      <c r="A4366" t="s">
        <v>10</v>
      </c>
      <c r="C4366" t="s">
        <v>19</v>
      </c>
      <c r="D4366" t="s">
        <v>44</v>
      </c>
      <c r="E4366" t="s">
        <v>567</v>
      </c>
      <c r="F4366" t="s">
        <v>568</v>
      </c>
      <c r="G4366">
        <v>4207</v>
      </c>
      <c r="H4366" t="s">
        <v>550</v>
      </c>
      <c r="I4366">
        <v>63300046</v>
      </c>
      <c r="J4366" t="s">
        <v>1542</v>
      </c>
      <c r="K4366" s="3"/>
      <c r="L4366" s="3">
        <v>22245.158102472</v>
      </c>
      <c r="M4366" s="3">
        <v>23023.738636058519</v>
      </c>
      <c r="N4366" s="107"/>
      <c r="O4366" s="100"/>
      <c r="P4366" s="3">
        <f t="shared" si="68"/>
        <v>45268.896738530515</v>
      </c>
    </row>
    <row r="4367" spans="1:16" x14ac:dyDescent="0.35">
      <c r="A4367" t="s">
        <v>10</v>
      </c>
      <c r="C4367" t="s">
        <v>19</v>
      </c>
      <c r="D4367" t="s">
        <v>44</v>
      </c>
      <c r="E4367" t="s">
        <v>567</v>
      </c>
      <c r="F4367" t="s">
        <v>568</v>
      </c>
      <c r="G4367">
        <v>4207</v>
      </c>
      <c r="H4367" t="s">
        <v>550</v>
      </c>
      <c r="I4367">
        <v>63300065</v>
      </c>
      <c r="J4367" t="s">
        <v>1627</v>
      </c>
      <c r="K4367" s="3"/>
      <c r="L4367" s="3">
        <v>14443.82</v>
      </c>
      <c r="M4367" s="3">
        <v>14443.82</v>
      </c>
      <c r="N4367" s="107"/>
      <c r="O4367" s="100"/>
      <c r="P4367" s="3">
        <f t="shared" si="68"/>
        <v>28887.64</v>
      </c>
    </row>
    <row r="4368" spans="1:16" x14ac:dyDescent="0.35">
      <c r="A4368" t="s">
        <v>10</v>
      </c>
      <c r="C4368" t="s">
        <v>19</v>
      </c>
      <c r="D4368" t="s">
        <v>44</v>
      </c>
      <c r="E4368" t="s">
        <v>567</v>
      </c>
      <c r="F4368" t="s">
        <v>568</v>
      </c>
      <c r="G4368">
        <v>4207</v>
      </c>
      <c r="H4368" t="s">
        <v>550</v>
      </c>
      <c r="I4368">
        <v>63300152</v>
      </c>
      <c r="J4368" t="s">
        <v>1741</v>
      </c>
      <c r="K4368" s="3"/>
      <c r="L4368" s="3">
        <v>163154.12346</v>
      </c>
      <c r="M4368" s="3">
        <v>166417.20592920002</v>
      </c>
      <c r="N4368" s="107"/>
      <c r="O4368" s="100"/>
      <c r="P4368" s="3">
        <f t="shared" si="68"/>
        <v>329571.32938920002</v>
      </c>
    </row>
    <row r="4369" spans="1:16" x14ac:dyDescent="0.35">
      <c r="A4369" t="s">
        <v>10</v>
      </c>
      <c r="C4369" t="s">
        <v>19</v>
      </c>
      <c r="D4369" t="s">
        <v>44</v>
      </c>
      <c r="E4369" t="s">
        <v>569</v>
      </c>
      <c r="F4369" t="s">
        <v>570</v>
      </c>
      <c r="G4369">
        <v>4207</v>
      </c>
      <c r="H4369" t="s">
        <v>550</v>
      </c>
      <c r="I4369">
        <v>63300046</v>
      </c>
      <c r="J4369" t="s">
        <v>1542</v>
      </c>
      <c r="K4369" s="3"/>
      <c r="L4369" s="3">
        <v>365.53282127999989</v>
      </c>
      <c r="M4369" s="3">
        <v>378.32647002479985</v>
      </c>
      <c r="N4369" s="107"/>
      <c r="O4369" s="100"/>
      <c r="P4369" s="3">
        <f t="shared" si="68"/>
        <v>743.85929130479974</v>
      </c>
    </row>
    <row r="4370" spans="1:16" x14ac:dyDescent="0.35">
      <c r="A4370" t="s">
        <v>10</v>
      </c>
      <c r="C4370" t="s">
        <v>19</v>
      </c>
      <c r="D4370" t="s">
        <v>44</v>
      </c>
      <c r="E4370" t="s">
        <v>569</v>
      </c>
      <c r="F4370" t="s">
        <v>570</v>
      </c>
      <c r="G4370">
        <v>4207</v>
      </c>
      <c r="H4370" t="s">
        <v>550</v>
      </c>
      <c r="I4370">
        <v>63300065</v>
      </c>
      <c r="J4370" t="s">
        <v>1627</v>
      </c>
      <c r="K4370" s="3"/>
      <c r="L4370" s="3">
        <v>237.35</v>
      </c>
      <c r="M4370" s="3">
        <v>237.35</v>
      </c>
      <c r="N4370" s="107"/>
      <c r="O4370" s="100"/>
      <c r="P4370" s="3">
        <f t="shared" si="68"/>
        <v>474.7</v>
      </c>
    </row>
    <row r="4371" spans="1:16" x14ac:dyDescent="0.35">
      <c r="A4371" t="s">
        <v>10</v>
      </c>
      <c r="C4371" t="s">
        <v>19</v>
      </c>
      <c r="D4371" t="s">
        <v>44</v>
      </c>
      <c r="E4371" t="s">
        <v>569</v>
      </c>
      <c r="F4371" t="s">
        <v>570</v>
      </c>
      <c r="G4371">
        <v>4207</v>
      </c>
      <c r="H4371" t="s">
        <v>550</v>
      </c>
      <c r="I4371">
        <v>63300152</v>
      </c>
      <c r="J4371" t="s">
        <v>1741</v>
      </c>
      <c r="K4371" s="3"/>
      <c r="L4371" s="3">
        <v>2680.9963560000001</v>
      </c>
      <c r="M4371" s="3">
        <v>2734.6162831199999</v>
      </c>
      <c r="N4371" s="107"/>
      <c r="O4371" s="100"/>
      <c r="P4371" s="3">
        <f t="shared" si="68"/>
        <v>5415.6126391199996</v>
      </c>
    </row>
    <row r="4372" spans="1:16" x14ac:dyDescent="0.35">
      <c r="A4372" t="s">
        <v>10</v>
      </c>
      <c r="C4372" t="s">
        <v>19</v>
      </c>
      <c r="D4372" t="s">
        <v>44</v>
      </c>
      <c r="E4372" t="s">
        <v>571</v>
      </c>
      <c r="F4372" t="s">
        <v>572</v>
      </c>
      <c r="G4372">
        <v>4207</v>
      </c>
      <c r="H4372" t="s">
        <v>550</v>
      </c>
      <c r="I4372">
        <v>63300046</v>
      </c>
      <c r="J4372" t="s">
        <v>1542</v>
      </c>
      <c r="K4372" s="3"/>
      <c r="L4372" s="3">
        <v>838.71518526</v>
      </c>
      <c r="M4372" s="3">
        <v>868.07021674409998</v>
      </c>
      <c r="N4372" s="107"/>
      <c r="O4372" s="100"/>
      <c r="P4372" s="3">
        <f t="shared" si="68"/>
        <v>1706.7854020041</v>
      </c>
    </row>
    <row r="4373" spans="1:16" x14ac:dyDescent="0.35">
      <c r="A4373" t="s">
        <v>10</v>
      </c>
      <c r="C4373" t="s">
        <v>19</v>
      </c>
      <c r="D4373" t="s">
        <v>44</v>
      </c>
      <c r="E4373" t="s">
        <v>571</v>
      </c>
      <c r="F4373" t="s">
        <v>572</v>
      </c>
      <c r="G4373">
        <v>4207</v>
      </c>
      <c r="H4373" t="s">
        <v>550</v>
      </c>
      <c r="I4373">
        <v>63300065</v>
      </c>
      <c r="J4373" t="s">
        <v>1627</v>
      </c>
      <c r="K4373" s="3"/>
      <c r="L4373" s="3">
        <v>544.58000000000004</v>
      </c>
      <c r="M4373" s="3">
        <v>544.58000000000004</v>
      </c>
      <c r="N4373" s="107"/>
      <c r="O4373" s="100"/>
      <c r="P4373" s="3">
        <f t="shared" si="68"/>
        <v>1089.1600000000001</v>
      </c>
    </row>
    <row r="4374" spans="1:16" x14ac:dyDescent="0.35">
      <c r="A4374" t="s">
        <v>10</v>
      </c>
      <c r="C4374" t="s">
        <v>19</v>
      </c>
      <c r="D4374" t="s">
        <v>44</v>
      </c>
      <c r="E4374" t="s">
        <v>571</v>
      </c>
      <c r="F4374" t="s">
        <v>572</v>
      </c>
      <c r="G4374">
        <v>4207</v>
      </c>
      <c r="H4374" t="s">
        <v>550</v>
      </c>
      <c r="I4374">
        <v>63300152</v>
      </c>
      <c r="J4374" t="s">
        <v>1741</v>
      </c>
      <c r="K4374" s="3"/>
      <c r="L4374" s="3">
        <v>6151.4274240000004</v>
      </c>
      <c r="M4374" s="3">
        <v>6274.4559724800001</v>
      </c>
      <c r="N4374" s="107"/>
      <c r="O4374" s="100"/>
      <c r="P4374" s="3">
        <f t="shared" si="68"/>
        <v>12425.88339648</v>
      </c>
    </row>
    <row r="4375" spans="1:16" x14ac:dyDescent="0.35">
      <c r="A4375" t="s">
        <v>10</v>
      </c>
      <c r="C4375" t="s">
        <v>19</v>
      </c>
      <c r="D4375" t="s">
        <v>44</v>
      </c>
      <c r="E4375" t="s">
        <v>1828</v>
      </c>
      <c r="F4375" t="s">
        <v>1829</v>
      </c>
      <c r="G4375">
        <v>4022</v>
      </c>
      <c r="H4375" t="s">
        <v>728</v>
      </c>
      <c r="I4375">
        <v>63300152</v>
      </c>
      <c r="J4375" t="s">
        <v>1741</v>
      </c>
      <c r="K4375" s="3"/>
      <c r="L4375" s="3">
        <v>62424</v>
      </c>
      <c r="M4375" s="3">
        <v>63672.480000000003</v>
      </c>
      <c r="N4375" s="107"/>
      <c r="O4375" s="100"/>
      <c r="P4375" s="3">
        <f t="shared" si="68"/>
        <v>126096.48000000001</v>
      </c>
    </row>
    <row r="4376" spans="1:16" x14ac:dyDescent="0.35">
      <c r="A4376" t="s">
        <v>10</v>
      </c>
      <c r="C4376" t="s">
        <v>19</v>
      </c>
      <c r="D4376" t="s">
        <v>44</v>
      </c>
      <c r="E4376" t="s">
        <v>726</v>
      </c>
      <c r="F4376" t="s">
        <v>727</v>
      </c>
      <c r="G4376">
        <v>4022</v>
      </c>
      <c r="H4376" t="s">
        <v>728</v>
      </c>
      <c r="I4376">
        <v>63300046</v>
      </c>
      <c r="J4376" t="s">
        <v>1542</v>
      </c>
      <c r="K4376" s="3"/>
      <c r="L4376" s="3">
        <v>21424.5</v>
      </c>
      <c r="M4376" s="3">
        <v>22174.357499999998</v>
      </c>
      <c r="N4376" s="107"/>
      <c r="O4376" s="100"/>
      <c r="P4376" s="3">
        <f t="shared" si="68"/>
        <v>43598.857499999998</v>
      </c>
    </row>
    <row r="4377" spans="1:16" x14ac:dyDescent="0.35">
      <c r="A4377" t="s">
        <v>10</v>
      </c>
      <c r="C4377" t="s">
        <v>19</v>
      </c>
      <c r="D4377" t="s">
        <v>44</v>
      </c>
      <c r="E4377" t="s">
        <v>1804</v>
      </c>
      <c r="F4377" t="s">
        <v>1805</v>
      </c>
      <c r="G4377">
        <v>4208</v>
      </c>
      <c r="H4377" t="s">
        <v>545</v>
      </c>
      <c r="I4377">
        <v>63300152</v>
      </c>
      <c r="J4377" t="s">
        <v>1741</v>
      </c>
      <c r="K4377" s="3"/>
      <c r="L4377" s="3">
        <v>66519.0144</v>
      </c>
      <c r="M4377" s="3">
        <v>67849.394688</v>
      </c>
      <c r="N4377" s="107"/>
      <c r="O4377" s="100"/>
      <c r="P4377" s="3">
        <f t="shared" si="68"/>
        <v>134368.40908800001</v>
      </c>
    </row>
    <row r="4378" spans="1:16" x14ac:dyDescent="0.35">
      <c r="A4378" t="s">
        <v>10</v>
      </c>
      <c r="C4378" t="s">
        <v>19</v>
      </c>
      <c r="D4378" t="s">
        <v>44</v>
      </c>
      <c r="E4378" t="s">
        <v>1846</v>
      </c>
      <c r="F4378" t="s">
        <v>1847</v>
      </c>
      <c r="G4378">
        <v>3090</v>
      </c>
      <c r="H4378" t="s">
        <v>842</v>
      </c>
      <c r="I4378">
        <v>63300152</v>
      </c>
      <c r="J4378" t="s">
        <v>1741</v>
      </c>
      <c r="K4378" s="3"/>
      <c r="L4378" s="3">
        <v>412950.36599999998</v>
      </c>
      <c r="M4378" s="3">
        <v>421209.37332000001</v>
      </c>
      <c r="N4378" s="107"/>
      <c r="O4378" s="100"/>
      <c r="P4378" s="3">
        <f t="shared" si="68"/>
        <v>834159.73931999994</v>
      </c>
    </row>
    <row r="4379" spans="1:16" x14ac:dyDescent="0.35">
      <c r="A4379" t="s">
        <v>10</v>
      </c>
      <c r="C4379" t="s">
        <v>19</v>
      </c>
      <c r="D4379" t="s">
        <v>44</v>
      </c>
      <c r="E4379" t="s">
        <v>1848</v>
      </c>
      <c r="F4379" t="s">
        <v>1849</v>
      </c>
      <c r="G4379">
        <v>3090</v>
      </c>
      <c r="H4379" t="s">
        <v>842</v>
      </c>
      <c r="I4379">
        <v>63300152</v>
      </c>
      <c r="J4379" t="s">
        <v>1741</v>
      </c>
      <c r="K4379" s="3"/>
      <c r="L4379" s="3">
        <v>44945.279999999999</v>
      </c>
      <c r="M4379" s="3">
        <v>45844.185599999997</v>
      </c>
      <c r="N4379" s="107"/>
      <c r="O4379" s="100"/>
      <c r="P4379" s="3">
        <f t="shared" si="68"/>
        <v>90789.465599999996</v>
      </c>
    </row>
    <row r="4380" spans="1:16" x14ac:dyDescent="0.35">
      <c r="A4380" t="s">
        <v>10</v>
      </c>
      <c r="C4380" t="s">
        <v>19</v>
      </c>
      <c r="D4380" t="s">
        <v>44</v>
      </c>
      <c r="E4380" t="s">
        <v>1850</v>
      </c>
      <c r="F4380" t="s">
        <v>1851</v>
      </c>
      <c r="G4380">
        <v>3090</v>
      </c>
      <c r="H4380" t="s">
        <v>842</v>
      </c>
      <c r="I4380">
        <v>63300152</v>
      </c>
      <c r="J4380" t="s">
        <v>1741</v>
      </c>
      <c r="K4380" s="3"/>
      <c r="L4380" s="3">
        <v>300204.29879999999</v>
      </c>
      <c r="M4380" s="3">
        <v>306208.38477599999</v>
      </c>
      <c r="N4380" s="107"/>
      <c r="O4380" s="100"/>
      <c r="P4380" s="3">
        <f t="shared" si="68"/>
        <v>606412.68357599992</v>
      </c>
    </row>
    <row r="4381" spans="1:16" x14ac:dyDescent="0.35">
      <c r="A4381" t="s">
        <v>10</v>
      </c>
      <c r="C4381" t="s">
        <v>19</v>
      </c>
      <c r="D4381" t="s">
        <v>44</v>
      </c>
      <c r="E4381" t="s">
        <v>1852</v>
      </c>
      <c r="F4381" t="s">
        <v>1853</v>
      </c>
      <c r="G4381">
        <v>3090</v>
      </c>
      <c r="H4381" t="s">
        <v>842</v>
      </c>
      <c r="I4381">
        <v>63300152</v>
      </c>
      <c r="J4381" t="s">
        <v>1741</v>
      </c>
      <c r="K4381" s="3"/>
      <c r="L4381" s="3">
        <v>321782.1948</v>
      </c>
      <c r="M4381" s="3">
        <v>328217.83869599999</v>
      </c>
      <c r="N4381" s="107"/>
      <c r="O4381" s="100"/>
      <c r="P4381" s="3">
        <f t="shared" si="68"/>
        <v>650000.03349599999</v>
      </c>
    </row>
    <row r="4382" spans="1:16" x14ac:dyDescent="0.35">
      <c r="A4382" t="s">
        <v>10</v>
      </c>
      <c r="C4382" t="s">
        <v>19</v>
      </c>
      <c r="D4382" t="s">
        <v>44</v>
      </c>
      <c r="E4382" t="s">
        <v>1854</v>
      </c>
      <c r="F4382" t="s">
        <v>1855</v>
      </c>
      <c r="G4382">
        <v>3090</v>
      </c>
      <c r="H4382" t="s">
        <v>842</v>
      </c>
      <c r="I4382">
        <v>63300152</v>
      </c>
      <c r="J4382" t="s">
        <v>1741</v>
      </c>
      <c r="K4382" s="3"/>
      <c r="L4382" s="3">
        <v>960411.32111160003</v>
      </c>
      <c r="M4382" s="3">
        <v>979619.54753383202</v>
      </c>
      <c r="N4382" s="107"/>
      <c r="O4382" s="100"/>
      <c r="P4382" s="3">
        <f t="shared" si="68"/>
        <v>1940030.8686454319</v>
      </c>
    </row>
    <row r="4383" spans="1:16" x14ac:dyDescent="0.35">
      <c r="A4383" t="s">
        <v>10</v>
      </c>
      <c r="C4383" t="s">
        <v>19</v>
      </c>
      <c r="D4383" t="s">
        <v>44</v>
      </c>
      <c r="E4383" t="s">
        <v>1856</v>
      </c>
      <c r="F4383" t="s">
        <v>1857</v>
      </c>
      <c r="G4383">
        <v>3090</v>
      </c>
      <c r="H4383" t="s">
        <v>842</v>
      </c>
      <c r="I4383">
        <v>63300152</v>
      </c>
      <c r="J4383" t="s">
        <v>1741</v>
      </c>
      <c r="K4383" s="3"/>
      <c r="L4383" s="3">
        <v>402799.18320041616</v>
      </c>
      <c r="M4383" s="3">
        <v>410855.16686442448</v>
      </c>
      <c r="N4383" s="107"/>
      <c r="O4383" s="100"/>
      <c r="P4383" s="3">
        <f t="shared" si="68"/>
        <v>813654.35006484063</v>
      </c>
    </row>
    <row r="4384" spans="1:16" x14ac:dyDescent="0.35">
      <c r="A4384" t="s">
        <v>10</v>
      </c>
      <c r="C4384" t="s">
        <v>19</v>
      </c>
      <c r="D4384" t="s">
        <v>44</v>
      </c>
      <c r="E4384" t="s">
        <v>573</v>
      </c>
      <c r="F4384" t="s">
        <v>574</v>
      </c>
      <c r="G4384">
        <v>4207</v>
      </c>
      <c r="H4384" t="s">
        <v>550</v>
      </c>
      <c r="I4384">
        <v>63300046</v>
      </c>
      <c r="J4384" t="s">
        <v>1542</v>
      </c>
      <c r="K4384" s="3"/>
      <c r="L4384" s="3">
        <v>113561.81558324998</v>
      </c>
      <c r="M4384" s="3">
        <v>117536.47912866372</v>
      </c>
      <c r="N4384" s="107"/>
      <c r="O4384" s="100"/>
      <c r="P4384" s="3">
        <f t="shared" si="68"/>
        <v>231098.29471191368</v>
      </c>
    </row>
    <row r="4385" spans="1:16" x14ac:dyDescent="0.35">
      <c r="A4385" t="s">
        <v>10</v>
      </c>
      <c r="C4385" t="s">
        <v>19</v>
      </c>
      <c r="D4385" t="s">
        <v>44</v>
      </c>
      <c r="E4385" t="s">
        <v>573</v>
      </c>
      <c r="F4385" t="s">
        <v>574</v>
      </c>
      <c r="G4385">
        <v>4207</v>
      </c>
      <c r="H4385" t="s">
        <v>550</v>
      </c>
      <c r="I4385">
        <v>63300065</v>
      </c>
      <c r="J4385" t="s">
        <v>1627</v>
      </c>
      <c r="K4385" s="3"/>
      <c r="L4385" s="3">
        <v>529533.61</v>
      </c>
      <c r="M4385" s="3">
        <v>529533.61</v>
      </c>
      <c r="N4385" s="107"/>
      <c r="O4385" s="100"/>
      <c r="P4385" s="3">
        <f t="shared" si="68"/>
        <v>1059067.22</v>
      </c>
    </row>
    <row r="4386" spans="1:16" x14ac:dyDescent="0.35">
      <c r="A4386" t="s">
        <v>10</v>
      </c>
      <c r="C4386" t="s">
        <v>19</v>
      </c>
      <c r="D4386" t="s">
        <v>44</v>
      </c>
      <c r="E4386" t="s">
        <v>573</v>
      </c>
      <c r="F4386" t="s">
        <v>574</v>
      </c>
      <c r="G4386">
        <v>4207</v>
      </c>
      <c r="H4386" t="s">
        <v>550</v>
      </c>
      <c r="I4386">
        <v>63300152</v>
      </c>
      <c r="J4386" t="s">
        <v>1741</v>
      </c>
      <c r="K4386" s="3"/>
      <c r="L4386" s="3">
        <v>1626501.661848</v>
      </c>
      <c r="M4386" s="3">
        <v>1659031.69508496</v>
      </c>
      <c r="N4386" s="107"/>
      <c r="O4386" s="100"/>
      <c r="P4386" s="3">
        <f t="shared" si="68"/>
        <v>3285533.35693296</v>
      </c>
    </row>
    <row r="4387" spans="1:16" x14ac:dyDescent="0.35">
      <c r="A4387" t="s">
        <v>10</v>
      </c>
      <c r="C4387" t="s">
        <v>19</v>
      </c>
      <c r="D4387" t="s">
        <v>44</v>
      </c>
      <c r="E4387" t="s">
        <v>575</v>
      </c>
      <c r="F4387" t="s">
        <v>576</v>
      </c>
      <c r="G4387">
        <v>4207</v>
      </c>
      <c r="H4387" t="s">
        <v>550</v>
      </c>
      <c r="I4387">
        <v>63300046</v>
      </c>
      <c r="J4387" t="s">
        <v>1542</v>
      </c>
      <c r="K4387" s="3"/>
      <c r="L4387" s="3">
        <v>9334.0256631016491</v>
      </c>
      <c r="M4387" s="3">
        <v>9660.7165613102061</v>
      </c>
      <c r="N4387" s="107"/>
      <c r="O4387" s="100"/>
      <c r="P4387" s="3">
        <f t="shared" si="68"/>
        <v>18994.742224411857</v>
      </c>
    </row>
    <row r="4388" spans="1:16" x14ac:dyDescent="0.35">
      <c r="A4388" t="s">
        <v>10</v>
      </c>
      <c r="C4388" t="s">
        <v>19</v>
      </c>
      <c r="D4388" t="s">
        <v>44</v>
      </c>
      <c r="E4388" t="s">
        <v>575</v>
      </c>
      <c r="F4388" t="s">
        <v>576</v>
      </c>
      <c r="G4388">
        <v>4207</v>
      </c>
      <c r="H4388" t="s">
        <v>550</v>
      </c>
      <c r="I4388">
        <v>63300065</v>
      </c>
      <c r="J4388" t="s">
        <v>1627</v>
      </c>
      <c r="K4388" s="3"/>
      <c r="L4388" s="3">
        <v>13070.119252099999</v>
      </c>
      <c r="M4388" s="3">
        <v>13070.119252099999</v>
      </c>
      <c r="N4388" s="107"/>
      <c r="O4388" s="100"/>
      <c r="P4388" s="3">
        <f t="shared" si="68"/>
        <v>26140.238504199999</v>
      </c>
    </row>
    <row r="4389" spans="1:16" x14ac:dyDescent="0.35">
      <c r="A4389" t="s">
        <v>10</v>
      </c>
      <c r="C4389" t="s">
        <v>19</v>
      </c>
      <c r="D4389" t="s">
        <v>44</v>
      </c>
      <c r="E4389" t="s">
        <v>575</v>
      </c>
      <c r="F4389" t="s">
        <v>576</v>
      </c>
      <c r="G4389">
        <v>4207</v>
      </c>
      <c r="H4389" t="s">
        <v>550</v>
      </c>
      <c r="I4389">
        <v>63300152</v>
      </c>
      <c r="J4389" t="s">
        <v>1741</v>
      </c>
      <c r="K4389" s="3"/>
      <c r="L4389" s="3">
        <v>67990.760347239368</v>
      </c>
      <c r="M4389" s="3">
        <v>69350.57555418415</v>
      </c>
      <c r="N4389" s="107"/>
      <c r="O4389" s="100"/>
      <c r="P4389" s="3">
        <f t="shared" si="68"/>
        <v>137341.33590142353</v>
      </c>
    </row>
    <row r="4390" spans="1:16" x14ac:dyDescent="0.35">
      <c r="A4390" t="s">
        <v>10</v>
      </c>
      <c r="C4390" t="s">
        <v>19</v>
      </c>
      <c r="D4390" t="s">
        <v>44</v>
      </c>
      <c r="E4390" t="s">
        <v>1623</v>
      </c>
      <c r="F4390" t="s">
        <v>1624</v>
      </c>
      <c r="G4390">
        <v>4588</v>
      </c>
      <c r="H4390" t="s">
        <v>365</v>
      </c>
      <c r="I4390">
        <v>63300060</v>
      </c>
      <c r="J4390" t="s">
        <v>1546</v>
      </c>
      <c r="K4390" s="3"/>
      <c r="L4390" s="3">
        <v>16560</v>
      </c>
      <c r="M4390" s="3">
        <v>16560</v>
      </c>
      <c r="N4390" s="107"/>
      <c r="O4390" s="100"/>
      <c r="P4390" s="3">
        <f t="shared" si="68"/>
        <v>33120</v>
      </c>
    </row>
    <row r="4391" spans="1:16" x14ac:dyDescent="0.35">
      <c r="A4391" t="s">
        <v>10</v>
      </c>
      <c r="C4391" t="s">
        <v>19</v>
      </c>
      <c r="D4391" t="s">
        <v>44</v>
      </c>
      <c r="E4391" t="s">
        <v>1623</v>
      </c>
      <c r="F4391" t="s">
        <v>1624</v>
      </c>
      <c r="G4391">
        <v>4588</v>
      </c>
      <c r="H4391" t="s">
        <v>365</v>
      </c>
      <c r="I4391">
        <v>63300152</v>
      </c>
      <c r="J4391" t="s">
        <v>1741</v>
      </c>
      <c r="K4391" s="3"/>
      <c r="L4391" s="3">
        <v>199756.80000000002</v>
      </c>
      <c r="M4391" s="3">
        <v>203751.93600000002</v>
      </c>
      <c r="N4391" s="107"/>
      <c r="O4391" s="100"/>
      <c r="P4391" s="3">
        <f t="shared" si="68"/>
        <v>403508.73600000003</v>
      </c>
    </row>
    <row r="4392" spans="1:16" x14ac:dyDescent="0.35">
      <c r="A4392" t="s">
        <v>10</v>
      </c>
      <c r="C4392" t="s">
        <v>19</v>
      </c>
      <c r="D4392" t="s">
        <v>44</v>
      </c>
      <c r="E4392" t="s">
        <v>1632</v>
      </c>
      <c r="F4392" t="s">
        <v>1633</v>
      </c>
      <c r="G4392">
        <v>4580</v>
      </c>
      <c r="H4392" t="s">
        <v>392</v>
      </c>
      <c r="I4392">
        <v>63300065</v>
      </c>
      <c r="J4392" t="s">
        <v>1627</v>
      </c>
      <c r="K4392" s="3"/>
      <c r="L4392" s="3">
        <v>12000</v>
      </c>
      <c r="M4392" s="3">
        <v>12000</v>
      </c>
      <c r="N4392" s="107"/>
      <c r="O4392" s="100"/>
      <c r="P4392" s="3">
        <f t="shared" si="68"/>
        <v>24000</v>
      </c>
    </row>
    <row r="4393" spans="1:16" x14ac:dyDescent="0.35">
      <c r="A4393" t="s">
        <v>10</v>
      </c>
      <c r="C4393" t="s">
        <v>19</v>
      </c>
      <c r="D4393" t="s">
        <v>44</v>
      </c>
      <c r="E4393" t="s">
        <v>1632</v>
      </c>
      <c r="F4393" t="s">
        <v>1633</v>
      </c>
      <c r="G4393">
        <v>4580</v>
      </c>
      <c r="H4393" t="s">
        <v>392</v>
      </c>
      <c r="I4393">
        <v>63300152</v>
      </c>
      <c r="J4393" t="s">
        <v>1741</v>
      </c>
      <c r="K4393" s="3"/>
      <c r="L4393" s="3">
        <v>1488263.0688</v>
      </c>
      <c r="M4393" s="3">
        <v>1518028.330176</v>
      </c>
      <c r="N4393" s="107"/>
      <c r="O4393" s="100"/>
      <c r="P4393" s="3">
        <f t="shared" si="68"/>
        <v>3006291.398976</v>
      </c>
    </row>
    <row r="4394" spans="1:16" x14ac:dyDescent="0.35">
      <c r="A4394" t="s">
        <v>10</v>
      </c>
      <c r="C4394" t="s">
        <v>19</v>
      </c>
      <c r="D4394" t="s">
        <v>44</v>
      </c>
      <c r="E4394" t="s">
        <v>1830</v>
      </c>
      <c r="F4394" t="s">
        <v>1831</v>
      </c>
      <c r="G4394">
        <v>4022</v>
      </c>
      <c r="H4394" t="s">
        <v>728</v>
      </c>
      <c r="I4394">
        <v>63300152</v>
      </c>
      <c r="J4394" t="s">
        <v>1741</v>
      </c>
      <c r="K4394" s="3"/>
      <c r="L4394" s="3">
        <v>124848</v>
      </c>
      <c r="M4394" s="3">
        <v>127344.96000000001</v>
      </c>
      <c r="N4394" s="107"/>
      <c r="O4394" s="100"/>
      <c r="P4394" s="3">
        <f t="shared" si="68"/>
        <v>252192.96000000002</v>
      </c>
    </row>
    <row r="4395" spans="1:16" x14ac:dyDescent="0.35">
      <c r="A4395" t="s">
        <v>10</v>
      </c>
      <c r="C4395" t="s">
        <v>19</v>
      </c>
      <c r="D4395" t="s">
        <v>44</v>
      </c>
      <c r="E4395" t="s">
        <v>1727</v>
      </c>
      <c r="F4395" t="s">
        <v>1728</v>
      </c>
      <c r="G4395">
        <v>4022</v>
      </c>
      <c r="H4395" t="s">
        <v>728</v>
      </c>
      <c r="I4395">
        <v>63300150</v>
      </c>
      <c r="J4395" t="s">
        <v>1680</v>
      </c>
      <c r="K4395" s="3"/>
      <c r="L4395" s="3">
        <v>26530.2</v>
      </c>
      <c r="M4395" s="3">
        <v>27060.804</v>
      </c>
      <c r="N4395" s="107"/>
      <c r="O4395" s="100"/>
      <c r="P4395" s="3">
        <f t="shared" si="68"/>
        <v>53591.004000000001</v>
      </c>
    </row>
    <row r="4396" spans="1:16" x14ac:dyDescent="0.35">
      <c r="A4396" t="s">
        <v>10</v>
      </c>
      <c r="C4396" t="s">
        <v>19</v>
      </c>
      <c r="D4396" t="s">
        <v>44</v>
      </c>
      <c r="E4396" t="s">
        <v>390</v>
      </c>
      <c r="F4396" t="s">
        <v>391</v>
      </c>
      <c r="G4396">
        <v>4580</v>
      </c>
      <c r="H4396" t="s">
        <v>392</v>
      </c>
      <c r="I4396">
        <v>63300046</v>
      </c>
      <c r="J4396" t="s">
        <v>1542</v>
      </c>
      <c r="K4396" s="3"/>
      <c r="L4396" s="3">
        <v>16350.045579562497</v>
      </c>
      <c r="M4396" s="3">
        <v>16922.297174847183</v>
      </c>
      <c r="N4396" s="107"/>
      <c r="O4396" s="100"/>
      <c r="P4396" s="3">
        <f t="shared" si="68"/>
        <v>33272.342754409678</v>
      </c>
    </row>
    <row r="4397" spans="1:16" x14ac:dyDescent="0.35">
      <c r="A4397" t="s">
        <v>10</v>
      </c>
      <c r="C4397" t="s">
        <v>19</v>
      </c>
      <c r="D4397" t="s">
        <v>44</v>
      </c>
      <c r="E4397" t="s">
        <v>390</v>
      </c>
      <c r="F4397" t="s">
        <v>391</v>
      </c>
      <c r="G4397">
        <v>4580</v>
      </c>
      <c r="H4397" t="s">
        <v>392</v>
      </c>
      <c r="I4397">
        <v>63300065</v>
      </c>
      <c r="J4397" t="s">
        <v>1627</v>
      </c>
      <c r="K4397" s="3"/>
      <c r="L4397" s="3">
        <v>61056.6</v>
      </c>
      <c r="M4397" s="3">
        <v>61056.6</v>
      </c>
      <c r="N4397" s="107"/>
      <c r="O4397" s="100"/>
      <c r="P4397" s="3">
        <f t="shared" si="68"/>
        <v>122113.2</v>
      </c>
    </row>
    <row r="4398" spans="1:16" x14ac:dyDescent="0.35">
      <c r="A4398" t="s">
        <v>10</v>
      </c>
      <c r="C4398" t="s">
        <v>19</v>
      </c>
      <c r="D4398" t="s">
        <v>44</v>
      </c>
      <c r="E4398" t="s">
        <v>390</v>
      </c>
      <c r="F4398" t="s">
        <v>391</v>
      </c>
      <c r="G4398">
        <v>4580</v>
      </c>
      <c r="H4398" t="s">
        <v>392</v>
      </c>
      <c r="I4398">
        <v>63300152</v>
      </c>
      <c r="J4398" t="s">
        <v>1741</v>
      </c>
      <c r="K4398" s="3"/>
      <c r="L4398" s="3">
        <v>428879.93040000001</v>
      </c>
      <c r="M4398" s="3">
        <v>437457.52900800004</v>
      </c>
      <c r="N4398" s="107"/>
      <c r="O4398" s="100"/>
      <c r="P4398" s="3">
        <f t="shared" si="68"/>
        <v>866337.45940800011</v>
      </c>
    </row>
    <row r="4399" spans="1:16" x14ac:dyDescent="0.35">
      <c r="A4399" t="s">
        <v>10</v>
      </c>
      <c r="C4399" t="s">
        <v>19</v>
      </c>
      <c r="D4399" t="s">
        <v>44</v>
      </c>
      <c r="E4399" t="s">
        <v>1634</v>
      </c>
      <c r="F4399" t="s">
        <v>1635</v>
      </c>
      <c r="G4399">
        <v>4580</v>
      </c>
      <c r="H4399" t="s">
        <v>392</v>
      </c>
      <c r="I4399">
        <v>63300065</v>
      </c>
      <c r="J4399" t="s">
        <v>1627</v>
      </c>
      <c r="K4399" s="3"/>
      <c r="L4399" s="3">
        <v>474275.50550500001</v>
      </c>
      <c r="M4399" s="3">
        <v>474275.50550500001</v>
      </c>
      <c r="N4399" s="107"/>
      <c r="O4399" s="100"/>
      <c r="P4399" s="3">
        <f t="shared" si="68"/>
        <v>948551.01101000002</v>
      </c>
    </row>
    <row r="4400" spans="1:16" x14ac:dyDescent="0.35">
      <c r="A4400" t="s">
        <v>10</v>
      </c>
      <c r="C4400" t="s">
        <v>19</v>
      </c>
      <c r="D4400" t="s">
        <v>44</v>
      </c>
      <c r="E4400" t="s">
        <v>1634</v>
      </c>
      <c r="F4400" t="s">
        <v>1635</v>
      </c>
      <c r="G4400">
        <v>4580</v>
      </c>
      <c r="H4400" t="s">
        <v>392</v>
      </c>
      <c r="I4400">
        <v>63300152</v>
      </c>
      <c r="J4400" t="s">
        <v>1741</v>
      </c>
      <c r="K4400" s="3"/>
      <c r="L4400" s="3">
        <v>695763.33839958382</v>
      </c>
      <c r="M4400" s="3">
        <v>709678.60516757553</v>
      </c>
      <c r="N4400" s="107"/>
      <c r="O4400" s="100"/>
      <c r="P4400" s="3">
        <f t="shared" si="68"/>
        <v>1405441.9435671594</v>
      </c>
    </row>
    <row r="4401" spans="1:16" x14ac:dyDescent="0.35">
      <c r="A4401" t="s">
        <v>10</v>
      </c>
      <c r="C4401" t="s">
        <v>19</v>
      </c>
      <c r="D4401" t="s">
        <v>44</v>
      </c>
      <c r="E4401" t="s">
        <v>393</v>
      </c>
      <c r="F4401" t="s">
        <v>394</v>
      </c>
      <c r="G4401">
        <v>4580</v>
      </c>
      <c r="H4401" t="s">
        <v>392</v>
      </c>
      <c r="I4401">
        <v>63300056</v>
      </c>
      <c r="J4401" t="s">
        <v>1536</v>
      </c>
      <c r="K4401" s="3"/>
      <c r="L4401" s="3">
        <v>463.96929422447994</v>
      </c>
      <c r="M4401" s="3">
        <v>480.20821952233672</v>
      </c>
      <c r="N4401" s="107"/>
      <c r="O4401" s="100"/>
      <c r="P4401" s="3">
        <f t="shared" si="68"/>
        <v>944.17751374681666</v>
      </c>
    </row>
    <row r="4402" spans="1:16" x14ac:dyDescent="0.35">
      <c r="A4402" t="s">
        <v>10</v>
      </c>
      <c r="C4402" t="s">
        <v>19</v>
      </c>
      <c r="D4402" t="s">
        <v>44</v>
      </c>
      <c r="E4402" t="s">
        <v>1794</v>
      </c>
      <c r="F4402" t="s">
        <v>1795</v>
      </c>
      <c r="G4402">
        <v>4580</v>
      </c>
      <c r="H4402" t="s">
        <v>392</v>
      </c>
      <c r="I4402">
        <v>63300152</v>
      </c>
      <c r="J4402" t="s">
        <v>1741</v>
      </c>
      <c r="K4402" s="3"/>
      <c r="L4402" s="3">
        <v>46818</v>
      </c>
      <c r="M4402" s="3">
        <v>47754.36</v>
      </c>
      <c r="N4402" s="107"/>
      <c r="O4402" s="100"/>
      <c r="P4402" s="3">
        <f t="shared" si="68"/>
        <v>94572.36</v>
      </c>
    </row>
    <row r="4403" spans="1:16" x14ac:dyDescent="0.35">
      <c r="A4403" t="s">
        <v>10</v>
      </c>
      <c r="C4403" t="s">
        <v>19</v>
      </c>
      <c r="D4403" t="s">
        <v>44</v>
      </c>
      <c r="E4403" t="s">
        <v>1638</v>
      </c>
      <c r="F4403" t="s">
        <v>1639</v>
      </c>
      <c r="G4403">
        <v>4050</v>
      </c>
      <c r="H4403" t="s">
        <v>670</v>
      </c>
      <c r="I4403">
        <v>63300065</v>
      </c>
      <c r="J4403" t="s">
        <v>1627</v>
      </c>
      <c r="K4403" s="3"/>
      <c r="L4403" s="3">
        <v>11854.901465999999</v>
      </c>
      <c r="M4403" s="3">
        <v>11854.901465999999</v>
      </c>
      <c r="N4403" s="107"/>
      <c r="O4403" s="100"/>
      <c r="P4403" s="3">
        <f t="shared" si="68"/>
        <v>23709.802931999999</v>
      </c>
    </row>
    <row r="4404" spans="1:16" x14ac:dyDescent="0.35">
      <c r="A4404" t="s">
        <v>10</v>
      </c>
      <c r="C4404" t="s">
        <v>19</v>
      </c>
      <c r="D4404" t="s">
        <v>44</v>
      </c>
      <c r="E4404" t="s">
        <v>1638</v>
      </c>
      <c r="F4404" t="s">
        <v>1639</v>
      </c>
      <c r="G4404">
        <v>4050</v>
      </c>
      <c r="H4404" t="s">
        <v>670</v>
      </c>
      <c r="I4404">
        <v>63300152</v>
      </c>
      <c r="J4404" t="s">
        <v>1741</v>
      </c>
      <c r="K4404" s="3"/>
      <c r="L4404" s="3">
        <v>20778.9713147736</v>
      </c>
      <c r="M4404" s="3">
        <v>21194.550741069073</v>
      </c>
      <c r="N4404" s="107"/>
      <c r="O4404" s="100"/>
      <c r="P4404" s="3">
        <f t="shared" si="68"/>
        <v>41973.522055842674</v>
      </c>
    </row>
    <row r="4405" spans="1:16" x14ac:dyDescent="0.35">
      <c r="A4405" t="s">
        <v>10</v>
      </c>
      <c r="C4405" t="s">
        <v>19</v>
      </c>
      <c r="D4405" t="s">
        <v>44</v>
      </c>
      <c r="E4405" t="s">
        <v>1832</v>
      </c>
      <c r="F4405" t="s">
        <v>1833</v>
      </c>
      <c r="G4405">
        <v>4022</v>
      </c>
      <c r="H4405" t="s">
        <v>728</v>
      </c>
      <c r="I4405">
        <v>63300152</v>
      </c>
      <c r="J4405" t="s">
        <v>1741</v>
      </c>
      <c r="K4405" s="3"/>
      <c r="L4405" s="3">
        <v>23972.314176</v>
      </c>
      <c r="M4405" s="3">
        <v>24451.760459519999</v>
      </c>
      <c r="N4405" s="107"/>
      <c r="O4405" s="100"/>
      <c r="P4405" s="3">
        <f t="shared" si="68"/>
        <v>48424.074635519995</v>
      </c>
    </row>
    <row r="4406" spans="1:16" x14ac:dyDescent="0.35">
      <c r="A4406" t="s">
        <v>10</v>
      </c>
      <c r="C4406" t="s">
        <v>19</v>
      </c>
      <c r="D4406" t="s">
        <v>44</v>
      </c>
      <c r="E4406" t="s">
        <v>1640</v>
      </c>
      <c r="F4406" t="s">
        <v>1641</v>
      </c>
      <c r="G4406">
        <v>4050</v>
      </c>
      <c r="H4406" t="s">
        <v>670</v>
      </c>
      <c r="I4406">
        <v>63300065</v>
      </c>
      <c r="J4406" t="s">
        <v>1627</v>
      </c>
      <c r="K4406" s="3"/>
      <c r="L4406" s="3">
        <v>3951.6338219999998</v>
      </c>
      <c r="M4406" s="3">
        <v>3951.6338219999998</v>
      </c>
      <c r="N4406" s="107"/>
      <c r="O4406" s="100"/>
      <c r="P4406" s="3">
        <f t="shared" si="68"/>
        <v>7903.2676439999996</v>
      </c>
    </row>
    <row r="4407" spans="1:16" x14ac:dyDescent="0.35">
      <c r="A4407" t="s">
        <v>10</v>
      </c>
      <c r="C4407" t="s">
        <v>19</v>
      </c>
      <c r="D4407" t="s">
        <v>44</v>
      </c>
      <c r="E4407" t="s">
        <v>1640</v>
      </c>
      <c r="F4407" t="s">
        <v>1641</v>
      </c>
      <c r="G4407">
        <v>4050</v>
      </c>
      <c r="H4407" t="s">
        <v>670</v>
      </c>
      <c r="I4407">
        <v>63300152</v>
      </c>
      <c r="J4407" t="s">
        <v>1741</v>
      </c>
      <c r="K4407" s="3"/>
      <c r="L4407" s="3">
        <v>6926.3237711750398</v>
      </c>
      <c r="M4407" s="3">
        <v>7064.8502465985412</v>
      </c>
      <c r="N4407" s="107"/>
      <c r="O4407" s="100"/>
      <c r="P4407" s="3">
        <f t="shared" si="68"/>
        <v>13991.174017773581</v>
      </c>
    </row>
    <row r="4408" spans="1:16" x14ac:dyDescent="0.35">
      <c r="A4408" t="s">
        <v>10</v>
      </c>
      <c r="C4408" t="s">
        <v>19</v>
      </c>
      <c r="D4408" t="s">
        <v>44</v>
      </c>
      <c r="E4408" t="s">
        <v>1834</v>
      </c>
      <c r="F4408" t="s">
        <v>1835</v>
      </c>
      <c r="G4408">
        <v>4022</v>
      </c>
      <c r="H4408" t="s">
        <v>728</v>
      </c>
      <c r="I4408">
        <v>63300152</v>
      </c>
      <c r="J4408" t="s">
        <v>1741</v>
      </c>
      <c r="K4408" s="3"/>
      <c r="L4408" s="3">
        <v>39015</v>
      </c>
      <c r="M4408" s="3">
        <v>39795.300000000003</v>
      </c>
      <c r="N4408" s="107"/>
      <c r="O4408" s="100"/>
      <c r="P4408" s="3">
        <f t="shared" si="68"/>
        <v>78810.3</v>
      </c>
    </row>
    <row r="4409" spans="1:16" x14ac:dyDescent="0.35">
      <c r="A4409" t="s">
        <v>10</v>
      </c>
      <c r="C4409" t="s">
        <v>19</v>
      </c>
      <c r="D4409" t="s">
        <v>44</v>
      </c>
      <c r="E4409" t="s">
        <v>577</v>
      </c>
      <c r="F4409" t="s">
        <v>578</v>
      </c>
      <c r="G4409">
        <v>4207</v>
      </c>
      <c r="H4409" t="s">
        <v>550</v>
      </c>
      <c r="I4409">
        <v>63300046</v>
      </c>
      <c r="J4409" t="s">
        <v>1542</v>
      </c>
      <c r="K4409" s="3"/>
      <c r="L4409" s="3">
        <v>252469.58149220396</v>
      </c>
      <c r="M4409" s="3">
        <v>261306.01684443108</v>
      </c>
      <c r="N4409" s="107"/>
      <c r="O4409" s="100"/>
      <c r="P4409" s="3">
        <f t="shared" si="68"/>
        <v>513775.59833663504</v>
      </c>
    </row>
    <row r="4410" spans="1:16" x14ac:dyDescent="0.35">
      <c r="A4410" t="s">
        <v>10</v>
      </c>
      <c r="C4410" t="s">
        <v>19</v>
      </c>
      <c r="D4410" t="s">
        <v>44</v>
      </c>
      <c r="E4410" t="s">
        <v>577</v>
      </c>
      <c r="F4410" t="s">
        <v>578</v>
      </c>
      <c r="G4410">
        <v>4207</v>
      </c>
      <c r="H4410" t="s">
        <v>550</v>
      </c>
      <c r="I4410">
        <v>63300065</v>
      </c>
      <c r="J4410" t="s">
        <v>1627</v>
      </c>
      <c r="K4410" s="3"/>
      <c r="L4410" s="3">
        <v>163929</v>
      </c>
      <c r="M4410" s="3">
        <v>163929</v>
      </c>
      <c r="N4410" s="107"/>
      <c r="O4410" s="100"/>
      <c r="P4410" s="3">
        <f t="shared" si="68"/>
        <v>327858</v>
      </c>
    </row>
    <row r="4411" spans="1:16" x14ac:dyDescent="0.35">
      <c r="A4411" t="s">
        <v>10</v>
      </c>
      <c r="C4411" t="s">
        <v>19</v>
      </c>
      <c r="D4411" t="s">
        <v>44</v>
      </c>
      <c r="E4411" t="s">
        <v>577</v>
      </c>
      <c r="F4411" t="s">
        <v>578</v>
      </c>
      <c r="G4411">
        <v>4207</v>
      </c>
      <c r="H4411" t="s">
        <v>550</v>
      </c>
      <c r="I4411">
        <v>63300152</v>
      </c>
      <c r="J4411" t="s">
        <v>1741</v>
      </c>
      <c r="K4411" s="3"/>
      <c r="L4411" s="3">
        <v>1851704.513028</v>
      </c>
      <c r="M4411" s="3">
        <v>1888738.6032885599</v>
      </c>
      <c r="N4411" s="107"/>
      <c r="O4411" s="100"/>
      <c r="P4411" s="3">
        <f t="shared" si="68"/>
        <v>3740443.1163165597</v>
      </c>
    </row>
    <row r="4412" spans="1:16" x14ac:dyDescent="0.35">
      <c r="A4412" t="s">
        <v>10</v>
      </c>
      <c r="C4412" t="s">
        <v>19</v>
      </c>
      <c r="D4412" t="s">
        <v>44</v>
      </c>
      <c r="E4412" t="s">
        <v>579</v>
      </c>
      <c r="F4412" t="s">
        <v>580</v>
      </c>
      <c r="G4412">
        <v>4207</v>
      </c>
      <c r="H4412" t="s">
        <v>550</v>
      </c>
      <c r="I4412">
        <v>63300046</v>
      </c>
      <c r="J4412" t="s">
        <v>1542</v>
      </c>
      <c r="K4412" s="3"/>
      <c r="L4412" s="3">
        <v>14614.376969267998</v>
      </c>
      <c r="M4412" s="3">
        <v>15125.880163192376</v>
      </c>
      <c r="N4412" s="107"/>
      <c r="O4412" s="100"/>
      <c r="P4412" s="3">
        <f t="shared" si="68"/>
        <v>29740.257132460374</v>
      </c>
    </row>
    <row r="4413" spans="1:16" x14ac:dyDescent="0.35">
      <c r="A4413" t="s">
        <v>10</v>
      </c>
      <c r="C4413" t="s">
        <v>19</v>
      </c>
      <c r="D4413" t="s">
        <v>44</v>
      </c>
      <c r="E4413" t="s">
        <v>579</v>
      </c>
      <c r="F4413" t="s">
        <v>580</v>
      </c>
      <c r="G4413">
        <v>4207</v>
      </c>
      <c r="H4413" t="s">
        <v>550</v>
      </c>
      <c r="I4413">
        <v>63300065</v>
      </c>
      <c r="J4413" t="s">
        <v>1627</v>
      </c>
      <c r="K4413" s="3"/>
      <c r="L4413" s="3">
        <v>9489.02</v>
      </c>
      <c r="M4413" s="3">
        <v>9489.02</v>
      </c>
      <c r="N4413" s="107"/>
      <c r="O4413" s="100"/>
      <c r="P4413" s="3">
        <f t="shared" si="68"/>
        <v>18978.04</v>
      </c>
    </row>
    <row r="4414" spans="1:16" x14ac:dyDescent="0.35">
      <c r="A4414" t="s">
        <v>10</v>
      </c>
      <c r="C4414" t="s">
        <v>19</v>
      </c>
      <c r="D4414" t="s">
        <v>44</v>
      </c>
      <c r="E4414" t="s">
        <v>579</v>
      </c>
      <c r="F4414" t="s">
        <v>580</v>
      </c>
      <c r="G4414">
        <v>4207</v>
      </c>
      <c r="H4414" t="s">
        <v>550</v>
      </c>
      <c r="I4414">
        <v>63300152</v>
      </c>
      <c r="J4414" t="s">
        <v>1741</v>
      </c>
      <c r="K4414" s="3"/>
      <c r="L4414" s="3">
        <v>107185.971924</v>
      </c>
      <c r="M4414" s="3">
        <v>109329.69136247999</v>
      </c>
      <c r="N4414" s="107"/>
      <c r="O4414" s="100"/>
      <c r="P4414" s="3">
        <f t="shared" si="68"/>
        <v>216515.66328648</v>
      </c>
    </row>
    <row r="4415" spans="1:16" x14ac:dyDescent="0.35">
      <c r="A4415" t="s">
        <v>10</v>
      </c>
      <c r="C4415" t="s">
        <v>19</v>
      </c>
      <c r="D4415" t="s">
        <v>44</v>
      </c>
      <c r="E4415" t="s">
        <v>581</v>
      </c>
      <c r="F4415" t="s">
        <v>582</v>
      </c>
      <c r="G4415">
        <v>4207</v>
      </c>
      <c r="H4415" t="s">
        <v>550</v>
      </c>
      <c r="I4415">
        <v>63300046</v>
      </c>
      <c r="J4415" t="s">
        <v>1542</v>
      </c>
      <c r="K4415" s="3"/>
      <c r="L4415" s="3">
        <v>11187.422442935998</v>
      </c>
      <c r="M4415" s="3">
        <v>11578.982228438757</v>
      </c>
      <c r="N4415" s="107"/>
      <c r="O4415" s="100"/>
      <c r="P4415" s="3">
        <f t="shared" si="68"/>
        <v>22766.404671374756</v>
      </c>
    </row>
    <row r="4416" spans="1:16" x14ac:dyDescent="0.35">
      <c r="A4416" t="s">
        <v>10</v>
      </c>
      <c r="C4416" t="s">
        <v>19</v>
      </c>
      <c r="D4416" t="s">
        <v>44</v>
      </c>
      <c r="E4416" t="s">
        <v>581</v>
      </c>
      <c r="F4416" t="s">
        <v>582</v>
      </c>
      <c r="G4416">
        <v>4207</v>
      </c>
      <c r="H4416" t="s">
        <v>550</v>
      </c>
      <c r="I4416">
        <v>63300065</v>
      </c>
      <c r="J4416" t="s">
        <v>1627</v>
      </c>
      <c r="K4416" s="3"/>
      <c r="L4416" s="3">
        <v>7264.01</v>
      </c>
      <c r="M4416" s="3">
        <v>7264.01</v>
      </c>
      <c r="N4416" s="107"/>
      <c r="O4416" s="100"/>
      <c r="P4416" s="3">
        <f t="shared" si="68"/>
        <v>14528.02</v>
      </c>
    </row>
    <row r="4417" spans="1:16" x14ac:dyDescent="0.35">
      <c r="A4417" t="s">
        <v>10</v>
      </c>
      <c r="C4417" t="s">
        <v>19</v>
      </c>
      <c r="D4417" t="s">
        <v>44</v>
      </c>
      <c r="E4417" t="s">
        <v>581</v>
      </c>
      <c r="F4417" t="s">
        <v>582</v>
      </c>
      <c r="G4417">
        <v>4207</v>
      </c>
      <c r="H4417" t="s">
        <v>550</v>
      </c>
      <c r="I4417">
        <v>63300152</v>
      </c>
      <c r="J4417" t="s">
        <v>1741</v>
      </c>
      <c r="K4417" s="3"/>
      <c r="L4417" s="3">
        <v>82052.644176000002</v>
      </c>
      <c r="M4417" s="3">
        <v>83693.697059519996</v>
      </c>
      <c r="N4417" s="107"/>
      <c r="O4417" s="100"/>
      <c r="P4417" s="3">
        <f t="shared" si="68"/>
        <v>165746.34123552</v>
      </c>
    </row>
    <row r="4418" spans="1:16" x14ac:dyDescent="0.35">
      <c r="A4418" t="s">
        <v>10</v>
      </c>
      <c r="C4418" t="s">
        <v>19</v>
      </c>
      <c r="D4418" t="s">
        <v>44</v>
      </c>
      <c r="E4418" t="s">
        <v>1630</v>
      </c>
      <c r="F4418" t="s">
        <v>1631</v>
      </c>
      <c r="G4418">
        <v>4588</v>
      </c>
      <c r="H4418" t="s">
        <v>365</v>
      </c>
      <c r="I4418">
        <v>63300065</v>
      </c>
      <c r="J4418" t="s">
        <v>1627</v>
      </c>
      <c r="K4418" s="3"/>
      <c r="L4418" s="3">
        <v>535.57316969999999</v>
      </c>
      <c r="M4418" s="3">
        <v>535.57316969999999</v>
      </c>
      <c r="N4418" s="107"/>
      <c r="O4418" s="100"/>
      <c r="P4418" s="3">
        <f t="shared" si="68"/>
        <v>1071.1463394</v>
      </c>
    </row>
    <row r="4419" spans="1:16" x14ac:dyDescent="0.35">
      <c r="A4419" t="s">
        <v>10</v>
      </c>
      <c r="C4419" t="s">
        <v>19</v>
      </c>
      <c r="D4419" t="s">
        <v>44</v>
      </c>
      <c r="E4419" t="s">
        <v>1630</v>
      </c>
      <c r="F4419" t="s">
        <v>1631</v>
      </c>
      <c r="G4419">
        <v>4588</v>
      </c>
      <c r="H4419" t="s">
        <v>365</v>
      </c>
      <c r="I4419">
        <v>63300152</v>
      </c>
      <c r="J4419" t="s">
        <v>1741</v>
      </c>
      <c r="K4419" s="3"/>
      <c r="L4419" s="3">
        <v>6065.3518342441203</v>
      </c>
      <c r="M4419" s="3">
        <v>6186.6588709290027</v>
      </c>
      <c r="N4419" s="107"/>
      <c r="O4419" s="100"/>
      <c r="P4419" s="3">
        <f t="shared" si="68"/>
        <v>12252.010705173123</v>
      </c>
    </row>
    <row r="4420" spans="1:16" x14ac:dyDescent="0.35">
      <c r="A4420" t="s">
        <v>10</v>
      </c>
      <c r="C4420" t="s">
        <v>19</v>
      </c>
      <c r="D4420" t="s">
        <v>44</v>
      </c>
      <c r="E4420" t="s">
        <v>1836</v>
      </c>
      <c r="F4420" t="s">
        <v>1837</v>
      </c>
      <c r="G4420">
        <v>4022</v>
      </c>
      <c r="H4420" t="s">
        <v>728</v>
      </c>
      <c r="I4420">
        <v>63300152</v>
      </c>
      <c r="J4420" t="s">
        <v>1741</v>
      </c>
      <c r="K4420" s="3"/>
      <c r="L4420" s="3">
        <v>52020</v>
      </c>
      <c r="M4420" s="3">
        <v>53060.4</v>
      </c>
      <c r="N4420" s="107"/>
      <c r="O4420" s="100"/>
      <c r="P4420" s="3">
        <f t="shared" ref="P4420:P4483" si="69">SUM(L4420:N4420)</f>
        <v>105080.4</v>
      </c>
    </row>
    <row r="4421" spans="1:16" x14ac:dyDescent="0.35">
      <c r="A4421" t="s">
        <v>10</v>
      </c>
      <c r="C4421" t="s">
        <v>19</v>
      </c>
      <c r="D4421" t="s">
        <v>44</v>
      </c>
      <c r="E4421" t="s">
        <v>1838</v>
      </c>
      <c r="F4421" t="s">
        <v>1839</v>
      </c>
      <c r="G4421">
        <v>4022</v>
      </c>
      <c r="H4421" t="s">
        <v>728</v>
      </c>
      <c r="I4421">
        <v>63300152</v>
      </c>
      <c r="J4421" t="s">
        <v>1741</v>
      </c>
      <c r="K4421" s="3"/>
      <c r="L4421" s="3">
        <v>41616</v>
      </c>
      <c r="M4421" s="3">
        <v>42448.32</v>
      </c>
      <c r="N4421" s="107"/>
      <c r="O4421" s="100"/>
      <c r="P4421" s="3">
        <f t="shared" si="69"/>
        <v>84064.320000000007</v>
      </c>
    </row>
    <row r="4422" spans="1:16" x14ac:dyDescent="0.35">
      <c r="A4422" t="s">
        <v>10</v>
      </c>
      <c r="C4422" t="s">
        <v>19</v>
      </c>
      <c r="D4422" t="s">
        <v>44</v>
      </c>
      <c r="E4422" t="s">
        <v>651</v>
      </c>
      <c r="F4422" t="s">
        <v>652</v>
      </c>
      <c r="G4422">
        <v>4059</v>
      </c>
      <c r="H4422" t="s">
        <v>653</v>
      </c>
      <c r="I4422">
        <v>63300052</v>
      </c>
      <c r="J4422" t="s">
        <v>1541</v>
      </c>
      <c r="K4422" s="3"/>
      <c r="L4422" s="3">
        <v>74513.4376335462</v>
      </c>
      <c r="M4422" s="3">
        <v>77121.407950720313</v>
      </c>
      <c r="N4422" s="107"/>
      <c r="O4422" s="100"/>
      <c r="P4422" s="3">
        <f t="shared" si="69"/>
        <v>151634.84558426653</v>
      </c>
    </row>
    <row r="4423" spans="1:16" x14ac:dyDescent="0.35">
      <c r="A4423" t="s">
        <v>10</v>
      </c>
      <c r="C4423" t="s">
        <v>19</v>
      </c>
      <c r="D4423" t="s">
        <v>44</v>
      </c>
      <c r="E4423" t="s">
        <v>651</v>
      </c>
      <c r="F4423" t="s">
        <v>652</v>
      </c>
      <c r="G4423">
        <v>4059</v>
      </c>
      <c r="H4423" t="s">
        <v>653</v>
      </c>
      <c r="I4423">
        <v>63300056</v>
      </c>
      <c r="J4423" t="s">
        <v>1536</v>
      </c>
      <c r="K4423" s="3"/>
      <c r="L4423" s="3">
        <v>456553.06572995632</v>
      </c>
      <c r="M4423" s="3">
        <v>472532.42303050472</v>
      </c>
      <c r="N4423" s="107"/>
      <c r="O4423" s="100"/>
      <c r="P4423" s="3">
        <f t="shared" si="69"/>
        <v>929085.4887604611</v>
      </c>
    </row>
    <row r="4424" spans="1:16" x14ac:dyDescent="0.35">
      <c r="A4424" t="s">
        <v>10</v>
      </c>
      <c r="C4424" t="s">
        <v>19</v>
      </c>
      <c r="D4424" t="s">
        <v>44</v>
      </c>
      <c r="E4424" t="s">
        <v>1654</v>
      </c>
      <c r="F4424" t="s">
        <v>1655</v>
      </c>
      <c r="G4424">
        <v>1224</v>
      </c>
      <c r="H4424" t="s">
        <v>1278</v>
      </c>
      <c r="I4424">
        <v>63300033</v>
      </c>
      <c r="J4424" t="s">
        <v>1661</v>
      </c>
      <c r="K4424" s="3"/>
      <c r="L4424" s="3">
        <v>570000</v>
      </c>
      <c r="M4424" s="3">
        <v>570000</v>
      </c>
      <c r="N4424" s="107"/>
      <c r="O4424" s="100"/>
      <c r="P4424" s="3">
        <f t="shared" si="69"/>
        <v>1140000</v>
      </c>
    </row>
    <row r="4425" spans="1:16" x14ac:dyDescent="0.35">
      <c r="A4425" t="s">
        <v>10</v>
      </c>
      <c r="C4425" t="s">
        <v>19</v>
      </c>
      <c r="D4425" t="s">
        <v>44</v>
      </c>
      <c r="E4425" t="s">
        <v>1654</v>
      </c>
      <c r="F4425" t="s">
        <v>1655</v>
      </c>
      <c r="G4425">
        <v>1224</v>
      </c>
      <c r="H4425" t="s">
        <v>1278</v>
      </c>
      <c r="I4425">
        <v>63300035</v>
      </c>
      <c r="J4425" t="s">
        <v>1886</v>
      </c>
      <c r="K4425" s="3"/>
      <c r="L4425" s="3">
        <v>2010052.8</v>
      </c>
      <c r="M4425" s="3">
        <v>2050253.8560000001</v>
      </c>
      <c r="N4425" s="107"/>
      <c r="O4425" s="100"/>
      <c r="P4425" s="3">
        <f t="shared" si="69"/>
        <v>4060306.6560000004</v>
      </c>
    </row>
    <row r="4426" spans="1:16" x14ac:dyDescent="0.35">
      <c r="A4426" t="s">
        <v>10</v>
      </c>
      <c r="C4426" t="s">
        <v>19</v>
      </c>
      <c r="D4426" t="s">
        <v>44</v>
      </c>
      <c r="E4426" t="s">
        <v>1654</v>
      </c>
      <c r="F4426" t="s">
        <v>1655</v>
      </c>
      <c r="G4426">
        <v>1224</v>
      </c>
      <c r="H4426" t="s">
        <v>1278</v>
      </c>
      <c r="I4426">
        <v>63300065</v>
      </c>
      <c r="J4426" t="s">
        <v>1627</v>
      </c>
      <c r="K4426" s="3"/>
      <c r="L4426" s="3">
        <v>96000</v>
      </c>
      <c r="M4426" s="3">
        <v>96000</v>
      </c>
      <c r="N4426" s="107"/>
      <c r="O4426" s="100"/>
      <c r="P4426" s="3">
        <f t="shared" si="69"/>
        <v>192000</v>
      </c>
    </row>
    <row r="4427" spans="1:16" x14ac:dyDescent="0.35">
      <c r="A4427" t="s">
        <v>10</v>
      </c>
      <c r="C4427" t="s">
        <v>19</v>
      </c>
      <c r="D4427" t="s">
        <v>44</v>
      </c>
      <c r="E4427" t="s">
        <v>1654</v>
      </c>
      <c r="F4427" t="s">
        <v>1655</v>
      </c>
      <c r="G4427">
        <v>1224</v>
      </c>
      <c r="H4427" t="s">
        <v>1278</v>
      </c>
      <c r="I4427">
        <v>63300152</v>
      </c>
      <c r="J4427" t="s">
        <v>1741</v>
      </c>
      <c r="K4427" s="3"/>
      <c r="L4427" s="3">
        <v>19212210.320000798</v>
      </c>
      <c r="M4427" s="3">
        <v>19588002.800000798</v>
      </c>
      <c r="N4427" s="107"/>
      <c r="O4427" s="100"/>
      <c r="P4427" s="3">
        <f t="shared" si="69"/>
        <v>38800213.120001599</v>
      </c>
    </row>
    <row r="4428" spans="1:16" x14ac:dyDescent="0.35">
      <c r="A4428" t="s">
        <v>10</v>
      </c>
      <c r="C4428" t="s">
        <v>19</v>
      </c>
      <c r="D4428" t="s">
        <v>44</v>
      </c>
      <c r="E4428" t="s">
        <v>1654</v>
      </c>
      <c r="F4428" t="s">
        <v>1655</v>
      </c>
      <c r="G4428">
        <v>1224</v>
      </c>
      <c r="H4428" t="s">
        <v>1278</v>
      </c>
      <c r="I4428">
        <v>63300155</v>
      </c>
      <c r="J4428" t="s">
        <v>1877</v>
      </c>
      <c r="K4428" s="3"/>
      <c r="L4428" s="3">
        <v>1000</v>
      </c>
      <c r="M4428" s="3">
        <v>1000</v>
      </c>
      <c r="N4428" s="107"/>
      <c r="O4428" s="100"/>
      <c r="P4428" s="3">
        <f t="shared" si="69"/>
        <v>2000</v>
      </c>
    </row>
    <row r="4429" spans="1:16" x14ac:dyDescent="0.35">
      <c r="A4429" t="s">
        <v>10</v>
      </c>
      <c r="C4429" t="s">
        <v>19</v>
      </c>
      <c r="D4429" t="s">
        <v>44</v>
      </c>
      <c r="E4429" t="s">
        <v>1654</v>
      </c>
      <c r="F4429" t="s">
        <v>1655</v>
      </c>
      <c r="G4429">
        <v>1224</v>
      </c>
      <c r="H4429" t="s">
        <v>1278</v>
      </c>
      <c r="I4429">
        <v>63300160</v>
      </c>
      <c r="J4429" t="s">
        <v>1878</v>
      </c>
      <c r="K4429" s="3"/>
      <c r="L4429" s="3">
        <v>1191602.0000002999</v>
      </c>
      <c r="M4429" s="3">
        <v>1191602.0000002999</v>
      </c>
      <c r="N4429" s="107"/>
      <c r="O4429" s="100"/>
      <c r="P4429" s="3">
        <f t="shared" si="69"/>
        <v>2383204.0000005998</v>
      </c>
    </row>
    <row r="4430" spans="1:16" x14ac:dyDescent="0.35">
      <c r="A4430" t="s">
        <v>10</v>
      </c>
      <c r="C4430" t="s">
        <v>19</v>
      </c>
      <c r="D4430" t="s">
        <v>44</v>
      </c>
      <c r="E4430" t="s">
        <v>1276</v>
      </c>
      <c r="F4430" t="s">
        <v>1277</v>
      </c>
      <c r="G4430">
        <v>1224</v>
      </c>
      <c r="H4430" t="s">
        <v>1278</v>
      </c>
      <c r="I4430">
        <v>63300030</v>
      </c>
      <c r="J4430" t="s">
        <v>1488</v>
      </c>
      <c r="K4430" s="3"/>
      <c r="L4430" s="3">
        <v>6500</v>
      </c>
      <c r="M4430" s="3">
        <v>6500</v>
      </c>
      <c r="N4430" s="107"/>
      <c r="O4430" s="100"/>
      <c r="P4430" s="3">
        <f t="shared" si="69"/>
        <v>13000</v>
      </c>
    </row>
    <row r="4431" spans="1:16" x14ac:dyDescent="0.35">
      <c r="A4431" t="s">
        <v>10</v>
      </c>
      <c r="C4431" t="s">
        <v>19</v>
      </c>
      <c r="D4431" t="s">
        <v>44</v>
      </c>
      <c r="E4431" t="s">
        <v>1276</v>
      </c>
      <c r="F4431" t="s">
        <v>1277</v>
      </c>
      <c r="G4431">
        <v>1224</v>
      </c>
      <c r="H4431" t="s">
        <v>1278</v>
      </c>
      <c r="I4431">
        <v>63300056</v>
      </c>
      <c r="J4431" t="s">
        <v>1536</v>
      </c>
      <c r="K4431" s="3"/>
      <c r="L4431" s="3">
        <v>394376.921200688</v>
      </c>
      <c r="M4431" s="3">
        <v>408180.11344271206</v>
      </c>
      <c r="N4431" s="107"/>
      <c r="O4431" s="100"/>
      <c r="P4431" s="3">
        <f t="shared" si="69"/>
        <v>802557.03464339999</v>
      </c>
    </row>
    <row r="4432" spans="1:16" x14ac:dyDescent="0.35">
      <c r="A4432" t="s">
        <v>10</v>
      </c>
      <c r="C4432" t="s">
        <v>19</v>
      </c>
      <c r="D4432" t="s">
        <v>44</v>
      </c>
      <c r="E4432" t="s">
        <v>1276</v>
      </c>
      <c r="F4432" t="s">
        <v>1277</v>
      </c>
      <c r="G4432">
        <v>1224</v>
      </c>
      <c r="H4432" t="s">
        <v>1278</v>
      </c>
      <c r="I4432">
        <v>63300075</v>
      </c>
      <c r="J4432" t="s">
        <v>1480</v>
      </c>
      <c r="K4432" s="3"/>
      <c r="L4432" s="3">
        <v>12877.812499999996</v>
      </c>
      <c r="M4432" s="3">
        <v>13070.979687499996</v>
      </c>
      <c r="N4432" s="107"/>
      <c r="O4432" s="100"/>
      <c r="P4432" s="3">
        <f t="shared" si="69"/>
        <v>25948.792187499992</v>
      </c>
    </row>
    <row r="4433" spans="1:16" x14ac:dyDescent="0.35">
      <c r="A4433" t="s">
        <v>10</v>
      </c>
      <c r="C4433" t="s">
        <v>19</v>
      </c>
      <c r="D4433" t="s">
        <v>44</v>
      </c>
      <c r="E4433" t="s">
        <v>1279</v>
      </c>
      <c r="F4433" t="s">
        <v>1280</v>
      </c>
      <c r="G4433">
        <v>1224</v>
      </c>
      <c r="H4433" t="s">
        <v>1278</v>
      </c>
      <c r="I4433">
        <v>63300030</v>
      </c>
      <c r="J4433" t="s">
        <v>1488</v>
      </c>
      <c r="K4433" s="3"/>
      <c r="L4433" s="3">
        <v>16600</v>
      </c>
      <c r="M4433" s="3">
        <v>16600</v>
      </c>
      <c r="N4433" s="107"/>
      <c r="O4433" s="100"/>
      <c r="P4433" s="3">
        <f t="shared" si="69"/>
        <v>33200</v>
      </c>
    </row>
    <row r="4434" spans="1:16" x14ac:dyDescent="0.35">
      <c r="A4434" t="s">
        <v>10</v>
      </c>
      <c r="C4434" t="s">
        <v>19</v>
      </c>
      <c r="D4434" t="s">
        <v>44</v>
      </c>
      <c r="E4434" t="s">
        <v>1279</v>
      </c>
      <c r="F4434" t="s">
        <v>1280</v>
      </c>
      <c r="G4434">
        <v>1224</v>
      </c>
      <c r="H4434" t="s">
        <v>1278</v>
      </c>
      <c r="I4434">
        <v>63300033</v>
      </c>
      <c r="J4434" t="s">
        <v>1661</v>
      </c>
      <c r="K4434" s="3"/>
      <c r="L4434" s="3">
        <v>720</v>
      </c>
      <c r="M4434" s="3">
        <v>720</v>
      </c>
      <c r="N4434" s="107"/>
      <c r="O4434" s="100"/>
      <c r="P4434" s="3">
        <f t="shared" si="69"/>
        <v>1440</v>
      </c>
    </row>
    <row r="4435" spans="1:16" x14ac:dyDescent="0.35">
      <c r="A4435" t="s">
        <v>10</v>
      </c>
      <c r="C4435" t="s">
        <v>19</v>
      </c>
      <c r="D4435" t="s">
        <v>44</v>
      </c>
      <c r="E4435" t="s">
        <v>1279</v>
      </c>
      <c r="F4435" t="s">
        <v>1280</v>
      </c>
      <c r="G4435">
        <v>1224</v>
      </c>
      <c r="H4435" t="s">
        <v>1278</v>
      </c>
      <c r="I4435">
        <v>63300056</v>
      </c>
      <c r="J4435" t="s">
        <v>1536</v>
      </c>
      <c r="K4435" s="3"/>
      <c r="L4435" s="3">
        <v>74278.110724584374</v>
      </c>
      <c r="M4435" s="3">
        <v>76877.844599944816</v>
      </c>
      <c r="N4435" s="107"/>
      <c r="O4435" s="100"/>
      <c r="P4435" s="3">
        <f t="shared" si="69"/>
        <v>151155.9553245292</v>
      </c>
    </row>
    <row r="4436" spans="1:16" x14ac:dyDescent="0.35">
      <c r="A4436" t="s">
        <v>10</v>
      </c>
      <c r="C4436" t="s">
        <v>19</v>
      </c>
      <c r="D4436" t="s">
        <v>44</v>
      </c>
      <c r="E4436" t="s">
        <v>1279</v>
      </c>
      <c r="F4436" t="s">
        <v>1280</v>
      </c>
      <c r="G4436">
        <v>1224</v>
      </c>
      <c r="H4436" t="s">
        <v>1278</v>
      </c>
      <c r="I4436">
        <v>63300150</v>
      </c>
      <c r="J4436" t="s">
        <v>1680</v>
      </c>
      <c r="K4436" s="3"/>
      <c r="L4436" s="3">
        <v>18571.14</v>
      </c>
      <c r="M4436" s="3">
        <v>18942.5628</v>
      </c>
      <c r="N4436" s="107"/>
      <c r="O4436" s="100"/>
      <c r="P4436" s="3">
        <f t="shared" si="69"/>
        <v>37513.702799999999</v>
      </c>
    </row>
    <row r="4437" spans="1:16" x14ac:dyDescent="0.35">
      <c r="A4437" t="s">
        <v>10</v>
      </c>
      <c r="C4437" t="s">
        <v>19</v>
      </c>
      <c r="D4437" t="s">
        <v>44</v>
      </c>
      <c r="E4437" t="s">
        <v>1862</v>
      </c>
      <c r="F4437" t="s">
        <v>1863</v>
      </c>
      <c r="G4437">
        <v>1224</v>
      </c>
      <c r="H4437" t="s">
        <v>1278</v>
      </c>
      <c r="I4437">
        <v>63300152</v>
      </c>
      <c r="J4437" t="s">
        <v>1741</v>
      </c>
      <c r="K4437" s="3"/>
      <c r="L4437" s="3">
        <v>140862</v>
      </c>
      <c r="M4437" s="3">
        <v>141486.24</v>
      </c>
      <c r="N4437" s="107"/>
      <c r="O4437" s="100"/>
      <c r="P4437" s="3">
        <f t="shared" si="69"/>
        <v>282348.24</v>
      </c>
    </row>
    <row r="4438" spans="1:16" x14ac:dyDescent="0.35">
      <c r="A4438" t="s">
        <v>10</v>
      </c>
      <c r="C4438" t="s">
        <v>19</v>
      </c>
      <c r="D4438" t="s">
        <v>44</v>
      </c>
      <c r="E4438" t="s">
        <v>1864</v>
      </c>
      <c r="F4438" t="s">
        <v>1865</v>
      </c>
      <c r="G4438">
        <v>1224</v>
      </c>
      <c r="H4438" t="s">
        <v>1278</v>
      </c>
      <c r="I4438">
        <v>63300152</v>
      </c>
      <c r="J4438" t="s">
        <v>1741</v>
      </c>
      <c r="K4438" s="3"/>
      <c r="L4438" s="3">
        <v>140862</v>
      </c>
      <c r="M4438" s="3">
        <v>141486.24</v>
      </c>
      <c r="N4438" s="107"/>
      <c r="O4438" s="100"/>
      <c r="P4438" s="3">
        <f t="shared" si="69"/>
        <v>282348.24</v>
      </c>
    </row>
    <row r="4439" spans="1:16" x14ac:dyDescent="0.35">
      <c r="A4439" t="s">
        <v>10</v>
      </c>
      <c r="C4439" t="s">
        <v>19</v>
      </c>
      <c r="D4439" t="s">
        <v>44</v>
      </c>
      <c r="E4439" t="s">
        <v>1197</v>
      </c>
      <c r="F4439" t="s">
        <v>1198</v>
      </c>
      <c r="G4439">
        <v>1255</v>
      </c>
      <c r="H4439" t="s">
        <v>1199</v>
      </c>
      <c r="I4439">
        <v>63300056</v>
      </c>
      <c r="J4439" t="s">
        <v>1536</v>
      </c>
      <c r="K4439" s="3"/>
      <c r="L4439" s="3">
        <v>221129.81825958434</v>
      </c>
      <c r="M4439" s="3">
        <v>228869.36189866977</v>
      </c>
      <c r="N4439" s="107"/>
      <c r="O4439" s="100"/>
      <c r="P4439" s="3">
        <f t="shared" si="69"/>
        <v>449999.18015825411</v>
      </c>
    </row>
    <row r="4440" spans="1:16" x14ac:dyDescent="0.35">
      <c r="A4440" t="s">
        <v>10</v>
      </c>
      <c r="C4440" t="s">
        <v>19</v>
      </c>
      <c r="D4440" t="s">
        <v>44</v>
      </c>
      <c r="E4440" t="s">
        <v>1200</v>
      </c>
      <c r="F4440" t="s">
        <v>1201</v>
      </c>
      <c r="G4440">
        <v>1255</v>
      </c>
      <c r="H4440" t="s">
        <v>1199</v>
      </c>
      <c r="I4440">
        <v>63300030</v>
      </c>
      <c r="J4440" t="s">
        <v>1488</v>
      </c>
      <c r="K4440" s="3"/>
      <c r="L4440" s="3">
        <v>24000</v>
      </c>
      <c r="M4440" s="3">
        <v>24000</v>
      </c>
      <c r="N4440" s="107"/>
      <c r="O4440" s="100"/>
      <c r="P4440" s="3">
        <f t="shared" si="69"/>
        <v>48000</v>
      </c>
    </row>
    <row r="4441" spans="1:16" x14ac:dyDescent="0.35">
      <c r="A4441" t="s">
        <v>10</v>
      </c>
      <c r="C4441" t="s">
        <v>19</v>
      </c>
      <c r="D4441" t="s">
        <v>44</v>
      </c>
      <c r="E4441" t="s">
        <v>1200</v>
      </c>
      <c r="F4441" t="s">
        <v>1201</v>
      </c>
      <c r="G4441">
        <v>1255</v>
      </c>
      <c r="H4441" t="s">
        <v>1199</v>
      </c>
      <c r="I4441">
        <v>63300056</v>
      </c>
      <c r="J4441" t="s">
        <v>1536</v>
      </c>
      <c r="K4441" s="3"/>
      <c r="L4441" s="3">
        <v>253220.57184070756</v>
      </c>
      <c r="M4441" s="3">
        <v>262083.29185513229</v>
      </c>
      <c r="N4441" s="107"/>
      <c r="O4441" s="100"/>
      <c r="P4441" s="3">
        <f t="shared" si="69"/>
        <v>515303.86369583989</v>
      </c>
    </row>
    <row r="4442" spans="1:16" x14ac:dyDescent="0.35">
      <c r="A4442" t="s">
        <v>10</v>
      </c>
      <c r="C4442" t="s">
        <v>19</v>
      </c>
      <c r="D4442" t="s">
        <v>44</v>
      </c>
      <c r="E4442" t="s">
        <v>1200</v>
      </c>
      <c r="F4442" t="s">
        <v>1201</v>
      </c>
      <c r="G4442">
        <v>1255</v>
      </c>
      <c r="H4442" t="s">
        <v>1199</v>
      </c>
      <c r="I4442">
        <v>63300150</v>
      </c>
      <c r="J4442" t="s">
        <v>1680</v>
      </c>
      <c r="K4442" s="3"/>
      <c r="L4442" s="3">
        <v>37454.400000000001</v>
      </c>
      <c r="M4442" s="3">
        <v>38203.488000000005</v>
      </c>
      <c r="N4442" s="107"/>
      <c r="O4442" s="100"/>
      <c r="P4442" s="3">
        <f t="shared" si="69"/>
        <v>75657.888000000006</v>
      </c>
    </row>
    <row r="4443" spans="1:16" x14ac:dyDescent="0.35">
      <c r="A4443" t="s">
        <v>10</v>
      </c>
      <c r="C4443" t="s">
        <v>19</v>
      </c>
      <c r="D4443" t="s">
        <v>44</v>
      </c>
      <c r="E4443" t="s">
        <v>1200</v>
      </c>
      <c r="F4443" t="s">
        <v>1201</v>
      </c>
      <c r="G4443">
        <v>1255</v>
      </c>
      <c r="H4443" t="s">
        <v>1199</v>
      </c>
      <c r="I4443">
        <v>63300158</v>
      </c>
      <c r="J4443" t="s">
        <v>1516</v>
      </c>
      <c r="K4443" s="3"/>
      <c r="L4443" s="3">
        <v>1200</v>
      </c>
      <c r="M4443" s="3">
        <v>1200</v>
      </c>
      <c r="N4443" s="107"/>
      <c r="O4443" s="100"/>
      <c r="P4443" s="3">
        <f t="shared" si="69"/>
        <v>2400</v>
      </c>
    </row>
    <row r="4444" spans="1:16" x14ac:dyDescent="0.35">
      <c r="A4444" t="s">
        <v>10</v>
      </c>
      <c r="C4444" t="s">
        <v>19</v>
      </c>
      <c r="D4444" t="s">
        <v>44</v>
      </c>
      <c r="E4444" t="s">
        <v>1202</v>
      </c>
      <c r="F4444" t="s">
        <v>1203</v>
      </c>
      <c r="G4444">
        <v>1255</v>
      </c>
      <c r="H4444" t="s">
        <v>1199</v>
      </c>
      <c r="I4444">
        <v>63300056</v>
      </c>
      <c r="J4444" t="s">
        <v>1536</v>
      </c>
      <c r="K4444" s="3"/>
      <c r="L4444" s="3">
        <v>19320.34179471212</v>
      </c>
      <c r="M4444" s="3">
        <v>19996.553757527043</v>
      </c>
      <c r="N4444" s="107"/>
      <c r="O4444" s="100"/>
      <c r="P4444" s="3">
        <f t="shared" si="69"/>
        <v>39316.895552239162</v>
      </c>
    </row>
    <row r="4445" spans="1:16" x14ac:dyDescent="0.35">
      <c r="A4445" t="s">
        <v>10</v>
      </c>
      <c r="C4445" t="s">
        <v>19</v>
      </c>
      <c r="D4445" t="s">
        <v>44</v>
      </c>
      <c r="E4445" t="s">
        <v>1202</v>
      </c>
      <c r="F4445" t="s">
        <v>1203</v>
      </c>
      <c r="G4445">
        <v>1255</v>
      </c>
      <c r="H4445" t="s">
        <v>1199</v>
      </c>
      <c r="I4445">
        <v>63300155</v>
      </c>
      <c r="J4445" t="s">
        <v>1877</v>
      </c>
      <c r="K4445" s="3"/>
      <c r="L4445" s="3">
        <v>301176</v>
      </c>
      <c r="M4445" s="3">
        <v>301176</v>
      </c>
      <c r="N4445" s="107"/>
      <c r="O4445" s="100"/>
      <c r="P4445" s="3">
        <f t="shared" si="69"/>
        <v>602352</v>
      </c>
    </row>
    <row r="4446" spans="1:16" x14ac:dyDescent="0.35">
      <c r="A4446" t="s">
        <v>10</v>
      </c>
      <c r="C4446" t="s">
        <v>19</v>
      </c>
      <c r="D4446" t="s">
        <v>44</v>
      </c>
      <c r="E4446" t="s">
        <v>1202</v>
      </c>
      <c r="F4446" t="s">
        <v>1203</v>
      </c>
      <c r="G4446">
        <v>1255</v>
      </c>
      <c r="H4446" t="s">
        <v>1199</v>
      </c>
      <c r="I4446">
        <v>63300160</v>
      </c>
      <c r="J4446" t="s">
        <v>1878</v>
      </c>
      <c r="K4446" s="3"/>
      <c r="L4446" s="3">
        <v>91000</v>
      </c>
      <c r="M4446" s="3">
        <v>91000</v>
      </c>
      <c r="N4446" s="107"/>
      <c r="O4446" s="100"/>
      <c r="P4446" s="3">
        <f t="shared" si="69"/>
        <v>182000</v>
      </c>
    </row>
    <row r="4447" spans="1:16" x14ac:dyDescent="0.35">
      <c r="A4447" t="s">
        <v>10</v>
      </c>
      <c r="C4447" t="s">
        <v>19</v>
      </c>
      <c r="D4447" t="s">
        <v>44</v>
      </c>
      <c r="E4447" t="s">
        <v>1204</v>
      </c>
      <c r="F4447" t="s">
        <v>1205</v>
      </c>
      <c r="G4447">
        <v>1255</v>
      </c>
      <c r="H4447" t="s">
        <v>1199</v>
      </c>
      <c r="I4447">
        <v>63300033</v>
      </c>
      <c r="J4447" t="s">
        <v>1661</v>
      </c>
      <c r="K4447" s="3"/>
      <c r="L4447" s="3">
        <v>12948</v>
      </c>
      <c r="M4447" s="3">
        <v>12948</v>
      </c>
      <c r="N4447" s="107"/>
      <c r="O4447" s="100"/>
      <c r="P4447" s="3">
        <f t="shared" si="69"/>
        <v>25896</v>
      </c>
    </row>
    <row r="4448" spans="1:16" x14ac:dyDescent="0.35">
      <c r="A4448" t="s">
        <v>10</v>
      </c>
      <c r="C4448" t="s">
        <v>19</v>
      </c>
      <c r="D4448" t="s">
        <v>44</v>
      </c>
      <c r="E4448" t="s">
        <v>1204</v>
      </c>
      <c r="F4448" t="s">
        <v>1205</v>
      </c>
      <c r="G4448">
        <v>1255</v>
      </c>
      <c r="H4448" t="s">
        <v>1199</v>
      </c>
      <c r="I4448">
        <v>63300056</v>
      </c>
      <c r="J4448" t="s">
        <v>1536</v>
      </c>
      <c r="K4448" s="3"/>
      <c r="L4448" s="3">
        <v>10915.554177579868</v>
      </c>
      <c r="M4448" s="3">
        <v>11297.598573795163</v>
      </c>
      <c r="N4448" s="107"/>
      <c r="O4448" s="100"/>
      <c r="P4448" s="3">
        <f t="shared" si="69"/>
        <v>22213.152751375033</v>
      </c>
    </row>
    <row r="4449" spans="1:16" x14ac:dyDescent="0.35">
      <c r="A4449" t="s">
        <v>10</v>
      </c>
      <c r="C4449" t="s">
        <v>19</v>
      </c>
      <c r="D4449" t="s">
        <v>44</v>
      </c>
      <c r="E4449" t="s">
        <v>1204</v>
      </c>
      <c r="F4449" t="s">
        <v>1205</v>
      </c>
      <c r="G4449">
        <v>1255</v>
      </c>
      <c r="H4449" t="s">
        <v>1199</v>
      </c>
      <c r="I4449">
        <v>63300155</v>
      </c>
      <c r="J4449" t="s">
        <v>1877</v>
      </c>
      <c r="K4449" s="3"/>
      <c r="L4449" s="3">
        <v>9840</v>
      </c>
      <c r="M4449" s="3">
        <v>9840</v>
      </c>
      <c r="N4449" s="107"/>
      <c r="O4449" s="100"/>
      <c r="P4449" s="3">
        <f t="shared" si="69"/>
        <v>19680</v>
      </c>
    </row>
    <row r="4450" spans="1:16" x14ac:dyDescent="0.35">
      <c r="A4450" t="s">
        <v>10</v>
      </c>
      <c r="C4450" t="s">
        <v>19</v>
      </c>
      <c r="D4450" t="s">
        <v>44</v>
      </c>
      <c r="E4450" t="s">
        <v>1204</v>
      </c>
      <c r="F4450" t="s">
        <v>1205</v>
      </c>
      <c r="G4450">
        <v>1255</v>
      </c>
      <c r="H4450" t="s">
        <v>1199</v>
      </c>
      <c r="I4450">
        <v>63300160</v>
      </c>
      <c r="J4450" t="s">
        <v>1878</v>
      </c>
      <c r="K4450" s="3"/>
      <c r="L4450" s="3">
        <v>555405</v>
      </c>
      <c r="M4450" s="3">
        <v>555405</v>
      </c>
      <c r="N4450" s="107"/>
      <c r="O4450" s="100"/>
      <c r="P4450" s="3">
        <f t="shared" si="69"/>
        <v>1110810</v>
      </c>
    </row>
    <row r="4451" spans="1:16" x14ac:dyDescent="0.35">
      <c r="A4451" t="s">
        <v>10</v>
      </c>
      <c r="C4451" t="s">
        <v>19</v>
      </c>
      <c r="D4451" t="s">
        <v>44</v>
      </c>
      <c r="E4451" t="s">
        <v>1206</v>
      </c>
      <c r="F4451" t="s">
        <v>1207</v>
      </c>
      <c r="G4451">
        <v>1255</v>
      </c>
      <c r="H4451" t="s">
        <v>1199</v>
      </c>
      <c r="I4451">
        <v>63300030</v>
      </c>
      <c r="J4451" t="s">
        <v>1488</v>
      </c>
      <c r="K4451" s="3"/>
      <c r="L4451" s="3">
        <v>20356</v>
      </c>
      <c r="M4451" s="3">
        <v>20356</v>
      </c>
      <c r="N4451" s="107"/>
      <c r="O4451" s="100"/>
      <c r="P4451" s="3">
        <f t="shared" si="69"/>
        <v>40712</v>
      </c>
    </row>
    <row r="4452" spans="1:16" x14ac:dyDescent="0.35">
      <c r="A4452" t="s">
        <v>10</v>
      </c>
      <c r="C4452" t="s">
        <v>19</v>
      </c>
      <c r="D4452" t="s">
        <v>44</v>
      </c>
      <c r="E4452" t="s">
        <v>1206</v>
      </c>
      <c r="F4452" t="s">
        <v>1207</v>
      </c>
      <c r="G4452">
        <v>1255</v>
      </c>
      <c r="H4452" t="s">
        <v>1199</v>
      </c>
      <c r="I4452">
        <v>63300033</v>
      </c>
      <c r="J4452" t="s">
        <v>1661</v>
      </c>
      <c r="K4452" s="3"/>
      <c r="L4452" s="3">
        <v>22800</v>
      </c>
      <c r="M4452" s="3">
        <v>22800</v>
      </c>
      <c r="N4452" s="107"/>
      <c r="O4452" s="100"/>
      <c r="P4452" s="3">
        <f t="shared" si="69"/>
        <v>45600</v>
      </c>
    </row>
    <row r="4453" spans="1:16" x14ac:dyDescent="0.35">
      <c r="A4453" t="s">
        <v>10</v>
      </c>
      <c r="C4453" t="s">
        <v>19</v>
      </c>
      <c r="D4453" t="s">
        <v>44</v>
      </c>
      <c r="E4453" t="s">
        <v>1206</v>
      </c>
      <c r="F4453" t="s">
        <v>1207</v>
      </c>
      <c r="G4453">
        <v>1255</v>
      </c>
      <c r="H4453" t="s">
        <v>1199</v>
      </c>
      <c r="I4453">
        <v>63300034</v>
      </c>
      <c r="J4453" t="s">
        <v>1872</v>
      </c>
      <c r="K4453" s="3"/>
      <c r="L4453" s="3">
        <v>240</v>
      </c>
      <c r="M4453" s="3">
        <v>240</v>
      </c>
      <c r="N4453" s="107"/>
      <c r="O4453" s="100"/>
      <c r="P4453" s="3">
        <f t="shared" si="69"/>
        <v>480</v>
      </c>
    </row>
    <row r="4454" spans="1:16" x14ac:dyDescent="0.35">
      <c r="A4454" t="s">
        <v>10</v>
      </c>
      <c r="C4454" t="s">
        <v>19</v>
      </c>
      <c r="D4454" t="s">
        <v>44</v>
      </c>
      <c r="E4454" t="s">
        <v>1206</v>
      </c>
      <c r="F4454" t="s">
        <v>1207</v>
      </c>
      <c r="G4454">
        <v>1255</v>
      </c>
      <c r="H4454" t="s">
        <v>1199</v>
      </c>
      <c r="I4454">
        <v>63300056</v>
      </c>
      <c r="J4454" t="s">
        <v>1536</v>
      </c>
      <c r="K4454" s="3"/>
      <c r="L4454" s="3">
        <v>449816.7694922894</v>
      </c>
      <c r="M4454" s="3">
        <v>465560.3564245195</v>
      </c>
      <c r="N4454" s="107"/>
      <c r="O4454" s="100"/>
      <c r="P4454" s="3">
        <f t="shared" si="69"/>
        <v>915377.12591680884</v>
      </c>
    </row>
    <row r="4455" spans="1:16" x14ac:dyDescent="0.35">
      <c r="A4455" t="s">
        <v>10</v>
      </c>
      <c r="C4455" t="s">
        <v>19</v>
      </c>
      <c r="D4455" t="s">
        <v>44</v>
      </c>
      <c r="E4455" t="s">
        <v>1206</v>
      </c>
      <c r="F4455" t="s">
        <v>1207</v>
      </c>
      <c r="G4455">
        <v>1255</v>
      </c>
      <c r="H4455" t="s">
        <v>1199</v>
      </c>
      <c r="I4455">
        <v>63300060</v>
      </c>
      <c r="J4455" t="s">
        <v>1546</v>
      </c>
      <c r="K4455" s="3"/>
      <c r="L4455" s="3">
        <v>3600</v>
      </c>
      <c r="M4455" s="3">
        <v>3600</v>
      </c>
      <c r="N4455" s="107"/>
      <c r="O4455" s="100"/>
      <c r="P4455" s="3">
        <f t="shared" si="69"/>
        <v>7200</v>
      </c>
    </row>
    <row r="4456" spans="1:16" x14ac:dyDescent="0.35">
      <c r="A4456" t="s">
        <v>10</v>
      </c>
      <c r="C4456" t="s">
        <v>19</v>
      </c>
      <c r="D4456" t="s">
        <v>44</v>
      </c>
      <c r="E4456" t="s">
        <v>1206</v>
      </c>
      <c r="F4456" t="s">
        <v>1207</v>
      </c>
      <c r="G4456">
        <v>1255</v>
      </c>
      <c r="H4456" t="s">
        <v>1199</v>
      </c>
      <c r="I4456">
        <v>63300065</v>
      </c>
      <c r="J4456" t="s">
        <v>1627</v>
      </c>
      <c r="K4456" s="3"/>
      <c r="L4456" s="3">
        <v>240</v>
      </c>
      <c r="M4456" s="3">
        <v>240</v>
      </c>
      <c r="N4456" s="107"/>
      <c r="O4456" s="100"/>
      <c r="P4456" s="3">
        <f t="shared" si="69"/>
        <v>480</v>
      </c>
    </row>
    <row r="4457" spans="1:16" x14ac:dyDescent="0.35">
      <c r="A4457" t="s">
        <v>10</v>
      </c>
      <c r="C4457" t="s">
        <v>19</v>
      </c>
      <c r="D4457" t="s">
        <v>44</v>
      </c>
      <c r="E4457" t="s">
        <v>1206</v>
      </c>
      <c r="F4457" t="s">
        <v>1207</v>
      </c>
      <c r="G4457">
        <v>1255</v>
      </c>
      <c r="H4457" t="s">
        <v>1199</v>
      </c>
      <c r="I4457">
        <v>63300075</v>
      </c>
      <c r="J4457" t="s">
        <v>1480</v>
      </c>
      <c r="K4457" s="3"/>
      <c r="L4457" s="3">
        <v>6181.3499999999985</v>
      </c>
      <c r="M4457" s="3">
        <v>6274.0702499999979</v>
      </c>
      <c r="N4457" s="107"/>
      <c r="O4457" s="100"/>
      <c r="P4457" s="3">
        <f t="shared" si="69"/>
        <v>12455.420249999996</v>
      </c>
    </row>
    <row r="4458" spans="1:16" x14ac:dyDescent="0.35">
      <c r="A4458" t="s">
        <v>10</v>
      </c>
      <c r="C4458" t="s">
        <v>19</v>
      </c>
      <c r="D4458" t="s">
        <v>44</v>
      </c>
      <c r="E4458" t="s">
        <v>1208</v>
      </c>
      <c r="F4458" t="s">
        <v>1209</v>
      </c>
      <c r="G4458">
        <v>1255</v>
      </c>
      <c r="H4458" t="s">
        <v>1199</v>
      </c>
      <c r="I4458">
        <v>63300056</v>
      </c>
      <c r="J4458" t="s">
        <v>1536</v>
      </c>
      <c r="K4458" s="3"/>
      <c r="L4458" s="3">
        <v>43962.95834369315</v>
      </c>
      <c r="M4458" s="3">
        <v>45501.661885722409</v>
      </c>
      <c r="N4458" s="107"/>
      <c r="O4458" s="100"/>
      <c r="P4458" s="3">
        <f t="shared" si="69"/>
        <v>89464.620229415566</v>
      </c>
    </row>
    <row r="4459" spans="1:16" x14ac:dyDescent="0.35">
      <c r="A4459" t="s">
        <v>10</v>
      </c>
      <c r="C4459" t="s">
        <v>19</v>
      </c>
      <c r="D4459" t="s">
        <v>44</v>
      </c>
      <c r="E4459" t="s">
        <v>1208</v>
      </c>
      <c r="F4459" t="s">
        <v>1209</v>
      </c>
      <c r="G4459">
        <v>1255</v>
      </c>
      <c r="H4459" t="s">
        <v>1199</v>
      </c>
      <c r="I4459">
        <v>63300150</v>
      </c>
      <c r="J4459" t="s">
        <v>1680</v>
      </c>
      <c r="K4459" s="3"/>
      <c r="L4459" s="3">
        <v>499392</v>
      </c>
      <c r="M4459" s="3">
        <v>509379.84000000003</v>
      </c>
      <c r="N4459" s="107"/>
      <c r="O4459" s="100"/>
      <c r="P4459" s="3">
        <f t="shared" si="69"/>
        <v>1008771.8400000001</v>
      </c>
    </row>
    <row r="4460" spans="1:16" x14ac:dyDescent="0.35">
      <c r="A4460" t="s">
        <v>10</v>
      </c>
      <c r="C4460" t="s">
        <v>19</v>
      </c>
      <c r="D4460" t="s">
        <v>44</v>
      </c>
      <c r="E4460" t="s">
        <v>1208</v>
      </c>
      <c r="F4460" t="s">
        <v>1209</v>
      </c>
      <c r="G4460">
        <v>1255</v>
      </c>
      <c r="H4460" t="s">
        <v>1199</v>
      </c>
      <c r="I4460">
        <v>63300152</v>
      </c>
      <c r="J4460" t="s">
        <v>1741</v>
      </c>
      <c r="K4460" s="3"/>
      <c r="L4460" s="3">
        <v>127500</v>
      </c>
      <c r="M4460" s="3">
        <v>127500</v>
      </c>
      <c r="N4460" s="107"/>
      <c r="O4460" s="100"/>
      <c r="P4460" s="3">
        <f t="shared" si="69"/>
        <v>255000</v>
      </c>
    </row>
    <row r="4461" spans="1:16" x14ac:dyDescent="0.35">
      <c r="A4461" t="s">
        <v>10</v>
      </c>
      <c r="C4461" t="s">
        <v>19</v>
      </c>
      <c r="D4461" t="s">
        <v>44</v>
      </c>
      <c r="E4461" t="s">
        <v>1086</v>
      </c>
      <c r="F4461" t="s">
        <v>1087</v>
      </c>
      <c r="G4461">
        <v>1422</v>
      </c>
      <c r="H4461" t="s">
        <v>1088</v>
      </c>
      <c r="I4461">
        <v>63300030</v>
      </c>
      <c r="J4461" t="s">
        <v>1488</v>
      </c>
      <c r="K4461" s="3"/>
      <c r="L4461" s="3">
        <v>11228</v>
      </c>
      <c r="M4461" s="3">
        <v>11228</v>
      </c>
      <c r="N4461" s="107"/>
      <c r="O4461" s="100"/>
      <c r="P4461" s="3">
        <f t="shared" si="69"/>
        <v>22456</v>
      </c>
    </row>
    <row r="4462" spans="1:16" x14ac:dyDescent="0.35">
      <c r="A4462" t="s">
        <v>10</v>
      </c>
      <c r="C4462" t="s">
        <v>19</v>
      </c>
      <c r="D4462" t="s">
        <v>44</v>
      </c>
      <c r="E4462" t="s">
        <v>1086</v>
      </c>
      <c r="F4462" t="s">
        <v>1087</v>
      </c>
      <c r="G4462">
        <v>1422</v>
      </c>
      <c r="H4462" t="s">
        <v>1088</v>
      </c>
      <c r="I4462">
        <v>63300033</v>
      </c>
      <c r="J4462" t="s">
        <v>1661</v>
      </c>
      <c r="K4462" s="3"/>
      <c r="L4462" s="3">
        <v>298</v>
      </c>
      <c r="M4462" s="3">
        <v>298</v>
      </c>
      <c r="N4462" s="107"/>
      <c r="O4462" s="100"/>
      <c r="P4462" s="3">
        <f t="shared" si="69"/>
        <v>596</v>
      </c>
    </row>
    <row r="4463" spans="1:16" x14ac:dyDescent="0.35">
      <c r="A4463" t="s">
        <v>10</v>
      </c>
      <c r="C4463" t="s">
        <v>19</v>
      </c>
      <c r="D4463" t="s">
        <v>44</v>
      </c>
      <c r="E4463" t="s">
        <v>1086</v>
      </c>
      <c r="F4463" t="s">
        <v>1087</v>
      </c>
      <c r="G4463">
        <v>1422</v>
      </c>
      <c r="H4463" t="s">
        <v>1088</v>
      </c>
      <c r="I4463">
        <v>63300056</v>
      </c>
      <c r="J4463" t="s">
        <v>1536</v>
      </c>
      <c r="K4463" s="3"/>
      <c r="L4463" s="3">
        <v>430484.2823829113</v>
      </c>
      <c r="M4463" s="3">
        <v>445551.23226631316</v>
      </c>
      <c r="N4463" s="107"/>
      <c r="O4463" s="100"/>
      <c r="P4463" s="3">
        <f t="shared" si="69"/>
        <v>876035.51464922447</v>
      </c>
    </row>
    <row r="4464" spans="1:16" x14ac:dyDescent="0.35">
      <c r="A4464" t="s">
        <v>10</v>
      </c>
      <c r="C4464" t="s">
        <v>19</v>
      </c>
      <c r="D4464" t="s">
        <v>44</v>
      </c>
      <c r="E4464" t="s">
        <v>1086</v>
      </c>
      <c r="F4464" t="s">
        <v>1087</v>
      </c>
      <c r="G4464">
        <v>1422</v>
      </c>
      <c r="H4464" t="s">
        <v>1088</v>
      </c>
      <c r="I4464">
        <v>63300075</v>
      </c>
      <c r="J4464" t="s">
        <v>1480</v>
      </c>
      <c r="K4464" s="3"/>
      <c r="L4464" s="3">
        <v>46360.124999999985</v>
      </c>
      <c r="M4464" s="3">
        <v>47055.526874999981</v>
      </c>
      <c r="N4464" s="107"/>
      <c r="O4464" s="100"/>
      <c r="P4464" s="3">
        <f t="shared" si="69"/>
        <v>93415.651874999967</v>
      </c>
    </row>
    <row r="4465" spans="1:16" x14ac:dyDescent="0.35">
      <c r="A4465" t="s">
        <v>10</v>
      </c>
      <c r="C4465" t="s">
        <v>19</v>
      </c>
      <c r="D4465" t="s">
        <v>44</v>
      </c>
      <c r="E4465" t="s">
        <v>1086</v>
      </c>
      <c r="F4465" t="s">
        <v>1087</v>
      </c>
      <c r="G4465">
        <v>1422</v>
      </c>
      <c r="H4465" t="s">
        <v>1088</v>
      </c>
      <c r="I4465">
        <v>63300150</v>
      </c>
      <c r="J4465" t="s">
        <v>1680</v>
      </c>
      <c r="K4465" s="3"/>
      <c r="L4465" s="3">
        <v>0</v>
      </c>
      <c r="M4465" s="3">
        <v>0</v>
      </c>
      <c r="N4465" s="107"/>
      <c r="O4465" s="100"/>
      <c r="P4465" s="3">
        <f t="shared" si="69"/>
        <v>0</v>
      </c>
    </row>
    <row r="4466" spans="1:16" x14ac:dyDescent="0.35">
      <c r="A4466" t="s">
        <v>10</v>
      </c>
      <c r="C4466" t="s">
        <v>19</v>
      </c>
      <c r="D4466" t="s">
        <v>44</v>
      </c>
      <c r="E4466" t="s">
        <v>963</v>
      </c>
      <c r="F4466" t="s">
        <v>964</v>
      </c>
      <c r="G4466">
        <v>3037</v>
      </c>
      <c r="H4466" t="s">
        <v>965</v>
      </c>
      <c r="I4466">
        <v>63300034</v>
      </c>
      <c r="J4466" t="s">
        <v>1872</v>
      </c>
      <c r="K4466" s="3"/>
      <c r="L4466" s="3">
        <v>516</v>
      </c>
      <c r="M4466" s="3">
        <v>516</v>
      </c>
      <c r="N4466" s="107"/>
      <c r="O4466" s="100"/>
      <c r="P4466" s="3">
        <f t="shared" si="69"/>
        <v>1032</v>
      </c>
    </row>
    <row r="4467" spans="1:16" x14ac:dyDescent="0.35">
      <c r="A4467" t="s">
        <v>10</v>
      </c>
      <c r="C4467" t="s">
        <v>19</v>
      </c>
      <c r="D4467" t="s">
        <v>44</v>
      </c>
      <c r="E4467" t="s">
        <v>963</v>
      </c>
      <c r="F4467" t="s">
        <v>964</v>
      </c>
      <c r="G4467">
        <v>3037</v>
      </c>
      <c r="H4467" t="s">
        <v>965</v>
      </c>
      <c r="I4467">
        <v>63300056</v>
      </c>
      <c r="J4467" t="s">
        <v>1536</v>
      </c>
      <c r="K4467" s="3"/>
      <c r="L4467" s="3">
        <v>202248.32306720808</v>
      </c>
      <c r="M4467" s="3">
        <v>209327.01437456036</v>
      </c>
      <c r="N4467" s="107"/>
      <c r="O4467" s="100"/>
      <c r="P4467" s="3">
        <f t="shared" si="69"/>
        <v>411575.33744176844</v>
      </c>
    </row>
    <row r="4468" spans="1:16" x14ac:dyDescent="0.35">
      <c r="A4468" t="s">
        <v>10</v>
      </c>
      <c r="C4468" t="s">
        <v>19</v>
      </c>
      <c r="D4468" t="s">
        <v>44</v>
      </c>
      <c r="E4468" t="s">
        <v>966</v>
      </c>
      <c r="F4468" t="s">
        <v>967</v>
      </c>
      <c r="G4468">
        <v>3037</v>
      </c>
      <c r="H4468" t="s">
        <v>965</v>
      </c>
      <c r="I4468">
        <v>63300056</v>
      </c>
      <c r="J4468" t="s">
        <v>1536</v>
      </c>
      <c r="K4468" s="3"/>
      <c r="L4468" s="3">
        <v>39957.238273711853</v>
      </c>
      <c r="M4468" s="3">
        <v>41355.741613291764</v>
      </c>
      <c r="N4468" s="107"/>
      <c r="O4468" s="100"/>
      <c r="P4468" s="3">
        <f t="shared" si="69"/>
        <v>81312.979887003617</v>
      </c>
    </row>
    <row r="4469" spans="1:16" x14ac:dyDescent="0.35">
      <c r="A4469" t="s">
        <v>10</v>
      </c>
      <c r="C4469" t="s">
        <v>19</v>
      </c>
      <c r="D4469" t="s">
        <v>44</v>
      </c>
      <c r="E4469" t="s">
        <v>966</v>
      </c>
      <c r="F4469" t="s">
        <v>967</v>
      </c>
      <c r="G4469">
        <v>3037</v>
      </c>
      <c r="H4469" t="s">
        <v>965</v>
      </c>
      <c r="I4469">
        <v>63300065</v>
      </c>
      <c r="J4469" t="s">
        <v>1627</v>
      </c>
      <c r="K4469" s="3"/>
      <c r="L4469" s="3">
        <v>349.43299999999999</v>
      </c>
      <c r="M4469" s="3">
        <v>349.43299999999999</v>
      </c>
      <c r="N4469" s="107"/>
      <c r="O4469" s="100"/>
      <c r="P4469" s="3">
        <f t="shared" si="69"/>
        <v>698.86599999999999</v>
      </c>
    </row>
    <row r="4470" spans="1:16" x14ac:dyDescent="0.35">
      <c r="A4470" t="s">
        <v>10</v>
      </c>
      <c r="C4470" t="s">
        <v>19</v>
      </c>
      <c r="D4470" t="s">
        <v>44</v>
      </c>
      <c r="E4470" t="s">
        <v>966</v>
      </c>
      <c r="F4470" t="s">
        <v>967</v>
      </c>
      <c r="G4470">
        <v>3037</v>
      </c>
      <c r="H4470" t="s">
        <v>965</v>
      </c>
      <c r="I4470">
        <v>63300150</v>
      </c>
      <c r="J4470" t="s">
        <v>1680</v>
      </c>
      <c r="K4470" s="3"/>
      <c r="L4470" s="3">
        <v>10847.804010624001</v>
      </c>
      <c r="M4470" s="3">
        <v>11064.76009083648</v>
      </c>
      <c r="N4470" s="107"/>
      <c r="O4470" s="100"/>
      <c r="P4470" s="3">
        <f t="shared" si="69"/>
        <v>21912.564101460481</v>
      </c>
    </row>
    <row r="4471" spans="1:16" x14ac:dyDescent="0.35">
      <c r="A4471" t="s">
        <v>10</v>
      </c>
      <c r="C4471" t="s">
        <v>19</v>
      </c>
      <c r="D4471" t="s">
        <v>44</v>
      </c>
      <c r="E4471" t="s">
        <v>966</v>
      </c>
      <c r="F4471" t="s">
        <v>967</v>
      </c>
      <c r="G4471">
        <v>3037</v>
      </c>
      <c r="H4471" t="s">
        <v>965</v>
      </c>
      <c r="I4471">
        <v>63300152</v>
      </c>
      <c r="J4471" t="s">
        <v>1741</v>
      </c>
      <c r="K4471" s="3"/>
      <c r="L4471" s="3">
        <v>4902.7809600000001</v>
      </c>
      <c r="M4471" s="3">
        <v>5000.8365792000004</v>
      </c>
      <c r="N4471" s="107"/>
      <c r="O4471" s="100"/>
      <c r="P4471" s="3">
        <f t="shared" si="69"/>
        <v>9903.6175392000005</v>
      </c>
    </row>
    <row r="4472" spans="1:16" x14ac:dyDescent="0.35">
      <c r="A4472" t="s">
        <v>10</v>
      </c>
      <c r="C4472" t="s">
        <v>19</v>
      </c>
      <c r="D4472" t="s">
        <v>44</v>
      </c>
      <c r="E4472" t="s">
        <v>968</v>
      </c>
      <c r="F4472" t="s">
        <v>969</v>
      </c>
      <c r="G4472">
        <v>3037</v>
      </c>
      <c r="H4472" t="s">
        <v>965</v>
      </c>
      <c r="I4472">
        <v>63300056</v>
      </c>
      <c r="J4472" t="s">
        <v>1536</v>
      </c>
      <c r="K4472" s="3"/>
      <c r="L4472" s="3">
        <v>418263.58385399001</v>
      </c>
      <c r="M4472" s="3">
        <v>432902.80928887962</v>
      </c>
      <c r="N4472" s="107"/>
      <c r="O4472" s="100"/>
      <c r="P4472" s="3">
        <f t="shared" si="69"/>
        <v>851166.3931428697</v>
      </c>
    </row>
    <row r="4473" spans="1:16" x14ac:dyDescent="0.35">
      <c r="A4473" t="s">
        <v>10</v>
      </c>
      <c r="C4473" t="s">
        <v>19</v>
      </c>
      <c r="D4473" t="s">
        <v>44</v>
      </c>
      <c r="E4473" t="s">
        <v>968</v>
      </c>
      <c r="F4473" t="s">
        <v>969</v>
      </c>
      <c r="G4473">
        <v>3037</v>
      </c>
      <c r="H4473" t="s">
        <v>965</v>
      </c>
      <c r="I4473">
        <v>63300065</v>
      </c>
      <c r="J4473" t="s">
        <v>1627</v>
      </c>
      <c r="K4473" s="3"/>
      <c r="L4473" s="3">
        <v>50400</v>
      </c>
      <c r="M4473" s="3">
        <v>50400</v>
      </c>
      <c r="N4473" s="107"/>
      <c r="O4473" s="100"/>
      <c r="P4473" s="3">
        <f t="shared" si="69"/>
        <v>100800</v>
      </c>
    </row>
    <row r="4474" spans="1:16" x14ac:dyDescent="0.35">
      <c r="A4474" t="s">
        <v>10</v>
      </c>
      <c r="C4474" t="s">
        <v>19</v>
      </c>
      <c r="D4474" t="s">
        <v>44</v>
      </c>
      <c r="E4474" t="s">
        <v>970</v>
      </c>
      <c r="F4474" t="s">
        <v>971</v>
      </c>
      <c r="G4474">
        <v>3037</v>
      </c>
      <c r="H4474" t="s">
        <v>965</v>
      </c>
      <c r="I4474">
        <v>63300056</v>
      </c>
      <c r="J4474" t="s">
        <v>1536</v>
      </c>
      <c r="K4474" s="3"/>
      <c r="L4474" s="3">
        <v>238146.37486730728</v>
      </c>
      <c r="M4474" s="3">
        <v>246481.49798766302</v>
      </c>
      <c r="N4474" s="107"/>
      <c r="O4474" s="100"/>
      <c r="P4474" s="3">
        <f t="shared" si="69"/>
        <v>484627.87285497028</v>
      </c>
    </row>
    <row r="4475" spans="1:16" x14ac:dyDescent="0.35">
      <c r="A4475" t="s">
        <v>10</v>
      </c>
      <c r="C4475" t="s">
        <v>19</v>
      </c>
      <c r="D4475" t="s">
        <v>44</v>
      </c>
      <c r="E4475" t="s">
        <v>970</v>
      </c>
      <c r="F4475" t="s">
        <v>971</v>
      </c>
      <c r="G4475">
        <v>3037</v>
      </c>
      <c r="H4475" t="s">
        <v>965</v>
      </c>
      <c r="I4475">
        <v>63300060</v>
      </c>
      <c r="J4475" t="s">
        <v>1546</v>
      </c>
      <c r="K4475" s="3"/>
      <c r="L4475" s="3">
        <v>8536.5568380999994</v>
      </c>
      <c r="M4475" s="3">
        <v>8536.5568380999994</v>
      </c>
      <c r="N4475" s="107"/>
      <c r="O4475" s="100"/>
      <c r="P4475" s="3">
        <f t="shared" si="69"/>
        <v>17073.113676199999</v>
      </c>
    </row>
    <row r="4476" spans="1:16" x14ac:dyDescent="0.35">
      <c r="A4476" t="s">
        <v>10</v>
      </c>
      <c r="C4476" t="s">
        <v>19</v>
      </c>
      <c r="D4476" t="s">
        <v>44</v>
      </c>
      <c r="E4476" t="s">
        <v>970</v>
      </c>
      <c r="F4476" t="s">
        <v>971</v>
      </c>
      <c r="G4476">
        <v>3037</v>
      </c>
      <c r="H4476" t="s">
        <v>965</v>
      </c>
      <c r="I4476">
        <v>63300150</v>
      </c>
      <c r="J4476" t="s">
        <v>1680</v>
      </c>
      <c r="K4476" s="3"/>
      <c r="L4476" s="3">
        <v>8251.2875520000016</v>
      </c>
      <c r="M4476" s="3">
        <v>8416.3133030400022</v>
      </c>
      <c r="N4476" s="107"/>
      <c r="O4476" s="100"/>
      <c r="P4476" s="3">
        <f t="shared" si="69"/>
        <v>16667.600855040004</v>
      </c>
    </row>
    <row r="4477" spans="1:16" x14ac:dyDescent="0.35">
      <c r="A4477" t="s">
        <v>10</v>
      </c>
      <c r="C4477" t="s">
        <v>19</v>
      </c>
      <c r="D4477" t="s">
        <v>44</v>
      </c>
      <c r="E4477" t="s">
        <v>972</v>
      </c>
      <c r="F4477" t="s">
        <v>973</v>
      </c>
      <c r="G4477">
        <v>3037</v>
      </c>
      <c r="H4477" t="s">
        <v>965</v>
      </c>
      <c r="I4477">
        <v>63300056</v>
      </c>
      <c r="J4477" t="s">
        <v>1536</v>
      </c>
      <c r="K4477" s="3"/>
      <c r="L4477" s="3">
        <v>20887.745193008141</v>
      </c>
      <c r="M4477" s="3">
        <v>21618.816274763423</v>
      </c>
      <c r="N4477" s="107"/>
      <c r="O4477" s="100"/>
      <c r="P4477" s="3">
        <f t="shared" si="69"/>
        <v>42506.561467771564</v>
      </c>
    </row>
    <row r="4478" spans="1:16" x14ac:dyDescent="0.35">
      <c r="A4478" t="s">
        <v>10</v>
      </c>
      <c r="C4478" t="s">
        <v>19</v>
      </c>
      <c r="D4478" t="s">
        <v>44</v>
      </c>
      <c r="E4478" t="s">
        <v>972</v>
      </c>
      <c r="F4478" t="s">
        <v>973</v>
      </c>
      <c r="G4478">
        <v>3037</v>
      </c>
      <c r="H4478" t="s">
        <v>965</v>
      </c>
      <c r="I4478">
        <v>63300065</v>
      </c>
      <c r="J4478" t="s">
        <v>1627</v>
      </c>
      <c r="K4478" s="3"/>
      <c r="L4478" s="3">
        <v>3216.1500000999999</v>
      </c>
      <c r="M4478" s="3">
        <v>3216.1500000999999</v>
      </c>
      <c r="N4478" s="107"/>
      <c r="O4478" s="100"/>
      <c r="P4478" s="3">
        <f t="shared" si="69"/>
        <v>6432.3000001999999</v>
      </c>
    </row>
    <row r="4479" spans="1:16" x14ac:dyDescent="0.35">
      <c r="A4479" t="s">
        <v>10</v>
      </c>
      <c r="C4479" t="s">
        <v>19</v>
      </c>
      <c r="D4479" t="s">
        <v>44</v>
      </c>
      <c r="E4479" t="s">
        <v>974</v>
      </c>
      <c r="F4479" t="s">
        <v>975</v>
      </c>
      <c r="G4479">
        <v>3037</v>
      </c>
      <c r="H4479" t="s">
        <v>965</v>
      </c>
      <c r="I4479">
        <v>63300056</v>
      </c>
      <c r="J4479" t="s">
        <v>1536</v>
      </c>
      <c r="K4479" s="3"/>
      <c r="L4479" s="3">
        <v>175203.52914294915</v>
      </c>
      <c r="M4479" s="3">
        <v>181335.65266295234</v>
      </c>
      <c r="N4479" s="107"/>
      <c r="O4479" s="100"/>
      <c r="P4479" s="3">
        <f t="shared" si="69"/>
        <v>356539.18180590146</v>
      </c>
    </row>
    <row r="4480" spans="1:16" x14ac:dyDescent="0.35">
      <c r="A4480" t="s">
        <v>10</v>
      </c>
      <c r="C4480" t="s">
        <v>19</v>
      </c>
      <c r="D4480" t="s">
        <v>44</v>
      </c>
      <c r="E4480" t="s">
        <v>974</v>
      </c>
      <c r="F4480" t="s">
        <v>975</v>
      </c>
      <c r="G4480">
        <v>3037</v>
      </c>
      <c r="H4480" t="s">
        <v>965</v>
      </c>
      <c r="I4480">
        <v>63300060</v>
      </c>
      <c r="J4480" t="s">
        <v>1546</v>
      </c>
      <c r="K4480" s="3"/>
      <c r="L4480" s="3">
        <v>2580.1850202999999</v>
      </c>
      <c r="M4480" s="3">
        <v>2580.1850202999999</v>
      </c>
      <c r="N4480" s="107"/>
      <c r="O4480" s="100"/>
      <c r="P4480" s="3">
        <f t="shared" si="69"/>
        <v>5160.3700405999998</v>
      </c>
    </row>
    <row r="4481" spans="1:16" x14ac:dyDescent="0.35">
      <c r="A4481" t="s">
        <v>10</v>
      </c>
      <c r="C4481" t="s">
        <v>19</v>
      </c>
      <c r="D4481" t="s">
        <v>44</v>
      </c>
      <c r="E4481" t="s">
        <v>974</v>
      </c>
      <c r="F4481" t="s">
        <v>975</v>
      </c>
      <c r="G4481">
        <v>3037</v>
      </c>
      <c r="H4481" t="s">
        <v>965</v>
      </c>
      <c r="I4481">
        <v>63300065</v>
      </c>
      <c r="J4481" t="s">
        <v>1627</v>
      </c>
      <c r="K4481" s="3"/>
      <c r="L4481" s="3">
        <v>2000</v>
      </c>
      <c r="M4481" s="3">
        <v>2000</v>
      </c>
      <c r="N4481" s="107"/>
      <c r="O4481" s="100"/>
      <c r="P4481" s="3">
        <f t="shared" si="69"/>
        <v>4000</v>
      </c>
    </row>
    <row r="4482" spans="1:16" x14ac:dyDescent="0.35">
      <c r="A4482" t="s">
        <v>10</v>
      </c>
      <c r="C4482" t="s">
        <v>19</v>
      </c>
      <c r="D4482" t="s">
        <v>44</v>
      </c>
      <c r="E4482" t="s">
        <v>976</v>
      </c>
      <c r="F4482" t="s">
        <v>977</v>
      </c>
      <c r="G4482">
        <v>3037</v>
      </c>
      <c r="H4482" t="s">
        <v>965</v>
      </c>
      <c r="I4482">
        <v>63300046</v>
      </c>
      <c r="J4482" t="s">
        <v>1542</v>
      </c>
      <c r="K4482" s="3"/>
      <c r="L4482" s="3">
        <v>-128546.99999999997</v>
      </c>
      <c r="M4482" s="3">
        <v>-133046.14499999996</v>
      </c>
      <c r="N4482" s="107"/>
      <c r="O4482" s="100"/>
      <c r="P4482" s="3">
        <f t="shared" si="69"/>
        <v>-261593.14499999993</v>
      </c>
    </row>
    <row r="4483" spans="1:16" x14ac:dyDescent="0.35">
      <c r="A4483" t="s">
        <v>10</v>
      </c>
      <c r="C4483" t="s">
        <v>19</v>
      </c>
      <c r="D4483" t="s">
        <v>44</v>
      </c>
      <c r="E4483" t="s">
        <v>1650</v>
      </c>
      <c r="F4483" t="s">
        <v>1651</v>
      </c>
      <c r="G4483">
        <v>3037</v>
      </c>
      <c r="H4483" t="s">
        <v>965</v>
      </c>
      <c r="I4483">
        <v>63300065</v>
      </c>
      <c r="J4483" t="s">
        <v>1627</v>
      </c>
      <c r="K4483" s="3"/>
      <c r="L4483" s="3">
        <v>20000</v>
      </c>
      <c r="M4483" s="3">
        <v>20000</v>
      </c>
      <c r="N4483" s="107"/>
      <c r="O4483" s="100"/>
      <c r="P4483" s="3">
        <f t="shared" si="69"/>
        <v>40000</v>
      </c>
    </row>
    <row r="4484" spans="1:16" x14ac:dyDescent="0.35">
      <c r="A4484" t="s">
        <v>10</v>
      </c>
      <c r="C4484" t="s">
        <v>19</v>
      </c>
      <c r="D4484" t="s">
        <v>44</v>
      </c>
      <c r="E4484" t="s">
        <v>978</v>
      </c>
      <c r="F4484" t="s">
        <v>979</v>
      </c>
      <c r="G4484">
        <v>3037</v>
      </c>
      <c r="H4484" t="s">
        <v>965</v>
      </c>
      <c r="I4484">
        <v>63300030</v>
      </c>
      <c r="J4484" t="s">
        <v>1488</v>
      </c>
      <c r="K4484" s="3"/>
      <c r="L4484" s="3">
        <v>81832.219999599998</v>
      </c>
      <c r="M4484" s="3">
        <v>81832.219999599998</v>
      </c>
      <c r="N4484" s="107"/>
      <c r="O4484" s="100"/>
      <c r="P4484" s="3">
        <f t="shared" ref="P4484:P4547" si="70">SUM(L4484:N4484)</f>
        <v>163664.4399992</v>
      </c>
    </row>
    <row r="4485" spans="1:16" x14ac:dyDescent="0.35">
      <c r="A4485" t="s">
        <v>10</v>
      </c>
      <c r="C4485" t="s">
        <v>19</v>
      </c>
      <c r="D4485" t="s">
        <v>44</v>
      </c>
      <c r="E4485" t="s">
        <v>978</v>
      </c>
      <c r="F4485" t="s">
        <v>979</v>
      </c>
      <c r="G4485">
        <v>3037</v>
      </c>
      <c r="H4485" t="s">
        <v>965</v>
      </c>
      <c r="I4485">
        <v>63300033</v>
      </c>
      <c r="J4485" t="s">
        <v>1661</v>
      </c>
      <c r="K4485" s="3"/>
      <c r="L4485" s="3">
        <v>48176.69</v>
      </c>
      <c r="M4485" s="3">
        <v>48176.69</v>
      </c>
      <c r="N4485" s="107"/>
      <c r="O4485" s="100"/>
      <c r="P4485" s="3">
        <f t="shared" si="70"/>
        <v>96353.38</v>
      </c>
    </row>
    <row r="4486" spans="1:16" x14ac:dyDescent="0.35">
      <c r="A4486" t="s">
        <v>10</v>
      </c>
      <c r="C4486" t="s">
        <v>19</v>
      </c>
      <c r="D4486" t="s">
        <v>44</v>
      </c>
      <c r="E4486" t="s">
        <v>978</v>
      </c>
      <c r="F4486" t="s">
        <v>979</v>
      </c>
      <c r="G4486">
        <v>3037</v>
      </c>
      <c r="H4486" t="s">
        <v>965</v>
      </c>
      <c r="I4486">
        <v>63300034</v>
      </c>
      <c r="J4486" t="s">
        <v>1872</v>
      </c>
      <c r="K4486" s="3"/>
      <c r="L4486" s="3">
        <v>1440</v>
      </c>
      <c r="M4486" s="3">
        <v>1440</v>
      </c>
      <c r="N4486" s="107"/>
      <c r="O4486" s="100"/>
      <c r="P4486" s="3">
        <f t="shared" si="70"/>
        <v>2880</v>
      </c>
    </row>
    <row r="4487" spans="1:16" x14ac:dyDescent="0.35">
      <c r="A4487" t="s">
        <v>10</v>
      </c>
      <c r="C4487" t="s">
        <v>19</v>
      </c>
      <c r="D4487" t="s">
        <v>44</v>
      </c>
      <c r="E4487" t="s">
        <v>978</v>
      </c>
      <c r="F4487" t="s">
        <v>979</v>
      </c>
      <c r="G4487">
        <v>3037</v>
      </c>
      <c r="H4487" t="s">
        <v>965</v>
      </c>
      <c r="I4487">
        <v>63300056</v>
      </c>
      <c r="J4487" t="s">
        <v>1536</v>
      </c>
      <c r="K4487" s="3"/>
      <c r="L4487" s="3">
        <v>1659797.761209534</v>
      </c>
      <c r="M4487" s="3">
        <v>1717890.6828518675</v>
      </c>
      <c r="N4487" s="107"/>
      <c r="O4487" s="100"/>
      <c r="P4487" s="3">
        <f t="shared" si="70"/>
        <v>3377688.4440614013</v>
      </c>
    </row>
    <row r="4488" spans="1:16" x14ac:dyDescent="0.35">
      <c r="A4488" t="s">
        <v>10</v>
      </c>
      <c r="C4488" t="s">
        <v>19</v>
      </c>
      <c r="D4488" t="s">
        <v>44</v>
      </c>
      <c r="E4488" t="s">
        <v>978</v>
      </c>
      <c r="F4488" t="s">
        <v>979</v>
      </c>
      <c r="G4488">
        <v>3037</v>
      </c>
      <c r="H4488" t="s">
        <v>965</v>
      </c>
      <c r="I4488">
        <v>63300060</v>
      </c>
      <c r="J4488" t="s">
        <v>1546</v>
      </c>
      <c r="K4488" s="3"/>
      <c r="L4488" s="3">
        <v>56379.759999900001</v>
      </c>
      <c r="M4488" s="3">
        <v>56379.759999900001</v>
      </c>
      <c r="N4488" s="107"/>
      <c r="O4488" s="100"/>
      <c r="P4488" s="3">
        <f t="shared" si="70"/>
        <v>112759.5199998</v>
      </c>
    </row>
    <row r="4489" spans="1:16" x14ac:dyDescent="0.35">
      <c r="A4489" t="s">
        <v>10</v>
      </c>
      <c r="C4489" t="s">
        <v>19</v>
      </c>
      <c r="D4489" t="s">
        <v>44</v>
      </c>
      <c r="E4489" t="s">
        <v>978</v>
      </c>
      <c r="F4489" t="s">
        <v>979</v>
      </c>
      <c r="G4489">
        <v>3037</v>
      </c>
      <c r="H4489" t="s">
        <v>965</v>
      </c>
      <c r="I4489">
        <v>63300065</v>
      </c>
      <c r="J4489" t="s">
        <v>1627</v>
      </c>
      <c r="K4489" s="3"/>
      <c r="L4489" s="3">
        <v>63827.909999900003</v>
      </c>
      <c r="M4489" s="3">
        <v>63827.909999900003</v>
      </c>
      <c r="N4489" s="107"/>
      <c r="O4489" s="100"/>
      <c r="P4489" s="3">
        <f t="shared" si="70"/>
        <v>127655.81999980001</v>
      </c>
    </row>
    <row r="4490" spans="1:16" x14ac:dyDescent="0.35">
      <c r="A4490" t="s">
        <v>10</v>
      </c>
      <c r="C4490" t="s">
        <v>19</v>
      </c>
      <c r="D4490" t="s">
        <v>44</v>
      </c>
      <c r="E4490" t="s">
        <v>978</v>
      </c>
      <c r="F4490" t="s">
        <v>979</v>
      </c>
      <c r="G4490">
        <v>3037</v>
      </c>
      <c r="H4490" t="s">
        <v>965</v>
      </c>
      <c r="I4490">
        <v>63300135</v>
      </c>
      <c r="J4490" t="s">
        <v>1895</v>
      </c>
      <c r="K4490" s="3"/>
      <c r="L4490" s="3">
        <v>840</v>
      </c>
      <c r="M4490" s="3">
        <v>840</v>
      </c>
      <c r="N4490" s="107"/>
      <c r="O4490" s="100"/>
      <c r="P4490" s="3">
        <f t="shared" si="70"/>
        <v>1680</v>
      </c>
    </row>
    <row r="4491" spans="1:16" x14ac:dyDescent="0.35">
      <c r="A4491" t="s">
        <v>10</v>
      </c>
      <c r="C4491" t="s">
        <v>19</v>
      </c>
      <c r="D4491" t="s">
        <v>44</v>
      </c>
      <c r="E4491" t="s">
        <v>978</v>
      </c>
      <c r="F4491" t="s">
        <v>979</v>
      </c>
      <c r="G4491">
        <v>3037</v>
      </c>
      <c r="H4491" t="s">
        <v>965</v>
      </c>
      <c r="I4491">
        <v>63300150</v>
      </c>
      <c r="J4491" t="s">
        <v>1680</v>
      </c>
      <c r="K4491" s="3"/>
      <c r="L4491" s="3">
        <v>29168.046759269881</v>
      </c>
      <c r="M4491" s="3">
        <v>29751.40769445528</v>
      </c>
      <c r="N4491" s="107"/>
      <c r="O4491" s="100"/>
      <c r="P4491" s="3">
        <f t="shared" si="70"/>
        <v>58919.454453725164</v>
      </c>
    </row>
    <row r="4492" spans="1:16" x14ac:dyDescent="0.35">
      <c r="A4492" t="s">
        <v>10</v>
      </c>
      <c r="C4492" t="s">
        <v>19</v>
      </c>
      <c r="D4492" t="s">
        <v>44</v>
      </c>
      <c r="E4492" t="s">
        <v>978</v>
      </c>
      <c r="F4492" t="s">
        <v>979</v>
      </c>
      <c r="G4492">
        <v>3037</v>
      </c>
      <c r="H4492" t="s">
        <v>965</v>
      </c>
      <c r="I4492">
        <v>63300155</v>
      </c>
      <c r="J4492" t="s">
        <v>1877</v>
      </c>
      <c r="K4492" s="3"/>
      <c r="L4492" s="3">
        <v>1500</v>
      </c>
      <c r="M4492" s="3">
        <v>1500</v>
      </c>
      <c r="N4492" s="107"/>
      <c r="O4492" s="100"/>
      <c r="P4492" s="3">
        <f t="shared" si="70"/>
        <v>3000</v>
      </c>
    </row>
    <row r="4493" spans="1:16" x14ac:dyDescent="0.35">
      <c r="A4493" t="s">
        <v>10</v>
      </c>
      <c r="C4493" t="s">
        <v>19</v>
      </c>
      <c r="D4493" t="s">
        <v>44</v>
      </c>
      <c r="E4493" t="s">
        <v>980</v>
      </c>
      <c r="F4493" t="s">
        <v>981</v>
      </c>
      <c r="G4493">
        <v>3037</v>
      </c>
      <c r="H4493" t="s">
        <v>965</v>
      </c>
      <c r="I4493">
        <v>63300056</v>
      </c>
      <c r="J4493" t="s">
        <v>1536</v>
      </c>
      <c r="K4493" s="3"/>
      <c r="L4493" s="3">
        <v>175042.58586191229</v>
      </c>
      <c r="M4493" s="3">
        <v>181169.07636707919</v>
      </c>
      <c r="N4493" s="107"/>
      <c r="O4493" s="100"/>
      <c r="P4493" s="3">
        <f t="shared" si="70"/>
        <v>356211.66222899151</v>
      </c>
    </row>
    <row r="4494" spans="1:16" x14ac:dyDescent="0.35">
      <c r="A4494" t="s">
        <v>10</v>
      </c>
      <c r="C4494" t="s">
        <v>19</v>
      </c>
      <c r="D4494" t="s">
        <v>44</v>
      </c>
      <c r="E4494" t="s">
        <v>980</v>
      </c>
      <c r="F4494" t="s">
        <v>981</v>
      </c>
      <c r="G4494">
        <v>3037</v>
      </c>
      <c r="H4494" t="s">
        <v>965</v>
      </c>
      <c r="I4494">
        <v>63300060</v>
      </c>
      <c r="J4494" t="s">
        <v>1546</v>
      </c>
      <c r="K4494" s="3"/>
      <c r="L4494" s="3">
        <v>4163.2199999000004</v>
      </c>
      <c r="M4494" s="3">
        <v>4163.2199999000004</v>
      </c>
      <c r="N4494" s="107"/>
      <c r="O4494" s="100"/>
      <c r="P4494" s="3">
        <f t="shared" si="70"/>
        <v>8326.4399998000008</v>
      </c>
    </row>
    <row r="4495" spans="1:16" x14ac:dyDescent="0.35">
      <c r="A4495" t="s">
        <v>10</v>
      </c>
      <c r="C4495" t="s">
        <v>19</v>
      </c>
      <c r="D4495" t="s">
        <v>44</v>
      </c>
      <c r="E4495" t="s">
        <v>980</v>
      </c>
      <c r="F4495" t="s">
        <v>981</v>
      </c>
      <c r="G4495">
        <v>3037</v>
      </c>
      <c r="H4495" t="s">
        <v>965</v>
      </c>
      <c r="I4495">
        <v>63300065</v>
      </c>
      <c r="J4495" t="s">
        <v>1627</v>
      </c>
      <c r="K4495" s="3"/>
      <c r="L4495" s="3">
        <v>3000</v>
      </c>
      <c r="M4495" s="3">
        <v>3000</v>
      </c>
      <c r="N4495" s="107"/>
      <c r="O4495" s="100"/>
      <c r="P4495" s="3">
        <f t="shared" si="70"/>
        <v>6000</v>
      </c>
    </row>
    <row r="4496" spans="1:16" x14ac:dyDescent="0.35">
      <c r="A4496" t="s">
        <v>10</v>
      </c>
      <c r="C4496" t="s">
        <v>19</v>
      </c>
      <c r="D4496" t="s">
        <v>44</v>
      </c>
      <c r="E4496" t="s">
        <v>980</v>
      </c>
      <c r="F4496" t="s">
        <v>981</v>
      </c>
      <c r="G4496">
        <v>3037</v>
      </c>
      <c r="H4496" t="s">
        <v>965</v>
      </c>
      <c r="I4496">
        <v>63300150</v>
      </c>
      <c r="J4496" t="s">
        <v>1680</v>
      </c>
      <c r="K4496" s="3"/>
      <c r="L4496" s="3">
        <v>4649.0588616960003</v>
      </c>
      <c r="M4496" s="3">
        <v>4742.0400389299202</v>
      </c>
      <c r="N4496" s="107"/>
      <c r="O4496" s="100"/>
      <c r="P4496" s="3">
        <f t="shared" si="70"/>
        <v>9391.0989006259206</v>
      </c>
    </row>
    <row r="4497" spans="1:16" x14ac:dyDescent="0.35">
      <c r="A4497" t="s">
        <v>10</v>
      </c>
      <c r="C4497" t="s">
        <v>19</v>
      </c>
      <c r="D4497" t="s">
        <v>44</v>
      </c>
      <c r="E4497" t="s">
        <v>1652</v>
      </c>
      <c r="F4497" t="s">
        <v>1653</v>
      </c>
      <c r="G4497">
        <v>3037</v>
      </c>
      <c r="H4497" t="s">
        <v>965</v>
      </c>
      <c r="I4497">
        <v>63300065</v>
      </c>
      <c r="J4497" t="s">
        <v>1627</v>
      </c>
      <c r="K4497" s="3"/>
      <c r="L4497" s="3">
        <v>153780</v>
      </c>
      <c r="M4497" s="3">
        <v>153780</v>
      </c>
      <c r="N4497" s="107"/>
      <c r="O4497" s="100"/>
      <c r="P4497" s="3">
        <f t="shared" si="70"/>
        <v>307560</v>
      </c>
    </row>
    <row r="4498" spans="1:16" x14ac:dyDescent="0.35">
      <c r="A4498" t="s">
        <v>10</v>
      </c>
      <c r="C4498" t="s">
        <v>19</v>
      </c>
      <c r="D4498" t="s">
        <v>44</v>
      </c>
      <c r="E4498" t="s">
        <v>982</v>
      </c>
      <c r="F4498" t="s">
        <v>983</v>
      </c>
      <c r="G4498">
        <v>3037</v>
      </c>
      <c r="H4498" t="s">
        <v>965</v>
      </c>
      <c r="I4498">
        <v>63300056</v>
      </c>
      <c r="J4498" t="s">
        <v>1536</v>
      </c>
      <c r="K4498" s="3"/>
      <c r="L4498" s="3">
        <v>39957.238273711853</v>
      </c>
      <c r="M4498" s="3">
        <v>41355.741613291764</v>
      </c>
      <c r="N4498" s="107"/>
      <c r="O4498" s="100"/>
      <c r="P4498" s="3">
        <f t="shared" si="70"/>
        <v>81312.979887003617</v>
      </c>
    </row>
    <row r="4499" spans="1:16" x14ac:dyDescent="0.35">
      <c r="A4499" t="s">
        <v>10</v>
      </c>
      <c r="C4499" t="s">
        <v>19</v>
      </c>
      <c r="D4499" t="s">
        <v>44</v>
      </c>
      <c r="E4499" t="s">
        <v>982</v>
      </c>
      <c r="F4499" t="s">
        <v>983</v>
      </c>
      <c r="G4499">
        <v>3037</v>
      </c>
      <c r="H4499" t="s">
        <v>965</v>
      </c>
      <c r="I4499">
        <v>63300065</v>
      </c>
      <c r="J4499" t="s">
        <v>1627</v>
      </c>
      <c r="K4499" s="3"/>
      <c r="L4499" s="3">
        <v>149.7570001</v>
      </c>
      <c r="M4499" s="3">
        <v>149.7570001</v>
      </c>
      <c r="N4499" s="107"/>
      <c r="O4499" s="100"/>
      <c r="P4499" s="3">
        <f t="shared" si="70"/>
        <v>299.5140002</v>
      </c>
    </row>
    <row r="4500" spans="1:16" x14ac:dyDescent="0.35">
      <c r="A4500" t="s">
        <v>10</v>
      </c>
      <c r="C4500" t="s">
        <v>19</v>
      </c>
      <c r="D4500" t="s">
        <v>44</v>
      </c>
      <c r="E4500" t="s">
        <v>982</v>
      </c>
      <c r="F4500" t="s">
        <v>983</v>
      </c>
      <c r="G4500">
        <v>3037</v>
      </c>
      <c r="H4500" t="s">
        <v>965</v>
      </c>
      <c r="I4500">
        <v>63300152</v>
      </c>
      <c r="J4500" t="s">
        <v>1741</v>
      </c>
      <c r="K4500" s="3"/>
      <c r="L4500" s="3">
        <v>2101.19184</v>
      </c>
      <c r="M4500" s="3">
        <v>2143.2156768</v>
      </c>
      <c r="N4500" s="107"/>
      <c r="O4500" s="100"/>
      <c r="P4500" s="3">
        <f t="shared" si="70"/>
        <v>4244.4075167999999</v>
      </c>
    </row>
    <row r="4501" spans="1:16" x14ac:dyDescent="0.35">
      <c r="A4501" t="s">
        <v>10</v>
      </c>
      <c r="C4501" t="s">
        <v>19</v>
      </c>
      <c r="D4501" t="s">
        <v>44</v>
      </c>
      <c r="E4501" t="s">
        <v>948</v>
      </c>
      <c r="F4501" t="s">
        <v>949</v>
      </c>
      <c r="G4501">
        <v>3042</v>
      </c>
      <c r="H4501" t="s">
        <v>950</v>
      </c>
      <c r="I4501">
        <v>63300030</v>
      </c>
      <c r="J4501" t="s">
        <v>1488</v>
      </c>
      <c r="K4501" s="3"/>
      <c r="L4501" s="3">
        <v>21633.96</v>
      </c>
      <c r="M4501" s="3">
        <v>21633.96</v>
      </c>
      <c r="N4501" s="107"/>
      <c r="O4501" s="100"/>
      <c r="P4501" s="3">
        <f t="shared" si="70"/>
        <v>43267.92</v>
      </c>
    </row>
    <row r="4502" spans="1:16" x14ac:dyDescent="0.35">
      <c r="A4502" t="s">
        <v>10</v>
      </c>
      <c r="C4502" t="s">
        <v>19</v>
      </c>
      <c r="D4502" t="s">
        <v>44</v>
      </c>
      <c r="E4502" t="s">
        <v>948</v>
      </c>
      <c r="F4502" t="s">
        <v>949</v>
      </c>
      <c r="G4502">
        <v>3042</v>
      </c>
      <c r="H4502" t="s">
        <v>950</v>
      </c>
      <c r="I4502">
        <v>63300056</v>
      </c>
      <c r="J4502" t="s">
        <v>1536</v>
      </c>
      <c r="K4502" s="3"/>
      <c r="L4502" s="3">
        <v>1251835.9526466308</v>
      </c>
      <c r="M4502" s="3">
        <v>1295650.2109892629</v>
      </c>
      <c r="N4502" s="107"/>
      <c r="O4502" s="100"/>
      <c r="P4502" s="3">
        <f t="shared" si="70"/>
        <v>2547486.1636358937</v>
      </c>
    </row>
    <row r="4503" spans="1:16" x14ac:dyDescent="0.35">
      <c r="A4503" t="s">
        <v>10</v>
      </c>
      <c r="C4503" t="s">
        <v>19</v>
      </c>
      <c r="D4503" t="s">
        <v>44</v>
      </c>
      <c r="E4503" t="s">
        <v>951</v>
      </c>
      <c r="F4503" t="s">
        <v>952</v>
      </c>
      <c r="G4503">
        <v>3042</v>
      </c>
      <c r="H4503" t="s">
        <v>950</v>
      </c>
      <c r="I4503">
        <v>63300056</v>
      </c>
      <c r="J4503" t="s">
        <v>1536</v>
      </c>
      <c r="K4503" s="3"/>
      <c r="L4503" s="3">
        <v>1438522.6455099238</v>
      </c>
      <c r="M4503" s="3">
        <v>1488870.9381027711</v>
      </c>
      <c r="N4503" s="107"/>
      <c r="O4503" s="100"/>
      <c r="P4503" s="3">
        <f t="shared" si="70"/>
        <v>2927393.5836126949</v>
      </c>
    </row>
    <row r="4504" spans="1:16" x14ac:dyDescent="0.35">
      <c r="A4504" t="s">
        <v>10</v>
      </c>
      <c r="C4504" t="s">
        <v>19</v>
      </c>
      <c r="D4504" t="s">
        <v>44</v>
      </c>
      <c r="E4504" t="s">
        <v>951</v>
      </c>
      <c r="F4504" t="s">
        <v>952</v>
      </c>
      <c r="G4504">
        <v>3042</v>
      </c>
      <c r="H4504" t="s">
        <v>950</v>
      </c>
      <c r="I4504">
        <v>63300150</v>
      </c>
      <c r="J4504" t="s">
        <v>1680</v>
      </c>
      <c r="K4504" s="3"/>
      <c r="L4504" s="3">
        <v>33292.800000000003</v>
      </c>
      <c r="M4504" s="3">
        <v>33958.656000000003</v>
      </c>
      <c r="N4504" s="107"/>
      <c r="O4504" s="100"/>
      <c r="P4504" s="3">
        <f t="shared" si="70"/>
        <v>67251.456000000006</v>
      </c>
    </row>
    <row r="4505" spans="1:16" x14ac:dyDescent="0.35">
      <c r="A4505" t="s">
        <v>10</v>
      </c>
      <c r="C4505" t="s">
        <v>19</v>
      </c>
      <c r="D4505" t="s">
        <v>44</v>
      </c>
      <c r="E4505" t="s">
        <v>953</v>
      </c>
      <c r="F4505" t="s">
        <v>954</v>
      </c>
      <c r="G4505">
        <v>3042</v>
      </c>
      <c r="H4505" t="s">
        <v>950</v>
      </c>
      <c r="I4505">
        <v>63300056</v>
      </c>
      <c r="J4505" t="s">
        <v>1536</v>
      </c>
      <c r="K4505" s="3"/>
      <c r="L4505" s="3">
        <v>157521.87143937772</v>
      </c>
      <c r="M4505" s="3">
        <v>163035.13693975593</v>
      </c>
      <c r="N4505" s="107"/>
      <c r="O4505" s="100"/>
      <c r="P4505" s="3">
        <f t="shared" si="70"/>
        <v>320557.00837913365</v>
      </c>
    </row>
    <row r="4506" spans="1:16" x14ac:dyDescent="0.35">
      <c r="A4506" t="s">
        <v>10</v>
      </c>
      <c r="C4506" t="s">
        <v>19</v>
      </c>
      <c r="D4506" t="s">
        <v>44</v>
      </c>
      <c r="E4506" t="s">
        <v>955</v>
      </c>
      <c r="F4506" t="s">
        <v>956</v>
      </c>
      <c r="G4506">
        <v>3042</v>
      </c>
      <c r="H4506" t="s">
        <v>950</v>
      </c>
      <c r="I4506">
        <v>63300056</v>
      </c>
      <c r="J4506" t="s">
        <v>1536</v>
      </c>
      <c r="K4506" s="3"/>
      <c r="L4506" s="3">
        <v>910564.61843904562</v>
      </c>
      <c r="M4506" s="3">
        <v>942434.38008441217</v>
      </c>
      <c r="N4506" s="107"/>
      <c r="O4506" s="100"/>
      <c r="P4506" s="3">
        <f t="shared" si="70"/>
        <v>1852998.9985234579</v>
      </c>
    </row>
    <row r="4507" spans="1:16" x14ac:dyDescent="0.35">
      <c r="A4507" t="s">
        <v>10</v>
      </c>
      <c r="C4507" t="s">
        <v>19</v>
      </c>
      <c r="D4507" t="s">
        <v>44</v>
      </c>
      <c r="E4507" t="s">
        <v>957</v>
      </c>
      <c r="F4507" t="s">
        <v>958</v>
      </c>
      <c r="G4507">
        <v>3042</v>
      </c>
      <c r="H4507" t="s">
        <v>950</v>
      </c>
      <c r="I4507">
        <v>63300056</v>
      </c>
      <c r="J4507" t="s">
        <v>1536</v>
      </c>
      <c r="K4507" s="3"/>
      <c r="L4507" s="3">
        <v>18485.037144220227</v>
      </c>
      <c r="M4507" s="3">
        <v>19132.013444267934</v>
      </c>
      <c r="N4507" s="107"/>
      <c r="O4507" s="100"/>
      <c r="P4507" s="3">
        <f t="shared" si="70"/>
        <v>37617.050588488157</v>
      </c>
    </row>
    <row r="4508" spans="1:16" x14ac:dyDescent="0.35">
      <c r="A4508" t="s">
        <v>10</v>
      </c>
      <c r="C4508" t="s">
        <v>19</v>
      </c>
      <c r="D4508" t="s">
        <v>44</v>
      </c>
      <c r="E4508" t="s">
        <v>957</v>
      </c>
      <c r="F4508" t="s">
        <v>958</v>
      </c>
      <c r="G4508">
        <v>3042</v>
      </c>
      <c r="H4508" t="s">
        <v>950</v>
      </c>
      <c r="I4508">
        <v>63300152</v>
      </c>
      <c r="J4508" t="s">
        <v>1741</v>
      </c>
      <c r="K4508" s="3"/>
      <c r="L4508" s="3">
        <v>4087.773216</v>
      </c>
      <c r="M4508" s="3">
        <v>4169.5286803199997</v>
      </c>
      <c r="N4508" s="107"/>
      <c r="O4508" s="100"/>
      <c r="P4508" s="3">
        <f t="shared" si="70"/>
        <v>8257.3018963199993</v>
      </c>
    </row>
    <row r="4509" spans="1:16" x14ac:dyDescent="0.35">
      <c r="A4509" t="s">
        <v>10</v>
      </c>
      <c r="C4509" t="s">
        <v>19</v>
      </c>
      <c r="D4509" t="s">
        <v>44</v>
      </c>
      <c r="E4509" t="s">
        <v>959</v>
      </c>
      <c r="F4509" t="s">
        <v>960</v>
      </c>
      <c r="G4509">
        <v>3042</v>
      </c>
      <c r="H4509" t="s">
        <v>950</v>
      </c>
      <c r="I4509">
        <v>63300052</v>
      </c>
      <c r="J4509" t="s">
        <v>1541</v>
      </c>
      <c r="K4509" s="3"/>
      <c r="L4509" s="3">
        <v>389152.59262557275</v>
      </c>
      <c r="M4509" s="3">
        <v>402772.93336746778</v>
      </c>
      <c r="N4509" s="107"/>
      <c r="O4509" s="100"/>
      <c r="P4509" s="3">
        <f t="shared" si="70"/>
        <v>791925.52599304053</v>
      </c>
    </row>
    <row r="4510" spans="1:16" x14ac:dyDescent="0.35">
      <c r="A4510" t="s">
        <v>10</v>
      </c>
      <c r="C4510" t="s">
        <v>19</v>
      </c>
      <c r="D4510" t="s">
        <v>44</v>
      </c>
      <c r="E4510" t="s">
        <v>959</v>
      </c>
      <c r="F4510" t="s">
        <v>960</v>
      </c>
      <c r="G4510">
        <v>3042</v>
      </c>
      <c r="H4510" t="s">
        <v>950</v>
      </c>
      <c r="I4510">
        <v>63300056</v>
      </c>
      <c r="J4510" t="s">
        <v>1536</v>
      </c>
      <c r="K4510" s="3"/>
      <c r="L4510" s="3">
        <v>80660.950537841272</v>
      </c>
      <c r="M4510" s="3">
        <v>83484.083806665716</v>
      </c>
      <c r="N4510" s="107"/>
      <c r="O4510" s="100"/>
      <c r="P4510" s="3">
        <f t="shared" si="70"/>
        <v>164145.03434450697</v>
      </c>
    </row>
    <row r="4511" spans="1:16" x14ac:dyDescent="0.35">
      <c r="A4511" t="s">
        <v>10</v>
      </c>
      <c r="C4511" t="s">
        <v>19</v>
      </c>
      <c r="D4511" t="s">
        <v>44</v>
      </c>
      <c r="E4511" t="s">
        <v>959</v>
      </c>
      <c r="F4511" t="s">
        <v>960</v>
      </c>
      <c r="G4511">
        <v>3042</v>
      </c>
      <c r="H4511" t="s">
        <v>950</v>
      </c>
      <c r="I4511">
        <v>63300065</v>
      </c>
      <c r="J4511" t="s">
        <v>1627</v>
      </c>
      <c r="K4511" s="3"/>
      <c r="L4511" s="3">
        <v>5758.8399998000004</v>
      </c>
      <c r="M4511" s="3">
        <v>5758.8399998000004</v>
      </c>
      <c r="N4511" s="107"/>
      <c r="O4511" s="100"/>
      <c r="P4511" s="3">
        <f t="shared" si="70"/>
        <v>11517.679999600001</v>
      </c>
    </row>
    <row r="4512" spans="1:16" x14ac:dyDescent="0.35">
      <c r="A4512" t="s">
        <v>10</v>
      </c>
      <c r="C4512" t="s">
        <v>19</v>
      </c>
      <c r="D4512" t="s">
        <v>44</v>
      </c>
      <c r="E4512" t="s">
        <v>1860</v>
      </c>
      <c r="F4512" t="s">
        <v>1861</v>
      </c>
      <c r="G4512">
        <v>3042</v>
      </c>
      <c r="H4512" t="s">
        <v>950</v>
      </c>
      <c r="I4512">
        <v>63300152</v>
      </c>
      <c r="J4512" t="s">
        <v>1741</v>
      </c>
      <c r="K4512" s="3"/>
      <c r="L4512" s="3">
        <v>23091.1188359796</v>
      </c>
      <c r="M4512" s="3">
        <v>23552.941212699192</v>
      </c>
      <c r="N4512" s="107"/>
      <c r="O4512" s="100"/>
      <c r="P4512" s="3">
        <f t="shared" si="70"/>
        <v>46644.060048678788</v>
      </c>
    </row>
    <row r="4513" spans="1:16" x14ac:dyDescent="0.35">
      <c r="A4513" t="s">
        <v>10</v>
      </c>
      <c r="C4513" t="s">
        <v>19</v>
      </c>
      <c r="D4513" t="s">
        <v>44</v>
      </c>
      <c r="E4513" t="s">
        <v>1860</v>
      </c>
      <c r="F4513" t="s">
        <v>1861</v>
      </c>
      <c r="G4513">
        <v>3042</v>
      </c>
      <c r="H4513" t="s">
        <v>950</v>
      </c>
      <c r="I4513">
        <v>63300155</v>
      </c>
      <c r="J4513" t="s">
        <v>1877</v>
      </c>
      <c r="K4513" s="3"/>
      <c r="L4513" s="3">
        <v>720</v>
      </c>
      <c r="M4513" s="3">
        <v>720</v>
      </c>
      <c r="N4513" s="107"/>
      <c r="O4513" s="100"/>
      <c r="P4513" s="3">
        <f t="shared" si="70"/>
        <v>1440</v>
      </c>
    </row>
    <row r="4514" spans="1:16" x14ac:dyDescent="0.35">
      <c r="A4514" t="s">
        <v>10</v>
      </c>
      <c r="C4514" t="s">
        <v>19</v>
      </c>
      <c r="D4514" t="s">
        <v>44</v>
      </c>
      <c r="E4514" t="s">
        <v>961</v>
      </c>
      <c r="F4514" t="s">
        <v>962</v>
      </c>
      <c r="G4514">
        <v>3042</v>
      </c>
      <c r="H4514" t="s">
        <v>950</v>
      </c>
      <c r="I4514">
        <v>63300030</v>
      </c>
      <c r="J4514" t="s">
        <v>1488</v>
      </c>
      <c r="K4514" s="3"/>
      <c r="L4514" s="3">
        <v>63484.339999900003</v>
      </c>
      <c r="M4514" s="3">
        <v>63484.339999900003</v>
      </c>
      <c r="N4514" s="107"/>
      <c r="O4514" s="100"/>
      <c r="P4514" s="3">
        <f t="shared" si="70"/>
        <v>126968.67999980001</v>
      </c>
    </row>
    <row r="4515" spans="1:16" x14ac:dyDescent="0.35">
      <c r="A4515" t="s">
        <v>10</v>
      </c>
      <c r="C4515" t="s">
        <v>19</v>
      </c>
      <c r="D4515" t="s">
        <v>44</v>
      </c>
      <c r="E4515" t="s">
        <v>961</v>
      </c>
      <c r="F4515" t="s">
        <v>962</v>
      </c>
      <c r="G4515">
        <v>3042</v>
      </c>
      <c r="H4515" t="s">
        <v>950</v>
      </c>
      <c r="I4515">
        <v>63300033</v>
      </c>
      <c r="J4515" t="s">
        <v>1661</v>
      </c>
      <c r="K4515" s="3"/>
      <c r="L4515" s="3">
        <v>62999.32</v>
      </c>
      <c r="M4515" s="3">
        <v>62999.32</v>
      </c>
      <c r="N4515" s="107"/>
      <c r="O4515" s="100"/>
      <c r="P4515" s="3">
        <f t="shared" si="70"/>
        <v>125998.64</v>
      </c>
    </row>
    <row r="4516" spans="1:16" x14ac:dyDescent="0.35">
      <c r="A4516" t="s">
        <v>10</v>
      </c>
      <c r="C4516" t="s">
        <v>19</v>
      </c>
      <c r="D4516" t="s">
        <v>44</v>
      </c>
      <c r="E4516" t="s">
        <v>961</v>
      </c>
      <c r="F4516" t="s">
        <v>962</v>
      </c>
      <c r="G4516">
        <v>3042</v>
      </c>
      <c r="H4516" t="s">
        <v>950</v>
      </c>
      <c r="I4516">
        <v>63300056</v>
      </c>
      <c r="J4516" t="s">
        <v>1536</v>
      </c>
      <c r="K4516" s="3"/>
      <c r="L4516" s="3">
        <v>605050.3688334882</v>
      </c>
      <c r="M4516" s="3">
        <v>626227.13174266019</v>
      </c>
      <c r="N4516" s="107"/>
      <c r="O4516" s="100"/>
      <c r="P4516" s="3">
        <f t="shared" si="70"/>
        <v>1231277.5005761483</v>
      </c>
    </row>
    <row r="4517" spans="1:16" x14ac:dyDescent="0.35">
      <c r="A4517" t="s">
        <v>10</v>
      </c>
      <c r="C4517" t="s">
        <v>19</v>
      </c>
      <c r="D4517" t="s">
        <v>44</v>
      </c>
      <c r="E4517" t="s">
        <v>961</v>
      </c>
      <c r="F4517" t="s">
        <v>962</v>
      </c>
      <c r="G4517">
        <v>3042</v>
      </c>
      <c r="H4517" t="s">
        <v>950</v>
      </c>
      <c r="I4517">
        <v>63300060</v>
      </c>
      <c r="J4517" t="s">
        <v>1546</v>
      </c>
      <c r="K4517" s="3"/>
      <c r="L4517" s="3">
        <v>6956.1500002000002</v>
      </c>
      <c r="M4517" s="3">
        <v>6956.1500002000002</v>
      </c>
      <c r="N4517" s="107"/>
      <c r="O4517" s="100"/>
      <c r="P4517" s="3">
        <f t="shared" si="70"/>
        <v>13912.3000004</v>
      </c>
    </row>
    <row r="4518" spans="1:16" x14ac:dyDescent="0.35">
      <c r="A4518" t="s">
        <v>10</v>
      </c>
      <c r="C4518" t="s">
        <v>19</v>
      </c>
      <c r="D4518" t="s">
        <v>44</v>
      </c>
      <c r="E4518" t="s">
        <v>928</v>
      </c>
      <c r="F4518" t="s">
        <v>929</v>
      </c>
      <c r="G4518">
        <v>3065</v>
      </c>
      <c r="H4518" t="s">
        <v>930</v>
      </c>
      <c r="I4518">
        <v>63300046</v>
      </c>
      <c r="J4518" t="s">
        <v>1542</v>
      </c>
      <c r="K4518" s="3"/>
      <c r="L4518" s="3">
        <v>-169682.03999999998</v>
      </c>
      <c r="M4518" s="3">
        <v>-175620.91139999995</v>
      </c>
      <c r="N4518" s="107"/>
      <c r="O4518" s="100"/>
      <c r="P4518" s="3">
        <f t="shared" si="70"/>
        <v>-345302.9513999999</v>
      </c>
    </row>
    <row r="4519" spans="1:16" x14ac:dyDescent="0.35">
      <c r="A4519" t="s">
        <v>10</v>
      </c>
      <c r="C4519" t="s">
        <v>19</v>
      </c>
      <c r="D4519" t="s">
        <v>44</v>
      </c>
      <c r="E4519" t="s">
        <v>928</v>
      </c>
      <c r="F4519" t="s">
        <v>929</v>
      </c>
      <c r="G4519">
        <v>3065</v>
      </c>
      <c r="H4519" t="s">
        <v>930</v>
      </c>
      <c r="I4519">
        <v>63300052</v>
      </c>
      <c r="J4519" t="s">
        <v>1541</v>
      </c>
      <c r="K4519" s="3"/>
      <c r="L4519" s="3">
        <v>2818579.4364727302</v>
      </c>
      <c r="M4519" s="3">
        <v>2917229.7167492756</v>
      </c>
      <c r="N4519" s="107"/>
      <c r="O4519" s="100"/>
      <c r="P4519" s="3">
        <f t="shared" si="70"/>
        <v>5735809.1532220058</v>
      </c>
    </row>
    <row r="4520" spans="1:16" x14ac:dyDescent="0.35">
      <c r="A4520" t="s">
        <v>10</v>
      </c>
      <c r="C4520" t="s">
        <v>19</v>
      </c>
      <c r="D4520" t="s">
        <v>44</v>
      </c>
      <c r="E4520" t="s">
        <v>928</v>
      </c>
      <c r="F4520" t="s">
        <v>929</v>
      </c>
      <c r="G4520">
        <v>3065</v>
      </c>
      <c r="H4520" t="s">
        <v>930</v>
      </c>
      <c r="I4520">
        <v>63300056</v>
      </c>
      <c r="J4520" t="s">
        <v>1536</v>
      </c>
      <c r="K4520" s="3"/>
      <c r="L4520" s="3">
        <v>3773731.5278983871</v>
      </c>
      <c r="M4520" s="3">
        <v>3905812.1313748304</v>
      </c>
      <c r="N4520" s="107"/>
      <c r="O4520" s="100"/>
      <c r="P4520" s="3">
        <f t="shared" si="70"/>
        <v>7679543.6592732174</v>
      </c>
    </row>
    <row r="4521" spans="1:16" x14ac:dyDescent="0.35">
      <c r="A4521" t="s">
        <v>10</v>
      </c>
      <c r="C4521" t="s">
        <v>19</v>
      </c>
      <c r="D4521" t="s">
        <v>44</v>
      </c>
      <c r="E4521" t="s">
        <v>931</v>
      </c>
      <c r="F4521" t="s">
        <v>932</v>
      </c>
      <c r="G4521">
        <v>3065</v>
      </c>
      <c r="H4521" t="s">
        <v>930</v>
      </c>
      <c r="I4521">
        <v>63300056</v>
      </c>
      <c r="J4521" t="s">
        <v>1536</v>
      </c>
      <c r="K4521" s="3"/>
      <c r="L4521" s="3">
        <v>134235.04229508658</v>
      </c>
      <c r="M4521" s="3">
        <v>138933.26877541459</v>
      </c>
      <c r="N4521" s="107"/>
      <c r="O4521" s="100"/>
      <c r="P4521" s="3">
        <f t="shared" si="70"/>
        <v>273168.31107050116</v>
      </c>
    </row>
    <row r="4522" spans="1:16" x14ac:dyDescent="0.35">
      <c r="A4522" t="s">
        <v>10</v>
      </c>
      <c r="C4522" t="s">
        <v>19</v>
      </c>
      <c r="D4522" t="s">
        <v>44</v>
      </c>
      <c r="E4522" t="s">
        <v>933</v>
      </c>
      <c r="F4522" t="s">
        <v>934</v>
      </c>
      <c r="G4522">
        <v>3065</v>
      </c>
      <c r="H4522" t="s">
        <v>930</v>
      </c>
      <c r="I4522">
        <v>63300030</v>
      </c>
      <c r="J4522" t="s">
        <v>1488</v>
      </c>
      <c r="K4522" s="3"/>
      <c r="L4522" s="3">
        <v>119800</v>
      </c>
      <c r="M4522" s="3">
        <v>119800</v>
      </c>
      <c r="N4522" s="107"/>
      <c r="O4522" s="100"/>
      <c r="P4522" s="3">
        <f t="shared" si="70"/>
        <v>239600</v>
      </c>
    </row>
    <row r="4523" spans="1:16" x14ac:dyDescent="0.35">
      <c r="A4523" t="s">
        <v>10</v>
      </c>
      <c r="C4523" t="s">
        <v>19</v>
      </c>
      <c r="D4523" t="s">
        <v>44</v>
      </c>
      <c r="E4523" t="s">
        <v>933</v>
      </c>
      <c r="F4523" t="s">
        <v>934</v>
      </c>
      <c r="G4523">
        <v>3065</v>
      </c>
      <c r="H4523" t="s">
        <v>930</v>
      </c>
      <c r="I4523">
        <v>63300056</v>
      </c>
      <c r="J4523" t="s">
        <v>1536</v>
      </c>
      <c r="K4523" s="3"/>
      <c r="L4523" s="3">
        <v>54173.10400421849</v>
      </c>
      <c r="M4523" s="3">
        <v>56069.16264436613</v>
      </c>
      <c r="N4523" s="107"/>
      <c r="O4523" s="100"/>
      <c r="P4523" s="3">
        <f t="shared" si="70"/>
        <v>110242.26664858463</v>
      </c>
    </row>
    <row r="4524" spans="1:16" x14ac:dyDescent="0.35">
      <c r="A4524" t="s">
        <v>10</v>
      </c>
      <c r="C4524" t="s">
        <v>19</v>
      </c>
      <c r="D4524" t="s">
        <v>44</v>
      </c>
      <c r="E4524" t="s">
        <v>933</v>
      </c>
      <c r="F4524" t="s">
        <v>934</v>
      </c>
      <c r="G4524">
        <v>3065</v>
      </c>
      <c r="H4524" t="s">
        <v>930</v>
      </c>
      <c r="I4524">
        <v>63300150</v>
      </c>
      <c r="J4524" t="s">
        <v>1680</v>
      </c>
      <c r="K4524" s="3"/>
      <c r="L4524" s="3">
        <v>520.20000000000005</v>
      </c>
      <c r="M4524" s="3">
        <v>530.60400000000004</v>
      </c>
      <c r="N4524" s="107"/>
      <c r="O4524" s="100"/>
      <c r="P4524" s="3">
        <f t="shared" si="70"/>
        <v>1050.8040000000001</v>
      </c>
    </row>
    <row r="4525" spans="1:16" x14ac:dyDescent="0.35">
      <c r="A4525" t="s">
        <v>10</v>
      </c>
      <c r="C4525" t="s">
        <v>19</v>
      </c>
      <c r="D4525" t="s">
        <v>44</v>
      </c>
      <c r="E4525" t="s">
        <v>935</v>
      </c>
      <c r="F4525" t="s">
        <v>936</v>
      </c>
      <c r="G4525">
        <v>3065</v>
      </c>
      <c r="H4525" t="s">
        <v>930</v>
      </c>
      <c r="I4525">
        <v>63300056</v>
      </c>
      <c r="J4525" t="s">
        <v>1536</v>
      </c>
      <c r="K4525" s="3"/>
      <c r="L4525" s="3">
        <v>642614.17462453549</v>
      </c>
      <c r="M4525" s="3">
        <v>664405.67073639412</v>
      </c>
      <c r="N4525" s="107"/>
      <c r="O4525" s="100"/>
      <c r="P4525" s="3">
        <f t="shared" si="70"/>
        <v>1307019.8453609296</v>
      </c>
    </row>
    <row r="4526" spans="1:16" x14ac:dyDescent="0.35">
      <c r="A4526" t="s">
        <v>10</v>
      </c>
      <c r="C4526" t="s">
        <v>19</v>
      </c>
      <c r="D4526" t="s">
        <v>44</v>
      </c>
      <c r="E4526" t="s">
        <v>937</v>
      </c>
      <c r="F4526" t="s">
        <v>938</v>
      </c>
      <c r="G4526">
        <v>3065</v>
      </c>
      <c r="H4526" t="s">
        <v>930</v>
      </c>
      <c r="I4526">
        <v>63300056</v>
      </c>
      <c r="J4526" t="s">
        <v>1536</v>
      </c>
      <c r="K4526" s="3"/>
      <c r="L4526" s="3">
        <v>483329.29239172803</v>
      </c>
      <c r="M4526" s="3">
        <v>500245.81762543845</v>
      </c>
      <c r="N4526" s="107"/>
      <c r="O4526" s="100"/>
      <c r="P4526" s="3">
        <f t="shared" si="70"/>
        <v>983575.11001716647</v>
      </c>
    </row>
    <row r="4527" spans="1:16" x14ac:dyDescent="0.35">
      <c r="A4527" t="s">
        <v>10</v>
      </c>
      <c r="C4527" t="s">
        <v>19</v>
      </c>
      <c r="D4527" t="s">
        <v>44</v>
      </c>
      <c r="E4527" t="s">
        <v>939</v>
      </c>
      <c r="F4527" t="s">
        <v>940</v>
      </c>
      <c r="G4527">
        <v>3065</v>
      </c>
      <c r="H4527" t="s">
        <v>930</v>
      </c>
      <c r="I4527">
        <v>63300056</v>
      </c>
      <c r="J4527" t="s">
        <v>1536</v>
      </c>
      <c r="K4527" s="3"/>
      <c r="L4527" s="3">
        <v>7694.0574855551986</v>
      </c>
      <c r="M4527" s="3">
        <v>7963.3494975496296</v>
      </c>
      <c r="N4527" s="107"/>
      <c r="O4527" s="100"/>
      <c r="P4527" s="3">
        <f t="shared" si="70"/>
        <v>15657.406983104829</v>
      </c>
    </row>
    <row r="4528" spans="1:16" x14ac:dyDescent="0.35">
      <c r="A4528" t="s">
        <v>10</v>
      </c>
      <c r="C4528" t="s">
        <v>19</v>
      </c>
      <c r="D4528" t="s">
        <v>44</v>
      </c>
      <c r="E4528" t="s">
        <v>899</v>
      </c>
      <c r="F4528" t="s">
        <v>900</v>
      </c>
      <c r="G4528">
        <v>3083</v>
      </c>
      <c r="H4528" t="s">
        <v>901</v>
      </c>
      <c r="I4528">
        <v>63300030</v>
      </c>
      <c r="J4528" t="s">
        <v>1488</v>
      </c>
      <c r="K4528" s="3"/>
      <c r="L4528" s="3">
        <v>2400</v>
      </c>
      <c r="M4528" s="3">
        <v>2400</v>
      </c>
      <c r="N4528" s="107"/>
      <c r="O4528" s="100"/>
      <c r="P4528" s="3">
        <f t="shared" si="70"/>
        <v>4800</v>
      </c>
    </row>
    <row r="4529" spans="1:16" x14ac:dyDescent="0.35">
      <c r="A4529" t="s">
        <v>10</v>
      </c>
      <c r="C4529" t="s">
        <v>19</v>
      </c>
      <c r="D4529" t="s">
        <v>44</v>
      </c>
      <c r="E4529" t="s">
        <v>899</v>
      </c>
      <c r="F4529" t="s">
        <v>900</v>
      </c>
      <c r="G4529">
        <v>3083</v>
      </c>
      <c r="H4529" t="s">
        <v>901</v>
      </c>
      <c r="I4529">
        <v>63300033</v>
      </c>
      <c r="J4529" t="s">
        <v>1661</v>
      </c>
      <c r="K4529" s="3"/>
      <c r="L4529" s="3">
        <v>1737.45</v>
      </c>
      <c r="M4529" s="3">
        <v>1737.45</v>
      </c>
      <c r="N4529" s="107"/>
      <c r="O4529" s="100"/>
      <c r="P4529" s="3">
        <f t="shared" si="70"/>
        <v>3474.9</v>
      </c>
    </row>
    <row r="4530" spans="1:16" x14ac:dyDescent="0.35">
      <c r="A4530" t="s">
        <v>10</v>
      </c>
      <c r="C4530" t="s">
        <v>19</v>
      </c>
      <c r="D4530" t="s">
        <v>44</v>
      </c>
      <c r="E4530" t="s">
        <v>899</v>
      </c>
      <c r="F4530" t="s">
        <v>900</v>
      </c>
      <c r="G4530">
        <v>3083</v>
      </c>
      <c r="H4530" t="s">
        <v>901</v>
      </c>
      <c r="I4530">
        <v>63300056</v>
      </c>
      <c r="J4530" t="s">
        <v>1536</v>
      </c>
      <c r="K4530" s="3"/>
      <c r="L4530" s="3">
        <v>1795795.2052846476</v>
      </c>
      <c r="M4530" s="3">
        <v>1858648.0374696101</v>
      </c>
      <c r="N4530" s="107"/>
      <c r="O4530" s="100"/>
      <c r="P4530" s="3">
        <f t="shared" si="70"/>
        <v>3654443.2427542577</v>
      </c>
    </row>
    <row r="4531" spans="1:16" x14ac:dyDescent="0.35">
      <c r="A4531" t="s">
        <v>10</v>
      </c>
      <c r="C4531" t="s">
        <v>19</v>
      </c>
      <c r="D4531" t="s">
        <v>44</v>
      </c>
      <c r="E4531" t="s">
        <v>902</v>
      </c>
      <c r="F4531" t="s">
        <v>903</v>
      </c>
      <c r="G4531">
        <v>3083</v>
      </c>
      <c r="H4531" t="s">
        <v>901</v>
      </c>
      <c r="I4531">
        <v>63300056</v>
      </c>
      <c r="J4531" t="s">
        <v>1536</v>
      </c>
      <c r="K4531" s="3"/>
      <c r="L4531" s="3">
        <v>479117.12998045981</v>
      </c>
      <c r="M4531" s="3">
        <v>495886.22952977585</v>
      </c>
      <c r="N4531" s="107"/>
      <c r="O4531" s="100"/>
      <c r="P4531" s="3">
        <f t="shared" si="70"/>
        <v>975003.35951023572</v>
      </c>
    </row>
    <row r="4532" spans="1:16" x14ac:dyDescent="0.35">
      <c r="A4532" t="s">
        <v>10</v>
      </c>
      <c r="C4532" t="s">
        <v>19</v>
      </c>
      <c r="D4532" t="s">
        <v>44</v>
      </c>
      <c r="E4532" t="s">
        <v>904</v>
      </c>
      <c r="F4532" t="s">
        <v>905</v>
      </c>
      <c r="G4532">
        <v>3083</v>
      </c>
      <c r="H4532" t="s">
        <v>901</v>
      </c>
      <c r="I4532">
        <v>63300056</v>
      </c>
      <c r="J4532" t="s">
        <v>1536</v>
      </c>
      <c r="K4532" s="3"/>
      <c r="L4532" s="3">
        <v>153773.60480094858</v>
      </c>
      <c r="M4532" s="3">
        <v>159155.68096898176</v>
      </c>
      <c r="N4532" s="107"/>
      <c r="O4532" s="100"/>
      <c r="P4532" s="3">
        <f t="shared" si="70"/>
        <v>312929.28576993034</v>
      </c>
    </row>
    <row r="4533" spans="1:16" x14ac:dyDescent="0.35">
      <c r="A4533" t="s">
        <v>10</v>
      </c>
      <c r="C4533" t="s">
        <v>19</v>
      </c>
      <c r="D4533" t="s">
        <v>44</v>
      </c>
      <c r="E4533" t="s">
        <v>904</v>
      </c>
      <c r="F4533" t="s">
        <v>905</v>
      </c>
      <c r="G4533">
        <v>3083</v>
      </c>
      <c r="H4533" t="s">
        <v>901</v>
      </c>
      <c r="I4533">
        <v>63300065</v>
      </c>
      <c r="J4533" t="s">
        <v>1627</v>
      </c>
      <c r="K4533" s="3"/>
      <c r="L4533" s="3">
        <v>15808</v>
      </c>
      <c r="M4533" s="3">
        <v>15808</v>
      </c>
      <c r="N4533" s="107"/>
      <c r="O4533" s="100"/>
      <c r="P4533" s="3">
        <f t="shared" si="70"/>
        <v>31616</v>
      </c>
    </row>
    <row r="4534" spans="1:16" x14ac:dyDescent="0.35">
      <c r="A4534" t="s">
        <v>10</v>
      </c>
      <c r="C4534" t="s">
        <v>19</v>
      </c>
      <c r="D4534" t="s">
        <v>44</v>
      </c>
      <c r="E4534" t="s">
        <v>904</v>
      </c>
      <c r="F4534" t="s">
        <v>905</v>
      </c>
      <c r="G4534">
        <v>3083</v>
      </c>
      <c r="H4534" t="s">
        <v>901</v>
      </c>
      <c r="I4534">
        <v>63300152</v>
      </c>
      <c r="J4534" t="s">
        <v>1741</v>
      </c>
      <c r="K4534" s="3"/>
      <c r="L4534" s="3">
        <v>427070.59156800003</v>
      </c>
      <c r="M4534" s="3">
        <v>435612.00339936005</v>
      </c>
      <c r="N4534" s="107"/>
      <c r="O4534" s="100"/>
      <c r="P4534" s="3">
        <f t="shared" si="70"/>
        <v>862682.59496736014</v>
      </c>
    </row>
    <row r="4535" spans="1:16" x14ac:dyDescent="0.35">
      <c r="A4535" t="s">
        <v>10</v>
      </c>
      <c r="C4535" t="s">
        <v>19</v>
      </c>
      <c r="D4535" t="s">
        <v>44</v>
      </c>
      <c r="E4535" t="s">
        <v>904</v>
      </c>
      <c r="F4535" t="s">
        <v>905</v>
      </c>
      <c r="G4535">
        <v>3083</v>
      </c>
      <c r="H4535" t="s">
        <v>901</v>
      </c>
      <c r="I4535">
        <v>63300155</v>
      </c>
      <c r="J4535" t="s">
        <v>1877</v>
      </c>
      <c r="K4535" s="3"/>
      <c r="L4535" s="3">
        <v>20709.84</v>
      </c>
      <c r="M4535" s="3">
        <v>20709.84</v>
      </c>
      <c r="N4535" s="107"/>
      <c r="O4535" s="100"/>
      <c r="P4535" s="3">
        <f t="shared" si="70"/>
        <v>41419.68</v>
      </c>
    </row>
    <row r="4536" spans="1:16" x14ac:dyDescent="0.35">
      <c r="A4536" t="s">
        <v>10</v>
      </c>
      <c r="C4536" t="s">
        <v>19</v>
      </c>
      <c r="D4536" t="s">
        <v>44</v>
      </c>
      <c r="E4536" t="s">
        <v>906</v>
      </c>
      <c r="F4536" t="s">
        <v>907</v>
      </c>
      <c r="G4536">
        <v>3083</v>
      </c>
      <c r="H4536" t="s">
        <v>901</v>
      </c>
      <c r="I4536">
        <v>63300052</v>
      </c>
      <c r="J4536" t="s">
        <v>1541</v>
      </c>
      <c r="K4536" s="3"/>
      <c r="L4536" s="3">
        <v>55287.424413820336</v>
      </c>
      <c r="M4536" s="3">
        <v>57222.484268304041</v>
      </c>
      <c r="N4536" s="107"/>
      <c r="O4536" s="100"/>
      <c r="P4536" s="3">
        <f t="shared" si="70"/>
        <v>112509.90868212437</v>
      </c>
    </row>
    <row r="4537" spans="1:16" x14ac:dyDescent="0.35">
      <c r="A4537" t="s">
        <v>10</v>
      </c>
      <c r="C4537" t="s">
        <v>19</v>
      </c>
      <c r="D4537" t="s">
        <v>44</v>
      </c>
      <c r="E4537" t="s">
        <v>906</v>
      </c>
      <c r="F4537" t="s">
        <v>907</v>
      </c>
      <c r="G4537">
        <v>3083</v>
      </c>
      <c r="H4537" t="s">
        <v>901</v>
      </c>
      <c r="I4537">
        <v>63300056</v>
      </c>
      <c r="J4537" t="s">
        <v>1536</v>
      </c>
      <c r="K4537" s="3"/>
      <c r="L4537" s="3">
        <v>55871.226228931933</v>
      </c>
      <c r="M4537" s="3">
        <v>57826.719146944546</v>
      </c>
      <c r="N4537" s="107"/>
      <c r="O4537" s="100"/>
      <c r="P4537" s="3">
        <f t="shared" si="70"/>
        <v>113697.94537587647</v>
      </c>
    </row>
    <row r="4538" spans="1:16" x14ac:dyDescent="0.35">
      <c r="A4538" t="s">
        <v>10</v>
      </c>
      <c r="C4538" t="s">
        <v>19</v>
      </c>
      <c r="D4538" t="s">
        <v>44</v>
      </c>
      <c r="E4538" t="s">
        <v>906</v>
      </c>
      <c r="F4538" t="s">
        <v>907</v>
      </c>
      <c r="G4538">
        <v>3083</v>
      </c>
      <c r="H4538" t="s">
        <v>901</v>
      </c>
      <c r="I4538">
        <v>63300065</v>
      </c>
      <c r="J4538" t="s">
        <v>1627</v>
      </c>
      <c r="K4538" s="3"/>
      <c r="L4538" s="3">
        <v>22500</v>
      </c>
      <c r="M4538" s="3">
        <v>22500</v>
      </c>
      <c r="N4538" s="107"/>
      <c r="O4538" s="100"/>
      <c r="P4538" s="3">
        <f t="shared" si="70"/>
        <v>45000</v>
      </c>
    </row>
    <row r="4539" spans="1:16" x14ac:dyDescent="0.35">
      <c r="A4539" t="s">
        <v>10</v>
      </c>
      <c r="C4539" t="s">
        <v>19</v>
      </c>
      <c r="D4539" t="s">
        <v>44</v>
      </c>
      <c r="E4539" t="s">
        <v>906</v>
      </c>
      <c r="F4539" t="s">
        <v>907</v>
      </c>
      <c r="G4539">
        <v>3083</v>
      </c>
      <c r="H4539" t="s">
        <v>901</v>
      </c>
      <c r="I4539">
        <v>63300150</v>
      </c>
      <c r="J4539" t="s">
        <v>1680</v>
      </c>
      <c r="K4539" s="3"/>
      <c r="L4539" s="3">
        <v>25991.132441820842</v>
      </c>
      <c r="M4539" s="3">
        <v>26510.955090657259</v>
      </c>
      <c r="N4539" s="107"/>
      <c r="O4539" s="100"/>
      <c r="P4539" s="3">
        <f t="shared" si="70"/>
        <v>52502.087532478101</v>
      </c>
    </row>
    <row r="4540" spans="1:16" x14ac:dyDescent="0.35">
      <c r="A4540" t="s">
        <v>10</v>
      </c>
      <c r="C4540" t="s">
        <v>19</v>
      </c>
      <c r="D4540" t="s">
        <v>44</v>
      </c>
      <c r="E4540" t="s">
        <v>906</v>
      </c>
      <c r="F4540" t="s">
        <v>907</v>
      </c>
      <c r="G4540">
        <v>3083</v>
      </c>
      <c r="H4540" t="s">
        <v>901</v>
      </c>
      <c r="I4540">
        <v>63300152</v>
      </c>
      <c r="J4540" t="s">
        <v>1741</v>
      </c>
      <c r="K4540" s="3"/>
      <c r="L4540" s="3">
        <v>2154492.9275679141</v>
      </c>
      <c r="M4540" s="3">
        <v>2212582.7861192725</v>
      </c>
      <c r="N4540" s="107"/>
      <c r="O4540" s="100"/>
      <c r="P4540" s="3">
        <f t="shared" si="70"/>
        <v>4367075.7136871871</v>
      </c>
    </row>
    <row r="4541" spans="1:16" x14ac:dyDescent="0.35">
      <c r="A4541" t="s">
        <v>10</v>
      </c>
      <c r="C4541" t="s">
        <v>19</v>
      </c>
      <c r="D4541" t="s">
        <v>44</v>
      </c>
      <c r="E4541" t="s">
        <v>906</v>
      </c>
      <c r="F4541" t="s">
        <v>907</v>
      </c>
      <c r="G4541">
        <v>3083</v>
      </c>
      <c r="H4541" t="s">
        <v>901</v>
      </c>
      <c r="I4541">
        <v>63300155</v>
      </c>
      <c r="J4541" t="s">
        <v>1877</v>
      </c>
      <c r="K4541" s="3"/>
      <c r="L4541" s="3">
        <v>160341.66999990001</v>
      </c>
      <c r="M4541" s="3">
        <v>160341.66999990001</v>
      </c>
      <c r="N4541" s="107"/>
      <c r="O4541" s="100"/>
      <c r="P4541" s="3">
        <f t="shared" si="70"/>
        <v>320683.33999980002</v>
      </c>
    </row>
    <row r="4542" spans="1:16" x14ac:dyDescent="0.35">
      <c r="A4542" t="s">
        <v>10</v>
      </c>
      <c r="C4542" t="s">
        <v>19</v>
      </c>
      <c r="D4542" t="s">
        <v>44</v>
      </c>
      <c r="E4542" t="s">
        <v>908</v>
      </c>
      <c r="F4542" t="s">
        <v>909</v>
      </c>
      <c r="G4542">
        <v>3083</v>
      </c>
      <c r="H4542" t="s">
        <v>901</v>
      </c>
      <c r="I4542">
        <v>63300033</v>
      </c>
      <c r="J4542" t="s">
        <v>1661</v>
      </c>
      <c r="K4542" s="3"/>
      <c r="L4542" s="3">
        <v>7028.3161899999996</v>
      </c>
      <c r="M4542" s="3">
        <v>7028.3161899999996</v>
      </c>
      <c r="N4542" s="107"/>
      <c r="O4542" s="100"/>
      <c r="P4542" s="3">
        <f t="shared" si="70"/>
        <v>14056.632379999999</v>
      </c>
    </row>
    <row r="4543" spans="1:16" x14ac:dyDescent="0.35">
      <c r="A4543" t="s">
        <v>10</v>
      </c>
      <c r="C4543" t="s">
        <v>19</v>
      </c>
      <c r="D4543" t="s">
        <v>44</v>
      </c>
      <c r="E4543" t="s">
        <v>908</v>
      </c>
      <c r="F4543" t="s">
        <v>909</v>
      </c>
      <c r="G4543">
        <v>3083</v>
      </c>
      <c r="H4543" t="s">
        <v>901</v>
      </c>
      <c r="I4543">
        <v>63300056</v>
      </c>
      <c r="J4543" t="s">
        <v>1536</v>
      </c>
      <c r="K4543" s="3"/>
      <c r="L4543" s="3">
        <v>155682.77448438175</v>
      </c>
      <c r="M4543" s="3">
        <v>161131.67159133509</v>
      </c>
      <c r="N4543" s="107"/>
      <c r="O4543" s="100"/>
      <c r="P4543" s="3">
        <f t="shared" si="70"/>
        <v>316814.44607571687</v>
      </c>
    </row>
    <row r="4544" spans="1:16" x14ac:dyDescent="0.35">
      <c r="A4544" t="s">
        <v>10</v>
      </c>
      <c r="C4544" t="s">
        <v>19</v>
      </c>
      <c r="D4544" t="s">
        <v>44</v>
      </c>
      <c r="E4544" t="s">
        <v>908</v>
      </c>
      <c r="F4544" t="s">
        <v>909</v>
      </c>
      <c r="G4544">
        <v>3083</v>
      </c>
      <c r="H4544" t="s">
        <v>901</v>
      </c>
      <c r="I4544">
        <v>63300065</v>
      </c>
      <c r="J4544" t="s">
        <v>1627</v>
      </c>
      <c r="K4544" s="3"/>
      <c r="L4544" s="3">
        <v>1000</v>
      </c>
      <c r="M4544" s="3">
        <v>1000</v>
      </c>
      <c r="N4544" s="107"/>
      <c r="O4544" s="100"/>
      <c r="P4544" s="3">
        <f t="shared" si="70"/>
        <v>2000</v>
      </c>
    </row>
    <row r="4545" spans="1:16" x14ac:dyDescent="0.35">
      <c r="A4545" t="s">
        <v>10</v>
      </c>
      <c r="C4545" t="s">
        <v>19</v>
      </c>
      <c r="D4545" t="s">
        <v>44</v>
      </c>
      <c r="E4545" t="s">
        <v>908</v>
      </c>
      <c r="F4545" t="s">
        <v>909</v>
      </c>
      <c r="G4545">
        <v>3083</v>
      </c>
      <c r="H4545" t="s">
        <v>901</v>
      </c>
      <c r="I4545">
        <v>63300152</v>
      </c>
      <c r="J4545" t="s">
        <v>1741</v>
      </c>
      <c r="K4545" s="3"/>
      <c r="L4545" s="3">
        <v>3496951.7012</v>
      </c>
      <c r="M4545" s="3">
        <v>3571890.7352240002</v>
      </c>
      <c r="N4545" s="107"/>
      <c r="O4545" s="100"/>
      <c r="P4545" s="3">
        <f t="shared" si="70"/>
        <v>7068842.4364240002</v>
      </c>
    </row>
    <row r="4546" spans="1:16" x14ac:dyDescent="0.35">
      <c r="A4546" t="s">
        <v>10</v>
      </c>
      <c r="C4546" t="s">
        <v>19</v>
      </c>
      <c r="D4546" t="s">
        <v>44</v>
      </c>
      <c r="E4546" t="s">
        <v>910</v>
      </c>
      <c r="F4546" t="s">
        <v>911</v>
      </c>
      <c r="G4546">
        <v>3083</v>
      </c>
      <c r="H4546" t="s">
        <v>901</v>
      </c>
      <c r="I4546">
        <v>63300056</v>
      </c>
      <c r="J4546" t="s">
        <v>1536</v>
      </c>
      <c r="K4546" s="3"/>
      <c r="L4546" s="3">
        <v>9997.2689006531691</v>
      </c>
      <c r="M4546" s="3">
        <v>10347.17331217603</v>
      </c>
      <c r="N4546" s="107"/>
      <c r="O4546" s="100"/>
      <c r="P4546" s="3">
        <f t="shared" si="70"/>
        <v>20344.442212829199</v>
      </c>
    </row>
    <row r="4547" spans="1:16" x14ac:dyDescent="0.35">
      <c r="A4547" t="s">
        <v>10</v>
      </c>
      <c r="C4547" t="s">
        <v>19</v>
      </c>
      <c r="D4547" t="s">
        <v>44</v>
      </c>
      <c r="E4547" t="s">
        <v>910</v>
      </c>
      <c r="F4547" t="s">
        <v>911</v>
      </c>
      <c r="G4547">
        <v>3083</v>
      </c>
      <c r="H4547" t="s">
        <v>901</v>
      </c>
      <c r="I4547">
        <v>63300065</v>
      </c>
      <c r="J4547" t="s">
        <v>1627</v>
      </c>
      <c r="K4547" s="3"/>
      <c r="L4547" s="3">
        <v>7440</v>
      </c>
      <c r="M4547" s="3">
        <v>7440</v>
      </c>
      <c r="N4547" s="107"/>
      <c r="O4547" s="100"/>
      <c r="P4547" s="3">
        <f t="shared" si="70"/>
        <v>14880</v>
      </c>
    </row>
    <row r="4548" spans="1:16" x14ac:dyDescent="0.35">
      <c r="A4548" t="s">
        <v>10</v>
      </c>
      <c r="C4548" t="s">
        <v>19</v>
      </c>
      <c r="D4548" t="s">
        <v>44</v>
      </c>
      <c r="E4548" t="s">
        <v>910</v>
      </c>
      <c r="F4548" t="s">
        <v>911</v>
      </c>
      <c r="G4548">
        <v>3083</v>
      </c>
      <c r="H4548" t="s">
        <v>901</v>
      </c>
      <c r="I4548">
        <v>63300152</v>
      </c>
      <c r="J4548" t="s">
        <v>1741</v>
      </c>
      <c r="K4548" s="3"/>
      <c r="L4548" s="3">
        <v>865690.81612855499</v>
      </c>
      <c r="M4548" s="3">
        <v>883004.63245112612</v>
      </c>
      <c r="N4548" s="107"/>
      <c r="O4548" s="100"/>
      <c r="P4548" s="3">
        <f t="shared" ref="P4548:P4611" si="71">SUM(L4548:N4548)</f>
        <v>1748695.4485796811</v>
      </c>
    </row>
    <row r="4549" spans="1:16" x14ac:dyDescent="0.35">
      <c r="A4549" t="s">
        <v>10</v>
      </c>
      <c r="C4549" t="s">
        <v>19</v>
      </c>
      <c r="D4549" t="s">
        <v>44</v>
      </c>
      <c r="E4549" t="s">
        <v>910</v>
      </c>
      <c r="F4549" t="s">
        <v>911</v>
      </c>
      <c r="G4549">
        <v>3083</v>
      </c>
      <c r="H4549" t="s">
        <v>901</v>
      </c>
      <c r="I4549">
        <v>63300155</v>
      </c>
      <c r="J4549" t="s">
        <v>1877</v>
      </c>
      <c r="K4549" s="3"/>
      <c r="L4549" s="3">
        <v>66000</v>
      </c>
      <c r="M4549" s="3">
        <v>66000</v>
      </c>
      <c r="N4549" s="107"/>
      <c r="O4549" s="100"/>
      <c r="P4549" s="3">
        <f t="shared" si="71"/>
        <v>132000</v>
      </c>
    </row>
    <row r="4550" spans="1:16" x14ac:dyDescent="0.35">
      <c r="A4550" t="s">
        <v>10</v>
      </c>
      <c r="C4550" t="s">
        <v>19</v>
      </c>
      <c r="D4550" t="s">
        <v>44</v>
      </c>
      <c r="E4550" t="s">
        <v>912</v>
      </c>
      <c r="F4550" t="s">
        <v>913</v>
      </c>
      <c r="G4550">
        <v>3083</v>
      </c>
      <c r="H4550" t="s">
        <v>901</v>
      </c>
      <c r="I4550">
        <v>63300033</v>
      </c>
      <c r="J4550" t="s">
        <v>1661</v>
      </c>
      <c r="K4550" s="3"/>
      <c r="L4550" s="3">
        <v>5129.6838100000004</v>
      </c>
      <c r="M4550" s="3">
        <v>5129.6838100000004</v>
      </c>
      <c r="N4550" s="107"/>
      <c r="O4550" s="100"/>
      <c r="P4550" s="3">
        <f t="shared" si="71"/>
        <v>10259.367620000001</v>
      </c>
    </row>
    <row r="4551" spans="1:16" x14ac:dyDescent="0.35">
      <c r="A4551" t="s">
        <v>10</v>
      </c>
      <c r="C4551" t="s">
        <v>19</v>
      </c>
      <c r="D4551" t="s">
        <v>44</v>
      </c>
      <c r="E4551" t="s">
        <v>912</v>
      </c>
      <c r="F4551" t="s">
        <v>913</v>
      </c>
      <c r="G4551">
        <v>3083</v>
      </c>
      <c r="H4551" t="s">
        <v>901</v>
      </c>
      <c r="I4551">
        <v>63300056</v>
      </c>
      <c r="J4551" t="s">
        <v>1536</v>
      </c>
      <c r="K4551" s="3"/>
      <c r="L4551" s="3">
        <v>268672.62590161798</v>
      </c>
      <c r="M4551" s="3">
        <v>278076.16780817456</v>
      </c>
      <c r="N4551" s="107"/>
      <c r="O4551" s="100"/>
      <c r="P4551" s="3">
        <f t="shared" si="71"/>
        <v>546748.79370979255</v>
      </c>
    </row>
    <row r="4552" spans="1:16" x14ac:dyDescent="0.35">
      <c r="A4552" t="s">
        <v>10</v>
      </c>
      <c r="C4552" t="s">
        <v>19</v>
      </c>
      <c r="D4552" t="s">
        <v>44</v>
      </c>
      <c r="E4552" t="s">
        <v>912</v>
      </c>
      <c r="F4552" t="s">
        <v>913</v>
      </c>
      <c r="G4552">
        <v>3083</v>
      </c>
      <c r="H4552" t="s">
        <v>901</v>
      </c>
      <c r="I4552">
        <v>63300152</v>
      </c>
      <c r="J4552" t="s">
        <v>1741</v>
      </c>
      <c r="K4552" s="3"/>
      <c r="L4552" s="3">
        <v>2552340.156921701</v>
      </c>
      <c r="M4552" s="3">
        <v>2603386.960060135</v>
      </c>
      <c r="N4552" s="107"/>
      <c r="O4552" s="100"/>
      <c r="P4552" s="3">
        <f t="shared" si="71"/>
        <v>5155727.116981836</v>
      </c>
    </row>
    <row r="4553" spans="1:16" x14ac:dyDescent="0.35">
      <c r="A4553" t="s">
        <v>10</v>
      </c>
      <c r="C4553" t="s">
        <v>19</v>
      </c>
      <c r="D4553" t="s">
        <v>44</v>
      </c>
      <c r="E4553" t="s">
        <v>914</v>
      </c>
      <c r="F4553" t="s">
        <v>915</v>
      </c>
      <c r="G4553">
        <v>3083</v>
      </c>
      <c r="H4553" t="s">
        <v>901</v>
      </c>
      <c r="I4553">
        <v>63300030</v>
      </c>
      <c r="J4553" t="s">
        <v>1488</v>
      </c>
      <c r="K4553" s="3"/>
      <c r="L4553" s="3">
        <v>31200</v>
      </c>
      <c r="M4553" s="3">
        <v>31200</v>
      </c>
      <c r="N4553" s="107"/>
      <c r="O4553" s="100"/>
      <c r="P4553" s="3">
        <f t="shared" si="71"/>
        <v>62400</v>
      </c>
    </row>
    <row r="4554" spans="1:16" x14ac:dyDescent="0.35">
      <c r="A4554" t="s">
        <v>10</v>
      </c>
      <c r="C4554" t="s">
        <v>19</v>
      </c>
      <c r="D4554" t="s">
        <v>44</v>
      </c>
      <c r="E4554" t="s">
        <v>914</v>
      </c>
      <c r="F4554" t="s">
        <v>915</v>
      </c>
      <c r="G4554">
        <v>3083</v>
      </c>
      <c r="H4554" t="s">
        <v>901</v>
      </c>
      <c r="I4554">
        <v>63300033</v>
      </c>
      <c r="J4554" t="s">
        <v>1661</v>
      </c>
      <c r="K4554" s="3"/>
      <c r="L4554" s="3">
        <v>10200</v>
      </c>
      <c r="M4554" s="3">
        <v>10200</v>
      </c>
      <c r="N4554" s="107"/>
      <c r="O4554" s="100"/>
      <c r="P4554" s="3">
        <f t="shared" si="71"/>
        <v>20400</v>
      </c>
    </row>
    <row r="4555" spans="1:16" x14ac:dyDescent="0.35">
      <c r="A4555" t="s">
        <v>10</v>
      </c>
      <c r="C4555" t="s">
        <v>19</v>
      </c>
      <c r="D4555" t="s">
        <v>44</v>
      </c>
      <c r="E4555" t="s">
        <v>914</v>
      </c>
      <c r="F4555" t="s">
        <v>915</v>
      </c>
      <c r="G4555">
        <v>3083</v>
      </c>
      <c r="H4555" t="s">
        <v>901</v>
      </c>
      <c r="I4555">
        <v>63300056</v>
      </c>
      <c r="J4555" t="s">
        <v>1536</v>
      </c>
      <c r="K4555" s="3"/>
      <c r="L4555" s="3">
        <v>501208.90358241799</v>
      </c>
      <c r="M4555" s="3">
        <v>518751.2152078026</v>
      </c>
      <c r="N4555" s="107"/>
      <c r="O4555" s="100"/>
      <c r="P4555" s="3">
        <f t="shared" si="71"/>
        <v>1019960.1187902206</v>
      </c>
    </row>
    <row r="4556" spans="1:16" x14ac:dyDescent="0.35">
      <c r="A4556" t="s">
        <v>10</v>
      </c>
      <c r="C4556" t="s">
        <v>19</v>
      </c>
      <c r="D4556" t="s">
        <v>44</v>
      </c>
      <c r="E4556" t="s">
        <v>914</v>
      </c>
      <c r="F4556" t="s">
        <v>915</v>
      </c>
      <c r="G4556">
        <v>3083</v>
      </c>
      <c r="H4556" t="s">
        <v>901</v>
      </c>
      <c r="I4556">
        <v>63300060</v>
      </c>
      <c r="J4556" t="s">
        <v>1546</v>
      </c>
      <c r="K4556" s="3"/>
      <c r="L4556" s="3">
        <v>8250</v>
      </c>
      <c r="M4556" s="3">
        <v>8250</v>
      </c>
      <c r="N4556" s="107"/>
      <c r="O4556" s="100"/>
      <c r="P4556" s="3">
        <f t="shared" si="71"/>
        <v>16500</v>
      </c>
    </row>
    <row r="4557" spans="1:16" x14ac:dyDescent="0.35">
      <c r="A4557" t="s">
        <v>10</v>
      </c>
      <c r="C4557" t="s">
        <v>19</v>
      </c>
      <c r="D4557" t="s">
        <v>44</v>
      </c>
      <c r="E4557" t="s">
        <v>914</v>
      </c>
      <c r="F4557" t="s">
        <v>915</v>
      </c>
      <c r="G4557">
        <v>3083</v>
      </c>
      <c r="H4557" t="s">
        <v>901</v>
      </c>
      <c r="I4557">
        <v>63300152</v>
      </c>
      <c r="J4557" t="s">
        <v>1741</v>
      </c>
      <c r="K4557" s="3"/>
      <c r="L4557" s="3">
        <v>21228.404832000004</v>
      </c>
      <c r="M4557" s="3">
        <v>21652.972928640003</v>
      </c>
      <c r="N4557" s="107"/>
      <c r="O4557" s="100"/>
      <c r="P4557" s="3">
        <f t="shared" si="71"/>
        <v>42881.377760640011</v>
      </c>
    </row>
    <row r="4558" spans="1:16" x14ac:dyDescent="0.35">
      <c r="A4558" t="s">
        <v>10</v>
      </c>
      <c r="C4558" t="s">
        <v>19</v>
      </c>
      <c r="D4558" t="s">
        <v>44</v>
      </c>
      <c r="E4558" t="s">
        <v>1648</v>
      </c>
      <c r="F4558" t="s">
        <v>1649</v>
      </c>
      <c r="G4558">
        <v>3083</v>
      </c>
      <c r="H4558" t="s">
        <v>901</v>
      </c>
      <c r="I4558">
        <v>63300065</v>
      </c>
      <c r="J4558" t="s">
        <v>1627</v>
      </c>
      <c r="K4558" s="3"/>
      <c r="L4558" s="3">
        <v>1050850.367352583</v>
      </c>
      <c r="M4558" s="3">
        <v>1050850.367352583</v>
      </c>
      <c r="N4558" s="107"/>
      <c r="O4558" s="100"/>
      <c r="P4558" s="3">
        <f t="shared" si="71"/>
        <v>2101700.734705166</v>
      </c>
    </row>
    <row r="4559" spans="1:16" x14ac:dyDescent="0.35">
      <c r="A4559" t="s">
        <v>10</v>
      </c>
      <c r="C4559" t="s">
        <v>19</v>
      </c>
      <c r="D4559" t="s">
        <v>44</v>
      </c>
      <c r="E4559" t="s">
        <v>896</v>
      </c>
      <c r="F4559" t="s">
        <v>897</v>
      </c>
      <c r="G4559">
        <v>3086</v>
      </c>
      <c r="H4559" t="s">
        <v>898</v>
      </c>
      <c r="I4559">
        <v>63300030</v>
      </c>
      <c r="J4559" t="s">
        <v>1488</v>
      </c>
      <c r="K4559" s="3"/>
      <c r="L4559" s="3">
        <v>45000</v>
      </c>
      <c r="M4559" s="3">
        <v>45000</v>
      </c>
      <c r="N4559" s="107"/>
      <c r="O4559" s="100"/>
      <c r="P4559" s="3">
        <f t="shared" si="71"/>
        <v>90000</v>
      </c>
    </row>
    <row r="4560" spans="1:16" x14ac:dyDescent="0.35">
      <c r="A4560" t="s">
        <v>10</v>
      </c>
      <c r="C4560" t="s">
        <v>19</v>
      </c>
      <c r="D4560" t="s">
        <v>44</v>
      </c>
      <c r="E4560" t="s">
        <v>896</v>
      </c>
      <c r="F4560" t="s">
        <v>897</v>
      </c>
      <c r="G4560">
        <v>3086</v>
      </c>
      <c r="H4560" t="s">
        <v>898</v>
      </c>
      <c r="I4560">
        <v>63300033</v>
      </c>
      <c r="J4560" t="s">
        <v>1661</v>
      </c>
      <c r="K4560" s="3"/>
      <c r="L4560" s="3">
        <v>3067.5699998999999</v>
      </c>
      <c r="M4560" s="3">
        <v>3067.5699998999999</v>
      </c>
      <c r="N4560" s="107"/>
      <c r="O4560" s="100"/>
      <c r="P4560" s="3">
        <f t="shared" si="71"/>
        <v>6135.1399997999997</v>
      </c>
    </row>
    <row r="4561" spans="1:16" x14ac:dyDescent="0.35">
      <c r="A4561" t="s">
        <v>10</v>
      </c>
      <c r="C4561" t="s">
        <v>19</v>
      </c>
      <c r="D4561" t="s">
        <v>44</v>
      </c>
      <c r="E4561" t="s">
        <v>896</v>
      </c>
      <c r="F4561" t="s">
        <v>897</v>
      </c>
      <c r="G4561">
        <v>3086</v>
      </c>
      <c r="H4561" t="s">
        <v>898</v>
      </c>
      <c r="I4561">
        <v>63300056</v>
      </c>
      <c r="J4561" t="s">
        <v>1536</v>
      </c>
      <c r="K4561" s="3"/>
      <c r="L4561" s="3">
        <v>201896.50962932134</v>
      </c>
      <c r="M4561" s="3">
        <v>208962.88746634757</v>
      </c>
      <c r="N4561" s="107"/>
      <c r="O4561" s="100"/>
      <c r="P4561" s="3">
        <f t="shared" si="71"/>
        <v>410859.39709566894</v>
      </c>
    </row>
    <row r="4562" spans="1:16" x14ac:dyDescent="0.35">
      <c r="A4562" t="s">
        <v>10</v>
      </c>
      <c r="C4562" t="s">
        <v>19</v>
      </c>
      <c r="D4562" t="s">
        <v>44</v>
      </c>
      <c r="E4562" t="s">
        <v>896</v>
      </c>
      <c r="F4562" t="s">
        <v>897</v>
      </c>
      <c r="G4562">
        <v>3086</v>
      </c>
      <c r="H4562" t="s">
        <v>898</v>
      </c>
      <c r="I4562">
        <v>63300060</v>
      </c>
      <c r="J4562" t="s">
        <v>1546</v>
      </c>
      <c r="K4562" s="3"/>
      <c r="L4562" s="3">
        <v>3011.3499999000001</v>
      </c>
      <c r="M4562" s="3">
        <v>3011.3499999000001</v>
      </c>
      <c r="N4562" s="107"/>
      <c r="O4562" s="100"/>
      <c r="P4562" s="3">
        <f t="shared" si="71"/>
        <v>6022.6999998000001</v>
      </c>
    </row>
    <row r="4563" spans="1:16" x14ac:dyDescent="0.35">
      <c r="A4563" t="s">
        <v>10</v>
      </c>
      <c r="C4563" t="s">
        <v>19</v>
      </c>
      <c r="D4563" t="s">
        <v>44</v>
      </c>
      <c r="E4563" t="s">
        <v>896</v>
      </c>
      <c r="F4563" t="s">
        <v>897</v>
      </c>
      <c r="G4563">
        <v>3086</v>
      </c>
      <c r="H4563" t="s">
        <v>898</v>
      </c>
      <c r="I4563">
        <v>63300065</v>
      </c>
      <c r="J4563" t="s">
        <v>1627</v>
      </c>
      <c r="K4563" s="3"/>
      <c r="L4563" s="3">
        <v>40292.749999799998</v>
      </c>
      <c r="M4563" s="3">
        <v>40292.749999799998</v>
      </c>
      <c r="N4563" s="107"/>
      <c r="O4563" s="100"/>
      <c r="P4563" s="3">
        <f t="shared" si="71"/>
        <v>80585.499999599997</v>
      </c>
    </row>
    <row r="4564" spans="1:16" x14ac:dyDescent="0.35">
      <c r="A4564" t="s">
        <v>10</v>
      </c>
      <c r="C4564" t="s">
        <v>19</v>
      </c>
      <c r="D4564" t="s">
        <v>44</v>
      </c>
      <c r="E4564" t="s">
        <v>840</v>
      </c>
      <c r="F4564" t="s">
        <v>841</v>
      </c>
      <c r="G4564">
        <v>3090</v>
      </c>
      <c r="H4564" t="s">
        <v>842</v>
      </c>
      <c r="I4564">
        <v>63300056</v>
      </c>
      <c r="J4564" t="s">
        <v>1536</v>
      </c>
      <c r="K4564" s="3"/>
      <c r="L4564" s="3">
        <v>108961.2407134447</v>
      </c>
      <c r="M4564" s="3">
        <v>112774.88413841525</v>
      </c>
      <c r="N4564" s="107"/>
      <c r="O4564" s="100"/>
      <c r="P4564" s="3">
        <f t="shared" si="71"/>
        <v>221736.12485185993</v>
      </c>
    </row>
    <row r="4565" spans="1:16" x14ac:dyDescent="0.35">
      <c r="A4565" t="s">
        <v>10</v>
      </c>
      <c r="C4565" t="s">
        <v>19</v>
      </c>
      <c r="D4565" t="s">
        <v>44</v>
      </c>
      <c r="E4565" t="s">
        <v>843</v>
      </c>
      <c r="F4565" t="s">
        <v>844</v>
      </c>
      <c r="G4565">
        <v>3090</v>
      </c>
      <c r="H4565" t="s">
        <v>842</v>
      </c>
      <c r="I4565">
        <v>63300052</v>
      </c>
      <c r="J4565" t="s">
        <v>1541</v>
      </c>
      <c r="K4565" s="3"/>
      <c r="L4565" s="3">
        <v>544085.9682493679</v>
      </c>
      <c r="M4565" s="3">
        <v>563128.97713809577</v>
      </c>
      <c r="N4565" s="107"/>
      <c r="O4565" s="100"/>
      <c r="P4565" s="3">
        <f t="shared" si="71"/>
        <v>1107214.9453874636</v>
      </c>
    </row>
    <row r="4566" spans="1:16" x14ac:dyDescent="0.35">
      <c r="A4566" t="s">
        <v>10</v>
      </c>
      <c r="C4566" t="s">
        <v>19</v>
      </c>
      <c r="D4566" t="s">
        <v>44</v>
      </c>
      <c r="E4566" t="s">
        <v>843</v>
      </c>
      <c r="F4566" t="s">
        <v>844</v>
      </c>
      <c r="G4566">
        <v>3090</v>
      </c>
      <c r="H4566" t="s">
        <v>842</v>
      </c>
      <c r="I4566">
        <v>63300056</v>
      </c>
      <c r="J4566" t="s">
        <v>1536</v>
      </c>
      <c r="K4566" s="3"/>
      <c r="L4566" s="3">
        <v>623493.61731852673</v>
      </c>
      <c r="M4566" s="3">
        <v>645315.89392467507</v>
      </c>
      <c r="N4566" s="107"/>
      <c r="O4566" s="100"/>
      <c r="P4566" s="3">
        <f t="shared" si="71"/>
        <v>1268809.5112432018</v>
      </c>
    </row>
    <row r="4567" spans="1:16" x14ac:dyDescent="0.35">
      <c r="A4567" t="s">
        <v>10</v>
      </c>
      <c r="C4567" t="s">
        <v>19</v>
      </c>
      <c r="D4567" t="s">
        <v>44</v>
      </c>
      <c r="E4567" t="s">
        <v>843</v>
      </c>
      <c r="F4567" t="s">
        <v>844</v>
      </c>
      <c r="G4567">
        <v>3090</v>
      </c>
      <c r="H4567" t="s">
        <v>842</v>
      </c>
      <c r="I4567">
        <v>63300152</v>
      </c>
      <c r="J4567" t="s">
        <v>1741</v>
      </c>
      <c r="K4567" s="3"/>
      <c r="L4567" s="3">
        <v>73684.440869562735</v>
      </c>
      <c r="M4567" s="3">
        <v>75158.129686953995</v>
      </c>
      <c r="N4567" s="107"/>
      <c r="O4567" s="100"/>
      <c r="P4567" s="3">
        <f t="shared" si="71"/>
        <v>148842.57055651673</v>
      </c>
    </row>
    <row r="4568" spans="1:16" x14ac:dyDescent="0.35">
      <c r="A4568" t="s">
        <v>10</v>
      </c>
      <c r="C4568" t="s">
        <v>19</v>
      </c>
      <c r="D4568" t="s">
        <v>44</v>
      </c>
      <c r="E4568" t="s">
        <v>845</v>
      </c>
      <c r="F4568" t="s">
        <v>846</v>
      </c>
      <c r="G4568">
        <v>3090</v>
      </c>
      <c r="H4568" t="s">
        <v>842</v>
      </c>
      <c r="I4568">
        <v>63300052</v>
      </c>
      <c r="J4568" t="s">
        <v>1541</v>
      </c>
      <c r="K4568" s="3"/>
      <c r="L4568" s="3">
        <v>415223.50208504393</v>
      </c>
      <c r="M4568" s="3">
        <v>429756.32465802046</v>
      </c>
      <c r="N4568" s="107"/>
      <c r="O4568" s="100"/>
      <c r="P4568" s="3">
        <f t="shared" si="71"/>
        <v>844979.82674306445</v>
      </c>
    </row>
    <row r="4569" spans="1:16" x14ac:dyDescent="0.35">
      <c r="A4569" t="s">
        <v>10</v>
      </c>
      <c r="C4569" t="s">
        <v>19</v>
      </c>
      <c r="D4569" t="s">
        <v>44</v>
      </c>
      <c r="E4569" t="s">
        <v>845</v>
      </c>
      <c r="F4569" t="s">
        <v>846</v>
      </c>
      <c r="G4569">
        <v>3090</v>
      </c>
      <c r="H4569" t="s">
        <v>842</v>
      </c>
      <c r="I4569">
        <v>63300056</v>
      </c>
      <c r="J4569" t="s">
        <v>1536</v>
      </c>
      <c r="K4569" s="3"/>
      <c r="L4569" s="3">
        <v>194195.1318286403</v>
      </c>
      <c r="M4569" s="3">
        <v>200991.9614426427</v>
      </c>
      <c r="N4569" s="107"/>
      <c r="O4569" s="100"/>
      <c r="P4569" s="3">
        <f t="shared" si="71"/>
        <v>395187.09327128297</v>
      </c>
    </row>
    <row r="4570" spans="1:16" x14ac:dyDescent="0.35">
      <c r="A4570" t="s">
        <v>10</v>
      </c>
      <c r="C4570" t="s">
        <v>19</v>
      </c>
      <c r="D4570" t="s">
        <v>44</v>
      </c>
      <c r="E4570" t="s">
        <v>845</v>
      </c>
      <c r="F4570" t="s">
        <v>846</v>
      </c>
      <c r="G4570">
        <v>3090</v>
      </c>
      <c r="H4570" t="s">
        <v>842</v>
      </c>
      <c r="I4570">
        <v>63300152</v>
      </c>
      <c r="J4570" t="s">
        <v>1741</v>
      </c>
      <c r="K4570" s="3"/>
      <c r="L4570" s="3">
        <v>1965.3572160000001</v>
      </c>
      <c r="M4570" s="3">
        <v>2004.6643603200002</v>
      </c>
      <c r="N4570" s="107"/>
      <c r="O4570" s="100"/>
      <c r="P4570" s="3">
        <f t="shared" si="71"/>
        <v>3970.0215763200003</v>
      </c>
    </row>
    <row r="4571" spans="1:16" x14ac:dyDescent="0.35">
      <c r="A4571" t="s">
        <v>10</v>
      </c>
      <c r="C4571" t="s">
        <v>19</v>
      </c>
      <c r="D4571" t="s">
        <v>44</v>
      </c>
      <c r="E4571" t="s">
        <v>847</v>
      </c>
      <c r="F4571" t="s">
        <v>848</v>
      </c>
      <c r="G4571">
        <v>3090</v>
      </c>
      <c r="H4571" t="s">
        <v>842</v>
      </c>
      <c r="I4571">
        <v>63300052</v>
      </c>
      <c r="J4571" t="s">
        <v>1541</v>
      </c>
      <c r="K4571" s="3"/>
      <c r="L4571" s="3">
        <v>398273.52455592784</v>
      </c>
      <c r="M4571" s="3">
        <v>412213.09791538527</v>
      </c>
      <c r="N4571" s="107"/>
      <c r="O4571" s="100"/>
      <c r="P4571" s="3">
        <f t="shared" si="71"/>
        <v>810486.62247131311</v>
      </c>
    </row>
    <row r="4572" spans="1:16" x14ac:dyDescent="0.35">
      <c r="A4572" t="s">
        <v>10</v>
      </c>
      <c r="C4572" t="s">
        <v>19</v>
      </c>
      <c r="D4572" t="s">
        <v>44</v>
      </c>
      <c r="E4572" t="s">
        <v>847</v>
      </c>
      <c r="F4572" t="s">
        <v>848</v>
      </c>
      <c r="G4572">
        <v>3090</v>
      </c>
      <c r="H4572" t="s">
        <v>842</v>
      </c>
      <c r="I4572">
        <v>63300056</v>
      </c>
      <c r="J4572" t="s">
        <v>1536</v>
      </c>
      <c r="K4572" s="3"/>
      <c r="L4572" s="3">
        <v>225950.12915236127</v>
      </c>
      <c r="M4572" s="3">
        <v>233858.38367269389</v>
      </c>
      <c r="N4572" s="107"/>
      <c r="O4572" s="100"/>
      <c r="P4572" s="3">
        <f t="shared" si="71"/>
        <v>459808.51282505516</v>
      </c>
    </row>
    <row r="4573" spans="1:16" x14ac:dyDescent="0.35">
      <c r="A4573" t="s">
        <v>10</v>
      </c>
      <c r="C4573" t="s">
        <v>19</v>
      </c>
      <c r="D4573" t="s">
        <v>44</v>
      </c>
      <c r="E4573" t="s">
        <v>847</v>
      </c>
      <c r="F4573" t="s">
        <v>848</v>
      </c>
      <c r="G4573">
        <v>3090</v>
      </c>
      <c r="H4573" t="s">
        <v>842</v>
      </c>
      <c r="I4573">
        <v>63300065</v>
      </c>
      <c r="J4573" t="s">
        <v>1627</v>
      </c>
      <c r="K4573" s="3"/>
      <c r="L4573" s="3">
        <v>69999.999999599997</v>
      </c>
      <c r="M4573" s="3">
        <v>69999.999999599997</v>
      </c>
      <c r="N4573" s="107"/>
      <c r="O4573" s="100"/>
      <c r="P4573" s="3">
        <f t="shared" si="71"/>
        <v>139999.99999919999</v>
      </c>
    </row>
    <row r="4574" spans="1:16" x14ac:dyDescent="0.35">
      <c r="A4574" t="s">
        <v>10</v>
      </c>
      <c r="C4574" t="s">
        <v>19</v>
      </c>
      <c r="D4574" t="s">
        <v>44</v>
      </c>
      <c r="E4574" t="s">
        <v>847</v>
      </c>
      <c r="F4574" t="s">
        <v>848</v>
      </c>
      <c r="G4574">
        <v>3090</v>
      </c>
      <c r="H4574" t="s">
        <v>842</v>
      </c>
      <c r="I4574">
        <v>63300152</v>
      </c>
      <c r="J4574" t="s">
        <v>1741</v>
      </c>
      <c r="K4574" s="3"/>
      <c r="L4574" s="3">
        <v>2248392.027767729</v>
      </c>
      <c r="M4574" s="3">
        <v>2308359.8683230835</v>
      </c>
      <c r="N4574" s="107"/>
      <c r="O4574" s="100"/>
      <c r="P4574" s="3">
        <f t="shared" si="71"/>
        <v>4556751.896090813</v>
      </c>
    </row>
    <row r="4575" spans="1:16" x14ac:dyDescent="0.35">
      <c r="A4575" t="s">
        <v>10</v>
      </c>
      <c r="C4575" t="s">
        <v>19</v>
      </c>
      <c r="D4575" t="s">
        <v>44</v>
      </c>
      <c r="E4575" t="s">
        <v>847</v>
      </c>
      <c r="F4575" t="s">
        <v>848</v>
      </c>
      <c r="G4575">
        <v>3090</v>
      </c>
      <c r="H4575" t="s">
        <v>842</v>
      </c>
      <c r="I4575">
        <v>63300155</v>
      </c>
      <c r="J4575" t="s">
        <v>1877</v>
      </c>
      <c r="K4575" s="3"/>
      <c r="L4575" s="3">
        <v>15999.999999600001</v>
      </c>
      <c r="M4575" s="3">
        <v>15999.999999600001</v>
      </c>
      <c r="N4575" s="107"/>
      <c r="O4575" s="100"/>
      <c r="P4575" s="3">
        <f t="shared" si="71"/>
        <v>31999.999999200001</v>
      </c>
    </row>
    <row r="4576" spans="1:16" x14ac:dyDescent="0.35">
      <c r="A4576" t="s">
        <v>10</v>
      </c>
      <c r="C4576" t="s">
        <v>19</v>
      </c>
      <c r="D4576" t="s">
        <v>44</v>
      </c>
      <c r="E4576" t="s">
        <v>849</v>
      </c>
      <c r="F4576" t="s">
        <v>850</v>
      </c>
      <c r="G4576">
        <v>3090</v>
      </c>
      <c r="H4576" t="s">
        <v>842</v>
      </c>
      <c r="I4576">
        <v>63300052</v>
      </c>
      <c r="J4576" t="s">
        <v>1541</v>
      </c>
      <c r="K4576" s="3"/>
      <c r="L4576" s="3">
        <v>18770.544854303665</v>
      </c>
      <c r="M4576" s="3">
        <v>19427.513924204293</v>
      </c>
      <c r="N4576" s="107"/>
      <c r="O4576" s="100"/>
      <c r="P4576" s="3">
        <f t="shared" si="71"/>
        <v>38198.058778507955</v>
      </c>
    </row>
    <row r="4577" spans="1:16" x14ac:dyDescent="0.35">
      <c r="A4577" t="s">
        <v>10</v>
      </c>
      <c r="C4577" t="s">
        <v>19</v>
      </c>
      <c r="D4577" t="s">
        <v>44</v>
      </c>
      <c r="E4577" t="s">
        <v>849</v>
      </c>
      <c r="F4577" t="s">
        <v>850</v>
      </c>
      <c r="G4577">
        <v>3090</v>
      </c>
      <c r="H4577" t="s">
        <v>842</v>
      </c>
      <c r="I4577">
        <v>63300056</v>
      </c>
      <c r="J4577" t="s">
        <v>1536</v>
      </c>
      <c r="K4577" s="3"/>
      <c r="L4577" s="3">
        <v>116871.51414598452</v>
      </c>
      <c r="M4577" s="3">
        <v>120962.01714109397</v>
      </c>
      <c r="N4577" s="107"/>
      <c r="O4577" s="100"/>
      <c r="P4577" s="3">
        <f t="shared" si="71"/>
        <v>237833.53128707848</v>
      </c>
    </row>
    <row r="4578" spans="1:16" x14ac:dyDescent="0.35">
      <c r="A4578" t="s">
        <v>10</v>
      </c>
      <c r="C4578" t="s">
        <v>19</v>
      </c>
      <c r="D4578" t="s">
        <v>44</v>
      </c>
      <c r="E4578" t="s">
        <v>849</v>
      </c>
      <c r="F4578" t="s">
        <v>850</v>
      </c>
      <c r="G4578">
        <v>3090</v>
      </c>
      <c r="H4578" t="s">
        <v>842</v>
      </c>
      <c r="I4578">
        <v>63300065</v>
      </c>
      <c r="J4578" t="s">
        <v>1627</v>
      </c>
      <c r="K4578" s="3"/>
      <c r="L4578" s="3">
        <v>50000.000000400003</v>
      </c>
      <c r="M4578" s="3">
        <v>50000.000000400003</v>
      </c>
      <c r="N4578" s="107"/>
      <c r="O4578" s="100"/>
      <c r="P4578" s="3">
        <f t="shared" si="71"/>
        <v>100000.00000080001</v>
      </c>
    </row>
    <row r="4579" spans="1:16" x14ac:dyDescent="0.35">
      <c r="A4579" t="s">
        <v>10</v>
      </c>
      <c r="C4579" t="s">
        <v>19</v>
      </c>
      <c r="D4579" t="s">
        <v>44</v>
      </c>
      <c r="E4579" t="s">
        <v>849</v>
      </c>
      <c r="F4579" t="s">
        <v>850</v>
      </c>
      <c r="G4579">
        <v>3090</v>
      </c>
      <c r="H4579" t="s">
        <v>842</v>
      </c>
      <c r="I4579">
        <v>63300152</v>
      </c>
      <c r="J4579" t="s">
        <v>1741</v>
      </c>
      <c r="K4579" s="3"/>
      <c r="L4579" s="3">
        <v>1151213.961168</v>
      </c>
      <c r="M4579" s="3">
        <v>1174238.2403913601</v>
      </c>
      <c r="N4579" s="107"/>
      <c r="O4579" s="100"/>
      <c r="P4579" s="3">
        <f t="shared" si="71"/>
        <v>2325452.2015593601</v>
      </c>
    </row>
    <row r="4580" spans="1:16" x14ac:dyDescent="0.35">
      <c r="A4580" t="s">
        <v>10</v>
      </c>
      <c r="C4580" t="s">
        <v>19</v>
      </c>
      <c r="D4580" t="s">
        <v>44</v>
      </c>
      <c r="E4580" t="s">
        <v>849</v>
      </c>
      <c r="F4580" t="s">
        <v>850</v>
      </c>
      <c r="G4580">
        <v>3090</v>
      </c>
      <c r="H4580" t="s">
        <v>842</v>
      </c>
      <c r="I4580">
        <v>63300155</v>
      </c>
      <c r="J4580" t="s">
        <v>1877</v>
      </c>
      <c r="K4580" s="3"/>
      <c r="L4580" s="3">
        <v>1857</v>
      </c>
      <c r="M4580" s="3">
        <v>1857</v>
      </c>
      <c r="N4580" s="107"/>
      <c r="O4580" s="100"/>
      <c r="P4580" s="3">
        <f t="shared" si="71"/>
        <v>3714</v>
      </c>
    </row>
    <row r="4581" spans="1:16" x14ac:dyDescent="0.35">
      <c r="A4581" t="s">
        <v>10</v>
      </c>
      <c r="C4581" t="s">
        <v>19</v>
      </c>
      <c r="D4581" t="s">
        <v>44</v>
      </c>
      <c r="E4581" t="s">
        <v>851</v>
      </c>
      <c r="F4581" t="s">
        <v>852</v>
      </c>
      <c r="G4581">
        <v>3090</v>
      </c>
      <c r="H4581" t="s">
        <v>842</v>
      </c>
      <c r="I4581">
        <v>63300052</v>
      </c>
      <c r="J4581" t="s">
        <v>1541</v>
      </c>
      <c r="K4581" s="3"/>
      <c r="L4581" s="3">
        <v>393746.42439098994</v>
      </c>
      <c r="M4581" s="3">
        <v>407527.54924467456</v>
      </c>
      <c r="N4581" s="107"/>
      <c r="O4581" s="100"/>
      <c r="P4581" s="3">
        <f t="shared" si="71"/>
        <v>801273.97363566444</v>
      </c>
    </row>
    <row r="4582" spans="1:16" x14ac:dyDescent="0.35">
      <c r="A4582" t="s">
        <v>10</v>
      </c>
      <c r="C4582" t="s">
        <v>19</v>
      </c>
      <c r="D4582" t="s">
        <v>44</v>
      </c>
      <c r="E4582" t="s">
        <v>851</v>
      </c>
      <c r="F4582" t="s">
        <v>852</v>
      </c>
      <c r="G4582">
        <v>3090</v>
      </c>
      <c r="H4582" t="s">
        <v>842</v>
      </c>
      <c r="I4582">
        <v>63300056</v>
      </c>
      <c r="J4582" t="s">
        <v>1536</v>
      </c>
      <c r="K4582" s="3"/>
      <c r="L4582" s="3">
        <v>243565.57752338224</v>
      </c>
      <c r="M4582" s="3">
        <v>252090.37273670061</v>
      </c>
      <c r="N4582" s="107"/>
      <c r="O4582" s="100"/>
      <c r="P4582" s="3">
        <f t="shared" si="71"/>
        <v>495655.95026008284</v>
      </c>
    </row>
    <row r="4583" spans="1:16" x14ac:dyDescent="0.35">
      <c r="A4583" t="s">
        <v>10</v>
      </c>
      <c r="C4583" t="s">
        <v>19</v>
      </c>
      <c r="D4583" t="s">
        <v>44</v>
      </c>
      <c r="E4583" t="s">
        <v>851</v>
      </c>
      <c r="F4583" t="s">
        <v>852</v>
      </c>
      <c r="G4583">
        <v>3090</v>
      </c>
      <c r="H4583" t="s">
        <v>842</v>
      </c>
      <c r="I4583">
        <v>63300065</v>
      </c>
      <c r="J4583" t="s">
        <v>1627</v>
      </c>
      <c r="K4583" s="3"/>
      <c r="L4583" s="3">
        <v>5199.9999995999997</v>
      </c>
      <c r="M4583" s="3">
        <v>5199.9999995999997</v>
      </c>
      <c r="N4583" s="107"/>
      <c r="O4583" s="100"/>
      <c r="P4583" s="3">
        <f t="shared" si="71"/>
        <v>10399.999999199999</v>
      </c>
    </row>
    <row r="4584" spans="1:16" x14ac:dyDescent="0.35">
      <c r="A4584" t="s">
        <v>10</v>
      </c>
      <c r="C4584" t="s">
        <v>19</v>
      </c>
      <c r="D4584" t="s">
        <v>44</v>
      </c>
      <c r="E4584" t="s">
        <v>851</v>
      </c>
      <c r="F4584" t="s">
        <v>852</v>
      </c>
      <c r="G4584">
        <v>3090</v>
      </c>
      <c r="H4584" t="s">
        <v>842</v>
      </c>
      <c r="I4584">
        <v>63300152</v>
      </c>
      <c r="J4584" t="s">
        <v>1741</v>
      </c>
      <c r="K4584" s="3"/>
      <c r="L4584" s="3">
        <v>89073.554688000004</v>
      </c>
      <c r="M4584" s="3">
        <v>90855.025781760007</v>
      </c>
      <c r="N4584" s="107"/>
      <c r="O4584" s="100"/>
      <c r="P4584" s="3">
        <f t="shared" si="71"/>
        <v>179928.58046976</v>
      </c>
    </row>
    <row r="4585" spans="1:16" x14ac:dyDescent="0.35">
      <c r="A4585" t="s">
        <v>10</v>
      </c>
      <c r="C4585" t="s">
        <v>19</v>
      </c>
      <c r="D4585" t="s">
        <v>44</v>
      </c>
      <c r="E4585" t="s">
        <v>853</v>
      </c>
      <c r="F4585" t="s">
        <v>854</v>
      </c>
      <c r="G4585">
        <v>3090</v>
      </c>
      <c r="H4585" t="s">
        <v>842</v>
      </c>
      <c r="I4585">
        <v>63300056</v>
      </c>
      <c r="J4585" t="s">
        <v>1536</v>
      </c>
      <c r="K4585" s="3"/>
      <c r="L4585" s="3">
        <v>189786.10841382082</v>
      </c>
      <c r="M4585" s="3">
        <v>196428.62220830453</v>
      </c>
      <c r="N4585" s="107"/>
      <c r="O4585" s="100"/>
      <c r="P4585" s="3">
        <f t="shared" si="71"/>
        <v>386214.73062212532</v>
      </c>
    </row>
    <row r="4586" spans="1:16" x14ac:dyDescent="0.35">
      <c r="A4586" t="s">
        <v>10</v>
      </c>
      <c r="C4586" t="s">
        <v>19</v>
      </c>
      <c r="D4586" t="s">
        <v>44</v>
      </c>
      <c r="E4586" t="s">
        <v>853</v>
      </c>
      <c r="F4586" t="s">
        <v>854</v>
      </c>
      <c r="G4586">
        <v>3090</v>
      </c>
      <c r="H4586" t="s">
        <v>842</v>
      </c>
      <c r="I4586">
        <v>63300065</v>
      </c>
      <c r="J4586" t="s">
        <v>1627</v>
      </c>
      <c r="K4586" s="3"/>
      <c r="L4586" s="3">
        <v>8000.0000004000003</v>
      </c>
      <c r="M4586" s="3">
        <v>8000.0000004000003</v>
      </c>
      <c r="N4586" s="107"/>
      <c r="O4586" s="100"/>
      <c r="P4586" s="3">
        <f t="shared" si="71"/>
        <v>16000.000000800001</v>
      </c>
    </row>
    <row r="4587" spans="1:16" x14ac:dyDescent="0.35">
      <c r="A4587" t="s">
        <v>10</v>
      </c>
      <c r="C4587" t="s">
        <v>19</v>
      </c>
      <c r="D4587" t="s">
        <v>44</v>
      </c>
      <c r="E4587" t="s">
        <v>853</v>
      </c>
      <c r="F4587" t="s">
        <v>854</v>
      </c>
      <c r="G4587">
        <v>3090</v>
      </c>
      <c r="H4587" t="s">
        <v>842</v>
      </c>
      <c r="I4587">
        <v>63300152</v>
      </c>
      <c r="J4587" t="s">
        <v>1741</v>
      </c>
      <c r="K4587" s="3"/>
      <c r="L4587" s="3">
        <v>186664.24056398546</v>
      </c>
      <c r="M4587" s="3">
        <v>190397.52537526516</v>
      </c>
      <c r="N4587" s="107"/>
      <c r="O4587" s="100"/>
      <c r="P4587" s="3">
        <f t="shared" si="71"/>
        <v>377061.76593925059</v>
      </c>
    </row>
    <row r="4588" spans="1:16" x14ac:dyDescent="0.35">
      <c r="A4588" t="s">
        <v>10</v>
      </c>
      <c r="C4588" t="s">
        <v>19</v>
      </c>
      <c r="D4588" t="s">
        <v>44</v>
      </c>
      <c r="E4588" t="s">
        <v>853</v>
      </c>
      <c r="F4588" t="s">
        <v>854</v>
      </c>
      <c r="G4588">
        <v>3090</v>
      </c>
      <c r="H4588" t="s">
        <v>842</v>
      </c>
      <c r="I4588">
        <v>63300155</v>
      </c>
      <c r="J4588" t="s">
        <v>1877</v>
      </c>
      <c r="K4588" s="3"/>
      <c r="L4588" s="3">
        <v>2000.0000004000001</v>
      </c>
      <c r="M4588" s="3">
        <v>2000.0000004000001</v>
      </c>
      <c r="N4588" s="107"/>
      <c r="O4588" s="100"/>
      <c r="P4588" s="3">
        <f t="shared" si="71"/>
        <v>4000.0000008000002</v>
      </c>
    </row>
    <row r="4589" spans="1:16" x14ac:dyDescent="0.35">
      <c r="A4589" t="s">
        <v>10</v>
      </c>
      <c r="C4589" t="s">
        <v>19</v>
      </c>
      <c r="D4589" t="s">
        <v>44</v>
      </c>
      <c r="E4589" t="s">
        <v>855</v>
      </c>
      <c r="F4589" t="s">
        <v>856</v>
      </c>
      <c r="G4589">
        <v>3090</v>
      </c>
      <c r="H4589" t="s">
        <v>842</v>
      </c>
      <c r="I4589">
        <v>63300052</v>
      </c>
      <c r="J4589" t="s">
        <v>1541</v>
      </c>
      <c r="K4589" s="3"/>
      <c r="L4589" s="3">
        <v>286361.03592071997</v>
      </c>
      <c r="M4589" s="3">
        <v>296383.67217794515</v>
      </c>
      <c r="N4589" s="107"/>
      <c r="O4589" s="100"/>
      <c r="P4589" s="3">
        <f t="shared" si="71"/>
        <v>582744.70809866511</v>
      </c>
    </row>
    <row r="4590" spans="1:16" x14ac:dyDescent="0.35">
      <c r="A4590" t="s">
        <v>10</v>
      </c>
      <c r="C4590" t="s">
        <v>19</v>
      </c>
      <c r="D4590" t="s">
        <v>44</v>
      </c>
      <c r="E4590" t="s">
        <v>855</v>
      </c>
      <c r="F4590" t="s">
        <v>856</v>
      </c>
      <c r="G4590">
        <v>3090</v>
      </c>
      <c r="H4590" t="s">
        <v>842</v>
      </c>
      <c r="I4590">
        <v>63300056</v>
      </c>
      <c r="J4590" t="s">
        <v>1536</v>
      </c>
      <c r="K4590" s="3"/>
      <c r="L4590" s="3">
        <v>829655.61812661774</v>
      </c>
      <c r="M4590" s="3">
        <v>858693.56476104935</v>
      </c>
      <c r="N4590" s="107"/>
      <c r="O4590" s="100"/>
      <c r="P4590" s="3">
        <f t="shared" si="71"/>
        <v>1688349.1828876671</v>
      </c>
    </row>
    <row r="4591" spans="1:16" x14ac:dyDescent="0.35">
      <c r="A4591" t="s">
        <v>10</v>
      </c>
      <c r="C4591" t="s">
        <v>19</v>
      </c>
      <c r="D4591" t="s">
        <v>44</v>
      </c>
      <c r="E4591" t="s">
        <v>855</v>
      </c>
      <c r="F4591" t="s">
        <v>856</v>
      </c>
      <c r="G4591">
        <v>3090</v>
      </c>
      <c r="H4591" t="s">
        <v>842</v>
      </c>
      <c r="I4591">
        <v>63300152</v>
      </c>
      <c r="J4591" t="s">
        <v>1741</v>
      </c>
      <c r="K4591" s="3"/>
      <c r="L4591" s="3">
        <v>13529.340792000001</v>
      </c>
      <c r="M4591" s="3">
        <v>13799.927607840002</v>
      </c>
      <c r="N4591" s="107"/>
      <c r="O4591" s="100"/>
      <c r="P4591" s="3">
        <f t="shared" si="71"/>
        <v>27329.268399840003</v>
      </c>
    </row>
    <row r="4592" spans="1:16" x14ac:dyDescent="0.35">
      <c r="A4592" t="s">
        <v>10</v>
      </c>
      <c r="C4592" t="s">
        <v>19</v>
      </c>
      <c r="D4592" t="s">
        <v>44</v>
      </c>
      <c r="E4592" t="s">
        <v>857</v>
      </c>
      <c r="F4592" t="s">
        <v>858</v>
      </c>
      <c r="G4592">
        <v>3090</v>
      </c>
      <c r="H4592" t="s">
        <v>842</v>
      </c>
      <c r="I4592">
        <v>63300052</v>
      </c>
      <c r="J4592" t="s">
        <v>1541</v>
      </c>
      <c r="K4592" s="3"/>
      <c r="L4592" s="3">
        <v>5446.4374422322189</v>
      </c>
      <c r="M4592" s="3">
        <v>5637.0627527103461</v>
      </c>
      <c r="N4592" s="107"/>
      <c r="O4592" s="100"/>
      <c r="P4592" s="3">
        <f t="shared" si="71"/>
        <v>11083.500194942564</v>
      </c>
    </row>
    <row r="4593" spans="1:16" x14ac:dyDescent="0.35">
      <c r="A4593" t="s">
        <v>10</v>
      </c>
      <c r="C4593" t="s">
        <v>19</v>
      </c>
      <c r="D4593" t="s">
        <v>44</v>
      </c>
      <c r="E4593" t="s">
        <v>857</v>
      </c>
      <c r="F4593" t="s">
        <v>858</v>
      </c>
      <c r="G4593">
        <v>3090</v>
      </c>
      <c r="H4593" t="s">
        <v>842</v>
      </c>
      <c r="I4593">
        <v>63300056</v>
      </c>
      <c r="J4593" t="s">
        <v>1536</v>
      </c>
      <c r="K4593" s="3"/>
      <c r="L4593" s="3">
        <v>165087.97672561358</v>
      </c>
      <c r="M4593" s="3">
        <v>170866.05591101004</v>
      </c>
      <c r="N4593" s="107"/>
      <c r="O4593" s="100"/>
      <c r="P4593" s="3">
        <f t="shared" si="71"/>
        <v>335954.0326366236</v>
      </c>
    </row>
    <row r="4594" spans="1:16" x14ac:dyDescent="0.35">
      <c r="A4594" t="s">
        <v>10</v>
      </c>
      <c r="C4594" t="s">
        <v>19</v>
      </c>
      <c r="D4594" t="s">
        <v>44</v>
      </c>
      <c r="E4594" t="s">
        <v>857</v>
      </c>
      <c r="F4594" t="s">
        <v>858</v>
      </c>
      <c r="G4594">
        <v>3090</v>
      </c>
      <c r="H4594" t="s">
        <v>842</v>
      </c>
      <c r="I4594">
        <v>63300065</v>
      </c>
      <c r="J4594" t="s">
        <v>1627</v>
      </c>
      <c r="K4594" s="3"/>
      <c r="L4594" s="3">
        <v>39999.999999599997</v>
      </c>
      <c r="M4594" s="3">
        <v>39999.999999599997</v>
      </c>
      <c r="N4594" s="107"/>
      <c r="O4594" s="100"/>
      <c r="P4594" s="3">
        <f t="shared" si="71"/>
        <v>79999.999999199994</v>
      </c>
    </row>
    <row r="4595" spans="1:16" x14ac:dyDescent="0.35">
      <c r="A4595" t="s">
        <v>10</v>
      </c>
      <c r="C4595" t="s">
        <v>19</v>
      </c>
      <c r="D4595" t="s">
        <v>44</v>
      </c>
      <c r="E4595" t="s">
        <v>857</v>
      </c>
      <c r="F4595" t="s">
        <v>858</v>
      </c>
      <c r="G4595">
        <v>3090</v>
      </c>
      <c r="H4595" t="s">
        <v>842</v>
      </c>
      <c r="I4595">
        <v>63300152</v>
      </c>
      <c r="J4595" t="s">
        <v>1741</v>
      </c>
      <c r="K4595" s="3"/>
      <c r="L4595" s="3">
        <v>166736.87673998546</v>
      </c>
      <c r="M4595" s="3">
        <v>170071.61427478516</v>
      </c>
      <c r="N4595" s="107"/>
      <c r="O4595" s="100"/>
      <c r="P4595" s="3">
        <f t="shared" si="71"/>
        <v>336808.49101477058</v>
      </c>
    </row>
    <row r="4596" spans="1:16" x14ac:dyDescent="0.35">
      <c r="A4596" t="s">
        <v>10</v>
      </c>
      <c r="C4596" t="s">
        <v>19</v>
      </c>
      <c r="D4596" t="s">
        <v>44</v>
      </c>
      <c r="E4596" t="s">
        <v>857</v>
      </c>
      <c r="F4596" t="s">
        <v>858</v>
      </c>
      <c r="G4596">
        <v>3090</v>
      </c>
      <c r="H4596" t="s">
        <v>842</v>
      </c>
      <c r="I4596">
        <v>63300155</v>
      </c>
      <c r="J4596" t="s">
        <v>1877</v>
      </c>
      <c r="K4596" s="3"/>
      <c r="L4596" s="3">
        <v>9999.9999996000006</v>
      </c>
      <c r="M4596" s="3">
        <v>9999.9999996000006</v>
      </c>
      <c r="N4596" s="107"/>
      <c r="O4596" s="100"/>
      <c r="P4596" s="3">
        <f t="shared" si="71"/>
        <v>19999.999999200001</v>
      </c>
    </row>
    <row r="4597" spans="1:16" x14ac:dyDescent="0.35">
      <c r="A4597" t="s">
        <v>10</v>
      </c>
      <c r="C4597" t="s">
        <v>19</v>
      </c>
      <c r="D4597" t="s">
        <v>44</v>
      </c>
      <c r="E4597" t="s">
        <v>859</v>
      </c>
      <c r="F4597" t="s">
        <v>860</v>
      </c>
      <c r="G4597">
        <v>3090</v>
      </c>
      <c r="H4597" t="s">
        <v>842</v>
      </c>
      <c r="I4597">
        <v>63300052</v>
      </c>
      <c r="J4597" t="s">
        <v>1541</v>
      </c>
      <c r="K4597" s="3"/>
      <c r="L4597" s="3">
        <v>519490.36345320637</v>
      </c>
      <c r="M4597" s="3">
        <v>537672.52617406857</v>
      </c>
      <c r="N4597" s="107"/>
      <c r="O4597" s="100"/>
      <c r="P4597" s="3">
        <f t="shared" si="71"/>
        <v>1057162.8896272751</v>
      </c>
    </row>
    <row r="4598" spans="1:16" x14ac:dyDescent="0.35">
      <c r="A4598" t="s">
        <v>10</v>
      </c>
      <c r="C4598" t="s">
        <v>19</v>
      </c>
      <c r="D4598" t="s">
        <v>44</v>
      </c>
      <c r="E4598" t="s">
        <v>859</v>
      </c>
      <c r="F4598" t="s">
        <v>860</v>
      </c>
      <c r="G4598">
        <v>3090</v>
      </c>
      <c r="H4598" t="s">
        <v>842</v>
      </c>
      <c r="I4598">
        <v>63300056</v>
      </c>
      <c r="J4598" t="s">
        <v>1536</v>
      </c>
      <c r="K4598" s="3"/>
      <c r="L4598" s="3">
        <v>170684.84008706119</v>
      </c>
      <c r="M4598" s="3">
        <v>176658.80949010831</v>
      </c>
      <c r="N4598" s="107"/>
      <c r="O4598" s="100"/>
      <c r="P4598" s="3">
        <f t="shared" si="71"/>
        <v>347343.6495771695</v>
      </c>
    </row>
    <row r="4599" spans="1:16" x14ac:dyDescent="0.35">
      <c r="A4599" t="s">
        <v>10</v>
      </c>
      <c r="C4599" t="s">
        <v>19</v>
      </c>
      <c r="D4599" t="s">
        <v>44</v>
      </c>
      <c r="E4599" t="s">
        <v>859</v>
      </c>
      <c r="F4599" t="s">
        <v>860</v>
      </c>
      <c r="G4599">
        <v>3090</v>
      </c>
      <c r="H4599" t="s">
        <v>842</v>
      </c>
      <c r="I4599">
        <v>63300065</v>
      </c>
      <c r="J4599" t="s">
        <v>1627</v>
      </c>
      <c r="K4599" s="3"/>
      <c r="L4599" s="3">
        <v>90000</v>
      </c>
      <c r="M4599" s="3">
        <v>90000</v>
      </c>
      <c r="N4599" s="107"/>
      <c r="O4599" s="100"/>
      <c r="P4599" s="3">
        <f t="shared" si="71"/>
        <v>180000</v>
      </c>
    </row>
    <row r="4600" spans="1:16" x14ac:dyDescent="0.35">
      <c r="A4600" t="s">
        <v>10</v>
      </c>
      <c r="C4600" t="s">
        <v>19</v>
      </c>
      <c r="D4600" t="s">
        <v>44</v>
      </c>
      <c r="E4600" t="s">
        <v>859</v>
      </c>
      <c r="F4600" t="s">
        <v>860</v>
      </c>
      <c r="G4600">
        <v>3090</v>
      </c>
      <c r="H4600" t="s">
        <v>842</v>
      </c>
      <c r="I4600">
        <v>63300152</v>
      </c>
      <c r="J4600" t="s">
        <v>1741</v>
      </c>
      <c r="K4600" s="3"/>
      <c r="L4600" s="3">
        <v>1782062.686008</v>
      </c>
      <c r="M4600" s="3">
        <v>1817703.9397281602</v>
      </c>
      <c r="N4600" s="107"/>
      <c r="O4600" s="100"/>
      <c r="P4600" s="3">
        <f t="shared" si="71"/>
        <v>3599766.6257361602</v>
      </c>
    </row>
    <row r="4601" spans="1:16" x14ac:dyDescent="0.35">
      <c r="A4601" t="s">
        <v>10</v>
      </c>
      <c r="C4601" t="s">
        <v>19</v>
      </c>
      <c r="D4601" t="s">
        <v>44</v>
      </c>
      <c r="E4601" t="s">
        <v>859</v>
      </c>
      <c r="F4601" t="s">
        <v>860</v>
      </c>
      <c r="G4601">
        <v>3090</v>
      </c>
      <c r="H4601" t="s">
        <v>842</v>
      </c>
      <c r="I4601">
        <v>63300155</v>
      </c>
      <c r="J4601" t="s">
        <v>1877</v>
      </c>
      <c r="K4601" s="3"/>
      <c r="L4601" s="3">
        <v>15999.999999600001</v>
      </c>
      <c r="M4601" s="3">
        <v>15999.999999600001</v>
      </c>
      <c r="N4601" s="107"/>
      <c r="O4601" s="100"/>
      <c r="P4601" s="3">
        <f t="shared" si="71"/>
        <v>31999.999999200001</v>
      </c>
    </row>
    <row r="4602" spans="1:16" x14ac:dyDescent="0.35">
      <c r="A4602" t="s">
        <v>10</v>
      </c>
      <c r="C4602" t="s">
        <v>19</v>
      </c>
      <c r="D4602" t="s">
        <v>44</v>
      </c>
      <c r="E4602" t="s">
        <v>861</v>
      </c>
      <c r="F4602" t="s">
        <v>862</v>
      </c>
      <c r="G4602">
        <v>3090</v>
      </c>
      <c r="H4602" t="s">
        <v>842</v>
      </c>
      <c r="I4602">
        <v>63300052</v>
      </c>
      <c r="J4602" t="s">
        <v>1541</v>
      </c>
      <c r="K4602" s="3"/>
      <c r="L4602" s="3">
        <v>451857.00838484033</v>
      </c>
      <c r="M4602" s="3">
        <v>467672.00367830973</v>
      </c>
      <c r="N4602" s="107"/>
      <c r="O4602" s="100"/>
      <c r="P4602" s="3">
        <f t="shared" si="71"/>
        <v>919529.01206315006</v>
      </c>
    </row>
    <row r="4603" spans="1:16" x14ac:dyDescent="0.35">
      <c r="A4603" t="s">
        <v>10</v>
      </c>
      <c r="C4603" t="s">
        <v>19</v>
      </c>
      <c r="D4603" t="s">
        <v>44</v>
      </c>
      <c r="E4603" t="s">
        <v>861</v>
      </c>
      <c r="F4603" t="s">
        <v>862</v>
      </c>
      <c r="G4603">
        <v>3090</v>
      </c>
      <c r="H4603" t="s">
        <v>842</v>
      </c>
      <c r="I4603">
        <v>63300056</v>
      </c>
      <c r="J4603" t="s">
        <v>1536</v>
      </c>
      <c r="K4603" s="3"/>
      <c r="L4603" s="3">
        <v>161029.74943061519</v>
      </c>
      <c r="M4603" s="3">
        <v>166665.7906606867</v>
      </c>
      <c r="N4603" s="107"/>
      <c r="O4603" s="100"/>
      <c r="P4603" s="3">
        <f t="shared" si="71"/>
        <v>327695.5400913019</v>
      </c>
    </row>
    <row r="4604" spans="1:16" x14ac:dyDescent="0.35">
      <c r="A4604" t="s">
        <v>10</v>
      </c>
      <c r="C4604" t="s">
        <v>19</v>
      </c>
      <c r="D4604" t="s">
        <v>44</v>
      </c>
      <c r="E4604" t="s">
        <v>861</v>
      </c>
      <c r="F4604" t="s">
        <v>862</v>
      </c>
      <c r="G4604">
        <v>3090</v>
      </c>
      <c r="H4604" t="s">
        <v>842</v>
      </c>
      <c r="I4604">
        <v>63300065</v>
      </c>
      <c r="J4604" t="s">
        <v>1627</v>
      </c>
      <c r="K4604" s="3"/>
      <c r="L4604" s="3">
        <v>24000</v>
      </c>
      <c r="M4604" s="3">
        <v>24000</v>
      </c>
      <c r="N4604" s="107"/>
      <c r="O4604" s="100"/>
      <c r="P4604" s="3">
        <f t="shared" si="71"/>
        <v>48000</v>
      </c>
    </row>
    <row r="4605" spans="1:16" x14ac:dyDescent="0.35">
      <c r="A4605" t="s">
        <v>10</v>
      </c>
      <c r="C4605" t="s">
        <v>19</v>
      </c>
      <c r="D4605" t="s">
        <v>44</v>
      </c>
      <c r="E4605" t="s">
        <v>861</v>
      </c>
      <c r="F4605" t="s">
        <v>862</v>
      </c>
      <c r="G4605">
        <v>3090</v>
      </c>
      <c r="H4605" t="s">
        <v>842</v>
      </c>
      <c r="I4605">
        <v>63300152</v>
      </c>
      <c r="J4605" t="s">
        <v>1741</v>
      </c>
      <c r="K4605" s="3"/>
      <c r="L4605" s="3">
        <v>1349199.3572459884</v>
      </c>
      <c r="M4605" s="3">
        <v>1376183.3443909083</v>
      </c>
      <c r="N4605" s="107"/>
      <c r="O4605" s="100"/>
      <c r="P4605" s="3">
        <f t="shared" si="71"/>
        <v>2725382.7016368965</v>
      </c>
    </row>
    <row r="4606" spans="1:16" x14ac:dyDescent="0.35">
      <c r="A4606" t="s">
        <v>10</v>
      </c>
      <c r="C4606" t="s">
        <v>19</v>
      </c>
      <c r="D4606" t="s">
        <v>44</v>
      </c>
      <c r="E4606" t="s">
        <v>861</v>
      </c>
      <c r="F4606" t="s">
        <v>862</v>
      </c>
      <c r="G4606">
        <v>3090</v>
      </c>
      <c r="H4606" t="s">
        <v>842</v>
      </c>
      <c r="I4606">
        <v>63300155</v>
      </c>
      <c r="J4606" t="s">
        <v>1877</v>
      </c>
      <c r="K4606" s="3"/>
      <c r="L4606" s="3">
        <v>1800</v>
      </c>
      <c r="M4606" s="3">
        <v>1800</v>
      </c>
      <c r="N4606" s="107"/>
      <c r="O4606" s="100"/>
      <c r="P4606" s="3">
        <f t="shared" si="71"/>
        <v>3600</v>
      </c>
    </row>
    <row r="4607" spans="1:16" x14ac:dyDescent="0.35">
      <c r="A4607" t="s">
        <v>10</v>
      </c>
      <c r="C4607" t="s">
        <v>19</v>
      </c>
      <c r="D4607" t="s">
        <v>44</v>
      </c>
      <c r="E4607" t="s">
        <v>863</v>
      </c>
      <c r="F4607" t="s">
        <v>864</v>
      </c>
      <c r="G4607">
        <v>3090</v>
      </c>
      <c r="H4607" t="s">
        <v>842</v>
      </c>
      <c r="I4607">
        <v>63300052</v>
      </c>
      <c r="J4607" t="s">
        <v>1541</v>
      </c>
      <c r="K4607" s="3"/>
      <c r="L4607" s="3">
        <v>35795.129490089996</v>
      </c>
      <c r="M4607" s="3">
        <v>37047.959022243143</v>
      </c>
      <c r="N4607" s="107"/>
      <c r="O4607" s="100"/>
      <c r="P4607" s="3">
        <f t="shared" si="71"/>
        <v>72843.088512333139</v>
      </c>
    </row>
    <row r="4608" spans="1:16" x14ac:dyDescent="0.35">
      <c r="A4608" t="s">
        <v>10</v>
      </c>
      <c r="C4608" t="s">
        <v>19</v>
      </c>
      <c r="D4608" t="s">
        <v>44</v>
      </c>
      <c r="E4608" t="s">
        <v>863</v>
      </c>
      <c r="F4608" t="s">
        <v>864</v>
      </c>
      <c r="G4608">
        <v>3090</v>
      </c>
      <c r="H4608" t="s">
        <v>842</v>
      </c>
      <c r="I4608">
        <v>63300065</v>
      </c>
      <c r="J4608" t="s">
        <v>1627</v>
      </c>
      <c r="K4608" s="3"/>
      <c r="L4608" s="3">
        <v>9000</v>
      </c>
      <c r="M4608" s="3">
        <v>9000</v>
      </c>
      <c r="N4608" s="107"/>
      <c r="O4608" s="100"/>
      <c r="P4608" s="3">
        <f t="shared" si="71"/>
        <v>18000</v>
      </c>
    </row>
    <row r="4609" spans="1:16" x14ac:dyDescent="0.35">
      <c r="A4609" t="s">
        <v>10</v>
      </c>
      <c r="C4609" t="s">
        <v>19</v>
      </c>
      <c r="D4609" t="s">
        <v>44</v>
      </c>
      <c r="E4609" t="s">
        <v>863</v>
      </c>
      <c r="F4609" t="s">
        <v>864</v>
      </c>
      <c r="G4609">
        <v>3090</v>
      </c>
      <c r="H4609" t="s">
        <v>842</v>
      </c>
      <c r="I4609">
        <v>63300152</v>
      </c>
      <c r="J4609" t="s">
        <v>1741</v>
      </c>
      <c r="K4609" s="3"/>
      <c r="L4609" s="3">
        <v>49817.872948938486</v>
      </c>
      <c r="M4609" s="3">
        <v>50814.230407917254</v>
      </c>
      <c r="N4609" s="107"/>
      <c r="O4609" s="100"/>
      <c r="P4609" s="3">
        <f t="shared" si="71"/>
        <v>100632.10335685575</v>
      </c>
    </row>
    <row r="4610" spans="1:16" x14ac:dyDescent="0.35">
      <c r="A4610" t="s">
        <v>10</v>
      </c>
      <c r="C4610" t="s">
        <v>19</v>
      </c>
      <c r="D4610" t="s">
        <v>44</v>
      </c>
      <c r="E4610" t="s">
        <v>1644</v>
      </c>
      <c r="F4610" t="s">
        <v>1645</v>
      </c>
      <c r="G4610">
        <v>3090</v>
      </c>
      <c r="H4610" t="s">
        <v>842</v>
      </c>
      <c r="I4610">
        <v>63300065</v>
      </c>
      <c r="J4610" t="s">
        <v>1627</v>
      </c>
      <c r="K4610" s="3"/>
      <c r="L4610" s="3">
        <v>600</v>
      </c>
      <c r="M4610" s="3">
        <v>600</v>
      </c>
      <c r="N4610" s="107"/>
      <c r="O4610" s="100"/>
      <c r="P4610" s="3">
        <f t="shared" si="71"/>
        <v>1200</v>
      </c>
    </row>
    <row r="4611" spans="1:16" x14ac:dyDescent="0.35">
      <c r="A4611" t="s">
        <v>10</v>
      </c>
      <c r="C4611" t="s">
        <v>19</v>
      </c>
      <c r="D4611" t="s">
        <v>44</v>
      </c>
      <c r="E4611" t="s">
        <v>1644</v>
      </c>
      <c r="F4611" t="s">
        <v>1645</v>
      </c>
      <c r="G4611">
        <v>3090</v>
      </c>
      <c r="H4611" t="s">
        <v>842</v>
      </c>
      <c r="I4611">
        <v>63300152</v>
      </c>
      <c r="J4611" t="s">
        <v>1741</v>
      </c>
      <c r="K4611" s="3"/>
      <c r="L4611" s="3">
        <v>122806.16137112543</v>
      </c>
      <c r="M4611" s="3">
        <v>125262.28459854794</v>
      </c>
      <c r="N4611" s="107"/>
      <c r="O4611" s="100"/>
      <c r="P4611" s="3">
        <f t="shared" si="71"/>
        <v>248068.44596967337</v>
      </c>
    </row>
    <row r="4612" spans="1:16" x14ac:dyDescent="0.35">
      <c r="A4612" t="s">
        <v>10</v>
      </c>
      <c r="C4612" t="s">
        <v>19</v>
      </c>
      <c r="D4612" t="s">
        <v>44</v>
      </c>
      <c r="E4612" t="s">
        <v>865</v>
      </c>
      <c r="F4612" t="s">
        <v>866</v>
      </c>
      <c r="G4612">
        <v>3090</v>
      </c>
      <c r="H4612" t="s">
        <v>842</v>
      </c>
      <c r="I4612">
        <v>63300052</v>
      </c>
      <c r="J4612" t="s">
        <v>1541</v>
      </c>
      <c r="K4612" s="3"/>
      <c r="L4612" s="3">
        <v>128862.46616432398</v>
      </c>
      <c r="M4612" s="3">
        <v>133372.65248007531</v>
      </c>
      <c r="N4612" s="107"/>
      <c r="O4612" s="100"/>
      <c r="P4612" s="3">
        <f t="shared" ref="P4612:P4675" si="72">SUM(L4612:N4612)</f>
        <v>262235.11864439928</v>
      </c>
    </row>
    <row r="4613" spans="1:16" x14ac:dyDescent="0.35">
      <c r="A4613" t="s">
        <v>10</v>
      </c>
      <c r="C4613" t="s">
        <v>19</v>
      </c>
      <c r="D4613" t="s">
        <v>44</v>
      </c>
      <c r="E4613" t="s">
        <v>865</v>
      </c>
      <c r="F4613" t="s">
        <v>866</v>
      </c>
      <c r="G4613">
        <v>3090</v>
      </c>
      <c r="H4613" t="s">
        <v>842</v>
      </c>
      <c r="I4613">
        <v>63300056</v>
      </c>
      <c r="J4613" t="s">
        <v>1536</v>
      </c>
      <c r="K4613" s="3"/>
      <c r="L4613" s="3">
        <v>188890.04562581886</v>
      </c>
      <c r="M4613" s="3">
        <v>195501.19722272252</v>
      </c>
      <c r="N4613" s="107"/>
      <c r="O4613" s="100"/>
      <c r="P4613" s="3">
        <f t="shared" si="72"/>
        <v>384391.24284854135</v>
      </c>
    </row>
    <row r="4614" spans="1:16" x14ac:dyDescent="0.35">
      <c r="A4614" t="s">
        <v>10</v>
      </c>
      <c r="C4614" t="s">
        <v>19</v>
      </c>
      <c r="D4614" t="s">
        <v>44</v>
      </c>
      <c r="E4614" t="s">
        <v>865</v>
      </c>
      <c r="F4614" t="s">
        <v>866</v>
      </c>
      <c r="G4614">
        <v>3090</v>
      </c>
      <c r="H4614" t="s">
        <v>842</v>
      </c>
      <c r="I4614">
        <v>63300065</v>
      </c>
      <c r="J4614" t="s">
        <v>1627</v>
      </c>
      <c r="K4614" s="3"/>
      <c r="L4614" s="3">
        <v>1500</v>
      </c>
      <c r="M4614" s="3">
        <v>1500</v>
      </c>
      <c r="N4614" s="107"/>
      <c r="O4614" s="100"/>
      <c r="P4614" s="3">
        <f t="shared" si="72"/>
        <v>3000</v>
      </c>
    </row>
    <row r="4615" spans="1:16" x14ac:dyDescent="0.35">
      <c r="A4615" t="s">
        <v>10</v>
      </c>
      <c r="C4615" t="s">
        <v>19</v>
      </c>
      <c r="D4615" t="s">
        <v>44</v>
      </c>
      <c r="E4615" t="s">
        <v>865</v>
      </c>
      <c r="F4615" t="s">
        <v>866</v>
      </c>
      <c r="G4615">
        <v>3090</v>
      </c>
      <c r="H4615" t="s">
        <v>842</v>
      </c>
      <c r="I4615">
        <v>63300152</v>
      </c>
      <c r="J4615" t="s">
        <v>1741</v>
      </c>
      <c r="K4615" s="3"/>
      <c r="L4615" s="3">
        <v>259685.34762408049</v>
      </c>
      <c r="M4615" s="3">
        <v>264879.05457656208</v>
      </c>
      <c r="N4615" s="107"/>
      <c r="O4615" s="100"/>
      <c r="P4615" s="3">
        <f t="shared" si="72"/>
        <v>524564.40220064251</v>
      </c>
    </row>
    <row r="4616" spans="1:16" x14ac:dyDescent="0.35">
      <c r="A4616" t="s">
        <v>10</v>
      </c>
      <c r="C4616" t="s">
        <v>19</v>
      </c>
      <c r="D4616" t="s">
        <v>44</v>
      </c>
      <c r="E4616" t="s">
        <v>867</v>
      </c>
      <c r="F4616" t="s">
        <v>868</v>
      </c>
      <c r="G4616">
        <v>3090</v>
      </c>
      <c r="H4616" t="s">
        <v>842</v>
      </c>
      <c r="I4616">
        <v>63300052</v>
      </c>
      <c r="J4616" t="s">
        <v>1541</v>
      </c>
      <c r="K4616" s="3"/>
      <c r="L4616" s="3">
        <v>286361.03592071997</v>
      </c>
      <c r="M4616" s="3">
        <v>296383.67217794515</v>
      </c>
      <c r="N4616" s="107"/>
      <c r="O4616" s="100"/>
      <c r="P4616" s="3">
        <f t="shared" si="72"/>
        <v>582744.70809866511</v>
      </c>
    </row>
    <row r="4617" spans="1:16" x14ac:dyDescent="0.35">
      <c r="A4617" t="s">
        <v>10</v>
      </c>
      <c r="C4617" t="s">
        <v>19</v>
      </c>
      <c r="D4617" t="s">
        <v>44</v>
      </c>
      <c r="E4617" t="s">
        <v>867</v>
      </c>
      <c r="F4617" t="s">
        <v>868</v>
      </c>
      <c r="G4617">
        <v>3090</v>
      </c>
      <c r="H4617" t="s">
        <v>842</v>
      </c>
      <c r="I4617">
        <v>63300056</v>
      </c>
      <c r="J4617" t="s">
        <v>1536</v>
      </c>
      <c r="K4617" s="3"/>
      <c r="L4617" s="3">
        <v>-715094.40357062628</v>
      </c>
      <c r="M4617" s="3">
        <v>-708407.98269559827</v>
      </c>
      <c r="N4617" s="107"/>
      <c r="O4617" s="100"/>
      <c r="P4617" s="3">
        <f t="shared" si="72"/>
        <v>-1423502.3862662246</v>
      </c>
    </row>
    <row r="4618" spans="1:16" x14ac:dyDescent="0.35">
      <c r="A4618" t="s">
        <v>10</v>
      </c>
      <c r="C4618" t="s">
        <v>19</v>
      </c>
      <c r="D4618" t="s">
        <v>44</v>
      </c>
      <c r="E4618" t="s">
        <v>867</v>
      </c>
      <c r="F4618" t="s">
        <v>868</v>
      </c>
      <c r="G4618">
        <v>3090</v>
      </c>
      <c r="H4618" t="s">
        <v>842</v>
      </c>
      <c r="I4618">
        <v>63300065</v>
      </c>
      <c r="J4618" t="s">
        <v>1627</v>
      </c>
      <c r="K4618" s="3"/>
      <c r="L4618" s="3">
        <v>17000.000000399999</v>
      </c>
      <c r="M4618" s="3">
        <v>17000.000000399999</v>
      </c>
      <c r="N4618" s="107"/>
      <c r="O4618" s="100"/>
      <c r="P4618" s="3">
        <f t="shared" si="72"/>
        <v>34000.000000799999</v>
      </c>
    </row>
    <row r="4619" spans="1:16" x14ac:dyDescent="0.35">
      <c r="A4619" t="s">
        <v>10</v>
      </c>
      <c r="C4619" t="s">
        <v>19</v>
      </c>
      <c r="D4619" t="s">
        <v>44</v>
      </c>
      <c r="E4619" t="s">
        <v>867</v>
      </c>
      <c r="F4619" t="s">
        <v>868</v>
      </c>
      <c r="G4619">
        <v>3090</v>
      </c>
      <c r="H4619" t="s">
        <v>842</v>
      </c>
      <c r="I4619">
        <v>63300152</v>
      </c>
      <c r="J4619" t="s">
        <v>1741</v>
      </c>
      <c r="K4619" s="3"/>
      <c r="L4619" s="3">
        <v>2051186.7875600001</v>
      </c>
      <c r="M4619" s="3">
        <v>2097210.5233112001</v>
      </c>
      <c r="N4619" s="107"/>
      <c r="O4619" s="100"/>
      <c r="P4619" s="3">
        <f t="shared" si="72"/>
        <v>4148397.3108712002</v>
      </c>
    </row>
    <row r="4620" spans="1:16" x14ac:dyDescent="0.35">
      <c r="A4620" t="s">
        <v>10</v>
      </c>
      <c r="C4620" t="s">
        <v>19</v>
      </c>
      <c r="D4620" t="s">
        <v>44</v>
      </c>
      <c r="E4620" t="s">
        <v>867</v>
      </c>
      <c r="F4620" t="s">
        <v>868</v>
      </c>
      <c r="G4620">
        <v>3090</v>
      </c>
      <c r="H4620" t="s">
        <v>842</v>
      </c>
      <c r="I4620">
        <v>63300155</v>
      </c>
      <c r="J4620" t="s">
        <v>1877</v>
      </c>
      <c r="K4620" s="3"/>
      <c r="L4620" s="3">
        <v>15999.999999600001</v>
      </c>
      <c r="M4620" s="3">
        <v>15999.999999600001</v>
      </c>
      <c r="N4620" s="107"/>
      <c r="O4620" s="100"/>
      <c r="P4620" s="3">
        <f t="shared" si="72"/>
        <v>31999.999999200001</v>
      </c>
    </row>
    <row r="4621" spans="1:16" x14ac:dyDescent="0.35">
      <c r="A4621" t="s">
        <v>10</v>
      </c>
      <c r="C4621" t="s">
        <v>19</v>
      </c>
      <c r="D4621" t="s">
        <v>44</v>
      </c>
      <c r="E4621" t="s">
        <v>869</v>
      </c>
      <c r="F4621" t="s">
        <v>870</v>
      </c>
      <c r="G4621">
        <v>3090</v>
      </c>
      <c r="H4621" t="s">
        <v>842</v>
      </c>
      <c r="I4621">
        <v>63300052</v>
      </c>
      <c r="J4621" t="s">
        <v>1541</v>
      </c>
      <c r="K4621" s="3"/>
      <c r="L4621" s="3">
        <v>446723.21603632311</v>
      </c>
      <c r="M4621" s="3">
        <v>462358.52859759436</v>
      </c>
      <c r="N4621" s="107"/>
      <c r="O4621" s="100"/>
      <c r="P4621" s="3">
        <f t="shared" si="72"/>
        <v>909081.74463391746</v>
      </c>
    </row>
    <row r="4622" spans="1:16" x14ac:dyDescent="0.35">
      <c r="A4622" t="s">
        <v>10</v>
      </c>
      <c r="C4622" t="s">
        <v>19</v>
      </c>
      <c r="D4622" t="s">
        <v>44</v>
      </c>
      <c r="E4622" t="s">
        <v>869</v>
      </c>
      <c r="F4622" t="s">
        <v>870</v>
      </c>
      <c r="G4622">
        <v>3090</v>
      </c>
      <c r="H4622" t="s">
        <v>842</v>
      </c>
      <c r="I4622">
        <v>63300056</v>
      </c>
      <c r="J4622" t="s">
        <v>1536</v>
      </c>
      <c r="K4622" s="3"/>
      <c r="L4622" s="3">
        <v>221290.60241068306</v>
      </c>
      <c r="M4622" s="3">
        <v>229035.77349505696</v>
      </c>
      <c r="N4622" s="107"/>
      <c r="O4622" s="100"/>
      <c r="P4622" s="3">
        <f t="shared" si="72"/>
        <v>450326.37590574002</v>
      </c>
    </row>
    <row r="4623" spans="1:16" x14ac:dyDescent="0.35">
      <c r="A4623" t="s">
        <v>10</v>
      </c>
      <c r="C4623" t="s">
        <v>19</v>
      </c>
      <c r="D4623" t="s">
        <v>44</v>
      </c>
      <c r="E4623" t="s">
        <v>869</v>
      </c>
      <c r="F4623" t="s">
        <v>870</v>
      </c>
      <c r="G4623">
        <v>3090</v>
      </c>
      <c r="H4623" t="s">
        <v>842</v>
      </c>
      <c r="I4623">
        <v>63300065</v>
      </c>
      <c r="J4623" t="s">
        <v>1627</v>
      </c>
      <c r="K4623" s="3"/>
      <c r="L4623" s="3">
        <v>15000</v>
      </c>
      <c r="M4623" s="3">
        <v>15000</v>
      </c>
      <c r="N4623" s="107"/>
      <c r="O4623" s="100"/>
      <c r="P4623" s="3">
        <f t="shared" si="72"/>
        <v>30000</v>
      </c>
    </row>
    <row r="4624" spans="1:16" x14ac:dyDescent="0.35">
      <c r="A4624" t="s">
        <v>10</v>
      </c>
      <c r="C4624" t="s">
        <v>19</v>
      </c>
      <c r="D4624" t="s">
        <v>44</v>
      </c>
      <c r="E4624" t="s">
        <v>869</v>
      </c>
      <c r="F4624" t="s">
        <v>870</v>
      </c>
      <c r="G4624">
        <v>3090</v>
      </c>
      <c r="H4624" t="s">
        <v>842</v>
      </c>
      <c r="I4624">
        <v>63300152</v>
      </c>
      <c r="J4624" t="s">
        <v>1741</v>
      </c>
      <c r="K4624" s="3"/>
      <c r="L4624" s="3">
        <v>29984.394951508682</v>
      </c>
      <c r="M4624" s="3">
        <v>30584.082850538856</v>
      </c>
      <c r="N4624" s="107"/>
      <c r="O4624" s="100"/>
      <c r="P4624" s="3">
        <f t="shared" si="72"/>
        <v>60568.477802047535</v>
      </c>
    </row>
    <row r="4625" spans="1:16" x14ac:dyDescent="0.35">
      <c r="A4625" t="s">
        <v>10</v>
      </c>
      <c r="C4625" t="s">
        <v>19</v>
      </c>
      <c r="D4625" t="s">
        <v>44</v>
      </c>
      <c r="E4625" t="s">
        <v>871</v>
      </c>
      <c r="F4625" t="s">
        <v>872</v>
      </c>
      <c r="G4625">
        <v>3090</v>
      </c>
      <c r="H4625" t="s">
        <v>842</v>
      </c>
      <c r="I4625">
        <v>63300052</v>
      </c>
      <c r="J4625" t="s">
        <v>1541</v>
      </c>
      <c r="K4625" s="3"/>
      <c r="L4625" s="3">
        <v>519745.2801961067</v>
      </c>
      <c r="M4625" s="3">
        <v>537936.36500297044</v>
      </c>
      <c r="N4625" s="107"/>
      <c r="O4625" s="100"/>
      <c r="P4625" s="3">
        <f t="shared" si="72"/>
        <v>1057681.6451990772</v>
      </c>
    </row>
    <row r="4626" spans="1:16" x14ac:dyDescent="0.35">
      <c r="A4626" t="s">
        <v>10</v>
      </c>
      <c r="C4626" t="s">
        <v>19</v>
      </c>
      <c r="D4626" t="s">
        <v>44</v>
      </c>
      <c r="E4626" t="s">
        <v>871</v>
      </c>
      <c r="F4626" t="s">
        <v>872</v>
      </c>
      <c r="G4626">
        <v>3090</v>
      </c>
      <c r="H4626" t="s">
        <v>842</v>
      </c>
      <c r="I4626">
        <v>63300056</v>
      </c>
      <c r="J4626" t="s">
        <v>1536</v>
      </c>
      <c r="K4626" s="3"/>
      <c r="L4626" s="3">
        <v>164875.56160587026</v>
      </c>
      <c r="M4626" s="3">
        <v>170646.20626207569</v>
      </c>
      <c r="N4626" s="107"/>
      <c r="O4626" s="100"/>
      <c r="P4626" s="3">
        <f t="shared" si="72"/>
        <v>335521.76786794595</v>
      </c>
    </row>
    <row r="4627" spans="1:16" x14ac:dyDescent="0.35">
      <c r="A4627" t="s">
        <v>10</v>
      </c>
      <c r="C4627" t="s">
        <v>19</v>
      </c>
      <c r="D4627" t="s">
        <v>44</v>
      </c>
      <c r="E4627" t="s">
        <v>871</v>
      </c>
      <c r="F4627" t="s">
        <v>872</v>
      </c>
      <c r="G4627">
        <v>3090</v>
      </c>
      <c r="H4627" t="s">
        <v>842</v>
      </c>
      <c r="I4627">
        <v>63300065</v>
      </c>
      <c r="J4627" t="s">
        <v>1627</v>
      </c>
      <c r="K4627" s="3"/>
      <c r="L4627" s="3">
        <v>9000</v>
      </c>
      <c r="M4627" s="3">
        <v>9000</v>
      </c>
      <c r="N4627" s="107"/>
      <c r="O4627" s="100"/>
      <c r="P4627" s="3">
        <f t="shared" si="72"/>
        <v>18000</v>
      </c>
    </row>
    <row r="4628" spans="1:16" x14ac:dyDescent="0.35">
      <c r="A4628" t="s">
        <v>10</v>
      </c>
      <c r="C4628" t="s">
        <v>19</v>
      </c>
      <c r="D4628" t="s">
        <v>44</v>
      </c>
      <c r="E4628" t="s">
        <v>871</v>
      </c>
      <c r="F4628" t="s">
        <v>872</v>
      </c>
      <c r="G4628">
        <v>3090</v>
      </c>
      <c r="H4628" t="s">
        <v>842</v>
      </c>
      <c r="I4628">
        <v>63300152</v>
      </c>
      <c r="J4628" t="s">
        <v>1741</v>
      </c>
      <c r="K4628" s="3"/>
      <c r="L4628" s="3">
        <v>353921.54868144001</v>
      </c>
      <c r="M4628" s="3">
        <v>360999.97965506883</v>
      </c>
      <c r="N4628" s="107"/>
      <c r="O4628" s="100"/>
      <c r="P4628" s="3">
        <f t="shared" si="72"/>
        <v>714921.5283365089</v>
      </c>
    </row>
    <row r="4629" spans="1:16" x14ac:dyDescent="0.35">
      <c r="A4629" t="s">
        <v>10</v>
      </c>
      <c r="C4629" t="s">
        <v>19</v>
      </c>
      <c r="D4629" t="s">
        <v>44</v>
      </c>
      <c r="E4629" t="s">
        <v>871</v>
      </c>
      <c r="F4629" t="s">
        <v>872</v>
      </c>
      <c r="G4629">
        <v>3090</v>
      </c>
      <c r="H4629" t="s">
        <v>842</v>
      </c>
      <c r="I4629">
        <v>63300155</v>
      </c>
      <c r="J4629" t="s">
        <v>1877</v>
      </c>
      <c r="K4629" s="3"/>
      <c r="L4629" s="3">
        <v>8000.0000004000003</v>
      </c>
      <c r="M4629" s="3">
        <v>8000.0000004000003</v>
      </c>
      <c r="N4629" s="107"/>
      <c r="O4629" s="100"/>
      <c r="P4629" s="3">
        <f t="shared" si="72"/>
        <v>16000.000000800001</v>
      </c>
    </row>
    <row r="4630" spans="1:16" x14ac:dyDescent="0.35">
      <c r="A4630" t="s">
        <v>10</v>
      </c>
      <c r="C4630" t="s">
        <v>19</v>
      </c>
      <c r="D4630" t="s">
        <v>44</v>
      </c>
      <c r="E4630" t="s">
        <v>873</v>
      </c>
      <c r="F4630" t="s">
        <v>874</v>
      </c>
      <c r="G4630">
        <v>3090</v>
      </c>
      <c r="H4630" t="s">
        <v>842</v>
      </c>
      <c r="I4630">
        <v>63300052</v>
      </c>
      <c r="J4630" t="s">
        <v>1541</v>
      </c>
      <c r="K4630" s="3"/>
      <c r="L4630" s="3">
        <v>296338.4807062422</v>
      </c>
      <c r="M4630" s="3">
        <v>306710.32753096067</v>
      </c>
      <c r="N4630" s="107"/>
      <c r="O4630" s="100"/>
      <c r="P4630" s="3">
        <f t="shared" si="72"/>
        <v>603048.80823720293</v>
      </c>
    </row>
    <row r="4631" spans="1:16" x14ac:dyDescent="0.35">
      <c r="A4631" t="s">
        <v>10</v>
      </c>
      <c r="C4631" t="s">
        <v>19</v>
      </c>
      <c r="D4631" t="s">
        <v>44</v>
      </c>
      <c r="E4631" t="s">
        <v>873</v>
      </c>
      <c r="F4631" t="s">
        <v>874</v>
      </c>
      <c r="G4631">
        <v>3090</v>
      </c>
      <c r="H4631" t="s">
        <v>842</v>
      </c>
      <c r="I4631">
        <v>63300056</v>
      </c>
      <c r="J4631" t="s">
        <v>1536</v>
      </c>
      <c r="K4631" s="3"/>
      <c r="L4631" s="3">
        <v>109917.380742316</v>
      </c>
      <c r="M4631" s="3">
        <v>113764.48906829706</v>
      </c>
      <c r="N4631" s="107"/>
      <c r="O4631" s="100"/>
      <c r="P4631" s="3">
        <f t="shared" si="72"/>
        <v>223681.86981061305</v>
      </c>
    </row>
    <row r="4632" spans="1:16" x14ac:dyDescent="0.35">
      <c r="A4632" t="s">
        <v>10</v>
      </c>
      <c r="C4632" t="s">
        <v>19</v>
      </c>
      <c r="D4632" t="s">
        <v>44</v>
      </c>
      <c r="E4632" t="s">
        <v>873</v>
      </c>
      <c r="F4632" t="s">
        <v>874</v>
      </c>
      <c r="G4632">
        <v>3090</v>
      </c>
      <c r="H4632" t="s">
        <v>842</v>
      </c>
      <c r="I4632">
        <v>63300065</v>
      </c>
      <c r="J4632" t="s">
        <v>1627</v>
      </c>
      <c r="K4632" s="3"/>
      <c r="L4632" s="3">
        <v>84999.999999599997</v>
      </c>
      <c r="M4632" s="3">
        <v>84999.999999599997</v>
      </c>
      <c r="N4632" s="107"/>
      <c r="O4632" s="100"/>
      <c r="P4632" s="3">
        <f t="shared" si="72"/>
        <v>169999.99999919999</v>
      </c>
    </row>
    <row r="4633" spans="1:16" x14ac:dyDescent="0.35">
      <c r="A4633" t="s">
        <v>10</v>
      </c>
      <c r="C4633" t="s">
        <v>19</v>
      </c>
      <c r="D4633" t="s">
        <v>44</v>
      </c>
      <c r="E4633" t="s">
        <v>873</v>
      </c>
      <c r="F4633" t="s">
        <v>874</v>
      </c>
      <c r="G4633">
        <v>3090</v>
      </c>
      <c r="H4633" t="s">
        <v>842</v>
      </c>
      <c r="I4633">
        <v>63300152</v>
      </c>
      <c r="J4633" t="s">
        <v>1741</v>
      </c>
      <c r="K4633" s="3"/>
      <c r="L4633" s="3">
        <v>851041.65466800006</v>
      </c>
      <c r="M4633" s="3">
        <v>868062.48776136013</v>
      </c>
      <c r="N4633" s="107"/>
      <c r="O4633" s="100"/>
      <c r="P4633" s="3">
        <f t="shared" si="72"/>
        <v>1719104.1424293602</v>
      </c>
    </row>
    <row r="4634" spans="1:16" x14ac:dyDescent="0.35">
      <c r="A4634" t="s">
        <v>10</v>
      </c>
      <c r="C4634" t="s">
        <v>19</v>
      </c>
      <c r="D4634" t="s">
        <v>44</v>
      </c>
      <c r="E4634" t="s">
        <v>873</v>
      </c>
      <c r="F4634" t="s">
        <v>874</v>
      </c>
      <c r="G4634">
        <v>3090</v>
      </c>
      <c r="H4634" t="s">
        <v>842</v>
      </c>
      <c r="I4634">
        <v>63300155</v>
      </c>
      <c r="J4634" t="s">
        <v>1877</v>
      </c>
      <c r="K4634" s="3"/>
      <c r="L4634" s="3">
        <v>15000</v>
      </c>
      <c r="M4634" s="3">
        <v>15000</v>
      </c>
      <c r="N4634" s="107"/>
      <c r="O4634" s="100"/>
      <c r="P4634" s="3">
        <f t="shared" si="72"/>
        <v>30000</v>
      </c>
    </row>
    <row r="4635" spans="1:16" x14ac:dyDescent="0.35">
      <c r="A4635" t="s">
        <v>10</v>
      </c>
      <c r="C4635" t="s">
        <v>19</v>
      </c>
      <c r="D4635" t="s">
        <v>44</v>
      </c>
      <c r="E4635" t="s">
        <v>875</v>
      </c>
      <c r="F4635" t="s">
        <v>876</v>
      </c>
      <c r="G4635">
        <v>3090</v>
      </c>
      <c r="H4635" t="s">
        <v>842</v>
      </c>
      <c r="I4635">
        <v>63300030</v>
      </c>
      <c r="J4635" t="s">
        <v>1488</v>
      </c>
      <c r="K4635" s="3"/>
      <c r="L4635" s="3">
        <v>155000.0000004</v>
      </c>
      <c r="M4635" s="3">
        <v>155000.0000004</v>
      </c>
      <c r="N4635" s="107"/>
      <c r="O4635" s="100"/>
      <c r="P4635" s="3">
        <f t="shared" si="72"/>
        <v>310000.00000080001</v>
      </c>
    </row>
    <row r="4636" spans="1:16" x14ac:dyDescent="0.35">
      <c r="A4636" t="s">
        <v>10</v>
      </c>
      <c r="C4636" t="s">
        <v>19</v>
      </c>
      <c r="D4636" t="s">
        <v>44</v>
      </c>
      <c r="E4636" t="s">
        <v>875</v>
      </c>
      <c r="F4636" t="s">
        <v>876</v>
      </c>
      <c r="G4636">
        <v>3090</v>
      </c>
      <c r="H4636" t="s">
        <v>842</v>
      </c>
      <c r="I4636">
        <v>63300033</v>
      </c>
      <c r="J4636" t="s">
        <v>1661</v>
      </c>
      <c r="K4636" s="3"/>
      <c r="L4636" s="3">
        <v>80000.000000400003</v>
      </c>
      <c r="M4636" s="3">
        <v>80000.000000400003</v>
      </c>
      <c r="N4636" s="107"/>
      <c r="O4636" s="100"/>
      <c r="P4636" s="3">
        <f t="shared" si="72"/>
        <v>160000.00000080001</v>
      </c>
    </row>
    <row r="4637" spans="1:16" x14ac:dyDescent="0.35">
      <c r="A4637" t="s">
        <v>10</v>
      </c>
      <c r="C4637" t="s">
        <v>19</v>
      </c>
      <c r="D4637" t="s">
        <v>44</v>
      </c>
      <c r="E4637" t="s">
        <v>875</v>
      </c>
      <c r="F4637" t="s">
        <v>876</v>
      </c>
      <c r="G4637">
        <v>3090</v>
      </c>
      <c r="H4637" t="s">
        <v>842</v>
      </c>
      <c r="I4637">
        <v>63300046</v>
      </c>
      <c r="J4637" t="s">
        <v>1542</v>
      </c>
      <c r="K4637" s="3"/>
      <c r="L4637" s="3">
        <v>-576961.78499957139</v>
      </c>
      <c r="M4637" s="3">
        <v>-597155.44747455639</v>
      </c>
      <c r="N4637" s="107"/>
      <c r="O4637" s="100"/>
      <c r="P4637" s="3">
        <f t="shared" si="72"/>
        <v>-1174117.2324741278</v>
      </c>
    </row>
    <row r="4638" spans="1:16" x14ac:dyDescent="0.35">
      <c r="A4638" t="s">
        <v>10</v>
      </c>
      <c r="C4638" t="s">
        <v>19</v>
      </c>
      <c r="D4638" t="s">
        <v>44</v>
      </c>
      <c r="E4638" t="s">
        <v>875</v>
      </c>
      <c r="F4638" t="s">
        <v>876</v>
      </c>
      <c r="G4638">
        <v>3090</v>
      </c>
      <c r="H4638" t="s">
        <v>842</v>
      </c>
      <c r="I4638">
        <v>63300052</v>
      </c>
      <c r="J4638" t="s">
        <v>1541</v>
      </c>
      <c r="K4638" s="3"/>
      <c r="L4638" s="3">
        <v>615676.22722954792</v>
      </c>
      <c r="M4638" s="3">
        <v>637224.89518258208</v>
      </c>
      <c r="N4638" s="107"/>
      <c r="O4638" s="100"/>
      <c r="P4638" s="3">
        <f t="shared" si="72"/>
        <v>1252901.12241213</v>
      </c>
    </row>
    <row r="4639" spans="1:16" x14ac:dyDescent="0.35">
      <c r="A4639" t="s">
        <v>10</v>
      </c>
      <c r="C4639" t="s">
        <v>19</v>
      </c>
      <c r="D4639" t="s">
        <v>44</v>
      </c>
      <c r="E4639" t="s">
        <v>875</v>
      </c>
      <c r="F4639" t="s">
        <v>876</v>
      </c>
      <c r="G4639">
        <v>3090</v>
      </c>
      <c r="H4639" t="s">
        <v>842</v>
      </c>
      <c r="I4639">
        <v>63300056</v>
      </c>
      <c r="J4639" t="s">
        <v>1536</v>
      </c>
      <c r="K4639" s="3"/>
      <c r="L4639" s="3">
        <v>2671846.4335647435</v>
      </c>
      <c r="M4639" s="3">
        <v>2765361.0587395094</v>
      </c>
      <c r="N4639" s="107"/>
      <c r="O4639" s="100"/>
      <c r="P4639" s="3">
        <f t="shared" si="72"/>
        <v>5437207.4923042525</v>
      </c>
    </row>
    <row r="4640" spans="1:16" x14ac:dyDescent="0.35">
      <c r="A4640" t="s">
        <v>10</v>
      </c>
      <c r="C4640" t="s">
        <v>19</v>
      </c>
      <c r="D4640" t="s">
        <v>44</v>
      </c>
      <c r="E4640" t="s">
        <v>875</v>
      </c>
      <c r="F4640" t="s">
        <v>876</v>
      </c>
      <c r="G4640">
        <v>3090</v>
      </c>
      <c r="H4640" t="s">
        <v>842</v>
      </c>
      <c r="I4640">
        <v>63300060</v>
      </c>
      <c r="J4640" t="s">
        <v>1546</v>
      </c>
      <c r="K4640" s="3"/>
      <c r="L4640" s="3">
        <v>39999.999999599997</v>
      </c>
      <c r="M4640" s="3">
        <v>39999.999999599997</v>
      </c>
      <c r="N4640" s="107"/>
      <c r="O4640" s="100"/>
      <c r="P4640" s="3">
        <f t="shared" si="72"/>
        <v>79999.999999199994</v>
      </c>
    </row>
    <row r="4641" spans="1:16" x14ac:dyDescent="0.35">
      <c r="A4641" t="s">
        <v>10</v>
      </c>
      <c r="C4641" t="s">
        <v>19</v>
      </c>
      <c r="D4641" t="s">
        <v>44</v>
      </c>
      <c r="E4641" t="s">
        <v>875</v>
      </c>
      <c r="F4641" t="s">
        <v>876</v>
      </c>
      <c r="G4641">
        <v>3090</v>
      </c>
      <c r="H4641" t="s">
        <v>842</v>
      </c>
      <c r="I4641">
        <v>63300065</v>
      </c>
      <c r="J4641" t="s">
        <v>1627</v>
      </c>
      <c r="K4641" s="3"/>
      <c r="L4641" s="3">
        <v>1100000.0000004</v>
      </c>
      <c r="M4641" s="3">
        <v>1100000.0000004</v>
      </c>
      <c r="N4641" s="107"/>
      <c r="O4641" s="100"/>
      <c r="P4641" s="3">
        <f t="shared" si="72"/>
        <v>2200000.0000008</v>
      </c>
    </row>
    <row r="4642" spans="1:16" x14ac:dyDescent="0.35">
      <c r="A4642" t="s">
        <v>10</v>
      </c>
      <c r="C4642" t="s">
        <v>19</v>
      </c>
      <c r="D4642" t="s">
        <v>44</v>
      </c>
      <c r="E4642" t="s">
        <v>875</v>
      </c>
      <c r="F4642" t="s">
        <v>876</v>
      </c>
      <c r="G4642">
        <v>3090</v>
      </c>
      <c r="H4642" t="s">
        <v>842</v>
      </c>
      <c r="I4642">
        <v>63300070</v>
      </c>
      <c r="J4642" t="s">
        <v>1658</v>
      </c>
      <c r="K4642" s="3"/>
      <c r="L4642" s="3">
        <v>39999.999999599997</v>
      </c>
      <c r="M4642" s="3">
        <v>39999.999999599997</v>
      </c>
      <c r="N4642" s="107"/>
      <c r="O4642" s="100"/>
      <c r="P4642" s="3">
        <f t="shared" si="72"/>
        <v>79999.999999199994</v>
      </c>
    </row>
    <row r="4643" spans="1:16" x14ac:dyDescent="0.35">
      <c r="A4643" t="s">
        <v>10</v>
      </c>
      <c r="C4643" t="s">
        <v>19</v>
      </c>
      <c r="D4643" t="s">
        <v>44</v>
      </c>
      <c r="E4643" t="s">
        <v>875</v>
      </c>
      <c r="F4643" t="s">
        <v>876</v>
      </c>
      <c r="G4643">
        <v>3090</v>
      </c>
      <c r="H4643" t="s">
        <v>842</v>
      </c>
      <c r="I4643">
        <v>63300135</v>
      </c>
      <c r="J4643" t="s">
        <v>1895</v>
      </c>
      <c r="K4643" s="3"/>
      <c r="L4643" s="3">
        <v>6600</v>
      </c>
      <c r="M4643" s="3">
        <v>6600</v>
      </c>
      <c r="N4643" s="107"/>
      <c r="O4643" s="100"/>
      <c r="P4643" s="3">
        <f t="shared" si="72"/>
        <v>13200</v>
      </c>
    </row>
    <row r="4644" spans="1:16" x14ac:dyDescent="0.35">
      <c r="A4644" t="s">
        <v>10</v>
      </c>
      <c r="C4644" t="s">
        <v>19</v>
      </c>
      <c r="D4644" t="s">
        <v>44</v>
      </c>
      <c r="E4644" t="s">
        <v>875</v>
      </c>
      <c r="F4644" t="s">
        <v>876</v>
      </c>
      <c r="G4644">
        <v>3090</v>
      </c>
      <c r="H4644" t="s">
        <v>842</v>
      </c>
      <c r="I4644">
        <v>63300155</v>
      </c>
      <c r="J4644" t="s">
        <v>1877</v>
      </c>
      <c r="K4644" s="3"/>
      <c r="L4644" s="3">
        <v>15999.999999600001</v>
      </c>
      <c r="M4644" s="3">
        <v>15999.999999600001</v>
      </c>
      <c r="N4644" s="107"/>
      <c r="O4644" s="100"/>
      <c r="P4644" s="3">
        <f t="shared" si="72"/>
        <v>31999.999999200001</v>
      </c>
    </row>
    <row r="4645" spans="1:16" x14ac:dyDescent="0.35">
      <c r="A4645" t="s">
        <v>10</v>
      </c>
      <c r="C4645" t="s">
        <v>19</v>
      </c>
      <c r="D4645" t="s">
        <v>44</v>
      </c>
      <c r="E4645" t="s">
        <v>875</v>
      </c>
      <c r="F4645" t="s">
        <v>876</v>
      </c>
      <c r="G4645">
        <v>3090</v>
      </c>
      <c r="H4645" t="s">
        <v>842</v>
      </c>
      <c r="I4645">
        <v>63300158</v>
      </c>
      <c r="J4645" t="s">
        <v>1516</v>
      </c>
      <c r="K4645" s="3"/>
      <c r="L4645" s="3">
        <v>66000</v>
      </c>
      <c r="M4645" s="3">
        <v>66000</v>
      </c>
      <c r="N4645" s="107"/>
      <c r="O4645" s="100"/>
      <c r="P4645" s="3">
        <f t="shared" si="72"/>
        <v>132000</v>
      </c>
    </row>
    <row r="4646" spans="1:16" x14ac:dyDescent="0.35">
      <c r="A4646" t="s">
        <v>10</v>
      </c>
      <c r="C4646" t="s">
        <v>19</v>
      </c>
      <c r="D4646" t="s">
        <v>44</v>
      </c>
      <c r="E4646" t="s">
        <v>875</v>
      </c>
      <c r="F4646" t="s">
        <v>876</v>
      </c>
      <c r="G4646">
        <v>3090</v>
      </c>
      <c r="H4646" t="s">
        <v>842</v>
      </c>
      <c r="I4646">
        <v>63300160</v>
      </c>
      <c r="J4646" t="s">
        <v>1878</v>
      </c>
      <c r="K4646" s="3"/>
      <c r="L4646" s="3">
        <v>12999.999999600001</v>
      </c>
      <c r="M4646" s="3">
        <v>12999.999999600001</v>
      </c>
      <c r="N4646" s="107"/>
      <c r="O4646" s="100"/>
      <c r="P4646" s="3">
        <f t="shared" si="72"/>
        <v>25999.999999200001</v>
      </c>
    </row>
    <row r="4647" spans="1:16" x14ac:dyDescent="0.35">
      <c r="A4647" t="s">
        <v>10</v>
      </c>
      <c r="C4647" t="s">
        <v>19</v>
      </c>
      <c r="D4647" t="s">
        <v>44</v>
      </c>
      <c r="E4647" t="s">
        <v>877</v>
      </c>
      <c r="F4647" t="s">
        <v>878</v>
      </c>
      <c r="G4647">
        <v>3090</v>
      </c>
      <c r="H4647" t="s">
        <v>842</v>
      </c>
      <c r="I4647">
        <v>63300030</v>
      </c>
      <c r="J4647" t="s">
        <v>1488</v>
      </c>
      <c r="K4647" s="3"/>
      <c r="L4647" s="3">
        <v>999.99999960000002</v>
      </c>
      <c r="M4647" s="3">
        <v>999.99999960000002</v>
      </c>
      <c r="N4647" s="107"/>
      <c r="O4647" s="100"/>
      <c r="P4647" s="3">
        <f t="shared" si="72"/>
        <v>1999.9999992</v>
      </c>
    </row>
    <row r="4648" spans="1:16" x14ac:dyDescent="0.35">
      <c r="A4648" t="s">
        <v>10</v>
      </c>
      <c r="C4648" t="s">
        <v>19</v>
      </c>
      <c r="D4648" t="s">
        <v>44</v>
      </c>
      <c r="E4648" t="s">
        <v>877</v>
      </c>
      <c r="F4648" t="s">
        <v>878</v>
      </c>
      <c r="G4648">
        <v>3090</v>
      </c>
      <c r="H4648" t="s">
        <v>842</v>
      </c>
      <c r="I4648">
        <v>63300056</v>
      </c>
      <c r="J4648" t="s">
        <v>1536</v>
      </c>
      <c r="K4648" s="3"/>
      <c r="L4648" s="3">
        <v>440410.14102080709</v>
      </c>
      <c r="M4648" s="3">
        <v>455824.49595653528</v>
      </c>
      <c r="N4648" s="107"/>
      <c r="O4648" s="100"/>
      <c r="P4648" s="3">
        <f t="shared" si="72"/>
        <v>896234.63697734242</v>
      </c>
    </row>
    <row r="4649" spans="1:16" x14ac:dyDescent="0.35">
      <c r="A4649" t="s">
        <v>10</v>
      </c>
      <c r="C4649" t="s">
        <v>19</v>
      </c>
      <c r="D4649" t="s">
        <v>44</v>
      </c>
      <c r="E4649" t="s">
        <v>879</v>
      </c>
      <c r="F4649" t="s">
        <v>880</v>
      </c>
      <c r="G4649">
        <v>3090</v>
      </c>
      <c r="H4649" t="s">
        <v>842</v>
      </c>
      <c r="I4649">
        <v>63300056</v>
      </c>
      <c r="J4649" t="s">
        <v>1536</v>
      </c>
      <c r="K4649" s="3"/>
      <c r="L4649" s="3">
        <v>166919.08494625753</v>
      </c>
      <c r="M4649" s="3">
        <v>172761.25291937654</v>
      </c>
      <c r="N4649" s="107"/>
      <c r="O4649" s="100"/>
      <c r="P4649" s="3">
        <f t="shared" si="72"/>
        <v>339680.33786563406</v>
      </c>
    </row>
    <row r="4650" spans="1:16" x14ac:dyDescent="0.35">
      <c r="A4650" t="s">
        <v>10</v>
      </c>
      <c r="C4650" t="s">
        <v>19</v>
      </c>
      <c r="D4650" t="s">
        <v>44</v>
      </c>
      <c r="E4650" t="s">
        <v>881</v>
      </c>
      <c r="F4650" t="s">
        <v>882</v>
      </c>
      <c r="G4650">
        <v>3090</v>
      </c>
      <c r="H4650" t="s">
        <v>842</v>
      </c>
      <c r="I4650">
        <v>63300056</v>
      </c>
      <c r="J4650" t="s">
        <v>1536</v>
      </c>
      <c r="K4650" s="3"/>
      <c r="L4650" s="3">
        <v>180923.68210102894</v>
      </c>
      <c r="M4650" s="3">
        <v>187256.01097456494</v>
      </c>
      <c r="N4650" s="107"/>
      <c r="O4650" s="100"/>
      <c r="P4650" s="3">
        <f t="shared" si="72"/>
        <v>368179.69307559391</v>
      </c>
    </row>
    <row r="4651" spans="1:16" x14ac:dyDescent="0.35">
      <c r="A4651" t="s">
        <v>10</v>
      </c>
      <c r="C4651" t="s">
        <v>19</v>
      </c>
      <c r="D4651" t="s">
        <v>44</v>
      </c>
      <c r="E4651" t="s">
        <v>1858</v>
      </c>
      <c r="F4651" t="s">
        <v>1859</v>
      </c>
      <c r="G4651">
        <v>3090</v>
      </c>
      <c r="H4651" t="s">
        <v>842</v>
      </c>
      <c r="I4651">
        <v>63300152</v>
      </c>
      <c r="J4651" t="s">
        <v>1741</v>
      </c>
      <c r="K4651" s="3"/>
      <c r="L4651" s="3">
        <v>858330</v>
      </c>
      <c r="M4651" s="3">
        <v>875496.6</v>
      </c>
      <c r="N4651" s="107"/>
      <c r="O4651" s="100"/>
      <c r="P4651" s="3">
        <f t="shared" si="72"/>
        <v>1733826.6</v>
      </c>
    </row>
    <row r="4652" spans="1:16" x14ac:dyDescent="0.35">
      <c r="A4652" t="s">
        <v>10</v>
      </c>
      <c r="C4652" t="s">
        <v>19</v>
      </c>
      <c r="D4652" t="s">
        <v>44</v>
      </c>
      <c r="E4652" t="s">
        <v>883</v>
      </c>
      <c r="F4652" t="s">
        <v>884</v>
      </c>
      <c r="G4652">
        <v>3090</v>
      </c>
      <c r="H4652" t="s">
        <v>842</v>
      </c>
      <c r="I4652">
        <v>63300030</v>
      </c>
      <c r="J4652" t="s">
        <v>1488</v>
      </c>
      <c r="K4652" s="3"/>
      <c r="L4652" s="3">
        <v>3999.9999996000001</v>
      </c>
      <c r="M4652" s="3">
        <v>3999.9999996000001</v>
      </c>
      <c r="N4652" s="107"/>
      <c r="O4652" s="100"/>
      <c r="P4652" s="3">
        <f t="shared" si="72"/>
        <v>7999.9999992000003</v>
      </c>
    </row>
    <row r="4653" spans="1:16" x14ac:dyDescent="0.35">
      <c r="A4653" t="s">
        <v>10</v>
      </c>
      <c r="C4653" t="s">
        <v>19</v>
      </c>
      <c r="D4653" t="s">
        <v>44</v>
      </c>
      <c r="E4653" t="s">
        <v>883</v>
      </c>
      <c r="F4653" t="s">
        <v>884</v>
      </c>
      <c r="G4653">
        <v>3090</v>
      </c>
      <c r="H4653" t="s">
        <v>842</v>
      </c>
      <c r="I4653">
        <v>63300052</v>
      </c>
      <c r="J4653" t="s">
        <v>1541</v>
      </c>
      <c r="K4653" s="3"/>
      <c r="L4653" s="3">
        <v>744538.693393872</v>
      </c>
      <c r="M4653" s="3">
        <v>770597.54766265745</v>
      </c>
      <c r="N4653" s="107"/>
      <c r="O4653" s="100"/>
      <c r="P4653" s="3">
        <f t="shared" si="72"/>
        <v>1515136.2410565293</v>
      </c>
    </row>
    <row r="4654" spans="1:16" x14ac:dyDescent="0.35">
      <c r="A4654" t="s">
        <v>10</v>
      </c>
      <c r="C4654" t="s">
        <v>19</v>
      </c>
      <c r="D4654" t="s">
        <v>44</v>
      </c>
      <c r="E4654" t="s">
        <v>883</v>
      </c>
      <c r="F4654" t="s">
        <v>884</v>
      </c>
      <c r="G4654">
        <v>3090</v>
      </c>
      <c r="H4654" t="s">
        <v>842</v>
      </c>
      <c r="I4654">
        <v>63300056</v>
      </c>
      <c r="J4654" t="s">
        <v>1536</v>
      </c>
      <c r="K4654" s="3"/>
      <c r="L4654" s="3">
        <v>167026.11240942511</v>
      </c>
      <c r="M4654" s="3">
        <v>172872.02634375499</v>
      </c>
      <c r="N4654" s="107"/>
      <c r="O4654" s="100"/>
      <c r="P4654" s="3">
        <f t="shared" si="72"/>
        <v>339898.1387531801</v>
      </c>
    </row>
    <row r="4655" spans="1:16" x14ac:dyDescent="0.35">
      <c r="A4655" t="s">
        <v>10</v>
      </c>
      <c r="C4655" t="s">
        <v>19</v>
      </c>
      <c r="D4655" t="s">
        <v>44</v>
      </c>
      <c r="E4655" t="s">
        <v>885</v>
      </c>
      <c r="F4655" t="s">
        <v>886</v>
      </c>
      <c r="G4655">
        <v>3090</v>
      </c>
      <c r="H4655" t="s">
        <v>842</v>
      </c>
      <c r="I4655">
        <v>63300056</v>
      </c>
      <c r="J4655" t="s">
        <v>1536</v>
      </c>
      <c r="K4655" s="3"/>
      <c r="L4655" s="3">
        <v>57761.389210039102</v>
      </c>
      <c r="M4655" s="3">
        <v>59783.037832390466</v>
      </c>
      <c r="N4655" s="107"/>
      <c r="O4655" s="100"/>
      <c r="P4655" s="3">
        <f t="shared" si="72"/>
        <v>117544.42704242957</v>
      </c>
    </row>
    <row r="4656" spans="1:16" x14ac:dyDescent="0.35">
      <c r="A4656" t="s">
        <v>10</v>
      </c>
      <c r="C4656" t="s">
        <v>19</v>
      </c>
      <c r="D4656" t="s">
        <v>44</v>
      </c>
      <c r="E4656" t="s">
        <v>887</v>
      </c>
      <c r="F4656" t="s">
        <v>888</v>
      </c>
      <c r="G4656">
        <v>3090</v>
      </c>
      <c r="H4656" t="s">
        <v>842</v>
      </c>
      <c r="I4656">
        <v>63300056</v>
      </c>
      <c r="J4656" t="s">
        <v>1536</v>
      </c>
      <c r="K4656" s="3"/>
      <c r="L4656" s="3">
        <v>14440.347282906358</v>
      </c>
      <c r="M4656" s="3">
        <v>14945.759437808079</v>
      </c>
      <c r="N4656" s="107"/>
      <c r="O4656" s="100"/>
      <c r="P4656" s="3">
        <f t="shared" si="72"/>
        <v>29386.106720714437</v>
      </c>
    </row>
    <row r="4657" spans="1:16" x14ac:dyDescent="0.35">
      <c r="A4657" t="s">
        <v>10</v>
      </c>
      <c r="C4657" t="s">
        <v>19</v>
      </c>
      <c r="D4657" t="s">
        <v>44</v>
      </c>
      <c r="E4657" t="s">
        <v>889</v>
      </c>
      <c r="F4657" t="s">
        <v>890</v>
      </c>
      <c r="G4657">
        <v>3090</v>
      </c>
      <c r="H4657" t="s">
        <v>842</v>
      </c>
      <c r="I4657">
        <v>63300056</v>
      </c>
      <c r="J4657" t="s">
        <v>1536</v>
      </c>
      <c r="K4657" s="3"/>
      <c r="L4657" s="3">
        <v>7351.4495130119094</v>
      </c>
      <c r="M4657" s="3">
        <v>7608.750245967326</v>
      </c>
      <c r="N4657" s="107"/>
      <c r="O4657" s="100"/>
      <c r="P4657" s="3">
        <f t="shared" si="72"/>
        <v>14960.199758979235</v>
      </c>
    </row>
    <row r="4658" spans="1:16" x14ac:dyDescent="0.35">
      <c r="A4658" t="s">
        <v>10</v>
      </c>
      <c r="C4658" t="s">
        <v>19</v>
      </c>
      <c r="D4658" t="s">
        <v>44</v>
      </c>
      <c r="E4658" t="s">
        <v>891</v>
      </c>
      <c r="F4658" t="s">
        <v>892</v>
      </c>
      <c r="G4658">
        <v>3090</v>
      </c>
      <c r="H4658" t="s">
        <v>842</v>
      </c>
      <c r="I4658">
        <v>63300056</v>
      </c>
      <c r="J4658" t="s">
        <v>1536</v>
      </c>
      <c r="K4658" s="3"/>
      <c r="L4658" s="3">
        <v>1837.8623586495596</v>
      </c>
      <c r="M4658" s="3">
        <v>1902.1875412022941</v>
      </c>
      <c r="N4658" s="107"/>
      <c r="O4658" s="100"/>
      <c r="P4658" s="3">
        <f t="shared" si="72"/>
        <v>3740.0498998518538</v>
      </c>
    </row>
    <row r="4659" spans="1:16" x14ac:dyDescent="0.35">
      <c r="A4659" t="s">
        <v>10</v>
      </c>
      <c r="C4659" t="s">
        <v>19</v>
      </c>
      <c r="D4659" t="s">
        <v>44</v>
      </c>
      <c r="E4659" t="s">
        <v>1646</v>
      </c>
      <c r="F4659" t="s">
        <v>1647</v>
      </c>
      <c r="G4659">
        <v>3090</v>
      </c>
      <c r="H4659" t="s">
        <v>842</v>
      </c>
      <c r="I4659">
        <v>63300065</v>
      </c>
      <c r="J4659" t="s">
        <v>1627</v>
      </c>
      <c r="K4659" s="3"/>
      <c r="L4659" s="3">
        <v>1591409.6849551168</v>
      </c>
      <c r="M4659" s="3">
        <v>1591409.6849551168</v>
      </c>
      <c r="N4659" s="107"/>
      <c r="O4659" s="100"/>
      <c r="P4659" s="3">
        <f t="shared" si="72"/>
        <v>3182819.3699102337</v>
      </c>
    </row>
    <row r="4660" spans="1:16" x14ac:dyDescent="0.35">
      <c r="A4660" t="s">
        <v>10</v>
      </c>
      <c r="C4660" t="s">
        <v>19</v>
      </c>
      <c r="D4660" t="s">
        <v>44</v>
      </c>
      <c r="E4660" t="s">
        <v>809</v>
      </c>
      <c r="F4660" t="s">
        <v>810</v>
      </c>
      <c r="G4660">
        <v>3095</v>
      </c>
      <c r="H4660" t="s">
        <v>811</v>
      </c>
      <c r="I4660">
        <v>63300052</v>
      </c>
      <c r="J4660" t="s">
        <v>1541</v>
      </c>
      <c r="K4660" s="3"/>
      <c r="L4660" s="3">
        <v>149680.33647601111</v>
      </c>
      <c r="M4660" s="3">
        <v>154919.1482526715</v>
      </c>
      <c r="N4660" s="107"/>
      <c r="O4660" s="100"/>
      <c r="P4660" s="3">
        <f t="shared" si="72"/>
        <v>304599.48472868261</v>
      </c>
    </row>
    <row r="4661" spans="1:16" x14ac:dyDescent="0.35">
      <c r="A4661" t="s">
        <v>10</v>
      </c>
      <c r="C4661" t="s">
        <v>19</v>
      </c>
      <c r="D4661" t="s">
        <v>44</v>
      </c>
      <c r="E4661" t="s">
        <v>809</v>
      </c>
      <c r="F4661" t="s">
        <v>810</v>
      </c>
      <c r="G4661">
        <v>3095</v>
      </c>
      <c r="H4661" t="s">
        <v>811</v>
      </c>
      <c r="I4661">
        <v>63300056</v>
      </c>
      <c r="J4661" t="s">
        <v>1536</v>
      </c>
      <c r="K4661" s="3"/>
      <c r="L4661" s="3">
        <v>830804.53835675435</v>
      </c>
      <c r="M4661" s="3">
        <v>859882.69719924068</v>
      </c>
      <c r="N4661" s="107"/>
      <c r="O4661" s="100"/>
      <c r="P4661" s="3">
        <f t="shared" si="72"/>
        <v>1690687.235555995</v>
      </c>
    </row>
    <row r="4662" spans="1:16" x14ac:dyDescent="0.35">
      <c r="A4662" t="s">
        <v>10</v>
      </c>
      <c r="C4662" t="s">
        <v>19</v>
      </c>
      <c r="D4662" t="s">
        <v>44</v>
      </c>
      <c r="E4662" t="s">
        <v>809</v>
      </c>
      <c r="F4662" t="s">
        <v>810</v>
      </c>
      <c r="G4662">
        <v>3095</v>
      </c>
      <c r="H4662" t="s">
        <v>811</v>
      </c>
      <c r="I4662">
        <v>63300060</v>
      </c>
      <c r="J4662" t="s">
        <v>1546</v>
      </c>
      <c r="K4662" s="3"/>
      <c r="L4662" s="3">
        <v>12586.551119899999</v>
      </c>
      <c r="M4662" s="3">
        <v>12586.551119899999</v>
      </c>
      <c r="N4662" s="107"/>
      <c r="O4662" s="100"/>
      <c r="P4662" s="3">
        <f t="shared" si="72"/>
        <v>25173.102239799999</v>
      </c>
    </row>
    <row r="4663" spans="1:16" x14ac:dyDescent="0.35">
      <c r="A4663" t="s">
        <v>10</v>
      </c>
      <c r="C4663" t="s">
        <v>19</v>
      </c>
      <c r="D4663" t="s">
        <v>44</v>
      </c>
      <c r="E4663" t="s">
        <v>809</v>
      </c>
      <c r="F4663" t="s">
        <v>810</v>
      </c>
      <c r="G4663">
        <v>3095</v>
      </c>
      <c r="H4663" t="s">
        <v>811</v>
      </c>
      <c r="I4663">
        <v>63300065</v>
      </c>
      <c r="J4663" t="s">
        <v>1627</v>
      </c>
      <c r="K4663" s="3"/>
      <c r="L4663" s="3">
        <v>60000</v>
      </c>
      <c r="M4663" s="3">
        <v>60000</v>
      </c>
      <c r="N4663" s="107"/>
      <c r="O4663" s="100"/>
      <c r="P4663" s="3">
        <f t="shared" si="72"/>
        <v>120000</v>
      </c>
    </row>
    <row r="4664" spans="1:16" x14ac:dyDescent="0.35">
      <c r="A4664" t="s">
        <v>10</v>
      </c>
      <c r="C4664" t="s">
        <v>19</v>
      </c>
      <c r="D4664" t="s">
        <v>44</v>
      </c>
      <c r="E4664" t="s">
        <v>809</v>
      </c>
      <c r="F4664" t="s">
        <v>810</v>
      </c>
      <c r="G4664">
        <v>3095</v>
      </c>
      <c r="H4664" t="s">
        <v>811</v>
      </c>
      <c r="I4664">
        <v>63300150</v>
      </c>
      <c r="J4664" t="s">
        <v>1680</v>
      </c>
      <c r="K4664" s="3"/>
      <c r="L4664" s="3">
        <v>12927.876123479042</v>
      </c>
      <c r="M4664" s="3">
        <v>13186.433645948622</v>
      </c>
      <c r="N4664" s="107"/>
      <c r="O4664" s="100"/>
      <c r="P4664" s="3">
        <f t="shared" si="72"/>
        <v>26114.309769427666</v>
      </c>
    </row>
    <row r="4665" spans="1:16" x14ac:dyDescent="0.35">
      <c r="A4665" t="s">
        <v>10</v>
      </c>
      <c r="C4665" t="s">
        <v>19</v>
      </c>
      <c r="D4665" t="s">
        <v>44</v>
      </c>
      <c r="E4665" t="s">
        <v>812</v>
      </c>
      <c r="F4665" t="s">
        <v>813</v>
      </c>
      <c r="G4665">
        <v>3095</v>
      </c>
      <c r="H4665" t="s">
        <v>811</v>
      </c>
      <c r="I4665">
        <v>63300052</v>
      </c>
      <c r="J4665" t="s">
        <v>1541</v>
      </c>
      <c r="K4665" s="3"/>
      <c r="L4665" s="3">
        <v>63011.238449985081</v>
      </c>
      <c r="M4665" s="3">
        <v>65216.631795734553</v>
      </c>
      <c r="N4665" s="107"/>
      <c r="O4665" s="100"/>
      <c r="P4665" s="3">
        <f t="shared" si="72"/>
        <v>128227.87024571963</v>
      </c>
    </row>
    <row r="4666" spans="1:16" x14ac:dyDescent="0.35">
      <c r="A4666" t="s">
        <v>10</v>
      </c>
      <c r="C4666" t="s">
        <v>19</v>
      </c>
      <c r="D4666" t="s">
        <v>44</v>
      </c>
      <c r="E4666" t="s">
        <v>812</v>
      </c>
      <c r="F4666" t="s">
        <v>813</v>
      </c>
      <c r="G4666">
        <v>3095</v>
      </c>
      <c r="H4666" t="s">
        <v>811</v>
      </c>
      <c r="I4666">
        <v>63300056</v>
      </c>
      <c r="J4666" t="s">
        <v>1536</v>
      </c>
      <c r="K4666" s="3"/>
      <c r="L4666" s="3">
        <v>489877.67709776363</v>
      </c>
      <c r="M4666" s="3">
        <v>507023.3957961853</v>
      </c>
      <c r="N4666" s="107"/>
      <c r="O4666" s="100"/>
      <c r="P4666" s="3">
        <f t="shared" si="72"/>
        <v>996901.07289394899</v>
      </c>
    </row>
    <row r="4667" spans="1:16" x14ac:dyDescent="0.35">
      <c r="A4667" t="s">
        <v>10</v>
      </c>
      <c r="C4667" t="s">
        <v>19</v>
      </c>
      <c r="D4667" t="s">
        <v>44</v>
      </c>
      <c r="E4667" t="s">
        <v>812</v>
      </c>
      <c r="F4667" t="s">
        <v>813</v>
      </c>
      <c r="G4667">
        <v>3095</v>
      </c>
      <c r="H4667" t="s">
        <v>811</v>
      </c>
      <c r="I4667">
        <v>63300158</v>
      </c>
      <c r="J4667" t="s">
        <v>1516</v>
      </c>
      <c r="K4667" s="3"/>
      <c r="L4667" s="3">
        <v>30000</v>
      </c>
      <c r="M4667" s="3">
        <v>30000</v>
      </c>
      <c r="N4667" s="107"/>
      <c r="O4667" s="100"/>
      <c r="P4667" s="3">
        <f t="shared" si="72"/>
        <v>60000</v>
      </c>
    </row>
    <row r="4668" spans="1:16" x14ac:dyDescent="0.35">
      <c r="A4668" t="s">
        <v>10</v>
      </c>
      <c r="C4668" t="s">
        <v>19</v>
      </c>
      <c r="D4668" t="s">
        <v>44</v>
      </c>
      <c r="E4668" t="s">
        <v>814</v>
      </c>
      <c r="F4668" t="s">
        <v>815</v>
      </c>
      <c r="G4668">
        <v>3095</v>
      </c>
      <c r="H4668" t="s">
        <v>811</v>
      </c>
      <c r="I4668">
        <v>63300030</v>
      </c>
      <c r="J4668" t="s">
        <v>1488</v>
      </c>
      <c r="K4668" s="3"/>
      <c r="L4668" s="3">
        <v>105000.12</v>
      </c>
      <c r="M4668" s="3">
        <v>105000.12</v>
      </c>
      <c r="N4668" s="107"/>
      <c r="O4668" s="100"/>
      <c r="P4668" s="3">
        <f t="shared" si="72"/>
        <v>210000.24</v>
      </c>
    </row>
    <row r="4669" spans="1:16" x14ac:dyDescent="0.35">
      <c r="A4669" t="s">
        <v>10</v>
      </c>
      <c r="C4669" t="s">
        <v>19</v>
      </c>
      <c r="D4669" t="s">
        <v>44</v>
      </c>
      <c r="E4669" t="s">
        <v>814</v>
      </c>
      <c r="F4669" t="s">
        <v>815</v>
      </c>
      <c r="G4669">
        <v>3095</v>
      </c>
      <c r="H4669" t="s">
        <v>811</v>
      </c>
      <c r="I4669">
        <v>63300033</v>
      </c>
      <c r="J4669" t="s">
        <v>1661</v>
      </c>
      <c r="K4669" s="3"/>
      <c r="L4669" s="3">
        <v>56018.389999899999</v>
      </c>
      <c r="M4669" s="3">
        <v>56018.389999899999</v>
      </c>
      <c r="N4669" s="107"/>
      <c r="O4669" s="100"/>
      <c r="P4669" s="3">
        <f t="shared" si="72"/>
        <v>112036.7799998</v>
      </c>
    </row>
    <row r="4670" spans="1:16" x14ac:dyDescent="0.35">
      <c r="A4670" t="s">
        <v>10</v>
      </c>
      <c r="C4670" t="s">
        <v>19</v>
      </c>
      <c r="D4670" t="s">
        <v>44</v>
      </c>
      <c r="E4670" t="s">
        <v>814</v>
      </c>
      <c r="F4670" t="s">
        <v>815</v>
      </c>
      <c r="G4670">
        <v>3095</v>
      </c>
      <c r="H4670" t="s">
        <v>811</v>
      </c>
      <c r="I4670">
        <v>63300052</v>
      </c>
      <c r="J4670" t="s">
        <v>1541</v>
      </c>
      <c r="K4670" s="3"/>
      <c r="L4670" s="3">
        <v>487506.84647639928</v>
      </c>
      <c r="M4670" s="3">
        <v>504569.5861030732</v>
      </c>
      <c r="N4670" s="107"/>
      <c r="O4670" s="100"/>
      <c r="P4670" s="3">
        <f t="shared" si="72"/>
        <v>992076.43257947243</v>
      </c>
    </row>
    <row r="4671" spans="1:16" x14ac:dyDescent="0.35">
      <c r="A4671" t="s">
        <v>10</v>
      </c>
      <c r="C4671" t="s">
        <v>19</v>
      </c>
      <c r="D4671" t="s">
        <v>44</v>
      </c>
      <c r="E4671" t="s">
        <v>814</v>
      </c>
      <c r="F4671" t="s">
        <v>815</v>
      </c>
      <c r="G4671">
        <v>3095</v>
      </c>
      <c r="H4671" t="s">
        <v>811</v>
      </c>
      <c r="I4671">
        <v>63300056</v>
      </c>
      <c r="J4671" t="s">
        <v>1536</v>
      </c>
      <c r="K4671" s="3"/>
      <c r="L4671" s="3">
        <v>3172033.4291124432</v>
      </c>
      <c r="M4671" s="3">
        <v>3283054.5991313783</v>
      </c>
      <c r="N4671" s="107"/>
      <c r="O4671" s="100"/>
      <c r="P4671" s="3">
        <f t="shared" si="72"/>
        <v>6455088.0282438211</v>
      </c>
    </row>
    <row r="4672" spans="1:16" x14ac:dyDescent="0.35">
      <c r="A4672" t="s">
        <v>10</v>
      </c>
      <c r="C4672" t="s">
        <v>19</v>
      </c>
      <c r="D4672" t="s">
        <v>44</v>
      </c>
      <c r="E4672" t="s">
        <v>814</v>
      </c>
      <c r="F4672" t="s">
        <v>815</v>
      </c>
      <c r="G4672">
        <v>3095</v>
      </c>
      <c r="H4672" t="s">
        <v>811</v>
      </c>
      <c r="I4672">
        <v>63300060</v>
      </c>
      <c r="J4672" t="s">
        <v>1546</v>
      </c>
      <c r="K4672" s="3"/>
      <c r="L4672" s="3">
        <v>37062.54</v>
      </c>
      <c r="M4672" s="3">
        <v>37062.54</v>
      </c>
      <c r="N4672" s="107"/>
      <c r="O4672" s="100"/>
      <c r="P4672" s="3">
        <f t="shared" si="72"/>
        <v>74125.08</v>
      </c>
    </row>
    <row r="4673" spans="1:16" x14ac:dyDescent="0.35">
      <c r="A4673" t="s">
        <v>10</v>
      </c>
      <c r="C4673" t="s">
        <v>19</v>
      </c>
      <c r="D4673" t="s">
        <v>44</v>
      </c>
      <c r="E4673" t="s">
        <v>814</v>
      </c>
      <c r="F4673" t="s">
        <v>815</v>
      </c>
      <c r="G4673">
        <v>3095</v>
      </c>
      <c r="H4673" t="s">
        <v>811</v>
      </c>
      <c r="I4673">
        <v>63300065</v>
      </c>
      <c r="J4673" t="s">
        <v>1627</v>
      </c>
      <c r="K4673" s="3"/>
      <c r="L4673" s="3">
        <v>196494.0000001</v>
      </c>
      <c r="M4673" s="3">
        <v>196494.0000001</v>
      </c>
      <c r="N4673" s="107"/>
      <c r="O4673" s="100"/>
      <c r="P4673" s="3">
        <f t="shared" si="72"/>
        <v>392988.0000002</v>
      </c>
    </row>
    <row r="4674" spans="1:16" x14ac:dyDescent="0.35">
      <c r="A4674" t="s">
        <v>10</v>
      </c>
      <c r="C4674" t="s">
        <v>19</v>
      </c>
      <c r="D4674" t="s">
        <v>44</v>
      </c>
      <c r="E4674" t="s">
        <v>814</v>
      </c>
      <c r="F4674" t="s">
        <v>815</v>
      </c>
      <c r="G4674">
        <v>3095</v>
      </c>
      <c r="H4674" t="s">
        <v>811</v>
      </c>
      <c r="I4674">
        <v>63300150</v>
      </c>
      <c r="J4674" t="s">
        <v>1680</v>
      </c>
      <c r="K4674" s="3"/>
      <c r="L4674" s="3">
        <v>47247.1506273942</v>
      </c>
      <c r="M4674" s="3">
        <v>48192.093639942083</v>
      </c>
      <c r="N4674" s="107"/>
      <c r="O4674" s="100"/>
      <c r="P4674" s="3">
        <f t="shared" si="72"/>
        <v>95439.244267336282</v>
      </c>
    </row>
    <row r="4675" spans="1:16" x14ac:dyDescent="0.35">
      <c r="A4675" t="s">
        <v>10</v>
      </c>
      <c r="C4675" t="s">
        <v>19</v>
      </c>
      <c r="D4675" t="s">
        <v>44</v>
      </c>
      <c r="E4675" t="s">
        <v>814</v>
      </c>
      <c r="F4675" t="s">
        <v>815</v>
      </c>
      <c r="G4675">
        <v>3095</v>
      </c>
      <c r="H4675" t="s">
        <v>811</v>
      </c>
      <c r="I4675">
        <v>63300158</v>
      </c>
      <c r="J4675" t="s">
        <v>1516</v>
      </c>
      <c r="K4675" s="3"/>
      <c r="L4675" s="3">
        <v>4145</v>
      </c>
      <c r="M4675" s="3">
        <v>4145</v>
      </c>
      <c r="N4675" s="107"/>
      <c r="O4675" s="100"/>
      <c r="P4675" s="3">
        <f t="shared" si="72"/>
        <v>8290</v>
      </c>
    </row>
    <row r="4676" spans="1:16" x14ac:dyDescent="0.35">
      <c r="A4676" t="s">
        <v>10</v>
      </c>
      <c r="C4676" t="s">
        <v>19</v>
      </c>
      <c r="D4676" t="s">
        <v>44</v>
      </c>
      <c r="E4676" t="s">
        <v>816</v>
      </c>
      <c r="F4676" t="s">
        <v>817</v>
      </c>
      <c r="G4676">
        <v>3095</v>
      </c>
      <c r="H4676" t="s">
        <v>811</v>
      </c>
      <c r="I4676">
        <v>63300056</v>
      </c>
      <c r="J4676" t="s">
        <v>1536</v>
      </c>
      <c r="K4676" s="3"/>
      <c r="L4676" s="3">
        <v>3049.9644365966919</v>
      </c>
      <c r="M4676" s="3">
        <v>3156.7131918775758</v>
      </c>
      <c r="N4676" s="107"/>
      <c r="O4676" s="100"/>
      <c r="P4676" s="3">
        <f t="shared" ref="P4676:P4739" si="73">SUM(L4676:N4676)</f>
        <v>6206.6776284742682</v>
      </c>
    </row>
    <row r="4677" spans="1:16" x14ac:dyDescent="0.35">
      <c r="A4677" t="s">
        <v>10</v>
      </c>
      <c r="C4677" t="s">
        <v>19</v>
      </c>
      <c r="D4677" t="s">
        <v>44</v>
      </c>
      <c r="E4677" t="s">
        <v>816</v>
      </c>
      <c r="F4677" t="s">
        <v>817</v>
      </c>
      <c r="G4677">
        <v>3095</v>
      </c>
      <c r="H4677" t="s">
        <v>811</v>
      </c>
      <c r="I4677">
        <v>63300060</v>
      </c>
      <c r="J4677" t="s">
        <v>1546</v>
      </c>
      <c r="K4677" s="3"/>
      <c r="L4677" s="3">
        <v>4200</v>
      </c>
      <c r="M4677" s="3">
        <v>4200</v>
      </c>
      <c r="N4677" s="107"/>
      <c r="O4677" s="100"/>
      <c r="P4677" s="3">
        <f t="shared" si="73"/>
        <v>8400</v>
      </c>
    </row>
    <row r="4678" spans="1:16" x14ac:dyDescent="0.35">
      <c r="A4678" t="s">
        <v>10</v>
      </c>
      <c r="C4678" t="s">
        <v>19</v>
      </c>
      <c r="D4678" t="s">
        <v>44</v>
      </c>
      <c r="E4678" t="s">
        <v>816</v>
      </c>
      <c r="F4678" t="s">
        <v>817</v>
      </c>
      <c r="G4678">
        <v>3095</v>
      </c>
      <c r="H4678" t="s">
        <v>811</v>
      </c>
      <c r="I4678">
        <v>63300065</v>
      </c>
      <c r="J4678" t="s">
        <v>1627</v>
      </c>
      <c r="K4678" s="3"/>
      <c r="L4678" s="3">
        <v>37200</v>
      </c>
      <c r="M4678" s="3">
        <v>37200</v>
      </c>
      <c r="N4678" s="107"/>
      <c r="O4678" s="100"/>
      <c r="P4678" s="3">
        <f t="shared" si="73"/>
        <v>74400</v>
      </c>
    </row>
    <row r="4679" spans="1:16" x14ac:dyDescent="0.35">
      <c r="A4679" t="s">
        <v>10</v>
      </c>
      <c r="C4679" t="s">
        <v>19</v>
      </c>
      <c r="D4679" t="s">
        <v>44</v>
      </c>
      <c r="E4679" t="s">
        <v>818</v>
      </c>
      <c r="F4679" t="s">
        <v>819</v>
      </c>
      <c r="G4679">
        <v>3095</v>
      </c>
      <c r="H4679" t="s">
        <v>811</v>
      </c>
      <c r="I4679">
        <v>63300052</v>
      </c>
      <c r="J4679" t="s">
        <v>1541</v>
      </c>
      <c r="K4679" s="3"/>
      <c r="L4679" s="3">
        <v>101037.037521455</v>
      </c>
      <c r="M4679" s="3">
        <v>104573.33383470592</v>
      </c>
      <c r="N4679" s="107"/>
      <c r="O4679" s="100"/>
      <c r="P4679" s="3">
        <f t="shared" si="73"/>
        <v>205610.3713561609</v>
      </c>
    </row>
    <row r="4680" spans="1:16" x14ac:dyDescent="0.35">
      <c r="A4680" t="s">
        <v>10</v>
      </c>
      <c r="C4680" t="s">
        <v>19</v>
      </c>
      <c r="D4680" t="s">
        <v>44</v>
      </c>
      <c r="E4680" t="s">
        <v>818</v>
      </c>
      <c r="F4680" t="s">
        <v>819</v>
      </c>
      <c r="G4680">
        <v>3095</v>
      </c>
      <c r="H4680" t="s">
        <v>811</v>
      </c>
      <c r="I4680">
        <v>63300056</v>
      </c>
      <c r="J4680" t="s">
        <v>1536</v>
      </c>
      <c r="K4680" s="3"/>
      <c r="L4680" s="3">
        <v>17846.999935470267</v>
      </c>
      <c r="M4680" s="3">
        <v>18471.644933211726</v>
      </c>
      <c r="N4680" s="107"/>
      <c r="O4680" s="100"/>
      <c r="P4680" s="3">
        <f t="shared" si="73"/>
        <v>36318.644868681993</v>
      </c>
    </row>
    <row r="4681" spans="1:16" x14ac:dyDescent="0.35">
      <c r="A4681" t="s">
        <v>10</v>
      </c>
      <c r="C4681" t="s">
        <v>19</v>
      </c>
      <c r="D4681" t="s">
        <v>44</v>
      </c>
      <c r="E4681" t="s">
        <v>818</v>
      </c>
      <c r="F4681" t="s">
        <v>819</v>
      </c>
      <c r="G4681">
        <v>3095</v>
      </c>
      <c r="H4681" t="s">
        <v>811</v>
      </c>
      <c r="I4681">
        <v>63300065</v>
      </c>
      <c r="J4681" t="s">
        <v>1627</v>
      </c>
      <c r="K4681" s="3"/>
      <c r="L4681" s="3">
        <v>18852.5571193</v>
      </c>
      <c r="M4681" s="3">
        <v>18852.5571193</v>
      </c>
      <c r="N4681" s="107"/>
      <c r="O4681" s="100"/>
      <c r="P4681" s="3">
        <f t="shared" si="73"/>
        <v>37705.114238599999</v>
      </c>
    </row>
    <row r="4682" spans="1:16" x14ac:dyDescent="0.35">
      <c r="A4682" t="s">
        <v>10</v>
      </c>
      <c r="C4682" t="s">
        <v>19</v>
      </c>
      <c r="D4682" t="s">
        <v>44</v>
      </c>
      <c r="E4682" t="s">
        <v>818</v>
      </c>
      <c r="F4682" t="s">
        <v>819</v>
      </c>
      <c r="G4682">
        <v>3095</v>
      </c>
      <c r="H4682" t="s">
        <v>811</v>
      </c>
      <c r="I4682">
        <v>63300150</v>
      </c>
      <c r="J4682" t="s">
        <v>1680</v>
      </c>
      <c r="K4682" s="3"/>
      <c r="L4682" s="3">
        <v>4244.8320000000003</v>
      </c>
      <c r="M4682" s="3">
        <v>4329.7286400000003</v>
      </c>
      <c r="N4682" s="107"/>
      <c r="O4682" s="100"/>
      <c r="P4682" s="3">
        <f t="shared" si="73"/>
        <v>8574.5606399999997</v>
      </c>
    </row>
    <row r="4683" spans="1:16" x14ac:dyDescent="0.35">
      <c r="A4683" t="s">
        <v>10</v>
      </c>
      <c r="C4683" t="s">
        <v>19</v>
      </c>
      <c r="D4683" t="s">
        <v>44</v>
      </c>
      <c r="E4683" t="s">
        <v>820</v>
      </c>
      <c r="F4683" t="s">
        <v>821</v>
      </c>
      <c r="G4683">
        <v>3095</v>
      </c>
      <c r="H4683" t="s">
        <v>811</v>
      </c>
      <c r="I4683">
        <v>63300052</v>
      </c>
      <c r="J4683" t="s">
        <v>1541</v>
      </c>
      <c r="K4683" s="3"/>
      <c r="L4683" s="3">
        <v>77285.496265315815</v>
      </c>
      <c r="M4683" s="3">
        <v>79990.488634601861</v>
      </c>
      <c r="N4683" s="107"/>
      <c r="O4683" s="100"/>
      <c r="P4683" s="3">
        <f t="shared" si="73"/>
        <v>157275.98489991768</v>
      </c>
    </row>
    <row r="4684" spans="1:16" x14ac:dyDescent="0.35">
      <c r="A4684" t="s">
        <v>10</v>
      </c>
      <c r="C4684" t="s">
        <v>19</v>
      </c>
      <c r="D4684" t="s">
        <v>44</v>
      </c>
      <c r="E4684" t="s">
        <v>820</v>
      </c>
      <c r="F4684" t="s">
        <v>821</v>
      </c>
      <c r="G4684">
        <v>3095</v>
      </c>
      <c r="H4684" t="s">
        <v>811</v>
      </c>
      <c r="I4684">
        <v>63300056</v>
      </c>
      <c r="J4684" t="s">
        <v>1536</v>
      </c>
      <c r="K4684" s="3"/>
      <c r="L4684" s="3">
        <v>294457.18522274034</v>
      </c>
      <c r="M4684" s="3">
        <v>304763.18670553621</v>
      </c>
      <c r="N4684" s="107"/>
      <c r="O4684" s="100"/>
      <c r="P4684" s="3">
        <f t="shared" si="73"/>
        <v>599220.37192827649</v>
      </c>
    </row>
    <row r="4685" spans="1:16" x14ac:dyDescent="0.35">
      <c r="A4685" t="s">
        <v>10</v>
      </c>
      <c r="C4685" t="s">
        <v>19</v>
      </c>
      <c r="D4685" t="s">
        <v>44</v>
      </c>
      <c r="E4685" t="s">
        <v>820</v>
      </c>
      <c r="F4685" t="s">
        <v>821</v>
      </c>
      <c r="G4685">
        <v>3095</v>
      </c>
      <c r="H4685" t="s">
        <v>811</v>
      </c>
      <c r="I4685">
        <v>63300065</v>
      </c>
      <c r="J4685" t="s">
        <v>1627</v>
      </c>
      <c r="K4685" s="3"/>
      <c r="L4685" s="3">
        <v>319005.0000001</v>
      </c>
      <c r="M4685" s="3">
        <v>319005.0000001</v>
      </c>
      <c r="N4685" s="107"/>
      <c r="O4685" s="100"/>
      <c r="P4685" s="3">
        <f t="shared" si="73"/>
        <v>638010.0000002</v>
      </c>
    </row>
    <row r="4686" spans="1:16" x14ac:dyDescent="0.35">
      <c r="A4686" t="s">
        <v>10</v>
      </c>
      <c r="C4686" t="s">
        <v>19</v>
      </c>
      <c r="D4686" t="s">
        <v>44</v>
      </c>
      <c r="E4686" t="s">
        <v>820</v>
      </c>
      <c r="F4686" t="s">
        <v>821</v>
      </c>
      <c r="G4686">
        <v>3095</v>
      </c>
      <c r="H4686" t="s">
        <v>811</v>
      </c>
      <c r="I4686">
        <v>63300150</v>
      </c>
      <c r="J4686" t="s">
        <v>1680</v>
      </c>
      <c r="K4686" s="3"/>
      <c r="L4686" s="3">
        <v>5730.5231999999996</v>
      </c>
      <c r="M4686" s="3">
        <v>5845.133664</v>
      </c>
      <c r="N4686" s="107"/>
      <c r="O4686" s="100"/>
      <c r="P4686" s="3">
        <f t="shared" si="73"/>
        <v>11575.656864</v>
      </c>
    </row>
    <row r="4687" spans="1:16" x14ac:dyDescent="0.35">
      <c r="A4687" t="s">
        <v>10</v>
      </c>
      <c r="C4687" t="s">
        <v>19</v>
      </c>
      <c r="D4687" t="s">
        <v>44</v>
      </c>
      <c r="E4687" t="s">
        <v>820</v>
      </c>
      <c r="F4687" t="s">
        <v>821</v>
      </c>
      <c r="G4687">
        <v>3095</v>
      </c>
      <c r="H4687" t="s">
        <v>811</v>
      </c>
      <c r="I4687">
        <v>63300152</v>
      </c>
      <c r="J4687" t="s">
        <v>1741</v>
      </c>
      <c r="K4687" s="3"/>
      <c r="L4687" s="3">
        <v>4641.9498738331204</v>
      </c>
      <c r="M4687" s="3">
        <v>4734.7888713097827</v>
      </c>
      <c r="N4687" s="107"/>
      <c r="O4687" s="100"/>
      <c r="P4687" s="3">
        <f t="shared" si="73"/>
        <v>9376.7387451429022</v>
      </c>
    </row>
    <row r="4688" spans="1:16" x14ac:dyDescent="0.35">
      <c r="A4688" t="s">
        <v>10</v>
      </c>
      <c r="C4688" t="s">
        <v>19</v>
      </c>
      <c r="D4688" t="s">
        <v>44</v>
      </c>
      <c r="E4688" t="s">
        <v>822</v>
      </c>
      <c r="F4688" t="s">
        <v>823</v>
      </c>
      <c r="G4688">
        <v>3095</v>
      </c>
      <c r="H4688" t="s">
        <v>811</v>
      </c>
      <c r="I4688">
        <v>63300052</v>
      </c>
      <c r="J4688" t="s">
        <v>1541</v>
      </c>
      <c r="K4688" s="3"/>
      <c r="L4688" s="3">
        <v>166297.13732886856</v>
      </c>
      <c r="M4688" s="3">
        <v>172117.53713537895</v>
      </c>
      <c r="N4688" s="107"/>
      <c r="O4688" s="100"/>
      <c r="P4688" s="3">
        <f t="shared" si="73"/>
        <v>338414.67446424754</v>
      </c>
    </row>
    <row r="4689" spans="1:16" x14ac:dyDescent="0.35">
      <c r="A4689" t="s">
        <v>10</v>
      </c>
      <c r="C4689" t="s">
        <v>19</v>
      </c>
      <c r="D4689" t="s">
        <v>44</v>
      </c>
      <c r="E4689" t="s">
        <v>822</v>
      </c>
      <c r="F4689" t="s">
        <v>823</v>
      </c>
      <c r="G4689">
        <v>3095</v>
      </c>
      <c r="H4689" t="s">
        <v>811</v>
      </c>
      <c r="I4689">
        <v>63300056</v>
      </c>
      <c r="J4689" t="s">
        <v>1536</v>
      </c>
      <c r="K4689" s="3"/>
      <c r="L4689" s="3">
        <v>1148192.069759992</v>
      </c>
      <c r="M4689" s="3">
        <v>1188378.7922015917</v>
      </c>
      <c r="N4689" s="107"/>
      <c r="O4689" s="100"/>
      <c r="P4689" s="3">
        <f t="shared" si="73"/>
        <v>2336570.8619615836</v>
      </c>
    </row>
    <row r="4690" spans="1:16" x14ac:dyDescent="0.35">
      <c r="A4690" t="s">
        <v>10</v>
      </c>
      <c r="C4690" t="s">
        <v>19</v>
      </c>
      <c r="D4690" t="s">
        <v>44</v>
      </c>
      <c r="E4690" t="s">
        <v>822</v>
      </c>
      <c r="F4690" t="s">
        <v>823</v>
      </c>
      <c r="G4690">
        <v>3095</v>
      </c>
      <c r="H4690" t="s">
        <v>811</v>
      </c>
      <c r="I4690">
        <v>63300065</v>
      </c>
      <c r="J4690" t="s">
        <v>1627</v>
      </c>
      <c r="K4690" s="3"/>
      <c r="L4690" s="3">
        <v>2973.3799998999998</v>
      </c>
      <c r="M4690" s="3">
        <v>2973.3799998999998</v>
      </c>
      <c r="N4690" s="107"/>
      <c r="O4690" s="100"/>
      <c r="P4690" s="3">
        <f t="shared" si="73"/>
        <v>5946.7599997999996</v>
      </c>
    </row>
    <row r="4691" spans="1:16" x14ac:dyDescent="0.35">
      <c r="A4691" t="s">
        <v>10</v>
      </c>
      <c r="C4691" t="s">
        <v>19</v>
      </c>
      <c r="D4691" t="s">
        <v>44</v>
      </c>
      <c r="E4691" t="s">
        <v>824</v>
      </c>
      <c r="F4691" t="s">
        <v>825</v>
      </c>
      <c r="G4691">
        <v>3095</v>
      </c>
      <c r="H4691" t="s">
        <v>811</v>
      </c>
      <c r="I4691">
        <v>63300030</v>
      </c>
      <c r="J4691" t="s">
        <v>1488</v>
      </c>
      <c r="K4691" s="3"/>
      <c r="L4691" s="3">
        <v>35.19</v>
      </c>
      <c r="M4691" s="3">
        <v>35.19</v>
      </c>
      <c r="N4691" s="107"/>
      <c r="O4691" s="100"/>
      <c r="P4691" s="3">
        <f t="shared" si="73"/>
        <v>70.38</v>
      </c>
    </row>
    <row r="4692" spans="1:16" x14ac:dyDescent="0.35">
      <c r="A4692" t="s">
        <v>10</v>
      </c>
      <c r="C4692" t="s">
        <v>19</v>
      </c>
      <c r="D4692" t="s">
        <v>44</v>
      </c>
      <c r="E4692" t="s">
        <v>824</v>
      </c>
      <c r="F4692" t="s">
        <v>825</v>
      </c>
      <c r="G4692">
        <v>3095</v>
      </c>
      <c r="H4692" t="s">
        <v>811</v>
      </c>
      <c r="I4692">
        <v>63300052</v>
      </c>
      <c r="J4692" t="s">
        <v>1541</v>
      </c>
      <c r="K4692" s="3"/>
      <c r="L4692" s="3">
        <v>143065.86651441728</v>
      </c>
      <c r="M4692" s="3">
        <v>148073.17184242187</v>
      </c>
      <c r="N4692" s="107"/>
      <c r="O4692" s="100"/>
      <c r="P4692" s="3">
        <f t="shared" si="73"/>
        <v>291139.03835683916</v>
      </c>
    </row>
    <row r="4693" spans="1:16" x14ac:dyDescent="0.35">
      <c r="A4693" t="s">
        <v>10</v>
      </c>
      <c r="C4693" t="s">
        <v>19</v>
      </c>
      <c r="D4693" t="s">
        <v>44</v>
      </c>
      <c r="E4693" t="s">
        <v>824</v>
      </c>
      <c r="F4693" t="s">
        <v>825</v>
      </c>
      <c r="G4693">
        <v>3095</v>
      </c>
      <c r="H4693" t="s">
        <v>811</v>
      </c>
      <c r="I4693">
        <v>63300056</v>
      </c>
      <c r="J4693" t="s">
        <v>1536</v>
      </c>
      <c r="K4693" s="3"/>
      <c r="L4693" s="3">
        <v>128319.14250750792</v>
      </c>
      <c r="M4693" s="3">
        <v>132810.31249527069</v>
      </c>
      <c r="N4693" s="107"/>
      <c r="O4693" s="100"/>
      <c r="P4693" s="3">
        <f t="shared" si="73"/>
        <v>261129.45500277862</v>
      </c>
    </row>
    <row r="4694" spans="1:16" x14ac:dyDescent="0.35">
      <c r="A4694" t="s">
        <v>10</v>
      </c>
      <c r="C4694" t="s">
        <v>19</v>
      </c>
      <c r="D4694" t="s">
        <v>44</v>
      </c>
      <c r="E4694" t="s">
        <v>824</v>
      </c>
      <c r="F4694" t="s">
        <v>825</v>
      </c>
      <c r="G4694">
        <v>3095</v>
      </c>
      <c r="H4694" t="s">
        <v>811</v>
      </c>
      <c r="I4694">
        <v>63300060</v>
      </c>
      <c r="J4694" t="s">
        <v>1546</v>
      </c>
      <c r="K4694" s="3"/>
      <c r="L4694" s="3">
        <v>52043.9699999</v>
      </c>
      <c r="M4694" s="3">
        <v>52043.9699999</v>
      </c>
      <c r="N4694" s="107"/>
      <c r="O4694" s="100"/>
      <c r="P4694" s="3">
        <f t="shared" si="73"/>
        <v>104087.9399998</v>
      </c>
    </row>
    <row r="4695" spans="1:16" x14ac:dyDescent="0.35">
      <c r="A4695" t="s">
        <v>10</v>
      </c>
      <c r="C4695" t="s">
        <v>19</v>
      </c>
      <c r="D4695" t="s">
        <v>44</v>
      </c>
      <c r="E4695" t="s">
        <v>824</v>
      </c>
      <c r="F4695" t="s">
        <v>825</v>
      </c>
      <c r="G4695">
        <v>3095</v>
      </c>
      <c r="H4695" t="s">
        <v>811</v>
      </c>
      <c r="I4695">
        <v>63300065</v>
      </c>
      <c r="J4695" t="s">
        <v>1627</v>
      </c>
      <c r="K4695" s="3"/>
      <c r="L4695" s="3">
        <v>58658.579999900001</v>
      </c>
      <c r="M4695" s="3">
        <v>58658.579999900001</v>
      </c>
      <c r="N4695" s="107"/>
      <c r="O4695" s="100"/>
      <c r="P4695" s="3">
        <f t="shared" si="73"/>
        <v>117317.1599998</v>
      </c>
    </row>
    <row r="4696" spans="1:16" x14ac:dyDescent="0.35">
      <c r="A4696" t="s">
        <v>10</v>
      </c>
      <c r="C4696" t="s">
        <v>19</v>
      </c>
      <c r="D4696" t="s">
        <v>44</v>
      </c>
      <c r="E4696" t="s">
        <v>826</v>
      </c>
      <c r="F4696" t="s">
        <v>827</v>
      </c>
      <c r="G4696">
        <v>3095</v>
      </c>
      <c r="H4696" t="s">
        <v>811</v>
      </c>
      <c r="I4696">
        <v>63300052</v>
      </c>
      <c r="J4696" t="s">
        <v>1541</v>
      </c>
      <c r="K4696" s="3"/>
      <c r="L4696" s="3">
        <v>336598.13260316075</v>
      </c>
      <c r="M4696" s="3">
        <v>348379.06724427134</v>
      </c>
      <c r="N4696" s="107"/>
      <c r="O4696" s="100"/>
      <c r="P4696" s="3">
        <f t="shared" si="73"/>
        <v>684977.19984743209</v>
      </c>
    </row>
    <row r="4697" spans="1:16" x14ac:dyDescent="0.35">
      <c r="A4697" t="s">
        <v>10</v>
      </c>
      <c r="C4697" t="s">
        <v>19</v>
      </c>
      <c r="D4697" t="s">
        <v>44</v>
      </c>
      <c r="E4697" t="s">
        <v>826</v>
      </c>
      <c r="F4697" t="s">
        <v>827</v>
      </c>
      <c r="G4697">
        <v>3095</v>
      </c>
      <c r="H4697" t="s">
        <v>811</v>
      </c>
      <c r="I4697">
        <v>63300056</v>
      </c>
      <c r="J4697" t="s">
        <v>1536</v>
      </c>
      <c r="K4697" s="3"/>
      <c r="L4697" s="3">
        <v>906957.03169228614</v>
      </c>
      <c r="M4697" s="3">
        <v>938700.52780151612</v>
      </c>
      <c r="N4697" s="107"/>
      <c r="O4697" s="100"/>
      <c r="P4697" s="3">
        <f t="shared" si="73"/>
        <v>1845657.5594938023</v>
      </c>
    </row>
    <row r="4698" spans="1:16" x14ac:dyDescent="0.35">
      <c r="A4698" t="s">
        <v>10</v>
      </c>
      <c r="C4698" t="s">
        <v>19</v>
      </c>
      <c r="D4698" t="s">
        <v>44</v>
      </c>
      <c r="E4698" t="s">
        <v>826</v>
      </c>
      <c r="F4698" t="s">
        <v>827</v>
      </c>
      <c r="G4698">
        <v>3095</v>
      </c>
      <c r="H4698" t="s">
        <v>811</v>
      </c>
      <c r="I4698">
        <v>63300065</v>
      </c>
      <c r="J4698" t="s">
        <v>1627</v>
      </c>
      <c r="K4698" s="3"/>
      <c r="L4698" s="3">
        <v>12000</v>
      </c>
      <c r="M4698" s="3">
        <v>12000</v>
      </c>
      <c r="N4698" s="107"/>
      <c r="O4698" s="100"/>
      <c r="P4698" s="3">
        <f t="shared" si="73"/>
        <v>24000</v>
      </c>
    </row>
    <row r="4699" spans="1:16" x14ac:dyDescent="0.35">
      <c r="A4699" t="s">
        <v>10</v>
      </c>
      <c r="C4699" t="s">
        <v>19</v>
      </c>
      <c r="D4699" t="s">
        <v>44</v>
      </c>
      <c r="E4699" t="s">
        <v>826</v>
      </c>
      <c r="F4699" t="s">
        <v>827</v>
      </c>
      <c r="G4699">
        <v>3095</v>
      </c>
      <c r="H4699" t="s">
        <v>811</v>
      </c>
      <c r="I4699">
        <v>63300150</v>
      </c>
      <c r="J4699" t="s">
        <v>1680</v>
      </c>
      <c r="K4699" s="3"/>
      <c r="L4699" s="3">
        <v>13994.323547811482</v>
      </c>
      <c r="M4699" s="3">
        <v>14274.210018767712</v>
      </c>
      <c r="N4699" s="107"/>
      <c r="O4699" s="100"/>
      <c r="P4699" s="3">
        <f t="shared" si="73"/>
        <v>28268.533566579194</v>
      </c>
    </row>
    <row r="4700" spans="1:16" x14ac:dyDescent="0.35">
      <c r="A4700" t="s">
        <v>10</v>
      </c>
      <c r="C4700" t="s">
        <v>19</v>
      </c>
      <c r="D4700" t="s">
        <v>44</v>
      </c>
      <c r="E4700" t="s">
        <v>828</v>
      </c>
      <c r="F4700" t="s">
        <v>829</v>
      </c>
      <c r="G4700">
        <v>3095</v>
      </c>
      <c r="H4700" t="s">
        <v>811</v>
      </c>
      <c r="I4700">
        <v>63300052</v>
      </c>
      <c r="J4700" t="s">
        <v>1541</v>
      </c>
      <c r="K4700" s="3"/>
      <c r="L4700" s="3">
        <v>207600.64949093192</v>
      </c>
      <c r="M4700" s="3">
        <v>214866.67222311452</v>
      </c>
      <c r="N4700" s="107"/>
      <c r="O4700" s="100"/>
      <c r="P4700" s="3">
        <f t="shared" si="73"/>
        <v>422467.32171404641</v>
      </c>
    </row>
    <row r="4701" spans="1:16" x14ac:dyDescent="0.35">
      <c r="A4701" t="s">
        <v>10</v>
      </c>
      <c r="C4701" t="s">
        <v>19</v>
      </c>
      <c r="D4701" t="s">
        <v>44</v>
      </c>
      <c r="E4701" t="s">
        <v>828</v>
      </c>
      <c r="F4701" t="s">
        <v>829</v>
      </c>
      <c r="G4701">
        <v>3095</v>
      </c>
      <c r="H4701" t="s">
        <v>811</v>
      </c>
      <c r="I4701">
        <v>63300056</v>
      </c>
      <c r="J4701" t="s">
        <v>1536</v>
      </c>
      <c r="K4701" s="3"/>
      <c r="L4701" s="3">
        <v>1031149.9449680431</v>
      </c>
      <c r="M4701" s="3">
        <v>1074605.4180419245</v>
      </c>
      <c r="N4701" s="107"/>
      <c r="O4701" s="100"/>
      <c r="P4701" s="3">
        <f t="shared" si="73"/>
        <v>2105755.3630099678</v>
      </c>
    </row>
    <row r="4702" spans="1:16" x14ac:dyDescent="0.35">
      <c r="A4702" t="s">
        <v>10</v>
      </c>
      <c r="C4702" t="s">
        <v>19</v>
      </c>
      <c r="D4702" t="s">
        <v>44</v>
      </c>
      <c r="E4702" t="s">
        <v>828</v>
      </c>
      <c r="F4702" t="s">
        <v>829</v>
      </c>
      <c r="G4702">
        <v>3095</v>
      </c>
      <c r="H4702" t="s">
        <v>811</v>
      </c>
      <c r="I4702">
        <v>63300065</v>
      </c>
      <c r="J4702" t="s">
        <v>1627</v>
      </c>
      <c r="K4702" s="3"/>
      <c r="L4702" s="3">
        <v>20952.339999899999</v>
      </c>
      <c r="M4702" s="3">
        <v>20952.339999899999</v>
      </c>
      <c r="N4702" s="107"/>
      <c r="O4702" s="100"/>
      <c r="P4702" s="3">
        <f t="shared" si="73"/>
        <v>41904.679999799999</v>
      </c>
    </row>
    <row r="4703" spans="1:16" x14ac:dyDescent="0.35">
      <c r="A4703" t="s">
        <v>10</v>
      </c>
      <c r="C4703" t="s">
        <v>19</v>
      </c>
      <c r="D4703" t="s">
        <v>44</v>
      </c>
      <c r="E4703" t="s">
        <v>830</v>
      </c>
      <c r="F4703" t="s">
        <v>831</v>
      </c>
      <c r="G4703">
        <v>3095</v>
      </c>
      <c r="H4703" t="s">
        <v>811</v>
      </c>
      <c r="I4703">
        <v>63300052</v>
      </c>
      <c r="J4703" t="s">
        <v>1541</v>
      </c>
      <c r="K4703" s="3"/>
      <c r="L4703" s="3">
        <v>31769.465429329914</v>
      </c>
      <c r="M4703" s="3">
        <v>32881.39671935646</v>
      </c>
      <c r="N4703" s="107"/>
      <c r="O4703" s="100"/>
      <c r="P4703" s="3">
        <f t="shared" si="73"/>
        <v>64650.86214868637</v>
      </c>
    </row>
    <row r="4704" spans="1:16" x14ac:dyDescent="0.35">
      <c r="A4704" t="s">
        <v>10</v>
      </c>
      <c r="C4704" t="s">
        <v>19</v>
      </c>
      <c r="D4704" t="s">
        <v>44</v>
      </c>
      <c r="E4704" t="s">
        <v>830</v>
      </c>
      <c r="F4704" t="s">
        <v>831</v>
      </c>
      <c r="G4704">
        <v>3095</v>
      </c>
      <c r="H4704" t="s">
        <v>811</v>
      </c>
      <c r="I4704">
        <v>63300056</v>
      </c>
      <c r="J4704" t="s">
        <v>1536</v>
      </c>
      <c r="K4704" s="3"/>
      <c r="L4704" s="3">
        <v>823736.76755229512</v>
      </c>
      <c r="M4704" s="3">
        <v>852567.55441662541</v>
      </c>
      <c r="N4704" s="107"/>
      <c r="O4704" s="100"/>
      <c r="P4704" s="3">
        <f t="shared" si="73"/>
        <v>1676304.3219689205</v>
      </c>
    </row>
    <row r="4705" spans="1:16" x14ac:dyDescent="0.35">
      <c r="A4705" t="s">
        <v>10</v>
      </c>
      <c r="C4705" t="s">
        <v>19</v>
      </c>
      <c r="D4705" t="s">
        <v>44</v>
      </c>
      <c r="E4705" t="s">
        <v>830</v>
      </c>
      <c r="F4705" t="s">
        <v>831</v>
      </c>
      <c r="G4705">
        <v>3095</v>
      </c>
      <c r="H4705" t="s">
        <v>811</v>
      </c>
      <c r="I4705">
        <v>63300065</v>
      </c>
      <c r="J4705" t="s">
        <v>1627</v>
      </c>
      <c r="K4705" s="3"/>
      <c r="L4705" s="3">
        <v>46998.01</v>
      </c>
      <c r="M4705" s="3">
        <v>46998.01</v>
      </c>
      <c r="N4705" s="107"/>
      <c r="O4705" s="100"/>
      <c r="P4705" s="3">
        <f t="shared" si="73"/>
        <v>93996.02</v>
      </c>
    </row>
    <row r="4706" spans="1:16" x14ac:dyDescent="0.35">
      <c r="A4706" t="s">
        <v>10</v>
      </c>
      <c r="C4706" t="s">
        <v>19</v>
      </c>
      <c r="D4706" t="s">
        <v>44</v>
      </c>
      <c r="E4706" t="s">
        <v>830</v>
      </c>
      <c r="F4706" t="s">
        <v>831</v>
      </c>
      <c r="G4706">
        <v>3095</v>
      </c>
      <c r="H4706" t="s">
        <v>811</v>
      </c>
      <c r="I4706">
        <v>63300152</v>
      </c>
      <c r="J4706" t="s">
        <v>1741</v>
      </c>
      <c r="K4706" s="3"/>
      <c r="L4706" s="3">
        <v>548797.59695003484</v>
      </c>
      <c r="M4706" s="3">
        <v>559773.54888903559</v>
      </c>
      <c r="N4706" s="107"/>
      <c r="O4706" s="100"/>
      <c r="P4706" s="3">
        <f t="shared" si="73"/>
        <v>1108571.1458390704</v>
      </c>
    </row>
    <row r="4707" spans="1:16" x14ac:dyDescent="0.35">
      <c r="A4707" t="s">
        <v>10</v>
      </c>
      <c r="C4707" t="s">
        <v>19</v>
      </c>
      <c r="D4707" t="s">
        <v>44</v>
      </c>
      <c r="E4707" t="s">
        <v>830</v>
      </c>
      <c r="F4707" t="s">
        <v>831</v>
      </c>
      <c r="G4707">
        <v>3095</v>
      </c>
      <c r="H4707" t="s">
        <v>811</v>
      </c>
      <c r="I4707">
        <v>63300155</v>
      </c>
      <c r="J4707" t="s">
        <v>1877</v>
      </c>
      <c r="K4707" s="3"/>
      <c r="L4707" s="3">
        <v>28248.229999899999</v>
      </c>
      <c r="M4707" s="3">
        <v>28248.229999899999</v>
      </c>
      <c r="N4707" s="107"/>
      <c r="O4707" s="100"/>
      <c r="P4707" s="3">
        <f t="shared" si="73"/>
        <v>56496.459999799998</v>
      </c>
    </row>
    <row r="4708" spans="1:16" x14ac:dyDescent="0.35">
      <c r="A4708" t="s">
        <v>10</v>
      </c>
      <c r="C4708" t="s">
        <v>19</v>
      </c>
      <c r="D4708" t="s">
        <v>44</v>
      </c>
      <c r="E4708" t="s">
        <v>832</v>
      </c>
      <c r="F4708" t="s">
        <v>833</v>
      </c>
      <c r="G4708">
        <v>3095</v>
      </c>
      <c r="H4708" t="s">
        <v>811</v>
      </c>
      <c r="I4708">
        <v>63300056</v>
      </c>
      <c r="J4708" t="s">
        <v>1536</v>
      </c>
      <c r="K4708" s="3"/>
      <c r="L4708" s="3">
        <v>13177.718391842367</v>
      </c>
      <c r="M4708" s="3">
        <v>13638.938535556848</v>
      </c>
      <c r="N4708" s="107"/>
      <c r="O4708" s="100"/>
      <c r="P4708" s="3">
        <f t="shared" si="73"/>
        <v>26816.656927399214</v>
      </c>
    </row>
    <row r="4709" spans="1:16" x14ac:dyDescent="0.35">
      <c r="A4709" t="s">
        <v>10</v>
      </c>
      <c r="C4709" t="s">
        <v>19</v>
      </c>
      <c r="D4709" t="s">
        <v>44</v>
      </c>
      <c r="E4709" t="s">
        <v>832</v>
      </c>
      <c r="F4709" t="s">
        <v>833</v>
      </c>
      <c r="G4709">
        <v>3095</v>
      </c>
      <c r="H4709" t="s">
        <v>811</v>
      </c>
      <c r="I4709">
        <v>63300065</v>
      </c>
      <c r="J4709" t="s">
        <v>1627</v>
      </c>
      <c r="K4709" s="3"/>
      <c r="L4709" s="3">
        <v>2558.7573762000002</v>
      </c>
      <c r="M4709" s="3">
        <v>2558.7573762000002</v>
      </c>
      <c r="N4709" s="107"/>
      <c r="O4709" s="100"/>
      <c r="P4709" s="3">
        <f t="shared" si="73"/>
        <v>5117.5147524000004</v>
      </c>
    </row>
    <row r="4710" spans="1:16" x14ac:dyDescent="0.35">
      <c r="A4710" t="s">
        <v>10</v>
      </c>
      <c r="C4710" t="s">
        <v>19</v>
      </c>
      <c r="D4710" t="s">
        <v>44</v>
      </c>
      <c r="E4710" t="s">
        <v>832</v>
      </c>
      <c r="F4710" t="s">
        <v>833</v>
      </c>
      <c r="G4710">
        <v>3095</v>
      </c>
      <c r="H4710" t="s">
        <v>811</v>
      </c>
      <c r="I4710">
        <v>63300152</v>
      </c>
      <c r="J4710" t="s">
        <v>1741</v>
      </c>
      <c r="K4710" s="3"/>
      <c r="L4710" s="3">
        <v>1864.83781640448</v>
      </c>
      <c r="M4710" s="3">
        <v>1902.1345727325697</v>
      </c>
      <c r="N4710" s="107"/>
      <c r="O4710" s="100"/>
      <c r="P4710" s="3">
        <f t="shared" si="73"/>
        <v>3766.9723891370495</v>
      </c>
    </row>
    <row r="4711" spans="1:16" x14ac:dyDescent="0.35">
      <c r="A4711" t="s">
        <v>10</v>
      </c>
      <c r="C4711" t="s">
        <v>19</v>
      </c>
      <c r="D4711" t="s">
        <v>44</v>
      </c>
      <c r="E4711" t="s">
        <v>834</v>
      </c>
      <c r="F4711" t="s">
        <v>835</v>
      </c>
      <c r="G4711">
        <v>3095</v>
      </c>
      <c r="H4711" t="s">
        <v>811</v>
      </c>
      <c r="I4711">
        <v>63300056</v>
      </c>
      <c r="J4711" t="s">
        <v>1536</v>
      </c>
      <c r="K4711" s="3"/>
      <c r="L4711" s="3">
        <v>89238.534699605181</v>
      </c>
      <c r="M4711" s="3">
        <v>92361.883414091353</v>
      </c>
      <c r="N4711" s="107"/>
      <c r="O4711" s="100"/>
      <c r="P4711" s="3">
        <f t="shared" si="73"/>
        <v>181600.41811369653</v>
      </c>
    </row>
    <row r="4712" spans="1:16" x14ac:dyDescent="0.35">
      <c r="A4712" t="s">
        <v>10</v>
      </c>
      <c r="C4712" t="s">
        <v>19</v>
      </c>
      <c r="D4712" t="s">
        <v>44</v>
      </c>
      <c r="E4712" t="s">
        <v>834</v>
      </c>
      <c r="F4712" t="s">
        <v>835</v>
      </c>
      <c r="G4712">
        <v>3095</v>
      </c>
      <c r="H4712" t="s">
        <v>811</v>
      </c>
      <c r="I4712">
        <v>63300065</v>
      </c>
      <c r="J4712" t="s">
        <v>1627</v>
      </c>
      <c r="K4712" s="3"/>
      <c r="L4712" s="3">
        <v>8632.1299999999992</v>
      </c>
      <c r="M4712" s="3">
        <v>8632.1299999999992</v>
      </c>
      <c r="N4712" s="107"/>
      <c r="O4712" s="100"/>
      <c r="P4712" s="3">
        <f t="shared" si="73"/>
        <v>17264.259999999998</v>
      </c>
    </row>
    <row r="4713" spans="1:16" x14ac:dyDescent="0.35">
      <c r="A4713" t="s">
        <v>10</v>
      </c>
      <c r="C4713" t="s">
        <v>19</v>
      </c>
      <c r="D4713" t="s">
        <v>44</v>
      </c>
      <c r="E4713" t="s">
        <v>836</v>
      </c>
      <c r="F4713" t="s">
        <v>837</v>
      </c>
      <c r="G4713">
        <v>3095</v>
      </c>
      <c r="H4713" t="s">
        <v>811</v>
      </c>
      <c r="I4713">
        <v>63300030</v>
      </c>
      <c r="J4713" t="s">
        <v>1488</v>
      </c>
      <c r="K4713" s="3"/>
      <c r="L4713" s="3">
        <v>141600</v>
      </c>
      <c r="M4713" s="3">
        <v>141600</v>
      </c>
      <c r="N4713" s="107"/>
      <c r="O4713" s="100"/>
      <c r="P4713" s="3">
        <f t="shared" si="73"/>
        <v>283200</v>
      </c>
    </row>
    <row r="4714" spans="1:16" x14ac:dyDescent="0.35">
      <c r="A4714" t="s">
        <v>10</v>
      </c>
      <c r="C4714" t="s">
        <v>19</v>
      </c>
      <c r="D4714" t="s">
        <v>44</v>
      </c>
      <c r="E4714" t="s">
        <v>836</v>
      </c>
      <c r="F4714" t="s">
        <v>837</v>
      </c>
      <c r="G4714">
        <v>3095</v>
      </c>
      <c r="H4714" t="s">
        <v>811</v>
      </c>
      <c r="I4714">
        <v>63300033</v>
      </c>
      <c r="J4714" t="s">
        <v>1661</v>
      </c>
      <c r="K4714" s="3"/>
      <c r="L4714" s="3">
        <v>3600</v>
      </c>
      <c r="M4714" s="3">
        <v>3600</v>
      </c>
      <c r="N4714" s="107"/>
      <c r="O4714" s="100"/>
      <c r="P4714" s="3">
        <f t="shared" si="73"/>
        <v>7200</v>
      </c>
    </row>
    <row r="4715" spans="1:16" x14ac:dyDescent="0.35">
      <c r="A4715" t="s">
        <v>10</v>
      </c>
      <c r="C4715" t="s">
        <v>19</v>
      </c>
      <c r="D4715" t="s">
        <v>44</v>
      </c>
      <c r="E4715" t="s">
        <v>836</v>
      </c>
      <c r="F4715" t="s">
        <v>837</v>
      </c>
      <c r="G4715">
        <v>3095</v>
      </c>
      <c r="H4715" t="s">
        <v>811</v>
      </c>
      <c r="I4715">
        <v>63300052</v>
      </c>
      <c r="J4715" t="s">
        <v>1541</v>
      </c>
      <c r="K4715" s="3"/>
      <c r="L4715" s="3">
        <v>138936.63434162372</v>
      </c>
      <c r="M4715" s="3">
        <v>143799.41654358053</v>
      </c>
      <c r="N4715" s="107"/>
      <c r="O4715" s="100"/>
      <c r="P4715" s="3">
        <f t="shared" si="73"/>
        <v>282736.05088520423</v>
      </c>
    </row>
    <row r="4716" spans="1:16" x14ac:dyDescent="0.35">
      <c r="A4716" t="s">
        <v>10</v>
      </c>
      <c r="C4716" t="s">
        <v>19</v>
      </c>
      <c r="D4716" t="s">
        <v>44</v>
      </c>
      <c r="E4716" t="s">
        <v>836</v>
      </c>
      <c r="F4716" t="s">
        <v>837</v>
      </c>
      <c r="G4716">
        <v>3095</v>
      </c>
      <c r="H4716" t="s">
        <v>811</v>
      </c>
      <c r="I4716">
        <v>63300056</v>
      </c>
      <c r="J4716" t="s">
        <v>1536</v>
      </c>
      <c r="K4716" s="3"/>
      <c r="L4716" s="3">
        <v>2447053.5187709066</v>
      </c>
      <c r="M4716" s="3">
        <v>2532700.3919278882</v>
      </c>
      <c r="N4716" s="107"/>
      <c r="O4716" s="100"/>
      <c r="P4716" s="3">
        <f t="shared" si="73"/>
        <v>4979753.9106987948</v>
      </c>
    </row>
    <row r="4717" spans="1:16" x14ac:dyDescent="0.35">
      <c r="A4717" t="s">
        <v>10</v>
      </c>
      <c r="C4717" t="s">
        <v>19</v>
      </c>
      <c r="D4717" t="s">
        <v>44</v>
      </c>
      <c r="E4717" t="s">
        <v>836</v>
      </c>
      <c r="F4717" t="s">
        <v>837</v>
      </c>
      <c r="G4717">
        <v>3095</v>
      </c>
      <c r="H4717" t="s">
        <v>811</v>
      </c>
      <c r="I4717">
        <v>63300060</v>
      </c>
      <c r="J4717" t="s">
        <v>1546</v>
      </c>
      <c r="K4717" s="3"/>
      <c r="L4717" s="3">
        <v>1589.9499999</v>
      </c>
      <c r="M4717" s="3">
        <v>1589.9499999</v>
      </c>
      <c r="N4717" s="107"/>
      <c r="O4717" s="100"/>
      <c r="P4717" s="3">
        <f t="shared" si="73"/>
        <v>3179.8999997999999</v>
      </c>
    </row>
    <row r="4718" spans="1:16" x14ac:dyDescent="0.35">
      <c r="A4718" t="s">
        <v>10</v>
      </c>
      <c r="C4718" t="s">
        <v>19</v>
      </c>
      <c r="D4718" t="s">
        <v>44</v>
      </c>
      <c r="E4718" t="s">
        <v>836</v>
      </c>
      <c r="F4718" t="s">
        <v>837</v>
      </c>
      <c r="G4718">
        <v>3095</v>
      </c>
      <c r="H4718" t="s">
        <v>811</v>
      </c>
      <c r="I4718">
        <v>63300065</v>
      </c>
      <c r="J4718" t="s">
        <v>1627</v>
      </c>
      <c r="K4718" s="3"/>
      <c r="L4718" s="3">
        <v>16318.61</v>
      </c>
      <c r="M4718" s="3">
        <v>16318.61</v>
      </c>
      <c r="N4718" s="107"/>
      <c r="O4718" s="100"/>
      <c r="P4718" s="3">
        <f t="shared" si="73"/>
        <v>32637.22</v>
      </c>
    </row>
    <row r="4719" spans="1:16" x14ac:dyDescent="0.35">
      <c r="A4719" t="s">
        <v>10</v>
      </c>
      <c r="C4719" t="s">
        <v>19</v>
      </c>
      <c r="D4719" t="s">
        <v>44</v>
      </c>
      <c r="E4719" t="s">
        <v>838</v>
      </c>
      <c r="F4719" t="s">
        <v>839</v>
      </c>
      <c r="G4719">
        <v>3095</v>
      </c>
      <c r="H4719" t="s">
        <v>811</v>
      </c>
      <c r="I4719">
        <v>63300056</v>
      </c>
      <c r="J4719" t="s">
        <v>1536</v>
      </c>
      <c r="K4719" s="3"/>
      <c r="L4719" s="3">
        <v>54382.102009194139</v>
      </c>
      <c r="M4719" s="3">
        <v>56285.475579515929</v>
      </c>
      <c r="N4719" s="107"/>
      <c r="O4719" s="100"/>
      <c r="P4719" s="3">
        <f t="shared" si="73"/>
        <v>110667.57758871006</v>
      </c>
    </row>
    <row r="4720" spans="1:16" x14ac:dyDescent="0.35">
      <c r="A4720" t="s">
        <v>10</v>
      </c>
      <c r="C4720" t="s">
        <v>19</v>
      </c>
      <c r="D4720" t="s">
        <v>44</v>
      </c>
      <c r="E4720" t="s">
        <v>838</v>
      </c>
      <c r="F4720" t="s">
        <v>839</v>
      </c>
      <c r="G4720">
        <v>3095</v>
      </c>
      <c r="H4720" t="s">
        <v>811</v>
      </c>
      <c r="I4720">
        <v>63300060</v>
      </c>
      <c r="J4720" t="s">
        <v>1546</v>
      </c>
      <c r="K4720" s="3"/>
      <c r="L4720" s="3">
        <v>7260</v>
      </c>
      <c r="M4720" s="3">
        <v>7260</v>
      </c>
      <c r="N4720" s="107"/>
      <c r="O4720" s="100"/>
      <c r="P4720" s="3">
        <f t="shared" si="73"/>
        <v>14520</v>
      </c>
    </row>
    <row r="4721" spans="1:16" x14ac:dyDescent="0.35">
      <c r="A4721" t="s">
        <v>10</v>
      </c>
      <c r="C4721" t="s">
        <v>19</v>
      </c>
      <c r="D4721" t="s">
        <v>44</v>
      </c>
      <c r="E4721" t="s">
        <v>838</v>
      </c>
      <c r="F4721" t="s">
        <v>839</v>
      </c>
      <c r="G4721">
        <v>3095</v>
      </c>
      <c r="H4721" t="s">
        <v>811</v>
      </c>
      <c r="I4721">
        <v>63300065</v>
      </c>
      <c r="J4721" t="s">
        <v>1627</v>
      </c>
      <c r="K4721" s="3"/>
      <c r="L4721" s="3">
        <v>237379.0000001</v>
      </c>
      <c r="M4721" s="3">
        <v>237379.0000001</v>
      </c>
      <c r="N4721" s="107"/>
      <c r="O4721" s="100"/>
      <c r="P4721" s="3">
        <f t="shared" si="73"/>
        <v>474758.0000002</v>
      </c>
    </row>
    <row r="4722" spans="1:16" x14ac:dyDescent="0.35">
      <c r="A4722" t="s">
        <v>10</v>
      </c>
      <c r="C4722" t="s">
        <v>19</v>
      </c>
      <c r="D4722" t="s">
        <v>44</v>
      </c>
      <c r="E4722" t="s">
        <v>784</v>
      </c>
      <c r="F4722" t="s">
        <v>785</v>
      </c>
      <c r="G4722">
        <v>3530</v>
      </c>
      <c r="H4722" t="s">
        <v>786</v>
      </c>
      <c r="I4722">
        <v>63300056</v>
      </c>
      <c r="J4722" t="s">
        <v>1536</v>
      </c>
      <c r="K4722" s="3"/>
      <c r="L4722" s="3">
        <v>3673999.7085370691</v>
      </c>
      <c r="M4722" s="3">
        <v>3802589.6983358664</v>
      </c>
      <c r="N4722" s="107"/>
      <c r="O4722" s="100"/>
      <c r="P4722" s="3">
        <f t="shared" si="73"/>
        <v>7476589.4068729356</v>
      </c>
    </row>
    <row r="4723" spans="1:16" x14ac:dyDescent="0.35">
      <c r="A4723" t="s">
        <v>10</v>
      </c>
      <c r="C4723" t="s">
        <v>19</v>
      </c>
      <c r="D4723" t="s">
        <v>44</v>
      </c>
      <c r="E4723" t="s">
        <v>787</v>
      </c>
      <c r="F4723" t="s">
        <v>788</v>
      </c>
      <c r="G4723">
        <v>3530</v>
      </c>
      <c r="H4723" t="s">
        <v>786</v>
      </c>
      <c r="I4723">
        <v>63300030</v>
      </c>
      <c r="J4723" t="s">
        <v>1488</v>
      </c>
      <c r="K4723" s="3"/>
      <c r="L4723" s="3">
        <v>6890.0000004000003</v>
      </c>
      <c r="M4723" s="3">
        <v>6890.0000004000003</v>
      </c>
      <c r="N4723" s="107"/>
      <c r="O4723" s="100"/>
      <c r="P4723" s="3">
        <f t="shared" si="73"/>
        <v>13780.000000800001</v>
      </c>
    </row>
    <row r="4724" spans="1:16" x14ac:dyDescent="0.35">
      <c r="A4724" t="s">
        <v>10</v>
      </c>
      <c r="C4724" t="s">
        <v>19</v>
      </c>
      <c r="D4724" t="s">
        <v>44</v>
      </c>
      <c r="E4724" t="s">
        <v>787</v>
      </c>
      <c r="F4724" t="s">
        <v>788</v>
      </c>
      <c r="G4724">
        <v>3530</v>
      </c>
      <c r="H4724" t="s">
        <v>786</v>
      </c>
      <c r="I4724">
        <v>63300033</v>
      </c>
      <c r="J4724" t="s">
        <v>1661</v>
      </c>
      <c r="K4724" s="3"/>
      <c r="L4724" s="3">
        <v>6000</v>
      </c>
      <c r="M4724" s="3">
        <v>6000</v>
      </c>
      <c r="N4724" s="107"/>
      <c r="O4724" s="100"/>
      <c r="P4724" s="3">
        <f t="shared" si="73"/>
        <v>12000</v>
      </c>
    </row>
    <row r="4725" spans="1:16" x14ac:dyDescent="0.35">
      <c r="A4725" t="s">
        <v>10</v>
      </c>
      <c r="C4725" t="s">
        <v>19</v>
      </c>
      <c r="D4725" t="s">
        <v>44</v>
      </c>
      <c r="E4725" t="s">
        <v>787</v>
      </c>
      <c r="F4725" t="s">
        <v>788</v>
      </c>
      <c r="G4725">
        <v>3530</v>
      </c>
      <c r="H4725" t="s">
        <v>786</v>
      </c>
      <c r="I4725">
        <v>63300056</v>
      </c>
      <c r="J4725" t="s">
        <v>1536</v>
      </c>
      <c r="K4725" s="3"/>
      <c r="L4725" s="3">
        <v>277032.60416628793</v>
      </c>
      <c r="M4725" s="3">
        <v>286728.74531210796</v>
      </c>
      <c r="N4725" s="107"/>
      <c r="O4725" s="100"/>
      <c r="P4725" s="3">
        <f t="shared" si="73"/>
        <v>563761.34947839589</v>
      </c>
    </row>
    <row r="4726" spans="1:16" x14ac:dyDescent="0.35">
      <c r="A4726" t="s">
        <v>10</v>
      </c>
      <c r="C4726" t="s">
        <v>19</v>
      </c>
      <c r="D4726" t="s">
        <v>44</v>
      </c>
      <c r="E4726" t="s">
        <v>787</v>
      </c>
      <c r="F4726" t="s">
        <v>788</v>
      </c>
      <c r="G4726">
        <v>3530</v>
      </c>
      <c r="H4726" t="s">
        <v>786</v>
      </c>
      <c r="I4726">
        <v>63300060</v>
      </c>
      <c r="J4726" t="s">
        <v>1546</v>
      </c>
      <c r="K4726" s="3"/>
      <c r="L4726" s="3">
        <v>2499.9999996000001</v>
      </c>
      <c r="M4726" s="3">
        <v>2499.9999996000001</v>
      </c>
      <c r="N4726" s="107"/>
      <c r="O4726" s="100"/>
      <c r="P4726" s="3">
        <f t="shared" si="73"/>
        <v>4999.9999992000003</v>
      </c>
    </row>
    <row r="4727" spans="1:16" x14ac:dyDescent="0.35">
      <c r="A4727" t="s">
        <v>10</v>
      </c>
      <c r="C4727" t="s">
        <v>19</v>
      </c>
      <c r="D4727" t="s">
        <v>44</v>
      </c>
      <c r="E4727" t="s">
        <v>787</v>
      </c>
      <c r="F4727" t="s">
        <v>788</v>
      </c>
      <c r="G4727">
        <v>3530</v>
      </c>
      <c r="H4727" t="s">
        <v>786</v>
      </c>
      <c r="I4727">
        <v>63300065</v>
      </c>
      <c r="J4727" t="s">
        <v>1627</v>
      </c>
      <c r="K4727" s="3"/>
      <c r="L4727" s="3">
        <v>1800</v>
      </c>
      <c r="M4727" s="3">
        <v>1800</v>
      </c>
      <c r="N4727" s="107"/>
      <c r="O4727" s="100"/>
      <c r="P4727" s="3">
        <f t="shared" si="73"/>
        <v>3600</v>
      </c>
    </row>
    <row r="4728" spans="1:16" x14ac:dyDescent="0.35">
      <c r="A4728" t="s">
        <v>10</v>
      </c>
      <c r="C4728" t="s">
        <v>19</v>
      </c>
      <c r="D4728" t="s">
        <v>44</v>
      </c>
      <c r="E4728" t="s">
        <v>787</v>
      </c>
      <c r="F4728" t="s">
        <v>788</v>
      </c>
      <c r="G4728">
        <v>3530</v>
      </c>
      <c r="H4728" t="s">
        <v>786</v>
      </c>
      <c r="I4728">
        <v>63300150</v>
      </c>
      <c r="J4728" t="s">
        <v>1680</v>
      </c>
      <c r="K4728" s="3"/>
      <c r="L4728" s="3">
        <v>43176.599999583843</v>
      </c>
      <c r="M4728" s="3">
        <v>44040.131999575518</v>
      </c>
      <c r="N4728" s="107"/>
      <c r="O4728" s="100"/>
      <c r="P4728" s="3">
        <f t="shared" si="73"/>
        <v>87216.731999159354</v>
      </c>
    </row>
    <row r="4729" spans="1:16" x14ac:dyDescent="0.35">
      <c r="A4729" t="s">
        <v>10</v>
      </c>
      <c r="C4729" t="s">
        <v>19</v>
      </c>
      <c r="D4729" t="s">
        <v>44</v>
      </c>
      <c r="E4729" t="s">
        <v>762</v>
      </c>
      <c r="F4729" t="s">
        <v>763</v>
      </c>
      <c r="G4729">
        <v>4005</v>
      </c>
      <c r="H4729" t="s">
        <v>764</v>
      </c>
      <c r="I4729">
        <v>63300030</v>
      </c>
      <c r="J4729" t="s">
        <v>1488</v>
      </c>
      <c r="K4729" s="3"/>
      <c r="L4729" s="3">
        <v>41040.999999599997</v>
      </c>
      <c r="M4729" s="3">
        <v>41040.999999599997</v>
      </c>
      <c r="N4729" s="107"/>
      <c r="O4729" s="100"/>
      <c r="P4729" s="3">
        <f t="shared" si="73"/>
        <v>82081.999999199994</v>
      </c>
    </row>
    <row r="4730" spans="1:16" x14ac:dyDescent="0.35">
      <c r="A4730" t="s">
        <v>10</v>
      </c>
      <c r="C4730" t="s">
        <v>19</v>
      </c>
      <c r="D4730" t="s">
        <v>44</v>
      </c>
      <c r="E4730" t="s">
        <v>762</v>
      </c>
      <c r="F4730" t="s">
        <v>763</v>
      </c>
      <c r="G4730">
        <v>4005</v>
      </c>
      <c r="H4730" t="s">
        <v>764</v>
      </c>
      <c r="I4730">
        <v>63300033</v>
      </c>
      <c r="J4730" t="s">
        <v>1661</v>
      </c>
      <c r="K4730" s="3"/>
      <c r="L4730" s="3">
        <v>3125.0000003999999</v>
      </c>
      <c r="M4730" s="3">
        <v>3125.0000003999999</v>
      </c>
      <c r="N4730" s="107"/>
      <c r="O4730" s="100"/>
      <c r="P4730" s="3">
        <f t="shared" si="73"/>
        <v>6250.0000007999997</v>
      </c>
    </row>
    <row r="4731" spans="1:16" x14ac:dyDescent="0.35">
      <c r="A4731" t="s">
        <v>10</v>
      </c>
      <c r="C4731" t="s">
        <v>19</v>
      </c>
      <c r="D4731" t="s">
        <v>44</v>
      </c>
      <c r="E4731" t="s">
        <v>762</v>
      </c>
      <c r="F4731" t="s">
        <v>763</v>
      </c>
      <c r="G4731">
        <v>4005</v>
      </c>
      <c r="H4731" t="s">
        <v>764</v>
      </c>
      <c r="I4731">
        <v>63300056</v>
      </c>
      <c r="J4731" t="s">
        <v>1536</v>
      </c>
      <c r="K4731" s="3"/>
      <c r="L4731" s="3">
        <v>15627.432028121435</v>
      </c>
      <c r="M4731" s="3">
        <v>16174.392149105684</v>
      </c>
      <c r="N4731" s="107"/>
      <c r="O4731" s="100"/>
      <c r="P4731" s="3">
        <f t="shared" si="73"/>
        <v>31801.824177227121</v>
      </c>
    </row>
    <row r="4732" spans="1:16" x14ac:dyDescent="0.35">
      <c r="A4732" t="s">
        <v>10</v>
      </c>
      <c r="C4732" t="s">
        <v>19</v>
      </c>
      <c r="D4732" t="s">
        <v>44</v>
      </c>
      <c r="E4732" t="s">
        <v>765</v>
      </c>
      <c r="F4732" t="s">
        <v>766</v>
      </c>
      <c r="G4732">
        <v>4005</v>
      </c>
      <c r="H4732" t="s">
        <v>764</v>
      </c>
      <c r="I4732">
        <v>63300056</v>
      </c>
      <c r="J4732" t="s">
        <v>1536</v>
      </c>
      <c r="K4732" s="3"/>
      <c r="L4732" s="3">
        <v>114580.7400989804</v>
      </c>
      <c r="M4732" s="3">
        <v>118591.0660024447</v>
      </c>
      <c r="N4732" s="107"/>
      <c r="O4732" s="100"/>
      <c r="P4732" s="3">
        <f t="shared" si="73"/>
        <v>233171.80610142509</v>
      </c>
    </row>
    <row r="4733" spans="1:16" x14ac:dyDescent="0.35">
      <c r="A4733" t="s">
        <v>10</v>
      </c>
      <c r="C4733" t="s">
        <v>19</v>
      </c>
      <c r="D4733" t="s">
        <v>44</v>
      </c>
      <c r="E4733" t="s">
        <v>767</v>
      </c>
      <c r="F4733" t="s">
        <v>768</v>
      </c>
      <c r="G4733">
        <v>4005</v>
      </c>
      <c r="H4733" t="s">
        <v>764</v>
      </c>
      <c r="I4733">
        <v>63300056</v>
      </c>
      <c r="J4733" t="s">
        <v>1536</v>
      </c>
      <c r="K4733" s="3"/>
      <c r="L4733" s="3">
        <v>2001528.3092424478</v>
      </c>
      <c r="M4733" s="3">
        <v>2071581.8000659333</v>
      </c>
      <c r="N4733" s="107"/>
      <c r="O4733" s="100"/>
      <c r="P4733" s="3">
        <f t="shared" si="73"/>
        <v>4073110.1093083811</v>
      </c>
    </row>
    <row r="4734" spans="1:16" x14ac:dyDescent="0.35">
      <c r="A4734" t="s">
        <v>10</v>
      </c>
      <c r="C4734" t="s">
        <v>19</v>
      </c>
      <c r="D4734" t="s">
        <v>44</v>
      </c>
      <c r="E4734" t="s">
        <v>767</v>
      </c>
      <c r="F4734" t="s">
        <v>768</v>
      </c>
      <c r="G4734">
        <v>4005</v>
      </c>
      <c r="H4734" t="s">
        <v>764</v>
      </c>
      <c r="I4734">
        <v>63300152</v>
      </c>
      <c r="J4734" t="s">
        <v>1741</v>
      </c>
      <c r="K4734" s="3"/>
      <c r="L4734" s="3">
        <v>21848.400000000001</v>
      </c>
      <c r="M4734" s="3">
        <v>22285.368000000002</v>
      </c>
      <c r="N4734" s="107"/>
      <c r="O4734" s="100"/>
      <c r="P4734" s="3">
        <f t="shared" si="73"/>
        <v>44133.768000000004</v>
      </c>
    </row>
    <row r="4735" spans="1:16" x14ac:dyDescent="0.35">
      <c r="A4735" t="s">
        <v>10</v>
      </c>
      <c r="C4735" t="s">
        <v>19</v>
      </c>
      <c r="D4735" t="s">
        <v>44</v>
      </c>
      <c r="E4735" t="s">
        <v>769</v>
      </c>
      <c r="F4735" t="s">
        <v>770</v>
      </c>
      <c r="G4735">
        <v>4005</v>
      </c>
      <c r="H4735" t="s">
        <v>764</v>
      </c>
      <c r="I4735">
        <v>63300056</v>
      </c>
      <c r="J4735" t="s">
        <v>1536</v>
      </c>
      <c r="K4735" s="3"/>
      <c r="L4735" s="3">
        <v>12314.720377803755</v>
      </c>
      <c r="M4735" s="3">
        <v>12745.735591026885</v>
      </c>
      <c r="N4735" s="107"/>
      <c r="O4735" s="100"/>
      <c r="P4735" s="3">
        <f t="shared" si="73"/>
        <v>25060.45596883064</v>
      </c>
    </row>
    <row r="4736" spans="1:16" x14ac:dyDescent="0.35">
      <c r="A4736" t="s">
        <v>10</v>
      </c>
      <c r="C4736" t="s">
        <v>19</v>
      </c>
      <c r="D4736" t="s">
        <v>44</v>
      </c>
      <c r="E4736" t="s">
        <v>755</v>
      </c>
      <c r="F4736" t="s">
        <v>756</v>
      </c>
      <c r="G4736">
        <v>4010</v>
      </c>
      <c r="H4736" t="s">
        <v>757</v>
      </c>
      <c r="I4736">
        <v>63300030</v>
      </c>
      <c r="J4736" t="s">
        <v>1488</v>
      </c>
      <c r="K4736" s="3"/>
      <c r="L4736" s="3">
        <v>19999.999999799998</v>
      </c>
      <c r="M4736" s="3">
        <v>19999.999999799998</v>
      </c>
      <c r="N4736" s="107"/>
      <c r="O4736" s="100"/>
      <c r="P4736" s="3">
        <f t="shared" si="73"/>
        <v>39999.999999599997</v>
      </c>
    </row>
    <row r="4737" spans="1:16" x14ac:dyDescent="0.35">
      <c r="A4737" t="s">
        <v>10</v>
      </c>
      <c r="C4737" t="s">
        <v>19</v>
      </c>
      <c r="D4737" t="s">
        <v>44</v>
      </c>
      <c r="E4737" t="s">
        <v>755</v>
      </c>
      <c r="F4737" t="s">
        <v>756</v>
      </c>
      <c r="G4737">
        <v>4010</v>
      </c>
      <c r="H4737" t="s">
        <v>757</v>
      </c>
      <c r="I4737">
        <v>63300033</v>
      </c>
      <c r="J4737" t="s">
        <v>1661</v>
      </c>
      <c r="K4737" s="3"/>
      <c r="L4737" s="3">
        <v>600</v>
      </c>
      <c r="M4737" s="3">
        <v>600</v>
      </c>
      <c r="N4737" s="107"/>
      <c r="O4737" s="100"/>
      <c r="P4737" s="3">
        <f t="shared" si="73"/>
        <v>1200</v>
      </c>
    </row>
    <row r="4738" spans="1:16" x14ac:dyDescent="0.35">
      <c r="A4738" t="s">
        <v>10</v>
      </c>
      <c r="C4738" t="s">
        <v>19</v>
      </c>
      <c r="D4738" t="s">
        <v>44</v>
      </c>
      <c r="E4738" t="s">
        <v>755</v>
      </c>
      <c r="F4738" t="s">
        <v>756</v>
      </c>
      <c r="G4738">
        <v>4010</v>
      </c>
      <c r="H4738" t="s">
        <v>757</v>
      </c>
      <c r="I4738">
        <v>63300056</v>
      </c>
      <c r="J4738" t="s">
        <v>1536</v>
      </c>
      <c r="K4738" s="3"/>
      <c r="L4738" s="3">
        <v>33596.107791469643</v>
      </c>
      <c r="M4738" s="3">
        <v>34771.971564171079</v>
      </c>
      <c r="N4738" s="107"/>
      <c r="O4738" s="100"/>
      <c r="P4738" s="3">
        <f t="shared" si="73"/>
        <v>68368.079355640715</v>
      </c>
    </row>
    <row r="4739" spans="1:16" x14ac:dyDescent="0.35">
      <c r="A4739" t="s">
        <v>10</v>
      </c>
      <c r="C4739" t="s">
        <v>19</v>
      </c>
      <c r="D4739" t="s">
        <v>44</v>
      </c>
      <c r="E4739" t="s">
        <v>758</v>
      </c>
      <c r="F4739" t="s">
        <v>759</v>
      </c>
      <c r="G4739">
        <v>4010</v>
      </c>
      <c r="H4739" t="s">
        <v>757</v>
      </c>
      <c r="I4739">
        <v>63300056</v>
      </c>
      <c r="J4739" t="s">
        <v>1536</v>
      </c>
      <c r="K4739" s="3"/>
      <c r="L4739" s="3">
        <v>36483.153826873611</v>
      </c>
      <c r="M4739" s="3">
        <v>37760.064210814184</v>
      </c>
      <c r="N4739" s="107"/>
      <c r="O4739" s="100"/>
      <c r="P4739" s="3">
        <f t="shared" si="73"/>
        <v>74243.218037687795</v>
      </c>
    </row>
    <row r="4740" spans="1:16" x14ac:dyDescent="0.35">
      <c r="A4740" t="s">
        <v>10</v>
      </c>
      <c r="C4740" t="s">
        <v>19</v>
      </c>
      <c r="D4740" t="s">
        <v>44</v>
      </c>
      <c r="E4740" t="s">
        <v>758</v>
      </c>
      <c r="F4740" t="s">
        <v>759</v>
      </c>
      <c r="G4740">
        <v>4010</v>
      </c>
      <c r="H4740" t="s">
        <v>757</v>
      </c>
      <c r="I4740">
        <v>63300150</v>
      </c>
      <c r="J4740" t="s">
        <v>1680</v>
      </c>
      <c r="K4740" s="3"/>
      <c r="L4740" s="3">
        <v>37356.602400000003</v>
      </c>
      <c r="M4740" s="3">
        <v>38103.734448000003</v>
      </c>
      <c r="N4740" s="107"/>
      <c r="O4740" s="100"/>
      <c r="P4740" s="3">
        <f t="shared" ref="P4740:P4803" si="74">SUM(L4740:N4740)</f>
        <v>75460.336848000006</v>
      </c>
    </row>
    <row r="4741" spans="1:16" x14ac:dyDescent="0.35">
      <c r="A4741" t="s">
        <v>10</v>
      </c>
      <c r="C4741" t="s">
        <v>19</v>
      </c>
      <c r="D4741" t="s">
        <v>44</v>
      </c>
      <c r="E4741" t="s">
        <v>760</v>
      </c>
      <c r="F4741" t="s">
        <v>761</v>
      </c>
      <c r="G4741">
        <v>4010</v>
      </c>
      <c r="H4741" t="s">
        <v>757</v>
      </c>
      <c r="I4741">
        <v>63300056</v>
      </c>
      <c r="J4741" t="s">
        <v>1536</v>
      </c>
      <c r="K4741" s="3"/>
      <c r="L4741" s="3">
        <v>169259.21816191598</v>
      </c>
      <c r="M4741" s="3">
        <v>175183.29079758303</v>
      </c>
      <c r="N4741" s="107"/>
      <c r="O4741" s="100"/>
      <c r="P4741" s="3">
        <f t="shared" si="74"/>
        <v>344442.50895949901</v>
      </c>
    </row>
    <row r="4742" spans="1:16" x14ac:dyDescent="0.35">
      <c r="A4742" t="s">
        <v>10</v>
      </c>
      <c r="C4742" t="s">
        <v>19</v>
      </c>
      <c r="D4742" t="s">
        <v>44</v>
      </c>
      <c r="E4742" t="s">
        <v>729</v>
      </c>
      <c r="F4742" t="s">
        <v>730</v>
      </c>
      <c r="G4742">
        <v>4022</v>
      </c>
      <c r="H4742" t="s">
        <v>728</v>
      </c>
      <c r="I4742">
        <v>63300030</v>
      </c>
      <c r="J4742" t="s">
        <v>1488</v>
      </c>
      <c r="K4742" s="3"/>
      <c r="L4742" s="3">
        <v>13800</v>
      </c>
      <c r="M4742" s="3">
        <v>13800</v>
      </c>
      <c r="N4742" s="107"/>
      <c r="O4742" s="100"/>
      <c r="P4742" s="3">
        <f t="shared" si="74"/>
        <v>27600</v>
      </c>
    </row>
    <row r="4743" spans="1:16" x14ac:dyDescent="0.35">
      <c r="A4743" t="s">
        <v>10</v>
      </c>
      <c r="C4743" t="s">
        <v>19</v>
      </c>
      <c r="D4743" t="s">
        <v>44</v>
      </c>
      <c r="E4743" t="s">
        <v>729</v>
      </c>
      <c r="F4743" t="s">
        <v>730</v>
      </c>
      <c r="G4743">
        <v>4022</v>
      </c>
      <c r="H4743" t="s">
        <v>728</v>
      </c>
      <c r="I4743">
        <v>63300033</v>
      </c>
      <c r="J4743" t="s">
        <v>1661</v>
      </c>
      <c r="K4743" s="3"/>
      <c r="L4743" s="3">
        <v>25200</v>
      </c>
      <c r="M4743" s="3">
        <v>25200</v>
      </c>
      <c r="N4743" s="107"/>
      <c r="O4743" s="100"/>
      <c r="P4743" s="3">
        <f t="shared" si="74"/>
        <v>50400</v>
      </c>
    </row>
    <row r="4744" spans="1:16" x14ac:dyDescent="0.35">
      <c r="A4744" t="s">
        <v>10</v>
      </c>
      <c r="C4744" t="s">
        <v>19</v>
      </c>
      <c r="D4744" t="s">
        <v>44</v>
      </c>
      <c r="E4744" t="s">
        <v>729</v>
      </c>
      <c r="F4744" t="s">
        <v>730</v>
      </c>
      <c r="G4744">
        <v>4022</v>
      </c>
      <c r="H4744" t="s">
        <v>728</v>
      </c>
      <c r="I4744">
        <v>63300056</v>
      </c>
      <c r="J4744" t="s">
        <v>1536</v>
      </c>
      <c r="K4744" s="3"/>
      <c r="L4744" s="3">
        <v>615240.13675876881</v>
      </c>
      <c r="M4744" s="3">
        <v>636773.54154532566</v>
      </c>
      <c r="N4744" s="107"/>
      <c r="O4744" s="100"/>
      <c r="P4744" s="3">
        <f t="shared" si="74"/>
        <v>1252013.6783040944</v>
      </c>
    </row>
    <row r="4745" spans="1:16" x14ac:dyDescent="0.35">
      <c r="A4745" t="s">
        <v>10</v>
      </c>
      <c r="C4745" t="s">
        <v>19</v>
      </c>
      <c r="D4745" t="s">
        <v>44</v>
      </c>
      <c r="E4745" t="s">
        <v>729</v>
      </c>
      <c r="F4745" t="s">
        <v>730</v>
      </c>
      <c r="G4745">
        <v>4022</v>
      </c>
      <c r="H4745" t="s">
        <v>728</v>
      </c>
      <c r="I4745">
        <v>63300060</v>
      </c>
      <c r="J4745" t="s">
        <v>1546</v>
      </c>
      <c r="K4745" s="3"/>
      <c r="L4745" s="3">
        <v>500</v>
      </c>
      <c r="M4745" s="3">
        <v>500</v>
      </c>
      <c r="N4745" s="107"/>
      <c r="O4745" s="100"/>
      <c r="P4745" s="3">
        <f t="shared" si="74"/>
        <v>1000</v>
      </c>
    </row>
    <row r="4746" spans="1:16" x14ac:dyDescent="0.35">
      <c r="A4746" t="s">
        <v>10</v>
      </c>
      <c r="C4746" t="s">
        <v>19</v>
      </c>
      <c r="D4746" t="s">
        <v>44</v>
      </c>
      <c r="E4746" t="s">
        <v>729</v>
      </c>
      <c r="F4746" t="s">
        <v>730</v>
      </c>
      <c r="G4746">
        <v>4022</v>
      </c>
      <c r="H4746" t="s">
        <v>728</v>
      </c>
      <c r="I4746">
        <v>63300150</v>
      </c>
      <c r="J4746" t="s">
        <v>1680</v>
      </c>
      <c r="K4746" s="3"/>
      <c r="L4746" s="3">
        <v>12734.496000000001</v>
      </c>
      <c r="M4746" s="3">
        <v>12989.185920000002</v>
      </c>
      <c r="N4746" s="107"/>
      <c r="O4746" s="100"/>
      <c r="P4746" s="3">
        <f t="shared" si="74"/>
        <v>25723.681920000003</v>
      </c>
    </row>
    <row r="4747" spans="1:16" x14ac:dyDescent="0.35">
      <c r="A4747" t="s">
        <v>10</v>
      </c>
      <c r="C4747" t="s">
        <v>19</v>
      </c>
      <c r="D4747" t="s">
        <v>44</v>
      </c>
      <c r="E4747" t="s">
        <v>731</v>
      </c>
      <c r="F4747" t="s">
        <v>732</v>
      </c>
      <c r="G4747">
        <v>4022</v>
      </c>
      <c r="H4747" t="s">
        <v>728</v>
      </c>
      <c r="I4747">
        <v>63300056</v>
      </c>
      <c r="J4747" t="s">
        <v>1536</v>
      </c>
      <c r="K4747" s="3"/>
      <c r="L4747" s="3">
        <v>388749.56895808002</v>
      </c>
      <c r="M4747" s="3">
        <v>388749.56895808002</v>
      </c>
      <c r="N4747" s="107"/>
      <c r="O4747" s="100"/>
      <c r="P4747" s="3">
        <f t="shared" si="74"/>
        <v>777499.13791616005</v>
      </c>
    </row>
    <row r="4748" spans="1:16" x14ac:dyDescent="0.35">
      <c r="A4748" t="s">
        <v>10</v>
      </c>
      <c r="C4748" t="s">
        <v>19</v>
      </c>
      <c r="D4748" t="s">
        <v>44</v>
      </c>
      <c r="E4748" t="s">
        <v>733</v>
      </c>
      <c r="F4748" t="s">
        <v>734</v>
      </c>
      <c r="G4748">
        <v>4022</v>
      </c>
      <c r="H4748" t="s">
        <v>728</v>
      </c>
      <c r="I4748">
        <v>63300046</v>
      </c>
      <c r="J4748" t="s">
        <v>1542</v>
      </c>
      <c r="K4748" s="3"/>
      <c r="L4748" s="3">
        <v>8569.7999999999993</v>
      </c>
      <c r="M4748" s="3">
        <v>8869.7429999999986</v>
      </c>
      <c r="N4748" s="107"/>
      <c r="O4748" s="100"/>
      <c r="P4748" s="3">
        <f t="shared" si="74"/>
        <v>17439.542999999998</v>
      </c>
    </row>
    <row r="4749" spans="1:16" x14ac:dyDescent="0.35">
      <c r="A4749" t="s">
        <v>10</v>
      </c>
      <c r="C4749" t="s">
        <v>19</v>
      </c>
      <c r="D4749" t="s">
        <v>44</v>
      </c>
      <c r="E4749" t="s">
        <v>733</v>
      </c>
      <c r="F4749" t="s">
        <v>734</v>
      </c>
      <c r="G4749">
        <v>4022</v>
      </c>
      <c r="H4749" t="s">
        <v>728</v>
      </c>
      <c r="I4749">
        <v>63300056</v>
      </c>
      <c r="J4749" t="s">
        <v>1536</v>
      </c>
      <c r="K4749" s="3"/>
      <c r="L4749" s="3">
        <v>1982.0017431763647</v>
      </c>
      <c r="M4749" s="3">
        <v>2051.3718041875372</v>
      </c>
      <c r="N4749" s="107"/>
      <c r="O4749" s="100"/>
      <c r="P4749" s="3">
        <f t="shared" si="74"/>
        <v>4033.3735473639017</v>
      </c>
    </row>
    <row r="4750" spans="1:16" x14ac:dyDescent="0.35">
      <c r="A4750" t="s">
        <v>10</v>
      </c>
      <c r="C4750" t="s">
        <v>19</v>
      </c>
      <c r="D4750" t="s">
        <v>44</v>
      </c>
      <c r="E4750" t="s">
        <v>733</v>
      </c>
      <c r="F4750" t="s">
        <v>734</v>
      </c>
      <c r="G4750">
        <v>4022</v>
      </c>
      <c r="H4750" t="s">
        <v>728</v>
      </c>
      <c r="I4750">
        <v>63300152</v>
      </c>
      <c r="J4750" t="s">
        <v>1741</v>
      </c>
      <c r="K4750" s="3"/>
      <c r="L4750" s="3">
        <v>88434</v>
      </c>
      <c r="M4750" s="3">
        <v>90202.680000000008</v>
      </c>
      <c r="N4750" s="107"/>
      <c r="O4750" s="100"/>
      <c r="P4750" s="3">
        <f t="shared" si="74"/>
        <v>178636.68</v>
      </c>
    </row>
    <row r="4751" spans="1:16" x14ac:dyDescent="0.35">
      <c r="A4751" t="s">
        <v>10</v>
      </c>
      <c r="C4751" t="s">
        <v>19</v>
      </c>
      <c r="D4751" t="s">
        <v>44</v>
      </c>
      <c r="E4751" t="s">
        <v>735</v>
      </c>
      <c r="F4751" t="s">
        <v>736</v>
      </c>
      <c r="G4751">
        <v>4022</v>
      </c>
      <c r="H4751" t="s">
        <v>728</v>
      </c>
      <c r="I4751">
        <v>63300046</v>
      </c>
      <c r="J4751" t="s">
        <v>1542</v>
      </c>
      <c r="K4751" s="3"/>
      <c r="L4751" s="3">
        <v>-389.9258999999999</v>
      </c>
      <c r="M4751" s="3">
        <v>-403.57330649999989</v>
      </c>
      <c r="N4751" s="107"/>
      <c r="O4751" s="100"/>
      <c r="P4751" s="3">
        <f t="shared" si="74"/>
        <v>-793.49920649999979</v>
      </c>
    </row>
    <row r="4752" spans="1:16" x14ac:dyDescent="0.35">
      <c r="A4752" t="s">
        <v>10</v>
      </c>
      <c r="C4752" t="s">
        <v>19</v>
      </c>
      <c r="D4752" t="s">
        <v>44</v>
      </c>
      <c r="E4752" t="s">
        <v>735</v>
      </c>
      <c r="F4752" t="s">
        <v>736</v>
      </c>
      <c r="G4752">
        <v>4022</v>
      </c>
      <c r="H4752" t="s">
        <v>728</v>
      </c>
      <c r="I4752">
        <v>63300056</v>
      </c>
      <c r="J4752" t="s">
        <v>1536</v>
      </c>
      <c r="K4752" s="3"/>
      <c r="L4752" s="3">
        <v>390.17777713424994</v>
      </c>
      <c r="M4752" s="3">
        <v>403.83399933394867</v>
      </c>
      <c r="N4752" s="107"/>
      <c r="O4752" s="100"/>
      <c r="P4752" s="3">
        <f t="shared" si="74"/>
        <v>794.0117764681986</v>
      </c>
    </row>
    <row r="4753" spans="1:16" x14ac:dyDescent="0.35">
      <c r="A4753" t="s">
        <v>10</v>
      </c>
      <c r="C4753" t="s">
        <v>19</v>
      </c>
      <c r="D4753" t="s">
        <v>44</v>
      </c>
      <c r="E4753" t="s">
        <v>735</v>
      </c>
      <c r="F4753" t="s">
        <v>736</v>
      </c>
      <c r="G4753">
        <v>4022</v>
      </c>
      <c r="H4753" t="s">
        <v>728</v>
      </c>
      <c r="I4753">
        <v>63300150</v>
      </c>
      <c r="J4753" t="s">
        <v>1680</v>
      </c>
      <c r="K4753" s="3"/>
      <c r="L4753" s="3">
        <v>631631.00159999996</v>
      </c>
      <c r="M4753" s="3">
        <v>644263.62163199997</v>
      </c>
      <c r="N4753" s="107"/>
      <c r="O4753" s="100"/>
      <c r="P4753" s="3">
        <f t="shared" si="74"/>
        <v>1275894.623232</v>
      </c>
    </row>
    <row r="4754" spans="1:16" x14ac:dyDescent="0.35">
      <c r="A4754" t="s">
        <v>10</v>
      </c>
      <c r="C4754" t="s">
        <v>19</v>
      </c>
      <c r="D4754" t="s">
        <v>44</v>
      </c>
      <c r="E4754" t="s">
        <v>737</v>
      </c>
      <c r="F4754" t="s">
        <v>738</v>
      </c>
      <c r="G4754">
        <v>4022</v>
      </c>
      <c r="H4754" t="s">
        <v>728</v>
      </c>
      <c r="I4754">
        <v>63300056</v>
      </c>
      <c r="J4754" t="s">
        <v>1536</v>
      </c>
      <c r="K4754" s="3"/>
      <c r="L4754" s="3">
        <v>2319.8464711223996</v>
      </c>
      <c r="M4754" s="3">
        <v>2401.0410976116837</v>
      </c>
      <c r="N4754" s="107"/>
      <c r="O4754" s="100"/>
      <c r="P4754" s="3">
        <f t="shared" si="74"/>
        <v>4720.8875687340833</v>
      </c>
    </row>
    <row r="4755" spans="1:16" x14ac:dyDescent="0.35">
      <c r="A4755" t="s">
        <v>10</v>
      </c>
      <c r="C4755" t="s">
        <v>19</v>
      </c>
      <c r="D4755" t="s">
        <v>44</v>
      </c>
      <c r="E4755" t="s">
        <v>737</v>
      </c>
      <c r="F4755" t="s">
        <v>738</v>
      </c>
      <c r="G4755">
        <v>4022</v>
      </c>
      <c r="H4755" t="s">
        <v>728</v>
      </c>
      <c r="I4755">
        <v>63300150</v>
      </c>
      <c r="J4755" t="s">
        <v>1680</v>
      </c>
      <c r="K4755" s="3"/>
      <c r="L4755" s="3">
        <v>104035.83839999999</v>
      </c>
      <c r="M4755" s="3">
        <v>106116.55516799999</v>
      </c>
      <c r="N4755" s="107"/>
      <c r="O4755" s="100"/>
      <c r="P4755" s="3">
        <f t="shared" si="74"/>
        <v>210152.393568</v>
      </c>
    </row>
    <row r="4756" spans="1:16" x14ac:dyDescent="0.35">
      <c r="A4756" t="s">
        <v>10</v>
      </c>
      <c r="C4756" t="s">
        <v>19</v>
      </c>
      <c r="D4756" t="s">
        <v>44</v>
      </c>
      <c r="E4756" t="s">
        <v>737</v>
      </c>
      <c r="F4756" t="s">
        <v>738</v>
      </c>
      <c r="G4756">
        <v>4022</v>
      </c>
      <c r="H4756" t="s">
        <v>728</v>
      </c>
      <c r="I4756">
        <v>63300152</v>
      </c>
      <c r="J4756" t="s">
        <v>1741</v>
      </c>
      <c r="K4756" s="3"/>
      <c r="L4756" s="3">
        <v>104035.83839999999</v>
      </c>
      <c r="M4756" s="3">
        <v>106116.55516799999</v>
      </c>
      <c r="N4756" s="107"/>
      <c r="O4756" s="100"/>
      <c r="P4756" s="3">
        <f t="shared" si="74"/>
        <v>210152.393568</v>
      </c>
    </row>
    <row r="4757" spans="1:16" x14ac:dyDescent="0.35">
      <c r="A4757" t="s">
        <v>10</v>
      </c>
      <c r="C4757" t="s">
        <v>19</v>
      </c>
      <c r="D4757" t="s">
        <v>44</v>
      </c>
      <c r="E4757" t="s">
        <v>737</v>
      </c>
      <c r="F4757" t="s">
        <v>738</v>
      </c>
      <c r="G4757">
        <v>4022</v>
      </c>
      <c r="H4757" t="s">
        <v>728</v>
      </c>
      <c r="I4757">
        <v>63300155</v>
      </c>
      <c r="J4757" t="s">
        <v>1877</v>
      </c>
      <c r="K4757" s="3"/>
      <c r="L4757" s="3">
        <v>99996</v>
      </c>
      <c r="M4757" s="3">
        <v>99996</v>
      </c>
      <c r="N4757" s="107"/>
      <c r="O4757" s="100"/>
      <c r="P4757" s="3">
        <f t="shared" si="74"/>
        <v>199992</v>
      </c>
    </row>
    <row r="4758" spans="1:16" x14ac:dyDescent="0.35">
      <c r="A4758" t="s">
        <v>10</v>
      </c>
      <c r="C4758" t="s">
        <v>19</v>
      </c>
      <c r="D4758" t="s">
        <v>44</v>
      </c>
      <c r="E4758" t="s">
        <v>1840</v>
      </c>
      <c r="F4758" t="s">
        <v>1841</v>
      </c>
      <c r="G4758">
        <v>4022</v>
      </c>
      <c r="H4758" t="s">
        <v>728</v>
      </c>
      <c r="I4758">
        <v>63300152</v>
      </c>
      <c r="J4758" t="s">
        <v>1741</v>
      </c>
      <c r="K4758" s="3"/>
      <c r="L4758" s="3">
        <v>420788.73959999997</v>
      </c>
      <c r="M4758" s="3">
        <v>429204.51439199998</v>
      </c>
      <c r="N4758" s="107"/>
      <c r="O4758" s="100"/>
      <c r="P4758" s="3">
        <f t="shared" si="74"/>
        <v>849993.2539919999</v>
      </c>
    </row>
    <row r="4759" spans="1:16" x14ac:dyDescent="0.35">
      <c r="A4759" t="s">
        <v>10</v>
      </c>
      <c r="C4759" t="s">
        <v>19</v>
      </c>
      <c r="D4759" t="s">
        <v>44</v>
      </c>
      <c r="E4759" t="s">
        <v>668</v>
      </c>
      <c r="F4759" t="s">
        <v>669</v>
      </c>
      <c r="G4759">
        <v>4050</v>
      </c>
      <c r="H4759" t="s">
        <v>670</v>
      </c>
      <c r="I4759">
        <v>63300030</v>
      </c>
      <c r="J4759" t="s">
        <v>1488</v>
      </c>
      <c r="K4759" s="3"/>
      <c r="L4759" s="3">
        <v>47880</v>
      </c>
      <c r="M4759" s="3">
        <v>47880</v>
      </c>
      <c r="N4759" s="107"/>
      <c r="O4759" s="100"/>
      <c r="P4759" s="3">
        <f t="shared" si="74"/>
        <v>95760</v>
      </c>
    </row>
    <row r="4760" spans="1:16" x14ac:dyDescent="0.35">
      <c r="A4760" t="s">
        <v>10</v>
      </c>
      <c r="C4760" t="s">
        <v>19</v>
      </c>
      <c r="D4760" t="s">
        <v>44</v>
      </c>
      <c r="E4760" t="s">
        <v>668</v>
      </c>
      <c r="F4760" t="s">
        <v>669</v>
      </c>
      <c r="G4760">
        <v>4050</v>
      </c>
      <c r="H4760" t="s">
        <v>670</v>
      </c>
      <c r="I4760">
        <v>63300033</v>
      </c>
      <c r="J4760" t="s">
        <v>1661</v>
      </c>
      <c r="K4760" s="3"/>
      <c r="L4760" s="3">
        <v>55617.333309599999</v>
      </c>
      <c r="M4760" s="3">
        <v>55617.333309599999</v>
      </c>
      <c r="N4760" s="107"/>
      <c r="O4760" s="100"/>
      <c r="P4760" s="3">
        <f t="shared" si="74"/>
        <v>111234.6666192</v>
      </c>
    </row>
    <row r="4761" spans="1:16" x14ac:dyDescent="0.35">
      <c r="A4761" t="s">
        <v>10</v>
      </c>
      <c r="C4761" t="s">
        <v>19</v>
      </c>
      <c r="D4761" t="s">
        <v>44</v>
      </c>
      <c r="E4761" t="s">
        <v>668</v>
      </c>
      <c r="F4761" t="s">
        <v>669</v>
      </c>
      <c r="G4761">
        <v>4050</v>
      </c>
      <c r="H4761" t="s">
        <v>670</v>
      </c>
      <c r="I4761">
        <v>63300052</v>
      </c>
      <c r="J4761" t="s">
        <v>1541</v>
      </c>
      <c r="K4761" s="3"/>
      <c r="L4761" s="3">
        <v>22876.575077626803</v>
      </c>
      <c r="M4761" s="3">
        <v>23677.255205343739</v>
      </c>
      <c r="N4761" s="107"/>
      <c r="O4761" s="100"/>
      <c r="P4761" s="3">
        <f t="shared" si="74"/>
        <v>46553.830282970543</v>
      </c>
    </row>
    <row r="4762" spans="1:16" x14ac:dyDescent="0.35">
      <c r="A4762" t="s">
        <v>10</v>
      </c>
      <c r="C4762" t="s">
        <v>19</v>
      </c>
      <c r="D4762" t="s">
        <v>44</v>
      </c>
      <c r="E4762" t="s">
        <v>668</v>
      </c>
      <c r="F4762" t="s">
        <v>669</v>
      </c>
      <c r="G4762">
        <v>4050</v>
      </c>
      <c r="H4762" t="s">
        <v>670</v>
      </c>
      <c r="I4762">
        <v>63300056</v>
      </c>
      <c r="J4762" t="s">
        <v>1536</v>
      </c>
      <c r="K4762" s="3"/>
      <c r="L4762" s="3">
        <v>237448.35953395948</v>
      </c>
      <c r="M4762" s="3">
        <v>245759.05211764804</v>
      </c>
      <c r="N4762" s="107"/>
      <c r="O4762" s="100"/>
      <c r="P4762" s="3">
        <f t="shared" si="74"/>
        <v>483207.41165160749</v>
      </c>
    </row>
    <row r="4763" spans="1:16" x14ac:dyDescent="0.35">
      <c r="A4763" t="s">
        <v>10</v>
      </c>
      <c r="C4763" t="s">
        <v>19</v>
      </c>
      <c r="D4763" t="s">
        <v>44</v>
      </c>
      <c r="E4763" t="s">
        <v>668</v>
      </c>
      <c r="F4763" t="s">
        <v>669</v>
      </c>
      <c r="G4763">
        <v>4050</v>
      </c>
      <c r="H4763" t="s">
        <v>670</v>
      </c>
      <c r="I4763">
        <v>63300060</v>
      </c>
      <c r="J4763" t="s">
        <v>1546</v>
      </c>
      <c r="K4763" s="3"/>
      <c r="L4763" s="3">
        <v>520551</v>
      </c>
      <c r="M4763" s="3">
        <v>520551</v>
      </c>
      <c r="N4763" s="107"/>
      <c r="O4763" s="100"/>
      <c r="P4763" s="3">
        <f t="shared" si="74"/>
        <v>1041102</v>
      </c>
    </row>
    <row r="4764" spans="1:16" x14ac:dyDescent="0.35">
      <c r="A4764" t="s">
        <v>10</v>
      </c>
      <c r="C4764" t="s">
        <v>19</v>
      </c>
      <c r="D4764" t="s">
        <v>44</v>
      </c>
      <c r="E4764" t="s">
        <v>668</v>
      </c>
      <c r="F4764" t="s">
        <v>669</v>
      </c>
      <c r="G4764">
        <v>4050</v>
      </c>
      <c r="H4764" t="s">
        <v>670</v>
      </c>
      <c r="I4764">
        <v>63300065</v>
      </c>
      <c r="J4764" t="s">
        <v>1627</v>
      </c>
      <c r="K4764" s="3"/>
      <c r="L4764" s="3">
        <v>364563.9999996</v>
      </c>
      <c r="M4764" s="3">
        <v>364563.9999996</v>
      </c>
      <c r="N4764" s="107"/>
      <c r="O4764" s="100"/>
      <c r="P4764" s="3">
        <f t="shared" si="74"/>
        <v>729127.99999919999</v>
      </c>
    </row>
    <row r="4765" spans="1:16" x14ac:dyDescent="0.35">
      <c r="A4765" t="s">
        <v>10</v>
      </c>
      <c r="C4765" t="s">
        <v>19</v>
      </c>
      <c r="D4765" t="s">
        <v>44</v>
      </c>
      <c r="E4765" t="s">
        <v>668</v>
      </c>
      <c r="F4765" t="s">
        <v>669</v>
      </c>
      <c r="G4765">
        <v>4050</v>
      </c>
      <c r="H4765" t="s">
        <v>670</v>
      </c>
      <c r="I4765">
        <v>63300150</v>
      </c>
      <c r="J4765" t="s">
        <v>1680</v>
      </c>
      <c r="K4765" s="3"/>
      <c r="L4765" s="3">
        <v>351228.36549558386</v>
      </c>
      <c r="M4765" s="3">
        <v>358252.93280549557</v>
      </c>
      <c r="N4765" s="107"/>
      <c r="O4765" s="100"/>
      <c r="P4765" s="3">
        <f t="shared" si="74"/>
        <v>709481.29830107943</v>
      </c>
    </row>
    <row r="4766" spans="1:16" x14ac:dyDescent="0.35">
      <c r="A4766" t="s">
        <v>10</v>
      </c>
      <c r="C4766" t="s">
        <v>19</v>
      </c>
      <c r="D4766" t="s">
        <v>44</v>
      </c>
      <c r="E4766" t="s">
        <v>668</v>
      </c>
      <c r="F4766" t="s">
        <v>669</v>
      </c>
      <c r="G4766">
        <v>4050</v>
      </c>
      <c r="H4766" t="s">
        <v>670</v>
      </c>
      <c r="I4766">
        <v>63300155</v>
      </c>
      <c r="J4766" t="s">
        <v>1877</v>
      </c>
      <c r="K4766" s="3"/>
      <c r="L4766" s="3">
        <v>5919</v>
      </c>
      <c r="M4766" s="3">
        <v>5919</v>
      </c>
      <c r="N4766" s="107"/>
      <c r="O4766" s="100"/>
      <c r="P4766" s="3">
        <f t="shared" si="74"/>
        <v>11838</v>
      </c>
    </row>
    <row r="4767" spans="1:16" x14ac:dyDescent="0.35">
      <c r="A4767" t="s">
        <v>10</v>
      </c>
      <c r="C4767" t="s">
        <v>19</v>
      </c>
      <c r="D4767" t="s">
        <v>44</v>
      </c>
      <c r="E4767" t="s">
        <v>668</v>
      </c>
      <c r="F4767" t="s">
        <v>669</v>
      </c>
      <c r="G4767">
        <v>4050</v>
      </c>
      <c r="H4767" t="s">
        <v>670</v>
      </c>
      <c r="I4767">
        <v>63300158</v>
      </c>
      <c r="J4767" t="s">
        <v>1516</v>
      </c>
      <c r="K4767" s="3"/>
      <c r="L4767" s="3">
        <v>29844</v>
      </c>
      <c r="M4767" s="3">
        <v>29844</v>
      </c>
      <c r="N4767" s="107"/>
      <c r="O4767" s="100"/>
      <c r="P4767" s="3">
        <f t="shared" si="74"/>
        <v>59688</v>
      </c>
    </row>
    <row r="4768" spans="1:16" x14ac:dyDescent="0.35">
      <c r="A4768" t="s">
        <v>10</v>
      </c>
      <c r="C4768" t="s">
        <v>19</v>
      </c>
      <c r="D4768" t="s">
        <v>44</v>
      </c>
      <c r="E4768" t="s">
        <v>668</v>
      </c>
      <c r="F4768" t="s">
        <v>669</v>
      </c>
      <c r="G4768">
        <v>4050</v>
      </c>
      <c r="H4768" t="s">
        <v>670</v>
      </c>
      <c r="I4768">
        <v>63300160</v>
      </c>
      <c r="J4768" t="s">
        <v>1878</v>
      </c>
      <c r="K4768" s="3"/>
      <c r="L4768" s="3">
        <v>194532</v>
      </c>
      <c r="M4768" s="3">
        <v>194532</v>
      </c>
      <c r="N4768" s="107"/>
      <c r="O4768" s="100"/>
      <c r="P4768" s="3">
        <f t="shared" si="74"/>
        <v>389064</v>
      </c>
    </row>
    <row r="4769" spans="1:16" x14ac:dyDescent="0.35">
      <c r="A4769" t="s">
        <v>10</v>
      </c>
      <c r="C4769" t="s">
        <v>19</v>
      </c>
      <c r="D4769" t="s">
        <v>44</v>
      </c>
      <c r="E4769" t="s">
        <v>671</v>
      </c>
      <c r="F4769" t="s">
        <v>672</v>
      </c>
      <c r="G4769">
        <v>4050</v>
      </c>
      <c r="H4769" t="s">
        <v>670</v>
      </c>
      <c r="I4769">
        <v>63300033</v>
      </c>
      <c r="J4769" t="s">
        <v>1661</v>
      </c>
      <c r="K4769" s="3"/>
      <c r="L4769" s="3">
        <v>129996</v>
      </c>
      <c r="M4769" s="3">
        <v>129996</v>
      </c>
      <c r="N4769" s="107"/>
      <c r="O4769" s="100"/>
      <c r="P4769" s="3">
        <f t="shared" si="74"/>
        <v>259992</v>
      </c>
    </row>
    <row r="4770" spans="1:16" x14ac:dyDescent="0.35">
      <c r="A4770" t="s">
        <v>10</v>
      </c>
      <c r="C4770" t="s">
        <v>19</v>
      </c>
      <c r="D4770" t="s">
        <v>44</v>
      </c>
      <c r="E4770" t="s">
        <v>671</v>
      </c>
      <c r="F4770" t="s">
        <v>672</v>
      </c>
      <c r="G4770">
        <v>4050</v>
      </c>
      <c r="H4770" t="s">
        <v>670</v>
      </c>
      <c r="I4770">
        <v>63300052</v>
      </c>
      <c r="J4770" t="s">
        <v>1541</v>
      </c>
      <c r="K4770" s="3"/>
      <c r="L4770" s="3">
        <v>29238.121652903454</v>
      </c>
      <c r="M4770" s="3">
        <v>30261.455910755074</v>
      </c>
      <c r="N4770" s="107"/>
      <c r="O4770" s="100"/>
      <c r="P4770" s="3">
        <f t="shared" si="74"/>
        <v>59499.577563658531</v>
      </c>
    </row>
    <row r="4771" spans="1:16" x14ac:dyDescent="0.35">
      <c r="A4771" t="s">
        <v>10</v>
      </c>
      <c r="C4771" t="s">
        <v>19</v>
      </c>
      <c r="D4771" t="s">
        <v>44</v>
      </c>
      <c r="E4771" t="s">
        <v>671</v>
      </c>
      <c r="F4771" t="s">
        <v>672</v>
      </c>
      <c r="G4771">
        <v>4050</v>
      </c>
      <c r="H4771" t="s">
        <v>670</v>
      </c>
      <c r="I4771">
        <v>63300056</v>
      </c>
      <c r="J4771" t="s">
        <v>1536</v>
      </c>
      <c r="K4771" s="3"/>
      <c r="L4771" s="3">
        <v>263059.32049843058</v>
      </c>
      <c r="M4771" s="3">
        <v>272266.3967158756</v>
      </c>
      <c r="N4771" s="107"/>
      <c r="O4771" s="100"/>
      <c r="P4771" s="3">
        <f t="shared" si="74"/>
        <v>535325.71721430612</v>
      </c>
    </row>
    <row r="4772" spans="1:16" x14ac:dyDescent="0.35">
      <c r="A4772" t="s">
        <v>10</v>
      </c>
      <c r="C4772" t="s">
        <v>19</v>
      </c>
      <c r="D4772" t="s">
        <v>44</v>
      </c>
      <c r="E4772" t="s">
        <v>671</v>
      </c>
      <c r="F4772" t="s">
        <v>672</v>
      </c>
      <c r="G4772">
        <v>4050</v>
      </c>
      <c r="H4772" t="s">
        <v>670</v>
      </c>
      <c r="I4772">
        <v>63300060</v>
      </c>
      <c r="J4772" t="s">
        <v>1546</v>
      </c>
      <c r="K4772" s="3"/>
      <c r="L4772" s="3">
        <v>2226.9999996000001</v>
      </c>
      <c r="M4772" s="3">
        <v>2226.9999996000001</v>
      </c>
      <c r="N4772" s="107"/>
      <c r="O4772" s="100"/>
      <c r="P4772" s="3">
        <f t="shared" si="74"/>
        <v>4453.9999992000003</v>
      </c>
    </row>
    <row r="4773" spans="1:16" x14ac:dyDescent="0.35">
      <c r="A4773" t="s">
        <v>10</v>
      </c>
      <c r="C4773" t="s">
        <v>19</v>
      </c>
      <c r="D4773" t="s">
        <v>44</v>
      </c>
      <c r="E4773" t="s">
        <v>671</v>
      </c>
      <c r="F4773" t="s">
        <v>672</v>
      </c>
      <c r="G4773">
        <v>4050</v>
      </c>
      <c r="H4773" t="s">
        <v>670</v>
      </c>
      <c r="I4773">
        <v>63300065</v>
      </c>
      <c r="J4773" t="s">
        <v>1627</v>
      </c>
      <c r="K4773" s="3"/>
      <c r="L4773" s="3">
        <v>36300</v>
      </c>
      <c r="M4773" s="3">
        <v>36300</v>
      </c>
      <c r="N4773" s="107"/>
      <c r="O4773" s="100"/>
      <c r="P4773" s="3">
        <f t="shared" si="74"/>
        <v>72600</v>
      </c>
    </row>
    <row r="4774" spans="1:16" x14ac:dyDescent="0.35">
      <c r="A4774" t="s">
        <v>10</v>
      </c>
      <c r="C4774" t="s">
        <v>19</v>
      </c>
      <c r="D4774" t="s">
        <v>44</v>
      </c>
      <c r="E4774" t="s">
        <v>671</v>
      </c>
      <c r="F4774" t="s">
        <v>672</v>
      </c>
      <c r="G4774">
        <v>4050</v>
      </c>
      <c r="H4774" t="s">
        <v>670</v>
      </c>
      <c r="I4774">
        <v>63300150</v>
      </c>
      <c r="J4774" t="s">
        <v>1680</v>
      </c>
      <c r="K4774" s="3"/>
      <c r="L4774" s="3">
        <v>22246.873200416161</v>
      </c>
      <c r="M4774" s="3">
        <v>22691.810664424484</v>
      </c>
      <c r="N4774" s="107"/>
      <c r="O4774" s="100"/>
      <c r="P4774" s="3">
        <f t="shared" si="74"/>
        <v>44938.683864840641</v>
      </c>
    </row>
    <row r="4775" spans="1:16" x14ac:dyDescent="0.35">
      <c r="A4775" t="s">
        <v>10</v>
      </c>
      <c r="C4775" t="s">
        <v>19</v>
      </c>
      <c r="D4775" t="s">
        <v>44</v>
      </c>
      <c r="E4775" t="s">
        <v>671</v>
      </c>
      <c r="F4775" t="s">
        <v>672</v>
      </c>
      <c r="G4775">
        <v>4050</v>
      </c>
      <c r="H4775" t="s">
        <v>670</v>
      </c>
      <c r="I4775">
        <v>63300155</v>
      </c>
      <c r="J4775" t="s">
        <v>1877</v>
      </c>
      <c r="K4775" s="3"/>
      <c r="L4775" s="3">
        <v>2593.7300003999999</v>
      </c>
      <c r="M4775" s="3">
        <v>2593.7300003999999</v>
      </c>
      <c r="N4775" s="107"/>
      <c r="O4775" s="100"/>
      <c r="P4775" s="3">
        <f t="shared" si="74"/>
        <v>5187.4600007999998</v>
      </c>
    </row>
    <row r="4776" spans="1:16" x14ac:dyDescent="0.35">
      <c r="A4776" t="s">
        <v>10</v>
      </c>
      <c r="C4776" t="s">
        <v>19</v>
      </c>
      <c r="D4776" t="s">
        <v>44</v>
      </c>
      <c r="E4776" t="s">
        <v>671</v>
      </c>
      <c r="F4776" t="s">
        <v>672</v>
      </c>
      <c r="G4776">
        <v>4050</v>
      </c>
      <c r="H4776" t="s">
        <v>670</v>
      </c>
      <c r="I4776">
        <v>63300160</v>
      </c>
      <c r="J4776" t="s">
        <v>1878</v>
      </c>
      <c r="K4776" s="3"/>
      <c r="L4776" s="3">
        <v>33813.999999599997</v>
      </c>
      <c r="M4776" s="3">
        <v>33813.999999599997</v>
      </c>
      <c r="N4776" s="107"/>
      <c r="O4776" s="100"/>
      <c r="P4776" s="3">
        <f t="shared" si="74"/>
        <v>67627.999999199994</v>
      </c>
    </row>
    <row r="4777" spans="1:16" x14ac:dyDescent="0.35">
      <c r="A4777" t="s">
        <v>10</v>
      </c>
      <c r="C4777" t="s">
        <v>19</v>
      </c>
      <c r="D4777" t="s">
        <v>44</v>
      </c>
      <c r="E4777" t="s">
        <v>673</v>
      </c>
      <c r="F4777" t="s">
        <v>674</v>
      </c>
      <c r="G4777">
        <v>4050</v>
      </c>
      <c r="H4777" t="s">
        <v>670</v>
      </c>
      <c r="I4777">
        <v>63300033</v>
      </c>
      <c r="J4777" t="s">
        <v>1661</v>
      </c>
      <c r="K4777" s="3"/>
      <c r="L4777" s="3">
        <v>1074</v>
      </c>
      <c r="M4777" s="3">
        <v>1074</v>
      </c>
      <c r="N4777" s="107"/>
      <c r="O4777" s="100"/>
      <c r="P4777" s="3">
        <f t="shared" si="74"/>
        <v>2148</v>
      </c>
    </row>
    <row r="4778" spans="1:16" x14ac:dyDescent="0.35">
      <c r="A4778" t="s">
        <v>10</v>
      </c>
      <c r="C4778" t="s">
        <v>19</v>
      </c>
      <c r="D4778" t="s">
        <v>44</v>
      </c>
      <c r="E4778" t="s">
        <v>673</v>
      </c>
      <c r="F4778" t="s">
        <v>674</v>
      </c>
      <c r="G4778">
        <v>4050</v>
      </c>
      <c r="H4778" t="s">
        <v>670</v>
      </c>
      <c r="I4778">
        <v>63300052</v>
      </c>
      <c r="J4778" t="s">
        <v>1541</v>
      </c>
      <c r="K4778" s="3"/>
      <c r="L4778" s="3">
        <v>203068.52239839896</v>
      </c>
      <c r="M4778" s="3">
        <v>210175.9206823429</v>
      </c>
      <c r="N4778" s="107"/>
      <c r="O4778" s="100"/>
      <c r="P4778" s="3">
        <f t="shared" si="74"/>
        <v>413244.44308074185</v>
      </c>
    </row>
    <row r="4779" spans="1:16" x14ac:dyDescent="0.35">
      <c r="A4779" t="s">
        <v>10</v>
      </c>
      <c r="C4779" t="s">
        <v>19</v>
      </c>
      <c r="D4779" t="s">
        <v>44</v>
      </c>
      <c r="E4779" t="s">
        <v>673</v>
      </c>
      <c r="F4779" t="s">
        <v>674</v>
      </c>
      <c r="G4779">
        <v>4050</v>
      </c>
      <c r="H4779" t="s">
        <v>670</v>
      </c>
      <c r="I4779">
        <v>63300056</v>
      </c>
      <c r="J4779" t="s">
        <v>1536</v>
      </c>
      <c r="K4779" s="3"/>
      <c r="L4779" s="3">
        <v>258846.49731026954</v>
      </c>
      <c r="M4779" s="3">
        <v>267906.12471612892</v>
      </c>
      <c r="N4779" s="107"/>
      <c r="O4779" s="100"/>
      <c r="P4779" s="3">
        <f t="shared" si="74"/>
        <v>526752.62202639843</v>
      </c>
    </row>
    <row r="4780" spans="1:16" x14ac:dyDescent="0.35">
      <c r="A4780" t="s">
        <v>10</v>
      </c>
      <c r="C4780" t="s">
        <v>19</v>
      </c>
      <c r="D4780" t="s">
        <v>44</v>
      </c>
      <c r="E4780" t="s">
        <v>673</v>
      </c>
      <c r="F4780" t="s">
        <v>674</v>
      </c>
      <c r="G4780">
        <v>4050</v>
      </c>
      <c r="H4780" t="s">
        <v>670</v>
      </c>
      <c r="I4780">
        <v>63300060</v>
      </c>
      <c r="J4780" t="s">
        <v>1546</v>
      </c>
      <c r="K4780" s="3"/>
      <c r="L4780" s="3">
        <v>84999.999999599997</v>
      </c>
      <c r="M4780" s="3">
        <v>84999.999999599997</v>
      </c>
      <c r="N4780" s="107"/>
      <c r="O4780" s="100"/>
      <c r="P4780" s="3">
        <f t="shared" si="74"/>
        <v>169999.99999919999</v>
      </c>
    </row>
    <row r="4781" spans="1:16" x14ac:dyDescent="0.35">
      <c r="A4781" t="s">
        <v>10</v>
      </c>
      <c r="C4781" t="s">
        <v>19</v>
      </c>
      <c r="D4781" t="s">
        <v>44</v>
      </c>
      <c r="E4781" t="s">
        <v>673</v>
      </c>
      <c r="F4781" t="s">
        <v>674</v>
      </c>
      <c r="G4781">
        <v>4050</v>
      </c>
      <c r="H4781" t="s">
        <v>670</v>
      </c>
      <c r="I4781">
        <v>63300065</v>
      </c>
      <c r="J4781" t="s">
        <v>1627</v>
      </c>
      <c r="K4781" s="3"/>
      <c r="L4781" s="3">
        <v>84999.999999599997</v>
      </c>
      <c r="M4781" s="3">
        <v>84999.999999599997</v>
      </c>
      <c r="N4781" s="107"/>
      <c r="O4781" s="100"/>
      <c r="P4781" s="3">
        <f t="shared" si="74"/>
        <v>169999.99999919999</v>
      </c>
    </row>
    <row r="4782" spans="1:16" x14ac:dyDescent="0.35">
      <c r="A4782" t="s">
        <v>10</v>
      </c>
      <c r="C4782" t="s">
        <v>19</v>
      </c>
      <c r="D4782" t="s">
        <v>44</v>
      </c>
      <c r="E4782" t="s">
        <v>673</v>
      </c>
      <c r="F4782" t="s">
        <v>674</v>
      </c>
      <c r="G4782">
        <v>4050</v>
      </c>
      <c r="H4782" t="s">
        <v>670</v>
      </c>
      <c r="I4782">
        <v>63300150</v>
      </c>
      <c r="J4782" t="s">
        <v>1680</v>
      </c>
      <c r="K4782" s="3"/>
      <c r="L4782" s="3">
        <v>87019.056000000011</v>
      </c>
      <c r="M4782" s="3">
        <v>88759.437120000017</v>
      </c>
      <c r="N4782" s="107"/>
      <c r="O4782" s="100"/>
      <c r="P4782" s="3">
        <f t="shared" si="74"/>
        <v>175778.49312000003</v>
      </c>
    </row>
    <row r="4783" spans="1:16" x14ac:dyDescent="0.35">
      <c r="A4783" t="s">
        <v>10</v>
      </c>
      <c r="C4783" t="s">
        <v>19</v>
      </c>
      <c r="D4783" t="s">
        <v>44</v>
      </c>
      <c r="E4783" t="s">
        <v>673</v>
      </c>
      <c r="F4783" t="s">
        <v>674</v>
      </c>
      <c r="G4783">
        <v>4050</v>
      </c>
      <c r="H4783" t="s">
        <v>670</v>
      </c>
      <c r="I4783">
        <v>63300152</v>
      </c>
      <c r="J4783" t="s">
        <v>1741</v>
      </c>
      <c r="K4783" s="3"/>
      <c r="L4783" s="3">
        <v>9457.2097819199989</v>
      </c>
      <c r="M4783" s="3">
        <v>9646.3539775583995</v>
      </c>
      <c r="N4783" s="107"/>
      <c r="O4783" s="100"/>
      <c r="P4783" s="3">
        <f t="shared" si="74"/>
        <v>19103.563759478398</v>
      </c>
    </row>
    <row r="4784" spans="1:16" x14ac:dyDescent="0.35">
      <c r="A4784" t="s">
        <v>10</v>
      </c>
      <c r="C4784" t="s">
        <v>19</v>
      </c>
      <c r="D4784" t="s">
        <v>44</v>
      </c>
      <c r="E4784" t="s">
        <v>673</v>
      </c>
      <c r="F4784" t="s">
        <v>674</v>
      </c>
      <c r="G4784">
        <v>4050</v>
      </c>
      <c r="H4784" t="s">
        <v>670</v>
      </c>
      <c r="I4784">
        <v>63300160</v>
      </c>
      <c r="J4784" t="s">
        <v>1878</v>
      </c>
      <c r="K4784" s="3"/>
      <c r="L4784" s="3">
        <v>9993</v>
      </c>
      <c r="M4784" s="3">
        <v>9993</v>
      </c>
      <c r="N4784" s="107"/>
      <c r="O4784" s="100"/>
      <c r="P4784" s="3">
        <f t="shared" si="74"/>
        <v>19986</v>
      </c>
    </row>
    <row r="4785" spans="1:16" x14ac:dyDescent="0.35">
      <c r="A4785" t="s">
        <v>10</v>
      </c>
      <c r="C4785" t="s">
        <v>19</v>
      </c>
      <c r="D4785" t="s">
        <v>44</v>
      </c>
      <c r="E4785" t="s">
        <v>675</v>
      </c>
      <c r="F4785" t="s">
        <v>676</v>
      </c>
      <c r="G4785">
        <v>4050</v>
      </c>
      <c r="H4785" t="s">
        <v>670</v>
      </c>
      <c r="I4785">
        <v>63300052</v>
      </c>
      <c r="J4785" t="s">
        <v>1541</v>
      </c>
      <c r="K4785" s="3"/>
      <c r="L4785" s="3">
        <v>20724.831794650407</v>
      </c>
      <c r="M4785" s="3">
        <v>21450.200907463168</v>
      </c>
      <c r="N4785" s="107"/>
      <c r="O4785" s="100"/>
      <c r="P4785" s="3">
        <f t="shared" si="74"/>
        <v>42175.032702113574</v>
      </c>
    </row>
    <row r="4786" spans="1:16" x14ac:dyDescent="0.35">
      <c r="A4786" t="s">
        <v>10</v>
      </c>
      <c r="C4786" t="s">
        <v>19</v>
      </c>
      <c r="D4786" t="s">
        <v>44</v>
      </c>
      <c r="E4786" t="s">
        <v>675</v>
      </c>
      <c r="F4786" t="s">
        <v>676</v>
      </c>
      <c r="G4786">
        <v>4050</v>
      </c>
      <c r="H4786" t="s">
        <v>670</v>
      </c>
      <c r="I4786">
        <v>63300056</v>
      </c>
      <c r="J4786" t="s">
        <v>1536</v>
      </c>
      <c r="K4786" s="3"/>
      <c r="L4786" s="3">
        <v>375917.16167491471</v>
      </c>
      <c r="M4786" s="3">
        <v>389074.2623335367</v>
      </c>
      <c r="N4786" s="107"/>
      <c r="O4786" s="100"/>
      <c r="P4786" s="3">
        <f t="shared" si="74"/>
        <v>764991.4240084514</v>
      </c>
    </row>
    <row r="4787" spans="1:16" x14ac:dyDescent="0.35">
      <c r="A4787" t="s">
        <v>10</v>
      </c>
      <c r="C4787" t="s">
        <v>19</v>
      </c>
      <c r="D4787" t="s">
        <v>44</v>
      </c>
      <c r="E4787" t="s">
        <v>677</v>
      </c>
      <c r="F4787" t="s">
        <v>678</v>
      </c>
      <c r="G4787">
        <v>4050</v>
      </c>
      <c r="H4787" t="s">
        <v>670</v>
      </c>
      <c r="I4787">
        <v>63300052</v>
      </c>
      <c r="J4787" t="s">
        <v>1541</v>
      </c>
      <c r="K4787" s="3"/>
      <c r="L4787" s="3">
        <v>13992.366655329344</v>
      </c>
      <c r="M4787" s="3">
        <v>14482.099488265871</v>
      </c>
      <c r="N4787" s="107"/>
      <c r="O4787" s="100"/>
      <c r="P4787" s="3">
        <f t="shared" si="74"/>
        <v>28474.466143595215</v>
      </c>
    </row>
    <row r="4788" spans="1:16" x14ac:dyDescent="0.35">
      <c r="A4788" t="s">
        <v>10</v>
      </c>
      <c r="C4788" t="s">
        <v>19</v>
      </c>
      <c r="D4788" t="s">
        <v>44</v>
      </c>
      <c r="E4788" t="s">
        <v>677</v>
      </c>
      <c r="F4788" t="s">
        <v>678</v>
      </c>
      <c r="G4788">
        <v>4050</v>
      </c>
      <c r="H4788" t="s">
        <v>670</v>
      </c>
      <c r="I4788">
        <v>63300056</v>
      </c>
      <c r="J4788" t="s">
        <v>1536</v>
      </c>
      <c r="K4788" s="3"/>
      <c r="L4788" s="3">
        <v>32289.79470880079</v>
      </c>
      <c r="M4788" s="3">
        <v>33419.937523608816</v>
      </c>
      <c r="N4788" s="107"/>
      <c r="O4788" s="100"/>
      <c r="P4788" s="3">
        <f t="shared" si="74"/>
        <v>65709.732232409602</v>
      </c>
    </row>
    <row r="4789" spans="1:16" x14ac:dyDescent="0.35">
      <c r="A4789" t="s">
        <v>10</v>
      </c>
      <c r="C4789" t="s">
        <v>19</v>
      </c>
      <c r="D4789" t="s">
        <v>44</v>
      </c>
      <c r="E4789" t="s">
        <v>677</v>
      </c>
      <c r="F4789" t="s">
        <v>678</v>
      </c>
      <c r="G4789">
        <v>4050</v>
      </c>
      <c r="H4789" t="s">
        <v>670</v>
      </c>
      <c r="I4789">
        <v>63300060</v>
      </c>
      <c r="J4789" t="s">
        <v>1546</v>
      </c>
      <c r="K4789" s="3"/>
      <c r="L4789" s="3">
        <v>17801.397828000001</v>
      </c>
      <c r="M4789" s="3">
        <v>17801.397828000001</v>
      </c>
      <c r="N4789" s="107"/>
      <c r="O4789" s="100"/>
      <c r="P4789" s="3">
        <f t="shared" si="74"/>
        <v>35602.795656000002</v>
      </c>
    </row>
    <row r="4790" spans="1:16" x14ac:dyDescent="0.35">
      <c r="A4790" t="s">
        <v>10</v>
      </c>
      <c r="C4790" t="s">
        <v>19</v>
      </c>
      <c r="D4790" t="s">
        <v>44</v>
      </c>
      <c r="E4790" t="s">
        <v>677</v>
      </c>
      <c r="F4790" t="s">
        <v>678</v>
      </c>
      <c r="G4790">
        <v>4050</v>
      </c>
      <c r="H4790" t="s">
        <v>670</v>
      </c>
      <c r="I4790">
        <v>63300065</v>
      </c>
      <c r="J4790" t="s">
        <v>1627</v>
      </c>
      <c r="K4790" s="3"/>
      <c r="L4790" s="3">
        <v>4760.0000004000003</v>
      </c>
      <c r="M4790" s="3">
        <v>4760.0000004000003</v>
      </c>
      <c r="N4790" s="107"/>
      <c r="O4790" s="100"/>
      <c r="P4790" s="3">
        <f t="shared" si="74"/>
        <v>9520.0000008000006</v>
      </c>
    </row>
    <row r="4791" spans="1:16" x14ac:dyDescent="0.35">
      <c r="A4791" t="s">
        <v>10</v>
      </c>
      <c r="C4791" t="s">
        <v>19</v>
      </c>
      <c r="D4791" t="s">
        <v>44</v>
      </c>
      <c r="E4791" t="s">
        <v>677</v>
      </c>
      <c r="F4791" t="s">
        <v>678</v>
      </c>
      <c r="G4791">
        <v>4050</v>
      </c>
      <c r="H4791" t="s">
        <v>670</v>
      </c>
      <c r="I4791">
        <v>63300150</v>
      </c>
      <c r="J4791" t="s">
        <v>1680</v>
      </c>
      <c r="K4791" s="3"/>
      <c r="L4791" s="3">
        <v>6379.7328000000007</v>
      </c>
      <c r="M4791" s="3">
        <v>6507.3274560000009</v>
      </c>
      <c r="N4791" s="107"/>
      <c r="O4791" s="100"/>
      <c r="P4791" s="3">
        <f t="shared" si="74"/>
        <v>12887.060256000001</v>
      </c>
    </row>
    <row r="4792" spans="1:16" x14ac:dyDescent="0.35">
      <c r="A4792" t="s">
        <v>10</v>
      </c>
      <c r="C4792" t="s">
        <v>19</v>
      </c>
      <c r="D4792" t="s">
        <v>44</v>
      </c>
      <c r="E4792" t="s">
        <v>679</v>
      </c>
      <c r="F4792" t="s">
        <v>680</v>
      </c>
      <c r="G4792">
        <v>4050</v>
      </c>
      <c r="H4792" t="s">
        <v>670</v>
      </c>
      <c r="I4792">
        <v>63300052</v>
      </c>
      <c r="J4792" t="s">
        <v>1541</v>
      </c>
      <c r="K4792" s="3"/>
      <c r="L4792" s="3">
        <v>141664.38189566947</v>
      </c>
      <c r="M4792" s="3">
        <v>146622.6352620179</v>
      </c>
      <c r="N4792" s="107"/>
      <c r="O4792" s="100"/>
      <c r="P4792" s="3">
        <f t="shared" si="74"/>
        <v>288287.01715768734</v>
      </c>
    </row>
    <row r="4793" spans="1:16" x14ac:dyDescent="0.35">
      <c r="A4793" t="s">
        <v>10</v>
      </c>
      <c r="C4793" t="s">
        <v>19</v>
      </c>
      <c r="D4793" t="s">
        <v>44</v>
      </c>
      <c r="E4793" t="s">
        <v>679</v>
      </c>
      <c r="F4793" t="s">
        <v>680</v>
      </c>
      <c r="G4793">
        <v>4050</v>
      </c>
      <c r="H4793" t="s">
        <v>670</v>
      </c>
      <c r="I4793">
        <v>63300056</v>
      </c>
      <c r="J4793" t="s">
        <v>1536</v>
      </c>
      <c r="K4793" s="3"/>
      <c r="L4793" s="3">
        <v>8515.2051576698614</v>
      </c>
      <c r="M4793" s="3">
        <v>8813.2373381883062</v>
      </c>
      <c r="N4793" s="107"/>
      <c r="O4793" s="100"/>
      <c r="P4793" s="3">
        <f t="shared" si="74"/>
        <v>17328.442495858166</v>
      </c>
    </row>
    <row r="4794" spans="1:16" x14ac:dyDescent="0.35">
      <c r="A4794" t="s">
        <v>10</v>
      </c>
      <c r="C4794" t="s">
        <v>19</v>
      </c>
      <c r="D4794" t="s">
        <v>44</v>
      </c>
      <c r="E4794" t="s">
        <v>681</v>
      </c>
      <c r="F4794" t="s">
        <v>682</v>
      </c>
      <c r="G4794">
        <v>4050</v>
      </c>
      <c r="H4794" t="s">
        <v>670</v>
      </c>
      <c r="I4794">
        <v>63300033</v>
      </c>
      <c r="J4794" t="s">
        <v>1661</v>
      </c>
      <c r="K4794" s="3"/>
      <c r="L4794" s="3">
        <v>21984</v>
      </c>
      <c r="M4794" s="3">
        <v>21984</v>
      </c>
      <c r="N4794" s="107"/>
      <c r="O4794" s="100"/>
      <c r="P4794" s="3">
        <f t="shared" si="74"/>
        <v>43968</v>
      </c>
    </row>
    <row r="4795" spans="1:16" x14ac:dyDescent="0.35">
      <c r="A4795" t="s">
        <v>10</v>
      </c>
      <c r="C4795" t="s">
        <v>19</v>
      </c>
      <c r="D4795" t="s">
        <v>44</v>
      </c>
      <c r="E4795" t="s">
        <v>681</v>
      </c>
      <c r="F4795" t="s">
        <v>682</v>
      </c>
      <c r="G4795">
        <v>4050</v>
      </c>
      <c r="H4795" t="s">
        <v>670</v>
      </c>
      <c r="I4795">
        <v>63300052</v>
      </c>
      <c r="J4795" t="s">
        <v>1541</v>
      </c>
      <c r="K4795" s="3"/>
      <c r="L4795" s="3">
        <v>61734.616743204169</v>
      </c>
      <c r="M4795" s="3">
        <v>63895.328329216311</v>
      </c>
      <c r="N4795" s="107"/>
      <c r="O4795" s="100"/>
      <c r="P4795" s="3">
        <f t="shared" si="74"/>
        <v>125629.94507242048</v>
      </c>
    </row>
    <row r="4796" spans="1:16" x14ac:dyDescent="0.35">
      <c r="A4796" t="s">
        <v>10</v>
      </c>
      <c r="C4796" t="s">
        <v>19</v>
      </c>
      <c r="D4796" t="s">
        <v>44</v>
      </c>
      <c r="E4796" t="s">
        <v>681</v>
      </c>
      <c r="F4796" t="s">
        <v>682</v>
      </c>
      <c r="G4796">
        <v>4050</v>
      </c>
      <c r="H4796" t="s">
        <v>670</v>
      </c>
      <c r="I4796">
        <v>63300056</v>
      </c>
      <c r="J4796" t="s">
        <v>1536</v>
      </c>
      <c r="K4796" s="3"/>
      <c r="L4796" s="3">
        <v>450015.43168783491</v>
      </c>
      <c r="M4796" s="3">
        <v>465765.97179690911</v>
      </c>
      <c r="N4796" s="107"/>
      <c r="O4796" s="100"/>
      <c r="P4796" s="3">
        <f t="shared" si="74"/>
        <v>915781.40348474402</v>
      </c>
    </row>
    <row r="4797" spans="1:16" x14ac:dyDescent="0.35">
      <c r="A4797" t="s">
        <v>10</v>
      </c>
      <c r="C4797" t="s">
        <v>19</v>
      </c>
      <c r="D4797" t="s">
        <v>44</v>
      </c>
      <c r="E4797" t="s">
        <v>681</v>
      </c>
      <c r="F4797" t="s">
        <v>682</v>
      </c>
      <c r="G4797">
        <v>4050</v>
      </c>
      <c r="H4797" t="s">
        <v>670</v>
      </c>
      <c r="I4797">
        <v>63300065</v>
      </c>
      <c r="J4797" t="s">
        <v>1627</v>
      </c>
      <c r="K4797" s="3"/>
      <c r="L4797" s="3">
        <v>37037.846153999999</v>
      </c>
      <c r="M4797" s="3">
        <v>37037.846153999999</v>
      </c>
      <c r="N4797" s="107"/>
      <c r="O4797" s="100"/>
      <c r="P4797" s="3">
        <f t="shared" si="74"/>
        <v>74075.692307999998</v>
      </c>
    </row>
    <row r="4798" spans="1:16" x14ac:dyDescent="0.35">
      <c r="A4798" t="s">
        <v>10</v>
      </c>
      <c r="C4798" t="s">
        <v>19</v>
      </c>
      <c r="D4798" t="s">
        <v>44</v>
      </c>
      <c r="E4798" t="s">
        <v>681</v>
      </c>
      <c r="F4798" t="s">
        <v>682</v>
      </c>
      <c r="G4798">
        <v>4050</v>
      </c>
      <c r="H4798" t="s">
        <v>670</v>
      </c>
      <c r="I4798">
        <v>63300150</v>
      </c>
      <c r="J4798" t="s">
        <v>1680</v>
      </c>
      <c r="K4798" s="3"/>
      <c r="L4798" s="3">
        <v>101738.63519999999</v>
      </c>
      <c r="M4798" s="3">
        <v>103773.40790399999</v>
      </c>
      <c r="N4798" s="107"/>
      <c r="O4798" s="100"/>
      <c r="P4798" s="3">
        <f t="shared" si="74"/>
        <v>205512.04310399998</v>
      </c>
    </row>
    <row r="4799" spans="1:16" x14ac:dyDescent="0.35">
      <c r="A4799" t="s">
        <v>10</v>
      </c>
      <c r="C4799" t="s">
        <v>19</v>
      </c>
      <c r="D4799" t="s">
        <v>44</v>
      </c>
      <c r="E4799" t="s">
        <v>681</v>
      </c>
      <c r="F4799" t="s">
        <v>682</v>
      </c>
      <c r="G4799">
        <v>4050</v>
      </c>
      <c r="H4799" t="s">
        <v>670</v>
      </c>
      <c r="I4799">
        <v>63300152</v>
      </c>
      <c r="J4799" t="s">
        <v>1741</v>
      </c>
      <c r="K4799" s="3"/>
      <c r="L4799" s="3">
        <v>-491510.33600000001</v>
      </c>
      <c r="M4799" s="3">
        <v>-491340.54272000003</v>
      </c>
      <c r="N4799" s="107"/>
      <c r="O4799" s="100"/>
      <c r="P4799" s="3">
        <f t="shared" si="74"/>
        <v>-982850.87872000004</v>
      </c>
    </row>
    <row r="4800" spans="1:16" x14ac:dyDescent="0.35">
      <c r="A4800" t="s">
        <v>10</v>
      </c>
      <c r="C4800" t="s">
        <v>19</v>
      </c>
      <c r="D4800" t="s">
        <v>44</v>
      </c>
      <c r="E4800" t="s">
        <v>681</v>
      </c>
      <c r="F4800" t="s">
        <v>682</v>
      </c>
      <c r="G4800">
        <v>4050</v>
      </c>
      <c r="H4800" t="s">
        <v>670</v>
      </c>
      <c r="I4800">
        <v>63300160</v>
      </c>
      <c r="J4800" t="s">
        <v>1878</v>
      </c>
      <c r="K4800" s="3"/>
      <c r="L4800" s="3">
        <v>1092</v>
      </c>
      <c r="M4800" s="3">
        <v>1092</v>
      </c>
      <c r="N4800" s="107"/>
      <c r="O4800" s="100"/>
      <c r="P4800" s="3">
        <f t="shared" si="74"/>
        <v>2184</v>
      </c>
    </row>
    <row r="4801" spans="1:16" x14ac:dyDescent="0.35">
      <c r="A4801" t="s">
        <v>10</v>
      </c>
      <c r="C4801" t="s">
        <v>19</v>
      </c>
      <c r="D4801" t="s">
        <v>44</v>
      </c>
      <c r="E4801" t="s">
        <v>683</v>
      </c>
      <c r="F4801" t="s">
        <v>684</v>
      </c>
      <c r="G4801">
        <v>4050</v>
      </c>
      <c r="H4801" t="s">
        <v>670</v>
      </c>
      <c r="I4801">
        <v>63300052</v>
      </c>
      <c r="J4801" t="s">
        <v>1541</v>
      </c>
      <c r="K4801" s="3"/>
      <c r="L4801" s="3">
        <v>145450.14442663232</v>
      </c>
      <c r="M4801" s="3">
        <v>150540.89948156444</v>
      </c>
      <c r="N4801" s="107"/>
      <c r="O4801" s="100"/>
      <c r="P4801" s="3">
        <f t="shared" si="74"/>
        <v>295991.04390819673</v>
      </c>
    </row>
    <row r="4802" spans="1:16" x14ac:dyDescent="0.35">
      <c r="A4802" t="s">
        <v>10</v>
      </c>
      <c r="C4802" t="s">
        <v>19</v>
      </c>
      <c r="D4802" t="s">
        <v>44</v>
      </c>
      <c r="E4802" t="s">
        <v>683</v>
      </c>
      <c r="F4802" t="s">
        <v>684</v>
      </c>
      <c r="G4802">
        <v>4050</v>
      </c>
      <c r="H4802" t="s">
        <v>670</v>
      </c>
      <c r="I4802">
        <v>63300056</v>
      </c>
      <c r="J4802" t="s">
        <v>1536</v>
      </c>
      <c r="K4802" s="3"/>
      <c r="L4802" s="3">
        <v>5946.3502922047264</v>
      </c>
      <c r="M4802" s="3">
        <v>6154.472552431891</v>
      </c>
      <c r="N4802" s="107"/>
      <c r="O4802" s="100"/>
      <c r="P4802" s="3">
        <f t="shared" si="74"/>
        <v>12100.822844636617</v>
      </c>
    </row>
    <row r="4803" spans="1:16" x14ac:dyDescent="0.35">
      <c r="A4803" t="s">
        <v>10</v>
      </c>
      <c r="C4803" t="s">
        <v>19</v>
      </c>
      <c r="D4803" t="s">
        <v>44</v>
      </c>
      <c r="E4803" t="s">
        <v>685</v>
      </c>
      <c r="F4803" t="s">
        <v>686</v>
      </c>
      <c r="G4803">
        <v>4050</v>
      </c>
      <c r="H4803" t="s">
        <v>670</v>
      </c>
      <c r="I4803">
        <v>63300052</v>
      </c>
      <c r="J4803" t="s">
        <v>1541</v>
      </c>
      <c r="K4803" s="3"/>
      <c r="L4803" s="3">
        <v>121487.26418431701</v>
      </c>
      <c r="M4803" s="3">
        <v>125739.31843076809</v>
      </c>
      <c r="N4803" s="107"/>
      <c r="O4803" s="100"/>
      <c r="P4803" s="3">
        <f t="shared" si="74"/>
        <v>247226.58261508512</v>
      </c>
    </row>
    <row r="4804" spans="1:16" x14ac:dyDescent="0.35">
      <c r="A4804" t="s">
        <v>10</v>
      </c>
      <c r="C4804" t="s">
        <v>19</v>
      </c>
      <c r="D4804" t="s">
        <v>44</v>
      </c>
      <c r="E4804" t="s">
        <v>685</v>
      </c>
      <c r="F4804" t="s">
        <v>686</v>
      </c>
      <c r="G4804">
        <v>4050</v>
      </c>
      <c r="H4804" t="s">
        <v>670</v>
      </c>
      <c r="I4804">
        <v>63300056</v>
      </c>
      <c r="J4804" t="s">
        <v>1536</v>
      </c>
      <c r="K4804" s="3"/>
      <c r="L4804" s="3">
        <v>165119.90494034995</v>
      </c>
      <c r="M4804" s="3">
        <v>170899.10161326217</v>
      </c>
      <c r="N4804" s="107"/>
      <c r="O4804" s="100"/>
      <c r="P4804" s="3">
        <f t="shared" ref="P4804:P4867" si="75">SUM(L4804:N4804)</f>
        <v>336019.00655361213</v>
      </c>
    </row>
    <row r="4805" spans="1:16" x14ac:dyDescent="0.35">
      <c r="A4805" t="s">
        <v>10</v>
      </c>
      <c r="C4805" t="s">
        <v>19</v>
      </c>
      <c r="D4805" t="s">
        <v>44</v>
      </c>
      <c r="E4805" t="s">
        <v>685</v>
      </c>
      <c r="F4805" t="s">
        <v>686</v>
      </c>
      <c r="G4805">
        <v>4050</v>
      </c>
      <c r="H4805" t="s">
        <v>670</v>
      </c>
      <c r="I4805">
        <v>63300060</v>
      </c>
      <c r="J4805" t="s">
        <v>1546</v>
      </c>
      <c r="K4805" s="3"/>
      <c r="L4805" s="3">
        <v>40061.000000400003</v>
      </c>
      <c r="M4805" s="3">
        <v>40061.000000400003</v>
      </c>
      <c r="N4805" s="107"/>
      <c r="O4805" s="100"/>
      <c r="P4805" s="3">
        <f t="shared" si="75"/>
        <v>80122.000000800006</v>
      </c>
    </row>
    <row r="4806" spans="1:16" x14ac:dyDescent="0.35">
      <c r="A4806" t="s">
        <v>10</v>
      </c>
      <c r="C4806" t="s">
        <v>19</v>
      </c>
      <c r="D4806" t="s">
        <v>44</v>
      </c>
      <c r="E4806" t="s">
        <v>685</v>
      </c>
      <c r="F4806" t="s">
        <v>686</v>
      </c>
      <c r="G4806">
        <v>4050</v>
      </c>
      <c r="H4806" t="s">
        <v>670</v>
      </c>
      <c r="I4806">
        <v>63300065</v>
      </c>
      <c r="J4806" t="s">
        <v>1627</v>
      </c>
      <c r="K4806" s="3"/>
      <c r="L4806" s="3">
        <v>73763.000000400003</v>
      </c>
      <c r="M4806" s="3">
        <v>73763.000000400003</v>
      </c>
      <c r="N4806" s="107"/>
      <c r="O4806" s="100"/>
      <c r="P4806" s="3">
        <f t="shared" si="75"/>
        <v>147526.00000080001</v>
      </c>
    </row>
    <row r="4807" spans="1:16" x14ac:dyDescent="0.35">
      <c r="A4807" t="s">
        <v>10</v>
      </c>
      <c r="C4807" t="s">
        <v>19</v>
      </c>
      <c r="D4807" t="s">
        <v>44</v>
      </c>
      <c r="E4807" t="s">
        <v>685</v>
      </c>
      <c r="F4807" t="s">
        <v>686</v>
      </c>
      <c r="G4807">
        <v>4050</v>
      </c>
      <c r="H4807" t="s">
        <v>670</v>
      </c>
      <c r="I4807">
        <v>63300150</v>
      </c>
      <c r="J4807" t="s">
        <v>1680</v>
      </c>
      <c r="K4807" s="3"/>
      <c r="L4807" s="3">
        <v>184803.77584841615</v>
      </c>
      <c r="M4807" s="3">
        <v>188499.85136538447</v>
      </c>
      <c r="N4807" s="107"/>
      <c r="O4807" s="100"/>
      <c r="P4807" s="3">
        <f t="shared" si="75"/>
        <v>373303.62721380062</v>
      </c>
    </row>
    <row r="4808" spans="1:16" x14ac:dyDescent="0.35">
      <c r="A4808" t="s">
        <v>10</v>
      </c>
      <c r="C4808" t="s">
        <v>19</v>
      </c>
      <c r="D4808" t="s">
        <v>44</v>
      </c>
      <c r="E4808" t="s">
        <v>685</v>
      </c>
      <c r="F4808" t="s">
        <v>686</v>
      </c>
      <c r="G4808">
        <v>4050</v>
      </c>
      <c r="H4808" t="s">
        <v>670</v>
      </c>
      <c r="I4808">
        <v>63300160</v>
      </c>
      <c r="J4808" t="s">
        <v>1878</v>
      </c>
      <c r="K4808" s="3"/>
      <c r="L4808" s="3">
        <v>20412</v>
      </c>
      <c r="M4808" s="3">
        <v>20412</v>
      </c>
      <c r="N4808" s="107"/>
      <c r="O4808" s="100"/>
      <c r="P4808" s="3">
        <f t="shared" si="75"/>
        <v>40824</v>
      </c>
    </row>
    <row r="4809" spans="1:16" x14ac:dyDescent="0.35">
      <c r="A4809" t="s">
        <v>10</v>
      </c>
      <c r="C4809" t="s">
        <v>19</v>
      </c>
      <c r="D4809" t="s">
        <v>44</v>
      </c>
      <c r="E4809" t="s">
        <v>687</v>
      </c>
      <c r="F4809" t="s">
        <v>688</v>
      </c>
      <c r="G4809">
        <v>4050</v>
      </c>
      <c r="H4809" t="s">
        <v>670</v>
      </c>
      <c r="I4809">
        <v>63300052</v>
      </c>
      <c r="J4809" t="s">
        <v>1541</v>
      </c>
      <c r="K4809" s="3"/>
      <c r="L4809" s="3">
        <v>24225.019374522304</v>
      </c>
      <c r="M4809" s="3">
        <v>25072.895052630582</v>
      </c>
      <c r="N4809" s="107"/>
      <c r="O4809" s="100"/>
      <c r="P4809" s="3">
        <f t="shared" si="75"/>
        <v>49297.914427152886</v>
      </c>
    </row>
    <row r="4810" spans="1:16" x14ac:dyDescent="0.35">
      <c r="A4810" t="s">
        <v>10</v>
      </c>
      <c r="C4810" t="s">
        <v>19</v>
      </c>
      <c r="D4810" t="s">
        <v>44</v>
      </c>
      <c r="E4810" t="s">
        <v>687</v>
      </c>
      <c r="F4810" t="s">
        <v>688</v>
      </c>
      <c r="G4810">
        <v>4050</v>
      </c>
      <c r="H4810" t="s">
        <v>670</v>
      </c>
      <c r="I4810">
        <v>63300056</v>
      </c>
      <c r="J4810" t="s">
        <v>1536</v>
      </c>
      <c r="K4810" s="3"/>
      <c r="L4810" s="3">
        <v>313965.7341994709</v>
      </c>
      <c r="M4810" s="3">
        <v>324954.53489645233</v>
      </c>
      <c r="N4810" s="107"/>
      <c r="O4810" s="100"/>
      <c r="P4810" s="3">
        <f t="shared" si="75"/>
        <v>638920.26909592329</v>
      </c>
    </row>
    <row r="4811" spans="1:16" x14ac:dyDescent="0.35">
      <c r="A4811" t="s">
        <v>10</v>
      </c>
      <c r="C4811" t="s">
        <v>19</v>
      </c>
      <c r="D4811" t="s">
        <v>44</v>
      </c>
      <c r="E4811" t="s">
        <v>689</v>
      </c>
      <c r="F4811" t="s">
        <v>690</v>
      </c>
      <c r="G4811">
        <v>4050</v>
      </c>
      <c r="H4811" t="s">
        <v>670</v>
      </c>
      <c r="I4811">
        <v>63300052</v>
      </c>
      <c r="J4811" t="s">
        <v>1541</v>
      </c>
      <c r="K4811" s="3"/>
      <c r="L4811" s="3">
        <v>14404.513400887792</v>
      </c>
      <c r="M4811" s="3">
        <v>14908.671369918864</v>
      </c>
      <c r="N4811" s="107"/>
      <c r="O4811" s="100"/>
      <c r="P4811" s="3">
        <f t="shared" si="75"/>
        <v>29313.184770806656</v>
      </c>
    </row>
    <row r="4812" spans="1:16" x14ac:dyDescent="0.35">
      <c r="A4812" t="s">
        <v>10</v>
      </c>
      <c r="C4812" t="s">
        <v>19</v>
      </c>
      <c r="D4812" t="s">
        <v>44</v>
      </c>
      <c r="E4812" t="s">
        <v>689</v>
      </c>
      <c r="F4812" t="s">
        <v>690</v>
      </c>
      <c r="G4812">
        <v>4050</v>
      </c>
      <c r="H4812" t="s">
        <v>670</v>
      </c>
      <c r="I4812">
        <v>63300056</v>
      </c>
      <c r="J4812" t="s">
        <v>1536</v>
      </c>
      <c r="K4812" s="3"/>
      <c r="L4812" s="3">
        <v>38226.428992076595</v>
      </c>
      <c r="M4812" s="3">
        <v>39564.354006799273</v>
      </c>
      <c r="N4812" s="107"/>
      <c r="O4812" s="100"/>
      <c r="P4812" s="3">
        <f t="shared" si="75"/>
        <v>77790.78299887586</v>
      </c>
    </row>
    <row r="4813" spans="1:16" x14ac:dyDescent="0.35">
      <c r="A4813" t="s">
        <v>10</v>
      </c>
      <c r="C4813" t="s">
        <v>19</v>
      </c>
      <c r="D4813" t="s">
        <v>44</v>
      </c>
      <c r="E4813" t="s">
        <v>689</v>
      </c>
      <c r="F4813" t="s">
        <v>690</v>
      </c>
      <c r="G4813">
        <v>4050</v>
      </c>
      <c r="H4813" t="s">
        <v>670</v>
      </c>
      <c r="I4813">
        <v>63300060</v>
      </c>
      <c r="J4813" t="s">
        <v>1546</v>
      </c>
      <c r="K4813" s="3"/>
      <c r="L4813" s="3">
        <v>7314.1460544000001</v>
      </c>
      <c r="M4813" s="3">
        <v>7314.1460544000001</v>
      </c>
      <c r="N4813" s="107"/>
      <c r="O4813" s="100"/>
      <c r="P4813" s="3">
        <f t="shared" si="75"/>
        <v>14628.2921088</v>
      </c>
    </row>
    <row r="4814" spans="1:16" x14ac:dyDescent="0.35">
      <c r="A4814" t="s">
        <v>10</v>
      </c>
      <c r="C4814" t="s">
        <v>19</v>
      </c>
      <c r="D4814" t="s">
        <v>44</v>
      </c>
      <c r="E4814" t="s">
        <v>689</v>
      </c>
      <c r="F4814" t="s">
        <v>690</v>
      </c>
      <c r="G4814">
        <v>4050</v>
      </c>
      <c r="H4814" t="s">
        <v>670</v>
      </c>
      <c r="I4814">
        <v>63300065</v>
      </c>
      <c r="J4814" t="s">
        <v>1627</v>
      </c>
      <c r="K4814" s="3"/>
      <c r="L4814" s="3">
        <v>38319.999999599997</v>
      </c>
      <c r="M4814" s="3">
        <v>38319.999999599997</v>
      </c>
      <c r="N4814" s="107"/>
      <c r="O4814" s="100"/>
      <c r="P4814" s="3">
        <f t="shared" si="75"/>
        <v>76639.999999199994</v>
      </c>
    </row>
    <row r="4815" spans="1:16" x14ac:dyDescent="0.35">
      <c r="A4815" t="s">
        <v>10</v>
      </c>
      <c r="C4815" t="s">
        <v>19</v>
      </c>
      <c r="D4815" t="s">
        <v>44</v>
      </c>
      <c r="E4815" t="s">
        <v>691</v>
      </c>
      <c r="F4815" t="s">
        <v>692</v>
      </c>
      <c r="G4815">
        <v>4050</v>
      </c>
      <c r="H4815" t="s">
        <v>670</v>
      </c>
      <c r="I4815">
        <v>63300033</v>
      </c>
      <c r="J4815" t="s">
        <v>1661</v>
      </c>
      <c r="K4815" s="3"/>
      <c r="L4815" s="3">
        <v>140000.0000004</v>
      </c>
      <c r="M4815" s="3">
        <v>140000.0000004</v>
      </c>
      <c r="N4815" s="107"/>
      <c r="O4815" s="100"/>
      <c r="P4815" s="3">
        <f t="shared" si="75"/>
        <v>280000.00000080001</v>
      </c>
    </row>
    <row r="4816" spans="1:16" x14ac:dyDescent="0.35">
      <c r="A4816" t="s">
        <v>10</v>
      </c>
      <c r="C4816" t="s">
        <v>19</v>
      </c>
      <c r="D4816" t="s">
        <v>44</v>
      </c>
      <c r="E4816" t="s">
        <v>691</v>
      </c>
      <c r="F4816" t="s">
        <v>692</v>
      </c>
      <c r="G4816">
        <v>4050</v>
      </c>
      <c r="H4816" t="s">
        <v>670</v>
      </c>
      <c r="I4816">
        <v>63300052</v>
      </c>
      <c r="J4816" t="s">
        <v>1541</v>
      </c>
      <c r="K4816" s="3"/>
      <c r="L4816" s="3">
        <v>51683.098019297642</v>
      </c>
      <c r="M4816" s="3">
        <v>53492.006449973058</v>
      </c>
      <c r="N4816" s="107"/>
      <c r="O4816" s="100"/>
      <c r="P4816" s="3">
        <f t="shared" si="75"/>
        <v>105175.10446927071</v>
      </c>
    </row>
    <row r="4817" spans="1:16" x14ac:dyDescent="0.35">
      <c r="A4817" t="s">
        <v>10</v>
      </c>
      <c r="C4817" t="s">
        <v>19</v>
      </c>
      <c r="D4817" t="s">
        <v>44</v>
      </c>
      <c r="E4817" t="s">
        <v>691</v>
      </c>
      <c r="F4817" t="s">
        <v>692</v>
      </c>
      <c r="G4817">
        <v>4050</v>
      </c>
      <c r="H4817" t="s">
        <v>670</v>
      </c>
      <c r="I4817">
        <v>63300056</v>
      </c>
      <c r="J4817" t="s">
        <v>1536</v>
      </c>
      <c r="K4817" s="3"/>
      <c r="L4817" s="3">
        <v>250035.94895847049</v>
      </c>
      <c r="M4817" s="3">
        <v>258787.20717201693</v>
      </c>
      <c r="N4817" s="107"/>
      <c r="O4817" s="100"/>
      <c r="P4817" s="3">
        <f t="shared" si="75"/>
        <v>508823.15613048745</v>
      </c>
    </row>
    <row r="4818" spans="1:16" x14ac:dyDescent="0.35">
      <c r="A4818" t="s">
        <v>10</v>
      </c>
      <c r="C4818" t="s">
        <v>19</v>
      </c>
      <c r="D4818" t="s">
        <v>44</v>
      </c>
      <c r="E4818" t="s">
        <v>691</v>
      </c>
      <c r="F4818" t="s">
        <v>692</v>
      </c>
      <c r="G4818">
        <v>4050</v>
      </c>
      <c r="H4818" t="s">
        <v>670</v>
      </c>
      <c r="I4818">
        <v>63300060</v>
      </c>
      <c r="J4818" t="s">
        <v>1546</v>
      </c>
      <c r="K4818" s="3"/>
      <c r="L4818" s="3">
        <v>4503.9999995999997</v>
      </c>
      <c r="M4818" s="3">
        <v>4503.9999995999997</v>
      </c>
      <c r="N4818" s="107"/>
      <c r="O4818" s="100"/>
      <c r="P4818" s="3">
        <f t="shared" si="75"/>
        <v>9007.9999991999994</v>
      </c>
    </row>
    <row r="4819" spans="1:16" x14ac:dyDescent="0.35">
      <c r="A4819" t="s">
        <v>10</v>
      </c>
      <c r="C4819" t="s">
        <v>19</v>
      </c>
      <c r="D4819" t="s">
        <v>44</v>
      </c>
      <c r="E4819" t="s">
        <v>691</v>
      </c>
      <c r="F4819" t="s">
        <v>692</v>
      </c>
      <c r="G4819">
        <v>4050</v>
      </c>
      <c r="H4819" t="s">
        <v>670</v>
      </c>
      <c r="I4819">
        <v>63300065</v>
      </c>
      <c r="J4819" t="s">
        <v>1627</v>
      </c>
      <c r="K4819" s="3"/>
      <c r="L4819" s="3">
        <v>10509</v>
      </c>
      <c r="M4819" s="3">
        <v>10509</v>
      </c>
      <c r="N4819" s="107"/>
      <c r="O4819" s="100"/>
      <c r="P4819" s="3">
        <f t="shared" si="75"/>
        <v>21018</v>
      </c>
    </row>
    <row r="4820" spans="1:16" x14ac:dyDescent="0.35">
      <c r="A4820" t="s">
        <v>10</v>
      </c>
      <c r="C4820" t="s">
        <v>19</v>
      </c>
      <c r="D4820" t="s">
        <v>44</v>
      </c>
      <c r="E4820" t="s">
        <v>691</v>
      </c>
      <c r="F4820" t="s">
        <v>692</v>
      </c>
      <c r="G4820">
        <v>4050</v>
      </c>
      <c r="H4820" t="s">
        <v>670</v>
      </c>
      <c r="I4820">
        <v>63300150</v>
      </c>
      <c r="J4820" t="s">
        <v>1680</v>
      </c>
      <c r="K4820" s="3"/>
      <c r="L4820" s="3">
        <v>115630.52418041616</v>
      </c>
      <c r="M4820" s="3">
        <v>117943.13466402449</v>
      </c>
      <c r="N4820" s="107"/>
      <c r="O4820" s="100"/>
      <c r="P4820" s="3">
        <f t="shared" si="75"/>
        <v>233573.65884444065</v>
      </c>
    </row>
    <row r="4821" spans="1:16" x14ac:dyDescent="0.35">
      <c r="A4821" t="s">
        <v>10</v>
      </c>
      <c r="C4821" t="s">
        <v>19</v>
      </c>
      <c r="D4821" t="s">
        <v>44</v>
      </c>
      <c r="E4821" t="s">
        <v>691</v>
      </c>
      <c r="F4821" t="s">
        <v>692</v>
      </c>
      <c r="G4821">
        <v>4050</v>
      </c>
      <c r="H4821" t="s">
        <v>670</v>
      </c>
      <c r="I4821">
        <v>63300152</v>
      </c>
      <c r="J4821" t="s">
        <v>1741</v>
      </c>
      <c r="K4821" s="3"/>
      <c r="L4821" s="3">
        <v>16042.968000000001</v>
      </c>
      <c r="M4821" s="3">
        <v>16363.827360000001</v>
      </c>
      <c r="N4821" s="107"/>
      <c r="O4821" s="100"/>
      <c r="P4821" s="3">
        <f t="shared" si="75"/>
        <v>32406.795360000004</v>
      </c>
    </row>
    <row r="4822" spans="1:16" x14ac:dyDescent="0.35">
      <c r="A4822" t="s">
        <v>10</v>
      </c>
      <c r="C4822" t="s">
        <v>19</v>
      </c>
      <c r="D4822" t="s">
        <v>44</v>
      </c>
      <c r="E4822" t="s">
        <v>691</v>
      </c>
      <c r="F4822" t="s">
        <v>692</v>
      </c>
      <c r="G4822">
        <v>4050</v>
      </c>
      <c r="H4822" t="s">
        <v>670</v>
      </c>
      <c r="I4822">
        <v>63300160</v>
      </c>
      <c r="J4822" t="s">
        <v>1878</v>
      </c>
      <c r="K4822" s="3"/>
      <c r="L4822" s="3">
        <v>29754.999999600001</v>
      </c>
      <c r="M4822" s="3">
        <v>29754.999999600001</v>
      </c>
      <c r="N4822" s="107"/>
      <c r="O4822" s="100"/>
      <c r="P4822" s="3">
        <f t="shared" si="75"/>
        <v>59509.999999200001</v>
      </c>
    </row>
    <row r="4823" spans="1:16" x14ac:dyDescent="0.35">
      <c r="A4823" t="s">
        <v>10</v>
      </c>
      <c r="C4823" t="s">
        <v>19</v>
      </c>
      <c r="D4823" t="s">
        <v>44</v>
      </c>
      <c r="E4823" t="s">
        <v>693</v>
      </c>
      <c r="F4823" t="s">
        <v>694</v>
      </c>
      <c r="G4823">
        <v>4050</v>
      </c>
      <c r="H4823" t="s">
        <v>670</v>
      </c>
      <c r="I4823">
        <v>63300033</v>
      </c>
      <c r="J4823" t="s">
        <v>1661</v>
      </c>
      <c r="K4823" s="3"/>
      <c r="L4823" s="3">
        <v>4062</v>
      </c>
      <c r="M4823" s="3">
        <v>4062</v>
      </c>
      <c r="N4823" s="107"/>
      <c r="O4823" s="100"/>
      <c r="P4823" s="3">
        <f t="shared" si="75"/>
        <v>8124</v>
      </c>
    </row>
    <row r="4824" spans="1:16" x14ac:dyDescent="0.35">
      <c r="A4824" t="s">
        <v>10</v>
      </c>
      <c r="C4824" t="s">
        <v>19</v>
      </c>
      <c r="D4824" t="s">
        <v>44</v>
      </c>
      <c r="E4824" t="s">
        <v>693</v>
      </c>
      <c r="F4824" t="s">
        <v>694</v>
      </c>
      <c r="G4824">
        <v>4050</v>
      </c>
      <c r="H4824" t="s">
        <v>670</v>
      </c>
      <c r="I4824">
        <v>63300052</v>
      </c>
      <c r="J4824" t="s">
        <v>1541</v>
      </c>
      <c r="K4824" s="3"/>
      <c r="L4824" s="3">
        <v>69603.269989296474</v>
      </c>
      <c r="M4824" s="3">
        <v>72039.384438921843</v>
      </c>
      <c r="N4824" s="107"/>
      <c r="O4824" s="100"/>
      <c r="P4824" s="3">
        <f t="shared" si="75"/>
        <v>141642.65442821832</v>
      </c>
    </row>
    <row r="4825" spans="1:16" x14ac:dyDescent="0.35">
      <c r="A4825" t="s">
        <v>10</v>
      </c>
      <c r="C4825" t="s">
        <v>19</v>
      </c>
      <c r="D4825" t="s">
        <v>44</v>
      </c>
      <c r="E4825" t="s">
        <v>693</v>
      </c>
      <c r="F4825" t="s">
        <v>694</v>
      </c>
      <c r="G4825">
        <v>4050</v>
      </c>
      <c r="H4825" t="s">
        <v>670</v>
      </c>
      <c r="I4825">
        <v>63300056</v>
      </c>
      <c r="J4825" t="s">
        <v>1536</v>
      </c>
      <c r="K4825" s="3"/>
      <c r="L4825" s="3">
        <v>246402.51483386033</v>
      </c>
      <c r="M4825" s="3">
        <v>255026.60285304542</v>
      </c>
      <c r="N4825" s="107"/>
      <c r="O4825" s="100"/>
      <c r="P4825" s="3">
        <f t="shared" si="75"/>
        <v>501429.11768690578</v>
      </c>
    </row>
    <row r="4826" spans="1:16" x14ac:dyDescent="0.35">
      <c r="A4826" t="s">
        <v>10</v>
      </c>
      <c r="C4826" t="s">
        <v>19</v>
      </c>
      <c r="D4826" t="s">
        <v>44</v>
      </c>
      <c r="E4826" t="s">
        <v>693</v>
      </c>
      <c r="F4826" t="s">
        <v>694</v>
      </c>
      <c r="G4826">
        <v>4050</v>
      </c>
      <c r="H4826" t="s">
        <v>670</v>
      </c>
      <c r="I4826">
        <v>63300065</v>
      </c>
      <c r="J4826" t="s">
        <v>1627</v>
      </c>
      <c r="K4826" s="3"/>
      <c r="L4826" s="3">
        <v>14423.076922800001</v>
      </c>
      <c r="M4826" s="3">
        <v>14423.076922800001</v>
      </c>
      <c r="N4826" s="107"/>
      <c r="O4826" s="100"/>
      <c r="P4826" s="3">
        <f t="shared" si="75"/>
        <v>28846.153845600002</v>
      </c>
    </row>
    <row r="4827" spans="1:16" x14ac:dyDescent="0.35">
      <c r="A4827" t="s">
        <v>10</v>
      </c>
      <c r="C4827" t="s">
        <v>19</v>
      </c>
      <c r="D4827" t="s">
        <v>44</v>
      </c>
      <c r="E4827" t="s">
        <v>693</v>
      </c>
      <c r="F4827" t="s">
        <v>694</v>
      </c>
      <c r="G4827">
        <v>4050</v>
      </c>
      <c r="H4827" t="s">
        <v>670</v>
      </c>
      <c r="I4827">
        <v>63300150</v>
      </c>
      <c r="J4827" t="s">
        <v>1680</v>
      </c>
      <c r="K4827" s="3"/>
      <c r="L4827" s="3">
        <v>75848.780591999996</v>
      </c>
      <c r="M4827" s="3">
        <v>77365.756203839992</v>
      </c>
      <c r="N4827" s="107"/>
      <c r="O4827" s="100"/>
      <c r="P4827" s="3">
        <f t="shared" si="75"/>
        <v>153214.53679583999</v>
      </c>
    </row>
    <row r="4828" spans="1:16" x14ac:dyDescent="0.35">
      <c r="A4828" t="s">
        <v>10</v>
      </c>
      <c r="C4828" t="s">
        <v>19</v>
      </c>
      <c r="D4828" t="s">
        <v>44</v>
      </c>
      <c r="E4828" t="s">
        <v>693</v>
      </c>
      <c r="F4828" t="s">
        <v>694</v>
      </c>
      <c r="G4828">
        <v>4050</v>
      </c>
      <c r="H4828" t="s">
        <v>670</v>
      </c>
      <c r="I4828">
        <v>63300160</v>
      </c>
      <c r="J4828" t="s">
        <v>1878</v>
      </c>
      <c r="K4828" s="3"/>
      <c r="L4828" s="3">
        <v>1104</v>
      </c>
      <c r="M4828" s="3">
        <v>1104</v>
      </c>
      <c r="N4828" s="107"/>
      <c r="O4828" s="100"/>
      <c r="P4828" s="3">
        <f t="shared" si="75"/>
        <v>2208</v>
      </c>
    </row>
    <row r="4829" spans="1:16" x14ac:dyDescent="0.35">
      <c r="A4829" t="s">
        <v>10</v>
      </c>
      <c r="C4829" t="s">
        <v>19</v>
      </c>
      <c r="D4829" t="s">
        <v>44</v>
      </c>
      <c r="E4829" t="s">
        <v>695</v>
      </c>
      <c r="F4829" t="s">
        <v>696</v>
      </c>
      <c r="G4829">
        <v>4050</v>
      </c>
      <c r="H4829" t="s">
        <v>670</v>
      </c>
      <c r="I4829">
        <v>63300052</v>
      </c>
      <c r="J4829" t="s">
        <v>1541</v>
      </c>
      <c r="K4829" s="3"/>
      <c r="L4829" s="3">
        <v>31771.562010332393</v>
      </c>
      <c r="M4829" s="3">
        <v>32883.566680694021</v>
      </c>
      <c r="N4829" s="107"/>
      <c r="O4829" s="100"/>
      <c r="P4829" s="3">
        <f t="shared" si="75"/>
        <v>64655.128691026417</v>
      </c>
    </row>
    <row r="4830" spans="1:16" x14ac:dyDescent="0.35">
      <c r="A4830" t="s">
        <v>10</v>
      </c>
      <c r="C4830" t="s">
        <v>19</v>
      </c>
      <c r="D4830" t="s">
        <v>44</v>
      </c>
      <c r="E4830" t="s">
        <v>695</v>
      </c>
      <c r="F4830" t="s">
        <v>696</v>
      </c>
      <c r="G4830">
        <v>4050</v>
      </c>
      <c r="H4830" t="s">
        <v>670</v>
      </c>
      <c r="I4830">
        <v>63300056</v>
      </c>
      <c r="J4830" t="s">
        <v>1536</v>
      </c>
      <c r="K4830" s="3"/>
      <c r="L4830" s="3">
        <v>980814.68284297804</v>
      </c>
      <c r="M4830" s="3">
        <v>1015143.1967424823</v>
      </c>
      <c r="N4830" s="107"/>
      <c r="O4830" s="100"/>
      <c r="P4830" s="3">
        <f t="shared" si="75"/>
        <v>1995957.8795854603</v>
      </c>
    </row>
    <row r="4831" spans="1:16" x14ac:dyDescent="0.35">
      <c r="A4831" t="s">
        <v>10</v>
      </c>
      <c r="C4831" t="s">
        <v>19</v>
      </c>
      <c r="D4831" t="s">
        <v>44</v>
      </c>
      <c r="E4831" t="s">
        <v>697</v>
      </c>
      <c r="F4831" t="s">
        <v>698</v>
      </c>
      <c r="G4831">
        <v>4050</v>
      </c>
      <c r="H4831" t="s">
        <v>670</v>
      </c>
      <c r="I4831">
        <v>63300056</v>
      </c>
      <c r="J4831" t="s">
        <v>1536</v>
      </c>
      <c r="K4831" s="3"/>
      <c r="L4831" s="3">
        <v>12724.012641138321</v>
      </c>
      <c r="M4831" s="3">
        <v>13169.35308357816</v>
      </c>
      <c r="N4831" s="107"/>
      <c r="O4831" s="100"/>
      <c r="P4831" s="3">
        <f t="shared" si="75"/>
        <v>25893.365724716481</v>
      </c>
    </row>
    <row r="4832" spans="1:16" x14ac:dyDescent="0.35">
      <c r="A4832" t="s">
        <v>10</v>
      </c>
      <c r="C4832" t="s">
        <v>19</v>
      </c>
      <c r="D4832" t="s">
        <v>44</v>
      </c>
      <c r="E4832" t="s">
        <v>699</v>
      </c>
      <c r="F4832" t="s">
        <v>700</v>
      </c>
      <c r="G4832">
        <v>4050</v>
      </c>
      <c r="H4832" t="s">
        <v>670</v>
      </c>
      <c r="I4832">
        <v>63300030</v>
      </c>
      <c r="J4832" t="s">
        <v>1488</v>
      </c>
      <c r="K4832" s="3"/>
      <c r="L4832" s="3">
        <v>71736</v>
      </c>
      <c r="M4832" s="3">
        <v>71736</v>
      </c>
      <c r="N4832" s="107"/>
      <c r="O4832" s="100"/>
      <c r="P4832" s="3">
        <f t="shared" si="75"/>
        <v>143472</v>
      </c>
    </row>
    <row r="4833" spans="1:16" x14ac:dyDescent="0.35">
      <c r="A4833" t="s">
        <v>10</v>
      </c>
      <c r="C4833" t="s">
        <v>19</v>
      </c>
      <c r="D4833" t="s">
        <v>44</v>
      </c>
      <c r="E4833" t="s">
        <v>699</v>
      </c>
      <c r="F4833" t="s">
        <v>700</v>
      </c>
      <c r="G4833">
        <v>4050</v>
      </c>
      <c r="H4833" t="s">
        <v>670</v>
      </c>
      <c r="I4833">
        <v>63300052</v>
      </c>
      <c r="J4833" t="s">
        <v>1541</v>
      </c>
      <c r="K4833" s="3"/>
      <c r="L4833" s="3">
        <v>133285.49810458923</v>
      </c>
      <c r="M4833" s="3">
        <v>137950.49053824984</v>
      </c>
      <c r="N4833" s="107"/>
      <c r="O4833" s="100"/>
      <c r="P4833" s="3">
        <f t="shared" si="75"/>
        <v>271235.98864283907</v>
      </c>
    </row>
    <row r="4834" spans="1:16" x14ac:dyDescent="0.35">
      <c r="A4834" t="s">
        <v>10</v>
      </c>
      <c r="C4834" t="s">
        <v>19</v>
      </c>
      <c r="D4834" t="s">
        <v>44</v>
      </c>
      <c r="E4834" t="s">
        <v>699</v>
      </c>
      <c r="F4834" t="s">
        <v>700</v>
      </c>
      <c r="G4834">
        <v>4050</v>
      </c>
      <c r="H4834" t="s">
        <v>670</v>
      </c>
      <c r="I4834">
        <v>63300056</v>
      </c>
      <c r="J4834" t="s">
        <v>1536</v>
      </c>
      <c r="K4834" s="3"/>
      <c r="L4834" s="3">
        <v>527629.90782856033</v>
      </c>
      <c r="M4834" s="3">
        <v>546096.95460255991</v>
      </c>
      <c r="N4834" s="107"/>
      <c r="O4834" s="100"/>
      <c r="P4834" s="3">
        <f t="shared" si="75"/>
        <v>1073726.8624311201</v>
      </c>
    </row>
    <row r="4835" spans="1:16" x14ac:dyDescent="0.35">
      <c r="A4835" t="s">
        <v>10</v>
      </c>
      <c r="C4835" t="s">
        <v>19</v>
      </c>
      <c r="D4835" t="s">
        <v>44</v>
      </c>
      <c r="E4835" t="s">
        <v>699</v>
      </c>
      <c r="F4835" t="s">
        <v>700</v>
      </c>
      <c r="G4835">
        <v>4050</v>
      </c>
      <c r="H4835" t="s">
        <v>670</v>
      </c>
      <c r="I4835">
        <v>63300060</v>
      </c>
      <c r="J4835" t="s">
        <v>1546</v>
      </c>
      <c r="K4835" s="3"/>
      <c r="L4835" s="3">
        <v>3000</v>
      </c>
      <c r="M4835" s="3">
        <v>3000</v>
      </c>
      <c r="N4835" s="107"/>
      <c r="O4835" s="100"/>
      <c r="P4835" s="3">
        <f t="shared" si="75"/>
        <v>6000</v>
      </c>
    </row>
    <row r="4836" spans="1:16" x14ac:dyDescent="0.35">
      <c r="A4836" t="s">
        <v>10</v>
      </c>
      <c r="C4836" t="s">
        <v>19</v>
      </c>
      <c r="D4836" t="s">
        <v>44</v>
      </c>
      <c r="E4836" t="s">
        <v>699</v>
      </c>
      <c r="F4836" t="s">
        <v>700</v>
      </c>
      <c r="G4836">
        <v>4050</v>
      </c>
      <c r="H4836" t="s">
        <v>670</v>
      </c>
      <c r="I4836">
        <v>63300065</v>
      </c>
      <c r="J4836" t="s">
        <v>1627</v>
      </c>
      <c r="K4836" s="3"/>
      <c r="L4836" s="3">
        <v>999.99999960000002</v>
      </c>
      <c r="M4836" s="3">
        <v>999.99999960000002</v>
      </c>
      <c r="N4836" s="107"/>
      <c r="O4836" s="100"/>
      <c r="P4836" s="3">
        <f t="shared" si="75"/>
        <v>1999.9999992</v>
      </c>
    </row>
    <row r="4837" spans="1:16" x14ac:dyDescent="0.35">
      <c r="A4837" t="s">
        <v>10</v>
      </c>
      <c r="C4837" t="s">
        <v>19</v>
      </c>
      <c r="D4837" t="s">
        <v>44</v>
      </c>
      <c r="E4837" t="s">
        <v>699</v>
      </c>
      <c r="F4837" t="s">
        <v>700</v>
      </c>
      <c r="G4837">
        <v>4050</v>
      </c>
      <c r="H4837" t="s">
        <v>670</v>
      </c>
      <c r="I4837">
        <v>63300150</v>
      </c>
      <c r="J4837" t="s">
        <v>1680</v>
      </c>
      <c r="K4837" s="3"/>
      <c r="L4837" s="3">
        <v>31611.513600000002</v>
      </c>
      <c r="M4837" s="3">
        <v>32243.743872000003</v>
      </c>
      <c r="N4837" s="107"/>
      <c r="O4837" s="100"/>
      <c r="P4837" s="3">
        <f t="shared" si="75"/>
        <v>63855.257472000005</v>
      </c>
    </row>
    <row r="4838" spans="1:16" x14ac:dyDescent="0.35">
      <c r="A4838" t="s">
        <v>10</v>
      </c>
      <c r="C4838" t="s">
        <v>19</v>
      </c>
      <c r="D4838" t="s">
        <v>44</v>
      </c>
      <c r="E4838" t="s">
        <v>699</v>
      </c>
      <c r="F4838" t="s">
        <v>700</v>
      </c>
      <c r="G4838">
        <v>4050</v>
      </c>
      <c r="H4838" t="s">
        <v>670</v>
      </c>
      <c r="I4838">
        <v>63300160</v>
      </c>
      <c r="J4838" t="s">
        <v>1878</v>
      </c>
      <c r="K4838" s="3"/>
      <c r="L4838" s="3">
        <v>6000</v>
      </c>
      <c r="M4838" s="3">
        <v>6000</v>
      </c>
      <c r="N4838" s="107"/>
      <c r="O4838" s="100"/>
      <c r="P4838" s="3">
        <f t="shared" si="75"/>
        <v>12000</v>
      </c>
    </row>
    <row r="4839" spans="1:16" x14ac:dyDescent="0.35">
      <c r="A4839" t="s">
        <v>10</v>
      </c>
      <c r="C4839" t="s">
        <v>19</v>
      </c>
      <c r="D4839" t="s">
        <v>44</v>
      </c>
      <c r="E4839" t="s">
        <v>701</v>
      </c>
      <c r="F4839" t="s">
        <v>702</v>
      </c>
      <c r="G4839">
        <v>4050</v>
      </c>
      <c r="H4839" t="s">
        <v>670</v>
      </c>
      <c r="I4839">
        <v>63300052</v>
      </c>
      <c r="J4839" t="s">
        <v>1541</v>
      </c>
      <c r="K4839" s="3"/>
      <c r="L4839" s="3">
        <v>4746.1433188296596</v>
      </c>
      <c r="M4839" s="3">
        <v>4912.2583349886972</v>
      </c>
      <c r="N4839" s="107"/>
      <c r="O4839" s="100"/>
      <c r="P4839" s="3">
        <f t="shared" si="75"/>
        <v>9658.4016538183569</v>
      </c>
    </row>
    <row r="4840" spans="1:16" x14ac:dyDescent="0.35">
      <c r="A4840" t="s">
        <v>10</v>
      </c>
      <c r="C4840" t="s">
        <v>19</v>
      </c>
      <c r="D4840" t="s">
        <v>44</v>
      </c>
      <c r="E4840" t="s">
        <v>701</v>
      </c>
      <c r="F4840" t="s">
        <v>702</v>
      </c>
      <c r="G4840">
        <v>4050</v>
      </c>
      <c r="H4840" t="s">
        <v>670</v>
      </c>
      <c r="I4840">
        <v>63300056</v>
      </c>
      <c r="J4840" t="s">
        <v>1536</v>
      </c>
      <c r="K4840" s="3"/>
      <c r="L4840" s="3">
        <v>5284.4297371886241</v>
      </c>
      <c r="M4840" s="3">
        <v>5469.3847779902253</v>
      </c>
      <c r="N4840" s="107"/>
      <c r="O4840" s="100"/>
      <c r="P4840" s="3">
        <f t="shared" si="75"/>
        <v>10753.814515178849</v>
      </c>
    </row>
    <row r="4841" spans="1:16" x14ac:dyDescent="0.35">
      <c r="A4841" t="s">
        <v>10</v>
      </c>
      <c r="C4841" t="s">
        <v>19</v>
      </c>
      <c r="D4841" t="s">
        <v>44</v>
      </c>
      <c r="E4841" t="s">
        <v>703</v>
      </c>
      <c r="F4841" t="s">
        <v>704</v>
      </c>
      <c r="G4841">
        <v>4050</v>
      </c>
      <c r="H4841" t="s">
        <v>670</v>
      </c>
      <c r="I4841">
        <v>63300030</v>
      </c>
      <c r="J4841" t="s">
        <v>1488</v>
      </c>
      <c r="K4841" s="3"/>
      <c r="L4841" s="3">
        <v>22104</v>
      </c>
      <c r="M4841" s="3">
        <v>22104</v>
      </c>
      <c r="N4841" s="107"/>
      <c r="O4841" s="100"/>
      <c r="P4841" s="3">
        <f t="shared" si="75"/>
        <v>44208</v>
      </c>
    </row>
    <row r="4842" spans="1:16" x14ac:dyDescent="0.35">
      <c r="A4842" t="s">
        <v>10</v>
      </c>
      <c r="C4842" t="s">
        <v>19</v>
      </c>
      <c r="D4842" t="s">
        <v>44</v>
      </c>
      <c r="E4842" t="s">
        <v>703</v>
      </c>
      <c r="F4842" t="s">
        <v>704</v>
      </c>
      <c r="G4842">
        <v>4050</v>
      </c>
      <c r="H4842" t="s">
        <v>670</v>
      </c>
      <c r="I4842">
        <v>63300033</v>
      </c>
      <c r="J4842" t="s">
        <v>1661</v>
      </c>
      <c r="K4842" s="3"/>
      <c r="L4842" s="3">
        <v>4680</v>
      </c>
      <c r="M4842" s="3">
        <v>4680</v>
      </c>
      <c r="N4842" s="107"/>
      <c r="O4842" s="100"/>
      <c r="P4842" s="3">
        <f t="shared" si="75"/>
        <v>9360</v>
      </c>
    </row>
    <row r="4843" spans="1:16" x14ac:dyDescent="0.35">
      <c r="A4843" t="s">
        <v>10</v>
      </c>
      <c r="C4843" t="s">
        <v>19</v>
      </c>
      <c r="D4843" t="s">
        <v>44</v>
      </c>
      <c r="E4843" t="s">
        <v>703</v>
      </c>
      <c r="F4843" t="s">
        <v>704</v>
      </c>
      <c r="G4843">
        <v>4050</v>
      </c>
      <c r="H4843" t="s">
        <v>670</v>
      </c>
      <c r="I4843">
        <v>63300052</v>
      </c>
      <c r="J4843" t="s">
        <v>1541</v>
      </c>
      <c r="K4843" s="3"/>
      <c r="L4843" s="3">
        <v>23159.107300874464</v>
      </c>
      <c r="M4843" s="3">
        <v>23969.676056405067</v>
      </c>
      <c r="N4843" s="107"/>
      <c r="O4843" s="100"/>
      <c r="P4843" s="3">
        <f t="shared" si="75"/>
        <v>47128.783357279535</v>
      </c>
    </row>
    <row r="4844" spans="1:16" x14ac:dyDescent="0.35">
      <c r="A4844" t="s">
        <v>10</v>
      </c>
      <c r="C4844" t="s">
        <v>19</v>
      </c>
      <c r="D4844" t="s">
        <v>44</v>
      </c>
      <c r="E4844" t="s">
        <v>703</v>
      </c>
      <c r="F4844" t="s">
        <v>704</v>
      </c>
      <c r="G4844">
        <v>4050</v>
      </c>
      <c r="H4844" t="s">
        <v>670</v>
      </c>
      <c r="I4844">
        <v>63300056</v>
      </c>
      <c r="J4844" t="s">
        <v>1536</v>
      </c>
      <c r="K4844" s="3"/>
      <c r="L4844" s="3">
        <v>75877.461334506675</v>
      </c>
      <c r="M4844" s="3">
        <v>78533.172481214409</v>
      </c>
      <c r="N4844" s="107"/>
      <c r="O4844" s="100"/>
      <c r="P4844" s="3">
        <f t="shared" si="75"/>
        <v>154410.63381572108</v>
      </c>
    </row>
    <row r="4845" spans="1:16" x14ac:dyDescent="0.35">
      <c r="A4845" t="s">
        <v>10</v>
      </c>
      <c r="C4845" t="s">
        <v>19</v>
      </c>
      <c r="D4845" t="s">
        <v>44</v>
      </c>
      <c r="E4845" t="s">
        <v>703</v>
      </c>
      <c r="F4845" t="s">
        <v>704</v>
      </c>
      <c r="G4845">
        <v>4050</v>
      </c>
      <c r="H4845" t="s">
        <v>670</v>
      </c>
      <c r="I4845">
        <v>63300060</v>
      </c>
      <c r="J4845" t="s">
        <v>1546</v>
      </c>
      <c r="K4845" s="3"/>
      <c r="L4845" s="3">
        <v>18461.000000399999</v>
      </c>
      <c r="M4845" s="3">
        <v>18461.000000399999</v>
      </c>
      <c r="N4845" s="107"/>
      <c r="O4845" s="100"/>
      <c r="P4845" s="3">
        <f t="shared" si="75"/>
        <v>36922.000000799999</v>
      </c>
    </row>
    <row r="4846" spans="1:16" x14ac:dyDescent="0.35">
      <c r="A4846" t="s">
        <v>10</v>
      </c>
      <c r="C4846" t="s">
        <v>19</v>
      </c>
      <c r="D4846" t="s">
        <v>44</v>
      </c>
      <c r="E4846" t="s">
        <v>703</v>
      </c>
      <c r="F4846" t="s">
        <v>704</v>
      </c>
      <c r="G4846">
        <v>4050</v>
      </c>
      <c r="H4846" t="s">
        <v>670</v>
      </c>
      <c r="I4846">
        <v>63300065</v>
      </c>
      <c r="J4846" t="s">
        <v>1627</v>
      </c>
      <c r="K4846" s="3"/>
      <c r="L4846" s="3">
        <v>11940</v>
      </c>
      <c r="M4846" s="3">
        <v>11940</v>
      </c>
      <c r="N4846" s="107"/>
      <c r="O4846" s="100"/>
      <c r="P4846" s="3">
        <f t="shared" si="75"/>
        <v>23880</v>
      </c>
    </row>
    <row r="4847" spans="1:16" x14ac:dyDescent="0.35">
      <c r="A4847" t="s">
        <v>10</v>
      </c>
      <c r="C4847" t="s">
        <v>19</v>
      </c>
      <c r="D4847" t="s">
        <v>44</v>
      </c>
      <c r="E4847" t="s">
        <v>703</v>
      </c>
      <c r="F4847" t="s">
        <v>704</v>
      </c>
      <c r="G4847">
        <v>4050</v>
      </c>
      <c r="H4847" t="s">
        <v>670</v>
      </c>
      <c r="I4847">
        <v>63300150</v>
      </c>
      <c r="J4847" t="s">
        <v>1680</v>
      </c>
      <c r="K4847" s="3"/>
      <c r="L4847" s="3">
        <v>28315.526399999999</v>
      </c>
      <c r="M4847" s="3">
        <v>28881.836928000001</v>
      </c>
      <c r="N4847" s="107"/>
      <c r="O4847" s="100"/>
      <c r="P4847" s="3">
        <f t="shared" si="75"/>
        <v>57197.363327999999</v>
      </c>
    </row>
    <row r="4848" spans="1:16" x14ac:dyDescent="0.35">
      <c r="A4848" t="s">
        <v>10</v>
      </c>
      <c r="C4848" t="s">
        <v>19</v>
      </c>
      <c r="D4848" t="s">
        <v>44</v>
      </c>
      <c r="E4848" t="s">
        <v>705</v>
      </c>
      <c r="F4848" t="s">
        <v>706</v>
      </c>
      <c r="G4848">
        <v>4050</v>
      </c>
      <c r="H4848" t="s">
        <v>670</v>
      </c>
      <c r="I4848">
        <v>63300052</v>
      </c>
      <c r="J4848" t="s">
        <v>1541</v>
      </c>
      <c r="K4848" s="3"/>
      <c r="L4848" s="3">
        <v>2426.4260873613448</v>
      </c>
      <c r="M4848" s="3">
        <v>2511.3510004189916</v>
      </c>
      <c r="N4848" s="107"/>
      <c r="O4848" s="100"/>
      <c r="P4848" s="3">
        <f t="shared" si="75"/>
        <v>4937.7770877803359</v>
      </c>
    </row>
    <row r="4849" spans="1:16" x14ac:dyDescent="0.35">
      <c r="A4849" t="s">
        <v>10</v>
      </c>
      <c r="C4849" t="s">
        <v>19</v>
      </c>
      <c r="D4849" t="s">
        <v>44</v>
      </c>
      <c r="E4849" t="s">
        <v>707</v>
      </c>
      <c r="F4849" t="s">
        <v>708</v>
      </c>
      <c r="G4849">
        <v>4050</v>
      </c>
      <c r="H4849" t="s">
        <v>670</v>
      </c>
      <c r="I4849">
        <v>63300056</v>
      </c>
      <c r="J4849" t="s">
        <v>1536</v>
      </c>
      <c r="K4849" s="3"/>
      <c r="L4849" s="3">
        <v>1969.1382695222471</v>
      </c>
      <c r="M4849" s="3">
        <v>2038.0581089555255</v>
      </c>
      <c r="N4849" s="107"/>
      <c r="O4849" s="100"/>
      <c r="P4849" s="3">
        <f t="shared" si="75"/>
        <v>4007.1963784777727</v>
      </c>
    </row>
    <row r="4850" spans="1:16" x14ac:dyDescent="0.35">
      <c r="A4850" t="s">
        <v>10</v>
      </c>
      <c r="C4850" t="s">
        <v>19</v>
      </c>
      <c r="D4850" t="s">
        <v>44</v>
      </c>
      <c r="E4850" t="s">
        <v>709</v>
      </c>
      <c r="F4850" t="s">
        <v>710</v>
      </c>
      <c r="G4850">
        <v>4050</v>
      </c>
      <c r="H4850" t="s">
        <v>670</v>
      </c>
      <c r="I4850">
        <v>63300030</v>
      </c>
      <c r="J4850" t="s">
        <v>1488</v>
      </c>
      <c r="K4850" s="3"/>
      <c r="L4850" s="3">
        <v>5508</v>
      </c>
      <c r="M4850" s="3">
        <v>5508</v>
      </c>
      <c r="N4850" s="107"/>
      <c r="O4850" s="100"/>
      <c r="P4850" s="3">
        <f t="shared" si="75"/>
        <v>11016</v>
      </c>
    </row>
    <row r="4851" spans="1:16" x14ac:dyDescent="0.35">
      <c r="A4851" t="s">
        <v>10</v>
      </c>
      <c r="C4851" t="s">
        <v>19</v>
      </c>
      <c r="D4851" t="s">
        <v>44</v>
      </c>
      <c r="E4851" t="s">
        <v>709</v>
      </c>
      <c r="F4851" t="s">
        <v>710</v>
      </c>
      <c r="G4851">
        <v>4050</v>
      </c>
      <c r="H4851" t="s">
        <v>670</v>
      </c>
      <c r="I4851">
        <v>63300052</v>
      </c>
      <c r="J4851" t="s">
        <v>1541</v>
      </c>
      <c r="K4851" s="3"/>
      <c r="L4851" s="3">
        <v>53428.037479510196</v>
      </c>
      <c r="M4851" s="3">
        <v>55298.018791293049</v>
      </c>
      <c r="N4851" s="107"/>
      <c r="O4851" s="100"/>
      <c r="P4851" s="3">
        <f t="shared" si="75"/>
        <v>108726.05627080324</v>
      </c>
    </row>
    <row r="4852" spans="1:16" x14ac:dyDescent="0.35">
      <c r="A4852" t="s">
        <v>10</v>
      </c>
      <c r="C4852" t="s">
        <v>19</v>
      </c>
      <c r="D4852" t="s">
        <v>44</v>
      </c>
      <c r="E4852" t="s">
        <v>709</v>
      </c>
      <c r="F4852" t="s">
        <v>710</v>
      </c>
      <c r="G4852">
        <v>4050</v>
      </c>
      <c r="H4852" t="s">
        <v>670</v>
      </c>
      <c r="I4852">
        <v>63300056</v>
      </c>
      <c r="J4852" t="s">
        <v>1536</v>
      </c>
      <c r="K4852" s="3"/>
      <c r="L4852" s="3">
        <v>37479.265061201208</v>
      </c>
      <c r="M4852" s="3">
        <v>38791.039338343246</v>
      </c>
      <c r="N4852" s="107"/>
      <c r="O4852" s="100"/>
      <c r="P4852" s="3">
        <f t="shared" si="75"/>
        <v>76270.30439954446</v>
      </c>
    </row>
    <row r="4853" spans="1:16" x14ac:dyDescent="0.35">
      <c r="A4853" t="s">
        <v>10</v>
      </c>
      <c r="C4853" t="s">
        <v>19</v>
      </c>
      <c r="D4853" t="s">
        <v>44</v>
      </c>
      <c r="E4853" t="s">
        <v>711</v>
      </c>
      <c r="F4853" t="s">
        <v>712</v>
      </c>
      <c r="G4853">
        <v>4050</v>
      </c>
      <c r="H4853" t="s">
        <v>670</v>
      </c>
      <c r="I4853">
        <v>63300052</v>
      </c>
      <c r="J4853" t="s">
        <v>1541</v>
      </c>
      <c r="K4853" s="3"/>
      <c r="L4853" s="3">
        <v>31025.409826831332</v>
      </c>
      <c r="M4853" s="3">
        <v>32111.299170770428</v>
      </c>
      <c r="N4853" s="107"/>
      <c r="O4853" s="100"/>
      <c r="P4853" s="3">
        <f t="shared" si="75"/>
        <v>63136.70899760176</v>
      </c>
    </row>
    <row r="4854" spans="1:16" x14ac:dyDescent="0.35">
      <c r="A4854" t="s">
        <v>10</v>
      </c>
      <c r="C4854" t="s">
        <v>19</v>
      </c>
      <c r="D4854" t="s">
        <v>44</v>
      </c>
      <c r="E4854" t="s">
        <v>711</v>
      </c>
      <c r="F4854" t="s">
        <v>712</v>
      </c>
      <c r="G4854">
        <v>4050</v>
      </c>
      <c r="H4854" t="s">
        <v>670</v>
      </c>
      <c r="I4854">
        <v>63300056</v>
      </c>
      <c r="J4854" t="s">
        <v>1536</v>
      </c>
      <c r="K4854" s="3"/>
      <c r="L4854" s="3">
        <v>40576.106582209279</v>
      </c>
      <c r="M4854" s="3">
        <v>41996.270312586603</v>
      </c>
      <c r="N4854" s="107"/>
      <c r="O4854" s="100"/>
      <c r="P4854" s="3">
        <f t="shared" si="75"/>
        <v>82572.376894795889</v>
      </c>
    </row>
    <row r="4855" spans="1:16" x14ac:dyDescent="0.35">
      <c r="A4855" t="s">
        <v>10</v>
      </c>
      <c r="C4855" t="s">
        <v>19</v>
      </c>
      <c r="D4855" t="s">
        <v>44</v>
      </c>
      <c r="E4855" t="s">
        <v>711</v>
      </c>
      <c r="F4855" t="s">
        <v>712</v>
      </c>
      <c r="G4855">
        <v>4050</v>
      </c>
      <c r="H4855" t="s">
        <v>670</v>
      </c>
      <c r="I4855">
        <v>63300060</v>
      </c>
      <c r="J4855" t="s">
        <v>1546</v>
      </c>
      <c r="K4855" s="3"/>
      <c r="L4855" s="3">
        <v>5637.9999995999997</v>
      </c>
      <c r="M4855" s="3">
        <v>5637.9999995999997</v>
      </c>
      <c r="N4855" s="107"/>
      <c r="O4855" s="100"/>
      <c r="P4855" s="3">
        <f t="shared" si="75"/>
        <v>11275.999999199999</v>
      </c>
    </row>
    <row r="4856" spans="1:16" x14ac:dyDescent="0.35">
      <c r="A4856" t="s">
        <v>10</v>
      </c>
      <c r="C4856" t="s">
        <v>19</v>
      </c>
      <c r="D4856" t="s">
        <v>44</v>
      </c>
      <c r="E4856" t="s">
        <v>711</v>
      </c>
      <c r="F4856" t="s">
        <v>712</v>
      </c>
      <c r="G4856">
        <v>4050</v>
      </c>
      <c r="H4856" t="s">
        <v>670</v>
      </c>
      <c r="I4856">
        <v>63300065</v>
      </c>
      <c r="J4856" t="s">
        <v>1627</v>
      </c>
      <c r="K4856" s="3"/>
      <c r="L4856" s="3">
        <v>19902.999999600001</v>
      </c>
      <c r="M4856" s="3">
        <v>19902.999999600001</v>
      </c>
      <c r="N4856" s="107"/>
      <c r="O4856" s="100"/>
      <c r="P4856" s="3">
        <f t="shared" si="75"/>
        <v>39805.999999200001</v>
      </c>
    </row>
    <row r="4857" spans="1:16" x14ac:dyDescent="0.35">
      <c r="A4857" t="s">
        <v>10</v>
      </c>
      <c r="C4857" t="s">
        <v>19</v>
      </c>
      <c r="D4857" t="s">
        <v>44</v>
      </c>
      <c r="E4857" t="s">
        <v>713</v>
      </c>
      <c r="F4857" t="s">
        <v>714</v>
      </c>
      <c r="G4857">
        <v>4050</v>
      </c>
      <c r="H4857" t="s">
        <v>670</v>
      </c>
      <c r="I4857">
        <v>63300052</v>
      </c>
      <c r="J4857" t="s">
        <v>1541</v>
      </c>
      <c r="K4857" s="3"/>
      <c r="L4857" s="3">
        <v>2254.5132571848826</v>
      </c>
      <c r="M4857" s="3">
        <v>2333.4212211863533</v>
      </c>
      <c r="N4857" s="107"/>
      <c r="O4857" s="100"/>
      <c r="P4857" s="3">
        <f t="shared" si="75"/>
        <v>4587.9344783712359</v>
      </c>
    </row>
    <row r="4858" spans="1:16" x14ac:dyDescent="0.35">
      <c r="A4858" t="s">
        <v>10</v>
      </c>
      <c r="C4858" t="s">
        <v>19</v>
      </c>
      <c r="D4858" t="s">
        <v>44</v>
      </c>
      <c r="E4858" t="s">
        <v>713</v>
      </c>
      <c r="F4858" t="s">
        <v>714</v>
      </c>
      <c r="G4858">
        <v>4050</v>
      </c>
      <c r="H4858" t="s">
        <v>670</v>
      </c>
      <c r="I4858">
        <v>63300056</v>
      </c>
      <c r="J4858" t="s">
        <v>1536</v>
      </c>
      <c r="K4858" s="3"/>
      <c r="L4858" s="3">
        <v>8532.9325009059958</v>
      </c>
      <c r="M4858" s="3">
        <v>8831.5851384377056</v>
      </c>
      <c r="N4858" s="107"/>
      <c r="O4858" s="100"/>
      <c r="P4858" s="3">
        <f t="shared" si="75"/>
        <v>17364.5176393437</v>
      </c>
    </row>
    <row r="4859" spans="1:16" x14ac:dyDescent="0.35">
      <c r="A4859" t="s">
        <v>10</v>
      </c>
      <c r="C4859" t="s">
        <v>19</v>
      </c>
      <c r="D4859" t="s">
        <v>44</v>
      </c>
      <c r="E4859" t="s">
        <v>713</v>
      </c>
      <c r="F4859" t="s">
        <v>714</v>
      </c>
      <c r="G4859">
        <v>4050</v>
      </c>
      <c r="H4859" t="s">
        <v>670</v>
      </c>
      <c r="I4859">
        <v>63300065</v>
      </c>
      <c r="J4859" t="s">
        <v>1627</v>
      </c>
      <c r="K4859" s="3"/>
      <c r="L4859" s="3">
        <v>25302.999999600001</v>
      </c>
      <c r="M4859" s="3">
        <v>25302.999999600001</v>
      </c>
      <c r="N4859" s="107"/>
      <c r="O4859" s="100"/>
      <c r="P4859" s="3">
        <f t="shared" si="75"/>
        <v>50605.999999200001</v>
      </c>
    </row>
    <row r="4860" spans="1:16" x14ac:dyDescent="0.35">
      <c r="A4860" t="s">
        <v>10</v>
      </c>
      <c r="C4860" t="s">
        <v>19</v>
      </c>
      <c r="D4860" t="s">
        <v>44</v>
      </c>
      <c r="E4860" t="s">
        <v>715</v>
      </c>
      <c r="F4860" t="s">
        <v>716</v>
      </c>
      <c r="G4860">
        <v>4050</v>
      </c>
      <c r="H4860" t="s">
        <v>670</v>
      </c>
      <c r="I4860">
        <v>63300052</v>
      </c>
      <c r="J4860" t="s">
        <v>1541</v>
      </c>
      <c r="K4860" s="3"/>
      <c r="L4860" s="3">
        <v>7483.4409100592466</v>
      </c>
      <c r="M4860" s="3">
        <v>7745.3613419113199</v>
      </c>
      <c r="N4860" s="107"/>
      <c r="O4860" s="100"/>
      <c r="P4860" s="3">
        <f t="shared" si="75"/>
        <v>15228.802251970566</v>
      </c>
    </row>
    <row r="4861" spans="1:16" x14ac:dyDescent="0.35">
      <c r="A4861" t="s">
        <v>10</v>
      </c>
      <c r="C4861" t="s">
        <v>19</v>
      </c>
      <c r="D4861" t="s">
        <v>44</v>
      </c>
      <c r="E4861" t="s">
        <v>715</v>
      </c>
      <c r="F4861" t="s">
        <v>716</v>
      </c>
      <c r="G4861">
        <v>4050</v>
      </c>
      <c r="H4861" t="s">
        <v>670</v>
      </c>
      <c r="I4861">
        <v>63300056</v>
      </c>
      <c r="J4861" t="s">
        <v>1536</v>
      </c>
      <c r="K4861" s="3"/>
      <c r="L4861" s="3">
        <v>34405.186946538306</v>
      </c>
      <c r="M4861" s="3">
        <v>35609.368489667148</v>
      </c>
      <c r="N4861" s="107"/>
      <c r="O4861" s="100"/>
      <c r="P4861" s="3">
        <f t="shared" si="75"/>
        <v>70014.555436205454</v>
      </c>
    </row>
    <row r="4862" spans="1:16" x14ac:dyDescent="0.35">
      <c r="A4862" t="s">
        <v>10</v>
      </c>
      <c r="C4862" t="s">
        <v>19</v>
      </c>
      <c r="D4862" t="s">
        <v>44</v>
      </c>
      <c r="E4862" t="s">
        <v>715</v>
      </c>
      <c r="F4862" t="s">
        <v>716</v>
      </c>
      <c r="G4862">
        <v>4050</v>
      </c>
      <c r="H4862" t="s">
        <v>670</v>
      </c>
      <c r="I4862">
        <v>63300065</v>
      </c>
      <c r="J4862" t="s">
        <v>1627</v>
      </c>
      <c r="K4862" s="3"/>
      <c r="L4862" s="3">
        <v>2430.9999996000001</v>
      </c>
      <c r="M4862" s="3">
        <v>2430.9999996000001</v>
      </c>
      <c r="N4862" s="107"/>
      <c r="O4862" s="100"/>
      <c r="P4862" s="3">
        <f t="shared" si="75"/>
        <v>4861.9999992000003</v>
      </c>
    </row>
    <row r="4863" spans="1:16" x14ac:dyDescent="0.35">
      <c r="A4863" t="s">
        <v>10</v>
      </c>
      <c r="C4863" t="s">
        <v>19</v>
      </c>
      <c r="D4863" t="s">
        <v>44</v>
      </c>
      <c r="E4863" t="s">
        <v>717</v>
      </c>
      <c r="F4863" t="s">
        <v>718</v>
      </c>
      <c r="G4863">
        <v>4050</v>
      </c>
      <c r="H4863" t="s">
        <v>670</v>
      </c>
      <c r="I4863">
        <v>63300052</v>
      </c>
      <c r="J4863" t="s">
        <v>1541</v>
      </c>
      <c r="K4863" s="3"/>
      <c r="L4863" s="3">
        <v>84690.989322745794</v>
      </c>
      <c r="M4863" s="3">
        <v>87655.173949041884</v>
      </c>
      <c r="N4863" s="107"/>
      <c r="O4863" s="100"/>
      <c r="P4863" s="3">
        <f t="shared" si="75"/>
        <v>172346.16327178769</v>
      </c>
    </row>
    <row r="4864" spans="1:16" x14ac:dyDescent="0.35">
      <c r="A4864" t="s">
        <v>10</v>
      </c>
      <c r="C4864" t="s">
        <v>19</v>
      </c>
      <c r="D4864" t="s">
        <v>44</v>
      </c>
      <c r="E4864" t="s">
        <v>717</v>
      </c>
      <c r="F4864" t="s">
        <v>718</v>
      </c>
      <c r="G4864">
        <v>4050</v>
      </c>
      <c r="H4864" t="s">
        <v>670</v>
      </c>
      <c r="I4864">
        <v>63300056</v>
      </c>
      <c r="J4864" t="s">
        <v>1536</v>
      </c>
      <c r="K4864" s="3"/>
      <c r="L4864" s="3">
        <v>140071.36890426368</v>
      </c>
      <c r="M4864" s="3">
        <v>144973.86681591292</v>
      </c>
      <c r="N4864" s="107"/>
      <c r="O4864" s="100"/>
      <c r="P4864" s="3">
        <f t="shared" si="75"/>
        <v>285045.2357201766</v>
      </c>
    </row>
    <row r="4865" spans="1:16" x14ac:dyDescent="0.35">
      <c r="A4865" t="s">
        <v>10</v>
      </c>
      <c r="C4865" t="s">
        <v>19</v>
      </c>
      <c r="D4865" t="s">
        <v>44</v>
      </c>
      <c r="E4865" t="s">
        <v>717</v>
      </c>
      <c r="F4865" t="s">
        <v>718</v>
      </c>
      <c r="G4865">
        <v>4050</v>
      </c>
      <c r="H4865" t="s">
        <v>670</v>
      </c>
      <c r="I4865">
        <v>63300065</v>
      </c>
      <c r="J4865" t="s">
        <v>1627</v>
      </c>
      <c r="K4865" s="3"/>
      <c r="L4865" s="3">
        <v>17129.000000399999</v>
      </c>
      <c r="M4865" s="3">
        <v>17129.000000399999</v>
      </c>
      <c r="N4865" s="107"/>
      <c r="O4865" s="100"/>
      <c r="P4865" s="3">
        <f t="shared" si="75"/>
        <v>34258.000000799999</v>
      </c>
    </row>
    <row r="4866" spans="1:16" x14ac:dyDescent="0.35">
      <c r="A4866" t="s">
        <v>10</v>
      </c>
      <c r="C4866" t="s">
        <v>19</v>
      </c>
      <c r="D4866" t="s">
        <v>44</v>
      </c>
      <c r="E4866" t="s">
        <v>719</v>
      </c>
      <c r="F4866" t="s">
        <v>720</v>
      </c>
      <c r="G4866">
        <v>4050</v>
      </c>
      <c r="H4866" t="s">
        <v>670</v>
      </c>
      <c r="I4866">
        <v>63300030</v>
      </c>
      <c r="J4866" t="s">
        <v>1488</v>
      </c>
      <c r="K4866" s="3"/>
      <c r="L4866" s="3">
        <v>1599.9999995999999</v>
      </c>
      <c r="M4866" s="3">
        <v>1599.9999995999999</v>
      </c>
      <c r="N4866" s="107"/>
      <c r="O4866" s="100"/>
      <c r="P4866" s="3">
        <f t="shared" si="75"/>
        <v>3199.9999991999998</v>
      </c>
    </row>
    <row r="4867" spans="1:16" x14ac:dyDescent="0.35">
      <c r="A4867" t="s">
        <v>10</v>
      </c>
      <c r="C4867" t="s">
        <v>19</v>
      </c>
      <c r="D4867" t="s">
        <v>44</v>
      </c>
      <c r="E4867" t="s">
        <v>719</v>
      </c>
      <c r="F4867" t="s">
        <v>720</v>
      </c>
      <c r="G4867">
        <v>4050</v>
      </c>
      <c r="H4867" t="s">
        <v>670</v>
      </c>
      <c r="I4867">
        <v>63300052</v>
      </c>
      <c r="J4867" t="s">
        <v>1541</v>
      </c>
      <c r="K4867" s="3"/>
      <c r="L4867" s="3">
        <v>89529.726202062855</v>
      </c>
      <c r="M4867" s="3">
        <v>92663.266619135044</v>
      </c>
      <c r="N4867" s="107"/>
      <c r="O4867" s="100"/>
      <c r="P4867" s="3">
        <f t="shared" si="75"/>
        <v>182192.9928211979</v>
      </c>
    </row>
    <row r="4868" spans="1:16" x14ac:dyDescent="0.35">
      <c r="A4868" t="s">
        <v>10</v>
      </c>
      <c r="C4868" t="s">
        <v>19</v>
      </c>
      <c r="D4868" t="s">
        <v>44</v>
      </c>
      <c r="E4868" t="s">
        <v>719</v>
      </c>
      <c r="F4868" t="s">
        <v>720</v>
      </c>
      <c r="G4868">
        <v>4050</v>
      </c>
      <c r="H4868" t="s">
        <v>670</v>
      </c>
      <c r="I4868">
        <v>63300056</v>
      </c>
      <c r="J4868" t="s">
        <v>1536</v>
      </c>
      <c r="K4868" s="3"/>
      <c r="L4868" s="3">
        <v>169110.53613165588</v>
      </c>
      <c r="M4868" s="3">
        <v>175029.40489626382</v>
      </c>
      <c r="N4868" s="107"/>
      <c r="O4868" s="100"/>
      <c r="P4868" s="3">
        <f t="shared" ref="P4868:P4931" si="76">SUM(L4868:N4868)</f>
        <v>344139.9410279197</v>
      </c>
    </row>
    <row r="4869" spans="1:16" x14ac:dyDescent="0.35">
      <c r="A4869" t="s">
        <v>10</v>
      </c>
      <c r="C4869" t="s">
        <v>19</v>
      </c>
      <c r="D4869" t="s">
        <v>44</v>
      </c>
      <c r="E4869" t="s">
        <v>719</v>
      </c>
      <c r="F4869" t="s">
        <v>720</v>
      </c>
      <c r="G4869">
        <v>4050</v>
      </c>
      <c r="H4869" t="s">
        <v>670</v>
      </c>
      <c r="I4869">
        <v>63300065</v>
      </c>
      <c r="J4869" t="s">
        <v>1627</v>
      </c>
      <c r="K4869" s="3"/>
      <c r="L4869" s="3">
        <v>6374.0000004000003</v>
      </c>
      <c r="M4869" s="3">
        <v>6374.0000004000003</v>
      </c>
      <c r="N4869" s="107"/>
      <c r="O4869" s="100"/>
      <c r="P4869" s="3">
        <f t="shared" si="76"/>
        <v>12748.000000800001</v>
      </c>
    </row>
    <row r="4870" spans="1:16" x14ac:dyDescent="0.35">
      <c r="A4870" t="s">
        <v>10</v>
      </c>
      <c r="C4870" t="s">
        <v>19</v>
      </c>
      <c r="D4870" t="s">
        <v>44</v>
      </c>
      <c r="E4870" t="s">
        <v>719</v>
      </c>
      <c r="F4870" t="s">
        <v>720</v>
      </c>
      <c r="G4870">
        <v>4050</v>
      </c>
      <c r="H4870" t="s">
        <v>670</v>
      </c>
      <c r="I4870">
        <v>63300150</v>
      </c>
      <c r="J4870" t="s">
        <v>1680</v>
      </c>
      <c r="K4870" s="3"/>
      <c r="L4870" s="3">
        <v>8500.3397524800002</v>
      </c>
      <c r="M4870" s="3">
        <v>8670.3465475295998</v>
      </c>
      <c r="N4870" s="107"/>
      <c r="O4870" s="100"/>
      <c r="P4870" s="3">
        <f t="shared" si="76"/>
        <v>17170.686300009598</v>
      </c>
    </row>
    <row r="4871" spans="1:16" x14ac:dyDescent="0.35">
      <c r="A4871" t="s">
        <v>10</v>
      </c>
      <c r="C4871" t="s">
        <v>19</v>
      </c>
      <c r="D4871" t="s">
        <v>44</v>
      </c>
      <c r="E4871" t="s">
        <v>721</v>
      </c>
      <c r="F4871" t="s">
        <v>722</v>
      </c>
      <c r="G4871">
        <v>4050</v>
      </c>
      <c r="H4871" t="s">
        <v>670</v>
      </c>
      <c r="I4871">
        <v>63300030</v>
      </c>
      <c r="J4871" t="s">
        <v>1488</v>
      </c>
      <c r="K4871" s="3"/>
      <c r="L4871" s="3">
        <v>44144.000000400003</v>
      </c>
      <c r="M4871" s="3">
        <v>44144.000000400003</v>
      </c>
      <c r="N4871" s="107"/>
      <c r="O4871" s="100"/>
      <c r="P4871" s="3">
        <f t="shared" si="76"/>
        <v>88288.000000800006</v>
      </c>
    </row>
    <row r="4872" spans="1:16" x14ac:dyDescent="0.35">
      <c r="A4872" t="s">
        <v>10</v>
      </c>
      <c r="C4872" t="s">
        <v>19</v>
      </c>
      <c r="D4872" t="s">
        <v>44</v>
      </c>
      <c r="E4872" t="s">
        <v>721</v>
      </c>
      <c r="F4872" t="s">
        <v>722</v>
      </c>
      <c r="G4872">
        <v>4050</v>
      </c>
      <c r="H4872" t="s">
        <v>670</v>
      </c>
      <c r="I4872">
        <v>63300052</v>
      </c>
      <c r="J4872" t="s">
        <v>1541</v>
      </c>
      <c r="K4872" s="3"/>
      <c r="L4872" s="3">
        <v>171321.97572371384</v>
      </c>
      <c r="M4872" s="3">
        <v>177318.2448740438</v>
      </c>
      <c r="N4872" s="107"/>
      <c r="O4872" s="100"/>
      <c r="P4872" s="3">
        <f t="shared" si="76"/>
        <v>348640.22059775761</v>
      </c>
    </row>
    <row r="4873" spans="1:16" x14ac:dyDescent="0.35">
      <c r="A4873" t="s">
        <v>10</v>
      </c>
      <c r="C4873" t="s">
        <v>19</v>
      </c>
      <c r="D4873" t="s">
        <v>44</v>
      </c>
      <c r="E4873" t="s">
        <v>721</v>
      </c>
      <c r="F4873" t="s">
        <v>722</v>
      </c>
      <c r="G4873">
        <v>4050</v>
      </c>
      <c r="H4873" t="s">
        <v>670</v>
      </c>
      <c r="I4873">
        <v>63300056</v>
      </c>
      <c r="J4873" t="s">
        <v>1536</v>
      </c>
      <c r="K4873" s="3"/>
      <c r="L4873" s="3">
        <v>233539.7987527409</v>
      </c>
      <c r="M4873" s="3">
        <v>241713.69170908682</v>
      </c>
      <c r="N4873" s="107"/>
      <c r="O4873" s="100"/>
      <c r="P4873" s="3">
        <f t="shared" si="76"/>
        <v>475253.49046182772</v>
      </c>
    </row>
    <row r="4874" spans="1:16" x14ac:dyDescent="0.35">
      <c r="A4874" t="s">
        <v>10</v>
      </c>
      <c r="C4874" t="s">
        <v>19</v>
      </c>
      <c r="D4874" t="s">
        <v>44</v>
      </c>
      <c r="E4874" t="s">
        <v>654</v>
      </c>
      <c r="F4874" t="s">
        <v>655</v>
      </c>
      <c r="G4874">
        <v>4059</v>
      </c>
      <c r="H4874" t="s">
        <v>653</v>
      </c>
      <c r="I4874">
        <v>63300046</v>
      </c>
      <c r="J4874" t="s">
        <v>1542</v>
      </c>
      <c r="K4874" s="3"/>
      <c r="L4874" s="3">
        <v>-170616.95161874997</v>
      </c>
      <c r="M4874" s="3">
        <v>-176588.5449254062</v>
      </c>
      <c r="N4874" s="107"/>
      <c r="O4874" s="100"/>
      <c r="P4874" s="3">
        <f t="shared" si="76"/>
        <v>-347205.49654415617</v>
      </c>
    </row>
    <row r="4875" spans="1:16" x14ac:dyDescent="0.35">
      <c r="A4875" t="s">
        <v>10</v>
      </c>
      <c r="C4875" t="s">
        <v>19</v>
      </c>
      <c r="D4875" t="s">
        <v>44</v>
      </c>
      <c r="E4875" t="s">
        <v>654</v>
      </c>
      <c r="F4875" t="s">
        <v>655</v>
      </c>
      <c r="G4875">
        <v>4059</v>
      </c>
      <c r="H4875" t="s">
        <v>653</v>
      </c>
      <c r="I4875">
        <v>63300052</v>
      </c>
      <c r="J4875" t="s">
        <v>1541</v>
      </c>
      <c r="K4875" s="3"/>
      <c r="L4875" s="3">
        <v>75493.87760240864</v>
      </c>
      <c r="M4875" s="3">
        <v>78136.163318492938</v>
      </c>
      <c r="N4875" s="107"/>
      <c r="O4875" s="100"/>
      <c r="P4875" s="3">
        <f t="shared" si="76"/>
        <v>153630.04092090158</v>
      </c>
    </row>
    <row r="4876" spans="1:16" x14ac:dyDescent="0.35">
      <c r="A4876" t="s">
        <v>10</v>
      </c>
      <c r="C4876" t="s">
        <v>19</v>
      </c>
      <c r="D4876" t="s">
        <v>44</v>
      </c>
      <c r="E4876" t="s">
        <v>654</v>
      </c>
      <c r="F4876" t="s">
        <v>655</v>
      </c>
      <c r="G4876">
        <v>4059</v>
      </c>
      <c r="H4876" t="s">
        <v>653</v>
      </c>
      <c r="I4876">
        <v>63300056</v>
      </c>
      <c r="J4876" t="s">
        <v>1536</v>
      </c>
      <c r="K4876" s="3"/>
      <c r="L4876" s="3">
        <v>328939.43759645766</v>
      </c>
      <c r="M4876" s="3">
        <v>340452.31791233364</v>
      </c>
      <c r="N4876" s="107"/>
      <c r="O4876" s="100"/>
      <c r="P4876" s="3">
        <f t="shared" si="76"/>
        <v>669391.75550879131</v>
      </c>
    </row>
    <row r="4877" spans="1:16" x14ac:dyDescent="0.35">
      <c r="A4877" t="s">
        <v>10</v>
      </c>
      <c r="C4877" t="s">
        <v>19</v>
      </c>
      <c r="D4877" t="s">
        <v>44</v>
      </c>
      <c r="E4877" t="s">
        <v>654</v>
      </c>
      <c r="F4877" t="s">
        <v>655</v>
      </c>
      <c r="G4877">
        <v>4059</v>
      </c>
      <c r="H4877" t="s">
        <v>653</v>
      </c>
      <c r="I4877">
        <v>63300060</v>
      </c>
      <c r="J4877" t="s">
        <v>1546</v>
      </c>
      <c r="K4877" s="3"/>
      <c r="L4877" s="3">
        <v>5700</v>
      </c>
      <c r="M4877" s="3">
        <v>5700</v>
      </c>
      <c r="N4877" s="107"/>
      <c r="O4877" s="100"/>
      <c r="P4877" s="3">
        <f t="shared" si="76"/>
        <v>11400</v>
      </c>
    </row>
    <row r="4878" spans="1:16" x14ac:dyDescent="0.35">
      <c r="A4878" t="s">
        <v>10</v>
      </c>
      <c r="C4878" t="s">
        <v>19</v>
      </c>
      <c r="D4878" t="s">
        <v>44</v>
      </c>
      <c r="E4878" t="s">
        <v>654</v>
      </c>
      <c r="F4878" t="s">
        <v>655</v>
      </c>
      <c r="G4878">
        <v>4059</v>
      </c>
      <c r="H4878" t="s">
        <v>653</v>
      </c>
      <c r="I4878">
        <v>63300065</v>
      </c>
      <c r="J4878" t="s">
        <v>1627</v>
      </c>
      <c r="K4878" s="3"/>
      <c r="L4878" s="3">
        <v>117434.0000004</v>
      </c>
      <c r="M4878" s="3">
        <v>117434.0000004</v>
      </c>
      <c r="N4878" s="107"/>
      <c r="O4878" s="100"/>
      <c r="P4878" s="3">
        <f t="shared" si="76"/>
        <v>234868.00000080001</v>
      </c>
    </row>
    <row r="4879" spans="1:16" x14ac:dyDescent="0.35">
      <c r="A4879" t="s">
        <v>10</v>
      </c>
      <c r="C4879" t="s">
        <v>19</v>
      </c>
      <c r="D4879" t="s">
        <v>44</v>
      </c>
      <c r="E4879" t="s">
        <v>656</v>
      </c>
      <c r="F4879" t="s">
        <v>657</v>
      </c>
      <c r="G4879">
        <v>4059</v>
      </c>
      <c r="H4879" t="s">
        <v>653</v>
      </c>
      <c r="I4879">
        <v>63300052</v>
      </c>
      <c r="J4879" t="s">
        <v>1541</v>
      </c>
      <c r="K4879" s="3"/>
      <c r="L4879" s="3">
        <v>20589.239346111448</v>
      </c>
      <c r="M4879" s="3">
        <v>21309.862723225346</v>
      </c>
      <c r="N4879" s="107"/>
      <c r="O4879" s="100"/>
      <c r="P4879" s="3">
        <f t="shared" si="76"/>
        <v>41899.10206933679</v>
      </c>
    </row>
    <row r="4880" spans="1:16" x14ac:dyDescent="0.35">
      <c r="A4880" t="s">
        <v>10</v>
      </c>
      <c r="C4880" t="s">
        <v>19</v>
      </c>
      <c r="D4880" t="s">
        <v>44</v>
      </c>
      <c r="E4880" t="s">
        <v>656</v>
      </c>
      <c r="F4880" t="s">
        <v>657</v>
      </c>
      <c r="G4880">
        <v>4059</v>
      </c>
      <c r="H4880" t="s">
        <v>653</v>
      </c>
      <c r="I4880">
        <v>63300056</v>
      </c>
      <c r="J4880" t="s">
        <v>1536</v>
      </c>
      <c r="K4880" s="3"/>
      <c r="L4880" s="3">
        <v>343794.7246638228</v>
      </c>
      <c r="M4880" s="3">
        <v>355827.54002705659</v>
      </c>
      <c r="N4880" s="107"/>
      <c r="O4880" s="100"/>
      <c r="P4880" s="3">
        <f t="shared" si="76"/>
        <v>699622.26469087938</v>
      </c>
    </row>
    <row r="4881" spans="1:16" x14ac:dyDescent="0.35">
      <c r="A4881" t="s">
        <v>10</v>
      </c>
      <c r="C4881" t="s">
        <v>19</v>
      </c>
      <c r="D4881" t="s">
        <v>44</v>
      </c>
      <c r="E4881" t="s">
        <v>656</v>
      </c>
      <c r="F4881" t="s">
        <v>657</v>
      </c>
      <c r="G4881">
        <v>4059</v>
      </c>
      <c r="H4881" t="s">
        <v>653</v>
      </c>
      <c r="I4881">
        <v>63300065</v>
      </c>
      <c r="J4881" t="s">
        <v>1627</v>
      </c>
      <c r="K4881" s="3"/>
      <c r="L4881" s="3">
        <v>26000.000000399999</v>
      </c>
      <c r="M4881" s="3">
        <v>26000.000000399999</v>
      </c>
      <c r="N4881" s="107"/>
      <c r="O4881" s="100"/>
      <c r="P4881" s="3">
        <f t="shared" si="76"/>
        <v>52000.000000799999</v>
      </c>
    </row>
    <row r="4882" spans="1:16" x14ac:dyDescent="0.35">
      <c r="A4882" t="s">
        <v>10</v>
      </c>
      <c r="C4882" t="s">
        <v>19</v>
      </c>
      <c r="D4882" t="s">
        <v>44</v>
      </c>
      <c r="E4882" t="s">
        <v>658</v>
      </c>
      <c r="F4882" t="s">
        <v>659</v>
      </c>
      <c r="G4882">
        <v>4059</v>
      </c>
      <c r="H4882" t="s">
        <v>653</v>
      </c>
      <c r="I4882">
        <v>63300030</v>
      </c>
      <c r="J4882" t="s">
        <v>1488</v>
      </c>
      <c r="K4882" s="3"/>
      <c r="L4882" s="3">
        <v>86028.000000400003</v>
      </c>
      <c r="M4882" s="3">
        <v>86028.000000400003</v>
      </c>
      <c r="N4882" s="107"/>
      <c r="O4882" s="100"/>
      <c r="P4882" s="3">
        <f t="shared" si="76"/>
        <v>172056.00000080001</v>
      </c>
    </row>
    <row r="4883" spans="1:16" x14ac:dyDescent="0.35">
      <c r="A4883" t="s">
        <v>10</v>
      </c>
      <c r="C4883" t="s">
        <v>19</v>
      </c>
      <c r="D4883" t="s">
        <v>44</v>
      </c>
      <c r="E4883" t="s">
        <v>658</v>
      </c>
      <c r="F4883" t="s">
        <v>659</v>
      </c>
      <c r="G4883">
        <v>4059</v>
      </c>
      <c r="H4883" t="s">
        <v>653</v>
      </c>
      <c r="I4883">
        <v>63300033</v>
      </c>
      <c r="J4883" t="s">
        <v>1661</v>
      </c>
      <c r="K4883" s="3"/>
      <c r="L4883" s="3">
        <v>17000.000000399999</v>
      </c>
      <c r="M4883" s="3">
        <v>17000.000000399999</v>
      </c>
      <c r="N4883" s="107"/>
      <c r="O4883" s="100"/>
      <c r="P4883" s="3">
        <f t="shared" si="76"/>
        <v>34000.000000799999</v>
      </c>
    </row>
    <row r="4884" spans="1:16" x14ac:dyDescent="0.35">
      <c r="A4884" t="s">
        <v>10</v>
      </c>
      <c r="C4884" t="s">
        <v>19</v>
      </c>
      <c r="D4884" t="s">
        <v>44</v>
      </c>
      <c r="E4884" t="s">
        <v>658</v>
      </c>
      <c r="F4884" t="s">
        <v>659</v>
      </c>
      <c r="G4884">
        <v>4059</v>
      </c>
      <c r="H4884" t="s">
        <v>653</v>
      </c>
      <c r="I4884">
        <v>63300056</v>
      </c>
      <c r="J4884" t="s">
        <v>1536</v>
      </c>
      <c r="K4884" s="3"/>
      <c r="L4884" s="3">
        <v>216388.04411166871</v>
      </c>
      <c r="M4884" s="3">
        <v>223961.62565557711</v>
      </c>
      <c r="N4884" s="107"/>
      <c r="O4884" s="100"/>
      <c r="P4884" s="3">
        <f t="shared" si="76"/>
        <v>440349.66976724582</v>
      </c>
    </row>
    <row r="4885" spans="1:16" x14ac:dyDescent="0.35">
      <c r="A4885" t="s">
        <v>10</v>
      </c>
      <c r="C4885" t="s">
        <v>19</v>
      </c>
      <c r="D4885" t="s">
        <v>44</v>
      </c>
      <c r="E4885" t="s">
        <v>658</v>
      </c>
      <c r="F4885" t="s">
        <v>659</v>
      </c>
      <c r="G4885">
        <v>4059</v>
      </c>
      <c r="H4885" t="s">
        <v>653</v>
      </c>
      <c r="I4885">
        <v>63300060</v>
      </c>
      <c r="J4885" t="s">
        <v>1546</v>
      </c>
      <c r="K4885" s="3"/>
      <c r="L4885" s="3">
        <v>20000.000000399999</v>
      </c>
      <c r="M4885" s="3">
        <v>20000.000000399999</v>
      </c>
      <c r="N4885" s="107"/>
      <c r="O4885" s="100"/>
      <c r="P4885" s="3">
        <f t="shared" si="76"/>
        <v>40000.000000799999</v>
      </c>
    </row>
    <row r="4886" spans="1:16" x14ac:dyDescent="0.35">
      <c r="A4886" t="s">
        <v>10</v>
      </c>
      <c r="C4886" t="s">
        <v>19</v>
      </c>
      <c r="D4886" t="s">
        <v>44</v>
      </c>
      <c r="E4886" t="s">
        <v>658</v>
      </c>
      <c r="F4886" t="s">
        <v>659</v>
      </c>
      <c r="G4886">
        <v>4059</v>
      </c>
      <c r="H4886" t="s">
        <v>653</v>
      </c>
      <c r="I4886">
        <v>63300065</v>
      </c>
      <c r="J4886" t="s">
        <v>1627</v>
      </c>
      <c r="K4886" s="3"/>
      <c r="L4886" s="3">
        <v>42000</v>
      </c>
      <c r="M4886" s="3">
        <v>42000</v>
      </c>
      <c r="N4886" s="107"/>
      <c r="O4886" s="100"/>
      <c r="P4886" s="3">
        <f t="shared" si="76"/>
        <v>84000</v>
      </c>
    </row>
    <row r="4887" spans="1:16" x14ac:dyDescent="0.35">
      <c r="A4887" t="s">
        <v>10</v>
      </c>
      <c r="C4887" t="s">
        <v>19</v>
      </c>
      <c r="D4887" t="s">
        <v>44</v>
      </c>
      <c r="E4887" t="s">
        <v>658</v>
      </c>
      <c r="F4887" t="s">
        <v>659</v>
      </c>
      <c r="G4887">
        <v>4059</v>
      </c>
      <c r="H4887" t="s">
        <v>653</v>
      </c>
      <c r="I4887">
        <v>63300150</v>
      </c>
      <c r="J4887" t="s">
        <v>1680</v>
      </c>
      <c r="K4887" s="3"/>
      <c r="L4887" s="3">
        <v>123100.12800000001</v>
      </c>
      <c r="M4887" s="3">
        <v>125562.13056000002</v>
      </c>
      <c r="N4887" s="107"/>
      <c r="O4887" s="100"/>
      <c r="P4887" s="3">
        <f t="shared" si="76"/>
        <v>248662.25856000005</v>
      </c>
    </row>
    <row r="4888" spans="1:16" x14ac:dyDescent="0.35">
      <c r="A4888" t="s">
        <v>10</v>
      </c>
      <c r="C4888" t="s">
        <v>19</v>
      </c>
      <c r="D4888" t="s">
        <v>44</v>
      </c>
      <c r="E4888" t="s">
        <v>660</v>
      </c>
      <c r="F4888" t="s">
        <v>661</v>
      </c>
      <c r="G4888">
        <v>4059</v>
      </c>
      <c r="H4888" t="s">
        <v>653</v>
      </c>
      <c r="I4888">
        <v>63300052</v>
      </c>
      <c r="J4888" t="s">
        <v>1541</v>
      </c>
      <c r="K4888" s="3"/>
      <c r="L4888" s="3">
        <v>401588.21124605951</v>
      </c>
      <c r="M4888" s="3">
        <v>415643.79863967159</v>
      </c>
      <c r="N4888" s="107"/>
      <c r="O4888" s="100"/>
      <c r="P4888" s="3">
        <f t="shared" si="76"/>
        <v>817232.00988573115</v>
      </c>
    </row>
    <row r="4889" spans="1:16" x14ac:dyDescent="0.35">
      <c r="A4889" t="s">
        <v>10</v>
      </c>
      <c r="C4889" t="s">
        <v>19</v>
      </c>
      <c r="D4889" t="s">
        <v>44</v>
      </c>
      <c r="E4889" t="s">
        <v>660</v>
      </c>
      <c r="F4889" t="s">
        <v>661</v>
      </c>
      <c r="G4889">
        <v>4059</v>
      </c>
      <c r="H4889" t="s">
        <v>653</v>
      </c>
      <c r="I4889">
        <v>63300056</v>
      </c>
      <c r="J4889" t="s">
        <v>1536</v>
      </c>
      <c r="K4889" s="3"/>
      <c r="L4889" s="3">
        <v>1896014.250526421</v>
      </c>
      <c r="M4889" s="3">
        <v>1962374.7492948456</v>
      </c>
      <c r="N4889" s="107"/>
      <c r="O4889" s="100"/>
      <c r="P4889" s="3">
        <f t="shared" si="76"/>
        <v>3858388.9998212666</v>
      </c>
    </row>
    <row r="4890" spans="1:16" x14ac:dyDescent="0.35">
      <c r="A4890" t="s">
        <v>10</v>
      </c>
      <c r="C4890" t="s">
        <v>19</v>
      </c>
      <c r="D4890" t="s">
        <v>44</v>
      </c>
      <c r="E4890" t="s">
        <v>662</v>
      </c>
      <c r="F4890" t="s">
        <v>663</v>
      </c>
      <c r="G4890">
        <v>4059</v>
      </c>
      <c r="H4890" t="s">
        <v>653</v>
      </c>
      <c r="I4890">
        <v>63300052</v>
      </c>
      <c r="J4890" t="s">
        <v>1541</v>
      </c>
      <c r="K4890" s="3"/>
      <c r="L4890" s="3">
        <v>11438.466303395247</v>
      </c>
      <c r="M4890" s="3">
        <v>11838.812624014081</v>
      </c>
      <c r="N4890" s="107"/>
      <c r="O4890" s="100"/>
      <c r="P4890" s="3">
        <f t="shared" si="76"/>
        <v>23277.27892740933</v>
      </c>
    </row>
    <row r="4891" spans="1:16" x14ac:dyDescent="0.35">
      <c r="A4891" t="s">
        <v>10</v>
      </c>
      <c r="C4891" t="s">
        <v>19</v>
      </c>
      <c r="D4891" t="s">
        <v>44</v>
      </c>
      <c r="E4891" t="s">
        <v>664</v>
      </c>
      <c r="F4891" t="s">
        <v>665</v>
      </c>
      <c r="G4891">
        <v>4059</v>
      </c>
      <c r="H4891" t="s">
        <v>653</v>
      </c>
      <c r="I4891">
        <v>63300052</v>
      </c>
      <c r="J4891" t="s">
        <v>1541</v>
      </c>
      <c r="K4891" s="3"/>
      <c r="L4891" s="3">
        <v>4575.3865213581003</v>
      </c>
      <c r="M4891" s="3">
        <v>4735.5250496056333</v>
      </c>
      <c r="N4891" s="107"/>
      <c r="O4891" s="100"/>
      <c r="P4891" s="3">
        <f t="shared" si="76"/>
        <v>9310.9115709637335</v>
      </c>
    </row>
    <row r="4892" spans="1:16" x14ac:dyDescent="0.35">
      <c r="A4892" t="s">
        <v>10</v>
      </c>
      <c r="C4892" t="s">
        <v>19</v>
      </c>
      <c r="D4892" t="s">
        <v>44</v>
      </c>
      <c r="E4892" t="s">
        <v>664</v>
      </c>
      <c r="F4892" t="s">
        <v>665</v>
      </c>
      <c r="G4892">
        <v>4059</v>
      </c>
      <c r="H4892" t="s">
        <v>653</v>
      </c>
      <c r="I4892">
        <v>63300056</v>
      </c>
      <c r="J4892" t="s">
        <v>1536</v>
      </c>
      <c r="K4892" s="3"/>
      <c r="L4892" s="3">
        <v>228946.30509764201</v>
      </c>
      <c r="M4892" s="3">
        <v>236959.42577605945</v>
      </c>
      <c r="N4892" s="107"/>
      <c r="O4892" s="100"/>
      <c r="P4892" s="3">
        <f t="shared" si="76"/>
        <v>465905.73087370145</v>
      </c>
    </row>
    <row r="4893" spans="1:16" x14ac:dyDescent="0.35">
      <c r="A4893" t="s">
        <v>10</v>
      </c>
      <c r="C4893" t="s">
        <v>19</v>
      </c>
      <c r="D4893" t="s">
        <v>44</v>
      </c>
      <c r="E4893" t="s">
        <v>666</v>
      </c>
      <c r="F4893" t="s">
        <v>667</v>
      </c>
      <c r="G4893">
        <v>4059</v>
      </c>
      <c r="H4893" t="s">
        <v>653</v>
      </c>
      <c r="I4893">
        <v>63300030</v>
      </c>
      <c r="J4893" t="s">
        <v>1488</v>
      </c>
      <c r="K4893" s="3"/>
      <c r="L4893" s="3">
        <v>9219.9999996000006</v>
      </c>
      <c r="M4893" s="3">
        <v>9219.9999996000006</v>
      </c>
      <c r="N4893" s="107"/>
      <c r="O4893" s="100"/>
      <c r="P4893" s="3">
        <f t="shared" si="76"/>
        <v>18439.999999200001</v>
      </c>
    </row>
    <row r="4894" spans="1:16" x14ac:dyDescent="0.35">
      <c r="A4894" t="s">
        <v>10</v>
      </c>
      <c r="C4894" t="s">
        <v>19</v>
      </c>
      <c r="D4894" t="s">
        <v>44</v>
      </c>
      <c r="E4894" t="s">
        <v>666</v>
      </c>
      <c r="F4894" t="s">
        <v>667</v>
      </c>
      <c r="G4894">
        <v>4059</v>
      </c>
      <c r="H4894" t="s">
        <v>653</v>
      </c>
      <c r="I4894">
        <v>63300056</v>
      </c>
      <c r="J4894" t="s">
        <v>1536</v>
      </c>
      <c r="K4894" s="3"/>
      <c r="L4894" s="3">
        <v>199103.24343046945</v>
      </c>
      <c r="M4894" s="3">
        <v>206071.85695053588</v>
      </c>
      <c r="N4894" s="107"/>
      <c r="O4894" s="100"/>
      <c r="P4894" s="3">
        <f t="shared" si="76"/>
        <v>405175.10038100532</v>
      </c>
    </row>
    <row r="4895" spans="1:16" x14ac:dyDescent="0.35">
      <c r="A4895" t="s">
        <v>10</v>
      </c>
      <c r="C4895" t="s">
        <v>19</v>
      </c>
      <c r="D4895" t="s">
        <v>44</v>
      </c>
      <c r="E4895" t="s">
        <v>82</v>
      </c>
      <c r="F4895" t="s">
        <v>83</v>
      </c>
      <c r="G4895">
        <v>4100</v>
      </c>
      <c r="H4895" t="s">
        <v>84</v>
      </c>
      <c r="I4895">
        <v>63300033</v>
      </c>
      <c r="J4895" t="s">
        <v>1661</v>
      </c>
      <c r="K4895" s="3"/>
      <c r="L4895" s="3">
        <v>27789.090000100001</v>
      </c>
      <c r="M4895" s="3">
        <v>27789.090000100001</v>
      </c>
      <c r="N4895" s="107"/>
      <c r="O4895" s="100"/>
      <c r="P4895" s="3">
        <f t="shared" si="76"/>
        <v>55578.180000200002</v>
      </c>
    </row>
    <row r="4896" spans="1:16" x14ac:dyDescent="0.35">
      <c r="A4896" t="s">
        <v>10</v>
      </c>
      <c r="C4896" t="s">
        <v>19</v>
      </c>
      <c r="D4896" t="s">
        <v>44</v>
      </c>
      <c r="E4896" t="s">
        <v>82</v>
      </c>
      <c r="F4896" t="s">
        <v>83</v>
      </c>
      <c r="G4896">
        <v>4100</v>
      </c>
      <c r="H4896" t="s">
        <v>84</v>
      </c>
      <c r="I4896">
        <v>63300056</v>
      </c>
      <c r="J4896" t="s">
        <v>1536</v>
      </c>
      <c r="K4896" s="3"/>
      <c r="L4896" s="3">
        <v>1290229.3776983554</v>
      </c>
      <c r="M4896" s="3">
        <v>1335387.4059177977</v>
      </c>
      <c r="N4896" s="107"/>
      <c r="O4896" s="100"/>
      <c r="P4896" s="3">
        <f t="shared" si="76"/>
        <v>2625616.7836161531</v>
      </c>
    </row>
    <row r="4897" spans="1:16" x14ac:dyDescent="0.35">
      <c r="A4897" t="s">
        <v>10</v>
      </c>
      <c r="C4897" t="s">
        <v>19</v>
      </c>
      <c r="D4897" t="s">
        <v>44</v>
      </c>
      <c r="E4897" t="s">
        <v>82</v>
      </c>
      <c r="F4897" t="s">
        <v>83</v>
      </c>
      <c r="G4897">
        <v>4100</v>
      </c>
      <c r="H4897" t="s">
        <v>84</v>
      </c>
      <c r="I4897">
        <v>63300060</v>
      </c>
      <c r="J4897" t="s">
        <v>1546</v>
      </c>
      <c r="K4897" s="3"/>
      <c r="L4897" s="3">
        <v>8117.5300002000004</v>
      </c>
      <c r="M4897" s="3">
        <v>8117.5300002000004</v>
      </c>
      <c r="N4897" s="107"/>
      <c r="O4897" s="100"/>
      <c r="P4897" s="3">
        <f t="shared" si="76"/>
        <v>16235.060000400001</v>
      </c>
    </row>
    <row r="4898" spans="1:16" x14ac:dyDescent="0.35">
      <c r="A4898" t="s">
        <v>10</v>
      </c>
      <c r="C4898" t="s">
        <v>19</v>
      </c>
      <c r="D4898" t="s">
        <v>44</v>
      </c>
      <c r="E4898" t="s">
        <v>82</v>
      </c>
      <c r="F4898" t="s">
        <v>83</v>
      </c>
      <c r="G4898">
        <v>4100</v>
      </c>
      <c r="H4898" t="s">
        <v>84</v>
      </c>
      <c r="I4898">
        <v>63300065</v>
      </c>
      <c r="J4898" t="s">
        <v>1627</v>
      </c>
      <c r="K4898" s="3"/>
      <c r="L4898" s="3">
        <v>14875.829999899999</v>
      </c>
      <c r="M4898" s="3">
        <v>14875.829999899999</v>
      </c>
      <c r="N4898" s="107"/>
      <c r="O4898" s="100"/>
      <c r="P4898" s="3">
        <f t="shared" si="76"/>
        <v>29751.659999799998</v>
      </c>
    </row>
    <row r="4899" spans="1:16" x14ac:dyDescent="0.35">
      <c r="A4899" t="s">
        <v>10</v>
      </c>
      <c r="C4899" t="s">
        <v>19</v>
      </c>
      <c r="D4899" t="s">
        <v>44</v>
      </c>
      <c r="E4899" t="s">
        <v>82</v>
      </c>
      <c r="F4899" t="s">
        <v>83</v>
      </c>
      <c r="G4899">
        <v>4100</v>
      </c>
      <c r="H4899" t="s">
        <v>84</v>
      </c>
      <c r="I4899">
        <v>63300150</v>
      </c>
      <c r="J4899" t="s">
        <v>1680</v>
      </c>
      <c r="K4899" s="3"/>
      <c r="L4899" s="3">
        <v>154224.89178734232</v>
      </c>
      <c r="M4899" s="3">
        <v>157309.38962308917</v>
      </c>
      <c r="N4899" s="107"/>
      <c r="O4899" s="100"/>
      <c r="P4899" s="3">
        <f t="shared" si="76"/>
        <v>311534.28141043149</v>
      </c>
    </row>
    <row r="4900" spans="1:16" x14ac:dyDescent="0.35">
      <c r="A4900" t="s">
        <v>10</v>
      </c>
      <c r="C4900" t="s">
        <v>19</v>
      </c>
      <c r="D4900" t="s">
        <v>44</v>
      </c>
      <c r="E4900" t="s">
        <v>82</v>
      </c>
      <c r="F4900" t="s">
        <v>83</v>
      </c>
      <c r="G4900">
        <v>4100</v>
      </c>
      <c r="H4900" t="s">
        <v>84</v>
      </c>
      <c r="I4900">
        <v>63300152</v>
      </c>
      <c r="J4900" t="s">
        <v>1741</v>
      </c>
      <c r="K4900" s="3"/>
      <c r="L4900" s="3">
        <v>113275.08006197112</v>
      </c>
      <c r="M4900" s="3">
        <v>115540.58166321054</v>
      </c>
      <c r="N4900" s="107"/>
      <c r="O4900" s="100"/>
      <c r="P4900" s="3">
        <f t="shared" si="76"/>
        <v>228815.66172518168</v>
      </c>
    </row>
    <row r="4901" spans="1:16" x14ac:dyDescent="0.35">
      <c r="A4901" t="s">
        <v>10</v>
      </c>
      <c r="C4901" t="s">
        <v>19</v>
      </c>
      <c r="D4901" t="s">
        <v>44</v>
      </c>
      <c r="E4901" t="s">
        <v>82</v>
      </c>
      <c r="F4901" t="s">
        <v>83</v>
      </c>
      <c r="G4901">
        <v>4100</v>
      </c>
      <c r="H4901" t="s">
        <v>84</v>
      </c>
      <c r="I4901">
        <v>63300155</v>
      </c>
      <c r="J4901" t="s">
        <v>1877</v>
      </c>
      <c r="K4901" s="3"/>
      <c r="L4901" s="3">
        <v>55941.524060999996</v>
      </c>
      <c r="M4901" s="3">
        <v>55941.524060999996</v>
      </c>
      <c r="N4901" s="107"/>
      <c r="O4901" s="100"/>
      <c r="P4901" s="3">
        <f t="shared" si="76"/>
        <v>111883.04812199999</v>
      </c>
    </row>
    <row r="4902" spans="1:16" x14ac:dyDescent="0.35">
      <c r="A4902" t="s">
        <v>10</v>
      </c>
      <c r="C4902" t="s">
        <v>19</v>
      </c>
      <c r="D4902" t="s">
        <v>44</v>
      </c>
      <c r="E4902" t="s">
        <v>82</v>
      </c>
      <c r="F4902" t="s">
        <v>83</v>
      </c>
      <c r="G4902">
        <v>4100</v>
      </c>
      <c r="H4902" t="s">
        <v>84</v>
      </c>
      <c r="I4902">
        <v>63300192</v>
      </c>
      <c r="J4902" t="s">
        <v>85</v>
      </c>
      <c r="K4902" s="3"/>
      <c r="L4902" s="3">
        <v>-2915.02</v>
      </c>
      <c r="M4902" s="3">
        <v>-2915.02</v>
      </c>
      <c r="N4902" s="107"/>
      <c r="O4902" s="100"/>
      <c r="P4902" s="3">
        <f t="shared" si="76"/>
        <v>-5830.04</v>
      </c>
    </row>
    <row r="4903" spans="1:16" x14ac:dyDescent="0.35">
      <c r="A4903" t="s">
        <v>10</v>
      </c>
      <c r="C4903" t="s">
        <v>19</v>
      </c>
      <c r="D4903" t="s">
        <v>44</v>
      </c>
      <c r="E4903" t="s">
        <v>631</v>
      </c>
      <c r="F4903" t="s">
        <v>632</v>
      </c>
      <c r="G4903">
        <v>4100</v>
      </c>
      <c r="H4903" t="s">
        <v>84</v>
      </c>
      <c r="I4903">
        <v>63300056</v>
      </c>
      <c r="J4903" t="s">
        <v>1536</v>
      </c>
      <c r="K4903" s="3"/>
      <c r="L4903" s="3">
        <v>332099.57570236496</v>
      </c>
      <c r="M4903" s="3">
        <v>343723.0608519477</v>
      </c>
      <c r="N4903" s="107"/>
      <c r="O4903" s="100"/>
      <c r="P4903" s="3">
        <f t="shared" si="76"/>
        <v>675822.63655431266</v>
      </c>
    </row>
    <row r="4904" spans="1:16" x14ac:dyDescent="0.35">
      <c r="A4904" t="s">
        <v>10</v>
      </c>
      <c r="C4904" t="s">
        <v>19</v>
      </c>
      <c r="D4904" t="s">
        <v>44</v>
      </c>
      <c r="E4904" t="s">
        <v>631</v>
      </c>
      <c r="F4904" t="s">
        <v>632</v>
      </c>
      <c r="G4904">
        <v>4100</v>
      </c>
      <c r="H4904" t="s">
        <v>84</v>
      </c>
      <c r="I4904">
        <v>63300065</v>
      </c>
      <c r="J4904" t="s">
        <v>1627</v>
      </c>
      <c r="K4904" s="3"/>
      <c r="L4904" s="3">
        <v>9556.2099999000002</v>
      </c>
      <c r="M4904" s="3">
        <v>9556.2099999000002</v>
      </c>
      <c r="N4904" s="107"/>
      <c r="O4904" s="100"/>
      <c r="P4904" s="3">
        <f t="shared" si="76"/>
        <v>19112.4199998</v>
      </c>
    </row>
    <row r="4905" spans="1:16" x14ac:dyDescent="0.35">
      <c r="A4905" t="s">
        <v>10</v>
      </c>
      <c r="C4905" t="s">
        <v>19</v>
      </c>
      <c r="D4905" t="s">
        <v>44</v>
      </c>
      <c r="E4905" t="s">
        <v>631</v>
      </c>
      <c r="F4905" t="s">
        <v>632</v>
      </c>
      <c r="G4905">
        <v>4100</v>
      </c>
      <c r="H4905" t="s">
        <v>84</v>
      </c>
      <c r="I4905">
        <v>63300152</v>
      </c>
      <c r="J4905" t="s">
        <v>1741</v>
      </c>
      <c r="K4905" s="3"/>
      <c r="L4905" s="3">
        <v>135928.01379131677</v>
      </c>
      <c r="M4905" s="3">
        <v>138646.57406714311</v>
      </c>
      <c r="N4905" s="107"/>
      <c r="O4905" s="100"/>
      <c r="P4905" s="3">
        <f t="shared" si="76"/>
        <v>274574.58785845991</v>
      </c>
    </row>
    <row r="4906" spans="1:16" x14ac:dyDescent="0.35">
      <c r="A4906" t="s">
        <v>10</v>
      </c>
      <c r="C4906" t="s">
        <v>19</v>
      </c>
      <c r="D4906" t="s">
        <v>44</v>
      </c>
      <c r="E4906" t="s">
        <v>631</v>
      </c>
      <c r="F4906" t="s">
        <v>632</v>
      </c>
      <c r="G4906">
        <v>4100</v>
      </c>
      <c r="H4906" t="s">
        <v>84</v>
      </c>
      <c r="I4906">
        <v>63300155</v>
      </c>
      <c r="J4906" t="s">
        <v>1877</v>
      </c>
      <c r="K4906" s="3"/>
      <c r="L4906" s="3">
        <v>14940</v>
      </c>
      <c r="M4906" s="3">
        <v>14940</v>
      </c>
      <c r="N4906" s="107"/>
      <c r="O4906" s="100"/>
      <c r="P4906" s="3">
        <f t="shared" si="76"/>
        <v>29880</v>
      </c>
    </row>
    <row r="4907" spans="1:16" x14ac:dyDescent="0.35">
      <c r="A4907" t="s">
        <v>10</v>
      </c>
      <c r="C4907" t="s">
        <v>19</v>
      </c>
      <c r="D4907" t="s">
        <v>44</v>
      </c>
      <c r="E4907" t="s">
        <v>633</v>
      </c>
      <c r="F4907" t="s">
        <v>634</v>
      </c>
      <c r="G4907">
        <v>4100</v>
      </c>
      <c r="H4907" t="s">
        <v>84</v>
      </c>
      <c r="I4907">
        <v>63300030</v>
      </c>
      <c r="J4907" t="s">
        <v>1488</v>
      </c>
      <c r="K4907" s="3"/>
      <c r="L4907" s="3">
        <v>16060</v>
      </c>
      <c r="M4907" s="3">
        <v>16060</v>
      </c>
      <c r="N4907" s="107"/>
      <c r="O4907" s="100"/>
      <c r="P4907" s="3">
        <f t="shared" si="76"/>
        <v>32120</v>
      </c>
    </row>
    <row r="4908" spans="1:16" x14ac:dyDescent="0.35">
      <c r="A4908" t="s">
        <v>10</v>
      </c>
      <c r="C4908" t="s">
        <v>19</v>
      </c>
      <c r="D4908" t="s">
        <v>44</v>
      </c>
      <c r="E4908" t="s">
        <v>633</v>
      </c>
      <c r="F4908" t="s">
        <v>634</v>
      </c>
      <c r="G4908">
        <v>4100</v>
      </c>
      <c r="H4908" t="s">
        <v>84</v>
      </c>
      <c r="I4908">
        <v>63300052</v>
      </c>
      <c r="J4908" t="s">
        <v>1541</v>
      </c>
      <c r="K4908" s="3"/>
      <c r="L4908" s="3">
        <v>149269.14201337736</v>
      </c>
      <c r="M4908" s="3">
        <v>154493.56198384555</v>
      </c>
      <c r="N4908" s="107"/>
      <c r="O4908" s="100"/>
      <c r="P4908" s="3">
        <f t="shared" si="76"/>
        <v>303762.70399722294</v>
      </c>
    </row>
    <row r="4909" spans="1:16" x14ac:dyDescent="0.35">
      <c r="A4909" t="s">
        <v>10</v>
      </c>
      <c r="C4909" t="s">
        <v>19</v>
      </c>
      <c r="D4909" t="s">
        <v>44</v>
      </c>
      <c r="E4909" t="s">
        <v>633</v>
      </c>
      <c r="F4909" t="s">
        <v>634</v>
      </c>
      <c r="G4909">
        <v>4100</v>
      </c>
      <c r="H4909" t="s">
        <v>84</v>
      </c>
      <c r="I4909">
        <v>63300056</v>
      </c>
      <c r="J4909" t="s">
        <v>1536</v>
      </c>
      <c r="K4909" s="3"/>
      <c r="L4909" s="3">
        <v>165118.77426193398</v>
      </c>
      <c r="M4909" s="3">
        <v>170897.93136110166</v>
      </c>
      <c r="N4909" s="107"/>
      <c r="O4909" s="100"/>
      <c r="P4909" s="3">
        <f t="shared" si="76"/>
        <v>336016.70562303567</v>
      </c>
    </row>
    <row r="4910" spans="1:16" x14ac:dyDescent="0.35">
      <c r="A4910" t="s">
        <v>10</v>
      </c>
      <c r="C4910" t="s">
        <v>19</v>
      </c>
      <c r="D4910" t="s">
        <v>44</v>
      </c>
      <c r="E4910" t="s">
        <v>633</v>
      </c>
      <c r="F4910" t="s">
        <v>634</v>
      </c>
      <c r="G4910">
        <v>4100</v>
      </c>
      <c r="H4910" t="s">
        <v>84</v>
      </c>
      <c r="I4910">
        <v>63300060</v>
      </c>
      <c r="J4910" t="s">
        <v>1546</v>
      </c>
      <c r="K4910" s="3"/>
      <c r="L4910" s="3">
        <v>8103.1499998999998</v>
      </c>
      <c r="M4910" s="3">
        <v>8103.1499998999998</v>
      </c>
      <c r="N4910" s="107"/>
      <c r="O4910" s="100"/>
      <c r="P4910" s="3">
        <f t="shared" si="76"/>
        <v>16206.2999998</v>
      </c>
    </row>
    <row r="4911" spans="1:16" x14ac:dyDescent="0.35">
      <c r="A4911" t="s">
        <v>10</v>
      </c>
      <c r="C4911" t="s">
        <v>19</v>
      </c>
      <c r="D4911" t="s">
        <v>44</v>
      </c>
      <c r="E4911" t="s">
        <v>633</v>
      </c>
      <c r="F4911" t="s">
        <v>634</v>
      </c>
      <c r="G4911">
        <v>4100</v>
      </c>
      <c r="H4911" t="s">
        <v>84</v>
      </c>
      <c r="I4911">
        <v>63300065</v>
      </c>
      <c r="J4911" t="s">
        <v>1627</v>
      </c>
      <c r="K4911" s="3"/>
      <c r="L4911" s="3">
        <v>1878.5299998999999</v>
      </c>
      <c r="M4911" s="3">
        <v>1878.5299998999999</v>
      </c>
      <c r="N4911" s="107"/>
      <c r="O4911" s="100"/>
      <c r="P4911" s="3">
        <f t="shared" si="76"/>
        <v>3757.0599997999998</v>
      </c>
    </row>
    <row r="4912" spans="1:16" x14ac:dyDescent="0.35">
      <c r="A4912" t="s">
        <v>10</v>
      </c>
      <c r="C4912" t="s">
        <v>19</v>
      </c>
      <c r="D4912" t="s">
        <v>44</v>
      </c>
      <c r="E4912" t="s">
        <v>633</v>
      </c>
      <c r="F4912" t="s">
        <v>634</v>
      </c>
      <c r="G4912">
        <v>4100</v>
      </c>
      <c r="H4912" t="s">
        <v>84</v>
      </c>
      <c r="I4912">
        <v>63300150</v>
      </c>
      <c r="J4912" t="s">
        <v>1680</v>
      </c>
      <c r="K4912" s="3"/>
      <c r="L4912" s="3">
        <v>500886.80443075713</v>
      </c>
      <c r="M4912" s="3">
        <v>510904.54051937227</v>
      </c>
      <c r="N4912" s="107"/>
      <c r="O4912" s="100"/>
      <c r="P4912" s="3">
        <f t="shared" si="76"/>
        <v>1011791.3449501294</v>
      </c>
    </row>
    <row r="4913" spans="1:16" x14ac:dyDescent="0.35">
      <c r="A4913" t="s">
        <v>10</v>
      </c>
      <c r="C4913" t="s">
        <v>19</v>
      </c>
      <c r="D4913" t="s">
        <v>44</v>
      </c>
      <c r="E4913" t="s">
        <v>635</v>
      </c>
      <c r="F4913" t="s">
        <v>636</v>
      </c>
      <c r="G4913">
        <v>4100</v>
      </c>
      <c r="H4913" t="s">
        <v>84</v>
      </c>
      <c r="I4913">
        <v>63300030</v>
      </c>
      <c r="J4913" t="s">
        <v>1488</v>
      </c>
      <c r="K4913" s="3"/>
      <c r="L4913" s="3">
        <v>1851.7100000999999</v>
      </c>
      <c r="M4913" s="3">
        <v>1851.7100000999999</v>
      </c>
      <c r="N4913" s="107"/>
      <c r="O4913" s="100"/>
      <c r="P4913" s="3">
        <f t="shared" si="76"/>
        <v>3703.4200001999998</v>
      </c>
    </row>
    <row r="4914" spans="1:16" x14ac:dyDescent="0.35">
      <c r="A4914" t="s">
        <v>10</v>
      </c>
      <c r="C4914" t="s">
        <v>19</v>
      </c>
      <c r="D4914" t="s">
        <v>44</v>
      </c>
      <c r="E4914" t="s">
        <v>635</v>
      </c>
      <c r="F4914" t="s">
        <v>636</v>
      </c>
      <c r="G4914">
        <v>4100</v>
      </c>
      <c r="H4914" t="s">
        <v>84</v>
      </c>
      <c r="I4914">
        <v>63300056</v>
      </c>
      <c r="J4914" t="s">
        <v>1536</v>
      </c>
      <c r="K4914" s="3"/>
      <c r="L4914" s="3">
        <v>477563.50402605912</v>
      </c>
      <c r="M4914" s="3">
        <v>494278.22666697117</v>
      </c>
      <c r="N4914" s="107"/>
      <c r="O4914" s="100"/>
      <c r="P4914" s="3">
        <f t="shared" si="76"/>
        <v>971841.73069303029</v>
      </c>
    </row>
    <row r="4915" spans="1:16" x14ac:dyDescent="0.35">
      <c r="A4915" t="s">
        <v>10</v>
      </c>
      <c r="C4915" t="s">
        <v>19</v>
      </c>
      <c r="D4915" t="s">
        <v>44</v>
      </c>
      <c r="E4915" t="s">
        <v>635</v>
      </c>
      <c r="F4915" t="s">
        <v>636</v>
      </c>
      <c r="G4915">
        <v>4100</v>
      </c>
      <c r="H4915" t="s">
        <v>84</v>
      </c>
      <c r="I4915">
        <v>63300065</v>
      </c>
      <c r="J4915" t="s">
        <v>1627</v>
      </c>
      <c r="K4915" s="3"/>
      <c r="L4915" s="3">
        <v>60000</v>
      </c>
      <c r="M4915" s="3">
        <v>60000</v>
      </c>
      <c r="N4915" s="107"/>
      <c r="O4915" s="100"/>
      <c r="P4915" s="3">
        <f t="shared" si="76"/>
        <v>120000</v>
      </c>
    </row>
    <row r="4916" spans="1:16" x14ac:dyDescent="0.35">
      <c r="A4916" t="s">
        <v>10</v>
      </c>
      <c r="C4916" t="s">
        <v>19</v>
      </c>
      <c r="D4916" t="s">
        <v>44</v>
      </c>
      <c r="E4916" t="s">
        <v>637</v>
      </c>
      <c r="F4916" t="s">
        <v>638</v>
      </c>
      <c r="G4916">
        <v>4100</v>
      </c>
      <c r="H4916" t="s">
        <v>84</v>
      </c>
      <c r="I4916">
        <v>63300030</v>
      </c>
      <c r="J4916" t="s">
        <v>1488</v>
      </c>
      <c r="K4916" s="3"/>
      <c r="L4916" s="3">
        <v>54831.270000199998</v>
      </c>
      <c r="M4916" s="3">
        <v>54831.270000199998</v>
      </c>
      <c r="N4916" s="107"/>
      <c r="O4916" s="100"/>
      <c r="P4916" s="3">
        <f t="shared" si="76"/>
        <v>109662.5400004</v>
      </c>
    </row>
    <row r="4917" spans="1:16" x14ac:dyDescent="0.35">
      <c r="A4917" t="s">
        <v>10</v>
      </c>
      <c r="C4917" t="s">
        <v>19</v>
      </c>
      <c r="D4917" t="s">
        <v>44</v>
      </c>
      <c r="E4917" t="s">
        <v>637</v>
      </c>
      <c r="F4917" t="s">
        <v>638</v>
      </c>
      <c r="G4917">
        <v>4100</v>
      </c>
      <c r="H4917" t="s">
        <v>84</v>
      </c>
      <c r="I4917">
        <v>63300033</v>
      </c>
      <c r="J4917" t="s">
        <v>1661</v>
      </c>
      <c r="K4917" s="3"/>
      <c r="L4917" s="3">
        <v>17384.97</v>
      </c>
      <c r="M4917" s="3">
        <v>17384.97</v>
      </c>
      <c r="N4917" s="107"/>
      <c r="O4917" s="100"/>
      <c r="P4917" s="3">
        <f t="shared" si="76"/>
        <v>34769.94</v>
      </c>
    </row>
    <row r="4918" spans="1:16" x14ac:dyDescent="0.35">
      <c r="A4918" t="s">
        <v>10</v>
      </c>
      <c r="C4918" t="s">
        <v>19</v>
      </c>
      <c r="D4918" t="s">
        <v>44</v>
      </c>
      <c r="E4918" t="s">
        <v>637</v>
      </c>
      <c r="F4918" t="s">
        <v>638</v>
      </c>
      <c r="G4918">
        <v>4100</v>
      </c>
      <c r="H4918" t="s">
        <v>84</v>
      </c>
      <c r="I4918">
        <v>63300034</v>
      </c>
      <c r="J4918" t="s">
        <v>1872</v>
      </c>
      <c r="K4918" s="3"/>
      <c r="L4918" s="3">
        <v>2736</v>
      </c>
      <c r="M4918" s="3">
        <v>2736</v>
      </c>
      <c r="N4918" s="107"/>
      <c r="O4918" s="100"/>
      <c r="P4918" s="3">
        <f t="shared" si="76"/>
        <v>5472</v>
      </c>
    </row>
    <row r="4919" spans="1:16" x14ac:dyDescent="0.35">
      <c r="A4919" t="s">
        <v>10</v>
      </c>
      <c r="C4919" t="s">
        <v>19</v>
      </c>
      <c r="D4919" t="s">
        <v>44</v>
      </c>
      <c r="E4919" t="s">
        <v>637</v>
      </c>
      <c r="F4919" t="s">
        <v>638</v>
      </c>
      <c r="G4919">
        <v>4100</v>
      </c>
      <c r="H4919" t="s">
        <v>84</v>
      </c>
      <c r="I4919">
        <v>63300052</v>
      </c>
      <c r="J4919" t="s">
        <v>1541</v>
      </c>
      <c r="K4919" s="3"/>
      <c r="L4919" s="3">
        <v>34118.661031629119</v>
      </c>
      <c r="M4919" s="3">
        <v>35312.814167736135</v>
      </c>
      <c r="N4919" s="107"/>
      <c r="O4919" s="100"/>
      <c r="P4919" s="3">
        <f t="shared" si="76"/>
        <v>69431.475199365261</v>
      </c>
    </row>
    <row r="4920" spans="1:16" x14ac:dyDescent="0.35">
      <c r="A4920" t="s">
        <v>10</v>
      </c>
      <c r="C4920" t="s">
        <v>19</v>
      </c>
      <c r="D4920" t="s">
        <v>44</v>
      </c>
      <c r="E4920" t="s">
        <v>637</v>
      </c>
      <c r="F4920" t="s">
        <v>638</v>
      </c>
      <c r="G4920">
        <v>4100</v>
      </c>
      <c r="H4920" t="s">
        <v>84</v>
      </c>
      <c r="I4920">
        <v>63300056</v>
      </c>
      <c r="J4920" t="s">
        <v>1536</v>
      </c>
      <c r="K4920" s="3"/>
      <c r="L4920" s="3">
        <v>315565.99398108199</v>
      </c>
      <c r="M4920" s="3">
        <v>326610.80377041985</v>
      </c>
      <c r="N4920" s="107"/>
      <c r="O4920" s="100"/>
      <c r="P4920" s="3">
        <f t="shared" si="76"/>
        <v>642176.7977515019</v>
      </c>
    </row>
    <row r="4921" spans="1:16" x14ac:dyDescent="0.35">
      <c r="A4921" t="s">
        <v>10</v>
      </c>
      <c r="C4921" t="s">
        <v>19</v>
      </c>
      <c r="D4921" t="s">
        <v>44</v>
      </c>
      <c r="E4921" t="s">
        <v>637</v>
      </c>
      <c r="F4921" t="s">
        <v>638</v>
      </c>
      <c r="G4921">
        <v>4100</v>
      </c>
      <c r="H4921" t="s">
        <v>84</v>
      </c>
      <c r="I4921">
        <v>63300060</v>
      </c>
      <c r="J4921" t="s">
        <v>1546</v>
      </c>
      <c r="K4921" s="3"/>
      <c r="L4921" s="3">
        <v>68223.509999999995</v>
      </c>
      <c r="M4921" s="3">
        <v>68223.509999999995</v>
      </c>
      <c r="N4921" s="107"/>
      <c r="O4921" s="100"/>
      <c r="P4921" s="3">
        <f t="shared" si="76"/>
        <v>136447.01999999999</v>
      </c>
    </row>
    <row r="4922" spans="1:16" x14ac:dyDescent="0.35">
      <c r="A4922" t="s">
        <v>10</v>
      </c>
      <c r="C4922" t="s">
        <v>19</v>
      </c>
      <c r="D4922" t="s">
        <v>44</v>
      </c>
      <c r="E4922" t="s">
        <v>637</v>
      </c>
      <c r="F4922" t="s">
        <v>638</v>
      </c>
      <c r="G4922">
        <v>4100</v>
      </c>
      <c r="H4922" t="s">
        <v>84</v>
      </c>
      <c r="I4922">
        <v>63300065</v>
      </c>
      <c r="J4922" t="s">
        <v>1627</v>
      </c>
      <c r="K4922" s="3"/>
      <c r="L4922" s="3">
        <v>3724.3899999</v>
      </c>
      <c r="M4922" s="3">
        <v>3724.3899999</v>
      </c>
      <c r="N4922" s="107"/>
      <c r="O4922" s="100"/>
      <c r="P4922" s="3">
        <f t="shared" si="76"/>
        <v>7448.7799998</v>
      </c>
    </row>
    <row r="4923" spans="1:16" x14ac:dyDescent="0.35">
      <c r="A4923" t="s">
        <v>10</v>
      </c>
      <c r="C4923" t="s">
        <v>19</v>
      </c>
      <c r="D4923" t="s">
        <v>44</v>
      </c>
      <c r="E4923" t="s">
        <v>637</v>
      </c>
      <c r="F4923" t="s">
        <v>638</v>
      </c>
      <c r="G4923">
        <v>4100</v>
      </c>
      <c r="H4923" t="s">
        <v>84</v>
      </c>
      <c r="I4923">
        <v>63300150</v>
      </c>
      <c r="J4923" t="s">
        <v>1680</v>
      </c>
      <c r="K4923" s="3"/>
      <c r="L4923" s="3">
        <v>68680.608045211804</v>
      </c>
      <c r="M4923" s="3">
        <v>70054.220206116035</v>
      </c>
      <c r="N4923" s="107"/>
      <c r="O4923" s="100"/>
      <c r="P4923" s="3">
        <f t="shared" si="76"/>
        <v>138734.82825132785</v>
      </c>
    </row>
    <row r="4924" spans="1:16" x14ac:dyDescent="0.35">
      <c r="A4924" t="s">
        <v>10</v>
      </c>
      <c r="C4924" t="s">
        <v>19</v>
      </c>
      <c r="D4924" t="s">
        <v>44</v>
      </c>
      <c r="E4924" t="s">
        <v>637</v>
      </c>
      <c r="F4924" t="s">
        <v>638</v>
      </c>
      <c r="G4924">
        <v>4100</v>
      </c>
      <c r="H4924" t="s">
        <v>84</v>
      </c>
      <c r="I4924">
        <v>63300152</v>
      </c>
      <c r="J4924" t="s">
        <v>1741</v>
      </c>
      <c r="K4924" s="3"/>
      <c r="L4924" s="3">
        <v>1631.2904274528</v>
      </c>
      <c r="M4924" s="3">
        <v>1663.9162360018561</v>
      </c>
      <c r="N4924" s="107"/>
      <c r="O4924" s="100"/>
      <c r="P4924" s="3">
        <f t="shared" si="76"/>
        <v>3295.2066634546563</v>
      </c>
    </row>
    <row r="4925" spans="1:16" x14ac:dyDescent="0.35">
      <c r="A4925" t="s">
        <v>10</v>
      </c>
      <c r="C4925" t="s">
        <v>19</v>
      </c>
      <c r="D4925" t="s">
        <v>44</v>
      </c>
      <c r="E4925" t="s">
        <v>637</v>
      </c>
      <c r="F4925" t="s">
        <v>638</v>
      </c>
      <c r="G4925">
        <v>4100</v>
      </c>
      <c r="H4925" t="s">
        <v>84</v>
      </c>
      <c r="I4925">
        <v>63300155</v>
      </c>
      <c r="J4925" t="s">
        <v>1877</v>
      </c>
      <c r="K4925" s="3"/>
      <c r="L4925" s="3">
        <v>8827.25</v>
      </c>
      <c r="M4925" s="3">
        <v>8827.25</v>
      </c>
      <c r="N4925" s="107"/>
      <c r="O4925" s="100"/>
      <c r="P4925" s="3">
        <f t="shared" si="76"/>
        <v>17654.5</v>
      </c>
    </row>
    <row r="4926" spans="1:16" x14ac:dyDescent="0.35">
      <c r="A4926" t="s">
        <v>10</v>
      </c>
      <c r="C4926" t="s">
        <v>19</v>
      </c>
      <c r="D4926" t="s">
        <v>44</v>
      </c>
      <c r="E4926" t="s">
        <v>639</v>
      </c>
      <c r="F4926" t="s">
        <v>640</v>
      </c>
      <c r="G4926">
        <v>4100</v>
      </c>
      <c r="H4926" t="s">
        <v>84</v>
      </c>
      <c r="I4926">
        <v>63300030</v>
      </c>
      <c r="J4926" t="s">
        <v>1488</v>
      </c>
      <c r="K4926" s="3"/>
      <c r="L4926" s="3">
        <v>300</v>
      </c>
      <c r="M4926" s="3">
        <v>300</v>
      </c>
      <c r="N4926" s="107"/>
      <c r="O4926" s="100"/>
      <c r="P4926" s="3">
        <f t="shared" si="76"/>
        <v>600</v>
      </c>
    </row>
    <row r="4927" spans="1:16" x14ac:dyDescent="0.35">
      <c r="A4927" t="s">
        <v>10</v>
      </c>
      <c r="C4927" t="s">
        <v>19</v>
      </c>
      <c r="D4927" t="s">
        <v>44</v>
      </c>
      <c r="E4927" t="s">
        <v>639</v>
      </c>
      <c r="F4927" t="s">
        <v>640</v>
      </c>
      <c r="G4927">
        <v>4100</v>
      </c>
      <c r="H4927" t="s">
        <v>84</v>
      </c>
      <c r="I4927">
        <v>63300052</v>
      </c>
      <c r="J4927" t="s">
        <v>1541</v>
      </c>
      <c r="K4927" s="3"/>
      <c r="L4927" s="3">
        <v>53310.407861920488</v>
      </c>
      <c r="M4927" s="3">
        <v>55176.272137087704</v>
      </c>
      <c r="N4927" s="107"/>
      <c r="O4927" s="100"/>
      <c r="P4927" s="3">
        <f t="shared" si="76"/>
        <v>108486.67999900819</v>
      </c>
    </row>
    <row r="4928" spans="1:16" x14ac:dyDescent="0.35">
      <c r="A4928" t="s">
        <v>10</v>
      </c>
      <c r="C4928" t="s">
        <v>19</v>
      </c>
      <c r="D4928" t="s">
        <v>44</v>
      </c>
      <c r="E4928" t="s">
        <v>639</v>
      </c>
      <c r="F4928" t="s">
        <v>640</v>
      </c>
      <c r="G4928">
        <v>4100</v>
      </c>
      <c r="H4928" t="s">
        <v>84</v>
      </c>
      <c r="I4928">
        <v>63300056</v>
      </c>
      <c r="J4928" t="s">
        <v>1536</v>
      </c>
      <c r="K4928" s="3"/>
      <c r="L4928" s="3">
        <v>468511.19440563035</v>
      </c>
      <c r="M4928" s="3">
        <v>484909.08620982739</v>
      </c>
      <c r="N4928" s="107"/>
      <c r="O4928" s="100"/>
      <c r="P4928" s="3">
        <f t="shared" si="76"/>
        <v>953420.2806154578</v>
      </c>
    </row>
    <row r="4929" spans="1:16" x14ac:dyDescent="0.35">
      <c r="A4929" t="s">
        <v>10</v>
      </c>
      <c r="C4929" t="s">
        <v>19</v>
      </c>
      <c r="D4929" t="s">
        <v>44</v>
      </c>
      <c r="E4929" t="s">
        <v>639</v>
      </c>
      <c r="F4929" t="s">
        <v>640</v>
      </c>
      <c r="G4929">
        <v>4100</v>
      </c>
      <c r="H4929" t="s">
        <v>84</v>
      </c>
      <c r="I4929">
        <v>63300060</v>
      </c>
      <c r="J4929" t="s">
        <v>1546</v>
      </c>
      <c r="K4929" s="3"/>
      <c r="L4929" s="3">
        <v>3247.4699998000001</v>
      </c>
      <c r="M4929" s="3">
        <v>3247.4699998000001</v>
      </c>
      <c r="N4929" s="107"/>
      <c r="O4929" s="100"/>
      <c r="P4929" s="3">
        <f t="shared" si="76"/>
        <v>6494.9399996000002</v>
      </c>
    </row>
    <row r="4930" spans="1:16" x14ac:dyDescent="0.35">
      <c r="A4930" t="s">
        <v>10</v>
      </c>
      <c r="C4930" t="s">
        <v>19</v>
      </c>
      <c r="D4930" t="s">
        <v>44</v>
      </c>
      <c r="E4930" t="s">
        <v>639</v>
      </c>
      <c r="F4930" t="s">
        <v>640</v>
      </c>
      <c r="G4930">
        <v>4100</v>
      </c>
      <c r="H4930" t="s">
        <v>84</v>
      </c>
      <c r="I4930">
        <v>63300065</v>
      </c>
      <c r="J4930" t="s">
        <v>1627</v>
      </c>
      <c r="K4930" s="3"/>
      <c r="L4930" s="3">
        <v>13089.7200001</v>
      </c>
      <c r="M4930" s="3">
        <v>13089.7200001</v>
      </c>
      <c r="N4930" s="107"/>
      <c r="O4930" s="100"/>
      <c r="P4930" s="3">
        <f t="shared" si="76"/>
        <v>26179.4400002</v>
      </c>
    </row>
    <row r="4931" spans="1:16" x14ac:dyDescent="0.35">
      <c r="A4931" t="s">
        <v>10</v>
      </c>
      <c r="C4931" t="s">
        <v>19</v>
      </c>
      <c r="D4931" t="s">
        <v>44</v>
      </c>
      <c r="E4931" t="s">
        <v>639</v>
      </c>
      <c r="F4931" t="s">
        <v>640</v>
      </c>
      <c r="G4931">
        <v>4100</v>
      </c>
      <c r="H4931" t="s">
        <v>84</v>
      </c>
      <c r="I4931">
        <v>63300152</v>
      </c>
      <c r="J4931" t="s">
        <v>1741</v>
      </c>
      <c r="K4931" s="3"/>
      <c r="L4931" s="3">
        <v>25468.992000000002</v>
      </c>
      <c r="M4931" s="3">
        <v>25978.371840000003</v>
      </c>
      <c r="N4931" s="107"/>
      <c r="O4931" s="100"/>
      <c r="P4931" s="3">
        <f t="shared" si="76"/>
        <v>51447.363840000005</v>
      </c>
    </row>
    <row r="4932" spans="1:16" x14ac:dyDescent="0.35">
      <c r="A4932" t="s">
        <v>10</v>
      </c>
      <c r="C4932" t="s">
        <v>19</v>
      </c>
      <c r="D4932" t="s">
        <v>44</v>
      </c>
      <c r="E4932" t="s">
        <v>639</v>
      </c>
      <c r="F4932" t="s">
        <v>640</v>
      </c>
      <c r="G4932">
        <v>4100</v>
      </c>
      <c r="H4932" t="s">
        <v>84</v>
      </c>
      <c r="I4932">
        <v>63300155</v>
      </c>
      <c r="J4932" t="s">
        <v>1877</v>
      </c>
      <c r="K4932" s="3"/>
      <c r="L4932" s="3">
        <v>5140.66</v>
      </c>
      <c r="M4932" s="3">
        <v>5140.66</v>
      </c>
      <c r="N4932" s="107"/>
      <c r="O4932" s="100"/>
      <c r="P4932" s="3">
        <f t="shared" ref="P4932:P4995" si="77">SUM(L4932:N4932)</f>
        <v>10281.32</v>
      </c>
    </row>
    <row r="4933" spans="1:16" x14ac:dyDescent="0.35">
      <c r="A4933" t="s">
        <v>10</v>
      </c>
      <c r="C4933" t="s">
        <v>19</v>
      </c>
      <c r="D4933" t="s">
        <v>44</v>
      </c>
      <c r="E4933" t="s">
        <v>641</v>
      </c>
      <c r="F4933" t="s">
        <v>642</v>
      </c>
      <c r="G4933">
        <v>4100</v>
      </c>
      <c r="H4933" t="s">
        <v>84</v>
      </c>
      <c r="I4933">
        <v>63300033</v>
      </c>
      <c r="J4933" t="s">
        <v>1661</v>
      </c>
      <c r="K4933" s="3"/>
      <c r="L4933" s="3">
        <v>548.52</v>
      </c>
      <c r="M4933" s="3">
        <v>548.52</v>
      </c>
      <c r="N4933" s="107"/>
      <c r="O4933" s="100"/>
      <c r="P4933" s="3">
        <f t="shared" si="77"/>
        <v>1097.04</v>
      </c>
    </row>
    <row r="4934" spans="1:16" x14ac:dyDescent="0.35">
      <c r="A4934" t="s">
        <v>10</v>
      </c>
      <c r="C4934" t="s">
        <v>19</v>
      </c>
      <c r="D4934" t="s">
        <v>44</v>
      </c>
      <c r="E4934" t="s">
        <v>641</v>
      </c>
      <c r="F4934" t="s">
        <v>642</v>
      </c>
      <c r="G4934">
        <v>4100</v>
      </c>
      <c r="H4934" t="s">
        <v>84</v>
      </c>
      <c r="I4934">
        <v>63300056</v>
      </c>
      <c r="J4934" t="s">
        <v>1536</v>
      </c>
      <c r="K4934" s="3"/>
      <c r="L4934" s="3">
        <v>38451.087706773375</v>
      </c>
      <c r="M4934" s="3">
        <v>39796.875776510438</v>
      </c>
      <c r="N4934" s="107"/>
      <c r="O4934" s="100"/>
      <c r="P4934" s="3">
        <f t="shared" si="77"/>
        <v>78247.96348328382</v>
      </c>
    </row>
    <row r="4935" spans="1:16" x14ac:dyDescent="0.35">
      <c r="A4935" t="s">
        <v>10</v>
      </c>
      <c r="C4935" t="s">
        <v>19</v>
      </c>
      <c r="D4935" t="s">
        <v>44</v>
      </c>
      <c r="E4935" t="s">
        <v>641</v>
      </c>
      <c r="F4935" t="s">
        <v>642</v>
      </c>
      <c r="G4935">
        <v>4100</v>
      </c>
      <c r="H4935" t="s">
        <v>84</v>
      </c>
      <c r="I4935">
        <v>63300060</v>
      </c>
      <c r="J4935" t="s">
        <v>1546</v>
      </c>
      <c r="K4935" s="3"/>
      <c r="L4935" s="3">
        <v>3694.3945751000001</v>
      </c>
      <c r="M4935" s="3">
        <v>3694.3945751000001</v>
      </c>
      <c r="N4935" s="107"/>
      <c r="O4935" s="100"/>
      <c r="P4935" s="3">
        <f t="shared" si="77"/>
        <v>7388.7891502000002</v>
      </c>
    </row>
    <row r="4936" spans="1:16" x14ac:dyDescent="0.35">
      <c r="A4936" t="s">
        <v>10</v>
      </c>
      <c r="C4936" t="s">
        <v>19</v>
      </c>
      <c r="D4936" t="s">
        <v>44</v>
      </c>
      <c r="E4936" t="s">
        <v>641</v>
      </c>
      <c r="F4936" t="s">
        <v>642</v>
      </c>
      <c r="G4936">
        <v>4100</v>
      </c>
      <c r="H4936" t="s">
        <v>84</v>
      </c>
      <c r="I4936">
        <v>63300065</v>
      </c>
      <c r="J4936" t="s">
        <v>1627</v>
      </c>
      <c r="K4936" s="3"/>
      <c r="L4936" s="3">
        <v>2129.6299998999998</v>
      </c>
      <c r="M4936" s="3">
        <v>2129.6299998999998</v>
      </c>
      <c r="N4936" s="107"/>
      <c r="O4936" s="100"/>
      <c r="P4936" s="3">
        <f t="shared" si="77"/>
        <v>4259.2599997999996</v>
      </c>
    </row>
    <row r="4937" spans="1:16" x14ac:dyDescent="0.35">
      <c r="A4937" t="s">
        <v>10</v>
      </c>
      <c r="C4937" t="s">
        <v>19</v>
      </c>
      <c r="D4937" t="s">
        <v>44</v>
      </c>
      <c r="E4937" t="s">
        <v>641</v>
      </c>
      <c r="F4937" t="s">
        <v>642</v>
      </c>
      <c r="G4937">
        <v>4100</v>
      </c>
      <c r="H4937" t="s">
        <v>84</v>
      </c>
      <c r="I4937">
        <v>63300152</v>
      </c>
      <c r="J4937" t="s">
        <v>1741</v>
      </c>
      <c r="K4937" s="3"/>
      <c r="L4937" s="3">
        <v>68455.707031238402</v>
      </c>
      <c r="M4937" s="3">
        <v>69824.821171863165</v>
      </c>
      <c r="N4937" s="107"/>
      <c r="O4937" s="100"/>
      <c r="P4937" s="3">
        <f t="shared" si="77"/>
        <v>138280.52820310157</v>
      </c>
    </row>
    <row r="4938" spans="1:16" x14ac:dyDescent="0.35">
      <c r="A4938" t="s">
        <v>10</v>
      </c>
      <c r="C4938" t="s">
        <v>19</v>
      </c>
      <c r="D4938" t="s">
        <v>44</v>
      </c>
      <c r="E4938" t="s">
        <v>643</v>
      </c>
      <c r="F4938" t="s">
        <v>644</v>
      </c>
      <c r="G4938">
        <v>4100</v>
      </c>
      <c r="H4938" t="s">
        <v>84</v>
      </c>
      <c r="I4938">
        <v>63300052</v>
      </c>
      <c r="J4938" t="s">
        <v>1541</v>
      </c>
      <c r="K4938" s="3"/>
      <c r="L4938" s="3">
        <v>37850.389581320822</v>
      </c>
      <c r="M4938" s="3">
        <v>39175.153216667044</v>
      </c>
      <c r="N4938" s="107"/>
      <c r="O4938" s="100"/>
      <c r="P4938" s="3">
        <f t="shared" si="77"/>
        <v>77025.542797987873</v>
      </c>
    </row>
    <row r="4939" spans="1:16" x14ac:dyDescent="0.35">
      <c r="A4939" t="s">
        <v>10</v>
      </c>
      <c r="C4939" t="s">
        <v>19</v>
      </c>
      <c r="D4939" t="s">
        <v>44</v>
      </c>
      <c r="E4939" t="s">
        <v>643</v>
      </c>
      <c r="F4939" t="s">
        <v>644</v>
      </c>
      <c r="G4939">
        <v>4100</v>
      </c>
      <c r="H4939" t="s">
        <v>84</v>
      </c>
      <c r="I4939">
        <v>63300056</v>
      </c>
      <c r="J4939" t="s">
        <v>1536</v>
      </c>
      <c r="K4939" s="3"/>
      <c r="L4939" s="3">
        <v>51572.857480266219</v>
      </c>
      <c r="M4939" s="3">
        <v>53377.90749207553</v>
      </c>
      <c r="N4939" s="107"/>
      <c r="O4939" s="100"/>
      <c r="P4939" s="3">
        <f t="shared" si="77"/>
        <v>104950.76497234174</v>
      </c>
    </row>
    <row r="4940" spans="1:16" x14ac:dyDescent="0.35">
      <c r="A4940" t="s">
        <v>10</v>
      </c>
      <c r="C4940" t="s">
        <v>19</v>
      </c>
      <c r="D4940" t="s">
        <v>44</v>
      </c>
      <c r="E4940" t="s">
        <v>643</v>
      </c>
      <c r="F4940" t="s">
        <v>644</v>
      </c>
      <c r="G4940">
        <v>4100</v>
      </c>
      <c r="H4940" t="s">
        <v>84</v>
      </c>
      <c r="I4940">
        <v>63300060</v>
      </c>
      <c r="J4940" t="s">
        <v>1546</v>
      </c>
      <c r="K4940" s="3"/>
      <c r="L4940" s="3">
        <v>16221.720000200001</v>
      </c>
      <c r="M4940" s="3">
        <v>16221.720000200001</v>
      </c>
      <c r="N4940" s="107"/>
      <c r="O4940" s="100"/>
      <c r="P4940" s="3">
        <f t="shared" si="77"/>
        <v>32443.440000400002</v>
      </c>
    </row>
    <row r="4941" spans="1:16" x14ac:dyDescent="0.35">
      <c r="A4941" t="s">
        <v>10</v>
      </c>
      <c r="C4941" t="s">
        <v>19</v>
      </c>
      <c r="D4941" t="s">
        <v>44</v>
      </c>
      <c r="E4941" t="s">
        <v>643</v>
      </c>
      <c r="F4941" t="s">
        <v>644</v>
      </c>
      <c r="G4941">
        <v>4100</v>
      </c>
      <c r="H4941" t="s">
        <v>84</v>
      </c>
      <c r="I4941">
        <v>63300065</v>
      </c>
      <c r="J4941" t="s">
        <v>1627</v>
      </c>
      <c r="K4941" s="3"/>
      <c r="L4941" s="3">
        <v>5351.8100001000003</v>
      </c>
      <c r="M4941" s="3">
        <v>5351.8100001000003</v>
      </c>
      <c r="N4941" s="107"/>
      <c r="O4941" s="100"/>
      <c r="P4941" s="3">
        <f t="shared" si="77"/>
        <v>10703.620000200001</v>
      </c>
    </row>
    <row r="4942" spans="1:16" x14ac:dyDescent="0.35">
      <c r="A4942" t="s">
        <v>10</v>
      </c>
      <c r="C4942" t="s">
        <v>19</v>
      </c>
      <c r="D4942" t="s">
        <v>44</v>
      </c>
      <c r="E4942" t="s">
        <v>643</v>
      </c>
      <c r="F4942" t="s">
        <v>644</v>
      </c>
      <c r="G4942">
        <v>4100</v>
      </c>
      <c r="H4942" t="s">
        <v>84</v>
      </c>
      <c r="I4942">
        <v>63300150</v>
      </c>
      <c r="J4942" t="s">
        <v>1680</v>
      </c>
      <c r="K4942" s="3"/>
      <c r="L4942" s="3">
        <v>4244.8320000000003</v>
      </c>
      <c r="M4942" s="3">
        <v>4329.7286400000003</v>
      </c>
      <c r="N4942" s="107"/>
      <c r="O4942" s="100"/>
      <c r="P4942" s="3">
        <f t="shared" si="77"/>
        <v>8574.5606399999997</v>
      </c>
    </row>
    <row r="4943" spans="1:16" x14ac:dyDescent="0.35">
      <c r="A4943" t="s">
        <v>10</v>
      </c>
      <c r="C4943" t="s">
        <v>19</v>
      </c>
      <c r="D4943" t="s">
        <v>44</v>
      </c>
      <c r="E4943" t="s">
        <v>645</v>
      </c>
      <c r="F4943" t="s">
        <v>646</v>
      </c>
      <c r="G4943">
        <v>4100</v>
      </c>
      <c r="H4943" t="s">
        <v>84</v>
      </c>
      <c r="I4943">
        <v>63300030</v>
      </c>
      <c r="J4943" t="s">
        <v>1488</v>
      </c>
      <c r="K4943" s="3"/>
      <c r="L4943" s="3">
        <v>58958.530000500003</v>
      </c>
      <c r="M4943" s="3">
        <v>58958.530000500003</v>
      </c>
      <c r="N4943" s="107"/>
      <c r="O4943" s="100"/>
      <c r="P4943" s="3">
        <f t="shared" si="77"/>
        <v>117917.06000100001</v>
      </c>
    </row>
    <row r="4944" spans="1:16" x14ac:dyDescent="0.35">
      <c r="A4944" t="s">
        <v>10</v>
      </c>
      <c r="C4944" t="s">
        <v>19</v>
      </c>
      <c r="D4944" t="s">
        <v>44</v>
      </c>
      <c r="E4944" t="s">
        <v>645</v>
      </c>
      <c r="F4944" t="s">
        <v>646</v>
      </c>
      <c r="G4944">
        <v>4100</v>
      </c>
      <c r="H4944" t="s">
        <v>84</v>
      </c>
      <c r="I4944">
        <v>63300033</v>
      </c>
      <c r="J4944" t="s">
        <v>1661</v>
      </c>
      <c r="K4944" s="3"/>
      <c r="L4944" s="3">
        <v>36384.999999899999</v>
      </c>
      <c r="M4944" s="3">
        <v>36384.999999899999</v>
      </c>
      <c r="N4944" s="107"/>
      <c r="O4944" s="100"/>
      <c r="P4944" s="3">
        <f t="shared" si="77"/>
        <v>72769.999999799998</v>
      </c>
    </row>
    <row r="4945" spans="1:16" x14ac:dyDescent="0.35">
      <c r="A4945" t="s">
        <v>10</v>
      </c>
      <c r="C4945" t="s">
        <v>19</v>
      </c>
      <c r="D4945" t="s">
        <v>44</v>
      </c>
      <c r="E4945" t="s">
        <v>645</v>
      </c>
      <c r="F4945" t="s">
        <v>646</v>
      </c>
      <c r="G4945">
        <v>4100</v>
      </c>
      <c r="H4945" t="s">
        <v>84</v>
      </c>
      <c r="I4945">
        <v>63300056</v>
      </c>
      <c r="J4945" t="s">
        <v>1536</v>
      </c>
      <c r="K4945" s="3"/>
      <c r="L4945" s="3">
        <v>1619319.2717847545</v>
      </c>
      <c r="M4945" s="3">
        <v>1675995.4462972207</v>
      </c>
      <c r="N4945" s="107"/>
      <c r="O4945" s="100"/>
      <c r="P4945" s="3">
        <f t="shared" si="77"/>
        <v>3295314.7180819754</v>
      </c>
    </row>
    <row r="4946" spans="1:16" x14ac:dyDescent="0.35">
      <c r="A4946" t="s">
        <v>10</v>
      </c>
      <c r="C4946" t="s">
        <v>19</v>
      </c>
      <c r="D4946" t="s">
        <v>44</v>
      </c>
      <c r="E4946" t="s">
        <v>645</v>
      </c>
      <c r="F4946" t="s">
        <v>646</v>
      </c>
      <c r="G4946">
        <v>4100</v>
      </c>
      <c r="H4946" t="s">
        <v>84</v>
      </c>
      <c r="I4946">
        <v>63300060</v>
      </c>
      <c r="J4946" t="s">
        <v>1546</v>
      </c>
      <c r="K4946" s="3"/>
      <c r="L4946" s="3">
        <v>70305.000000100001</v>
      </c>
      <c r="M4946" s="3">
        <v>70305.000000100001</v>
      </c>
      <c r="N4946" s="107"/>
      <c r="O4946" s="100"/>
      <c r="P4946" s="3">
        <f t="shared" si="77"/>
        <v>140610.0000002</v>
      </c>
    </row>
    <row r="4947" spans="1:16" x14ac:dyDescent="0.35">
      <c r="A4947" t="s">
        <v>10</v>
      </c>
      <c r="C4947" t="s">
        <v>19</v>
      </c>
      <c r="D4947" t="s">
        <v>44</v>
      </c>
      <c r="E4947" t="s">
        <v>645</v>
      </c>
      <c r="F4947" t="s">
        <v>646</v>
      </c>
      <c r="G4947">
        <v>4100</v>
      </c>
      <c r="H4947" t="s">
        <v>84</v>
      </c>
      <c r="I4947">
        <v>63300065</v>
      </c>
      <c r="J4947" t="s">
        <v>1627</v>
      </c>
      <c r="K4947" s="3"/>
      <c r="L4947" s="3">
        <v>76641.116226600003</v>
      </c>
      <c r="M4947" s="3">
        <v>76641.116226600003</v>
      </c>
      <c r="N4947" s="107"/>
      <c r="O4947" s="100"/>
      <c r="P4947" s="3">
        <f t="shared" si="77"/>
        <v>153282.23245320001</v>
      </c>
    </row>
    <row r="4948" spans="1:16" x14ac:dyDescent="0.35">
      <c r="A4948" t="s">
        <v>10</v>
      </c>
      <c r="C4948" t="s">
        <v>19</v>
      </c>
      <c r="D4948" t="s">
        <v>44</v>
      </c>
      <c r="E4948" t="s">
        <v>645</v>
      </c>
      <c r="F4948" t="s">
        <v>646</v>
      </c>
      <c r="G4948">
        <v>4100</v>
      </c>
      <c r="H4948" t="s">
        <v>84</v>
      </c>
      <c r="I4948">
        <v>63300075</v>
      </c>
      <c r="J4948" t="s">
        <v>1480</v>
      </c>
      <c r="K4948" s="3"/>
      <c r="L4948" s="3">
        <v>1792.5914999999998</v>
      </c>
      <c r="M4948" s="3">
        <v>1819.4803724999997</v>
      </c>
      <c r="N4948" s="107"/>
      <c r="O4948" s="100"/>
      <c r="P4948" s="3">
        <f t="shared" si="77"/>
        <v>3612.0718724999997</v>
      </c>
    </row>
    <row r="4949" spans="1:16" x14ac:dyDescent="0.35">
      <c r="A4949" t="s">
        <v>10</v>
      </c>
      <c r="C4949" t="s">
        <v>19</v>
      </c>
      <c r="D4949" t="s">
        <v>44</v>
      </c>
      <c r="E4949" t="s">
        <v>645</v>
      </c>
      <c r="F4949" t="s">
        <v>646</v>
      </c>
      <c r="G4949">
        <v>4100</v>
      </c>
      <c r="H4949" t="s">
        <v>84</v>
      </c>
      <c r="I4949">
        <v>63300135</v>
      </c>
      <c r="J4949" t="s">
        <v>1895</v>
      </c>
      <c r="K4949" s="3"/>
      <c r="L4949" s="3">
        <v>1589.51</v>
      </c>
      <c r="M4949" s="3">
        <v>1589.51</v>
      </c>
      <c r="N4949" s="107"/>
      <c r="O4949" s="100"/>
      <c r="P4949" s="3">
        <f t="shared" si="77"/>
        <v>3179.02</v>
      </c>
    </row>
    <row r="4950" spans="1:16" x14ac:dyDescent="0.35">
      <c r="A4950" t="s">
        <v>10</v>
      </c>
      <c r="C4950" t="s">
        <v>19</v>
      </c>
      <c r="D4950" t="s">
        <v>44</v>
      </c>
      <c r="E4950" t="s">
        <v>645</v>
      </c>
      <c r="F4950" t="s">
        <v>646</v>
      </c>
      <c r="G4950">
        <v>4100</v>
      </c>
      <c r="H4950" t="s">
        <v>84</v>
      </c>
      <c r="I4950">
        <v>63300152</v>
      </c>
      <c r="J4950" t="s">
        <v>1741</v>
      </c>
      <c r="K4950" s="3"/>
      <c r="L4950" s="3">
        <v>3265.7716484060402</v>
      </c>
      <c r="M4950" s="3">
        <v>3331.0870813741612</v>
      </c>
      <c r="N4950" s="107"/>
      <c r="O4950" s="100"/>
      <c r="P4950" s="3">
        <f t="shared" si="77"/>
        <v>6596.8587297802014</v>
      </c>
    </row>
    <row r="4951" spans="1:16" x14ac:dyDescent="0.35">
      <c r="A4951" t="s">
        <v>10</v>
      </c>
      <c r="C4951" t="s">
        <v>19</v>
      </c>
      <c r="D4951" t="s">
        <v>44</v>
      </c>
      <c r="E4951" t="s">
        <v>645</v>
      </c>
      <c r="F4951" t="s">
        <v>646</v>
      </c>
      <c r="G4951">
        <v>4100</v>
      </c>
      <c r="H4951" t="s">
        <v>84</v>
      </c>
      <c r="I4951">
        <v>63300160</v>
      </c>
      <c r="J4951" t="s">
        <v>1878</v>
      </c>
      <c r="K4951" s="3"/>
      <c r="L4951" s="3">
        <v>21299.208180000001</v>
      </c>
      <c r="M4951" s="3">
        <v>21299.208180000001</v>
      </c>
      <c r="N4951" s="107"/>
      <c r="O4951" s="100"/>
      <c r="P4951" s="3">
        <f t="shared" si="77"/>
        <v>42598.416360000003</v>
      </c>
    </row>
    <row r="4952" spans="1:16" x14ac:dyDescent="0.35">
      <c r="A4952" t="s">
        <v>10</v>
      </c>
      <c r="C4952" t="s">
        <v>19</v>
      </c>
      <c r="D4952" t="s">
        <v>44</v>
      </c>
      <c r="E4952" t="s">
        <v>647</v>
      </c>
      <c r="F4952" t="s">
        <v>648</v>
      </c>
      <c r="G4952">
        <v>4100</v>
      </c>
      <c r="H4952" t="s">
        <v>84</v>
      </c>
      <c r="I4952">
        <v>63300056</v>
      </c>
      <c r="J4952" t="s">
        <v>1536</v>
      </c>
      <c r="K4952" s="3"/>
      <c r="L4952" s="3">
        <v>58741.954427171288</v>
      </c>
      <c r="M4952" s="3">
        <v>60797.922832122276</v>
      </c>
      <c r="N4952" s="107"/>
      <c r="O4952" s="100"/>
      <c r="P4952" s="3">
        <f t="shared" si="77"/>
        <v>119539.87725929357</v>
      </c>
    </row>
    <row r="4953" spans="1:16" x14ac:dyDescent="0.35">
      <c r="A4953" t="s">
        <v>10</v>
      </c>
      <c r="C4953" t="s">
        <v>19</v>
      </c>
      <c r="D4953" t="s">
        <v>44</v>
      </c>
      <c r="E4953" t="s">
        <v>647</v>
      </c>
      <c r="F4953" t="s">
        <v>648</v>
      </c>
      <c r="G4953">
        <v>4100</v>
      </c>
      <c r="H4953" t="s">
        <v>84</v>
      </c>
      <c r="I4953">
        <v>63300060</v>
      </c>
      <c r="J4953" t="s">
        <v>1546</v>
      </c>
      <c r="K4953" s="3"/>
      <c r="L4953" s="3">
        <v>307.9000001</v>
      </c>
      <c r="M4953" s="3">
        <v>307.9000001</v>
      </c>
      <c r="N4953" s="107"/>
      <c r="O4953" s="100"/>
      <c r="P4953" s="3">
        <f t="shared" si="77"/>
        <v>615.8000002</v>
      </c>
    </row>
    <row r="4954" spans="1:16" x14ac:dyDescent="0.35">
      <c r="A4954" t="s">
        <v>10</v>
      </c>
      <c r="C4954" t="s">
        <v>19</v>
      </c>
      <c r="D4954" t="s">
        <v>44</v>
      </c>
      <c r="E4954" t="s">
        <v>647</v>
      </c>
      <c r="F4954" t="s">
        <v>648</v>
      </c>
      <c r="G4954">
        <v>4100</v>
      </c>
      <c r="H4954" t="s">
        <v>84</v>
      </c>
      <c r="I4954">
        <v>63300065</v>
      </c>
      <c r="J4954" t="s">
        <v>1627</v>
      </c>
      <c r="K4954" s="3"/>
      <c r="L4954" s="3">
        <v>4349.4800001000003</v>
      </c>
      <c r="M4954" s="3">
        <v>4349.4800001000003</v>
      </c>
      <c r="N4954" s="107"/>
      <c r="O4954" s="100"/>
      <c r="P4954" s="3">
        <f t="shared" si="77"/>
        <v>8698.9600002000006</v>
      </c>
    </row>
    <row r="4955" spans="1:16" x14ac:dyDescent="0.35">
      <c r="A4955" t="s">
        <v>10</v>
      </c>
      <c r="C4955" t="s">
        <v>19</v>
      </c>
      <c r="D4955" t="s">
        <v>44</v>
      </c>
      <c r="E4955" t="s">
        <v>647</v>
      </c>
      <c r="F4955" t="s">
        <v>648</v>
      </c>
      <c r="G4955">
        <v>4100</v>
      </c>
      <c r="H4955" t="s">
        <v>84</v>
      </c>
      <c r="I4955">
        <v>63300152</v>
      </c>
      <c r="J4955" t="s">
        <v>1741</v>
      </c>
      <c r="K4955" s="3"/>
      <c r="L4955" s="3">
        <v>74913.614137839599</v>
      </c>
      <c r="M4955" s="3">
        <v>76411.886420596391</v>
      </c>
      <c r="N4955" s="107"/>
      <c r="O4955" s="100"/>
      <c r="P4955" s="3">
        <f t="shared" si="77"/>
        <v>151325.50055843598</v>
      </c>
    </row>
    <row r="4956" spans="1:16" x14ac:dyDescent="0.35">
      <c r="A4956" t="s">
        <v>10</v>
      </c>
      <c r="C4956" t="s">
        <v>19</v>
      </c>
      <c r="D4956" t="s">
        <v>44</v>
      </c>
      <c r="E4956" t="s">
        <v>647</v>
      </c>
      <c r="F4956" t="s">
        <v>648</v>
      </c>
      <c r="G4956">
        <v>4100</v>
      </c>
      <c r="H4956" t="s">
        <v>84</v>
      </c>
      <c r="I4956">
        <v>63300155</v>
      </c>
      <c r="J4956" t="s">
        <v>1877</v>
      </c>
      <c r="K4956" s="3"/>
      <c r="L4956" s="3">
        <v>12000</v>
      </c>
      <c r="M4956" s="3">
        <v>12000</v>
      </c>
      <c r="N4956" s="107"/>
      <c r="O4956" s="100"/>
      <c r="P4956" s="3">
        <f t="shared" si="77"/>
        <v>24000</v>
      </c>
    </row>
    <row r="4957" spans="1:16" x14ac:dyDescent="0.35">
      <c r="A4957" t="s">
        <v>10</v>
      </c>
      <c r="C4957" t="s">
        <v>19</v>
      </c>
      <c r="D4957" t="s">
        <v>44</v>
      </c>
      <c r="E4957" t="s">
        <v>649</v>
      </c>
      <c r="F4957" t="s">
        <v>650</v>
      </c>
      <c r="G4957">
        <v>4100</v>
      </c>
      <c r="H4957" t="s">
        <v>84</v>
      </c>
      <c r="I4957">
        <v>63300052</v>
      </c>
      <c r="J4957" t="s">
        <v>1541</v>
      </c>
      <c r="K4957" s="3"/>
      <c r="L4957" s="3">
        <v>71435.946534973453</v>
      </c>
      <c r="M4957" s="3">
        <v>73936.204663697514</v>
      </c>
      <c r="N4957" s="107"/>
      <c r="O4957" s="100"/>
      <c r="P4957" s="3">
        <f t="shared" si="77"/>
        <v>145372.15119867097</v>
      </c>
    </row>
    <row r="4958" spans="1:16" x14ac:dyDescent="0.35">
      <c r="A4958" t="s">
        <v>10</v>
      </c>
      <c r="C4958" t="s">
        <v>19</v>
      </c>
      <c r="D4958" t="s">
        <v>44</v>
      </c>
      <c r="E4958" t="s">
        <v>649</v>
      </c>
      <c r="F4958" t="s">
        <v>650</v>
      </c>
      <c r="G4958">
        <v>4100</v>
      </c>
      <c r="H4958" t="s">
        <v>84</v>
      </c>
      <c r="I4958">
        <v>63300056</v>
      </c>
      <c r="J4958" t="s">
        <v>1536</v>
      </c>
      <c r="K4958" s="3"/>
      <c r="L4958" s="3">
        <v>60795.740755541687</v>
      </c>
      <c r="M4958" s="3">
        <v>62923.591681985643</v>
      </c>
      <c r="N4958" s="107"/>
      <c r="O4958" s="100"/>
      <c r="P4958" s="3">
        <f t="shared" si="77"/>
        <v>123719.33243752734</v>
      </c>
    </row>
    <row r="4959" spans="1:16" x14ac:dyDescent="0.35">
      <c r="A4959" t="s">
        <v>10</v>
      </c>
      <c r="C4959" t="s">
        <v>19</v>
      </c>
      <c r="D4959" t="s">
        <v>44</v>
      </c>
      <c r="E4959" t="s">
        <v>649</v>
      </c>
      <c r="F4959" t="s">
        <v>650</v>
      </c>
      <c r="G4959">
        <v>4100</v>
      </c>
      <c r="H4959" t="s">
        <v>84</v>
      </c>
      <c r="I4959">
        <v>63300065</v>
      </c>
      <c r="J4959" t="s">
        <v>1627</v>
      </c>
      <c r="K4959" s="3"/>
      <c r="L4959" s="3">
        <v>747.61</v>
      </c>
      <c r="M4959" s="3">
        <v>747.61</v>
      </c>
      <c r="N4959" s="107"/>
      <c r="O4959" s="100"/>
      <c r="P4959" s="3">
        <f t="shared" si="77"/>
        <v>1495.22</v>
      </c>
    </row>
    <row r="4960" spans="1:16" x14ac:dyDescent="0.35">
      <c r="A4960" t="s">
        <v>10</v>
      </c>
      <c r="C4960" t="s">
        <v>19</v>
      </c>
      <c r="D4960" t="s">
        <v>44</v>
      </c>
      <c r="E4960" t="s">
        <v>612</v>
      </c>
      <c r="F4960" t="s">
        <v>613</v>
      </c>
      <c r="G4960">
        <v>4160</v>
      </c>
      <c r="H4960" t="s">
        <v>614</v>
      </c>
      <c r="I4960">
        <v>63300056</v>
      </c>
      <c r="J4960" t="s">
        <v>1536</v>
      </c>
      <c r="K4960" s="3"/>
      <c r="L4960" s="3">
        <v>65989.657367527965</v>
      </c>
      <c r="M4960" s="3">
        <v>68299.295375391433</v>
      </c>
      <c r="N4960" s="107"/>
      <c r="O4960" s="100"/>
      <c r="P4960" s="3">
        <f t="shared" si="77"/>
        <v>134288.95274291938</v>
      </c>
    </row>
    <row r="4961" spans="1:16" x14ac:dyDescent="0.35">
      <c r="A4961" t="s">
        <v>10</v>
      </c>
      <c r="C4961" t="s">
        <v>19</v>
      </c>
      <c r="D4961" t="s">
        <v>44</v>
      </c>
      <c r="E4961" t="s">
        <v>612</v>
      </c>
      <c r="F4961" t="s">
        <v>613</v>
      </c>
      <c r="G4961">
        <v>4160</v>
      </c>
      <c r="H4961" t="s">
        <v>614</v>
      </c>
      <c r="I4961">
        <v>63300152</v>
      </c>
      <c r="J4961" t="s">
        <v>1741</v>
      </c>
      <c r="K4961" s="3"/>
      <c r="L4961" s="3">
        <v>1444075.2</v>
      </c>
      <c r="M4961" s="3">
        <v>1472956.7039999999</v>
      </c>
      <c r="N4961" s="107"/>
      <c r="O4961" s="100"/>
      <c r="P4961" s="3">
        <f t="shared" si="77"/>
        <v>2917031.9040000001</v>
      </c>
    </row>
    <row r="4962" spans="1:16" x14ac:dyDescent="0.35">
      <c r="A4962" t="s">
        <v>10</v>
      </c>
      <c r="C4962" t="s">
        <v>19</v>
      </c>
      <c r="D4962" t="s">
        <v>44</v>
      </c>
      <c r="E4962" t="s">
        <v>1818</v>
      </c>
      <c r="F4962" t="s">
        <v>1819</v>
      </c>
      <c r="G4962">
        <v>4160</v>
      </c>
      <c r="H4962" t="s">
        <v>614</v>
      </c>
      <c r="I4962">
        <v>63300152</v>
      </c>
      <c r="J4962" t="s">
        <v>1741</v>
      </c>
      <c r="K4962" s="3"/>
      <c r="L4962" s="3">
        <v>45201.953222867523</v>
      </c>
      <c r="M4962" s="3">
        <v>46105.992287324872</v>
      </c>
      <c r="N4962" s="107"/>
      <c r="O4962" s="100"/>
      <c r="P4962" s="3">
        <f t="shared" si="77"/>
        <v>91307.945510192396</v>
      </c>
    </row>
    <row r="4963" spans="1:16" x14ac:dyDescent="0.35">
      <c r="A4963" t="s">
        <v>10</v>
      </c>
      <c r="C4963" t="s">
        <v>19</v>
      </c>
      <c r="D4963" t="s">
        <v>44</v>
      </c>
      <c r="E4963" t="s">
        <v>615</v>
      </c>
      <c r="F4963" t="s">
        <v>616</v>
      </c>
      <c r="G4963">
        <v>4160</v>
      </c>
      <c r="H4963" t="s">
        <v>614</v>
      </c>
      <c r="I4963">
        <v>63300030</v>
      </c>
      <c r="J4963" t="s">
        <v>1488</v>
      </c>
      <c r="K4963" s="3"/>
      <c r="L4963" s="3">
        <v>35221.294490280001</v>
      </c>
      <c r="M4963" s="3">
        <v>35221.294490280001</v>
      </c>
      <c r="N4963" s="107"/>
      <c r="O4963" s="100"/>
      <c r="P4963" s="3">
        <f t="shared" si="77"/>
        <v>70442.588980560002</v>
      </c>
    </row>
    <row r="4964" spans="1:16" x14ac:dyDescent="0.35">
      <c r="A4964" t="s">
        <v>10</v>
      </c>
      <c r="C4964" t="s">
        <v>19</v>
      </c>
      <c r="D4964" t="s">
        <v>44</v>
      </c>
      <c r="E4964" t="s">
        <v>615</v>
      </c>
      <c r="F4964" t="s">
        <v>616</v>
      </c>
      <c r="G4964">
        <v>4160</v>
      </c>
      <c r="H4964" t="s">
        <v>614</v>
      </c>
      <c r="I4964">
        <v>63300033</v>
      </c>
      <c r="J4964" t="s">
        <v>1661</v>
      </c>
      <c r="K4964" s="3"/>
      <c r="L4964" s="3">
        <v>24602</v>
      </c>
      <c r="M4964" s="3">
        <v>24602</v>
      </c>
      <c r="N4964" s="107"/>
      <c r="O4964" s="100"/>
      <c r="P4964" s="3">
        <f t="shared" si="77"/>
        <v>49204</v>
      </c>
    </row>
    <row r="4965" spans="1:16" x14ac:dyDescent="0.35">
      <c r="A4965" t="s">
        <v>10</v>
      </c>
      <c r="C4965" t="s">
        <v>19</v>
      </c>
      <c r="D4965" t="s">
        <v>44</v>
      </c>
      <c r="E4965" t="s">
        <v>615</v>
      </c>
      <c r="F4965" t="s">
        <v>616</v>
      </c>
      <c r="G4965">
        <v>4160</v>
      </c>
      <c r="H4965" t="s">
        <v>614</v>
      </c>
      <c r="I4965">
        <v>63300056</v>
      </c>
      <c r="J4965" t="s">
        <v>1536</v>
      </c>
      <c r="K4965" s="3"/>
      <c r="L4965" s="3">
        <v>14668.555892744878</v>
      </c>
      <c r="M4965" s="3">
        <v>15181.955348990949</v>
      </c>
      <c r="N4965" s="107"/>
      <c r="O4965" s="100"/>
      <c r="P4965" s="3">
        <f t="shared" si="77"/>
        <v>29850.511241735825</v>
      </c>
    </row>
    <row r="4966" spans="1:16" x14ac:dyDescent="0.35">
      <c r="A4966" t="s">
        <v>10</v>
      </c>
      <c r="C4966" t="s">
        <v>19</v>
      </c>
      <c r="D4966" t="s">
        <v>44</v>
      </c>
      <c r="E4966" t="s">
        <v>615</v>
      </c>
      <c r="F4966" t="s">
        <v>616</v>
      </c>
      <c r="G4966">
        <v>4160</v>
      </c>
      <c r="H4966" t="s">
        <v>614</v>
      </c>
      <c r="I4966">
        <v>63300060</v>
      </c>
      <c r="J4966" t="s">
        <v>1546</v>
      </c>
      <c r="K4966" s="3"/>
      <c r="L4966" s="3">
        <v>1585</v>
      </c>
      <c r="M4966" s="3">
        <v>1585</v>
      </c>
      <c r="N4966" s="107"/>
      <c r="O4966" s="100"/>
      <c r="P4966" s="3">
        <f t="shared" si="77"/>
        <v>3170</v>
      </c>
    </row>
    <row r="4967" spans="1:16" x14ac:dyDescent="0.35">
      <c r="A4967" t="s">
        <v>10</v>
      </c>
      <c r="C4967" t="s">
        <v>19</v>
      </c>
      <c r="D4967" t="s">
        <v>44</v>
      </c>
      <c r="E4967" t="s">
        <v>617</v>
      </c>
      <c r="F4967" t="s">
        <v>618</v>
      </c>
      <c r="G4967">
        <v>4160</v>
      </c>
      <c r="H4967" t="s">
        <v>614</v>
      </c>
      <c r="I4967">
        <v>63300056</v>
      </c>
      <c r="J4967" t="s">
        <v>1536</v>
      </c>
      <c r="K4967" s="3"/>
      <c r="L4967" s="3">
        <v>399326.94415766775</v>
      </c>
      <c r="M4967" s="3">
        <v>413303.38720318611</v>
      </c>
      <c r="N4967" s="107"/>
      <c r="O4967" s="100"/>
      <c r="P4967" s="3">
        <f t="shared" si="77"/>
        <v>812630.33136085386</v>
      </c>
    </row>
    <row r="4968" spans="1:16" x14ac:dyDescent="0.35">
      <c r="A4968" t="s">
        <v>10</v>
      </c>
      <c r="C4968" t="s">
        <v>19</v>
      </c>
      <c r="D4968" t="s">
        <v>44</v>
      </c>
      <c r="E4968" t="s">
        <v>619</v>
      </c>
      <c r="F4968" t="s">
        <v>620</v>
      </c>
      <c r="G4968">
        <v>4160</v>
      </c>
      <c r="H4968" t="s">
        <v>614</v>
      </c>
      <c r="I4968">
        <v>63300056</v>
      </c>
      <c r="J4968" t="s">
        <v>1536</v>
      </c>
      <c r="K4968" s="3"/>
      <c r="L4968" s="3">
        <v>526875.18162304012</v>
      </c>
      <c r="M4968" s="3">
        <v>545315.81297984649</v>
      </c>
      <c r="N4968" s="107"/>
      <c r="O4968" s="100"/>
      <c r="P4968" s="3">
        <f t="shared" si="77"/>
        <v>1072190.9946028865</v>
      </c>
    </row>
    <row r="4969" spans="1:16" x14ac:dyDescent="0.35">
      <c r="A4969" t="s">
        <v>10</v>
      </c>
      <c r="C4969" t="s">
        <v>19</v>
      </c>
      <c r="D4969" t="s">
        <v>44</v>
      </c>
      <c r="E4969" t="s">
        <v>621</v>
      </c>
      <c r="F4969" t="s">
        <v>622</v>
      </c>
      <c r="G4969">
        <v>4160</v>
      </c>
      <c r="H4969" t="s">
        <v>614</v>
      </c>
      <c r="I4969">
        <v>63300056</v>
      </c>
      <c r="J4969" t="s">
        <v>1536</v>
      </c>
      <c r="K4969" s="3"/>
      <c r="L4969" s="3">
        <v>384620.70133044402</v>
      </c>
      <c r="M4969" s="3">
        <v>398082.42587700952</v>
      </c>
      <c r="N4969" s="107"/>
      <c r="O4969" s="100"/>
      <c r="P4969" s="3">
        <f t="shared" si="77"/>
        <v>782703.1272074536</v>
      </c>
    </row>
    <row r="4970" spans="1:16" x14ac:dyDescent="0.35">
      <c r="A4970" t="s">
        <v>10</v>
      </c>
      <c r="C4970" t="s">
        <v>19</v>
      </c>
      <c r="D4970" t="s">
        <v>44</v>
      </c>
      <c r="E4970" t="s">
        <v>621</v>
      </c>
      <c r="F4970" t="s">
        <v>622</v>
      </c>
      <c r="G4970">
        <v>4160</v>
      </c>
      <c r="H4970" t="s">
        <v>614</v>
      </c>
      <c r="I4970">
        <v>63300075</v>
      </c>
      <c r="J4970" t="s">
        <v>1480</v>
      </c>
      <c r="K4970" s="3"/>
      <c r="L4970" s="3">
        <v>3090.6749999999993</v>
      </c>
      <c r="M4970" s="3">
        <v>3137.035124999999</v>
      </c>
      <c r="N4970" s="107"/>
      <c r="O4970" s="100"/>
      <c r="P4970" s="3">
        <f t="shared" si="77"/>
        <v>6227.7101249999978</v>
      </c>
    </row>
    <row r="4971" spans="1:16" x14ac:dyDescent="0.35">
      <c r="A4971" t="s">
        <v>10</v>
      </c>
      <c r="C4971" t="s">
        <v>19</v>
      </c>
      <c r="D4971" t="s">
        <v>44</v>
      </c>
      <c r="E4971" t="s">
        <v>623</v>
      </c>
      <c r="F4971" t="s">
        <v>624</v>
      </c>
      <c r="G4971">
        <v>4160</v>
      </c>
      <c r="H4971" t="s">
        <v>614</v>
      </c>
      <c r="I4971">
        <v>63300056</v>
      </c>
      <c r="J4971" t="s">
        <v>1536</v>
      </c>
      <c r="K4971" s="3"/>
      <c r="L4971" s="3">
        <v>157333.20976733597</v>
      </c>
      <c r="M4971" s="3">
        <v>162839.87210919271</v>
      </c>
      <c r="N4971" s="107"/>
      <c r="O4971" s="100"/>
      <c r="P4971" s="3">
        <f t="shared" si="77"/>
        <v>320173.08187652868</v>
      </c>
    </row>
    <row r="4972" spans="1:16" x14ac:dyDescent="0.35">
      <c r="A4972" t="s">
        <v>10</v>
      </c>
      <c r="C4972" t="s">
        <v>19</v>
      </c>
      <c r="D4972" t="s">
        <v>44</v>
      </c>
      <c r="E4972" t="s">
        <v>625</v>
      </c>
      <c r="F4972" t="s">
        <v>626</v>
      </c>
      <c r="G4972">
        <v>4160</v>
      </c>
      <c r="H4972" t="s">
        <v>614</v>
      </c>
      <c r="I4972">
        <v>63300056</v>
      </c>
      <c r="J4972" t="s">
        <v>1536</v>
      </c>
      <c r="K4972" s="3"/>
      <c r="L4972" s="3">
        <v>376202.21661450516</v>
      </c>
      <c r="M4972" s="3">
        <v>389369.29419601284</v>
      </c>
      <c r="N4972" s="107"/>
      <c r="O4972" s="100"/>
      <c r="P4972" s="3">
        <f t="shared" si="77"/>
        <v>765571.51081051794</v>
      </c>
    </row>
    <row r="4973" spans="1:16" x14ac:dyDescent="0.35">
      <c r="A4973" t="s">
        <v>10</v>
      </c>
      <c r="C4973" t="s">
        <v>19</v>
      </c>
      <c r="D4973" t="s">
        <v>44</v>
      </c>
      <c r="E4973" t="s">
        <v>1820</v>
      </c>
      <c r="F4973" t="s">
        <v>1821</v>
      </c>
      <c r="G4973">
        <v>4160</v>
      </c>
      <c r="H4973" t="s">
        <v>614</v>
      </c>
      <c r="I4973">
        <v>63300152</v>
      </c>
      <c r="J4973" t="s">
        <v>1741</v>
      </c>
      <c r="K4973" s="3"/>
      <c r="L4973" s="3">
        <v>19367.045999999998</v>
      </c>
      <c r="M4973" s="3">
        <v>19754.386919999997</v>
      </c>
      <c r="N4973" s="107"/>
      <c r="O4973" s="100"/>
      <c r="P4973" s="3">
        <f t="shared" si="77"/>
        <v>39121.432919999992</v>
      </c>
    </row>
    <row r="4974" spans="1:16" x14ac:dyDescent="0.35">
      <c r="A4974" t="s">
        <v>10</v>
      </c>
      <c r="C4974" t="s">
        <v>19</v>
      </c>
      <c r="D4974" t="s">
        <v>44</v>
      </c>
      <c r="E4974" t="s">
        <v>1820</v>
      </c>
      <c r="F4974" t="s">
        <v>1821</v>
      </c>
      <c r="G4974">
        <v>4160</v>
      </c>
      <c r="H4974" t="s">
        <v>614</v>
      </c>
      <c r="I4974">
        <v>63300155</v>
      </c>
      <c r="J4974" t="s">
        <v>1877</v>
      </c>
      <c r="K4974" s="3"/>
      <c r="L4974" s="3">
        <v>5966</v>
      </c>
      <c r="M4974" s="3">
        <v>5966</v>
      </c>
      <c r="N4974" s="107"/>
      <c r="O4974" s="100"/>
      <c r="P4974" s="3">
        <f t="shared" si="77"/>
        <v>11932</v>
      </c>
    </row>
    <row r="4975" spans="1:16" x14ac:dyDescent="0.35">
      <c r="A4975" t="s">
        <v>10</v>
      </c>
      <c r="C4975" t="s">
        <v>19</v>
      </c>
      <c r="D4975" t="s">
        <v>44</v>
      </c>
      <c r="E4975" t="s">
        <v>1822</v>
      </c>
      <c r="F4975" t="s">
        <v>1823</v>
      </c>
      <c r="G4975">
        <v>4160</v>
      </c>
      <c r="H4975" t="s">
        <v>614</v>
      </c>
      <c r="I4975">
        <v>63300152</v>
      </c>
      <c r="J4975" t="s">
        <v>1741</v>
      </c>
      <c r="K4975" s="3"/>
      <c r="L4975" s="3">
        <v>135622.3824</v>
      </c>
      <c r="M4975" s="3">
        <v>138334.830048</v>
      </c>
      <c r="N4975" s="107"/>
      <c r="O4975" s="100"/>
      <c r="P4975" s="3">
        <f t="shared" si="77"/>
        <v>273957.21244799998</v>
      </c>
    </row>
    <row r="4976" spans="1:16" x14ac:dyDescent="0.35">
      <c r="A4976" t="s">
        <v>10</v>
      </c>
      <c r="C4976" t="s">
        <v>19</v>
      </c>
      <c r="D4976" t="s">
        <v>44</v>
      </c>
      <c r="E4976" t="s">
        <v>1824</v>
      </c>
      <c r="F4976" t="s">
        <v>1825</v>
      </c>
      <c r="G4976">
        <v>4160</v>
      </c>
      <c r="H4976" t="s">
        <v>614</v>
      </c>
      <c r="I4976">
        <v>63300152</v>
      </c>
      <c r="J4976" t="s">
        <v>1741</v>
      </c>
      <c r="K4976" s="3"/>
      <c r="L4976" s="3">
        <v>154571.31244800001</v>
      </c>
      <c r="M4976" s="3">
        <v>157662.73869696</v>
      </c>
      <c r="N4976" s="107"/>
      <c r="O4976" s="100"/>
      <c r="P4976" s="3">
        <f t="shared" si="77"/>
        <v>312234.05114495999</v>
      </c>
    </row>
    <row r="4977" spans="1:16" x14ac:dyDescent="0.35">
      <c r="A4977" t="s">
        <v>10</v>
      </c>
      <c r="C4977" t="s">
        <v>19</v>
      </c>
      <c r="D4977" t="s">
        <v>44</v>
      </c>
      <c r="E4977" t="s">
        <v>627</v>
      </c>
      <c r="F4977" t="s">
        <v>628</v>
      </c>
      <c r="G4977">
        <v>4160</v>
      </c>
      <c r="H4977" t="s">
        <v>614</v>
      </c>
      <c r="I4977">
        <v>63300056</v>
      </c>
      <c r="J4977" t="s">
        <v>1536</v>
      </c>
      <c r="K4977" s="3"/>
      <c r="L4977" s="3">
        <v>525.37665964353744</v>
      </c>
      <c r="M4977" s="3">
        <v>543.76484273106121</v>
      </c>
      <c r="N4977" s="107"/>
      <c r="O4977" s="100"/>
      <c r="P4977" s="3">
        <f t="shared" si="77"/>
        <v>1069.1415023745985</v>
      </c>
    </row>
    <row r="4978" spans="1:16" x14ac:dyDescent="0.35">
      <c r="A4978" t="s">
        <v>10</v>
      </c>
      <c r="C4978" t="s">
        <v>19</v>
      </c>
      <c r="D4978" t="s">
        <v>44</v>
      </c>
      <c r="E4978" t="s">
        <v>627</v>
      </c>
      <c r="F4978" t="s">
        <v>628</v>
      </c>
      <c r="G4978">
        <v>4160</v>
      </c>
      <c r="H4978" t="s">
        <v>614</v>
      </c>
      <c r="I4978">
        <v>63300152</v>
      </c>
      <c r="J4978" t="s">
        <v>1741</v>
      </c>
      <c r="K4978" s="3"/>
      <c r="L4978" s="3">
        <v>171409.49978399999</v>
      </c>
      <c r="M4978" s="3">
        <v>174837.68977967999</v>
      </c>
      <c r="N4978" s="107"/>
      <c r="O4978" s="100"/>
      <c r="P4978" s="3">
        <f t="shared" si="77"/>
        <v>346247.18956367997</v>
      </c>
    </row>
    <row r="4979" spans="1:16" x14ac:dyDescent="0.35">
      <c r="A4979" t="s">
        <v>10</v>
      </c>
      <c r="C4979" t="s">
        <v>19</v>
      </c>
      <c r="D4979" t="s">
        <v>44</v>
      </c>
      <c r="E4979" t="s">
        <v>1826</v>
      </c>
      <c r="F4979" t="s">
        <v>1827</v>
      </c>
      <c r="G4979">
        <v>4160</v>
      </c>
      <c r="H4979" t="s">
        <v>614</v>
      </c>
      <c r="I4979">
        <v>63300152</v>
      </c>
      <c r="J4979" t="s">
        <v>1741</v>
      </c>
      <c r="K4979" s="3"/>
      <c r="L4979" s="3">
        <v>8659.4572800000005</v>
      </c>
      <c r="M4979" s="3">
        <v>8832.6464255999999</v>
      </c>
      <c r="N4979" s="107"/>
      <c r="O4979" s="100"/>
      <c r="P4979" s="3">
        <f t="shared" si="77"/>
        <v>17492.103705599999</v>
      </c>
    </row>
    <row r="4980" spans="1:16" x14ac:dyDescent="0.35">
      <c r="A4980" t="s">
        <v>10</v>
      </c>
      <c r="C4980" t="s">
        <v>19</v>
      </c>
      <c r="D4980" t="s">
        <v>44</v>
      </c>
      <c r="E4980" t="s">
        <v>629</v>
      </c>
      <c r="F4980" t="s">
        <v>630</v>
      </c>
      <c r="G4980">
        <v>4160</v>
      </c>
      <c r="H4980" t="s">
        <v>614</v>
      </c>
      <c r="I4980">
        <v>63300056</v>
      </c>
      <c r="J4980" t="s">
        <v>1536</v>
      </c>
      <c r="K4980" s="3"/>
      <c r="L4980" s="3">
        <v>103044.96396950136</v>
      </c>
      <c r="M4980" s="3">
        <v>106651.5377084339</v>
      </c>
      <c r="N4980" s="107"/>
      <c r="O4980" s="100"/>
      <c r="P4980" s="3">
        <f t="shared" si="77"/>
        <v>209696.50167793524</v>
      </c>
    </row>
    <row r="4981" spans="1:16" x14ac:dyDescent="0.35">
      <c r="A4981" t="s">
        <v>10</v>
      </c>
      <c r="C4981" t="s">
        <v>19</v>
      </c>
      <c r="D4981" t="s">
        <v>44</v>
      </c>
      <c r="E4981" t="s">
        <v>1721</v>
      </c>
      <c r="F4981" t="s">
        <v>1722</v>
      </c>
      <c r="G4981">
        <v>4160</v>
      </c>
      <c r="H4981" t="s">
        <v>614</v>
      </c>
      <c r="I4981">
        <v>63300150</v>
      </c>
      <c r="J4981" t="s">
        <v>1680</v>
      </c>
      <c r="K4981" s="3"/>
      <c r="L4981" s="3">
        <v>156060.00001040398</v>
      </c>
      <c r="M4981" s="3">
        <v>159181.20001061205</v>
      </c>
      <c r="N4981" s="107"/>
      <c r="O4981" s="100"/>
      <c r="P4981" s="3">
        <f t="shared" si="77"/>
        <v>315241.20002101606</v>
      </c>
    </row>
    <row r="4982" spans="1:16" x14ac:dyDescent="0.35">
      <c r="A4982" t="s">
        <v>10</v>
      </c>
      <c r="C4982" t="s">
        <v>19</v>
      </c>
      <c r="D4982" t="s">
        <v>44</v>
      </c>
      <c r="E4982" t="s">
        <v>1721</v>
      </c>
      <c r="F4982" t="s">
        <v>1722</v>
      </c>
      <c r="G4982">
        <v>4160</v>
      </c>
      <c r="H4982" t="s">
        <v>614</v>
      </c>
      <c r="I4982">
        <v>63300152</v>
      </c>
      <c r="J4982" t="s">
        <v>1741</v>
      </c>
      <c r="K4982" s="3"/>
      <c r="L4982" s="3">
        <v>520313.09150080802</v>
      </c>
      <c r="M4982" s="3">
        <v>530719.35333082417</v>
      </c>
      <c r="N4982" s="107"/>
      <c r="O4982" s="100"/>
      <c r="P4982" s="3">
        <f t="shared" si="77"/>
        <v>1051032.4448316321</v>
      </c>
    </row>
    <row r="4983" spans="1:16" x14ac:dyDescent="0.35">
      <c r="A4983" t="s">
        <v>10</v>
      </c>
      <c r="C4983" t="s">
        <v>19</v>
      </c>
      <c r="D4983" t="s">
        <v>44</v>
      </c>
      <c r="E4983" t="s">
        <v>602</v>
      </c>
      <c r="F4983" t="s">
        <v>603</v>
      </c>
      <c r="G4983">
        <v>4204</v>
      </c>
      <c r="H4983" t="s">
        <v>604</v>
      </c>
      <c r="I4983">
        <v>63300056</v>
      </c>
      <c r="J4983" t="s">
        <v>1536</v>
      </c>
      <c r="K4983" s="3"/>
      <c r="L4983" s="3">
        <v>1583669.2883354616</v>
      </c>
      <c r="M4983" s="3">
        <v>1639097.7134272028</v>
      </c>
      <c r="N4983" s="107"/>
      <c r="O4983" s="100"/>
      <c r="P4983" s="3">
        <f t="shared" si="77"/>
        <v>3222767.0017626644</v>
      </c>
    </row>
    <row r="4984" spans="1:16" x14ac:dyDescent="0.35">
      <c r="A4984" t="s">
        <v>10</v>
      </c>
      <c r="C4984" t="s">
        <v>19</v>
      </c>
      <c r="D4984" t="s">
        <v>44</v>
      </c>
      <c r="E4984" t="s">
        <v>602</v>
      </c>
      <c r="F4984" t="s">
        <v>603</v>
      </c>
      <c r="G4984">
        <v>4204</v>
      </c>
      <c r="H4984" t="s">
        <v>604</v>
      </c>
      <c r="I4984">
        <v>63300150</v>
      </c>
      <c r="J4984" t="s">
        <v>1680</v>
      </c>
      <c r="K4984" s="3"/>
      <c r="L4984" s="3">
        <v>28303.0416</v>
      </c>
      <c r="M4984" s="3">
        <v>28869.102432</v>
      </c>
      <c r="N4984" s="107"/>
      <c r="O4984" s="100"/>
      <c r="P4984" s="3">
        <f t="shared" si="77"/>
        <v>57172.144031999997</v>
      </c>
    </row>
    <row r="4985" spans="1:16" x14ac:dyDescent="0.35">
      <c r="A4985" t="s">
        <v>10</v>
      </c>
      <c r="C4985" t="s">
        <v>19</v>
      </c>
      <c r="D4985" t="s">
        <v>44</v>
      </c>
      <c r="E4985" t="s">
        <v>605</v>
      </c>
      <c r="F4985" t="s">
        <v>606</v>
      </c>
      <c r="G4985">
        <v>4204</v>
      </c>
      <c r="H4985" t="s">
        <v>604</v>
      </c>
      <c r="I4985">
        <v>63300030</v>
      </c>
      <c r="J4985" t="s">
        <v>1488</v>
      </c>
      <c r="K4985" s="3"/>
      <c r="L4985" s="3">
        <v>13280.000000399999</v>
      </c>
      <c r="M4985" s="3">
        <v>13280.000000399999</v>
      </c>
      <c r="N4985" s="107"/>
      <c r="O4985" s="100"/>
      <c r="P4985" s="3">
        <f t="shared" si="77"/>
        <v>26560.000000799999</v>
      </c>
    </row>
    <row r="4986" spans="1:16" x14ac:dyDescent="0.35">
      <c r="A4986" t="s">
        <v>10</v>
      </c>
      <c r="C4986" t="s">
        <v>19</v>
      </c>
      <c r="D4986" t="s">
        <v>44</v>
      </c>
      <c r="E4986" t="s">
        <v>605</v>
      </c>
      <c r="F4986" t="s">
        <v>606</v>
      </c>
      <c r="G4986">
        <v>4204</v>
      </c>
      <c r="H4986" t="s">
        <v>604</v>
      </c>
      <c r="I4986">
        <v>63300033</v>
      </c>
      <c r="J4986" t="s">
        <v>1661</v>
      </c>
      <c r="K4986" s="3"/>
      <c r="L4986" s="3">
        <v>5892</v>
      </c>
      <c r="M4986" s="3">
        <v>5892</v>
      </c>
      <c r="N4986" s="107"/>
      <c r="O4986" s="100"/>
      <c r="P4986" s="3">
        <f t="shared" si="77"/>
        <v>11784</v>
      </c>
    </row>
    <row r="4987" spans="1:16" x14ac:dyDescent="0.35">
      <c r="A4987" t="s">
        <v>10</v>
      </c>
      <c r="C4987" t="s">
        <v>19</v>
      </c>
      <c r="D4987" t="s">
        <v>44</v>
      </c>
      <c r="E4987" t="s">
        <v>605</v>
      </c>
      <c r="F4987" t="s">
        <v>606</v>
      </c>
      <c r="G4987">
        <v>4204</v>
      </c>
      <c r="H4987" t="s">
        <v>604</v>
      </c>
      <c r="I4987">
        <v>63300056</v>
      </c>
      <c r="J4987" t="s">
        <v>1536</v>
      </c>
      <c r="K4987" s="3"/>
      <c r="L4987" s="3">
        <v>190128.63980534583</v>
      </c>
      <c r="M4987" s="3">
        <v>196783.14219853291</v>
      </c>
      <c r="N4987" s="107"/>
      <c r="O4987" s="100"/>
      <c r="P4987" s="3">
        <f t="shared" si="77"/>
        <v>386911.78200387873</v>
      </c>
    </row>
    <row r="4988" spans="1:16" x14ac:dyDescent="0.35">
      <c r="A4988" t="s">
        <v>10</v>
      </c>
      <c r="C4988" t="s">
        <v>19</v>
      </c>
      <c r="D4988" t="s">
        <v>44</v>
      </c>
      <c r="E4988" t="s">
        <v>599</v>
      </c>
      <c r="F4988" t="s">
        <v>600</v>
      </c>
      <c r="G4988">
        <v>4205</v>
      </c>
      <c r="H4988" t="s">
        <v>601</v>
      </c>
      <c r="I4988">
        <v>63300030</v>
      </c>
      <c r="J4988" t="s">
        <v>1488</v>
      </c>
      <c r="K4988" s="3"/>
      <c r="L4988" s="3">
        <v>9070</v>
      </c>
      <c r="M4988" s="3">
        <v>9070</v>
      </c>
      <c r="N4988" s="107"/>
      <c r="O4988" s="100"/>
      <c r="P4988" s="3">
        <f t="shared" si="77"/>
        <v>18140</v>
      </c>
    </row>
    <row r="4989" spans="1:16" x14ac:dyDescent="0.35">
      <c r="A4989" t="s">
        <v>10</v>
      </c>
      <c r="C4989" t="s">
        <v>19</v>
      </c>
      <c r="D4989" t="s">
        <v>44</v>
      </c>
      <c r="E4989" t="s">
        <v>599</v>
      </c>
      <c r="F4989" t="s">
        <v>600</v>
      </c>
      <c r="G4989">
        <v>4205</v>
      </c>
      <c r="H4989" t="s">
        <v>601</v>
      </c>
      <c r="I4989">
        <v>63300033</v>
      </c>
      <c r="J4989" t="s">
        <v>1661</v>
      </c>
      <c r="K4989" s="3"/>
      <c r="L4989" s="3">
        <v>1763</v>
      </c>
      <c r="M4989" s="3">
        <v>1763</v>
      </c>
      <c r="N4989" s="107"/>
      <c r="O4989" s="100"/>
      <c r="P4989" s="3">
        <f t="shared" si="77"/>
        <v>3526</v>
      </c>
    </row>
    <row r="4990" spans="1:16" x14ac:dyDescent="0.35">
      <c r="A4990" t="s">
        <v>10</v>
      </c>
      <c r="C4990" t="s">
        <v>19</v>
      </c>
      <c r="D4990" t="s">
        <v>44</v>
      </c>
      <c r="E4990" t="s">
        <v>599</v>
      </c>
      <c r="F4990" t="s">
        <v>600</v>
      </c>
      <c r="G4990">
        <v>4205</v>
      </c>
      <c r="H4990" t="s">
        <v>601</v>
      </c>
      <c r="I4990">
        <v>63300056</v>
      </c>
      <c r="J4990" t="s">
        <v>1536</v>
      </c>
      <c r="K4990" s="3"/>
      <c r="L4990" s="3">
        <v>261260.58531416417</v>
      </c>
      <c r="M4990" s="3">
        <v>270437.01080015989</v>
      </c>
      <c r="N4990" s="107"/>
      <c r="O4990" s="100"/>
      <c r="P4990" s="3">
        <f t="shared" si="77"/>
        <v>531697.59611432406</v>
      </c>
    </row>
    <row r="4991" spans="1:16" x14ac:dyDescent="0.35">
      <c r="A4991" t="s">
        <v>10</v>
      </c>
      <c r="C4991" t="s">
        <v>19</v>
      </c>
      <c r="D4991" t="s">
        <v>44</v>
      </c>
      <c r="E4991" t="s">
        <v>599</v>
      </c>
      <c r="F4991" t="s">
        <v>600</v>
      </c>
      <c r="G4991">
        <v>4205</v>
      </c>
      <c r="H4991" t="s">
        <v>601</v>
      </c>
      <c r="I4991">
        <v>63300075</v>
      </c>
      <c r="J4991" t="s">
        <v>1480</v>
      </c>
      <c r="K4991" s="3"/>
      <c r="L4991" s="3">
        <v>119.50609999999999</v>
      </c>
      <c r="M4991" s="3">
        <v>121.29869149999998</v>
      </c>
      <c r="N4991" s="107"/>
      <c r="O4991" s="100"/>
      <c r="P4991" s="3">
        <f t="shared" si="77"/>
        <v>240.80479149999996</v>
      </c>
    </row>
    <row r="4992" spans="1:16" x14ac:dyDescent="0.35">
      <c r="A4992" t="s">
        <v>10</v>
      </c>
      <c r="C4992" t="s">
        <v>19</v>
      </c>
      <c r="D4992" t="s">
        <v>44</v>
      </c>
      <c r="E4992" t="s">
        <v>583</v>
      </c>
      <c r="F4992" t="s">
        <v>584</v>
      </c>
      <c r="G4992">
        <v>4207</v>
      </c>
      <c r="H4992" t="s">
        <v>550</v>
      </c>
      <c r="I4992">
        <v>63300030</v>
      </c>
      <c r="J4992" t="s">
        <v>1488</v>
      </c>
      <c r="K4992" s="3"/>
      <c r="L4992" s="3">
        <v>31000</v>
      </c>
      <c r="M4992" s="3">
        <v>31000</v>
      </c>
      <c r="N4992" s="107"/>
      <c r="O4992" s="100"/>
      <c r="P4992" s="3">
        <f t="shared" si="77"/>
        <v>62000</v>
      </c>
    </row>
    <row r="4993" spans="1:16" x14ac:dyDescent="0.35">
      <c r="A4993" t="s">
        <v>10</v>
      </c>
      <c r="C4993" t="s">
        <v>19</v>
      </c>
      <c r="D4993" t="s">
        <v>44</v>
      </c>
      <c r="E4993" t="s">
        <v>583</v>
      </c>
      <c r="F4993" t="s">
        <v>584</v>
      </c>
      <c r="G4993">
        <v>4207</v>
      </c>
      <c r="H4993" t="s">
        <v>550</v>
      </c>
      <c r="I4993">
        <v>63300033</v>
      </c>
      <c r="J4993" t="s">
        <v>1661</v>
      </c>
      <c r="K4993" s="3"/>
      <c r="L4993" s="3">
        <v>7990</v>
      </c>
      <c r="M4993" s="3">
        <v>7990</v>
      </c>
      <c r="N4993" s="107"/>
      <c r="O4993" s="100"/>
      <c r="P4993" s="3">
        <f t="shared" si="77"/>
        <v>15980</v>
      </c>
    </row>
    <row r="4994" spans="1:16" x14ac:dyDescent="0.35">
      <c r="A4994" t="s">
        <v>10</v>
      </c>
      <c r="C4994" t="s">
        <v>19</v>
      </c>
      <c r="D4994" t="s">
        <v>44</v>
      </c>
      <c r="E4994" t="s">
        <v>583</v>
      </c>
      <c r="F4994" t="s">
        <v>584</v>
      </c>
      <c r="G4994">
        <v>4207</v>
      </c>
      <c r="H4994" t="s">
        <v>550</v>
      </c>
      <c r="I4994">
        <v>63300056</v>
      </c>
      <c r="J4994" t="s">
        <v>1536</v>
      </c>
      <c r="K4994" s="3"/>
      <c r="L4994" s="3">
        <v>201896.50967431281</v>
      </c>
      <c r="M4994" s="3">
        <v>208962.88751291373</v>
      </c>
      <c r="N4994" s="107"/>
      <c r="O4994" s="100"/>
      <c r="P4994" s="3">
        <f t="shared" si="77"/>
        <v>410859.39718722657</v>
      </c>
    </row>
    <row r="4995" spans="1:16" x14ac:dyDescent="0.35">
      <c r="A4995" t="s">
        <v>10</v>
      </c>
      <c r="C4995" t="s">
        <v>19</v>
      </c>
      <c r="D4995" t="s">
        <v>44</v>
      </c>
      <c r="E4995" t="s">
        <v>583</v>
      </c>
      <c r="F4995" t="s">
        <v>584</v>
      </c>
      <c r="G4995">
        <v>4207</v>
      </c>
      <c r="H4995" t="s">
        <v>550</v>
      </c>
      <c r="I4995">
        <v>63300150</v>
      </c>
      <c r="J4995" t="s">
        <v>1680</v>
      </c>
      <c r="K4995" s="3"/>
      <c r="L4995" s="3">
        <v>7003.9728000000005</v>
      </c>
      <c r="M4995" s="3">
        <v>7144.0522560000009</v>
      </c>
      <c r="N4995" s="107"/>
      <c r="O4995" s="100"/>
      <c r="P4995" s="3">
        <f t="shared" si="77"/>
        <v>14148.025056000002</v>
      </c>
    </row>
    <row r="4996" spans="1:16" x14ac:dyDescent="0.35">
      <c r="A4996" t="s">
        <v>10</v>
      </c>
      <c r="C4996" t="s">
        <v>19</v>
      </c>
      <c r="D4996" t="s">
        <v>44</v>
      </c>
      <c r="E4996" t="s">
        <v>585</v>
      </c>
      <c r="F4996" t="s">
        <v>586</v>
      </c>
      <c r="G4996">
        <v>4207</v>
      </c>
      <c r="H4996" t="s">
        <v>550</v>
      </c>
      <c r="I4996">
        <v>63300056</v>
      </c>
      <c r="J4996" t="s">
        <v>1536</v>
      </c>
      <c r="K4996" s="3"/>
      <c r="L4996" s="3">
        <v>463.96929422447994</v>
      </c>
      <c r="M4996" s="3">
        <v>480.20821952233672</v>
      </c>
      <c r="N4996" s="107"/>
      <c r="O4996" s="100"/>
      <c r="P4996" s="3">
        <f t="shared" ref="P4996:P5059" si="78">SUM(L4996:N4996)</f>
        <v>944.17751374681666</v>
      </c>
    </row>
    <row r="4997" spans="1:16" x14ac:dyDescent="0.35">
      <c r="A4997" t="s">
        <v>10</v>
      </c>
      <c r="C4997" t="s">
        <v>19</v>
      </c>
      <c r="D4997" t="s">
        <v>44</v>
      </c>
      <c r="E4997" t="s">
        <v>585</v>
      </c>
      <c r="F4997" t="s">
        <v>586</v>
      </c>
      <c r="G4997">
        <v>4207</v>
      </c>
      <c r="H4997" t="s">
        <v>550</v>
      </c>
      <c r="I4997">
        <v>63300070</v>
      </c>
      <c r="J4997" t="s">
        <v>1658</v>
      </c>
      <c r="K4997" s="3"/>
      <c r="L4997" s="3">
        <v>-1200000</v>
      </c>
      <c r="M4997" s="3">
        <v>-1200000</v>
      </c>
      <c r="N4997" s="107"/>
      <c r="O4997" s="100"/>
      <c r="P4997" s="3">
        <f t="shared" si="78"/>
        <v>-2400000</v>
      </c>
    </row>
    <row r="4998" spans="1:16" x14ac:dyDescent="0.35">
      <c r="A4998" t="s">
        <v>10</v>
      </c>
      <c r="C4998" t="s">
        <v>19</v>
      </c>
      <c r="D4998" t="s">
        <v>44</v>
      </c>
      <c r="E4998" t="s">
        <v>585</v>
      </c>
      <c r="F4998" t="s">
        <v>586</v>
      </c>
      <c r="G4998">
        <v>4207</v>
      </c>
      <c r="H4998" t="s">
        <v>550</v>
      </c>
      <c r="I4998">
        <v>63300152</v>
      </c>
      <c r="J4998" t="s">
        <v>1741</v>
      </c>
      <c r="K4998" s="3"/>
      <c r="L4998" s="3">
        <v>1248480</v>
      </c>
      <c r="M4998" s="3">
        <v>1273449.6000000001</v>
      </c>
      <c r="N4998" s="107"/>
      <c r="O4998" s="100"/>
      <c r="P4998" s="3">
        <f t="shared" si="78"/>
        <v>2521929.6</v>
      </c>
    </row>
    <row r="4999" spans="1:16" x14ac:dyDescent="0.35">
      <c r="A4999" t="s">
        <v>10</v>
      </c>
      <c r="C4999" t="s">
        <v>19</v>
      </c>
      <c r="D4999" t="s">
        <v>44</v>
      </c>
      <c r="E4999" t="s">
        <v>587</v>
      </c>
      <c r="F4999" t="s">
        <v>588</v>
      </c>
      <c r="G4999">
        <v>4207</v>
      </c>
      <c r="H4999" t="s">
        <v>550</v>
      </c>
      <c r="I4999">
        <v>63300052</v>
      </c>
      <c r="J4999" t="s">
        <v>1541</v>
      </c>
      <c r="K4999" s="3"/>
      <c r="L4999" s="3">
        <v>57272.207184143997</v>
      </c>
      <c r="M4999" s="3">
        <v>59276.734435589031</v>
      </c>
      <c r="N4999" s="107"/>
      <c r="O4999" s="100"/>
      <c r="P4999" s="3">
        <f t="shared" si="78"/>
        <v>116548.94161973303</v>
      </c>
    </row>
    <row r="5000" spans="1:16" x14ac:dyDescent="0.35">
      <c r="A5000" t="s">
        <v>10</v>
      </c>
      <c r="C5000" t="s">
        <v>19</v>
      </c>
      <c r="D5000" t="s">
        <v>44</v>
      </c>
      <c r="E5000" t="s">
        <v>587</v>
      </c>
      <c r="F5000" t="s">
        <v>588</v>
      </c>
      <c r="G5000">
        <v>4207</v>
      </c>
      <c r="H5000" t="s">
        <v>550</v>
      </c>
      <c r="I5000">
        <v>63300056</v>
      </c>
      <c r="J5000" t="s">
        <v>1536</v>
      </c>
      <c r="K5000" s="3"/>
      <c r="L5000" s="3">
        <v>189183.46750278128</v>
      </c>
      <c r="M5000" s="3">
        <v>198909.11528282546</v>
      </c>
      <c r="N5000" s="107"/>
      <c r="O5000" s="100"/>
      <c r="P5000" s="3">
        <f t="shared" si="78"/>
        <v>388092.58278560673</v>
      </c>
    </row>
    <row r="5001" spans="1:16" x14ac:dyDescent="0.35">
      <c r="A5001" t="s">
        <v>10</v>
      </c>
      <c r="C5001" t="s">
        <v>19</v>
      </c>
      <c r="D5001" t="s">
        <v>44</v>
      </c>
      <c r="E5001" t="s">
        <v>587</v>
      </c>
      <c r="F5001" t="s">
        <v>588</v>
      </c>
      <c r="G5001">
        <v>4207</v>
      </c>
      <c r="H5001" t="s">
        <v>550</v>
      </c>
      <c r="I5001">
        <v>63300070</v>
      </c>
      <c r="J5001" t="s">
        <v>1658</v>
      </c>
      <c r="K5001" s="3"/>
      <c r="L5001" s="3">
        <v>-480000</v>
      </c>
      <c r="M5001" s="3">
        <v>-480000</v>
      </c>
      <c r="N5001" s="107"/>
      <c r="O5001" s="100"/>
      <c r="P5001" s="3">
        <f t="shared" si="78"/>
        <v>-960000</v>
      </c>
    </row>
    <row r="5002" spans="1:16" x14ac:dyDescent="0.35">
      <c r="A5002" t="s">
        <v>10</v>
      </c>
      <c r="C5002" t="s">
        <v>19</v>
      </c>
      <c r="D5002" t="s">
        <v>44</v>
      </c>
      <c r="E5002" t="s">
        <v>587</v>
      </c>
      <c r="F5002" t="s">
        <v>588</v>
      </c>
      <c r="G5002">
        <v>4207</v>
      </c>
      <c r="H5002" t="s">
        <v>550</v>
      </c>
      <c r="I5002">
        <v>63300152</v>
      </c>
      <c r="J5002" t="s">
        <v>1741</v>
      </c>
      <c r="K5002" s="3"/>
      <c r="L5002" s="3">
        <v>499392</v>
      </c>
      <c r="M5002" s="3">
        <v>509379.84000000003</v>
      </c>
      <c r="N5002" s="107"/>
      <c r="O5002" s="100"/>
      <c r="P5002" s="3">
        <f t="shared" si="78"/>
        <v>1008771.8400000001</v>
      </c>
    </row>
    <row r="5003" spans="1:16" x14ac:dyDescent="0.35">
      <c r="A5003" t="s">
        <v>10</v>
      </c>
      <c r="C5003" t="s">
        <v>19</v>
      </c>
      <c r="D5003" t="s">
        <v>44</v>
      </c>
      <c r="E5003" t="s">
        <v>589</v>
      </c>
      <c r="F5003" t="s">
        <v>590</v>
      </c>
      <c r="G5003">
        <v>4207</v>
      </c>
      <c r="H5003" t="s">
        <v>550</v>
      </c>
      <c r="I5003">
        <v>63300056</v>
      </c>
      <c r="J5003" t="s">
        <v>1536</v>
      </c>
      <c r="K5003" s="3"/>
      <c r="L5003" s="3">
        <v>231.98464711223997</v>
      </c>
      <c r="M5003" s="3">
        <v>240.10410976116836</v>
      </c>
      <c r="N5003" s="107"/>
      <c r="O5003" s="100"/>
      <c r="P5003" s="3">
        <f t="shared" si="78"/>
        <v>472.08875687340833</v>
      </c>
    </row>
    <row r="5004" spans="1:16" x14ac:dyDescent="0.35">
      <c r="A5004" t="s">
        <v>10</v>
      </c>
      <c r="C5004" t="s">
        <v>19</v>
      </c>
      <c r="D5004" t="s">
        <v>44</v>
      </c>
      <c r="E5004" t="s">
        <v>589</v>
      </c>
      <c r="F5004" t="s">
        <v>590</v>
      </c>
      <c r="G5004">
        <v>4207</v>
      </c>
      <c r="H5004" t="s">
        <v>550</v>
      </c>
      <c r="I5004">
        <v>63300152</v>
      </c>
      <c r="J5004" t="s">
        <v>1741</v>
      </c>
      <c r="K5004" s="3"/>
      <c r="L5004" s="3">
        <v>281392.82640000002</v>
      </c>
      <c r="M5004" s="3">
        <v>287020.68292800005</v>
      </c>
      <c r="N5004" s="107"/>
      <c r="O5004" s="100"/>
      <c r="P5004" s="3">
        <f t="shared" si="78"/>
        <v>568413.50932800001</v>
      </c>
    </row>
    <row r="5005" spans="1:16" x14ac:dyDescent="0.35">
      <c r="A5005" t="s">
        <v>10</v>
      </c>
      <c r="C5005" t="s">
        <v>19</v>
      </c>
      <c r="D5005" t="s">
        <v>44</v>
      </c>
      <c r="E5005" t="s">
        <v>1806</v>
      </c>
      <c r="F5005" t="s">
        <v>1807</v>
      </c>
      <c r="G5005">
        <v>4207</v>
      </c>
      <c r="H5005" t="s">
        <v>550</v>
      </c>
      <c r="I5005">
        <v>63300152</v>
      </c>
      <c r="J5005" t="s">
        <v>1741</v>
      </c>
      <c r="K5005" s="3"/>
      <c r="L5005" s="3">
        <v>265297.83840000001</v>
      </c>
      <c r="M5005" s="3">
        <v>270603.79516800004</v>
      </c>
      <c r="N5005" s="107"/>
      <c r="O5005" s="100"/>
      <c r="P5005" s="3">
        <f t="shared" si="78"/>
        <v>535901.63356800005</v>
      </c>
    </row>
    <row r="5006" spans="1:16" x14ac:dyDescent="0.35">
      <c r="A5006" t="s">
        <v>10</v>
      </c>
      <c r="C5006" t="s">
        <v>19</v>
      </c>
      <c r="D5006" t="s">
        <v>44</v>
      </c>
      <c r="E5006" t="s">
        <v>1808</v>
      </c>
      <c r="F5006" t="s">
        <v>1809</v>
      </c>
      <c r="G5006">
        <v>4207</v>
      </c>
      <c r="H5006" t="s">
        <v>550</v>
      </c>
      <c r="I5006">
        <v>63300152</v>
      </c>
      <c r="J5006" t="s">
        <v>1741</v>
      </c>
      <c r="K5006" s="3"/>
      <c r="L5006" s="3">
        <v>212241.6</v>
      </c>
      <c r="M5006" s="3">
        <v>216486.432</v>
      </c>
      <c r="N5006" s="107"/>
      <c r="O5006" s="100"/>
      <c r="P5006" s="3">
        <f t="shared" si="78"/>
        <v>428728.03200000001</v>
      </c>
    </row>
    <row r="5007" spans="1:16" x14ac:dyDescent="0.35">
      <c r="A5007" t="s">
        <v>10</v>
      </c>
      <c r="C5007" t="s">
        <v>19</v>
      </c>
      <c r="D5007" t="s">
        <v>44</v>
      </c>
      <c r="E5007" t="s">
        <v>1810</v>
      </c>
      <c r="F5007" t="s">
        <v>1811</v>
      </c>
      <c r="G5007">
        <v>4207</v>
      </c>
      <c r="H5007" t="s">
        <v>550</v>
      </c>
      <c r="I5007">
        <v>63300152</v>
      </c>
      <c r="J5007" t="s">
        <v>1741</v>
      </c>
      <c r="K5007" s="3"/>
      <c r="L5007" s="3">
        <v>509379.84000000003</v>
      </c>
      <c r="M5007" s="3">
        <v>519567.43680000002</v>
      </c>
      <c r="N5007" s="107"/>
      <c r="O5007" s="100"/>
      <c r="P5007" s="3">
        <f t="shared" si="78"/>
        <v>1028947.2768000001</v>
      </c>
    </row>
    <row r="5008" spans="1:16" x14ac:dyDescent="0.35">
      <c r="A5008" t="s">
        <v>10</v>
      </c>
      <c r="C5008" t="s">
        <v>19</v>
      </c>
      <c r="D5008" t="s">
        <v>44</v>
      </c>
      <c r="E5008" t="s">
        <v>1812</v>
      </c>
      <c r="F5008" t="s">
        <v>1813</v>
      </c>
      <c r="G5008">
        <v>4207</v>
      </c>
      <c r="H5008" t="s">
        <v>550</v>
      </c>
      <c r="I5008">
        <v>63300152</v>
      </c>
      <c r="J5008" t="s">
        <v>1741</v>
      </c>
      <c r="K5008" s="3"/>
      <c r="L5008" s="3">
        <v>265297.83840000001</v>
      </c>
      <c r="M5008" s="3">
        <v>270603.79516800004</v>
      </c>
      <c r="N5008" s="107"/>
      <c r="O5008" s="100"/>
      <c r="P5008" s="3">
        <f t="shared" si="78"/>
        <v>535901.63356800005</v>
      </c>
    </row>
    <row r="5009" spans="1:16" x14ac:dyDescent="0.35">
      <c r="A5009" t="s">
        <v>10</v>
      </c>
      <c r="C5009" t="s">
        <v>19</v>
      </c>
      <c r="D5009" t="s">
        <v>44</v>
      </c>
      <c r="E5009" t="s">
        <v>1814</v>
      </c>
      <c r="F5009" t="s">
        <v>1815</v>
      </c>
      <c r="G5009">
        <v>4207</v>
      </c>
      <c r="H5009" t="s">
        <v>550</v>
      </c>
      <c r="I5009">
        <v>63300152</v>
      </c>
      <c r="J5009" t="s">
        <v>1741</v>
      </c>
      <c r="K5009" s="3"/>
      <c r="L5009" s="3">
        <v>848966.4</v>
      </c>
      <c r="M5009" s="3">
        <v>865945.728</v>
      </c>
      <c r="N5009" s="107"/>
      <c r="O5009" s="100"/>
      <c r="P5009" s="3">
        <f t="shared" si="78"/>
        <v>1714912.128</v>
      </c>
    </row>
    <row r="5010" spans="1:16" x14ac:dyDescent="0.35">
      <c r="A5010" t="s">
        <v>10</v>
      </c>
      <c r="C5010" t="s">
        <v>19</v>
      </c>
      <c r="D5010" t="s">
        <v>44</v>
      </c>
      <c r="E5010" t="s">
        <v>1816</v>
      </c>
      <c r="F5010" t="s">
        <v>1817</v>
      </c>
      <c r="G5010">
        <v>4207</v>
      </c>
      <c r="H5010" t="s">
        <v>550</v>
      </c>
      <c r="I5010">
        <v>63300152</v>
      </c>
      <c r="J5010" t="s">
        <v>1741</v>
      </c>
      <c r="K5010" s="3"/>
      <c r="L5010" s="3">
        <v>50937.984000000004</v>
      </c>
      <c r="M5010" s="3">
        <v>51956.743680000007</v>
      </c>
      <c r="N5010" s="107"/>
      <c r="O5010" s="100"/>
      <c r="P5010" s="3">
        <f t="shared" si="78"/>
        <v>102894.72768000001</v>
      </c>
    </row>
    <row r="5011" spans="1:16" x14ac:dyDescent="0.35">
      <c r="A5011" t="s">
        <v>10</v>
      </c>
      <c r="C5011" t="s">
        <v>19</v>
      </c>
      <c r="D5011" t="s">
        <v>44</v>
      </c>
      <c r="E5011" t="s">
        <v>591</v>
      </c>
      <c r="F5011" t="s">
        <v>592</v>
      </c>
      <c r="G5011">
        <v>4207</v>
      </c>
      <c r="H5011" t="s">
        <v>550</v>
      </c>
      <c r="I5011">
        <v>63300052</v>
      </c>
      <c r="J5011" t="s">
        <v>1541</v>
      </c>
      <c r="K5011" s="3"/>
      <c r="L5011" s="3">
        <v>400905.45028900792</v>
      </c>
      <c r="M5011" s="3">
        <v>414937.14104912314</v>
      </c>
      <c r="N5011" s="107"/>
      <c r="O5011" s="100"/>
      <c r="P5011" s="3">
        <f t="shared" si="78"/>
        <v>815842.59133813111</v>
      </c>
    </row>
    <row r="5012" spans="1:16" x14ac:dyDescent="0.35">
      <c r="A5012" t="s">
        <v>10</v>
      </c>
      <c r="C5012" t="s">
        <v>19</v>
      </c>
      <c r="D5012" t="s">
        <v>44</v>
      </c>
      <c r="E5012" t="s">
        <v>591</v>
      </c>
      <c r="F5012" t="s">
        <v>592</v>
      </c>
      <c r="G5012">
        <v>4207</v>
      </c>
      <c r="H5012" t="s">
        <v>550</v>
      </c>
      <c r="I5012">
        <v>63300056</v>
      </c>
      <c r="J5012" t="s">
        <v>1536</v>
      </c>
      <c r="K5012" s="3"/>
      <c r="L5012" s="3">
        <v>664060.09833490418</v>
      </c>
      <c r="M5012" s="3">
        <v>700547.04173859849</v>
      </c>
      <c r="N5012" s="107"/>
      <c r="O5012" s="100"/>
      <c r="P5012" s="3">
        <f t="shared" si="78"/>
        <v>1364607.1400735027</v>
      </c>
    </row>
    <row r="5013" spans="1:16" x14ac:dyDescent="0.35">
      <c r="A5013" t="s">
        <v>10</v>
      </c>
      <c r="C5013" t="s">
        <v>19</v>
      </c>
      <c r="D5013" t="s">
        <v>44</v>
      </c>
      <c r="E5013" t="s">
        <v>591</v>
      </c>
      <c r="F5013" t="s">
        <v>592</v>
      </c>
      <c r="G5013">
        <v>4207</v>
      </c>
      <c r="H5013" t="s">
        <v>550</v>
      </c>
      <c r="I5013">
        <v>63300070</v>
      </c>
      <c r="J5013" t="s">
        <v>1658</v>
      </c>
      <c r="K5013" s="3"/>
      <c r="L5013" s="3">
        <v>-292509.23932920001</v>
      </c>
      <c r="M5013" s="3">
        <v>-292509.23932920001</v>
      </c>
      <c r="N5013" s="107"/>
      <c r="O5013" s="100"/>
      <c r="P5013" s="3">
        <f t="shared" si="78"/>
        <v>-585018.47865840001</v>
      </c>
    </row>
    <row r="5014" spans="1:16" x14ac:dyDescent="0.35">
      <c r="A5014" t="s">
        <v>10</v>
      </c>
      <c r="C5014" t="s">
        <v>19</v>
      </c>
      <c r="D5014" t="s">
        <v>44</v>
      </c>
      <c r="E5014" t="s">
        <v>593</v>
      </c>
      <c r="F5014" t="s">
        <v>594</v>
      </c>
      <c r="G5014">
        <v>4207</v>
      </c>
      <c r="H5014" t="s">
        <v>550</v>
      </c>
      <c r="I5014">
        <v>63300052</v>
      </c>
      <c r="J5014" t="s">
        <v>1541</v>
      </c>
      <c r="K5014" s="3"/>
      <c r="L5014" s="3">
        <v>100226.36257225198</v>
      </c>
      <c r="M5014" s="3">
        <v>103734.28526228078</v>
      </c>
      <c r="N5014" s="107"/>
      <c r="O5014" s="100"/>
      <c r="P5014" s="3">
        <f t="shared" si="78"/>
        <v>203960.64783453278</v>
      </c>
    </row>
    <row r="5015" spans="1:16" x14ac:dyDescent="0.35">
      <c r="A5015" t="s">
        <v>10</v>
      </c>
      <c r="C5015" t="s">
        <v>19</v>
      </c>
      <c r="D5015" t="s">
        <v>44</v>
      </c>
      <c r="E5015" t="s">
        <v>593</v>
      </c>
      <c r="F5015" t="s">
        <v>594</v>
      </c>
      <c r="G5015">
        <v>4207</v>
      </c>
      <c r="H5015" t="s">
        <v>550</v>
      </c>
      <c r="I5015">
        <v>63300056</v>
      </c>
      <c r="J5015" t="s">
        <v>1536</v>
      </c>
      <c r="K5015" s="3"/>
      <c r="L5015" s="3">
        <v>328721.7997753591</v>
      </c>
      <c r="M5015" s="3">
        <v>340227.06276749662</v>
      </c>
      <c r="N5015" s="107"/>
      <c r="O5015" s="100"/>
      <c r="P5015" s="3">
        <f t="shared" si="78"/>
        <v>668948.86254285579</v>
      </c>
    </row>
    <row r="5016" spans="1:16" x14ac:dyDescent="0.35">
      <c r="A5016" t="s">
        <v>10</v>
      </c>
      <c r="C5016" t="s">
        <v>19</v>
      </c>
      <c r="D5016" t="s">
        <v>44</v>
      </c>
      <c r="E5016" t="s">
        <v>593</v>
      </c>
      <c r="F5016" t="s">
        <v>594</v>
      </c>
      <c r="G5016">
        <v>4207</v>
      </c>
      <c r="H5016" t="s">
        <v>550</v>
      </c>
      <c r="I5016">
        <v>63300070</v>
      </c>
      <c r="J5016" t="s">
        <v>1658</v>
      </c>
      <c r="K5016" s="3"/>
      <c r="L5016" s="3">
        <v>-360000</v>
      </c>
      <c r="M5016" s="3">
        <v>-360000</v>
      </c>
      <c r="N5016" s="107"/>
      <c r="O5016" s="100"/>
      <c r="P5016" s="3">
        <f t="shared" si="78"/>
        <v>-720000</v>
      </c>
    </row>
    <row r="5017" spans="1:16" x14ac:dyDescent="0.35">
      <c r="A5017" t="s">
        <v>10</v>
      </c>
      <c r="C5017" t="s">
        <v>19</v>
      </c>
      <c r="D5017" t="s">
        <v>44</v>
      </c>
      <c r="E5017" t="s">
        <v>595</v>
      </c>
      <c r="F5017" t="s">
        <v>596</v>
      </c>
      <c r="G5017">
        <v>4207</v>
      </c>
      <c r="H5017" t="s">
        <v>550</v>
      </c>
      <c r="I5017">
        <v>63300056</v>
      </c>
      <c r="J5017" t="s">
        <v>1536</v>
      </c>
      <c r="K5017" s="3"/>
      <c r="L5017" s="3">
        <v>557789.96388153231</v>
      </c>
      <c r="M5017" s="3">
        <v>577312.61261738592</v>
      </c>
      <c r="N5017" s="107"/>
      <c r="O5017" s="100"/>
      <c r="P5017" s="3">
        <f t="shared" si="78"/>
        <v>1135102.5764989182</v>
      </c>
    </row>
    <row r="5018" spans="1:16" x14ac:dyDescent="0.35">
      <c r="A5018" t="s">
        <v>10</v>
      </c>
      <c r="C5018" t="s">
        <v>19</v>
      </c>
      <c r="D5018" t="s">
        <v>44</v>
      </c>
      <c r="E5018" t="s">
        <v>595</v>
      </c>
      <c r="F5018" t="s">
        <v>596</v>
      </c>
      <c r="G5018">
        <v>4207</v>
      </c>
      <c r="H5018" t="s">
        <v>550</v>
      </c>
      <c r="I5018">
        <v>63300152</v>
      </c>
      <c r="J5018" t="s">
        <v>1741</v>
      </c>
      <c r="K5018" s="3"/>
      <c r="L5018" s="3">
        <v>116026.44839999999</v>
      </c>
      <c r="M5018" s="3">
        <v>118346.97736799999</v>
      </c>
      <c r="N5018" s="107"/>
      <c r="O5018" s="100"/>
      <c r="P5018" s="3">
        <f t="shared" si="78"/>
        <v>234373.42576799999</v>
      </c>
    </row>
    <row r="5019" spans="1:16" x14ac:dyDescent="0.35">
      <c r="A5019" t="s">
        <v>10</v>
      </c>
      <c r="C5019" t="s">
        <v>19</v>
      </c>
      <c r="D5019" t="s">
        <v>44</v>
      </c>
      <c r="E5019" t="s">
        <v>543</v>
      </c>
      <c r="F5019" t="s">
        <v>544</v>
      </c>
      <c r="G5019">
        <v>4208</v>
      </c>
      <c r="H5019" t="s">
        <v>545</v>
      </c>
      <c r="I5019">
        <v>63300056</v>
      </c>
      <c r="J5019" t="s">
        <v>1536</v>
      </c>
      <c r="K5019" s="3"/>
      <c r="L5019" s="3">
        <v>1584963.2264476074</v>
      </c>
      <c r="M5019" s="3">
        <v>1640436.9393732736</v>
      </c>
      <c r="N5019" s="107"/>
      <c r="O5019" s="100"/>
      <c r="P5019" s="3">
        <f t="shared" si="78"/>
        <v>3225400.1658208808</v>
      </c>
    </row>
    <row r="5020" spans="1:16" x14ac:dyDescent="0.35">
      <c r="A5020" t="s">
        <v>10</v>
      </c>
      <c r="C5020" t="s">
        <v>19</v>
      </c>
      <c r="D5020" t="s">
        <v>44</v>
      </c>
      <c r="E5020" t="s">
        <v>543</v>
      </c>
      <c r="F5020" t="s">
        <v>544</v>
      </c>
      <c r="G5020">
        <v>4208</v>
      </c>
      <c r="H5020" t="s">
        <v>545</v>
      </c>
      <c r="I5020">
        <v>63300150</v>
      </c>
      <c r="J5020" t="s">
        <v>1680</v>
      </c>
      <c r="K5020" s="3"/>
      <c r="L5020" s="3">
        <v>288655.39061958384</v>
      </c>
      <c r="M5020" s="3">
        <v>294428.49843197555</v>
      </c>
      <c r="N5020" s="107"/>
      <c r="O5020" s="100"/>
      <c r="P5020" s="3">
        <f t="shared" si="78"/>
        <v>583083.88905155938</v>
      </c>
    </row>
    <row r="5021" spans="1:16" x14ac:dyDescent="0.35">
      <c r="A5021" t="s">
        <v>10</v>
      </c>
      <c r="C5021" t="s">
        <v>19</v>
      </c>
      <c r="D5021" t="s">
        <v>44</v>
      </c>
      <c r="E5021" t="s">
        <v>543</v>
      </c>
      <c r="F5021" t="s">
        <v>544</v>
      </c>
      <c r="G5021">
        <v>4208</v>
      </c>
      <c r="H5021" t="s">
        <v>545</v>
      </c>
      <c r="I5021">
        <v>63300152</v>
      </c>
      <c r="J5021" t="s">
        <v>1741</v>
      </c>
      <c r="K5021" s="3"/>
      <c r="L5021" s="3">
        <v>104040</v>
      </c>
      <c r="M5021" s="3">
        <v>106120.8</v>
      </c>
      <c r="N5021" s="107"/>
      <c r="O5021" s="100"/>
      <c r="P5021" s="3">
        <f t="shared" si="78"/>
        <v>210160.8</v>
      </c>
    </row>
    <row r="5022" spans="1:16" x14ac:dyDescent="0.35">
      <c r="A5022" t="s">
        <v>10</v>
      </c>
      <c r="C5022" t="s">
        <v>19</v>
      </c>
      <c r="D5022" t="s">
        <v>44</v>
      </c>
      <c r="E5022" t="s">
        <v>546</v>
      </c>
      <c r="F5022" t="s">
        <v>547</v>
      </c>
      <c r="G5022">
        <v>4208</v>
      </c>
      <c r="H5022" t="s">
        <v>545</v>
      </c>
      <c r="I5022">
        <v>63300030</v>
      </c>
      <c r="J5022" t="s">
        <v>1488</v>
      </c>
      <c r="K5022" s="3"/>
      <c r="L5022" s="3">
        <v>37503.999999599997</v>
      </c>
      <c r="M5022" s="3">
        <v>37503.999999599997</v>
      </c>
      <c r="N5022" s="107"/>
      <c r="O5022" s="100"/>
      <c r="P5022" s="3">
        <f t="shared" si="78"/>
        <v>75007.999999199994</v>
      </c>
    </row>
    <row r="5023" spans="1:16" x14ac:dyDescent="0.35">
      <c r="A5023" t="s">
        <v>10</v>
      </c>
      <c r="C5023" t="s">
        <v>19</v>
      </c>
      <c r="D5023" t="s">
        <v>44</v>
      </c>
      <c r="E5023" t="s">
        <v>546</v>
      </c>
      <c r="F5023" t="s">
        <v>547</v>
      </c>
      <c r="G5023">
        <v>4208</v>
      </c>
      <c r="H5023" t="s">
        <v>545</v>
      </c>
      <c r="I5023">
        <v>63300033</v>
      </c>
      <c r="J5023" t="s">
        <v>1661</v>
      </c>
      <c r="K5023" s="3"/>
      <c r="L5023" s="3">
        <v>46296</v>
      </c>
      <c r="M5023" s="3">
        <v>46296</v>
      </c>
      <c r="N5023" s="107"/>
      <c r="O5023" s="100"/>
      <c r="P5023" s="3">
        <f t="shared" si="78"/>
        <v>92592</v>
      </c>
    </row>
    <row r="5024" spans="1:16" x14ac:dyDescent="0.35">
      <c r="A5024" t="s">
        <v>10</v>
      </c>
      <c r="C5024" t="s">
        <v>19</v>
      </c>
      <c r="D5024" t="s">
        <v>44</v>
      </c>
      <c r="E5024" t="s">
        <v>546</v>
      </c>
      <c r="F5024" t="s">
        <v>547</v>
      </c>
      <c r="G5024">
        <v>4208</v>
      </c>
      <c r="H5024" t="s">
        <v>545</v>
      </c>
      <c r="I5024">
        <v>63300035</v>
      </c>
      <c r="J5024" t="s">
        <v>1886</v>
      </c>
      <c r="K5024" s="3"/>
      <c r="L5024" s="3">
        <v>14565.6</v>
      </c>
      <c r="M5024" s="3">
        <v>14856.912</v>
      </c>
      <c r="N5024" s="107"/>
      <c r="O5024" s="100"/>
      <c r="P5024" s="3">
        <f t="shared" si="78"/>
        <v>29422.512000000002</v>
      </c>
    </row>
    <row r="5025" spans="1:16" x14ac:dyDescent="0.35">
      <c r="A5025" t="s">
        <v>10</v>
      </c>
      <c r="C5025" t="s">
        <v>19</v>
      </c>
      <c r="D5025" t="s">
        <v>44</v>
      </c>
      <c r="E5025" t="s">
        <v>546</v>
      </c>
      <c r="F5025" t="s">
        <v>547</v>
      </c>
      <c r="G5025">
        <v>4208</v>
      </c>
      <c r="H5025" t="s">
        <v>545</v>
      </c>
      <c r="I5025">
        <v>63300056</v>
      </c>
      <c r="J5025" t="s">
        <v>1536</v>
      </c>
      <c r="K5025" s="3"/>
      <c r="L5025" s="3">
        <v>2567168.1367779514</v>
      </c>
      <c r="M5025" s="3">
        <v>2657019.0215651793</v>
      </c>
      <c r="N5025" s="107"/>
      <c r="O5025" s="100"/>
      <c r="P5025" s="3">
        <f t="shared" si="78"/>
        <v>5224187.1583431307</v>
      </c>
    </row>
    <row r="5026" spans="1:16" x14ac:dyDescent="0.35">
      <c r="A5026" t="s">
        <v>10</v>
      </c>
      <c r="C5026" t="s">
        <v>19</v>
      </c>
      <c r="D5026" t="s">
        <v>44</v>
      </c>
      <c r="E5026" t="s">
        <v>546</v>
      </c>
      <c r="F5026" t="s">
        <v>547</v>
      </c>
      <c r="G5026">
        <v>4208</v>
      </c>
      <c r="H5026" t="s">
        <v>545</v>
      </c>
      <c r="I5026">
        <v>63300060</v>
      </c>
      <c r="J5026" t="s">
        <v>1546</v>
      </c>
      <c r="K5026" s="3"/>
      <c r="L5026" s="3">
        <v>10740</v>
      </c>
      <c r="M5026" s="3">
        <v>10740</v>
      </c>
      <c r="N5026" s="107"/>
      <c r="O5026" s="100"/>
      <c r="P5026" s="3">
        <f t="shared" si="78"/>
        <v>21480</v>
      </c>
    </row>
    <row r="5027" spans="1:16" x14ac:dyDescent="0.35">
      <c r="A5027" t="s">
        <v>10</v>
      </c>
      <c r="C5027" t="s">
        <v>19</v>
      </c>
      <c r="D5027" t="s">
        <v>44</v>
      </c>
      <c r="E5027" t="s">
        <v>546</v>
      </c>
      <c r="F5027" t="s">
        <v>547</v>
      </c>
      <c r="G5027">
        <v>4208</v>
      </c>
      <c r="H5027" t="s">
        <v>545</v>
      </c>
      <c r="I5027">
        <v>63300065</v>
      </c>
      <c r="J5027" t="s">
        <v>1627</v>
      </c>
      <c r="K5027" s="3"/>
      <c r="L5027" s="3">
        <v>17844</v>
      </c>
      <c r="M5027" s="3">
        <v>17844</v>
      </c>
      <c r="N5027" s="107"/>
      <c r="O5027" s="100"/>
      <c r="P5027" s="3">
        <f t="shared" si="78"/>
        <v>35688</v>
      </c>
    </row>
    <row r="5028" spans="1:16" x14ac:dyDescent="0.35">
      <c r="A5028" t="s">
        <v>10</v>
      </c>
      <c r="C5028" t="s">
        <v>19</v>
      </c>
      <c r="D5028" t="s">
        <v>44</v>
      </c>
      <c r="E5028" t="s">
        <v>538</v>
      </c>
      <c r="F5028" t="s">
        <v>539</v>
      </c>
      <c r="G5028">
        <v>4209</v>
      </c>
      <c r="H5028" t="s">
        <v>540</v>
      </c>
      <c r="I5028">
        <v>63300056</v>
      </c>
      <c r="J5028" t="s">
        <v>1536</v>
      </c>
      <c r="K5028" s="3"/>
      <c r="L5028" s="3">
        <v>2033298.5058723947</v>
      </c>
      <c r="M5028" s="3">
        <v>2104463.9535779282</v>
      </c>
      <c r="N5028" s="107"/>
      <c r="O5028" s="100"/>
      <c r="P5028" s="3">
        <f t="shared" si="78"/>
        <v>4137762.4594503231</v>
      </c>
    </row>
    <row r="5029" spans="1:16" x14ac:dyDescent="0.35">
      <c r="A5029" t="s">
        <v>10</v>
      </c>
      <c r="C5029" t="s">
        <v>19</v>
      </c>
      <c r="D5029" t="s">
        <v>44</v>
      </c>
      <c r="E5029" t="s">
        <v>538</v>
      </c>
      <c r="F5029" t="s">
        <v>539</v>
      </c>
      <c r="G5029">
        <v>4209</v>
      </c>
      <c r="H5029" t="s">
        <v>540</v>
      </c>
      <c r="I5029">
        <v>63300150</v>
      </c>
      <c r="J5029" t="s">
        <v>1680</v>
      </c>
      <c r="K5029" s="3"/>
      <c r="L5029" s="3">
        <v>421366.16160000005</v>
      </c>
      <c r="M5029" s="3">
        <v>429793.48483200005</v>
      </c>
      <c r="N5029" s="107"/>
      <c r="O5029" s="100"/>
      <c r="P5029" s="3">
        <f t="shared" si="78"/>
        <v>851159.6464320001</v>
      </c>
    </row>
    <row r="5030" spans="1:16" x14ac:dyDescent="0.35">
      <c r="A5030" t="s">
        <v>10</v>
      </c>
      <c r="C5030" t="s">
        <v>19</v>
      </c>
      <c r="D5030" t="s">
        <v>44</v>
      </c>
      <c r="E5030" t="s">
        <v>538</v>
      </c>
      <c r="F5030" t="s">
        <v>539</v>
      </c>
      <c r="G5030">
        <v>4209</v>
      </c>
      <c r="H5030" t="s">
        <v>540</v>
      </c>
      <c r="I5030">
        <v>63300152</v>
      </c>
      <c r="J5030" t="s">
        <v>1741</v>
      </c>
      <c r="K5030" s="3"/>
      <c r="L5030" s="3">
        <v>104039.99999958383</v>
      </c>
      <c r="M5030" s="3">
        <v>106120.79999957551</v>
      </c>
      <c r="N5030" s="107"/>
      <c r="O5030" s="100"/>
      <c r="P5030" s="3">
        <f t="shared" si="78"/>
        <v>210160.79999915935</v>
      </c>
    </row>
    <row r="5031" spans="1:16" x14ac:dyDescent="0.35">
      <c r="A5031" t="s">
        <v>10</v>
      </c>
      <c r="C5031" t="s">
        <v>19</v>
      </c>
      <c r="D5031" t="s">
        <v>44</v>
      </c>
      <c r="E5031" t="s">
        <v>541</v>
      </c>
      <c r="F5031" t="s">
        <v>542</v>
      </c>
      <c r="G5031">
        <v>4209</v>
      </c>
      <c r="H5031" t="s">
        <v>540</v>
      </c>
      <c r="I5031">
        <v>63300030</v>
      </c>
      <c r="J5031" t="s">
        <v>1488</v>
      </c>
      <c r="K5031" s="3"/>
      <c r="L5031" s="3">
        <v>100000.0000004</v>
      </c>
      <c r="M5031" s="3">
        <v>100000.0000004</v>
      </c>
      <c r="N5031" s="107"/>
      <c r="O5031" s="100"/>
      <c r="P5031" s="3">
        <f t="shared" si="78"/>
        <v>200000.00000080001</v>
      </c>
    </row>
    <row r="5032" spans="1:16" x14ac:dyDescent="0.35">
      <c r="A5032" t="s">
        <v>10</v>
      </c>
      <c r="C5032" t="s">
        <v>19</v>
      </c>
      <c r="D5032" t="s">
        <v>44</v>
      </c>
      <c r="E5032" t="s">
        <v>541</v>
      </c>
      <c r="F5032" t="s">
        <v>542</v>
      </c>
      <c r="G5032">
        <v>4209</v>
      </c>
      <c r="H5032" t="s">
        <v>540</v>
      </c>
      <c r="I5032">
        <v>63300033</v>
      </c>
      <c r="J5032" t="s">
        <v>1661</v>
      </c>
      <c r="K5032" s="3"/>
      <c r="L5032" s="3">
        <v>91554</v>
      </c>
      <c r="M5032" s="3">
        <v>91554</v>
      </c>
      <c r="N5032" s="107"/>
      <c r="O5032" s="100"/>
      <c r="P5032" s="3">
        <f t="shared" si="78"/>
        <v>183108</v>
      </c>
    </row>
    <row r="5033" spans="1:16" x14ac:dyDescent="0.35">
      <c r="A5033" t="s">
        <v>10</v>
      </c>
      <c r="C5033" t="s">
        <v>19</v>
      </c>
      <c r="D5033" t="s">
        <v>44</v>
      </c>
      <c r="E5033" t="s">
        <v>541</v>
      </c>
      <c r="F5033" t="s">
        <v>542</v>
      </c>
      <c r="G5033">
        <v>4209</v>
      </c>
      <c r="H5033" t="s">
        <v>540</v>
      </c>
      <c r="I5033">
        <v>63300035</v>
      </c>
      <c r="J5033" t="s">
        <v>1886</v>
      </c>
      <c r="K5033" s="3"/>
      <c r="L5033" s="3">
        <v>14565.6</v>
      </c>
      <c r="M5033" s="3">
        <v>14856.912</v>
      </c>
      <c r="N5033" s="107"/>
      <c r="O5033" s="100"/>
      <c r="P5033" s="3">
        <f t="shared" si="78"/>
        <v>29422.512000000002</v>
      </c>
    </row>
    <row r="5034" spans="1:16" x14ac:dyDescent="0.35">
      <c r="A5034" t="s">
        <v>10</v>
      </c>
      <c r="C5034" t="s">
        <v>19</v>
      </c>
      <c r="D5034" t="s">
        <v>44</v>
      </c>
      <c r="E5034" t="s">
        <v>541</v>
      </c>
      <c r="F5034" t="s">
        <v>542</v>
      </c>
      <c r="G5034">
        <v>4209</v>
      </c>
      <c r="H5034" t="s">
        <v>540</v>
      </c>
      <c r="I5034">
        <v>63300056</v>
      </c>
      <c r="J5034" t="s">
        <v>1536</v>
      </c>
      <c r="K5034" s="3"/>
      <c r="L5034" s="3">
        <v>2207886.4723480125</v>
      </c>
      <c r="M5034" s="3">
        <v>2285162.4988801926</v>
      </c>
      <c r="N5034" s="107"/>
      <c r="O5034" s="100"/>
      <c r="P5034" s="3">
        <f t="shared" si="78"/>
        <v>4493048.9712282047</v>
      </c>
    </row>
    <row r="5035" spans="1:16" x14ac:dyDescent="0.35">
      <c r="A5035" t="s">
        <v>10</v>
      </c>
      <c r="C5035" t="s">
        <v>19</v>
      </c>
      <c r="D5035" t="s">
        <v>44</v>
      </c>
      <c r="E5035" t="s">
        <v>541</v>
      </c>
      <c r="F5035" t="s">
        <v>542</v>
      </c>
      <c r="G5035">
        <v>4209</v>
      </c>
      <c r="H5035" t="s">
        <v>540</v>
      </c>
      <c r="I5035">
        <v>63300065</v>
      </c>
      <c r="J5035" t="s">
        <v>1627</v>
      </c>
      <c r="K5035" s="3"/>
      <c r="L5035" s="3">
        <v>36000</v>
      </c>
      <c r="M5035" s="3">
        <v>36000</v>
      </c>
      <c r="N5035" s="107"/>
      <c r="O5035" s="100"/>
      <c r="P5035" s="3">
        <f t="shared" si="78"/>
        <v>72000</v>
      </c>
    </row>
    <row r="5036" spans="1:16" x14ac:dyDescent="0.35">
      <c r="A5036" t="s">
        <v>10</v>
      </c>
      <c r="C5036" t="s">
        <v>19</v>
      </c>
      <c r="D5036" t="s">
        <v>44</v>
      </c>
      <c r="E5036" t="s">
        <v>523</v>
      </c>
      <c r="F5036" t="s">
        <v>524</v>
      </c>
      <c r="G5036">
        <v>4210</v>
      </c>
      <c r="H5036" t="s">
        <v>525</v>
      </c>
      <c r="I5036">
        <v>63300056</v>
      </c>
      <c r="J5036" t="s">
        <v>1536</v>
      </c>
      <c r="K5036" s="3"/>
      <c r="L5036" s="3">
        <v>652213.49139471771</v>
      </c>
      <c r="M5036" s="3">
        <v>675040.9635935328</v>
      </c>
      <c r="N5036" s="107"/>
      <c r="O5036" s="100"/>
      <c r="P5036" s="3">
        <f t="shared" si="78"/>
        <v>1327254.4549882505</v>
      </c>
    </row>
    <row r="5037" spans="1:16" x14ac:dyDescent="0.35">
      <c r="A5037" t="s">
        <v>10</v>
      </c>
      <c r="C5037" t="s">
        <v>19</v>
      </c>
      <c r="D5037" t="s">
        <v>44</v>
      </c>
      <c r="E5037" t="s">
        <v>526</v>
      </c>
      <c r="F5037" t="s">
        <v>527</v>
      </c>
      <c r="G5037">
        <v>4210</v>
      </c>
      <c r="H5037" t="s">
        <v>525</v>
      </c>
      <c r="I5037">
        <v>63300056</v>
      </c>
      <c r="J5037" t="s">
        <v>1536</v>
      </c>
      <c r="K5037" s="3"/>
      <c r="L5037" s="3">
        <v>388229.94885377458</v>
      </c>
      <c r="M5037" s="3">
        <v>401817.99706365663</v>
      </c>
      <c r="N5037" s="107"/>
      <c r="O5037" s="100"/>
      <c r="P5037" s="3">
        <f t="shared" si="78"/>
        <v>790047.94591743127</v>
      </c>
    </row>
    <row r="5038" spans="1:16" x14ac:dyDescent="0.35">
      <c r="A5038" t="s">
        <v>10</v>
      </c>
      <c r="C5038" t="s">
        <v>19</v>
      </c>
      <c r="D5038" t="s">
        <v>44</v>
      </c>
      <c r="E5038" t="s">
        <v>528</v>
      </c>
      <c r="F5038" t="s">
        <v>529</v>
      </c>
      <c r="G5038">
        <v>4210</v>
      </c>
      <c r="H5038" t="s">
        <v>525</v>
      </c>
      <c r="I5038">
        <v>63300033</v>
      </c>
      <c r="J5038" t="s">
        <v>1661</v>
      </c>
      <c r="K5038" s="3"/>
      <c r="L5038" s="3">
        <v>80</v>
      </c>
      <c r="M5038" s="3">
        <v>80</v>
      </c>
      <c r="N5038" s="107"/>
      <c r="O5038" s="100"/>
      <c r="P5038" s="3">
        <f t="shared" si="78"/>
        <v>160</v>
      </c>
    </row>
    <row r="5039" spans="1:16" x14ac:dyDescent="0.35">
      <c r="A5039" t="s">
        <v>10</v>
      </c>
      <c r="C5039" t="s">
        <v>19</v>
      </c>
      <c r="D5039" t="s">
        <v>44</v>
      </c>
      <c r="E5039" t="s">
        <v>528</v>
      </c>
      <c r="F5039" t="s">
        <v>529</v>
      </c>
      <c r="G5039">
        <v>4210</v>
      </c>
      <c r="H5039" t="s">
        <v>525</v>
      </c>
      <c r="I5039">
        <v>63300056</v>
      </c>
      <c r="J5039" t="s">
        <v>1536</v>
      </c>
      <c r="K5039" s="3"/>
      <c r="L5039" s="3">
        <v>1620136.4733517435</v>
      </c>
      <c r="M5039" s="3">
        <v>1673341.2499190543</v>
      </c>
      <c r="N5039" s="107"/>
      <c r="O5039" s="100"/>
      <c r="P5039" s="3">
        <f t="shared" si="78"/>
        <v>3293477.7232707981</v>
      </c>
    </row>
    <row r="5040" spans="1:16" x14ac:dyDescent="0.35">
      <c r="A5040" t="s">
        <v>10</v>
      </c>
      <c r="C5040" t="s">
        <v>19</v>
      </c>
      <c r="D5040" t="s">
        <v>44</v>
      </c>
      <c r="E5040" t="s">
        <v>528</v>
      </c>
      <c r="F5040" t="s">
        <v>529</v>
      </c>
      <c r="G5040">
        <v>4210</v>
      </c>
      <c r="H5040" t="s">
        <v>525</v>
      </c>
      <c r="I5040">
        <v>63300150</v>
      </c>
      <c r="J5040" t="s">
        <v>1680</v>
      </c>
      <c r="K5040" s="3"/>
      <c r="L5040" s="3">
        <v>52665.048000000003</v>
      </c>
      <c r="M5040" s="3">
        <v>53718.348960000003</v>
      </c>
      <c r="N5040" s="107"/>
      <c r="O5040" s="100"/>
      <c r="P5040" s="3">
        <f t="shared" si="78"/>
        <v>106383.39696000001</v>
      </c>
    </row>
    <row r="5041" spans="1:16" x14ac:dyDescent="0.35">
      <c r="A5041" t="s">
        <v>10</v>
      </c>
      <c r="C5041" t="s">
        <v>19</v>
      </c>
      <c r="D5041" t="s">
        <v>44</v>
      </c>
      <c r="E5041" t="s">
        <v>530</v>
      </c>
      <c r="F5041" t="s">
        <v>531</v>
      </c>
      <c r="G5041">
        <v>4210</v>
      </c>
      <c r="H5041" t="s">
        <v>525</v>
      </c>
      <c r="I5041">
        <v>63300056</v>
      </c>
      <c r="J5041" t="s">
        <v>1536</v>
      </c>
      <c r="K5041" s="3"/>
      <c r="L5041" s="3">
        <v>45390.162076416374</v>
      </c>
      <c r="M5041" s="3">
        <v>46978.817749090944</v>
      </c>
      <c r="N5041" s="107"/>
      <c r="O5041" s="100"/>
      <c r="P5041" s="3">
        <f t="shared" si="78"/>
        <v>92368.979825507326</v>
      </c>
    </row>
    <row r="5042" spans="1:16" x14ac:dyDescent="0.35">
      <c r="A5042" t="s">
        <v>10</v>
      </c>
      <c r="C5042" t="s">
        <v>19</v>
      </c>
      <c r="D5042" t="s">
        <v>44</v>
      </c>
      <c r="E5042" t="s">
        <v>532</v>
      </c>
      <c r="F5042" t="s">
        <v>533</v>
      </c>
      <c r="G5042">
        <v>4210</v>
      </c>
      <c r="H5042" t="s">
        <v>525</v>
      </c>
      <c r="I5042">
        <v>63300056</v>
      </c>
      <c r="J5042" t="s">
        <v>1536</v>
      </c>
      <c r="K5042" s="3"/>
      <c r="L5042" s="3">
        <v>118431.31656616939</v>
      </c>
      <c r="M5042" s="3">
        <v>122576.41264598531</v>
      </c>
      <c r="N5042" s="107"/>
      <c r="O5042" s="100"/>
      <c r="P5042" s="3">
        <f t="shared" si="78"/>
        <v>241007.72921215469</v>
      </c>
    </row>
    <row r="5043" spans="1:16" x14ac:dyDescent="0.35">
      <c r="A5043" t="s">
        <v>10</v>
      </c>
      <c r="C5043" t="s">
        <v>19</v>
      </c>
      <c r="D5043" t="s">
        <v>44</v>
      </c>
      <c r="E5043" t="s">
        <v>534</v>
      </c>
      <c r="F5043" t="s">
        <v>535</v>
      </c>
      <c r="G5043">
        <v>4210</v>
      </c>
      <c r="H5043" t="s">
        <v>525</v>
      </c>
      <c r="I5043">
        <v>63300030</v>
      </c>
      <c r="J5043" t="s">
        <v>1488</v>
      </c>
      <c r="K5043" s="3"/>
      <c r="L5043" s="3">
        <v>193474.83135507</v>
      </c>
      <c r="M5043" s="3">
        <v>193474.83135507</v>
      </c>
      <c r="N5043" s="107"/>
      <c r="O5043" s="100"/>
      <c r="P5043" s="3">
        <f t="shared" si="78"/>
        <v>386949.66271013999</v>
      </c>
    </row>
    <row r="5044" spans="1:16" x14ac:dyDescent="0.35">
      <c r="A5044" t="s">
        <v>10</v>
      </c>
      <c r="C5044" t="s">
        <v>19</v>
      </c>
      <c r="D5044" t="s">
        <v>44</v>
      </c>
      <c r="E5044" t="s">
        <v>534</v>
      </c>
      <c r="F5044" t="s">
        <v>535</v>
      </c>
      <c r="G5044">
        <v>4210</v>
      </c>
      <c r="H5044" t="s">
        <v>525</v>
      </c>
      <c r="I5044">
        <v>63300056</v>
      </c>
      <c r="J5044" t="s">
        <v>1536</v>
      </c>
      <c r="K5044" s="3"/>
      <c r="L5044" s="3">
        <v>641695.35705973255</v>
      </c>
      <c r="M5044" s="3">
        <v>664154.69455682312</v>
      </c>
      <c r="N5044" s="107"/>
      <c r="O5044" s="100"/>
      <c r="P5044" s="3">
        <f t="shared" si="78"/>
        <v>1305850.0516165555</v>
      </c>
    </row>
    <row r="5045" spans="1:16" x14ac:dyDescent="0.35">
      <c r="A5045" t="s">
        <v>10</v>
      </c>
      <c r="C5045" t="s">
        <v>19</v>
      </c>
      <c r="D5045" t="s">
        <v>44</v>
      </c>
      <c r="E5045" t="s">
        <v>536</v>
      </c>
      <c r="F5045" t="s">
        <v>537</v>
      </c>
      <c r="G5045">
        <v>4210</v>
      </c>
      <c r="H5045" t="s">
        <v>525</v>
      </c>
      <c r="I5045">
        <v>63300056</v>
      </c>
      <c r="J5045" t="s">
        <v>1536</v>
      </c>
      <c r="K5045" s="3"/>
      <c r="L5045" s="3">
        <v>204000</v>
      </c>
      <c r="M5045" s="3">
        <v>204000</v>
      </c>
      <c r="N5045" s="107"/>
      <c r="O5045" s="100"/>
      <c r="P5045" s="3">
        <f t="shared" si="78"/>
        <v>408000</v>
      </c>
    </row>
    <row r="5046" spans="1:16" x14ac:dyDescent="0.35">
      <c r="A5046" t="s">
        <v>10</v>
      </c>
      <c r="C5046" t="s">
        <v>19</v>
      </c>
      <c r="D5046" t="s">
        <v>44</v>
      </c>
      <c r="E5046" t="s">
        <v>510</v>
      </c>
      <c r="F5046" t="s">
        <v>511</v>
      </c>
      <c r="G5046">
        <v>4215</v>
      </c>
      <c r="H5046" t="s">
        <v>512</v>
      </c>
      <c r="I5046">
        <v>63300056</v>
      </c>
      <c r="J5046" t="s">
        <v>1536</v>
      </c>
      <c r="K5046" s="3"/>
      <c r="L5046" s="3">
        <v>279373.19069158687</v>
      </c>
      <c r="M5046" s="3">
        <v>289151.2523657924</v>
      </c>
      <c r="N5046" s="107"/>
      <c r="O5046" s="100"/>
      <c r="P5046" s="3">
        <f t="shared" si="78"/>
        <v>568524.44305737922</v>
      </c>
    </row>
    <row r="5047" spans="1:16" x14ac:dyDescent="0.35">
      <c r="A5047" t="s">
        <v>10</v>
      </c>
      <c r="C5047" t="s">
        <v>19</v>
      </c>
      <c r="D5047" t="s">
        <v>44</v>
      </c>
      <c r="E5047" t="s">
        <v>513</v>
      </c>
      <c r="F5047" t="s">
        <v>514</v>
      </c>
      <c r="G5047">
        <v>4215</v>
      </c>
      <c r="H5047" t="s">
        <v>512</v>
      </c>
      <c r="I5047">
        <v>63300056</v>
      </c>
      <c r="J5047" t="s">
        <v>1536</v>
      </c>
      <c r="K5047" s="3"/>
      <c r="L5047" s="3">
        <v>34086.269341755469</v>
      </c>
      <c r="M5047" s="3">
        <v>35279.288768716906</v>
      </c>
      <c r="N5047" s="107"/>
      <c r="O5047" s="100"/>
      <c r="P5047" s="3">
        <f t="shared" si="78"/>
        <v>69365.558110472368</v>
      </c>
    </row>
    <row r="5048" spans="1:16" x14ac:dyDescent="0.35">
      <c r="A5048" t="s">
        <v>10</v>
      </c>
      <c r="C5048" t="s">
        <v>19</v>
      </c>
      <c r="D5048" t="s">
        <v>44</v>
      </c>
      <c r="E5048" t="s">
        <v>515</v>
      </c>
      <c r="F5048" t="s">
        <v>516</v>
      </c>
      <c r="G5048">
        <v>4215</v>
      </c>
      <c r="H5048" t="s">
        <v>512</v>
      </c>
      <c r="I5048">
        <v>63300030</v>
      </c>
      <c r="J5048" t="s">
        <v>1488</v>
      </c>
      <c r="K5048" s="3"/>
      <c r="L5048" s="3">
        <v>1800</v>
      </c>
      <c r="M5048" s="3">
        <v>1800</v>
      </c>
      <c r="N5048" s="107"/>
      <c r="O5048" s="100"/>
      <c r="P5048" s="3">
        <f t="shared" si="78"/>
        <v>3600</v>
      </c>
    </row>
    <row r="5049" spans="1:16" x14ac:dyDescent="0.35">
      <c r="A5049" t="s">
        <v>10</v>
      </c>
      <c r="C5049" t="s">
        <v>19</v>
      </c>
      <c r="D5049" t="s">
        <v>44</v>
      </c>
      <c r="E5049" t="s">
        <v>515</v>
      </c>
      <c r="F5049" t="s">
        <v>516</v>
      </c>
      <c r="G5049">
        <v>4215</v>
      </c>
      <c r="H5049" t="s">
        <v>512</v>
      </c>
      <c r="I5049">
        <v>63300033</v>
      </c>
      <c r="J5049" t="s">
        <v>1661</v>
      </c>
      <c r="K5049" s="3"/>
      <c r="L5049" s="3">
        <v>3000</v>
      </c>
      <c r="M5049" s="3">
        <v>3000</v>
      </c>
      <c r="N5049" s="107"/>
      <c r="O5049" s="100"/>
      <c r="P5049" s="3">
        <f t="shared" si="78"/>
        <v>6000</v>
      </c>
    </row>
    <row r="5050" spans="1:16" x14ac:dyDescent="0.35">
      <c r="A5050" t="s">
        <v>10</v>
      </c>
      <c r="C5050" t="s">
        <v>19</v>
      </c>
      <c r="D5050" t="s">
        <v>44</v>
      </c>
      <c r="E5050" t="s">
        <v>515</v>
      </c>
      <c r="F5050" t="s">
        <v>516</v>
      </c>
      <c r="G5050">
        <v>4215</v>
      </c>
      <c r="H5050" t="s">
        <v>512</v>
      </c>
      <c r="I5050">
        <v>63300056</v>
      </c>
      <c r="J5050" t="s">
        <v>1536</v>
      </c>
      <c r="K5050" s="3"/>
      <c r="L5050" s="3">
        <v>1272516.9178747712</v>
      </c>
      <c r="M5050" s="3">
        <v>1316052.1054464986</v>
      </c>
      <c r="N5050" s="107"/>
      <c r="O5050" s="100"/>
      <c r="P5050" s="3">
        <f t="shared" si="78"/>
        <v>2588569.02332127</v>
      </c>
    </row>
    <row r="5051" spans="1:16" x14ac:dyDescent="0.35">
      <c r="A5051" t="s">
        <v>10</v>
      </c>
      <c r="C5051" t="s">
        <v>19</v>
      </c>
      <c r="D5051" t="s">
        <v>44</v>
      </c>
      <c r="E5051" t="s">
        <v>515</v>
      </c>
      <c r="F5051" t="s">
        <v>516</v>
      </c>
      <c r="G5051">
        <v>4215</v>
      </c>
      <c r="H5051" t="s">
        <v>512</v>
      </c>
      <c r="I5051">
        <v>63300150</v>
      </c>
      <c r="J5051" t="s">
        <v>1680</v>
      </c>
      <c r="K5051" s="3"/>
      <c r="L5051" s="3">
        <v>111425.7996</v>
      </c>
      <c r="M5051" s="3">
        <v>113654.315592</v>
      </c>
      <c r="N5051" s="107"/>
      <c r="O5051" s="100"/>
      <c r="P5051" s="3">
        <f t="shared" si="78"/>
        <v>225080.115192</v>
      </c>
    </row>
    <row r="5052" spans="1:16" x14ac:dyDescent="0.35">
      <c r="A5052" t="s">
        <v>10</v>
      </c>
      <c r="C5052" t="s">
        <v>19</v>
      </c>
      <c r="D5052" t="s">
        <v>44</v>
      </c>
      <c r="E5052" t="s">
        <v>515</v>
      </c>
      <c r="F5052" t="s">
        <v>516</v>
      </c>
      <c r="G5052">
        <v>4215</v>
      </c>
      <c r="H5052" t="s">
        <v>512</v>
      </c>
      <c r="I5052">
        <v>63300152</v>
      </c>
      <c r="J5052" t="s">
        <v>1741</v>
      </c>
      <c r="K5052" s="3"/>
      <c r="L5052" s="3">
        <v>24969.600000000002</v>
      </c>
      <c r="M5052" s="3">
        <v>25468.992000000002</v>
      </c>
      <c r="N5052" s="107"/>
      <c r="O5052" s="100"/>
      <c r="P5052" s="3">
        <f t="shared" si="78"/>
        <v>50438.592000000004</v>
      </c>
    </row>
    <row r="5053" spans="1:16" x14ac:dyDescent="0.35">
      <c r="A5053" t="s">
        <v>10</v>
      </c>
      <c r="C5053" t="s">
        <v>19</v>
      </c>
      <c r="D5053" t="s">
        <v>44</v>
      </c>
      <c r="E5053" t="s">
        <v>515</v>
      </c>
      <c r="F5053" t="s">
        <v>516</v>
      </c>
      <c r="G5053">
        <v>4215</v>
      </c>
      <c r="H5053" t="s">
        <v>512</v>
      </c>
      <c r="I5053">
        <v>63300155</v>
      </c>
      <c r="J5053" t="s">
        <v>1877</v>
      </c>
      <c r="K5053" s="3"/>
      <c r="L5053" s="3">
        <v>54000</v>
      </c>
      <c r="M5053" s="3">
        <v>54000</v>
      </c>
      <c r="N5053" s="107"/>
      <c r="O5053" s="100"/>
      <c r="P5053" s="3">
        <f t="shared" si="78"/>
        <v>108000</v>
      </c>
    </row>
    <row r="5054" spans="1:16" x14ac:dyDescent="0.35">
      <c r="A5054" t="s">
        <v>10</v>
      </c>
      <c r="C5054" t="s">
        <v>19</v>
      </c>
      <c r="D5054" t="s">
        <v>44</v>
      </c>
      <c r="E5054" t="s">
        <v>517</v>
      </c>
      <c r="F5054" t="s">
        <v>518</v>
      </c>
      <c r="G5054">
        <v>4215</v>
      </c>
      <c r="H5054" t="s">
        <v>512</v>
      </c>
      <c r="I5054">
        <v>63300056</v>
      </c>
      <c r="J5054" t="s">
        <v>1536</v>
      </c>
      <c r="K5054" s="3"/>
      <c r="L5054" s="3">
        <v>395782.53600358736</v>
      </c>
      <c r="M5054" s="3">
        <v>409634.92476371286</v>
      </c>
      <c r="N5054" s="107"/>
      <c r="O5054" s="100"/>
      <c r="P5054" s="3">
        <f t="shared" si="78"/>
        <v>805417.46076730022</v>
      </c>
    </row>
    <row r="5055" spans="1:16" x14ac:dyDescent="0.35">
      <c r="A5055" t="s">
        <v>10</v>
      </c>
      <c r="C5055" t="s">
        <v>19</v>
      </c>
      <c r="D5055" t="s">
        <v>44</v>
      </c>
      <c r="E5055" t="s">
        <v>519</v>
      </c>
      <c r="F5055" t="s">
        <v>520</v>
      </c>
      <c r="G5055">
        <v>4215</v>
      </c>
      <c r="H5055" t="s">
        <v>512</v>
      </c>
      <c r="I5055">
        <v>63300030</v>
      </c>
      <c r="J5055" t="s">
        <v>1488</v>
      </c>
      <c r="K5055" s="3"/>
      <c r="L5055" s="3">
        <v>88622.678551050005</v>
      </c>
      <c r="M5055" s="3">
        <v>88622.678551050005</v>
      </c>
      <c r="N5055" s="107"/>
      <c r="O5055" s="100"/>
      <c r="P5055" s="3">
        <f t="shared" si="78"/>
        <v>177245.35710210001</v>
      </c>
    </row>
    <row r="5056" spans="1:16" x14ac:dyDescent="0.35">
      <c r="A5056" t="s">
        <v>10</v>
      </c>
      <c r="C5056" t="s">
        <v>19</v>
      </c>
      <c r="D5056" t="s">
        <v>44</v>
      </c>
      <c r="E5056" t="s">
        <v>519</v>
      </c>
      <c r="F5056" t="s">
        <v>520</v>
      </c>
      <c r="G5056">
        <v>4215</v>
      </c>
      <c r="H5056" t="s">
        <v>512</v>
      </c>
      <c r="I5056">
        <v>63300033</v>
      </c>
      <c r="J5056" t="s">
        <v>1661</v>
      </c>
      <c r="K5056" s="3"/>
      <c r="L5056" s="3">
        <v>6000</v>
      </c>
      <c r="M5056" s="3">
        <v>6000</v>
      </c>
      <c r="N5056" s="107"/>
      <c r="O5056" s="100"/>
      <c r="P5056" s="3">
        <f t="shared" si="78"/>
        <v>12000</v>
      </c>
    </row>
    <row r="5057" spans="1:16" x14ac:dyDescent="0.35">
      <c r="A5057" t="s">
        <v>10</v>
      </c>
      <c r="C5057" t="s">
        <v>19</v>
      </c>
      <c r="D5057" t="s">
        <v>44</v>
      </c>
      <c r="E5057" t="s">
        <v>519</v>
      </c>
      <c r="F5057" t="s">
        <v>520</v>
      </c>
      <c r="G5057">
        <v>4215</v>
      </c>
      <c r="H5057" t="s">
        <v>512</v>
      </c>
      <c r="I5057">
        <v>63300056</v>
      </c>
      <c r="J5057" t="s">
        <v>1536</v>
      </c>
      <c r="K5057" s="3"/>
      <c r="L5057" s="3">
        <v>356244.78641023696</v>
      </c>
      <c r="M5057" s="3">
        <v>368713.35393459524</v>
      </c>
      <c r="N5057" s="107"/>
      <c r="O5057" s="100"/>
      <c r="P5057" s="3">
        <f t="shared" si="78"/>
        <v>724958.14034483221</v>
      </c>
    </row>
    <row r="5058" spans="1:16" x14ac:dyDescent="0.35">
      <c r="A5058" t="s">
        <v>10</v>
      </c>
      <c r="C5058" t="s">
        <v>19</v>
      </c>
      <c r="D5058" t="s">
        <v>44</v>
      </c>
      <c r="E5058" t="s">
        <v>519</v>
      </c>
      <c r="F5058" t="s">
        <v>520</v>
      </c>
      <c r="G5058">
        <v>4215</v>
      </c>
      <c r="H5058" t="s">
        <v>512</v>
      </c>
      <c r="I5058">
        <v>63300150</v>
      </c>
      <c r="J5058" t="s">
        <v>1680</v>
      </c>
      <c r="K5058" s="3"/>
      <c r="L5058" s="3">
        <v>49939.200000000004</v>
      </c>
      <c r="M5058" s="3">
        <v>50937.984000000004</v>
      </c>
      <c r="N5058" s="107"/>
      <c r="O5058" s="100"/>
      <c r="P5058" s="3">
        <f t="shared" si="78"/>
        <v>100877.18400000001</v>
      </c>
    </row>
    <row r="5059" spans="1:16" x14ac:dyDescent="0.35">
      <c r="A5059" t="s">
        <v>10</v>
      </c>
      <c r="C5059" t="s">
        <v>19</v>
      </c>
      <c r="D5059" t="s">
        <v>44</v>
      </c>
      <c r="E5059" t="s">
        <v>519</v>
      </c>
      <c r="F5059" t="s">
        <v>520</v>
      </c>
      <c r="G5059">
        <v>4215</v>
      </c>
      <c r="H5059" t="s">
        <v>512</v>
      </c>
      <c r="I5059">
        <v>63300152</v>
      </c>
      <c r="J5059" t="s">
        <v>1741</v>
      </c>
      <c r="K5059" s="3"/>
      <c r="L5059" s="3">
        <v>24969.600000000002</v>
      </c>
      <c r="M5059" s="3">
        <v>25468.992000000002</v>
      </c>
      <c r="N5059" s="107"/>
      <c r="O5059" s="100"/>
      <c r="P5059" s="3">
        <f t="shared" si="78"/>
        <v>50438.592000000004</v>
      </c>
    </row>
    <row r="5060" spans="1:16" x14ac:dyDescent="0.35">
      <c r="A5060" t="s">
        <v>10</v>
      </c>
      <c r="C5060" t="s">
        <v>19</v>
      </c>
      <c r="D5060" t="s">
        <v>44</v>
      </c>
      <c r="E5060" t="s">
        <v>521</v>
      </c>
      <c r="F5060" t="s">
        <v>522</v>
      </c>
      <c r="G5060">
        <v>4215</v>
      </c>
      <c r="H5060" t="s">
        <v>512</v>
      </c>
      <c r="I5060">
        <v>63300056</v>
      </c>
      <c r="J5060" t="s">
        <v>1536</v>
      </c>
      <c r="K5060" s="3"/>
      <c r="L5060" s="3">
        <v>15779.507243589538</v>
      </c>
      <c r="M5060" s="3">
        <v>16331.789997115171</v>
      </c>
      <c r="N5060" s="107"/>
      <c r="O5060" s="100"/>
      <c r="P5060" s="3">
        <f t="shared" ref="P5060:P5123" si="79">SUM(L5060:N5060)</f>
        <v>32111.297240704709</v>
      </c>
    </row>
    <row r="5061" spans="1:16" x14ac:dyDescent="0.35">
      <c r="A5061" t="s">
        <v>10</v>
      </c>
      <c r="C5061" t="s">
        <v>19</v>
      </c>
      <c r="D5061" t="s">
        <v>44</v>
      </c>
      <c r="E5061" t="s">
        <v>521</v>
      </c>
      <c r="F5061" t="s">
        <v>522</v>
      </c>
      <c r="G5061">
        <v>4215</v>
      </c>
      <c r="H5061" t="s">
        <v>512</v>
      </c>
      <c r="I5061">
        <v>63300150</v>
      </c>
      <c r="J5061" t="s">
        <v>1680</v>
      </c>
      <c r="K5061" s="3"/>
      <c r="L5061" s="3">
        <v>156060</v>
      </c>
      <c r="M5061" s="3">
        <v>159181.20000000001</v>
      </c>
      <c r="N5061" s="107"/>
      <c r="O5061" s="100"/>
      <c r="P5061" s="3">
        <f t="shared" si="79"/>
        <v>315241.2</v>
      </c>
    </row>
    <row r="5062" spans="1:16" x14ac:dyDescent="0.35">
      <c r="A5062" t="s">
        <v>10</v>
      </c>
      <c r="C5062" t="s">
        <v>19</v>
      </c>
      <c r="D5062" t="s">
        <v>44</v>
      </c>
      <c r="E5062" t="s">
        <v>503</v>
      </c>
      <c r="F5062" t="s">
        <v>504</v>
      </c>
      <c r="G5062">
        <v>4220</v>
      </c>
      <c r="H5062" t="s">
        <v>505</v>
      </c>
      <c r="I5062">
        <v>63300056</v>
      </c>
      <c r="J5062" t="s">
        <v>1536</v>
      </c>
      <c r="K5062" s="3"/>
      <c r="L5062" s="3">
        <v>1525453.3049220573</v>
      </c>
      <c r="M5062" s="3">
        <v>1581104.8205943292</v>
      </c>
      <c r="N5062" s="107"/>
      <c r="O5062" s="100"/>
      <c r="P5062" s="3">
        <f t="shared" si="79"/>
        <v>3106558.1255163867</v>
      </c>
    </row>
    <row r="5063" spans="1:16" x14ac:dyDescent="0.35">
      <c r="A5063" t="s">
        <v>10</v>
      </c>
      <c r="C5063" t="s">
        <v>19</v>
      </c>
      <c r="D5063" t="s">
        <v>44</v>
      </c>
      <c r="E5063" t="s">
        <v>506</v>
      </c>
      <c r="F5063" t="s">
        <v>507</v>
      </c>
      <c r="G5063">
        <v>4220</v>
      </c>
      <c r="H5063" t="s">
        <v>505</v>
      </c>
      <c r="I5063">
        <v>63300030</v>
      </c>
      <c r="J5063" t="s">
        <v>1488</v>
      </c>
      <c r="K5063" s="3"/>
      <c r="L5063" s="3">
        <v>1554</v>
      </c>
      <c r="M5063" s="3">
        <v>1554</v>
      </c>
      <c r="N5063" s="107"/>
      <c r="O5063" s="100"/>
      <c r="P5063" s="3">
        <f t="shared" si="79"/>
        <v>3108</v>
      </c>
    </row>
    <row r="5064" spans="1:16" x14ac:dyDescent="0.35">
      <c r="A5064" t="s">
        <v>10</v>
      </c>
      <c r="C5064" t="s">
        <v>19</v>
      </c>
      <c r="D5064" t="s">
        <v>44</v>
      </c>
      <c r="E5064" t="s">
        <v>506</v>
      </c>
      <c r="F5064" t="s">
        <v>507</v>
      </c>
      <c r="G5064">
        <v>4220</v>
      </c>
      <c r="H5064" t="s">
        <v>505</v>
      </c>
      <c r="I5064">
        <v>63300056</v>
      </c>
      <c r="J5064" t="s">
        <v>1536</v>
      </c>
      <c r="K5064" s="3"/>
      <c r="L5064" s="3">
        <v>51781.993557681679</v>
      </c>
      <c r="M5064" s="3">
        <v>53594.363332200533</v>
      </c>
      <c r="N5064" s="107"/>
      <c r="O5064" s="100"/>
      <c r="P5064" s="3">
        <f t="shared" si="79"/>
        <v>105376.35688988221</v>
      </c>
    </row>
    <row r="5065" spans="1:16" x14ac:dyDescent="0.35">
      <c r="A5065" t="s">
        <v>10</v>
      </c>
      <c r="C5065" t="s">
        <v>19</v>
      </c>
      <c r="D5065" t="s">
        <v>44</v>
      </c>
      <c r="E5065" t="s">
        <v>508</v>
      </c>
      <c r="F5065" t="s">
        <v>509</v>
      </c>
      <c r="G5065">
        <v>4220</v>
      </c>
      <c r="H5065" t="s">
        <v>505</v>
      </c>
      <c r="I5065">
        <v>63300030</v>
      </c>
      <c r="J5065" t="s">
        <v>1488</v>
      </c>
      <c r="K5065" s="3"/>
      <c r="L5065" s="3">
        <v>60764</v>
      </c>
      <c r="M5065" s="3">
        <v>60764</v>
      </c>
      <c r="N5065" s="107"/>
      <c r="O5065" s="100"/>
      <c r="P5065" s="3">
        <f t="shared" si="79"/>
        <v>121528</v>
      </c>
    </row>
    <row r="5066" spans="1:16" x14ac:dyDescent="0.35">
      <c r="A5066" t="s">
        <v>10</v>
      </c>
      <c r="C5066" t="s">
        <v>19</v>
      </c>
      <c r="D5066" t="s">
        <v>44</v>
      </c>
      <c r="E5066" t="s">
        <v>508</v>
      </c>
      <c r="F5066" t="s">
        <v>509</v>
      </c>
      <c r="G5066">
        <v>4220</v>
      </c>
      <c r="H5066" t="s">
        <v>505</v>
      </c>
      <c r="I5066">
        <v>63300033</v>
      </c>
      <c r="J5066" t="s">
        <v>1661</v>
      </c>
      <c r="K5066" s="3"/>
      <c r="L5066" s="3">
        <v>101028.12</v>
      </c>
      <c r="M5066" s="3">
        <v>101028.12</v>
      </c>
      <c r="N5066" s="107"/>
      <c r="O5066" s="100"/>
      <c r="P5066" s="3">
        <f t="shared" si="79"/>
        <v>202056.24</v>
      </c>
    </row>
    <row r="5067" spans="1:16" x14ac:dyDescent="0.35">
      <c r="A5067" t="s">
        <v>10</v>
      </c>
      <c r="C5067" t="s">
        <v>19</v>
      </c>
      <c r="D5067" t="s">
        <v>44</v>
      </c>
      <c r="E5067" t="s">
        <v>508</v>
      </c>
      <c r="F5067" t="s">
        <v>509</v>
      </c>
      <c r="G5067">
        <v>4220</v>
      </c>
      <c r="H5067" t="s">
        <v>505</v>
      </c>
      <c r="I5067">
        <v>63300035</v>
      </c>
      <c r="J5067" t="s">
        <v>1886</v>
      </c>
      <c r="K5067" s="3"/>
      <c r="L5067" s="3">
        <v>13982.976000000001</v>
      </c>
      <c r="M5067" s="3">
        <v>14262.635520000002</v>
      </c>
      <c r="N5067" s="107"/>
      <c r="O5067" s="100"/>
      <c r="P5067" s="3">
        <f t="shared" si="79"/>
        <v>28245.611520000002</v>
      </c>
    </row>
    <row r="5068" spans="1:16" x14ac:dyDescent="0.35">
      <c r="A5068" t="s">
        <v>10</v>
      </c>
      <c r="C5068" t="s">
        <v>19</v>
      </c>
      <c r="D5068" t="s">
        <v>44</v>
      </c>
      <c r="E5068" t="s">
        <v>508</v>
      </c>
      <c r="F5068" t="s">
        <v>509</v>
      </c>
      <c r="G5068">
        <v>4220</v>
      </c>
      <c r="H5068" t="s">
        <v>505</v>
      </c>
      <c r="I5068">
        <v>63300056</v>
      </c>
      <c r="J5068" t="s">
        <v>1536</v>
      </c>
      <c r="K5068" s="3"/>
      <c r="L5068" s="3">
        <v>474735.47518979211</v>
      </c>
      <c r="M5068" s="3">
        <v>491351.21682143479</v>
      </c>
      <c r="N5068" s="107"/>
      <c r="O5068" s="100"/>
      <c r="P5068" s="3">
        <f t="shared" si="79"/>
        <v>966086.6920112269</v>
      </c>
    </row>
    <row r="5069" spans="1:16" x14ac:dyDescent="0.35">
      <c r="A5069" t="s">
        <v>10</v>
      </c>
      <c r="C5069" t="s">
        <v>19</v>
      </c>
      <c r="D5069" t="s">
        <v>44</v>
      </c>
      <c r="E5069" t="s">
        <v>508</v>
      </c>
      <c r="F5069" t="s">
        <v>509</v>
      </c>
      <c r="G5069">
        <v>4220</v>
      </c>
      <c r="H5069" t="s">
        <v>505</v>
      </c>
      <c r="I5069">
        <v>63300060</v>
      </c>
      <c r="J5069" t="s">
        <v>1546</v>
      </c>
      <c r="K5069" s="3"/>
      <c r="L5069" s="3">
        <v>504</v>
      </c>
      <c r="M5069" s="3">
        <v>504</v>
      </c>
      <c r="N5069" s="107"/>
      <c r="O5069" s="100"/>
      <c r="P5069" s="3">
        <f t="shared" si="79"/>
        <v>1008</v>
      </c>
    </row>
    <row r="5070" spans="1:16" x14ac:dyDescent="0.35">
      <c r="A5070" t="s">
        <v>10</v>
      </c>
      <c r="C5070" t="s">
        <v>19</v>
      </c>
      <c r="D5070" t="s">
        <v>44</v>
      </c>
      <c r="E5070" t="s">
        <v>508</v>
      </c>
      <c r="F5070" t="s">
        <v>509</v>
      </c>
      <c r="G5070">
        <v>4220</v>
      </c>
      <c r="H5070" t="s">
        <v>505</v>
      </c>
      <c r="I5070">
        <v>63300065</v>
      </c>
      <c r="J5070" t="s">
        <v>1627</v>
      </c>
      <c r="K5070" s="3"/>
      <c r="L5070" s="3">
        <v>744</v>
      </c>
      <c r="M5070" s="3">
        <v>744</v>
      </c>
      <c r="N5070" s="107"/>
      <c r="O5070" s="100"/>
      <c r="P5070" s="3">
        <f t="shared" si="79"/>
        <v>1488</v>
      </c>
    </row>
    <row r="5071" spans="1:16" x14ac:dyDescent="0.35">
      <c r="A5071" t="s">
        <v>10</v>
      </c>
      <c r="C5071" t="s">
        <v>19</v>
      </c>
      <c r="D5071" t="s">
        <v>44</v>
      </c>
      <c r="E5071" t="s">
        <v>508</v>
      </c>
      <c r="F5071" t="s">
        <v>509</v>
      </c>
      <c r="G5071">
        <v>4220</v>
      </c>
      <c r="H5071" t="s">
        <v>505</v>
      </c>
      <c r="I5071">
        <v>63300075</v>
      </c>
      <c r="J5071" t="s">
        <v>1480</v>
      </c>
      <c r="K5071" s="3"/>
      <c r="L5071" s="3">
        <v>2060.4499999999994</v>
      </c>
      <c r="M5071" s="3">
        <v>2091.356749999999</v>
      </c>
      <c r="N5071" s="107"/>
      <c r="O5071" s="100"/>
      <c r="P5071" s="3">
        <f t="shared" si="79"/>
        <v>4151.8067499999979</v>
      </c>
    </row>
    <row r="5072" spans="1:16" x14ac:dyDescent="0.35">
      <c r="A5072" t="s">
        <v>10</v>
      </c>
      <c r="C5072" t="s">
        <v>19</v>
      </c>
      <c r="D5072" t="s">
        <v>44</v>
      </c>
      <c r="E5072" t="s">
        <v>508</v>
      </c>
      <c r="F5072" t="s">
        <v>509</v>
      </c>
      <c r="G5072">
        <v>4220</v>
      </c>
      <c r="H5072" t="s">
        <v>505</v>
      </c>
      <c r="I5072">
        <v>63300150</v>
      </c>
      <c r="J5072" t="s">
        <v>1680</v>
      </c>
      <c r="K5072" s="3"/>
      <c r="L5072" s="3">
        <v>28132.416000000001</v>
      </c>
      <c r="M5072" s="3">
        <v>28695.064320000001</v>
      </c>
      <c r="N5072" s="107"/>
      <c r="O5072" s="100"/>
      <c r="P5072" s="3">
        <f t="shared" si="79"/>
        <v>56827.480320000002</v>
      </c>
    </row>
    <row r="5073" spans="1:16" x14ac:dyDescent="0.35">
      <c r="A5073" t="s">
        <v>10</v>
      </c>
      <c r="C5073" t="s">
        <v>19</v>
      </c>
      <c r="D5073" t="s">
        <v>44</v>
      </c>
      <c r="E5073" t="s">
        <v>477</v>
      </c>
      <c r="F5073" t="s">
        <v>478</v>
      </c>
      <c r="G5073">
        <v>4230</v>
      </c>
      <c r="H5073" t="s">
        <v>479</v>
      </c>
      <c r="I5073">
        <v>63300030</v>
      </c>
      <c r="J5073" t="s">
        <v>1488</v>
      </c>
      <c r="K5073" s="3"/>
      <c r="L5073" s="3">
        <v>9524</v>
      </c>
      <c r="M5073" s="3">
        <v>9524</v>
      </c>
      <c r="N5073" s="107"/>
      <c r="O5073" s="100"/>
      <c r="P5073" s="3">
        <f t="shared" si="79"/>
        <v>19048</v>
      </c>
    </row>
    <row r="5074" spans="1:16" x14ac:dyDescent="0.35">
      <c r="A5074" t="s">
        <v>10</v>
      </c>
      <c r="C5074" t="s">
        <v>19</v>
      </c>
      <c r="D5074" t="s">
        <v>44</v>
      </c>
      <c r="E5074" t="s">
        <v>477</v>
      </c>
      <c r="F5074" t="s">
        <v>478</v>
      </c>
      <c r="G5074">
        <v>4230</v>
      </c>
      <c r="H5074" t="s">
        <v>479</v>
      </c>
      <c r="I5074">
        <v>63300056</v>
      </c>
      <c r="J5074" t="s">
        <v>1536</v>
      </c>
      <c r="K5074" s="3"/>
      <c r="L5074" s="3">
        <v>194872.00754410023</v>
      </c>
      <c r="M5074" s="3">
        <v>201692.52780814373</v>
      </c>
      <c r="N5074" s="107"/>
      <c r="O5074" s="100"/>
      <c r="P5074" s="3">
        <f t="shared" si="79"/>
        <v>396564.53535224393</v>
      </c>
    </row>
    <row r="5075" spans="1:16" x14ac:dyDescent="0.35">
      <c r="A5075" t="s">
        <v>10</v>
      </c>
      <c r="C5075" t="s">
        <v>19</v>
      </c>
      <c r="D5075" t="s">
        <v>44</v>
      </c>
      <c r="E5075" t="s">
        <v>480</v>
      </c>
      <c r="F5075" t="s">
        <v>481</v>
      </c>
      <c r="G5075">
        <v>4230</v>
      </c>
      <c r="H5075" t="s">
        <v>479</v>
      </c>
      <c r="I5075">
        <v>63300030</v>
      </c>
      <c r="J5075" t="s">
        <v>1488</v>
      </c>
      <c r="K5075" s="3"/>
      <c r="L5075" s="3">
        <v>29381</v>
      </c>
      <c r="M5075" s="3">
        <v>29381</v>
      </c>
      <c r="N5075" s="107"/>
      <c r="O5075" s="100"/>
      <c r="P5075" s="3">
        <f t="shared" si="79"/>
        <v>58762</v>
      </c>
    </row>
    <row r="5076" spans="1:16" x14ac:dyDescent="0.35">
      <c r="A5076" t="s">
        <v>10</v>
      </c>
      <c r="C5076" t="s">
        <v>19</v>
      </c>
      <c r="D5076" t="s">
        <v>44</v>
      </c>
      <c r="E5076" t="s">
        <v>480</v>
      </c>
      <c r="F5076" t="s">
        <v>481</v>
      </c>
      <c r="G5076">
        <v>4230</v>
      </c>
      <c r="H5076" t="s">
        <v>479</v>
      </c>
      <c r="I5076">
        <v>63300056</v>
      </c>
      <c r="J5076" t="s">
        <v>1536</v>
      </c>
      <c r="K5076" s="3"/>
      <c r="L5076" s="3">
        <v>301891.79015311331</v>
      </c>
      <c r="M5076" s="3">
        <v>312458.00280847226</v>
      </c>
      <c r="N5076" s="107"/>
      <c r="O5076" s="100"/>
      <c r="P5076" s="3">
        <f t="shared" si="79"/>
        <v>614349.79296158557</v>
      </c>
    </row>
    <row r="5077" spans="1:16" x14ac:dyDescent="0.35">
      <c r="A5077" t="s">
        <v>10</v>
      </c>
      <c r="C5077" t="s">
        <v>19</v>
      </c>
      <c r="D5077" t="s">
        <v>44</v>
      </c>
      <c r="E5077" t="s">
        <v>480</v>
      </c>
      <c r="F5077" t="s">
        <v>481</v>
      </c>
      <c r="G5077">
        <v>4230</v>
      </c>
      <c r="H5077" t="s">
        <v>479</v>
      </c>
      <c r="I5077">
        <v>63300150</v>
      </c>
      <c r="J5077" t="s">
        <v>1680</v>
      </c>
      <c r="K5077" s="3"/>
      <c r="L5077" s="3">
        <v>145708.01999999999</v>
      </c>
      <c r="M5077" s="3">
        <v>148622.18039999998</v>
      </c>
      <c r="N5077" s="107"/>
      <c r="O5077" s="100"/>
      <c r="P5077" s="3">
        <f t="shared" si="79"/>
        <v>294330.20039999997</v>
      </c>
    </row>
    <row r="5078" spans="1:16" x14ac:dyDescent="0.35">
      <c r="A5078" t="s">
        <v>10</v>
      </c>
      <c r="C5078" t="s">
        <v>19</v>
      </c>
      <c r="D5078" t="s">
        <v>44</v>
      </c>
      <c r="E5078" t="s">
        <v>482</v>
      </c>
      <c r="F5078" t="s">
        <v>483</v>
      </c>
      <c r="G5078">
        <v>4230</v>
      </c>
      <c r="H5078" t="s">
        <v>479</v>
      </c>
      <c r="I5078">
        <v>63300030</v>
      </c>
      <c r="J5078" t="s">
        <v>1488</v>
      </c>
      <c r="K5078" s="3"/>
      <c r="L5078" s="3">
        <v>-1549.1999999999989</v>
      </c>
      <c r="M5078" s="3">
        <v>-1549.1999999999989</v>
      </c>
      <c r="N5078" s="107"/>
      <c r="O5078" s="100"/>
      <c r="P5078" s="3">
        <f t="shared" si="79"/>
        <v>-3098.3999999999978</v>
      </c>
    </row>
    <row r="5079" spans="1:16" x14ac:dyDescent="0.35">
      <c r="A5079" t="s">
        <v>10</v>
      </c>
      <c r="C5079" t="s">
        <v>19</v>
      </c>
      <c r="D5079" t="s">
        <v>44</v>
      </c>
      <c r="E5079" t="s">
        <v>482</v>
      </c>
      <c r="F5079" t="s">
        <v>483</v>
      </c>
      <c r="G5079">
        <v>4230</v>
      </c>
      <c r="H5079" t="s">
        <v>479</v>
      </c>
      <c r="I5079">
        <v>63300033</v>
      </c>
      <c r="J5079" t="s">
        <v>1661</v>
      </c>
      <c r="K5079" s="3"/>
      <c r="L5079" s="3">
        <v>21934.799999999999</v>
      </c>
      <c r="M5079" s="3">
        <v>21934.799999999999</v>
      </c>
      <c r="N5079" s="107"/>
      <c r="O5079" s="100"/>
      <c r="P5079" s="3">
        <f t="shared" si="79"/>
        <v>43869.599999999999</v>
      </c>
    </row>
    <row r="5080" spans="1:16" x14ac:dyDescent="0.35">
      <c r="A5080" t="s">
        <v>10</v>
      </c>
      <c r="C5080" t="s">
        <v>19</v>
      </c>
      <c r="D5080" t="s">
        <v>44</v>
      </c>
      <c r="E5080" t="s">
        <v>482</v>
      </c>
      <c r="F5080" t="s">
        <v>483</v>
      </c>
      <c r="G5080">
        <v>4230</v>
      </c>
      <c r="H5080" t="s">
        <v>479</v>
      </c>
      <c r="I5080">
        <v>63300035</v>
      </c>
      <c r="J5080" t="s">
        <v>1886</v>
      </c>
      <c r="K5080" s="3"/>
      <c r="L5080" s="3">
        <v>-4807.25</v>
      </c>
      <c r="M5080" s="3">
        <v>-4807.25</v>
      </c>
      <c r="N5080" s="107"/>
      <c r="O5080" s="100"/>
      <c r="P5080" s="3">
        <f t="shared" si="79"/>
        <v>-9614.5</v>
      </c>
    </row>
    <row r="5081" spans="1:16" x14ac:dyDescent="0.35">
      <c r="A5081" t="s">
        <v>10</v>
      </c>
      <c r="C5081" t="s">
        <v>19</v>
      </c>
      <c r="D5081" t="s">
        <v>44</v>
      </c>
      <c r="E5081" t="s">
        <v>482</v>
      </c>
      <c r="F5081" t="s">
        <v>483</v>
      </c>
      <c r="G5081">
        <v>4230</v>
      </c>
      <c r="H5081" t="s">
        <v>479</v>
      </c>
      <c r="I5081">
        <v>63300052</v>
      </c>
      <c r="J5081" t="s">
        <v>1541</v>
      </c>
      <c r="K5081" s="3"/>
      <c r="L5081" s="3">
        <v>57681.022848335313</v>
      </c>
      <c r="M5081" s="3">
        <v>59699.858648027046</v>
      </c>
      <c r="N5081" s="107"/>
      <c r="O5081" s="100"/>
      <c r="P5081" s="3">
        <f t="shared" si="79"/>
        <v>117380.88149636236</v>
      </c>
    </row>
    <row r="5082" spans="1:16" x14ac:dyDescent="0.35">
      <c r="A5082" t="s">
        <v>10</v>
      </c>
      <c r="C5082" t="s">
        <v>19</v>
      </c>
      <c r="D5082" t="s">
        <v>44</v>
      </c>
      <c r="E5082" t="s">
        <v>482</v>
      </c>
      <c r="F5082" t="s">
        <v>483</v>
      </c>
      <c r="G5082">
        <v>4230</v>
      </c>
      <c r="H5082" t="s">
        <v>479</v>
      </c>
      <c r="I5082">
        <v>63300056</v>
      </c>
      <c r="J5082" t="s">
        <v>1536</v>
      </c>
      <c r="K5082" s="3"/>
      <c r="L5082" s="3">
        <v>3487208.3452489134</v>
      </c>
      <c r="M5082" s="3">
        <v>3616493.772332625</v>
      </c>
      <c r="N5082" s="107"/>
      <c r="O5082" s="100"/>
      <c r="P5082" s="3">
        <f t="shared" si="79"/>
        <v>7103702.1175815389</v>
      </c>
    </row>
    <row r="5083" spans="1:16" x14ac:dyDescent="0.35">
      <c r="A5083" t="s">
        <v>10</v>
      </c>
      <c r="C5083" t="s">
        <v>19</v>
      </c>
      <c r="D5083" t="s">
        <v>44</v>
      </c>
      <c r="E5083" t="s">
        <v>482</v>
      </c>
      <c r="F5083" t="s">
        <v>483</v>
      </c>
      <c r="G5083">
        <v>4230</v>
      </c>
      <c r="H5083" t="s">
        <v>479</v>
      </c>
      <c r="I5083">
        <v>63300065</v>
      </c>
      <c r="J5083" t="s">
        <v>1627</v>
      </c>
      <c r="K5083" s="3"/>
      <c r="L5083" s="3">
        <v>-369</v>
      </c>
      <c r="M5083" s="3">
        <v>-369</v>
      </c>
      <c r="N5083" s="107"/>
      <c r="O5083" s="100"/>
      <c r="P5083" s="3">
        <f t="shared" si="79"/>
        <v>-738</v>
      </c>
    </row>
    <row r="5084" spans="1:16" x14ac:dyDescent="0.35">
      <c r="A5084" t="s">
        <v>10</v>
      </c>
      <c r="C5084" t="s">
        <v>19</v>
      </c>
      <c r="D5084" t="s">
        <v>44</v>
      </c>
      <c r="E5084" t="s">
        <v>482</v>
      </c>
      <c r="F5084" t="s">
        <v>483</v>
      </c>
      <c r="G5084">
        <v>4230</v>
      </c>
      <c r="H5084" t="s">
        <v>479</v>
      </c>
      <c r="I5084">
        <v>63300075</v>
      </c>
      <c r="J5084" t="s">
        <v>1480</v>
      </c>
      <c r="K5084" s="3"/>
      <c r="L5084" s="3">
        <v>-410</v>
      </c>
      <c r="M5084" s="3">
        <v>-410</v>
      </c>
      <c r="N5084" s="107"/>
      <c r="O5084" s="100"/>
      <c r="P5084" s="3">
        <f t="shared" si="79"/>
        <v>-820</v>
      </c>
    </row>
    <row r="5085" spans="1:16" x14ac:dyDescent="0.35">
      <c r="A5085" t="s">
        <v>10</v>
      </c>
      <c r="C5085" t="s">
        <v>19</v>
      </c>
      <c r="D5085" t="s">
        <v>44</v>
      </c>
      <c r="E5085" t="s">
        <v>482</v>
      </c>
      <c r="F5085" t="s">
        <v>483</v>
      </c>
      <c r="G5085">
        <v>4230</v>
      </c>
      <c r="H5085" t="s">
        <v>479</v>
      </c>
      <c r="I5085">
        <v>63300150</v>
      </c>
      <c r="J5085" t="s">
        <v>1680</v>
      </c>
      <c r="K5085" s="3"/>
      <c r="L5085" s="3">
        <v>343701.05068799999</v>
      </c>
      <c r="M5085" s="3">
        <v>350575.07170176</v>
      </c>
      <c r="N5085" s="107"/>
      <c r="O5085" s="100"/>
      <c r="P5085" s="3">
        <f t="shared" si="79"/>
        <v>694276.12238975998</v>
      </c>
    </row>
    <row r="5086" spans="1:16" x14ac:dyDescent="0.35">
      <c r="A5086" t="s">
        <v>10</v>
      </c>
      <c r="C5086" t="s">
        <v>19</v>
      </c>
      <c r="D5086" t="s">
        <v>44</v>
      </c>
      <c r="E5086" t="s">
        <v>484</v>
      </c>
      <c r="F5086" t="s">
        <v>485</v>
      </c>
      <c r="G5086">
        <v>4230</v>
      </c>
      <c r="H5086" t="s">
        <v>479</v>
      </c>
      <c r="I5086">
        <v>63300030</v>
      </c>
      <c r="J5086" t="s">
        <v>1488</v>
      </c>
      <c r="K5086" s="3"/>
      <c r="L5086" s="3">
        <v>86173.36</v>
      </c>
      <c r="M5086" s="3">
        <v>86173.36</v>
      </c>
      <c r="N5086" s="107"/>
      <c r="O5086" s="100"/>
      <c r="P5086" s="3">
        <f t="shared" si="79"/>
        <v>172346.72</v>
      </c>
    </row>
    <row r="5087" spans="1:16" x14ac:dyDescent="0.35">
      <c r="A5087" t="s">
        <v>10</v>
      </c>
      <c r="C5087" t="s">
        <v>19</v>
      </c>
      <c r="D5087" t="s">
        <v>44</v>
      </c>
      <c r="E5087" t="s">
        <v>484</v>
      </c>
      <c r="F5087" t="s">
        <v>485</v>
      </c>
      <c r="G5087">
        <v>4230</v>
      </c>
      <c r="H5087" t="s">
        <v>479</v>
      </c>
      <c r="I5087">
        <v>63300033</v>
      </c>
      <c r="J5087" t="s">
        <v>1661</v>
      </c>
      <c r="K5087" s="3"/>
      <c r="L5087" s="3">
        <v>54904.399999999994</v>
      </c>
      <c r="M5087" s="3">
        <v>54904.399999999994</v>
      </c>
      <c r="N5087" s="107"/>
      <c r="O5087" s="100"/>
      <c r="P5087" s="3">
        <f t="shared" si="79"/>
        <v>109808.79999999999</v>
      </c>
    </row>
    <row r="5088" spans="1:16" x14ac:dyDescent="0.35">
      <c r="A5088" t="s">
        <v>10</v>
      </c>
      <c r="C5088" t="s">
        <v>19</v>
      </c>
      <c r="D5088" t="s">
        <v>44</v>
      </c>
      <c r="E5088" t="s">
        <v>484</v>
      </c>
      <c r="F5088" t="s">
        <v>485</v>
      </c>
      <c r="G5088">
        <v>4230</v>
      </c>
      <c r="H5088" t="s">
        <v>479</v>
      </c>
      <c r="I5088">
        <v>63300035</v>
      </c>
      <c r="J5088" t="s">
        <v>1886</v>
      </c>
      <c r="K5088" s="3"/>
      <c r="L5088" s="3">
        <v>-6917.75</v>
      </c>
      <c r="M5088" s="3">
        <v>-6917.75</v>
      </c>
      <c r="N5088" s="107"/>
      <c r="O5088" s="100"/>
      <c r="P5088" s="3">
        <f t="shared" si="79"/>
        <v>-13835.5</v>
      </c>
    </row>
    <row r="5089" spans="1:16" x14ac:dyDescent="0.35">
      <c r="A5089" t="s">
        <v>10</v>
      </c>
      <c r="C5089" t="s">
        <v>19</v>
      </c>
      <c r="D5089" t="s">
        <v>44</v>
      </c>
      <c r="E5089" t="s">
        <v>484</v>
      </c>
      <c r="F5089" t="s">
        <v>485</v>
      </c>
      <c r="G5089">
        <v>4230</v>
      </c>
      <c r="H5089" t="s">
        <v>479</v>
      </c>
      <c r="I5089">
        <v>63300052</v>
      </c>
      <c r="J5089" t="s">
        <v>1541</v>
      </c>
      <c r="K5089" s="3"/>
      <c r="L5089" s="3">
        <v>303.39215296496997</v>
      </c>
      <c r="M5089" s="3">
        <v>314.01087831874389</v>
      </c>
      <c r="N5089" s="107"/>
      <c r="O5089" s="100"/>
      <c r="P5089" s="3">
        <f t="shared" si="79"/>
        <v>617.40303128371386</v>
      </c>
    </row>
    <row r="5090" spans="1:16" x14ac:dyDescent="0.35">
      <c r="A5090" t="s">
        <v>10</v>
      </c>
      <c r="C5090" t="s">
        <v>19</v>
      </c>
      <c r="D5090" t="s">
        <v>44</v>
      </c>
      <c r="E5090" t="s">
        <v>484</v>
      </c>
      <c r="F5090" t="s">
        <v>485</v>
      </c>
      <c r="G5090">
        <v>4230</v>
      </c>
      <c r="H5090" t="s">
        <v>479</v>
      </c>
      <c r="I5090">
        <v>63300056</v>
      </c>
      <c r="J5090" t="s">
        <v>1536</v>
      </c>
      <c r="K5090" s="3"/>
      <c r="L5090" s="3">
        <v>642960.44055586681</v>
      </c>
      <c r="M5090" s="3">
        <v>676000.42097532202</v>
      </c>
      <c r="N5090" s="107"/>
      <c r="O5090" s="100"/>
      <c r="P5090" s="3">
        <f t="shared" si="79"/>
        <v>1318960.8615311887</v>
      </c>
    </row>
    <row r="5091" spans="1:16" x14ac:dyDescent="0.35">
      <c r="A5091" t="s">
        <v>10</v>
      </c>
      <c r="C5091" t="s">
        <v>19</v>
      </c>
      <c r="D5091" t="s">
        <v>44</v>
      </c>
      <c r="E5091" t="s">
        <v>484</v>
      </c>
      <c r="F5091" t="s">
        <v>485</v>
      </c>
      <c r="G5091">
        <v>4230</v>
      </c>
      <c r="H5091" t="s">
        <v>479</v>
      </c>
      <c r="I5091">
        <v>63300060</v>
      </c>
      <c r="J5091" t="s">
        <v>1546</v>
      </c>
      <c r="K5091" s="3"/>
      <c r="L5091" s="3">
        <v>1080</v>
      </c>
      <c r="M5091" s="3">
        <v>1080</v>
      </c>
      <c r="N5091" s="107"/>
      <c r="O5091" s="100"/>
      <c r="P5091" s="3">
        <f t="shared" si="79"/>
        <v>2160</v>
      </c>
    </row>
    <row r="5092" spans="1:16" x14ac:dyDescent="0.35">
      <c r="A5092" t="s">
        <v>10</v>
      </c>
      <c r="C5092" t="s">
        <v>19</v>
      </c>
      <c r="D5092" t="s">
        <v>44</v>
      </c>
      <c r="E5092" t="s">
        <v>484</v>
      </c>
      <c r="F5092" t="s">
        <v>485</v>
      </c>
      <c r="G5092">
        <v>4230</v>
      </c>
      <c r="H5092" t="s">
        <v>479</v>
      </c>
      <c r="I5092">
        <v>63300065</v>
      </c>
      <c r="J5092" t="s">
        <v>1627</v>
      </c>
      <c r="K5092" s="3"/>
      <c r="L5092" s="3">
        <v>-351</v>
      </c>
      <c r="M5092" s="3">
        <v>-351</v>
      </c>
      <c r="N5092" s="107"/>
      <c r="O5092" s="100"/>
      <c r="P5092" s="3">
        <f t="shared" si="79"/>
        <v>-702</v>
      </c>
    </row>
    <row r="5093" spans="1:16" x14ac:dyDescent="0.35">
      <c r="A5093" t="s">
        <v>10</v>
      </c>
      <c r="C5093" t="s">
        <v>19</v>
      </c>
      <c r="D5093" t="s">
        <v>44</v>
      </c>
      <c r="E5093" t="s">
        <v>484</v>
      </c>
      <c r="F5093" t="s">
        <v>485</v>
      </c>
      <c r="G5093">
        <v>4230</v>
      </c>
      <c r="H5093" t="s">
        <v>479</v>
      </c>
      <c r="I5093">
        <v>63300075</v>
      </c>
      <c r="J5093" t="s">
        <v>1480</v>
      </c>
      <c r="K5093" s="3"/>
      <c r="L5093" s="3">
        <v>440.22499999999968</v>
      </c>
      <c r="M5093" s="3">
        <v>455.67837499999951</v>
      </c>
      <c r="N5093" s="107"/>
      <c r="O5093" s="100"/>
      <c r="P5093" s="3">
        <f t="shared" si="79"/>
        <v>895.90337499999919</v>
      </c>
    </row>
    <row r="5094" spans="1:16" x14ac:dyDescent="0.35">
      <c r="A5094" t="s">
        <v>10</v>
      </c>
      <c r="C5094" t="s">
        <v>19</v>
      </c>
      <c r="D5094" t="s">
        <v>44</v>
      </c>
      <c r="E5094" t="s">
        <v>486</v>
      </c>
      <c r="F5094" t="s">
        <v>487</v>
      </c>
      <c r="G5094">
        <v>4230</v>
      </c>
      <c r="H5094" t="s">
        <v>479</v>
      </c>
      <c r="I5094">
        <v>63300030</v>
      </c>
      <c r="J5094" t="s">
        <v>1488</v>
      </c>
      <c r="K5094" s="3"/>
      <c r="L5094" s="3">
        <v>6306</v>
      </c>
      <c r="M5094" s="3">
        <v>6306</v>
      </c>
      <c r="N5094" s="107"/>
      <c r="O5094" s="100"/>
      <c r="P5094" s="3">
        <f t="shared" si="79"/>
        <v>12612</v>
      </c>
    </row>
    <row r="5095" spans="1:16" x14ac:dyDescent="0.35">
      <c r="A5095" t="s">
        <v>10</v>
      </c>
      <c r="C5095" t="s">
        <v>19</v>
      </c>
      <c r="D5095" t="s">
        <v>44</v>
      </c>
      <c r="E5095" t="s">
        <v>486</v>
      </c>
      <c r="F5095" t="s">
        <v>487</v>
      </c>
      <c r="G5095">
        <v>4230</v>
      </c>
      <c r="H5095" t="s">
        <v>479</v>
      </c>
      <c r="I5095">
        <v>63300056</v>
      </c>
      <c r="J5095" t="s">
        <v>1536</v>
      </c>
      <c r="K5095" s="3"/>
      <c r="L5095" s="3">
        <v>56350.883638133833</v>
      </c>
      <c r="M5095" s="3">
        <v>58323.164565468513</v>
      </c>
      <c r="N5095" s="107"/>
      <c r="O5095" s="100"/>
      <c r="P5095" s="3">
        <f t="shared" si="79"/>
        <v>114674.04820360235</v>
      </c>
    </row>
    <row r="5096" spans="1:16" x14ac:dyDescent="0.35">
      <c r="A5096" t="s">
        <v>10</v>
      </c>
      <c r="C5096" t="s">
        <v>19</v>
      </c>
      <c r="D5096" t="s">
        <v>44</v>
      </c>
      <c r="E5096" t="s">
        <v>488</v>
      </c>
      <c r="F5096" t="s">
        <v>489</v>
      </c>
      <c r="G5096">
        <v>4230</v>
      </c>
      <c r="H5096" t="s">
        <v>479</v>
      </c>
      <c r="I5096">
        <v>63300056</v>
      </c>
      <c r="J5096" t="s">
        <v>1536</v>
      </c>
      <c r="K5096" s="3"/>
      <c r="L5096" s="3">
        <v>166059.61631350903</v>
      </c>
      <c r="M5096" s="3">
        <v>171871.70288448184</v>
      </c>
      <c r="N5096" s="107"/>
      <c r="O5096" s="100"/>
      <c r="P5096" s="3">
        <f t="shared" si="79"/>
        <v>337931.31919799087</v>
      </c>
    </row>
    <row r="5097" spans="1:16" x14ac:dyDescent="0.35">
      <c r="A5097" t="s">
        <v>10</v>
      </c>
      <c r="C5097" t="s">
        <v>19</v>
      </c>
      <c r="D5097" t="s">
        <v>44</v>
      </c>
      <c r="E5097" t="s">
        <v>395</v>
      </c>
      <c r="F5097" t="s">
        <v>396</v>
      </c>
      <c r="G5097">
        <v>4580</v>
      </c>
      <c r="H5097" t="s">
        <v>392</v>
      </c>
      <c r="I5097">
        <v>63300030</v>
      </c>
      <c r="J5097" t="s">
        <v>1488</v>
      </c>
      <c r="K5097" s="3"/>
      <c r="L5097" s="3">
        <v>2280</v>
      </c>
      <c r="M5097" s="3">
        <v>2280</v>
      </c>
      <c r="N5097" s="107"/>
      <c r="O5097" s="100"/>
      <c r="P5097" s="3">
        <f t="shared" si="79"/>
        <v>4560</v>
      </c>
    </row>
    <row r="5098" spans="1:16" x14ac:dyDescent="0.35">
      <c r="A5098" t="s">
        <v>10</v>
      </c>
      <c r="C5098" t="s">
        <v>19</v>
      </c>
      <c r="D5098" t="s">
        <v>44</v>
      </c>
      <c r="E5098" t="s">
        <v>395</v>
      </c>
      <c r="F5098" t="s">
        <v>396</v>
      </c>
      <c r="G5098">
        <v>4580</v>
      </c>
      <c r="H5098" t="s">
        <v>392</v>
      </c>
      <c r="I5098">
        <v>63300056</v>
      </c>
      <c r="J5098" t="s">
        <v>1536</v>
      </c>
      <c r="K5098" s="3"/>
      <c r="L5098" s="3">
        <v>120531.07702832263</v>
      </c>
      <c r="M5098" s="3">
        <v>124632.51972431391</v>
      </c>
      <c r="N5098" s="107"/>
      <c r="O5098" s="100"/>
      <c r="P5098" s="3">
        <f t="shared" si="79"/>
        <v>245163.59675263654</v>
      </c>
    </row>
    <row r="5099" spans="1:16" x14ac:dyDescent="0.35">
      <c r="A5099" t="s">
        <v>10</v>
      </c>
      <c r="C5099" t="s">
        <v>19</v>
      </c>
      <c r="D5099" t="s">
        <v>44</v>
      </c>
      <c r="E5099" t="s">
        <v>397</v>
      </c>
      <c r="F5099" t="s">
        <v>398</v>
      </c>
      <c r="G5099">
        <v>4580</v>
      </c>
      <c r="H5099" t="s">
        <v>392</v>
      </c>
      <c r="I5099">
        <v>63300030</v>
      </c>
      <c r="J5099" t="s">
        <v>1488</v>
      </c>
      <c r="K5099" s="3"/>
      <c r="L5099" s="3">
        <v>1440</v>
      </c>
      <c r="M5099" s="3">
        <v>1440</v>
      </c>
      <c r="N5099" s="107"/>
      <c r="O5099" s="100"/>
      <c r="P5099" s="3">
        <f t="shared" si="79"/>
        <v>2880</v>
      </c>
    </row>
    <row r="5100" spans="1:16" x14ac:dyDescent="0.35">
      <c r="A5100" t="s">
        <v>10</v>
      </c>
      <c r="C5100" t="s">
        <v>19</v>
      </c>
      <c r="D5100" t="s">
        <v>44</v>
      </c>
      <c r="E5100" t="s">
        <v>397</v>
      </c>
      <c r="F5100" t="s">
        <v>398</v>
      </c>
      <c r="G5100">
        <v>4580</v>
      </c>
      <c r="H5100" t="s">
        <v>392</v>
      </c>
      <c r="I5100">
        <v>63300056</v>
      </c>
      <c r="J5100" t="s">
        <v>1536</v>
      </c>
      <c r="K5100" s="3"/>
      <c r="L5100" s="3">
        <v>119635.68234413328</v>
      </c>
      <c r="M5100" s="3">
        <v>123776.66122617794</v>
      </c>
      <c r="N5100" s="107"/>
      <c r="O5100" s="100"/>
      <c r="P5100" s="3">
        <f t="shared" si="79"/>
        <v>243412.3435703112</v>
      </c>
    </row>
    <row r="5101" spans="1:16" x14ac:dyDescent="0.35">
      <c r="A5101" t="s">
        <v>10</v>
      </c>
      <c r="C5101" t="s">
        <v>19</v>
      </c>
      <c r="D5101" t="s">
        <v>44</v>
      </c>
      <c r="E5101" t="s">
        <v>399</v>
      </c>
      <c r="F5101" t="s">
        <v>400</v>
      </c>
      <c r="G5101">
        <v>4580</v>
      </c>
      <c r="H5101" t="s">
        <v>392</v>
      </c>
      <c r="I5101">
        <v>63300030</v>
      </c>
      <c r="J5101" t="s">
        <v>1488</v>
      </c>
      <c r="K5101" s="3"/>
      <c r="L5101" s="3">
        <v>55000</v>
      </c>
      <c r="M5101" s="3">
        <v>55000</v>
      </c>
      <c r="N5101" s="107"/>
      <c r="O5101" s="100"/>
      <c r="P5101" s="3">
        <f t="shared" si="79"/>
        <v>110000</v>
      </c>
    </row>
    <row r="5102" spans="1:16" x14ac:dyDescent="0.35">
      <c r="A5102" t="s">
        <v>10</v>
      </c>
      <c r="C5102" t="s">
        <v>19</v>
      </c>
      <c r="D5102" t="s">
        <v>44</v>
      </c>
      <c r="E5102" t="s">
        <v>399</v>
      </c>
      <c r="F5102" t="s">
        <v>400</v>
      </c>
      <c r="G5102">
        <v>4580</v>
      </c>
      <c r="H5102" t="s">
        <v>392</v>
      </c>
      <c r="I5102">
        <v>63300033</v>
      </c>
      <c r="J5102" t="s">
        <v>1661</v>
      </c>
      <c r="K5102" s="3"/>
      <c r="L5102" s="3">
        <v>48000</v>
      </c>
      <c r="M5102" s="3">
        <v>48000</v>
      </c>
      <c r="N5102" s="107"/>
      <c r="O5102" s="100"/>
      <c r="P5102" s="3">
        <f t="shared" si="79"/>
        <v>96000</v>
      </c>
    </row>
    <row r="5103" spans="1:16" x14ac:dyDescent="0.35">
      <c r="A5103" t="s">
        <v>10</v>
      </c>
      <c r="C5103" t="s">
        <v>19</v>
      </c>
      <c r="D5103" t="s">
        <v>44</v>
      </c>
      <c r="E5103" t="s">
        <v>399</v>
      </c>
      <c r="F5103" t="s">
        <v>400</v>
      </c>
      <c r="G5103">
        <v>4580</v>
      </c>
      <c r="H5103" t="s">
        <v>392</v>
      </c>
      <c r="I5103">
        <v>63300035</v>
      </c>
      <c r="J5103" t="s">
        <v>1886</v>
      </c>
      <c r="K5103" s="3"/>
      <c r="L5103" s="3">
        <v>1642.2713999999999</v>
      </c>
      <c r="M5103" s="3">
        <v>1675.1168279999999</v>
      </c>
      <c r="N5103" s="107"/>
      <c r="O5103" s="100"/>
      <c r="P5103" s="3">
        <f t="shared" si="79"/>
        <v>3317.3882279999998</v>
      </c>
    </row>
    <row r="5104" spans="1:16" x14ac:dyDescent="0.35">
      <c r="A5104" t="s">
        <v>10</v>
      </c>
      <c r="C5104" t="s">
        <v>19</v>
      </c>
      <c r="D5104" t="s">
        <v>44</v>
      </c>
      <c r="E5104" t="s">
        <v>399</v>
      </c>
      <c r="F5104" t="s">
        <v>400</v>
      </c>
      <c r="G5104">
        <v>4580</v>
      </c>
      <c r="H5104" t="s">
        <v>392</v>
      </c>
      <c r="I5104">
        <v>63300056</v>
      </c>
      <c r="J5104" t="s">
        <v>1536</v>
      </c>
      <c r="K5104" s="3"/>
      <c r="L5104" s="3">
        <v>2268922.9655852951</v>
      </c>
      <c r="M5104" s="3">
        <v>2335301.5843807803</v>
      </c>
      <c r="N5104" s="107"/>
      <c r="O5104" s="100"/>
      <c r="P5104" s="3">
        <f t="shared" si="79"/>
        <v>4604224.5499660755</v>
      </c>
    </row>
    <row r="5105" spans="1:16" x14ac:dyDescent="0.35">
      <c r="A5105" t="s">
        <v>10</v>
      </c>
      <c r="C5105" t="s">
        <v>19</v>
      </c>
      <c r="D5105" t="s">
        <v>44</v>
      </c>
      <c r="E5105" t="s">
        <v>399</v>
      </c>
      <c r="F5105" t="s">
        <v>400</v>
      </c>
      <c r="G5105">
        <v>4580</v>
      </c>
      <c r="H5105" t="s">
        <v>392</v>
      </c>
      <c r="I5105">
        <v>63300060</v>
      </c>
      <c r="J5105" t="s">
        <v>1546</v>
      </c>
      <c r="K5105" s="3"/>
      <c r="L5105" s="3">
        <v>3804</v>
      </c>
      <c r="M5105" s="3">
        <v>3804</v>
      </c>
      <c r="N5105" s="107"/>
      <c r="O5105" s="100"/>
      <c r="P5105" s="3">
        <f t="shared" si="79"/>
        <v>7608</v>
      </c>
    </row>
    <row r="5106" spans="1:16" x14ac:dyDescent="0.35">
      <c r="A5106" t="s">
        <v>10</v>
      </c>
      <c r="C5106" t="s">
        <v>19</v>
      </c>
      <c r="D5106" t="s">
        <v>44</v>
      </c>
      <c r="E5106" t="s">
        <v>399</v>
      </c>
      <c r="F5106" t="s">
        <v>400</v>
      </c>
      <c r="G5106">
        <v>4580</v>
      </c>
      <c r="H5106" t="s">
        <v>392</v>
      </c>
      <c r="I5106">
        <v>63300065</v>
      </c>
      <c r="J5106" t="s">
        <v>1627</v>
      </c>
      <c r="K5106" s="3"/>
      <c r="L5106" s="3">
        <v>6996</v>
      </c>
      <c r="M5106" s="3">
        <v>6996</v>
      </c>
      <c r="N5106" s="107"/>
      <c r="O5106" s="100"/>
      <c r="P5106" s="3">
        <f t="shared" si="79"/>
        <v>13992</v>
      </c>
    </row>
    <row r="5107" spans="1:16" x14ac:dyDescent="0.35">
      <c r="A5107" t="s">
        <v>10</v>
      </c>
      <c r="C5107" t="s">
        <v>19</v>
      </c>
      <c r="D5107" t="s">
        <v>44</v>
      </c>
      <c r="E5107" t="s">
        <v>399</v>
      </c>
      <c r="F5107" t="s">
        <v>400</v>
      </c>
      <c r="G5107">
        <v>4580</v>
      </c>
      <c r="H5107" t="s">
        <v>392</v>
      </c>
      <c r="I5107">
        <v>63300150</v>
      </c>
      <c r="J5107" t="s">
        <v>1680</v>
      </c>
      <c r="K5107" s="3"/>
      <c r="L5107" s="3">
        <v>78030</v>
      </c>
      <c r="M5107" s="3">
        <v>79590.600000000006</v>
      </c>
      <c r="N5107" s="107"/>
      <c r="O5107" s="100"/>
      <c r="P5107" s="3">
        <f t="shared" si="79"/>
        <v>157620.6</v>
      </c>
    </row>
    <row r="5108" spans="1:16" x14ac:dyDescent="0.35">
      <c r="A5108" t="s">
        <v>10</v>
      </c>
      <c r="C5108" t="s">
        <v>19</v>
      </c>
      <c r="D5108" t="s">
        <v>44</v>
      </c>
      <c r="E5108" t="s">
        <v>387</v>
      </c>
      <c r="F5108" t="s">
        <v>388</v>
      </c>
      <c r="G5108">
        <v>4582</v>
      </c>
      <c r="H5108" t="s">
        <v>389</v>
      </c>
      <c r="I5108">
        <v>63300033</v>
      </c>
      <c r="J5108" t="s">
        <v>1661</v>
      </c>
      <c r="K5108" s="3"/>
      <c r="L5108" s="3">
        <v>500</v>
      </c>
      <c r="M5108" s="3">
        <v>500</v>
      </c>
      <c r="N5108" s="107"/>
      <c r="O5108" s="100"/>
      <c r="P5108" s="3">
        <f t="shared" si="79"/>
        <v>1000</v>
      </c>
    </row>
    <row r="5109" spans="1:16" x14ac:dyDescent="0.35">
      <c r="A5109" t="s">
        <v>10</v>
      </c>
      <c r="C5109" t="s">
        <v>19</v>
      </c>
      <c r="D5109" t="s">
        <v>44</v>
      </c>
      <c r="E5109" t="s">
        <v>387</v>
      </c>
      <c r="F5109" t="s">
        <v>388</v>
      </c>
      <c r="G5109">
        <v>4582</v>
      </c>
      <c r="H5109" t="s">
        <v>389</v>
      </c>
      <c r="I5109">
        <v>63300056</v>
      </c>
      <c r="J5109" t="s">
        <v>1536</v>
      </c>
      <c r="K5109" s="3"/>
      <c r="L5109" s="3">
        <v>139968.63350180676</v>
      </c>
      <c r="M5109" s="3">
        <v>144867.53567436998</v>
      </c>
      <c r="N5109" s="107"/>
      <c r="O5109" s="100"/>
      <c r="P5109" s="3">
        <f t="shared" si="79"/>
        <v>284836.16917617677</v>
      </c>
    </row>
    <row r="5110" spans="1:16" x14ac:dyDescent="0.35">
      <c r="A5110" t="s">
        <v>10</v>
      </c>
      <c r="C5110" t="s">
        <v>19</v>
      </c>
      <c r="D5110" t="s">
        <v>44</v>
      </c>
      <c r="E5110" t="s">
        <v>387</v>
      </c>
      <c r="F5110" t="s">
        <v>388</v>
      </c>
      <c r="G5110">
        <v>4582</v>
      </c>
      <c r="H5110" t="s">
        <v>389</v>
      </c>
      <c r="I5110">
        <v>63300060</v>
      </c>
      <c r="J5110" t="s">
        <v>1546</v>
      </c>
      <c r="K5110" s="3"/>
      <c r="L5110" s="3">
        <v>200</v>
      </c>
      <c r="M5110" s="3">
        <v>200</v>
      </c>
      <c r="N5110" s="107"/>
      <c r="O5110" s="100"/>
      <c r="P5110" s="3">
        <f t="shared" si="79"/>
        <v>400</v>
      </c>
    </row>
    <row r="5111" spans="1:16" x14ac:dyDescent="0.35">
      <c r="A5111" t="s">
        <v>10</v>
      </c>
      <c r="C5111" t="s">
        <v>19</v>
      </c>
      <c r="D5111" t="s">
        <v>44</v>
      </c>
      <c r="E5111" t="s">
        <v>387</v>
      </c>
      <c r="F5111" t="s">
        <v>388</v>
      </c>
      <c r="G5111">
        <v>4582</v>
      </c>
      <c r="H5111" t="s">
        <v>389</v>
      </c>
      <c r="I5111">
        <v>63300153</v>
      </c>
      <c r="J5111" t="s">
        <v>1675</v>
      </c>
      <c r="K5111" s="3"/>
      <c r="L5111" s="3">
        <v>20882.908799999997</v>
      </c>
      <c r="M5111" s="3">
        <v>21300.566975999998</v>
      </c>
      <c r="N5111" s="107"/>
      <c r="O5111" s="100"/>
      <c r="P5111" s="3">
        <f t="shared" si="79"/>
        <v>42183.475775999992</v>
      </c>
    </row>
    <row r="5112" spans="1:16" x14ac:dyDescent="0.35">
      <c r="A5112" t="s">
        <v>10</v>
      </c>
      <c r="C5112" t="s">
        <v>19</v>
      </c>
      <c r="D5112" t="s">
        <v>44</v>
      </c>
      <c r="E5112" t="s">
        <v>384</v>
      </c>
      <c r="F5112" t="s">
        <v>385</v>
      </c>
      <c r="G5112">
        <v>4585</v>
      </c>
      <c r="H5112" t="s">
        <v>386</v>
      </c>
      <c r="I5112">
        <v>63300030</v>
      </c>
      <c r="J5112" t="s">
        <v>1488</v>
      </c>
      <c r="K5112" s="3"/>
      <c r="L5112" s="3">
        <v>3000</v>
      </c>
      <c r="M5112" s="3">
        <v>3000</v>
      </c>
      <c r="N5112" s="107"/>
      <c r="O5112" s="100"/>
      <c r="P5112" s="3">
        <f t="shared" si="79"/>
        <v>6000</v>
      </c>
    </row>
    <row r="5113" spans="1:16" x14ac:dyDescent="0.35">
      <c r="A5113" t="s">
        <v>10</v>
      </c>
      <c r="C5113" t="s">
        <v>19</v>
      </c>
      <c r="D5113" t="s">
        <v>44</v>
      </c>
      <c r="E5113" t="s">
        <v>384</v>
      </c>
      <c r="F5113" t="s">
        <v>385</v>
      </c>
      <c r="G5113">
        <v>4585</v>
      </c>
      <c r="H5113" t="s">
        <v>386</v>
      </c>
      <c r="I5113">
        <v>63300033</v>
      </c>
      <c r="J5113" t="s">
        <v>1661</v>
      </c>
      <c r="K5113" s="3"/>
      <c r="L5113" s="3">
        <v>1200</v>
      </c>
      <c r="M5113" s="3">
        <v>1200</v>
      </c>
      <c r="N5113" s="107"/>
      <c r="O5113" s="100"/>
      <c r="P5113" s="3">
        <f t="shared" si="79"/>
        <v>2400</v>
      </c>
    </row>
    <row r="5114" spans="1:16" x14ac:dyDescent="0.35">
      <c r="A5114" t="s">
        <v>10</v>
      </c>
      <c r="C5114" t="s">
        <v>19</v>
      </c>
      <c r="D5114" t="s">
        <v>44</v>
      </c>
      <c r="E5114" t="s">
        <v>384</v>
      </c>
      <c r="F5114" t="s">
        <v>385</v>
      </c>
      <c r="G5114">
        <v>4585</v>
      </c>
      <c r="H5114" t="s">
        <v>386</v>
      </c>
      <c r="I5114">
        <v>63300056</v>
      </c>
      <c r="J5114" t="s">
        <v>1536</v>
      </c>
      <c r="K5114" s="3"/>
      <c r="L5114" s="3">
        <v>201919.73666173936</v>
      </c>
      <c r="M5114" s="3">
        <v>208986.92744490021</v>
      </c>
      <c r="N5114" s="107"/>
      <c r="O5114" s="100"/>
      <c r="P5114" s="3">
        <f t="shared" si="79"/>
        <v>410906.66410663957</v>
      </c>
    </row>
    <row r="5115" spans="1:16" x14ac:dyDescent="0.35">
      <c r="A5115" t="s">
        <v>10</v>
      </c>
      <c r="C5115" t="s">
        <v>19</v>
      </c>
      <c r="D5115" t="s">
        <v>44</v>
      </c>
      <c r="E5115" t="s">
        <v>384</v>
      </c>
      <c r="F5115" t="s">
        <v>385</v>
      </c>
      <c r="G5115">
        <v>4585</v>
      </c>
      <c r="H5115" t="s">
        <v>386</v>
      </c>
      <c r="I5115">
        <v>63300060</v>
      </c>
      <c r="J5115" t="s">
        <v>1546</v>
      </c>
      <c r="K5115" s="3"/>
      <c r="L5115" s="3">
        <v>1200</v>
      </c>
      <c r="M5115" s="3">
        <v>1200</v>
      </c>
      <c r="N5115" s="107"/>
      <c r="O5115" s="100"/>
      <c r="P5115" s="3">
        <f t="shared" si="79"/>
        <v>2400</v>
      </c>
    </row>
    <row r="5116" spans="1:16" x14ac:dyDescent="0.35">
      <c r="A5116" t="s">
        <v>10</v>
      </c>
      <c r="C5116" t="s">
        <v>19</v>
      </c>
      <c r="D5116" t="s">
        <v>44</v>
      </c>
      <c r="E5116" t="s">
        <v>372</v>
      </c>
      <c r="F5116" t="s">
        <v>373</v>
      </c>
      <c r="G5116">
        <v>4587</v>
      </c>
      <c r="H5116" t="s">
        <v>374</v>
      </c>
      <c r="I5116">
        <v>63300030</v>
      </c>
      <c r="J5116" t="s">
        <v>1488</v>
      </c>
      <c r="K5116" s="3"/>
      <c r="L5116" s="3">
        <v>8457</v>
      </c>
      <c r="M5116" s="3">
        <v>8457</v>
      </c>
      <c r="N5116" s="107"/>
      <c r="O5116" s="100"/>
      <c r="P5116" s="3">
        <f t="shared" si="79"/>
        <v>16914</v>
      </c>
    </row>
    <row r="5117" spans="1:16" x14ac:dyDescent="0.35">
      <c r="A5117" t="s">
        <v>10</v>
      </c>
      <c r="C5117" t="s">
        <v>19</v>
      </c>
      <c r="D5117" t="s">
        <v>44</v>
      </c>
      <c r="E5117" t="s">
        <v>372</v>
      </c>
      <c r="F5117" t="s">
        <v>373</v>
      </c>
      <c r="G5117">
        <v>4587</v>
      </c>
      <c r="H5117" t="s">
        <v>374</v>
      </c>
      <c r="I5117">
        <v>63300056</v>
      </c>
      <c r="J5117" t="s">
        <v>1536</v>
      </c>
      <c r="K5117" s="3"/>
      <c r="L5117" s="3">
        <v>203654.62628224865</v>
      </c>
      <c r="M5117" s="3">
        <v>210782.53820212733</v>
      </c>
      <c r="N5117" s="107"/>
      <c r="O5117" s="100"/>
      <c r="P5117" s="3">
        <f t="shared" si="79"/>
        <v>414437.16448437597</v>
      </c>
    </row>
    <row r="5118" spans="1:16" x14ac:dyDescent="0.35">
      <c r="A5118" t="s">
        <v>10</v>
      </c>
      <c r="C5118" t="s">
        <v>19</v>
      </c>
      <c r="D5118" t="s">
        <v>44</v>
      </c>
      <c r="E5118" t="s">
        <v>375</v>
      </c>
      <c r="F5118" t="s">
        <v>376</v>
      </c>
      <c r="G5118">
        <v>4587</v>
      </c>
      <c r="H5118" t="s">
        <v>374</v>
      </c>
      <c r="I5118">
        <v>63300030</v>
      </c>
      <c r="J5118" t="s">
        <v>1488</v>
      </c>
      <c r="K5118" s="3"/>
      <c r="L5118" s="3">
        <v>-6928</v>
      </c>
      <c r="M5118" s="3">
        <v>-6928</v>
      </c>
      <c r="N5118" s="107"/>
      <c r="O5118" s="100"/>
      <c r="P5118" s="3">
        <f t="shared" si="79"/>
        <v>-13856</v>
      </c>
    </row>
    <row r="5119" spans="1:16" x14ac:dyDescent="0.35">
      <c r="A5119" t="s">
        <v>10</v>
      </c>
      <c r="C5119" t="s">
        <v>19</v>
      </c>
      <c r="D5119" t="s">
        <v>44</v>
      </c>
      <c r="E5119" t="s">
        <v>375</v>
      </c>
      <c r="F5119" t="s">
        <v>376</v>
      </c>
      <c r="G5119">
        <v>4587</v>
      </c>
      <c r="H5119" t="s">
        <v>374</v>
      </c>
      <c r="I5119">
        <v>63300033</v>
      </c>
      <c r="J5119" t="s">
        <v>1661</v>
      </c>
      <c r="K5119" s="3"/>
      <c r="L5119" s="3">
        <v>16340</v>
      </c>
      <c r="M5119" s="3">
        <v>16340</v>
      </c>
      <c r="N5119" s="107"/>
      <c r="O5119" s="100"/>
      <c r="P5119" s="3">
        <f t="shared" si="79"/>
        <v>32680</v>
      </c>
    </row>
    <row r="5120" spans="1:16" x14ac:dyDescent="0.35">
      <c r="A5120" t="s">
        <v>10</v>
      </c>
      <c r="C5120" t="s">
        <v>19</v>
      </c>
      <c r="D5120" t="s">
        <v>44</v>
      </c>
      <c r="E5120" t="s">
        <v>375</v>
      </c>
      <c r="F5120" t="s">
        <v>376</v>
      </c>
      <c r="G5120">
        <v>4587</v>
      </c>
      <c r="H5120" t="s">
        <v>374</v>
      </c>
      <c r="I5120">
        <v>63300035</v>
      </c>
      <c r="J5120" t="s">
        <v>1886</v>
      </c>
      <c r="K5120" s="3"/>
      <c r="L5120" s="3">
        <v>7670.8000000000011</v>
      </c>
      <c r="M5120" s="3">
        <v>7972.5160000000014</v>
      </c>
      <c r="N5120" s="107"/>
      <c r="O5120" s="100"/>
      <c r="P5120" s="3">
        <f t="shared" si="79"/>
        <v>15643.316000000003</v>
      </c>
    </row>
    <row r="5121" spans="1:16" x14ac:dyDescent="0.35">
      <c r="A5121" t="s">
        <v>10</v>
      </c>
      <c r="C5121" t="s">
        <v>19</v>
      </c>
      <c r="D5121" t="s">
        <v>44</v>
      </c>
      <c r="E5121" t="s">
        <v>375</v>
      </c>
      <c r="F5121" t="s">
        <v>376</v>
      </c>
      <c r="G5121">
        <v>4587</v>
      </c>
      <c r="H5121" t="s">
        <v>374</v>
      </c>
      <c r="I5121">
        <v>63300056</v>
      </c>
      <c r="J5121" t="s">
        <v>1536</v>
      </c>
      <c r="K5121" s="3"/>
      <c r="L5121" s="3">
        <v>820191.12822363386</v>
      </c>
      <c r="M5121" s="3">
        <v>859524.34271146101</v>
      </c>
      <c r="N5121" s="107"/>
      <c r="O5121" s="100"/>
      <c r="P5121" s="3">
        <f t="shared" si="79"/>
        <v>1679715.4709350949</v>
      </c>
    </row>
    <row r="5122" spans="1:16" x14ac:dyDescent="0.35">
      <c r="A5122" t="s">
        <v>10</v>
      </c>
      <c r="C5122" t="s">
        <v>19</v>
      </c>
      <c r="D5122" t="s">
        <v>44</v>
      </c>
      <c r="E5122" t="s">
        <v>375</v>
      </c>
      <c r="F5122" t="s">
        <v>376</v>
      </c>
      <c r="G5122">
        <v>4587</v>
      </c>
      <c r="H5122" t="s">
        <v>374</v>
      </c>
      <c r="I5122">
        <v>63300065</v>
      </c>
      <c r="J5122" t="s">
        <v>1627</v>
      </c>
      <c r="K5122" s="3"/>
      <c r="L5122" s="3">
        <v>-1200</v>
      </c>
      <c r="M5122" s="3">
        <v>-1200</v>
      </c>
      <c r="N5122" s="107"/>
      <c r="O5122" s="100"/>
      <c r="P5122" s="3">
        <f t="shared" si="79"/>
        <v>-2400</v>
      </c>
    </row>
    <row r="5123" spans="1:16" x14ac:dyDescent="0.35">
      <c r="A5123" t="s">
        <v>10</v>
      </c>
      <c r="C5123" t="s">
        <v>19</v>
      </c>
      <c r="D5123" t="s">
        <v>44</v>
      </c>
      <c r="E5123" t="s">
        <v>375</v>
      </c>
      <c r="F5123" t="s">
        <v>376</v>
      </c>
      <c r="G5123">
        <v>4587</v>
      </c>
      <c r="H5123" t="s">
        <v>374</v>
      </c>
      <c r="I5123">
        <v>63300075</v>
      </c>
      <c r="J5123" t="s">
        <v>1480</v>
      </c>
      <c r="K5123" s="3"/>
      <c r="L5123" s="3">
        <v>-20179.100000000002</v>
      </c>
      <c r="M5123" s="3">
        <v>-20117.286500000002</v>
      </c>
      <c r="N5123" s="107"/>
      <c r="O5123" s="100"/>
      <c r="P5123" s="3">
        <f t="shared" si="79"/>
        <v>-40296.386500000008</v>
      </c>
    </row>
    <row r="5124" spans="1:16" x14ac:dyDescent="0.35">
      <c r="A5124" t="s">
        <v>10</v>
      </c>
      <c r="C5124" t="s">
        <v>19</v>
      </c>
      <c r="D5124" t="s">
        <v>44</v>
      </c>
      <c r="E5124" t="s">
        <v>377</v>
      </c>
      <c r="F5124" t="s">
        <v>378</v>
      </c>
      <c r="G5124">
        <v>4587</v>
      </c>
      <c r="H5124" t="s">
        <v>374</v>
      </c>
      <c r="I5124">
        <v>63300030</v>
      </c>
      <c r="J5124" t="s">
        <v>1488</v>
      </c>
      <c r="K5124" s="3"/>
      <c r="L5124" s="3">
        <v>3000</v>
      </c>
      <c r="M5124" s="3">
        <v>3000</v>
      </c>
      <c r="N5124" s="107"/>
      <c r="O5124" s="100"/>
      <c r="P5124" s="3">
        <f t="shared" ref="P5124:P5187" si="80">SUM(L5124:N5124)</f>
        <v>6000</v>
      </c>
    </row>
    <row r="5125" spans="1:16" x14ac:dyDescent="0.35">
      <c r="A5125" t="s">
        <v>10</v>
      </c>
      <c r="C5125" t="s">
        <v>19</v>
      </c>
      <c r="D5125" t="s">
        <v>44</v>
      </c>
      <c r="E5125" t="s">
        <v>377</v>
      </c>
      <c r="F5125" t="s">
        <v>378</v>
      </c>
      <c r="G5125">
        <v>4587</v>
      </c>
      <c r="H5125" t="s">
        <v>374</v>
      </c>
      <c r="I5125">
        <v>63300056</v>
      </c>
      <c r="J5125" t="s">
        <v>1536</v>
      </c>
      <c r="K5125" s="3"/>
      <c r="L5125" s="3">
        <v>239947.43466880725</v>
      </c>
      <c r="M5125" s="3">
        <v>248345.59488221549</v>
      </c>
      <c r="N5125" s="107"/>
      <c r="O5125" s="100"/>
      <c r="P5125" s="3">
        <f t="shared" si="80"/>
        <v>488293.02955102274</v>
      </c>
    </row>
    <row r="5126" spans="1:16" x14ac:dyDescent="0.35">
      <c r="A5126" t="s">
        <v>10</v>
      </c>
      <c r="C5126" t="s">
        <v>19</v>
      </c>
      <c r="D5126" t="s">
        <v>44</v>
      </c>
      <c r="E5126" t="s">
        <v>377</v>
      </c>
      <c r="F5126" t="s">
        <v>378</v>
      </c>
      <c r="G5126">
        <v>4587</v>
      </c>
      <c r="H5126" t="s">
        <v>374</v>
      </c>
      <c r="I5126">
        <v>63300075</v>
      </c>
      <c r="J5126" t="s">
        <v>1480</v>
      </c>
      <c r="K5126" s="3"/>
      <c r="L5126" s="3">
        <v>25755.624999999993</v>
      </c>
      <c r="M5126" s="3">
        <v>26141.959374999991</v>
      </c>
      <c r="N5126" s="107"/>
      <c r="O5126" s="100"/>
      <c r="P5126" s="3">
        <f t="shared" si="80"/>
        <v>51897.584374999984</v>
      </c>
    </row>
    <row r="5127" spans="1:16" x14ac:dyDescent="0.35">
      <c r="A5127" t="s">
        <v>10</v>
      </c>
      <c r="C5127" t="s">
        <v>19</v>
      </c>
      <c r="D5127" t="s">
        <v>44</v>
      </c>
      <c r="E5127" t="s">
        <v>379</v>
      </c>
      <c r="F5127" t="s">
        <v>380</v>
      </c>
      <c r="G5127">
        <v>4587</v>
      </c>
      <c r="H5127" t="s">
        <v>374</v>
      </c>
      <c r="I5127">
        <v>63300030</v>
      </c>
      <c r="J5127" t="s">
        <v>1488</v>
      </c>
      <c r="K5127" s="3"/>
      <c r="L5127" s="3">
        <v>1800</v>
      </c>
      <c r="M5127" s="3">
        <v>1800</v>
      </c>
      <c r="N5127" s="107"/>
      <c r="O5127" s="100"/>
      <c r="P5127" s="3">
        <f t="shared" si="80"/>
        <v>3600</v>
      </c>
    </row>
    <row r="5128" spans="1:16" x14ac:dyDescent="0.35">
      <c r="A5128" t="s">
        <v>10</v>
      </c>
      <c r="C5128" t="s">
        <v>19</v>
      </c>
      <c r="D5128" t="s">
        <v>44</v>
      </c>
      <c r="E5128" t="s">
        <v>379</v>
      </c>
      <c r="F5128" t="s">
        <v>380</v>
      </c>
      <c r="G5128">
        <v>4587</v>
      </c>
      <c r="H5128" t="s">
        <v>374</v>
      </c>
      <c r="I5128">
        <v>63300056</v>
      </c>
      <c r="J5128" t="s">
        <v>1536</v>
      </c>
      <c r="K5128" s="3"/>
      <c r="L5128" s="3">
        <v>199037.69234897036</v>
      </c>
      <c r="M5128" s="3">
        <v>206004.01158118431</v>
      </c>
      <c r="N5128" s="107"/>
      <c r="O5128" s="100"/>
      <c r="P5128" s="3">
        <f t="shared" si="80"/>
        <v>405041.70393015468</v>
      </c>
    </row>
    <row r="5129" spans="1:16" x14ac:dyDescent="0.35">
      <c r="A5129" t="s">
        <v>10</v>
      </c>
      <c r="C5129" t="s">
        <v>19</v>
      </c>
      <c r="D5129" t="s">
        <v>44</v>
      </c>
      <c r="E5129" t="s">
        <v>214</v>
      </c>
      <c r="F5129" t="s">
        <v>215</v>
      </c>
      <c r="G5129">
        <v>5030</v>
      </c>
      <c r="H5129" t="s">
        <v>216</v>
      </c>
      <c r="I5129">
        <v>63300030</v>
      </c>
      <c r="J5129" t="s">
        <v>1488</v>
      </c>
      <c r="K5129" s="3"/>
      <c r="L5129" s="3">
        <v>34104</v>
      </c>
      <c r="M5129" s="3">
        <v>34104</v>
      </c>
      <c r="N5129" s="107"/>
      <c r="O5129" s="100"/>
      <c r="P5129" s="3">
        <f t="shared" si="80"/>
        <v>68208</v>
      </c>
    </row>
    <row r="5130" spans="1:16" x14ac:dyDescent="0.35">
      <c r="A5130" t="s">
        <v>10</v>
      </c>
      <c r="C5130" t="s">
        <v>19</v>
      </c>
      <c r="D5130" t="s">
        <v>44</v>
      </c>
      <c r="E5130" t="s">
        <v>214</v>
      </c>
      <c r="F5130" t="s">
        <v>215</v>
      </c>
      <c r="G5130">
        <v>5030</v>
      </c>
      <c r="H5130" t="s">
        <v>216</v>
      </c>
      <c r="I5130">
        <v>63300033</v>
      </c>
      <c r="J5130" t="s">
        <v>1661</v>
      </c>
      <c r="K5130" s="3"/>
      <c r="L5130" s="3">
        <v>5880</v>
      </c>
      <c r="M5130" s="3">
        <v>5880</v>
      </c>
      <c r="N5130" s="107"/>
      <c r="O5130" s="100"/>
      <c r="P5130" s="3">
        <f t="shared" si="80"/>
        <v>11760</v>
      </c>
    </row>
    <row r="5131" spans="1:16" x14ac:dyDescent="0.35">
      <c r="A5131" t="s">
        <v>10</v>
      </c>
      <c r="C5131" t="s">
        <v>19</v>
      </c>
      <c r="D5131" t="s">
        <v>44</v>
      </c>
      <c r="E5131" t="s">
        <v>214</v>
      </c>
      <c r="F5131" t="s">
        <v>215</v>
      </c>
      <c r="G5131">
        <v>5030</v>
      </c>
      <c r="H5131" t="s">
        <v>216</v>
      </c>
      <c r="I5131">
        <v>63300035</v>
      </c>
      <c r="J5131" t="s">
        <v>1886</v>
      </c>
      <c r="K5131" s="3"/>
      <c r="L5131" s="3">
        <v>19140</v>
      </c>
      <c r="M5131" s="3">
        <v>19140</v>
      </c>
      <c r="N5131" s="107"/>
      <c r="O5131" s="100"/>
      <c r="P5131" s="3">
        <f t="shared" si="80"/>
        <v>38280</v>
      </c>
    </row>
    <row r="5132" spans="1:16" x14ac:dyDescent="0.35">
      <c r="A5132" t="s">
        <v>10</v>
      </c>
      <c r="C5132" t="s">
        <v>19</v>
      </c>
      <c r="D5132" t="s">
        <v>44</v>
      </c>
      <c r="E5132" t="s">
        <v>214</v>
      </c>
      <c r="F5132" t="s">
        <v>215</v>
      </c>
      <c r="G5132">
        <v>5030</v>
      </c>
      <c r="H5132" t="s">
        <v>216</v>
      </c>
      <c r="I5132">
        <v>63300056</v>
      </c>
      <c r="J5132" t="s">
        <v>1536</v>
      </c>
      <c r="K5132" s="3"/>
      <c r="L5132" s="3">
        <v>319957.71968400001</v>
      </c>
      <c r="M5132" s="3">
        <v>319957.71968400001</v>
      </c>
      <c r="N5132" s="107"/>
      <c r="O5132" s="100"/>
      <c r="P5132" s="3">
        <f t="shared" si="80"/>
        <v>639915.43936800002</v>
      </c>
    </row>
    <row r="5133" spans="1:16" x14ac:dyDescent="0.35">
      <c r="A5133" t="s">
        <v>10</v>
      </c>
      <c r="C5133" t="s">
        <v>19</v>
      </c>
      <c r="D5133" t="s">
        <v>44</v>
      </c>
      <c r="E5133" t="s">
        <v>214</v>
      </c>
      <c r="F5133" t="s">
        <v>215</v>
      </c>
      <c r="G5133">
        <v>5030</v>
      </c>
      <c r="H5133" t="s">
        <v>216</v>
      </c>
      <c r="I5133">
        <v>63300065</v>
      </c>
      <c r="J5133" t="s">
        <v>1627</v>
      </c>
      <c r="K5133" s="3"/>
      <c r="L5133" s="3">
        <v>2100</v>
      </c>
      <c r="M5133" s="3">
        <v>2100</v>
      </c>
      <c r="N5133" s="107"/>
      <c r="O5133" s="100"/>
      <c r="P5133" s="3">
        <f t="shared" si="80"/>
        <v>4200</v>
      </c>
    </row>
    <row r="5134" spans="1:16" x14ac:dyDescent="0.35">
      <c r="A5134" t="s">
        <v>10</v>
      </c>
      <c r="C5134" t="s">
        <v>19</v>
      </c>
      <c r="D5134" t="s">
        <v>44</v>
      </c>
      <c r="E5134" t="s">
        <v>214</v>
      </c>
      <c r="F5134" t="s">
        <v>215</v>
      </c>
      <c r="G5134">
        <v>5030</v>
      </c>
      <c r="H5134" t="s">
        <v>216</v>
      </c>
      <c r="I5134">
        <v>63300075</v>
      </c>
      <c r="J5134" t="s">
        <v>1480</v>
      </c>
      <c r="K5134" s="3"/>
      <c r="L5134" s="3">
        <v>25300</v>
      </c>
      <c r="M5134" s="3">
        <v>25300</v>
      </c>
      <c r="N5134" s="107"/>
      <c r="O5134" s="100"/>
      <c r="P5134" s="3">
        <f t="shared" si="80"/>
        <v>50600</v>
      </c>
    </row>
    <row r="5135" spans="1:16" x14ac:dyDescent="0.35">
      <c r="A5135" t="s">
        <v>10</v>
      </c>
      <c r="C5135" t="s">
        <v>19</v>
      </c>
      <c r="D5135" t="s">
        <v>44</v>
      </c>
      <c r="E5135" t="s">
        <v>381</v>
      </c>
      <c r="F5135" t="s">
        <v>382</v>
      </c>
      <c r="G5135">
        <v>4586</v>
      </c>
      <c r="H5135" t="s">
        <v>383</v>
      </c>
      <c r="I5135">
        <v>63300030</v>
      </c>
      <c r="J5135" t="s">
        <v>1488</v>
      </c>
      <c r="K5135" s="3"/>
      <c r="L5135" s="3">
        <v>14851</v>
      </c>
      <c r="M5135" s="3">
        <v>14851</v>
      </c>
      <c r="N5135" s="107"/>
      <c r="O5135" s="100"/>
      <c r="P5135" s="3">
        <f t="shared" si="80"/>
        <v>29702</v>
      </c>
    </row>
    <row r="5136" spans="1:16" x14ac:dyDescent="0.35">
      <c r="A5136" t="s">
        <v>10</v>
      </c>
      <c r="C5136" t="s">
        <v>19</v>
      </c>
      <c r="D5136" t="s">
        <v>44</v>
      </c>
      <c r="E5136" t="s">
        <v>381</v>
      </c>
      <c r="F5136" t="s">
        <v>382</v>
      </c>
      <c r="G5136">
        <v>4586</v>
      </c>
      <c r="H5136" t="s">
        <v>383</v>
      </c>
      <c r="I5136">
        <v>63300033</v>
      </c>
      <c r="J5136" t="s">
        <v>1661</v>
      </c>
      <c r="K5136" s="3"/>
      <c r="L5136" s="3">
        <v>1558</v>
      </c>
      <c r="M5136" s="3">
        <v>1558</v>
      </c>
      <c r="N5136" s="107"/>
      <c r="O5136" s="100"/>
      <c r="P5136" s="3">
        <f t="shared" si="80"/>
        <v>3116</v>
      </c>
    </row>
    <row r="5137" spans="1:16" x14ac:dyDescent="0.35">
      <c r="A5137" t="s">
        <v>10</v>
      </c>
      <c r="C5137" t="s">
        <v>19</v>
      </c>
      <c r="D5137" t="s">
        <v>44</v>
      </c>
      <c r="E5137" t="s">
        <v>381</v>
      </c>
      <c r="F5137" t="s">
        <v>382</v>
      </c>
      <c r="G5137">
        <v>4586</v>
      </c>
      <c r="H5137" t="s">
        <v>383</v>
      </c>
      <c r="I5137">
        <v>63300035</v>
      </c>
      <c r="J5137" t="s">
        <v>1886</v>
      </c>
      <c r="K5137" s="3"/>
      <c r="L5137" s="3">
        <v>936.36</v>
      </c>
      <c r="M5137" s="3">
        <v>955.08720000000005</v>
      </c>
      <c r="N5137" s="107"/>
      <c r="O5137" s="100"/>
      <c r="P5137" s="3">
        <f t="shared" si="80"/>
        <v>1891.4472000000001</v>
      </c>
    </row>
    <row r="5138" spans="1:16" x14ac:dyDescent="0.35">
      <c r="A5138" t="s">
        <v>10</v>
      </c>
      <c r="C5138" t="s">
        <v>19</v>
      </c>
      <c r="D5138" t="s">
        <v>44</v>
      </c>
      <c r="E5138" t="s">
        <v>381</v>
      </c>
      <c r="F5138" t="s">
        <v>382</v>
      </c>
      <c r="G5138">
        <v>4586</v>
      </c>
      <c r="H5138" t="s">
        <v>383</v>
      </c>
      <c r="I5138">
        <v>63300056</v>
      </c>
      <c r="J5138" t="s">
        <v>1536</v>
      </c>
      <c r="K5138" s="3"/>
      <c r="L5138" s="3">
        <v>256380.11300144877</v>
      </c>
      <c r="M5138" s="3">
        <v>265353.41695649945</v>
      </c>
      <c r="N5138" s="107"/>
      <c r="O5138" s="100"/>
      <c r="P5138" s="3">
        <f t="shared" si="80"/>
        <v>521733.52995794825</v>
      </c>
    </row>
    <row r="5139" spans="1:16" x14ac:dyDescent="0.35">
      <c r="A5139" t="s">
        <v>10</v>
      </c>
      <c r="C5139" t="s">
        <v>19</v>
      </c>
      <c r="D5139" t="s">
        <v>44</v>
      </c>
      <c r="E5139" t="s">
        <v>381</v>
      </c>
      <c r="F5139" t="s">
        <v>382</v>
      </c>
      <c r="G5139">
        <v>4586</v>
      </c>
      <c r="H5139" t="s">
        <v>383</v>
      </c>
      <c r="I5139">
        <v>63300060</v>
      </c>
      <c r="J5139" t="s">
        <v>1546</v>
      </c>
      <c r="K5139" s="3"/>
      <c r="L5139" s="3">
        <v>1200</v>
      </c>
      <c r="M5139" s="3">
        <v>1200</v>
      </c>
      <c r="N5139" s="107"/>
      <c r="O5139" s="100"/>
      <c r="P5139" s="3">
        <f t="shared" si="80"/>
        <v>2400</v>
      </c>
    </row>
    <row r="5140" spans="1:16" x14ac:dyDescent="0.35">
      <c r="A5140" t="s">
        <v>10</v>
      </c>
      <c r="C5140" t="s">
        <v>19</v>
      </c>
      <c r="D5140" t="s">
        <v>44</v>
      </c>
      <c r="E5140" t="s">
        <v>363</v>
      </c>
      <c r="F5140" t="s">
        <v>364</v>
      </c>
      <c r="G5140">
        <v>4588</v>
      </c>
      <c r="H5140" t="s">
        <v>365</v>
      </c>
      <c r="I5140">
        <v>63300030</v>
      </c>
      <c r="J5140" t="s">
        <v>1488</v>
      </c>
      <c r="K5140" s="3"/>
      <c r="L5140" s="3">
        <v>6450</v>
      </c>
      <c r="M5140" s="3">
        <v>6450</v>
      </c>
      <c r="N5140" s="107"/>
      <c r="O5140" s="100"/>
      <c r="P5140" s="3">
        <f t="shared" si="80"/>
        <v>12900</v>
      </c>
    </row>
    <row r="5141" spans="1:16" x14ac:dyDescent="0.35">
      <c r="A5141" t="s">
        <v>10</v>
      </c>
      <c r="C5141" t="s">
        <v>19</v>
      </c>
      <c r="D5141" t="s">
        <v>44</v>
      </c>
      <c r="E5141" t="s">
        <v>363</v>
      </c>
      <c r="F5141" t="s">
        <v>364</v>
      </c>
      <c r="G5141">
        <v>4588</v>
      </c>
      <c r="H5141" t="s">
        <v>365</v>
      </c>
      <c r="I5141">
        <v>63300033</v>
      </c>
      <c r="J5141" t="s">
        <v>1661</v>
      </c>
      <c r="K5141" s="3"/>
      <c r="L5141" s="3">
        <v>640</v>
      </c>
      <c r="M5141" s="3">
        <v>640</v>
      </c>
      <c r="N5141" s="107"/>
      <c r="O5141" s="100"/>
      <c r="P5141" s="3">
        <f t="shared" si="80"/>
        <v>1280</v>
      </c>
    </row>
    <row r="5142" spans="1:16" x14ac:dyDescent="0.35">
      <c r="A5142" t="s">
        <v>10</v>
      </c>
      <c r="C5142" t="s">
        <v>19</v>
      </c>
      <c r="D5142" t="s">
        <v>44</v>
      </c>
      <c r="E5142" t="s">
        <v>363</v>
      </c>
      <c r="F5142" t="s">
        <v>364</v>
      </c>
      <c r="G5142">
        <v>4588</v>
      </c>
      <c r="H5142" t="s">
        <v>365</v>
      </c>
      <c r="I5142">
        <v>63300056</v>
      </c>
      <c r="J5142" t="s">
        <v>1536</v>
      </c>
      <c r="K5142" s="3"/>
      <c r="L5142" s="3">
        <v>326767.295836</v>
      </c>
      <c r="M5142" s="3">
        <v>338204.15119025996</v>
      </c>
      <c r="N5142" s="107"/>
      <c r="O5142" s="100"/>
      <c r="P5142" s="3">
        <f t="shared" si="80"/>
        <v>664971.44702625996</v>
      </c>
    </row>
    <row r="5143" spans="1:16" x14ac:dyDescent="0.35">
      <c r="A5143" t="s">
        <v>10</v>
      </c>
      <c r="C5143" t="s">
        <v>19</v>
      </c>
      <c r="D5143" t="s">
        <v>44</v>
      </c>
      <c r="E5143" t="s">
        <v>363</v>
      </c>
      <c r="F5143" t="s">
        <v>364</v>
      </c>
      <c r="G5143">
        <v>4588</v>
      </c>
      <c r="H5143" t="s">
        <v>365</v>
      </c>
      <c r="I5143">
        <v>63300065</v>
      </c>
      <c r="J5143" t="s">
        <v>1627</v>
      </c>
      <c r="K5143" s="3"/>
      <c r="L5143" s="3">
        <v>1</v>
      </c>
      <c r="M5143" s="3">
        <v>1</v>
      </c>
      <c r="N5143" s="107"/>
      <c r="O5143" s="100"/>
      <c r="P5143" s="3">
        <f t="shared" si="80"/>
        <v>2</v>
      </c>
    </row>
    <row r="5144" spans="1:16" x14ac:dyDescent="0.35">
      <c r="A5144" t="s">
        <v>10</v>
      </c>
      <c r="C5144" t="s">
        <v>19</v>
      </c>
      <c r="D5144" t="s">
        <v>44</v>
      </c>
      <c r="E5144" t="s">
        <v>366</v>
      </c>
      <c r="F5144" t="s">
        <v>367</v>
      </c>
      <c r="G5144">
        <v>4588</v>
      </c>
      <c r="H5144" t="s">
        <v>365</v>
      </c>
      <c r="I5144">
        <v>63300056</v>
      </c>
      <c r="J5144" t="s">
        <v>1536</v>
      </c>
      <c r="K5144" s="3"/>
      <c r="L5144" s="3">
        <v>96040.498047114481</v>
      </c>
      <c r="M5144" s="3">
        <v>99401.915478763476</v>
      </c>
      <c r="N5144" s="107"/>
      <c r="O5144" s="100"/>
      <c r="P5144" s="3">
        <f t="shared" si="80"/>
        <v>195442.41352587796</v>
      </c>
    </row>
    <row r="5145" spans="1:16" x14ac:dyDescent="0.35">
      <c r="A5145" t="s">
        <v>10</v>
      </c>
      <c r="C5145" t="s">
        <v>19</v>
      </c>
      <c r="D5145" t="s">
        <v>44</v>
      </c>
      <c r="E5145" t="s">
        <v>368</v>
      </c>
      <c r="F5145" t="s">
        <v>369</v>
      </c>
      <c r="G5145">
        <v>4588</v>
      </c>
      <c r="H5145" t="s">
        <v>365</v>
      </c>
      <c r="I5145">
        <v>63300056</v>
      </c>
      <c r="J5145" t="s">
        <v>1536</v>
      </c>
      <c r="K5145" s="3"/>
      <c r="L5145" s="3">
        <v>83335.456892637259</v>
      </c>
      <c r="M5145" s="3">
        <v>86252.197883879562</v>
      </c>
      <c r="N5145" s="107"/>
      <c r="O5145" s="100"/>
      <c r="P5145" s="3">
        <f t="shared" si="80"/>
        <v>169587.65477651684</v>
      </c>
    </row>
    <row r="5146" spans="1:16" x14ac:dyDescent="0.35">
      <c r="A5146" t="s">
        <v>10</v>
      </c>
      <c r="C5146" t="s">
        <v>19</v>
      </c>
      <c r="D5146" t="s">
        <v>44</v>
      </c>
      <c r="E5146" t="s">
        <v>368</v>
      </c>
      <c r="F5146" t="s">
        <v>369</v>
      </c>
      <c r="G5146">
        <v>4588</v>
      </c>
      <c r="H5146" t="s">
        <v>365</v>
      </c>
      <c r="I5146">
        <v>63300065</v>
      </c>
      <c r="J5146" t="s">
        <v>1627</v>
      </c>
      <c r="K5146" s="3"/>
      <c r="L5146" s="3">
        <v>232770</v>
      </c>
      <c r="M5146" s="3">
        <v>232770</v>
      </c>
      <c r="N5146" s="107"/>
      <c r="O5146" s="100"/>
      <c r="P5146" s="3">
        <f t="shared" si="80"/>
        <v>465540</v>
      </c>
    </row>
    <row r="5147" spans="1:16" x14ac:dyDescent="0.35">
      <c r="A5147" t="s">
        <v>10</v>
      </c>
      <c r="C5147" t="s">
        <v>19</v>
      </c>
      <c r="D5147" t="s">
        <v>44</v>
      </c>
      <c r="E5147" t="s">
        <v>368</v>
      </c>
      <c r="F5147" t="s">
        <v>369</v>
      </c>
      <c r="G5147">
        <v>4588</v>
      </c>
      <c r="H5147" t="s">
        <v>365</v>
      </c>
      <c r="I5147">
        <v>63300152</v>
      </c>
      <c r="J5147" t="s">
        <v>1741</v>
      </c>
      <c r="K5147" s="3"/>
      <c r="L5147" s="3">
        <v>311100</v>
      </c>
      <c r="M5147" s="3">
        <v>311100</v>
      </c>
      <c r="N5147" s="107"/>
      <c r="O5147" s="100"/>
      <c r="P5147" s="3">
        <f t="shared" si="80"/>
        <v>622200</v>
      </c>
    </row>
    <row r="5148" spans="1:16" x14ac:dyDescent="0.35">
      <c r="A5148" t="s">
        <v>10</v>
      </c>
      <c r="C5148" t="s">
        <v>19</v>
      </c>
      <c r="D5148" t="s">
        <v>44</v>
      </c>
      <c r="E5148" t="s">
        <v>1717</v>
      </c>
      <c r="F5148" t="s">
        <v>1718</v>
      </c>
      <c r="G5148">
        <v>4588</v>
      </c>
      <c r="H5148" t="s">
        <v>365</v>
      </c>
      <c r="I5148">
        <v>63300150</v>
      </c>
      <c r="J5148" t="s">
        <v>1680</v>
      </c>
      <c r="K5148" s="3"/>
      <c r="L5148" s="3">
        <v>530604</v>
      </c>
      <c r="M5148" s="3">
        <v>541216.07999999996</v>
      </c>
      <c r="N5148" s="107"/>
      <c r="O5148" s="100"/>
      <c r="P5148" s="3">
        <f t="shared" si="80"/>
        <v>1071820.08</v>
      </c>
    </row>
    <row r="5149" spans="1:16" x14ac:dyDescent="0.35">
      <c r="A5149" t="s">
        <v>10</v>
      </c>
      <c r="C5149" t="s">
        <v>19</v>
      </c>
      <c r="D5149" t="s">
        <v>44</v>
      </c>
      <c r="E5149" t="s">
        <v>1717</v>
      </c>
      <c r="F5149" t="s">
        <v>1718</v>
      </c>
      <c r="G5149">
        <v>4588</v>
      </c>
      <c r="H5149" t="s">
        <v>365</v>
      </c>
      <c r="I5149">
        <v>63300152</v>
      </c>
      <c r="J5149" t="s">
        <v>1741</v>
      </c>
      <c r="K5149" s="3"/>
      <c r="L5149" s="3">
        <v>510000</v>
      </c>
      <c r="M5149" s="3">
        <v>510000</v>
      </c>
      <c r="N5149" s="107"/>
      <c r="O5149" s="100"/>
      <c r="P5149" s="3">
        <f t="shared" si="80"/>
        <v>1020000</v>
      </c>
    </row>
    <row r="5150" spans="1:16" x14ac:dyDescent="0.35">
      <c r="A5150" t="s">
        <v>10</v>
      </c>
      <c r="C5150" t="s">
        <v>19</v>
      </c>
      <c r="D5150" t="s">
        <v>44</v>
      </c>
      <c r="E5150" t="s">
        <v>370</v>
      </c>
      <c r="F5150" t="s">
        <v>371</v>
      </c>
      <c r="G5150">
        <v>4588</v>
      </c>
      <c r="H5150" t="s">
        <v>365</v>
      </c>
      <c r="I5150">
        <v>63300056</v>
      </c>
      <c r="J5150" t="s">
        <v>1536</v>
      </c>
      <c r="K5150" s="3"/>
      <c r="L5150" s="3">
        <v>53793.774694055239</v>
      </c>
      <c r="M5150" s="3">
        <v>55676.556808347166</v>
      </c>
      <c r="N5150" s="107"/>
      <c r="O5150" s="100"/>
      <c r="P5150" s="3">
        <f t="shared" si="80"/>
        <v>109470.33150240241</v>
      </c>
    </row>
    <row r="5151" spans="1:16" x14ac:dyDescent="0.35">
      <c r="A5151" t="s">
        <v>10</v>
      </c>
      <c r="C5151" t="s">
        <v>19</v>
      </c>
      <c r="D5151" t="s">
        <v>44</v>
      </c>
      <c r="E5151" t="s">
        <v>370</v>
      </c>
      <c r="F5151" t="s">
        <v>371</v>
      </c>
      <c r="G5151">
        <v>4588</v>
      </c>
      <c r="H5151" t="s">
        <v>365</v>
      </c>
      <c r="I5151">
        <v>63300152</v>
      </c>
      <c r="J5151" t="s">
        <v>1741</v>
      </c>
      <c r="K5151" s="3"/>
      <c r="L5151" s="3">
        <v>4858668.0000004163</v>
      </c>
      <c r="M5151" s="3">
        <v>4955841.360000425</v>
      </c>
      <c r="N5151" s="107"/>
      <c r="O5151" s="100"/>
      <c r="P5151" s="3">
        <f t="shared" si="80"/>
        <v>9814509.3600008413</v>
      </c>
    </row>
    <row r="5152" spans="1:16" x14ac:dyDescent="0.35">
      <c r="A5152" t="s">
        <v>10</v>
      </c>
      <c r="C5152" t="s">
        <v>19</v>
      </c>
      <c r="D5152" t="s">
        <v>44</v>
      </c>
      <c r="E5152" t="s">
        <v>1792</v>
      </c>
      <c r="F5152" t="s">
        <v>1793</v>
      </c>
      <c r="G5152">
        <v>4588</v>
      </c>
      <c r="H5152" t="s">
        <v>365</v>
      </c>
      <c r="I5152">
        <v>63300152</v>
      </c>
      <c r="J5152" t="s">
        <v>1741</v>
      </c>
      <c r="K5152" s="3"/>
      <c r="L5152" s="3">
        <v>520200.00000041618</v>
      </c>
      <c r="M5152" s="3">
        <v>530604.00000042457</v>
      </c>
      <c r="N5152" s="107"/>
      <c r="O5152" s="100"/>
      <c r="P5152" s="3">
        <f t="shared" si="80"/>
        <v>1050804.0000008408</v>
      </c>
    </row>
    <row r="5153" spans="1:16" x14ac:dyDescent="0.35">
      <c r="A5153" t="s">
        <v>10</v>
      </c>
      <c r="C5153" t="s">
        <v>19</v>
      </c>
      <c r="D5153" t="s">
        <v>44</v>
      </c>
      <c r="E5153" t="s">
        <v>1083</v>
      </c>
      <c r="F5153" t="s">
        <v>1084</v>
      </c>
      <c r="G5153">
        <v>1423</v>
      </c>
      <c r="H5153" t="s">
        <v>1085</v>
      </c>
      <c r="I5153">
        <v>63300056</v>
      </c>
      <c r="J5153" t="s">
        <v>1536</v>
      </c>
      <c r="K5153" s="3"/>
      <c r="L5153" s="3">
        <v>294412.78799999994</v>
      </c>
      <c r="M5153" s="3">
        <v>304717.23557999992</v>
      </c>
      <c r="N5153" s="107"/>
      <c r="O5153" s="100"/>
      <c r="P5153" s="3">
        <f t="shared" si="80"/>
        <v>599130.0235799998</v>
      </c>
    </row>
    <row r="5154" spans="1:16" x14ac:dyDescent="0.35">
      <c r="A5154" t="s">
        <v>10</v>
      </c>
      <c r="C5154" t="s">
        <v>19</v>
      </c>
      <c r="D5154" t="s">
        <v>44</v>
      </c>
      <c r="E5154" t="s">
        <v>1120</v>
      </c>
      <c r="F5154" t="s">
        <v>1121</v>
      </c>
      <c r="G5154">
        <v>1402</v>
      </c>
      <c r="H5154" t="s">
        <v>47</v>
      </c>
      <c r="I5154">
        <v>63300033</v>
      </c>
      <c r="J5154" t="s">
        <v>1661</v>
      </c>
      <c r="K5154" s="3"/>
      <c r="L5154" s="3">
        <v>2400</v>
      </c>
      <c r="M5154" s="3">
        <v>2400</v>
      </c>
      <c r="N5154" s="107"/>
      <c r="O5154" s="100"/>
      <c r="P5154" s="3">
        <f t="shared" si="80"/>
        <v>4800</v>
      </c>
    </row>
    <row r="5155" spans="1:16" x14ac:dyDescent="0.35">
      <c r="A5155" t="s">
        <v>10</v>
      </c>
      <c r="C5155" t="s">
        <v>19</v>
      </c>
      <c r="D5155" t="s">
        <v>44</v>
      </c>
      <c r="E5155" t="s">
        <v>1120</v>
      </c>
      <c r="F5155" t="s">
        <v>1121</v>
      </c>
      <c r="G5155">
        <v>1402</v>
      </c>
      <c r="H5155" t="s">
        <v>47</v>
      </c>
      <c r="I5155">
        <v>63300056</v>
      </c>
      <c r="J5155" t="s">
        <v>1536</v>
      </c>
      <c r="K5155" s="3"/>
      <c r="L5155" s="3">
        <v>72571.926665339168</v>
      </c>
      <c r="M5155" s="3">
        <v>75111.944098626031</v>
      </c>
      <c r="N5155" s="107"/>
      <c r="O5155" s="100"/>
      <c r="P5155" s="3">
        <f t="shared" si="80"/>
        <v>147683.87076396518</v>
      </c>
    </row>
    <row r="5156" spans="1:16" x14ac:dyDescent="0.35">
      <c r="A5156" t="s">
        <v>10</v>
      </c>
      <c r="C5156" t="s">
        <v>19</v>
      </c>
      <c r="D5156" t="s">
        <v>44</v>
      </c>
      <c r="E5156" t="s">
        <v>45</v>
      </c>
      <c r="F5156" t="s">
        <v>46</v>
      </c>
      <c r="G5156">
        <v>1402</v>
      </c>
      <c r="H5156" t="s">
        <v>47</v>
      </c>
      <c r="I5156">
        <v>63300030</v>
      </c>
      <c r="J5156" t="s">
        <v>1488</v>
      </c>
      <c r="K5156" s="3"/>
      <c r="L5156" s="3">
        <v>15000</v>
      </c>
      <c r="M5156" s="3">
        <v>15000</v>
      </c>
      <c r="N5156" s="107"/>
      <c r="O5156" s="100"/>
      <c r="P5156" s="3">
        <f t="shared" si="80"/>
        <v>30000</v>
      </c>
    </row>
    <row r="5157" spans="1:16" x14ac:dyDescent="0.35">
      <c r="A5157" t="s">
        <v>10</v>
      </c>
      <c r="C5157" t="s">
        <v>19</v>
      </c>
      <c r="D5157" t="s">
        <v>44</v>
      </c>
      <c r="E5157" t="s">
        <v>45</v>
      </c>
      <c r="F5157" t="s">
        <v>46</v>
      </c>
      <c r="G5157">
        <v>1402</v>
      </c>
      <c r="H5157" t="s">
        <v>47</v>
      </c>
      <c r="I5157">
        <v>63300031</v>
      </c>
      <c r="J5157" t="s">
        <v>16</v>
      </c>
      <c r="K5157" s="3"/>
      <c r="L5157" s="3">
        <v>244800</v>
      </c>
      <c r="M5157" s="3">
        <v>244800</v>
      </c>
      <c r="N5157" s="107"/>
      <c r="O5157" s="100"/>
      <c r="P5157" s="3">
        <f t="shared" si="80"/>
        <v>489600</v>
      </c>
    </row>
    <row r="5158" spans="1:16" x14ac:dyDescent="0.35">
      <c r="A5158" t="s">
        <v>10</v>
      </c>
      <c r="C5158" t="s">
        <v>19</v>
      </c>
      <c r="D5158" t="s">
        <v>44</v>
      </c>
      <c r="E5158" t="s">
        <v>45</v>
      </c>
      <c r="F5158" t="s">
        <v>46</v>
      </c>
      <c r="G5158">
        <v>1402</v>
      </c>
      <c r="H5158" t="s">
        <v>47</v>
      </c>
      <c r="I5158">
        <v>63300033</v>
      </c>
      <c r="J5158" t="s">
        <v>1661</v>
      </c>
      <c r="K5158" s="3"/>
      <c r="L5158" s="3">
        <v>124579</v>
      </c>
      <c r="M5158" s="3">
        <v>124579</v>
      </c>
      <c r="N5158" s="107"/>
      <c r="O5158" s="100"/>
      <c r="P5158" s="3">
        <f t="shared" si="80"/>
        <v>249158</v>
      </c>
    </row>
    <row r="5159" spans="1:16" x14ac:dyDescent="0.35">
      <c r="A5159" t="s">
        <v>10</v>
      </c>
      <c r="C5159" t="s">
        <v>19</v>
      </c>
      <c r="D5159" t="s">
        <v>44</v>
      </c>
      <c r="E5159" t="s">
        <v>45</v>
      </c>
      <c r="F5159" t="s">
        <v>46</v>
      </c>
      <c r="G5159">
        <v>1402</v>
      </c>
      <c r="H5159" t="s">
        <v>47</v>
      </c>
      <c r="I5159">
        <v>63300056</v>
      </c>
      <c r="J5159" t="s">
        <v>1536</v>
      </c>
      <c r="K5159" s="3"/>
      <c r="L5159" s="3">
        <v>767751.40196421265</v>
      </c>
      <c r="M5159" s="3">
        <v>794622.70103296009</v>
      </c>
      <c r="N5159" s="107"/>
      <c r="O5159" s="100"/>
      <c r="P5159" s="3">
        <f t="shared" si="80"/>
        <v>1562374.1029971726</v>
      </c>
    </row>
    <row r="5160" spans="1:16" x14ac:dyDescent="0.35">
      <c r="A5160" t="s">
        <v>10</v>
      </c>
      <c r="C5160" t="s">
        <v>19</v>
      </c>
      <c r="D5160" t="s">
        <v>44</v>
      </c>
      <c r="E5160" t="s">
        <v>45</v>
      </c>
      <c r="F5160" t="s">
        <v>46</v>
      </c>
      <c r="G5160">
        <v>1402</v>
      </c>
      <c r="H5160" t="s">
        <v>47</v>
      </c>
      <c r="I5160">
        <v>63300060</v>
      </c>
      <c r="J5160" t="s">
        <v>1546</v>
      </c>
      <c r="K5160" s="3"/>
      <c r="L5160" s="3">
        <v>12000</v>
      </c>
      <c r="M5160" s="3">
        <v>12000</v>
      </c>
      <c r="N5160" s="107"/>
      <c r="O5160" s="100"/>
      <c r="P5160" s="3">
        <f t="shared" si="80"/>
        <v>24000</v>
      </c>
    </row>
    <row r="5161" spans="1:16" x14ac:dyDescent="0.35">
      <c r="A5161" t="s">
        <v>10</v>
      </c>
      <c r="C5161" t="s">
        <v>19</v>
      </c>
      <c r="D5161" t="s">
        <v>44</v>
      </c>
      <c r="E5161" t="s">
        <v>45</v>
      </c>
      <c r="F5161" t="s">
        <v>46</v>
      </c>
      <c r="G5161">
        <v>1402</v>
      </c>
      <c r="H5161" t="s">
        <v>47</v>
      </c>
      <c r="I5161">
        <v>63300075</v>
      </c>
      <c r="J5161" t="s">
        <v>1480</v>
      </c>
      <c r="K5161" s="3"/>
      <c r="L5161" s="3">
        <v>17101.734999999997</v>
      </c>
      <c r="M5161" s="3">
        <v>17358.261024999996</v>
      </c>
      <c r="N5161" s="107"/>
      <c r="O5161" s="100"/>
      <c r="P5161" s="3">
        <f t="shared" si="80"/>
        <v>34459.996024999993</v>
      </c>
    </row>
    <row r="5162" spans="1:16" x14ac:dyDescent="0.35">
      <c r="A5162" t="s">
        <v>10</v>
      </c>
      <c r="C5162" t="s">
        <v>19</v>
      </c>
      <c r="D5162" t="s">
        <v>44</v>
      </c>
      <c r="E5162" t="s">
        <v>45</v>
      </c>
      <c r="F5162" t="s">
        <v>46</v>
      </c>
      <c r="G5162">
        <v>1402</v>
      </c>
      <c r="H5162" t="s">
        <v>47</v>
      </c>
      <c r="I5162">
        <v>63300150</v>
      </c>
      <c r="J5162" t="s">
        <v>1680</v>
      </c>
      <c r="K5162" s="3"/>
      <c r="L5162" s="3">
        <v>239708.16</v>
      </c>
      <c r="M5162" s="3">
        <v>244502.32320000001</v>
      </c>
      <c r="N5162" s="107"/>
      <c r="O5162" s="100"/>
      <c r="P5162" s="3">
        <f t="shared" si="80"/>
        <v>484210.48320000002</v>
      </c>
    </row>
    <row r="5163" spans="1:16" x14ac:dyDescent="0.35">
      <c r="A5163" t="s">
        <v>10</v>
      </c>
      <c r="C5163" t="s">
        <v>19</v>
      </c>
      <c r="D5163" t="s">
        <v>115</v>
      </c>
      <c r="E5163" t="s">
        <v>1148</v>
      </c>
      <c r="F5163" t="s">
        <v>1149</v>
      </c>
      <c r="G5163">
        <v>1320</v>
      </c>
      <c r="H5163" t="s">
        <v>1150</v>
      </c>
      <c r="I5163">
        <v>63300056</v>
      </c>
      <c r="J5163" t="s">
        <v>1536</v>
      </c>
      <c r="K5163" s="3"/>
      <c r="L5163" s="3">
        <v>201896.50962932134</v>
      </c>
      <c r="M5163" s="3">
        <v>208962.88746634757</v>
      </c>
      <c r="N5163" s="107"/>
      <c r="O5163" s="100"/>
      <c r="P5163" s="3">
        <f t="shared" si="80"/>
        <v>410859.39709566894</v>
      </c>
    </row>
    <row r="5164" spans="1:16" x14ac:dyDescent="0.35">
      <c r="A5164" t="s">
        <v>10</v>
      </c>
      <c r="C5164" t="s">
        <v>19</v>
      </c>
      <c r="D5164" t="s">
        <v>115</v>
      </c>
      <c r="E5164" t="s">
        <v>1144</v>
      </c>
      <c r="F5164" t="s">
        <v>1145</v>
      </c>
      <c r="G5164">
        <v>1321</v>
      </c>
      <c r="H5164" t="s">
        <v>1145</v>
      </c>
      <c r="I5164">
        <v>63300033</v>
      </c>
      <c r="J5164" t="s">
        <v>1661</v>
      </c>
      <c r="K5164" s="3"/>
      <c r="L5164" s="3">
        <v>5199.9999995999997</v>
      </c>
      <c r="M5164" s="3">
        <v>5199.9999995999997</v>
      </c>
      <c r="N5164" s="107"/>
      <c r="O5164" s="100"/>
      <c r="P5164" s="3">
        <f t="shared" si="80"/>
        <v>10399.999999199999</v>
      </c>
    </row>
    <row r="5165" spans="1:16" x14ac:dyDescent="0.35">
      <c r="A5165" t="s">
        <v>10</v>
      </c>
      <c r="C5165" t="s">
        <v>19</v>
      </c>
      <c r="D5165" t="s">
        <v>115</v>
      </c>
      <c r="E5165" t="s">
        <v>1144</v>
      </c>
      <c r="F5165" t="s">
        <v>1145</v>
      </c>
      <c r="G5165">
        <v>1321</v>
      </c>
      <c r="H5165" t="s">
        <v>1145</v>
      </c>
      <c r="I5165">
        <v>63300056</v>
      </c>
      <c r="J5165" t="s">
        <v>1536</v>
      </c>
      <c r="K5165" s="3"/>
      <c r="L5165" s="3">
        <v>165014.71207961309</v>
      </c>
      <c r="M5165" s="3">
        <v>170790.22700239954</v>
      </c>
      <c r="N5165" s="107"/>
      <c r="O5165" s="100"/>
      <c r="P5165" s="3">
        <f t="shared" si="80"/>
        <v>335804.93908201263</v>
      </c>
    </row>
    <row r="5166" spans="1:16" x14ac:dyDescent="0.35">
      <c r="A5166" t="s">
        <v>10</v>
      </c>
      <c r="C5166" t="s">
        <v>19</v>
      </c>
      <c r="D5166" t="s">
        <v>115</v>
      </c>
      <c r="E5166" t="s">
        <v>1146</v>
      </c>
      <c r="F5166" t="s">
        <v>1147</v>
      </c>
      <c r="G5166">
        <v>1321</v>
      </c>
      <c r="H5166" t="s">
        <v>1145</v>
      </c>
      <c r="I5166">
        <v>63300030</v>
      </c>
      <c r="J5166" t="s">
        <v>1488</v>
      </c>
      <c r="K5166" s="3"/>
      <c r="L5166" s="3">
        <v>2000</v>
      </c>
      <c r="M5166" s="3">
        <v>2000</v>
      </c>
      <c r="N5166" s="107"/>
      <c r="O5166" s="100"/>
      <c r="P5166" s="3">
        <f t="shared" si="80"/>
        <v>4000</v>
      </c>
    </row>
    <row r="5167" spans="1:16" x14ac:dyDescent="0.35">
      <c r="A5167" t="s">
        <v>10</v>
      </c>
      <c r="C5167" t="s">
        <v>19</v>
      </c>
      <c r="D5167" t="s">
        <v>115</v>
      </c>
      <c r="E5167" t="s">
        <v>1146</v>
      </c>
      <c r="F5167" t="s">
        <v>1147</v>
      </c>
      <c r="G5167">
        <v>1321</v>
      </c>
      <c r="H5167" t="s">
        <v>1145</v>
      </c>
      <c r="I5167">
        <v>63300056</v>
      </c>
      <c r="J5167" t="s">
        <v>1536</v>
      </c>
      <c r="K5167" s="3"/>
      <c r="L5167" s="3">
        <v>30062.793332508027</v>
      </c>
      <c r="M5167" s="3">
        <v>31114.991099145805</v>
      </c>
      <c r="N5167" s="107"/>
      <c r="O5167" s="100"/>
      <c r="P5167" s="3">
        <f t="shared" si="80"/>
        <v>61177.784431653832</v>
      </c>
    </row>
    <row r="5168" spans="1:16" x14ac:dyDescent="0.35">
      <c r="A5168" t="s">
        <v>10</v>
      </c>
      <c r="C5168" t="s">
        <v>19</v>
      </c>
      <c r="D5168" t="s">
        <v>115</v>
      </c>
      <c r="E5168" t="s">
        <v>1141</v>
      </c>
      <c r="F5168" t="s">
        <v>1142</v>
      </c>
      <c r="G5168">
        <v>1322</v>
      </c>
      <c r="H5168" t="s">
        <v>1143</v>
      </c>
      <c r="I5168">
        <v>63300030</v>
      </c>
      <c r="J5168" t="s">
        <v>1488</v>
      </c>
      <c r="K5168" s="3"/>
      <c r="L5168" s="3">
        <v>4503.9999995999997</v>
      </c>
      <c r="M5168" s="3">
        <v>4503.9999995999997</v>
      </c>
      <c r="N5168" s="107"/>
      <c r="O5168" s="100"/>
      <c r="P5168" s="3">
        <f t="shared" si="80"/>
        <v>9007.9999991999994</v>
      </c>
    </row>
    <row r="5169" spans="1:16" x14ac:dyDescent="0.35">
      <c r="A5169" t="s">
        <v>10</v>
      </c>
      <c r="C5169" t="s">
        <v>19</v>
      </c>
      <c r="D5169" t="s">
        <v>115</v>
      </c>
      <c r="E5169" t="s">
        <v>1141</v>
      </c>
      <c r="F5169" t="s">
        <v>1142</v>
      </c>
      <c r="G5169">
        <v>1322</v>
      </c>
      <c r="H5169" t="s">
        <v>1143</v>
      </c>
      <c r="I5169">
        <v>63300056</v>
      </c>
      <c r="J5169" t="s">
        <v>1536</v>
      </c>
      <c r="K5169" s="3"/>
      <c r="L5169" s="3">
        <v>675148.70709658007</v>
      </c>
      <c r="M5169" s="3">
        <v>698778.9118449603</v>
      </c>
      <c r="N5169" s="107"/>
      <c r="O5169" s="100"/>
      <c r="P5169" s="3">
        <f t="shared" si="80"/>
        <v>1373927.6189415404</v>
      </c>
    </row>
    <row r="5170" spans="1:16" x14ac:dyDescent="0.35">
      <c r="A5170" t="s">
        <v>10</v>
      </c>
      <c r="C5170" t="s">
        <v>19</v>
      </c>
      <c r="D5170" t="s">
        <v>115</v>
      </c>
      <c r="E5170" t="s">
        <v>1507</v>
      </c>
      <c r="F5170" t="s">
        <v>1508</v>
      </c>
      <c r="G5170">
        <v>1322</v>
      </c>
      <c r="H5170" t="s">
        <v>1143</v>
      </c>
      <c r="I5170">
        <v>63300030</v>
      </c>
      <c r="J5170" t="s">
        <v>1488</v>
      </c>
      <c r="K5170" s="3"/>
      <c r="L5170" s="3">
        <v>2000.0000004000001</v>
      </c>
      <c r="M5170" s="3">
        <v>2000.0000004000001</v>
      </c>
      <c r="N5170" s="107"/>
      <c r="O5170" s="100"/>
      <c r="P5170" s="3">
        <f t="shared" si="80"/>
        <v>4000.0000008000002</v>
      </c>
    </row>
    <row r="5171" spans="1:16" x14ac:dyDescent="0.35">
      <c r="A5171" t="s">
        <v>10</v>
      </c>
      <c r="C5171" t="s">
        <v>19</v>
      </c>
      <c r="D5171" t="s">
        <v>115</v>
      </c>
      <c r="E5171" t="s">
        <v>1135</v>
      </c>
      <c r="F5171" t="s">
        <v>1136</v>
      </c>
      <c r="G5171">
        <v>1350</v>
      </c>
      <c r="H5171" t="s">
        <v>1137</v>
      </c>
      <c r="I5171">
        <v>63300030</v>
      </c>
      <c r="J5171" t="s">
        <v>1488</v>
      </c>
      <c r="K5171" s="3"/>
      <c r="L5171" s="3">
        <v>16967.04</v>
      </c>
      <c r="M5171" s="3">
        <v>16967.04</v>
      </c>
      <c r="N5171" s="107"/>
      <c r="O5171" s="100"/>
      <c r="P5171" s="3">
        <f t="shared" si="80"/>
        <v>33934.080000000002</v>
      </c>
    </row>
    <row r="5172" spans="1:16" x14ac:dyDescent="0.35">
      <c r="A5172" t="s">
        <v>10</v>
      </c>
      <c r="C5172" t="s">
        <v>19</v>
      </c>
      <c r="D5172" t="s">
        <v>115</v>
      </c>
      <c r="E5172" t="s">
        <v>1135</v>
      </c>
      <c r="F5172" t="s">
        <v>1136</v>
      </c>
      <c r="G5172">
        <v>1350</v>
      </c>
      <c r="H5172" t="s">
        <v>1137</v>
      </c>
      <c r="I5172">
        <v>63300033</v>
      </c>
      <c r="J5172" t="s">
        <v>1661</v>
      </c>
      <c r="K5172" s="3"/>
      <c r="L5172" s="3">
        <v>10627.999999199999</v>
      </c>
      <c r="M5172" s="3">
        <v>10627.999999199999</v>
      </c>
      <c r="N5172" s="107"/>
      <c r="O5172" s="100"/>
      <c r="P5172" s="3">
        <f t="shared" si="80"/>
        <v>21255.999998399999</v>
      </c>
    </row>
    <row r="5173" spans="1:16" x14ac:dyDescent="0.35">
      <c r="A5173" t="s">
        <v>10</v>
      </c>
      <c r="C5173" t="s">
        <v>19</v>
      </c>
      <c r="D5173" t="s">
        <v>115</v>
      </c>
      <c r="E5173" t="s">
        <v>1135</v>
      </c>
      <c r="F5173" t="s">
        <v>1136</v>
      </c>
      <c r="G5173">
        <v>1350</v>
      </c>
      <c r="H5173" t="s">
        <v>1137</v>
      </c>
      <c r="I5173">
        <v>63300056</v>
      </c>
      <c r="J5173" t="s">
        <v>1536</v>
      </c>
      <c r="K5173" s="3"/>
      <c r="L5173" s="3">
        <v>201896.50962932134</v>
      </c>
      <c r="M5173" s="3">
        <v>208962.88746634757</v>
      </c>
      <c r="N5173" s="107"/>
      <c r="O5173" s="100"/>
      <c r="P5173" s="3">
        <f t="shared" si="80"/>
        <v>410859.39709566894</v>
      </c>
    </row>
    <row r="5174" spans="1:16" x14ac:dyDescent="0.35">
      <c r="A5174" t="s">
        <v>10</v>
      </c>
      <c r="C5174" t="s">
        <v>19</v>
      </c>
      <c r="D5174" t="s">
        <v>115</v>
      </c>
      <c r="E5174" t="s">
        <v>1135</v>
      </c>
      <c r="F5174" t="s">
        <v>1136</v>
      </c>
      <c r="G5174">
        <v>1350</v>
      </c>
      <c r="H5174" t="s">
        <v>1137</v>
      </c>
      <c r="I5174">
        <v>63300150</v>
      </c>
      <c r="J5174" t="s">
        <v>1680</v>
      </c>
      <c r="K5174" s="3"/>
      <c r="L5174" s="3">
        <v>58349.460672000001</v>
      </c>
      <c r="M5174" s="3">
        <v>59516.449885440001</v>
      </c>
      <c r="N5174" s="107"/>
      <c r="O5174" s="100"/>
      <c r="P5174" s="3">
        <f t="shared" si="80"/>
        <v>117865.91055744</v>
      </c>
    </row>
    <row r="5175" spans="1:16" x14ac:dyDescent="0.35">
      <c r="A5175" t="s">
        <v>10</v>
      </c>
      <c r="C5175" t="s">
        <v>19</v>
      </c>
      <c r="D5175" t="s">
        <v>115</v>
      </c>
      <c r="E5175" t="s">
        <v>1130</v>
      </c>
      <c r="F5175" t="s">
        <v>1131</v>
      </c>
      <c r="G5175">
        <v>1351</v>
      </c>
      <c r="H5175" t="s">
        <v>1132</v>
      </c>
      <c r="I5175">
        <v>63300030</v>
      </c>
      <c r="J5175" t="s">
        <v>1488</v>
      </c>
      <c r="K5175" s="3"/>
      <c r="L5175" s="3">
        <v>12000</v>
      </c>
      <c r="M5175" s="3">
        <v>12000</v>
      </c>
      <c r="N5175" s="107"/>
      <c r="O5175" s="100"/>
      <c r="P5175" s="3">
        <f t="shared" si="80"/>
        <v>24000</v>
      </c>
    </row>
    <row r="5176" spans="1:16" x14ac:dyDescent="0.35">
      <c r="A5176" t="s">
        <v>10</v>
      </c>
      <c r="C5176" t="s">
        <v>19</v>
      </c>
      <c r="D5176" t="s">
        <v>115</v>
      </c>
      <c r="E5176" t="s">
        <v>1130</v>
      </c>
      <c r="F5176" t="s">
        <v>1131</v>
      </c>
      <c r="G5176">
        <v>1351</v>
      </c>
      <c r="H5176" t="s">
        <v>1132</v>
      </c>
      <c r="I5176">
        <v>63300033</v>
      </c>
      <c r="J5176" t="s">
        <v>1661</v>
      </c>
      <c r="K5176" s="3"/>
      <c r="L5176" s="3">
        <v>2000.0000004000001</v>
      </c>
      <c r="M5176" s="3">
        <v>2000.0000004000001</v>
      </c>
      <c r="N5176" s="107"/>
      <c r="O5176" s="100"/>
      <c r="P5176" s="3">
        <f t="shared" si="80"/>
        <v>4000.0000008000002</v>
      </c>
    </row>
    <row r="5177" spans="1:16" x14ac:dyDescent="0.35">
      <c r="A5177" t="s">
        <v>10</v>
      </c>
      <c r="C5177" t="s">
        <v>19</v>
      </c>
      <c r="D5177" t="s">
        <v>115</v>
      </c>
      <c r="E5177" t="s">
        <v>1130</v>
      </c>
      <c r="F5177" t="s">
        <v>1131</v>
      </c>
      <c r="G5177">
        <v>1351</v>
      </c>
      <c r="H5177" t="s">
        <v>1132</v>
      </c>
      <c r="I5177">
        <v>63300056</v>
      </c>
      <c r="J5177" t="s">
        <v>1536</v>
      </c>
      <c r="K5177" s="3"/>
      <c r="L5177" s="3">
        <v>681978.39240270189</v>
      </c>
      <c r="M5177" s="3">
        <v>705847.63613679644</v>
      </c>
      <c r="N5177" s="107"/>
      <c r="O5177" s="100"/>
      <c r="P5177" s="3">
        <f t="shared" si="80"/>
        <v>1387826.0285394983</v>
      </c>
    </row>
    <row r="5178" spans="1:16" x14ac:dyDescent="0.35">
      <c r="A5178" t="s">
        <v>10</v>
      </c>
      <c r="C5178" t="s">
        <v>19</v>
      </c>
      <c r="D5178" t="s">
        <v>115</v>
      </c>
      <c r="E5178" t="s">
        <v>1130</v>
      </c>
      <c r="F5178" t="s">
        <v>1131</v>
      </c>
      <c r="G5178">
        <v>1351</v>
      </c>
      <c r="H5178" t="s">
        <v>1132</v>
      </c>
      <c r="I5178">
        <v>63300150</v>
      </c>
      <c r="J5178" t="s">
        <v>1680</v>
      </c>
      <c r="K5178" s="3"/>
      <c r="L5178" s="3">
        <v>40974.073200416162</v>
      </c>
      <c r="M5178" s="3">
        <v>41793.554664424482</v>
      </c>
      <c r="N5178" s="107"/>
      <c r="O5178" s="100"/>
      <c r="P5178" s="3">
        <f t="shared" si="80"/>
        <v>82767.627864840644</v>
      </c>
    </row>
    <row r="5179" spans="1:16" x14ac:dyDescent="0.35">
      <c r="A5179" t="s">
        <v>10</v>
      </c>
      <c r="C5179" t="s">
        <v>19</v>
      </c>
      <c r="D5179" t="s">
        <v>115</v>
      </c>
      <c r="E5179" t="s">
        <v>1133</v>
      </c>
      <c r="F5179" t="s">
        <v>1134</v>
      </c>
      <c r="G5179">
        <v>1351</v>
      </c>
      <c r="H5179" t="s">
        <v>1132</v>
      </c>
      <c r="I5179">
        <v>63300056</v>
      </c>
      <c r="J5179" t="s">
        <v>1536</v>
      </c>
      <c r="K5179" s="3"/>
      <c r="L5179" s="3">
        <v>16059.123045419712</v>
      </c>
      <c r="M5179" s="3">
        <v>16621.192352009402</v>
      </c>
      <c r="N5179" s="107"/>
      <c r="O5179" s="100"/>
      <c r="P5179" s="3">
        <f t="shared" si="80"/>
        <v>32680.315397429113</v>
      </c>
    </row>
    <row r="5180" spans="1:16" x14ac:dyDescent="0.35">
      <c r="A5180" t="s">
        <v>10</v>
      </c>
      <c r="C5180" t="s">
        <v>19</v>
      </c>
      <c r="D5180" t="s">
        <v>115</v>
      </c>
      <c r="E5180" t="s">
        <v>1125</v>
      </c>
      <c r="F5180" t="s">
        <v>1126</v>
      </c>
      <c r="G5180">
        <v>1352</v>
      </c>
      <c r="H5180" t="s">
        <v>1127</v>
      </c>
      <c r="I5180">
        <v>63300056</v>
      </c>
      <c r="J5180" t="s">
        <v>1536</v>
      </c>
      <c r="K5180" s="3"/>
      <c r="L5180" s="3">
        <v>438397.04276380548</v>
      </c>
      <c r="M5180" s="3">
        <v>453740.93926053867</v>
      </c>
      <c r="N5180" s="107"/>
      <c r="O5180" s="100"/>
      <c r="P5180" s="3">
        <f t="shared" si="80"/>
        <v>892137.98202434415</v>
      </c>
    </row>
    <row r="5181" spans="1:16" x14ac:dyDescent="0.35">
      <c r="A5181" t="s">
        <v>10</v>
      </c>
      <c r="C5181" t="s">
        <v>19</v>
      </c>
      <c r="D5181" t="s">
        <v>115</v>
      </c>
      <c r="E5181" t="s">
        <v>1128</v>
      </c>
      <c r="F5181" t="s">
        <v>1129</v>
      </c>
      <c r="G5181">
        <v>1352</v>
      </c>
      <c r="H5181" t="s">
        <v>1127</v>
      </c>
      <c r="I5181">
        <v>63300030</v>
      </c>
      <c r="J5181" t="s">
        <v>1488</v>
      </c>
      <c r="K5181" s="3"/>
      <c r="L5181" s="3">
        <v>14000.000000399999</v>
      </c>
      <c r="M5181" s="3">
        <v>14000.000000399999</v>
      </c>
      <c r="N5181" s="107"/>
      <c r="O5181" s="100"/>
      <c r="P5181" s="3">
        <f t="shared" si="80"/>
        <v>28000.000000799999</v>
      </c>
    </row>
    <row r="5182" spans="1:16" x14ac:dyDescent="0.35">
      <c r="A5182" t="s">
        <v>10</v>
      </c>
      <c r="C5182" t="s">
        <v>19</v>
      </c>
      <c r="D5182" t="s">
        <v>115</v>
      </c>
      <c r="E5182" t="s">
        <v>1128</v>
      </c>
      <c r="F5182" t="s">
        <v>1129</v>
      </c>
      <c r="G5182">
        <v>1352</v>
      </c>
      <c r="H5182" t="s">
        <v>1127</v>
      </c>
      <c r="I5182">
        <v>63300056</v>
      </c>
      <c r="J5182" t="s">
        <v>1536</v>
      </c>
      <c r="K5182" s="3"/>
      <c r="L5182" s="3">
        <v>10758.754938811047</v>
      </c>
      <c r="M5182" s="3">
        <v>11135.311361669434</v>
      </c>
      <c r="N5182" s="107"/>
      <c r="O5182" s="100"/>
      <c r="P5182" s="3">
        <f t="shared" si="80"/>
        <v>21894.066300480481</v>
      </c>
    </row>
    <row r="5183" spans="1:16" x14ac:dyDescent="0.35">
      <c r="A5183" t="s">
        <v>10</v>
      </c>
      <c r="C5183" t="s">
        <v>19</v>
      </c>
      <c r="D5183" t="s">
        <v>115</v>
      </c>
      <c r="E5183" t="s">
        <v>1138</v>
      </c>
      <c r="F5183" t="s">
        <v>1139</v>
      </c>
      <c r="G5183">
        <v>1349</v>
      </c>
      <c r="H5183" t="s">
        <v>1140</v>
      </c>
      <c r="I5183">
        <v>63300030</v>
      </c>
      <c r="J5183" t="s">
        <v>1488</v>
      </c>
      <c r="K5183" s="3"/>
      <c r="L5183" s="3">
        <v>110990.9999996</v>
      </c>
      <c r="M5183" s="3">
        <v>110990.9999996</v>
      </c>
      <c r="N5183" s="107"/>
      <c r="O5183" s="100"/>
      <c r="P5183" s="3">
        <f t="shared" si="80"/>
        <v>221981.99999919999</v>
      </c>
    </row>
    <row r="5184" spans="1:16" x14ac:dyDescent="0.35">
      <c r="A5184" t="s">
        <v>10</v>
      </c>
      <c r="C5184" t="s">
        <v>19</v>
      </c>
      <c r="D5184" t="s">
        <v>115</v>
      </c>
      <c r="E5184" t="s">
        <v>1138</v>
      </c>
      <c r="F5184" t="s">
        <v>1139</v>
      </c>
      <c r="G5184">
        <v>1349</v>
      </c>
      <c r="H5184" t="s">
        <v>1140</v>
      </c>
      <c r="I5184">
        <v>63300033</v>
      </c>
      <c r="J5184" t="s">
        <v>1661</v>
      </c>
      <c r="K5184" s="3"/>
      <c r="L5184" s="3">
        <v>732.99999960000002</v>
      </c>
      <c r="M5184" s="3">
        <v>732.99999960000002</v>
      </c>
      <c r="N5184" s="107"/>
      <c r="O5184" s="100"/>
      <c r="P5184" s="3">
        <f t="shared" si="80"/>
        <v>1465.9999992</v>
      </c>
    </row>
    <row r="5185" spans="1:16" x14ac:dyDescent="0.35">
      <c r="A5185" t="s">
        <v>10</v>
      </c>
      <c r="C5185" t="s">
        <v>19</v>
      </c>
      <c r="D5185" t="s">
        <v>115</v>
      </c>
      <c r="E5185" t="s">
        <v>1138</v>
      </c>
      <c r="F5185" t="s">
        <v>1139</v>
      </c>
      <c r="G5185">
        <v>1349</v>
      </c>
      <c r="H5185" t="s">
        <v>1140</v>
      </c>
      <c r="I5185">
        <v>63300056</v>
      </c>
      <c r="J5185" t="s">
        <v>1536</v>
      </c>
      <c r="K5185" s="3"/>
      <c r="L5185" s="3">
        <v>297234.23618293018</v>
      </c>
      <c r="M5185" s="3">
        <v>307637.43444933271</v>
      </c>
      <c r="N5185" s="107"/>
      <c r="O5185" s="100"/>
      <c r="P5185" s="3">
        <f t="shared" si="80"/>
        <v>604871.67063226295</v>
      </c>
    </row>
    <row r="5186" spans="1:16" x14ac:dyDescent="0.35">
      <c r="A5186" t="s">
        <v>10</v>
      </c>
      <c r="C5186" t="s">
        <v>19</v>
      </c>
      <c r="D5186" t="s">
        <v>115</v>
      </c>
      <c r="E5186" t="s">
        <v>1138</v>
      </c>
      <c r="F5186" t="s">
        <v>1139</v>
      </c>
      <c r="G5186">
        <v>1349</v>
      </c>
      <c r="H5186" t="s">
        <v>1140</v>
      </c>
      <c r="I5186">
        <v>63300075</v>
      </c>
      <c r="J5186" t="s">
        <v>1480</v>
      </c>
      <c r="K5186" s="3"/>
      <c r="L5186" s="3">
        <v>10188.925250412089</v>
      </c>
      <c r="M5186" s="3">
        <v>10341.759129168269</v>
      </c>
      <c r="N5186" s="107"/>
      <c r="O5186" s="100"/>
      <c r="P5186" s="3">
        <f t="shared" si="80"/>
        <v>20530.684379580358</v>
      </c>
    </row>
    <row r="5187" spans="1:16" x14ac:dyDescent="0.35">
      <c r="A5187" t="s">
        <v>10</v>
      </c>
      <c r="C5187" t="s">
        <v>19</v>
      </c>
      <c r="D5187" t="s">
        <v>115</v>
      </c>
      <c r="E5187" t="s">
        <v>1138</v>
      </c>
      <c r="F5187" t="s">
        <v>1139</v>
      </c>
      <c r="G5187">
        <v>1349</v>
      </c>
      <c r="H5187" t="s">
        <v>1140</v>
      </c>
      <c r="I5187">
        <v>63300150</v>
      </c>
      <c r="J5187" t="s">
        <v>1680</v>
      </c>
      <c r="K5187" s="3"/>
      <c r="L5187" s="3">
        <v>62454.171599167683</v>
      </c>
      <c r="M5187" s="3">
        <v>63703.255031151035</v>
      </c>
      <c r="N5187" s="107"/>
      <c r="O5187" s="100"/>
      <c r="P5187" s="3">
        <f t="shared" si="80"/>
        <v>126157.42663031872</v>
      </c>
    </row>
    <row r="5188" spans="1:16" x14ac:dyDescent="0.35">
      <c r="A5188" t="s">
        <v>10</v>
      </c>
      <c r="C5188" t="s">
        <v>19</v>
      </c>
      <c r="D5188" t="s">
        <v>115</v>
      </c>
      <c r="E5188" t="s">
        <v>1470</v>
      </c>
      <c r="F5188" t="s">
        <v>1471</v>
      </c>
      <c r="G5188">
        <v>1060</v>
      </c>
      <c r="H5188" t="s">
        <v>1472</v>
      </c>
      <c r="I5188">
        <v>63300056</v>
      </c>
      <c r="J5188" t="s">
        <v>1536</v>
      </c>
      <c r="K5188" s="3"/>
      <c r="L5188" s="3">
        <v>426397.95449999999</v>
      </c>
      <c r="M5188" s="3">
        <v>441321.88290749997</v>
      </c>
      <c r="N5188" s="107"/>
      <c r="O5188" s="100"/>
      <c r="P5188" s="3">
        <f t="shared" ref="P5188:P5251" si="81">SUM(L5188:N5188)</f>
        <v>867719.83740750002</v>
      </c>
    </row>
    <row r="5189" spans="1:16" x14ac:dyDescent="0.35">
      <c r="A5189" t="s">
        <v>10</v>
      </c>
      <c r="C5189" t="s">
        <v>19</v>
      </c>
      <c r="D5189" t="s">
        <v>115</v>
      </c>
      <c r="E5189" t="s">
        <v>1470</v>
      </c>
      <c r="F5189" t="s">
        <v>1471</v>
      </c>
      <c r="G5189">
        <v>1060</v>
      </c>
      <c r="H5189" t="s">
        <v>1472</v>
      </c>
      <c r="I5189">
        <v>63300150</v>
      </c>
      <c r="J5189" t="s">
        <v>1680</v>
      </c>
      <c r="K5189" s="3"/>
      <c r="L5189" s="3">
        <v>0</v>
      </c>
      <c r="M5189" s="3">
        <v>0</v>
      </c>
      <c r="N5189" s="107"/>
      <c r="O5189" s="100"/>
      <c r="P5189" s="3">
        <f t="shared" si="81"/>
        <v>0</v>
      </c>
    </row>
    <row r="5190" spans="1:16" x14ac:dyDescent="0.35">
      <c r="A5190" t="s">
        <v>10</v>
      </c>
      <c r="C5190" t="s">
        <v>19</v>
      </c>
      <c r="D5190" t="s">
        <v>115</v>
      </c>
      <c r="E5190" t="s">
        <v>1022</v>
      </c>
      <c r="F5190" t="s">
        <v>1023</v>
      </c>
      <c r="G5190">
        <v>1810</v>
      </c>
      <c r="H5190" t="s">
        <v>1024</v>
      </c>
      <c r="I5190">
        <v>63300030</v>
      </c>
      <c r="J5190" t="s">
        <v>1488</v>
      </c>
      <c r="K5190" s="3"/>
      <c r="L5190" s="3">
        <v>31587.5</v>
      </c>
      <c r="M5190" s="3">
        <v>31587.5</v>
      </c>
      <c r="N5190" s="107"/>
      <c r="O5190" s="100"/>
      <c r="P5190" s="3">
        <f t="shared" si="81"/>
        <v>63175</v>
      </c>
    </row>
    <row r="5191" spans="1:16" x14ac:dyDescent="0.35">
      <c r="A5191" t="s">
        <v>10</v>
      </c>
      <c r="C5191" t="s">
        <v>19</v>
      </c>
      <c r="D5191" t="s">
        <v>115</v>
      </c>
      <c r="E5191" t="s">
        <v>1022</v>
      </c>
      <c r="F5191" t="s">
        <v>1023</v>
      </c>
      <c r="G5191">
        <v>1810</v>
      </c>
      <c r="H5191" t="s">
        <v>1024</v>
      </c>
      <c r="I5191">
        <v>63300033</v>
      </c>
      <c r="J5191" t="s">
        <v>1661</v>
      </c>
      <c r="K5191" s="3"/>
      <c r="L5191" s="3">
        <v>4500</v>
      </c>
      <c r="M5191" s="3">
        <v>4500</v>
      </c>
      <c r="N5191" s="107"/>
      <c r="O5191" s="100"/>
      <c r="P5191" s="3">
        <f t="shared" si="81"/>
        <v>9000</v>
      </c>
    </row>
    <row r="5192" spans="1:16" x14ac:dyDescent="0.35">
      <c r="A5192" t="s">
        <v>10</v>
      </c>
      <c r="C5192" t="s">
        <v>19</v>
      </c>
      <c r="D5192" t="s">
        <v>115</v>
      </c>
      <c r="E5192" t="s">
        <v>1022</v>
      </c>
      <c r="F5192" t="s">
        <v>1023</v>
      </c>
      <c r="G5192">
        <v>1810</v>
      </c>
      <c r="H5192" t="s">
        <v>1024</v>
      </c>
      <c r="I5192">
        <v>63300035</v>
      </c>
      <c r="J5192" t="s">
        <v>1886</v>
      </c>
      <c r="K5192" s="3"/>
      <c r="L5192" s="3">
        <v>2080.8000000000002</v>
      </c>
      <c r="M5192" s="3">
        <v>2122.4160000000002</v>
      </c>
      <c r="N5192" s="107"/>
      <c r="O5192" s="100"/>
      <c r="P5192" s="3">
        <f t="shared" si="81"/>
        <v>4203.2160000000003</v>
      </c>
    </row>
    <row r="5193" spans="1:16" x14ac:dyDescent="0.35">
      <c r="A5193" t="s">
        <v>10</v>
      </c>
      <c r="C5193" t="s">
        <v>19</v>
      </c>
      <c r="D5193" t="s">
        <v>115</v>
      </c>
      <c r="E5193" t="s">
        <v>1022</v>
      </c>
      <c r="F5193" t="s">
        <v>1023</v>
      </c>
      <c r="G5193">
        <v>1810</v>
      </c>
      <c r="H5193" t="s">
        <v>1024</v>
      </c>
      <c r="I5193">
        <v>63300056</v>
      </c>
      <c r="J5193" t="s">
        <v>1536</v>
      </c>
      <c r="K5193" s="3"/>
      <c r="L5193" s="3">
        <v>515125.28275000653</v>
      </c>
      <c r="M5193" s="3">
        <v>533154.66764625674</v>
      </c>
      <c r="N5193" s="107"/>
      <c r="O5193" s="100"/>
      <c r="P5193" s="3">
        <f t="shared" si="81"/>
        <v>1048279.9503962633</v>
      </c>
    </row>
    <row r="5194" spans="1:16" x14ac:dyDescent="0.35">
      <c r="A5194" t="s">
        <v>10</v>
      </c>
      <c r="C5194" t="s">
        <v>19</v>
      </c>
      <c r="D5194" t="s">
        <v>115</v>
      </c>
      <c r="E5194" t="s">
        <v>1022</v>
      </c>
      <c r="F5194" t="s">
        <v>1023</v>
      </c>
      <c r="G5194">
        <v>1810</v>
      </c>
      <c r="H5194" t="s">
        <v>1024</v>
      </c>
      <c r="I5194">
        <v>63300075</v>
      </c>
      <c r="J5194" t="s">
        <v>1480</v>
      </c>
      <c r="K5194" s="3"/>
      <c r="L5194" s="3">
        <v>412.08999999999992</v>
      </c>
      <c r="M5194" s="3">
        <v>418.27134999999987</v>
      </c>
      <c r="N5194" s="107"/>
      <c r="O5194" s="100"/>
      <c r="P5194" s="3">
        <f t="shared" si="81"/>
        <v>830.36134999999979</v>
      </c>
    </row>
    <row r="5195" spans="1:16" x14ac:dyDescent="0.35">
      <c r="A5195" t="s">
        <v>10</v>
      </c>
      <c r="C5195" t="s">
        <v>19</v>
      </c>
      <c r="D5195" t="s">
        <v>115</v>
      </c>
      <c r="E5195" t="s">
        <v>1022</v>
      </c>
      <c r="F5195" t="s">
        <v>1023</v>
      </c>
      <c r="G5195">
        <v>1810</v>
      </c>
      <c r="H5195" t="s">
        <v>1024</v>
      </c>
      <c r="I5195">
        <v>63300140</v>
      </c>
      <c r="J5195" t="s">
        <v>1668</v>
      </c>
      <c r="K5195" s="3"/>
      <c r="L5195" s="3">
        <v>10404</v>
      </c>
      <c r="M5195" s="3">
        <v>10612.08</v>
      </c>
      <c r="N5195" s="107"/>
      <c r="O5195" s="100"/>
      <c r="P5195" s="3">
        <f t="shared" si="81"/>
        <v>21016.080000000002</v>
      </c>
    </row>
    <row r="5196" spans="1:16" x14ac:dyDescent="0.35">
      <c r="A5196" t="s">
        <v>10</v>
      </c>
      <c r="C5196" t="s">
        <v>19</v>
      </c>
      <c r="D5196" t="s">
        <v>115</v>
      </c>
      <c r="E5196" t="s">
        <v>1022</v>
      </c>
      <c r="F5196" t="s">
        <v>1023</v>
      </c>
      <c r="G5196">
        <v>1810</v>
      </c>
      <c r="H5196" t="s">
        <v>1024</v>
      </c>
      <c r="I5196">
        <v>63300150</v>
      </c>
      <c r="J5196" t="s">
        <v>1680</v>
      </c>
      <c r="K5196" s="3"/>
      <c r="L5196" s="3">
        <v>590326.89948269341</v>
      </c>
      <c r="M5196" s="3">
        <v>602133.43747234729</v>
      </c>
      <c r="N5196" s="107"/>
      <c r="O5196" s="100"/>
      <c r="P5196" s="3">
        <f t="shared" si="81"/>
        <v>1192460.3369550407</v>
      </c>
    </row>
    <row r="5197" spans="1:16" x14ac:dyDescent="0.35">
      <c r="A5197" t="s">
        <v>10</v>
      </c>
      <c r="C5197" t="s">
        <v>19</v>
      </c>
      <c r="D5197" t="s">
        <v>115</v>
      </c>
      <c r="E5197" t="s">
        <v>1022</v>
      </c>
      <c r="F5197" t="s">
        <v>1023</v>
      </c>
      <c r="G5197">
        <v>1810</v>
      </c>
      <c r="H5197" t="s">
        <v>1024</v>
      </c>
      <c r="I5197">
        <v>63300160</v>
      </c>
      <c r="J5197" t="s">
        <v>1878</v>
      </c>
      <c r="K5197" s="3"/>
      <c r="L5197" s="3">
        <v>50000</v>
      </c>
      <c r="M5197" s="3">
        <v>50000</v>
      </c>
      <c r="N5197" s="107"/>
      <c r="O5197" s="100"/>
      <c r="P5197" s="3">
        <f t="shared" si="81"/>
        <v>100000</v>
      </c>
    </row>
    <row r="5198" spans="1:16" x14ac:dyDescent="0.35">
      <c r="A5198" t="s">
        <v>10</v>
      </c>
      <c r="C5198" t="s">
        <v>19</v>
      </c>
      <c r="D5198" t="s">
        <v>115</v>
      </c>
      <c r="E5198" t="s">
        <v>1025</v>
      </c>
      <c r="F5198" t="s">
        <v>1026</v>
      </c>
      <c r="G5198">
        <v>1810</v>
      </c>
      <c r="H5198" t="s">
        <v>1024</v>
      </c>
      <c r="I5198">
        <v>63300056</v>
      </c>
      <c r="J5198" t="s">
        <v>1536</v>
      </c>
      <c r="K5198" s="3"/>
      <c r="L5198" s="3">
        <v>36847.330573606734</v>
      </c>
      <c r="M5198" s="3">
        <v>38136.987143682964</v>
      </c>
      <c r="N5198" s="107"/>
      <c r="O5198" s="100"/>
      <c r="P5198" s="3">
        <f t="shared" si="81"/>
        <v>74984.317717289698</v>
      </c>
    </row>
    <row r="5199" spans="1:16" x14ac:dyDescent="0.35">
      <c r="A5199" t="s">
        <v>10</v>
      </c>
      <c r="C5199" t="s">
        <v>19</v>
      </c>
      <c r="D5199" t="s">
        <v>115</v>
      </c>
      <c r="E5199" t="s">
        <v>607</v>
      </c>
      <c r="F5199" t="s">
        <v>608</v>
      </c>
      <c r="G5199">
        <v>4201</v>
      </c>
      <c r="H5199" t="s">
        <v>609</v>
      </c>
      <c r="I5199">
        <v>63300033</v>
      </c>
      <c r="J5199" t="s">
        <v>1661</v>
      </c>
      <c r="K5199" s="3"/>
      <c r="L5199" s="3">
        <v>2025.49</v>
      </c>
      <c r="M5199" s="3">
        <v>2025.49</v>
      </c>
      <c r="N5199" s="107"/>
      <c r="O5199" s="100"/>
      <c r="P5199" s="3">
        <f t="shared" si="81"/>
        <v>4050.98</v>
      </c>
    </row>
    <row r="5200" spans="1:16" x14ac:dyDescent="0.35">
      <c r="A5200" t="s">
        <v>10</v>
      </c>
      <c r="C5200" t="s">
        <v>19</v>
      </c>
      <c r="D5200" t="s">
        <v>115</v>
      </c>
      <c r="E5200" t="s">
        <v>607</v>
      </c>
      <c r="F5200" t="s">
        <v>608</v>
      </c>
      <c r="G5200">
        <v>4201</v>
      </c>
      <c r="H5200" t="s">
        <v>609</v>
      </c>
      <c r="I5200">
        <v>63300056</v>
      </c>
      <c r="J5200" t="s">
        <v>1536</v>
      </c>
      <c r="K5200" s="3"/>
      <c r="L5200" s="3">
        <v>174129.61111211512</v>
      </c>
      <c r="M5200" s="3">
        <v>180224.14750103914</v>
      </c>
      <c r="N5200" s="107"/>
      <c r="O5200" s="100"/>
      <c r="P5200" s="3">
        <f t="shared" si="81"/>
        <v>354353.75861315429</v>
      </c>
    </row>
    <row r="5201" spans="1:16" x14ac:dyDescent="0.35">
      <c r="A5201" t="s">
        <v>10</v>
      </c>
      <c r="C5201" t="s">
        <v>19</v>
      </c>
      <c r="D5201" t="s">
        <v>115</v>
      </c>
      <c r="E5201" t="s">
        <v>607</v>
      </c>
      <c r="F5201" t="s">
        <v>608</v>
      </c>
      <c r="G5201">
        <v>4201</v>
      </c>
      <c r="H5201" t="s">
        <v>609</v>
      </c>
      <c r="I5201">
        <v>63300075</v>
      </c>
      <c r="J5201" t="s">
        <v>1480</v>
      </c>
      <c r="K5201" s="3"/>
      <c r="L5201" s="3">
        <v>2142.8679999999995</v>
      </c>
      <c r="M5201" s="3">
        <v>2175.0110199999995</v>
      </c>
      <c r="N5201" s="107"/>
      <c r="O5201" s="100"/>
      <c r="P5201" s="3">
        <f t="shared" si="81"/>
        <v>4317.8790199999985</v>
      </c>
    </row>
    <row r="5202" spans="1:16" x14ac:dyDescent="0.35">
      <c r="A5202" t="s">
        <v>10</v>
      </c>
      <c r="C5202" t="s">
        <v>19</v>
      </c>
      <c r="D5202" t="s">
        <v>115</v>
      </c>
      <c r="E5202" t="s">
        <v>610</v>
      </c>
      <c r="F5202" t="s">
        <v>611</v>
      </c>
      <c r="G5202">
        <v>4201</v>
      </c>
      <c r="H5202" t="s">
        <v>609</v>
      </c>
      <c r="I5202">
        <v>63300030</v>
      </c>
      <c r="J5202" t="s">
        <v>1488</v>
      </c>
      <c r="K5202" s="3"/>
      <c r="L5202" s="3">
        <v>22495.000000799999</v>
      </c>
      <c r="M5202" s="3">
        <v>22495.000000799999</v>
      </c>
      <c r="N5202" s="107"/>
      <c r="O5202" s="100"/>
      <c r="P5202" s="3">
        <f t="shared" si="81"/>
        <v>44990.000001599998</v>
      </c>
    </row>
    <row r="5203" spans="1:16" x14ac:dyDescent="0.35">
      <c r="A5203" t="s">
        <v>10</v>
      </c>
      <c r="C5203" t="s">
        <v>19</v>
      </c>
      <c r="D5203" t="s">
        <v>115</v>
      </c>
      <c r="E5203" t="s">
        <v>610</v>
      </c>
      <c r="F5203" t="s">
        <v>611</v>
      </c>
      <c r="G5203">
        <v>4201</v>
      </c>
      <c r="H5203" t="s">
        <v>609</v>
      </c>
      <c r="I5203">
        <v>63300056</v>
      </c>
      <c r="J5203" t="s">
        <v>1536</v>
      </c>
      <c r="K5203" s="3"/>
      <c r="L5203" s="3">
        <v>481155.59002612723</v>
      </c>
      <c r="M5203" s="3">
        <v>497996.03567704163</v>
      </c>
      <c r="N5203" s="107"/>
      <c r="O5203" s="100"/>
      <c r="P5203" s="3">
        <f t="shared" si="81"/>
        <v>979151.6257031688</v>
      </c>
    </row>
    <row r="5204" spans="1:16" x14ac:dyDescent="0.35">
      <c r="A5204" t="s">
        <v>10</v>
      </c>
      <c r="C5204" t="s">
        <v>19</v>
      </c>
      <c r="D5204" t="s">
        <v>115</v>
      </c>
      <c r="E5204" t="s">
        <v>610</v>
      </c>
      <c r="F5204" t="s">
        <v>611</v>
      </c>
      <c r="G5204">
        <v>4201</v>
      </c>
      <c r="H5204" t="s">
        <v>609</v>
      </c>
      <c r="I5204">
        <v>63300150</v>
      </c>
      <c r="J5204" t="s">
        <v>1680</v>
      </c>
      <c r="K5204" s="3"/>
      <c r="L5204" s="3">
        <v>39727.673999999999</v>
      </c>
      <c r="M5204" s="3">
        <v>40522.227480000001</v>
      </c>
      <c r="N5204" s="107"/>
      <c r="O5204" s="100"/>
      <c r="P5204" s="3">
        <f t="shared" si="81"/>
        <v>80249.90148</v>
      </c>
    </row>
    <row r="5205" spans="1:16" x14ac:dyDescent="0.35">
      <c r="A5205" t="s">
        <v>10</v>
      </c>
      <c r="C5205" t="s">
        <v>19</v>
      </c>
      <c r="D5205" t="s">
        <v>115</v>
      </c>
      <c r="E5205" t="s">
        <v>314</v>
      </c>
      <c r="F5205" t="s">
        <v>315</v>
      </c>
      <c r="G5205">
        <v>5010</v>
      </c>
      <c r="H5205" t="s">
        <v>316</v>
      </c>
      <c r="I5205">
        <v>63300030</v>
      </c>
      <c r="J5205" t="s">
        <v>1488</v>
      </c>
      <c r="K5205" s="3"/>
      <c r="L5205" s="3">
        <v>16899.105000200001</v>
      </c>
      <c r="M5205" s="3">
        <v>16899.105000200001</v>
      </c>
      <c r="N5205" s="107"/>
      <c r="O5205" s="100"/>
      <c r="P5205" s="3">
        <f t="shared" si="81"/>
        <v>33798.210000400002</v>
      </c>
    </row>
    <row r="5206" spans="1:16" x14ac:dyDescent="0.35">
      <c r="A5206" t="s">
        <v>10</v>
      </c>
      <c r="C5206" t="s">
        <v>19</v>
      </c>
      <c r="D5206" t="s">
        <v>115</v>
      </c>
      <c r="E5206" t="s">
        <v>314</v>
      </c>
      <c r="F5206" t="s">
        <v>315</v>
      </c>
      <c r="G5206">
        <v>5010</v>
      </c>
      <c r="H5206" t="s">
        <v>316</v>
      </c>
      <c r="I5206">
        <v>63300033</v>
      </c>
      <c r="J5206" t="s">
        <v>1661</v>
      </c>
      <c r="K5206" s="3"/>
      <c r="L5206" s="3">
        <v>1260.6600000000001</v>
      </c>
      <c r="M5206" s="3">
        <v>1260.6600000000001</v>
      </c>
      <c r="N5206" s="107"/>
      <c r="O5206" s="100"/>
      <c r="P5206" s="3">
        <f t="shared" si="81"/>
        <v>2521.3200000000002</v>
      </c>
    </row>
    <row r="5207" spans="1:16" x14ac:dyDescent="0.35">
      <c r="A5207" t="s">
        <v>10</v>
      </c>
      <c r="C5207" t="s">
        <v>19</v>
      </c>
      <c r="D5207" t="s">
        <v>115</v>
      </c>
      <c r="E5207" t="s">
        <v>314</v>
      </c>
      <c r="F5207" t="s">
        <v>315</v>
      </c>
      <c r="G5207">
        <v>5010</v>
      </c>
      <c r="H5207" t="s">
        <v>316</v>
      </c>
      <c r="I5207">
        <v>63300056</v>
      </c>
      <c r="J5207" t="s">
        <v>1536</v>
      </c>
      <c r="K5207" s="3"/>
      <c r="L5207" s="3">
        <v>256486.17107915599</v>
      </c>
      <c r="M5207" s="3">
        <v>265463.18706692645</v>
      </c>
      <c r="N5207" s="107"/>
      <c r="O5207" s="100"/>
      <c r="P5207" s="3">
        <f t="shared" si="81"/>
        <v>521949.35814608244</v>
      </c>
    </row>
    <row r="5208" spans="1:16" x14ac:dyDescent="0.35">
      <c r="A5208" t="s">
        <v>10</v>
      </c>
      <c r="C5208" t="s">
        <v>19</v>
      </c>
      <c r="D5208" t="s">
        <v>115</v>
      </c>
      <c r="E5208" t="s">
        <v>1019</v>
      </c>
      <c r="F5208" t="s">
        <v>1020</v>
      </c>
      <c r="G5208">
        <v>1815</v>
      </c>
      <c r="H5208" t="s">
        <v>1021</v>
      </c>
      <c r="I5208">
        <v>63300030</v>
      </c>
      <c r="J5208" t="s">
        <v>1488</v>
      </c>
      <c r="K5208" s="3"/>
      <c r="L5208" s="3">
        <v>14502</v>
      </c>
      <c r="M5208" s="3">
        <v>14502</v>
      </c>
      <c r="N5208" s="107"/>
      <c r="O5208" s="100"/>
      <c r="P5208" s="3">
        <f t="shared" si="81"/>
        <v>29004</v>
      </c>
    </row>
    <row r="5209" spans="1:16" x14ac:dyDescent="0.35">
      <c r="A5209" t="s">
        <v>10</v>
      </c>
      <c r="C5209" t="s">
        <v>19</v>
      </c>
      <c r="D5209" t="s">
        <v>115</v>
      </c>
      <c r="E5209" t="s">
        <v>1019</v>
      </c>
      <c r="F5209" t="s">
        <v>1020</v>
      </c>
      <c r="G5209">
        <v>1815</v>
      </c>
      <c r="H5209" t="s">
        <v>1021</v>
      </c>
      <c r="I5209">
        <v>63300033</v>
      </c>
      <c r="J5209" t="s">
        <v>1661</v>
      </c>
      <c r="K5209" s="3"/>
      <c r="L5209" s="3">
        <v>3600</v>
      </c>
      <c r="M5209" s="3">
        <v>3600</v>
      </c>
      <c r="N5209" s="107"/>
      <c r="O5209" s="100"/>
      <c r="P5209" s="3">
        <f t="shared" si="81"/>
        <v>7200</v>
      </c>
    </row>
    <row r="5210" spans="1:16" x14ac:dyDescent="0.35">
      <c r="A5210" t="s">
        <v>10</v>
      </c>
      <c r="C5210" t="s">
        <v>19</v>
      </c>
      <c r="D5210" t="s">
        <v>115</v>
      </c>
      <c r="E5210" t="s">
        <v>1019</v>
      </c>
      <c r="F5210" t="s">
        <v>1020</v>
      </c>
      <c r="G5210">
        <v>1815</v>
      </c>
      <c r="H5210" t="s">
        <v>1021</v>
      </c>
      <c r="I5210">
        <v>63300056</v>
      </c>
      <c r="J5210" t="s">
        <v>1536</v>
      </c>
      <c r="K5210" s="3"/>
      <c r="L5210" s="3">
        <v>574834.85291275044</v>
      </c>
      <c r="M5210" s="3">
        <v>594954.07276469667</v>
      </c>
      <c r="N5210" s="107"/>
      <c r="O5210" s="100"/>
      <c r="P5210" s="3">
        <f t="shared" si="81"/>
        <v>1169788.9256774471</v>
      </c>
    </row>
    <row r="5211" spans="1:16" x14ac:dyDescent="0.35">
      <c r="A5211" t="s">
        <v>10</v>
      </c>
      <c r="C5211" t="s">
        <v>19</v>
      </c>
      <c r="D5211" t="s">
        <v>115</v>
      </c>
      <c r="E5211" t="s">
        <v>1019</v>
      </c>
      <c r="F5211" t="s">
        <v>1020</v>
      </c>
      <c r="G5211">
        <v>1815</v>
      </c>
      <c r="H5211" t="s">
        <v>1021</v>
      </c>
      <c r="I5211">
        <v>63300075</v>
      </c>
      <c r="J5211" t="s">
        <v>1480</v>
      </c>
      <c r="K5211" s="3"/>
      <c r="L5211" s="3">
        <v>4685.3211289499995</v>
      </c>
      <c r="M5211" s="3">
        <v>4755.6009458842491</v>
      </c>
      <c r="N5211" s="107"/>
      <c r="O5211" s="100"/>
      <c r="P5211" s="3">
        <f t="shared" si="81"/>
        <v>9440.9220748342486</v>
      </c>
    </row>
    <row r="5212" spans="1:16" x14ac:dyDescent="0.35">
      <c r="A5212" t="s">
        <v>10</v>
      </c>
      <c r="C5212" t="s">
        <v>19</v>
      </c>
      <c r="D5212" t="s">
        <v>115</v>
      </c>
      <c r="E5212" t="s">
        <v>1019</v>
      </c>
      <c r="F5212" t="s">
        <v>1020</v>
      </c>
      <c r="G5212">
        <v>1815</v>
      </c>
      <c r="H5212" t="s">
        <v>1021</v>
      </c>
      <c r="I5212">
        <v>63300150</v>
      </c>
      <c r="J5212" t="s">
        <v>1680</v>
      </c>
      <c r="K5212" s="3"/>
      <c r="L5212" s="3">
        <v>552496.05079200002</v>
      </c>
      <c r="M5212" s="3">
        <v>563545.97180784005</v>
      </c>
      <c r="N5212" s="107"/>
      <c r="O5212" s="100"/>
      <c r="P5212" s="3">
        <f t="shared" si="81"/>
        <v>1116042.0225998401</v>
      </c>
    </row>
    <row r="5213" spans="1:16" x14ac:dyDescent="0.35">
      <c r="A5213" t="s">
        <v>10</v>
      </c>
      <c r="C5213" t="s">
        <v>19</v>
      </c>
      <c r="D5213" t="s">
        <v>115</v>
      </c>
      <c r="E5213" t="s">
        <v>116</v>
      </c>
      <c r="F5213" t="s">
        <v>117</v>
      </c>
      <c r="G5213">
        <v>5364</v>
      </c>
      <c r="H5213" t="s">
        <v>118</v>
      </c>
      <c r="I5213">
        <v>63300030</v>
      </c>
      <c r="J5213" t="s">
        <v>1488</v>
      </c>
      <c r="K5213" s="3"/>
      <c r="L5213" s="3">
        <v>15918</v>
      </c>
      <c r="M5213" s="3">
        <v>15918</v>
      </c>
      <c r="N5213" s="107"/>
      <c r="O5213" s="100"/>
      <c r="P5213" s="3">
        <f t="shared" si="81"/>
        <v>31836</v>
      </c>
    </row>
    <row r="5214" spans="1:16" x14ac:dyDescent="0.35">
      <c r="A5214" t="s">
        <v>10</v>
      </c>
      <c r="C5214" t="s">
        <v>19</v>
      </c>
      <c r="D5214" t="s">
        <v>115</v>
      </c>
      <c r="E5214" t="s">
        <v>116</v>
      </c>
      <c r="F5214" t="s">
        <v>117</v>
      </c>
      <c r="G5214">
        <v>5364</v>
      </c>
      <c r="H5214" t="s">
        <v>118</v>
      </c>
      <c r="I5214">
        <v>63300056</v>
      </c>
      <c r="J5214" t="s">
        <v>1536</v>
      </c>
      <c r="K5214" s="3"/>
      <c r="L5214" s="3">
        <v>1532281.71763724</v>
      </c>
      <c r="M5214" s="3">
        <v>1585911.1227545401</v>
      </c>
      <c r="N5214" s="107"/>
      <c r="O5214" s="100"/>
      <c r="P5214" s="3">
        <f t="shared" si="81"/>
        <v>3118192.8403917802</v>
      </c>
    </row>
    <row r="5215" spans="1:16" x14ac:dyDescent="0.35">
      <c r="A5215" t="s">
        <v>10</v>
      </c>
      <c r="C5215" t="s">
        <v>19</v>
      </c>
      <c r="D5215" t="s">
        <v>115</v>
      </c>
      <c r="E5215" t="s">
        <v>116</v>
      </c>
      <c r="F5215" t="s">
        <v>117</v>
      </c>
      <c r="G5215">
        <v>5364</v>
      </c>
      <c r="H5215" t="s">
        <v>118</v>
      </c>
      <c r="I5215">
        <v>63300150</v>
      </c>
      <c r="J5215" t="s">
        <v>1680</v>
      </c>
      <c r="K5215" s="3"/>
      <c r="L5215" s="3">
        <v>789316.90041600005</v>
      </c>
      <c r="M5215" s="3">
        <v>798178.64965056011</v>
      </c>
      <c r="N5215" s="107"/>
      <c r="O5215" s="100"/>
      <c r="P5215" s="3">
        <f t="shared" si="81"/>
        <v>1587495.55006656</v>
      </c>
    </row>
    <row r="5216" spans="1:16" x14ac:dyDescent="0.35">
      <c r="A5216" t="s">
        <v>10</v>
      </c>
      <c r="C5216" t="s">
        <v>19</v>
      </c>
      <c r="D5216" t="s">
        <v>115</v>
      </c>
      <c r="E5216" t="s">
        <v>426</v>
      </c>
      <c r="F5216" t="s">
        <v>427</v>
      </c>
      <c r="G5216">
        <v>4411</v>
      </c>
      <c r="H5216" t="s">
        <v>428</v>
      </c>
      <c r="I5216">
        <v>63300030</v>
      </c>
      <c r="J5216" t="s">
        <v>1488</v>
      </c>
      <c r="K5216" s="3"/>
      <c r="L5216" s="3">
        <v>17000</v>
      </c>
      <c r="M5216" s="3">
        <v>17000</v>
      </c>
      <c r="N5216" s="107"/>
      <c r="O5216" s="100"/>
      <c r="P5216" s="3">
        <f t="shared" si="81"/>
        <v>34000</v>
      </c>
    </row>
    <row r="5217" spans="1:16" x14ac:dyDescent="0.35">
      <c r="A5217" t="s">
        <v>10</v>
      </c>
      <c r="C5217" t="s">
        <v>19</v>
      </c>
      <c r="D5217" t="s">
        <v>115</v>
      </c>
      <c r="E5217" t="s">
        <v>426</v>
      </c>
      <c r="F5217" t="s">
        <v>427</v>
      </c>
      <c r="G5217">
        <v>4411</v>
      </c>
      <c r="H5217" t="s">
        <v>428</v>
      </c>
      <c r="I5217">
        <v>63300033</v>
      </c>
      <c r="J5217" t="s">
        <v>1661</v>
      </c>
      <c r="K5217" s="3"/>
      <c r="L5217" s="3">
        <v>2400</v>
      </c>
      <c r="M5217" s="3">
        <v>2400</v>
      </c>
      <c r="N5217" s="107"/>
      <c r="O5217" s="100"/>
      <c r="P5217" s="3">
        <f t="shared" si="81"/>
        <v>4800</v>
      </c>
    </row>
    <row r="5218" spans="1:16" x14ac:dyDescent="0.35">
      <c r="A5218" t="s">
        <v>10</v>
      </c>
      <c r="C5218" t="s">
        <v>19</v>
      </c>
      <c r="D5218" t="s">
        <v>115</v>
      </c>
      <c r="E5218" t="s">
        <v>426</v>
      </c>
      <c r="F5218" t="s">
        <v>427</v>
      </c>
      <c r="G5218">
        <v>4411</v>
      </c>
      <c r="H5218" t="s">
        <v>428</v>
      </c>
      <c r="I5218">
        <v>63300056</v>
      </c>
      <c r="J5218" t="s">
        <v>1536</v>
      </c>
      <c r="K5218" s="3"/>
      <c r="L5218" s="3">
        <v>203438.46841461968</v>
      </c>
      <c r="M5218" s="3">
        <v>210558.81480913135</v>
      </c>
      <c r="N5218" s="107"/>
      <c r="O5218" s="100"/>
      <c r="P5218" s="3">
        <f t="shared" si="81"/>
        <v>413997.283223751</v>
      </c>
    </row>
    <row r="5219" spans="1:16" x14ac:dyDescent="0.35">
      <c r="A5219" t="s">
        <v>10</v>
      </c>
      <c r="C5219" t="s">
        <v>19</v>
      </c>
      <c r="D5219" t="s">
        <v>115</v>
      </c>
      <c r="E5219" t="s">
        <v>426</v>
      </c>
      <c r="F5219" t="s">
        <v>427</v>
      </c>
      <c r="G5219">
        <v>4411</v>
      </c>
      <c r="H5219" t="s">
        <v>428</v>
      </c>
      <c r="I5219">
        <v>63300075</v>
      </c>
      <c r="J5219" t="s">
        <v>1480</v>
      </c>
      <c r="K5219" s="3"/>
      <c r="L5219" s="3">
        <v>7726.6874999999982</v>
      </c>
      <c r="M5219" s="3">
        <v>7842.5878124999972</v>
      </c>
      <c r="N5219" s="107"/>
      <c r="O5219" s="100"/>
      <c r="P5219" s="3">
        <f t="shared" si="81"/>
        <v>15569.275312499994</v>
      </c>
    </row>
    <row r="5220" spans="1:16" x14ac:dyDescent="0.35">
      <c r="A5220" t="s">
        <v>10</v>
      </c>
      <c r="C5220" t="s">
        <v>19</v>
      </c>
      <c r="D5220" t="s">
        <v>115</v>
      </c>
      <c r="E5220" t="s">
        <v>426</v>
      </c>
      <c r="F5220" t="s">
        <v>427</v>
      </c>
      <c r="G5220">
        <v>4411</v>
      </c>
      <c r="H5220" t="s">
        <v>428</v>
      </c>
      <c r="I5220">
        <v>63300150</v>
      </c>
      <c r="J5220" t="s">
        <v>1680</v>
      </c>
      <c r="K5220" s="3"/>
      <c r="L5220" s="3">
        <v>20808</v>
      </c>
      <c r="M5220" s="3">
        <v>21224.16</v>
      </c>
      <c r="N5220" s="107"/>
      <c r="O5220" s="100"/>
      <c r="P5220" s="3">
        <f t="shared" si="81"/>
        <v>42032.160000000003</v>
      </c>
    </row>
    <row r="5221" spans="1:16" x14ac:dyDescent="0.35">
      <c r="A5221" t="s">
        <v>10</v>
      </c>
      <c r="C5221" t="s">
        <v>19</v>
      </c>
      <c r="D5221" t="s">
        <v>115</v>
      </c>
      <c r="E5221" t="s">
        <v>429</v>
      </c>
      <c r="F5221" t="s">
        <v>430</v>
      </c>
      <c r="G5221">
        <v>4411</v>
      </c>
      <c r="H5221" t="s">
        <v>428</v>
      </c>
      <c r="I5221">
        <v>63300056</v>
      </c>
      <c r="J5221" t="s">
        <v>1536</v>
      </c>
      <c r="K5221" s="3"/>
      <c r="L5221" s="3">
        <v>320237.83044668246</v>
      </c>
      <c r="M5221" s="3">
        <v>331446.15451231634</v>
      </c>
      <c r="N5221" s="107"/>
      <c r="O5221" s="100"/>
      <c r="P5221" s="3">
        <f t="shared" si="81"/>
        <v>651683.98495899886</v>
      </c>
    </row>
    <row r="5222" spans="1:16" x14ac:dyDescent="0.35">
      <c r="A5222" t="s">
        <v>10</v>
      </c>
      <c r="C5222" t="s">
        <v>19</v>
      </c>
      <c r="D5222" t="s">
        <v>115</v>
      </c>
      <c r="E5222" t="s">
        <v>429</v>
      </c>
      <c r="F5222" t="s">
        <v>430</v>
      </c>
      <c r="G5222">
        <v>4411</v>
      </c>
      <c r="H5222" t="s">
        <v>428</v>
      </c>
      <c r="I5222">
        <v>63300150</v>
      </c>
      <c r="J5222" t="s">
        <v>1680</v>
      </c>
      <c r="K5222" s="3"/>
      <c r="L5222" s="3">
        <v>552452.4</v>
      </c>
      <c r="M5222" s="3">
        <v>563501.44800000009</v>
      </c>
      <c r="N5222" s="107"/>
      <c r="O5222" s="100"/>
      <c r="P5222" s="3">
        <f t="shared" si="81"/>
        <v>1115953.8480000002</v>
      </c>
    </row>
    <row r="5223" spans="1:16" x14ac:dyDescent="0.35">
      <c r="A5223" t="s">
        <v>10</v>
      </c>
      <c r="C5223" t="s">
        <v>19</v>
      </c>
      <c r="D5223" t="s">
        <v>115</v>
      </c>
      <c r="E5223" t="s">
        <v>431</v>
      </c>
      <c r="F5223" t="s">
        <v>432</v>
      </c>
      <c r="G5223">
        <v>4409</v>
      </c>
      <c r="H5223" t="s">
        <v>433</v>
      </c>
      <c r="I5223">
        <v>63300056</v>
      </c>
      <c r="J5223" t="s">
        <v>1536</v>
      </c>
      <c r="K5223" s="3"/>
      <c r="L5223" s="3">
        <v>393308.07393679657</v>
      </c>
      <c r="M5223" s="3">
        <v>407073.85652458441</v>
      </c>
      <c r="N5223" s="107"/>
      <c r="O5223" s="100"/>
      <c r="P5223" s="3">
        <f t="shared" si="81"/>
        <v>800381.93046138098</v>
      </c>
    </row>
    <row r="5224" spans="1:16" x14ac:dyDescent="0.35">
      <c r="A5224" t="s">
        <v>10</v>
      </c>
      <c r="C5224" t="s">
        <v>19</v>
      </c>
      <c r="D5224" t="s">
        <v>115</v>
      </c>
      <c r="E5224" t="s">
        <v>434</v>
      </c>
      <c r="F5224" t="s">
        <v>435</v>
      </c>
      <c r="G5224">
        <v>4408</v>
      </c>
      <c r="H5224" t="s">
        <v>436</v>
      </c>
      <c r="I5224">
        <v>63300056</v>
      </c>
      <c r="J5224" t="s">
        <v>1536</v>
      </c>
      <c r="K5224" s="3"/>
      <c r="L5224" s="3">
        <v>27023.601571999625</v>
      </c>
      <c r="M5224" s="3">
        <v>27969.42762701961</v>
      </c>
      <c r="N5224" s="107"/>
      <c r="O5224" s="100"/>
      <c r="P5224" s="3">
        <f t="shared" si="81"/>
        <v>54993.029199019235</v>
      </c>
    </row>
    <row r="5225" spans="1:16" x14ac:dyDescent="0.35">
      <c r="A5225" t="s">
        <v>10</v>
      </c>
      <c r="C5225" t="s">
        <v>19</v>
      </c>
      <c r="D5225" t="s">
        <v>115</v>
      </c>
      <c r="E5225" t="s">
        <v>437</v>
      </c>
      <c r="F5225" t="s">
        <v>438</v>
      </c>
      <c r="G5225">
        <v>4408</v>
      </c>
      <c r="H5225" t="s">
        <v>436</v>
      </c>
      <c r="I5225">
        <v>63300056</v>
      </c>
      <c r="J5225" t="s">
        <v>1536</v>
      </c>
      <c r="K5225" s="3"/>
      <c r="L5225" s="3">
        <v>40525.241311590129</v>
      </c>
      <c r="M5225" s="3">
        <v>41943.624757495782</v>
      </c>
      <c r="N5225" s="107"/>
      <c r="O5225" s="100"/>
      <c r="P5225" s="3">
        <f t="shared" si="81"/>
        <v>82468.866069085911</v>
      </c>
    </row>
    <row r="5226" spans="1:16" x14ac:dyDescent="0.35">
      <c r="A5226" t="s">
        <v>10</v>
      </c>
      <c r="C5226" t="s">
        <v>19</v>
      </c>
      <c r="D5226" t="s">
        <v>115</v>
      </c>
      <c r="E5226" t="s">
        <v>439</v>
      </c>
      <c r="F5226" t="s">
        <v>436</v>
      </c>
      <c r="G5226">
        <v>4408</v>
      </c>
      <c r="H5226" t="s">
        <v>436</v>
      </c>
      <c r="I5226">
        <v>63300056</v>
      </c>
      <c r="J5226" t="s">
        <v>1536</v>
      </c>
      <c r="K5226" s="3"/>
      <c r="L5226" s="3">
        <v>224015.38359530328</v>
      </c>
      <c r="M5226" s="3">
        <v>231855.92202113889</v>
      </c>
      <c r="N5226" s="107"/>
      <c r="O5226" s="100"/>
      <c r="P5226" s="3">
        <f t="shared" si="81"/>
        <v>455871.30561644217</v>
      </c>
    </row>
    <row r="5227" spans="1:16" x14ac:dyDescent="0.35">
      <c r="A5227" t="s">
        <v>10</v>
      </c>
      <c r="C5227" t="s">
        <v>19</v>
      </c>
      <c r="D5227" t="s">
        <v>115</v>
      </c>
      <c r="E5227" t="s">
        <v>439</v>
      </c>
      <c r="F5227" t="s">
        <v>436</v>
      </c>
      <c r="G5227">
        <v>4408</v>
      </c>
      <c r="H5227" t="s">
        <v>436</v>
      </c>
      <c r="I5227">
        <v>63300152</v>
      </c>
      <c r="J5227" t="s">
        <v>1741</v>
      </c>
      <c r="K5227" s="3"/>
      <c r="L5227" s="3">
        <v>33813</v>
      </c>
      <c r="M5227" s="3">
        <v>34489.26</v>
      </c>
      <c r="N5227" s="107"/>
      <c r="O5227" s="100"/>
      <c r="P5227" s="3">
        <f t="shared" si="81"/>
        <v>68302.260000000009</v>
      </c>
    </row>
    <row r="5228" spans="1:16" x14ac:dyDescent="0.35">
      <c r="A5228" t="s">
        <v>10</v>
      </c>
      <c r="C5228" t="s">
        <v>19</v>
      </c>
      <c r="D5228" t="s">
        <v>115</v>
      </c>
      <c r="E5228" t="s">
        <v>1642</v>
      </c>
      <c r="F5228" t="s">
        <v>1643</v>
      </c>
      <c r="G5228">
        <v>3515</v>
      </c>
      <c r="H5228" t="s">
        <v>791</v>
      </c>
      <c r="I5228">
        <v>63300065</v>
      </c>
      <c r="J5228" t="s">
        <v>1627</v>
      </c>
      <c r="K5228" s="3"/>
      <c r="L5228" s="3">
        <v>12000</v>
      </c>
      <c r="M5228" s="3">
        <v>12000</v>
      </c>
      <c r="N5228" s="107"/>
      <c r="O5228" s="100"/>
      <c r="P5228" s="3">
        <f t="shared" si="81"/>
        <v>24000</v>
      </c>
    </row>
    <row r="5229" spans="1:16" x14ac:dyDescent="0.35">
      <c r="A5229" t="s">
        <v>10</v>
      </c>
      <c r="C5229" t="s">
        <v>19</v>
      </c>
      <c r="D5229" t="s">
        <v>115</v>
      </c>
      <c r="E5229" t="s">
        <v>1642</v>
      </c>
      <c r="F5229" t="s">
        <v>1643</v>
      </c>
      <c r="G5229">
        <v>3515</v>
      </c>
      <c r="H5229" t="s">
        <v>791</v>
      </c>
      <c r="I5229">
        <v>63300152</v>
      </c>
      <c r="J5229" t="s">
        <v>1741</v>
      </c>
      <c r="K5229" s="3"/>
      <c r="L5229" s="3">
        <v>109822.5432</v>
      </c>
      <c r="M5229" s="3">
        <v>112018.994064</v>
      </c>
      <c r="N5229" s="107"/>
      <c r="O5229" s="100"/>
      <c r="P5229" s="3">
        <f t="shared" si="81"/>
        <v>221841.53726399998</v>
      </c>
    </row>
    <row r="5230" spans="1:16" x14ac:dyDescent="0.35">
      <c r="A5230" t="s">
        <v>10</v>
      </c>
      <c r="C5230" t="s">
        <v>19</v>
      </c>
      <c r="D5230" t="s">
        <v>115</v>
      </c>
      <c r="E5230" t="s">
        <v>1642</v>
      </c>
      <c r="F5230" t="s">
        <v>1643</v>
      </c>
      <c r="G5230">
        <v>3515</v>
      </c>
      <c r="H5230" t="s">
        <v>791</v>
      </c>
      <c r="I5230">
        <v>63300155</v>
      </c>
      <c r="J5230" t="s">
        <v>1877</v>
      </c>
      <c r="K5230" s="3"/>
      <c r="L5230" s="3">
        <v>9000</v>
      </c>
      <c r="M5230" s="3">
        <v>9000</v>
      </c>
      <c r="N5230" s="107"/>
      <c r="O5230" s="100"/>
      <c r="P5230" s="3">
        <f t="shared" si="81"/>
        <v>18000</v>
      </c>
    </row>
    <row r="5231" spans="1:16" x14ac:dyDescent="0.35">
      <c r="A5231" t="s">
        <v>10</v>
      </c>
      <c r="C5231" t="s">
        <v>19</v>
      </c>
      <c r="D5231" t="s">
        <v>115</v>
      </c>
      <c r="E5231" t="s">
        <v>1077</v>
      </c>
      <c r="F5231" t="s">
        <v>1078</v>
      </c>
      <c r="G5231">
        <v>1431</v>
      </c>
      <c r="H5231" t="s">
        <v>1079</v>
      </c>
      <c r="I5231">
        <v>63300030</v>
      </c>
      <c r="J5231" t="s">
        <v>1488</v>
      </c>
      <c r="K5231" s="3"/>
      <c r="L5231" s="3">
        <v>18563.999999600001</v>
      </c>
      <c r="M5231" s="3">
        <v>18563.999999600001</v>
      </c>
      <c r="N5231" s="107"/>
      <c r="O5231" s="100"/>
      <c r="P5231" s="3">
        <f t="shared" si="81"/>
        <v>37127.999999200001</v>
      </c>
    </row>
    <row r="5232" spans="1:16" x14ac:dyDescent="0.35">
      <c r="A5232" t="s">
        <v>10</v>
      </c>
      <c r="C5232" t="s">
        <v>19</v>
      </c>
      <c r="D5232" t="s">
        <v>115</v>
      </c>
      <c r="E5232" t="s">
        <v>1077</v>
      </c>
      <c r="F5232" t="s">
        <v>1078</v>
      </c>
      <c r="G5232">
        <v>1431</v>
      </c>
      <c r="H5232" t="s">
        <v>1079</v>
      </c>
      <c r="I5232">
        <v>63300033</v>
      </c>
      <c r="J5232" t="s">
        <v>1661</v>
      </c>
      <c r="K5232" s="3"/>
      <c r="L5232" s="3">
        <v>46</v>
      </c>
      <c r="M5232" s="3">
        <v>46</v>
      </c>
      <c r="N5232" s="107"/>
      <c r="O5232" s="100"/>
      <c r="P5232" s="3">
        <f t="shared" si="81"/>
        <v>92</v>
      </c>
    </row>
    <row r="5233" spans="1:16" x14ac:dyDescent="0.35">
      <c r="A5233" t="s">
        <v>10</v>
      </c>
      <c r="C5233" t="s">
        <v>19</v>
      </c>
      <c r="D5233" t="s">
        <v>115</v>
      </c>
      <c r="E5233" t="s">
        <v>1077</v>
      </c>
      <c r="F5233" t="s">
        <v>1078</v>
      </c>
      <c r="G5233">
        <v>1431</v>
      </c>
      <c r="H5233" t="s">
        <v>1079</v>
      </c>
      <c r="I5233">
        <v>63300056</v>
      </c>
      <c r="J5233" t="s">
        <v>1536</v>
      </c>
      <c r="K5233" s="3"/>
      <c r="L5233" s="3">
        <v>201896.50962932134</v>
      </c>
      <c r="M5233" s="3">
        <v>208962.88746634757</v>
      </c>
      <c r="N5233" s="107"/>
      <c r="O5233" s="100"/>
      <c r="P5233" s="3">
        <f t="shared" si="81"/>
        <v>410859.39709566894</v>
      </c>
    </row>
    <row r="5234" spans="1:16" x14ac:dyDescent="0.35">
      <c r="A5234" t="s">
        <v>10</v>
      </c>
      <c r="C5234" t="s">
        <v>19</v>
      </c>
      <c r="D5234" t="s">
        <v>115</v>
      </c>
      <c r="E5234" t="s">
        <v>1069</v>
      </c>
      <c r="F5234" t="s">
        <v>1070</v>
      </c>
      <c r="G5234">
        <v>1436</v>
      </c>
      <c r="H5234" t="s">
        <v>1071</v>
      </c>
      <c r="I5234">
        <v>63300030</v>
      </c>
      <c r="J5234" t="s">
        <v>1488</v>
      </c>
      <c r="K5234" s="3"/>
      <c r="L5234" s="3">
        <v>17000</v>
      </c>
      <c r="M5234" s="3">
        <v>17000</v>
      </c>
      <c r="N5234" s="107"/>
      <c r="O5234" s="100"/>
      <c r="P5234" s="3">
        <f t="shared" si="81"/>
        <v>34000</v>
      </c>
    </row>
    <row r="5235" spans="1:16" x14ac:dyDescent="0.35">
      <c r="A5235" t="s">
        <v>10</v>
      </c>
      <c r="C5235" t="s">
        <v>19</v>
      </c>
      <c r="D5235" t="s">
        <v>115</v>
      </c>
      <c r="E5235" t="s">
        <v>1069</v>
      </c>
      <c r="F5235" t="s">
        <v>1070</v>
      </c>
      <c r="G5235">
        <v>1436</v>
      </c>
      <c r="H5235" t="s">
        <v>1071</v>
      </c>
      <c r="I5235">
        <v>63300033</v>
      </c>
      <c r="J5235" t="s">
        <v>1661</v>
      </c>
      <c r="K5235" s="3"/>
      <c r="L5235" s="3">
        <v>6000</v>
      </c>
      <c r="M5235" s="3">
        <v>6000</v>
      </c>
      <c r="N5235" s="107"/>
      <c r="O5235" s="100"/>
      <c r="P5235" s="3">
        <f t="shared" si="81"/>
        <v>12000</v>
      </c>
    </row>
    <row r="5236" spans="1:16" x14ac:dyDescent="0.35">
      <c r="A5236" t="s">
        <v>10</v>
      </c>
      <c r="C5236" t="s">
        <v>19</v>
      </c>
      <c r="D5236" t="s">
        <v>115</v>
      </c>
      <c r="E5236" t="s">
        <v>1069</v>
      </c>
      <c r="F5236" t="s">
        <v>1070</v>
      </c>
      <c r="G5236">
        <v>1436</v>
      </c>
      <c r="H5236" t="s">
        <v>1071</v>
      </c>
      <c r="I5236">
        <v>63300056</v>
      </c>
      <c r="J5236" t="s">
        <v>1536</v>
      </c>
      <c r="K5236" s="3"/>
      <c r="L5236" s="3">
        <v>447191.23528326751</v>
      </c>
      <c r="M5236" s="3">
        <v>462842.92851818184</v>
      </c>
      <c r="N5236" s="107"/>
      <c r="O5236" s="100"/>
      <c r="P5236" s="3">
        <f t="shared" si="81"/>
        <v>910034.16380144935</v>
      </c>
    </row>
    <row r="5237" spans="1:16" x14ac:dyDescent="0.35">
      <c r="A5237" t="s">
        <v>10</v>
      </c>
      <c r="C5237" t="s">
        <v>19</v>
      </c>
      <c r="D5237" t="s">
        <v>115</v>
      </c>
      <c r="E5237" t="s">
        <v>1069</v>
      </c>
      <c r="F5237" t="s">
        <v>1070</v>
      </c>
      <c r="G5237">
        <v>1436</v>
      </c>
      <c r="H5237" t="s">
        <v>1071</v>
      </c>
      <c r="I5237">
        <v>63300060</v>
      </c>
      <c r="J5237" t="s">
        <v>1546</v>
      </c>
      <c r="K5237" s="3"/>
      <c r="L5237" s="3">
        <v>5004</v>
      </c>
      <c r="M5237" s="3">
        <v>5004</v>
      </c>
      <c r="N5237" s="107"/>
      <c r="O5237" s="100"/>
      <c r="P5237" s="3">
        <f t="shared" si="81"/>
        <v>10008</v>
      </c>
    </row>
    <row r="5238" spans="1:16" x14ac:dyDescent="0.35">
      <c r="A5238" t="s">
        <v>10</v>
      </c>
      <c r="C5238" t="s">
        <v>19</v>
      </c>
      <c r="D5238" t="s">
        <v>115</v>
      </c>
      <c r="E5238" t="s">
        <v>1069</v>
      </c>
      <c r="F5238" t="s">
        <v>1070</v>
      </c>
      <c r="G5238">
        <v>1436</v>
      </c>
      <c r="H5238" t="s">
        <v>1071</v>
      </c>
      <c r="I5238">
        <v>63300140</v>
      </c>
      <c r="J5238" t="s">
        <v>1668</v>
      </c>
      <c r="K5238" s="3"/>
      <c r="L5238" s="3">
        <v>3121.2000000000003</v>
      </c>
      <c r="M5238" s="3">
        <v>3183.6240000000003</v>
      </c>
      <c r="N5238" s="107"/>
      <c r="O5238" s="100"/>
      <c r="P5238" s="3">
        <f t="shared" si="81"/>
        <v>6304.8240000000005</v>
      </c>
    </row>
    <row r="5239" spans="1:16" x14ac:dyDescent="0.35">
      <c r="A5239" t="s">
        <v>10</v>
      </c>
      <c r="C5239" t="s">
        <v>19</v>
      </c>
      <c r="D5239" t="s">
        <v>115</v>
      </c>
      <c r="E5239" t="s">
        <v>1069</v>
      </c>
      <c r="F5239" t="s">
        <v>1070</v>
      </c>
      <c r="G5239">
        <v>1436</v>
      </c>
      <c r="H5239" t="s">
        <v>1071</v>
      </c>
      <c r="I5239">
        <v>63300150</v>
      </c>
      <c r="J5239" t="s">
        <v>1680</v>
      </c>
      <c r="K5239" s="3"/>
      <c r="L5239" s="3">
        <v>597096.60000000009</v>
      </c>
      <c r="M5239" s="3">
        <v>609038.53200000001</v>
      </c>
      <c r="N5239" s="107"/>
      <c r="O5239" s="100"/>
      <c r="P5239" s="3">
        <f t="shared" si="81"/>
        <v>1206135.1320000002</v>
      </c>
    </row>
    <row r="5240" spans="1:16" x14ac:dyDescent="0.35">
      <c r="A5240" t="s">
        <v>10</v>
      </c>
      <c r="C5240" t="s">
        <v>19</v>
      </c>
      <c r="D5240" t="s">
        <v>115</v>
      </c>
      <c r="E5240" t="s">
        <v>1072</v>
      </c>
      <c r="F5240" t="s">
        <v>1073</v>
      </c>
      <c r="G5240">
        <v>1436</v>
      </c>
      <c r="H5240" t="s">
        <v>1071</v>
      </c>
      <c r="I5240">
        <v>63300030</v>
      </c>
      <c r="J5240" t="s">
        <v>1488</v>
      </c>
      <c r="K5240" s="3"/>
      <c r="L5240" s="3">
        <v>38832</v>
      </c>
      <c r="M5240" s="3">
        <v>38832</v>
      </c>
      <c r="N5240" s="107"/>
      <c r="O5240" s="100"/>
      <c r="P5240" s="3">
        <f t="shared" si="81"/>
        <v>77664</v>
      </c>
    </row>
    <row r="5241" spans="1:16" x14ac:dyDescent="0.35">
      <c r="A5241" t="s">
        <v>10</v>
      </c>
      <c r="C5241" t="s">
        <v>19</v>
      </c>
      <c r="D5241" t="s">
        <v>115</v>
      </c>
      <c r="E5241" t="s">
        <v>1072</v>
      </c>
      <c r="F5241" t="s">
        <v>1073</v>
      </c>
      <c r="G5241">
        <v>1436</v>
      </c>
      <c r="H5241" t="s">
        <v>1071</v>
      </c>
      <c r="I5241">
        <v>63300033</v>
      </c>
      <c r="J5241" t="s">
        <v>1661</v>
      </c>
      <c r="K5241" s="3"/>
      <c r="L5241" s="3">
        <v>8400</v>
      </c>
      <c r="M5241" s="3">
        <v>8400</v>
      </c>
      <c r="N5241" s="107"/>
      <c r="O5241" s="100"/>
      <c r="P5241" s="3">
        <f t="shared" si="81"/>
        <v>16800</v>
      </c>
    </row>
    <row r="5242" spans="1:16" x14ac:dyDescent="0.35">
      <c r="A5242" t="s">
        <v>10</v>
      </c>
      <c r="C5242" t="s">
        <v>19</v>
      </c>
      <c r="D5242" t="s">
        <v>115</v>
      </c>
      <c r="E5242" t="s">
        <v>1072</v>
      </c>
      <c r="F5242" t="s">
        <v>1073</v>
      </c>
      <c r="G5242">
        <v>1436</v>
      </c>
      <c r="H5242" t="s">
        <v>1071</v>
      </c>
      <c r="I5242">
        <v>63300056</v>
      </c>
      <c r="J5242" t="s">
        <v>1536</v>
      </c>
      <c r="K5242" s="3"/>
      <c r="L5242" s="3">
        <v>299970.31955626217</v>
      </c>
      <c r="M5242" s="3">
        <v>310469.28074073134</v>
      </c>
      <c r="N5242" s="107"/>
      <c r="O5242" s="100"/>
      <c r="P5242" s="3">
        <f t="shared" si="81"/>
        <v>610439.60029699351</v>
      </c>
    </row>
    <row r="5243" spans="1:16" x14ac:dyDescent="0.35">
      <c r="A5243" t="s">
        <v>10</v>
      </c>
      <c r="C5243" t="s">
        <v>19</v>
      </c>
      <c r="D5243" t="s">
        <v>115</v>
      </c>
      <c r="E5243" t="s">
        <v>1072</v>
      </c>
      <c r="F5243" t="s">
        <v>1073</v>
      </c>
      <c r="G5243">
        <v>1436</v>
      </c>
      <c r="H5243" t="s">
        <v>1071</v>
      </c>
      <c r="I5243">
        <v>63300075</v>
      </c>
      <c r="J5243" t="s">
        <v>1480</v>
      </c>
      <c r="K5243" s="3"/>
      <c r="L5243" s="3">
        <v>23180.062499999993</v>
      </c>
      <c r="M5243" s="3">
        <v>23527.763437499991</v>
      </c>
      <c r="N5243" s="107"/>
      <c r="O5243" s="100"/>
      <c r="P5243" s="3">
        <f t="shared" si="81"/>
        <v>46707.825937499983</v>
      </c>
    </row>
    <row r="5244" spans="1:16" x14ac:dyDescent="0.35">
      <c r="A5244" t="s">
        <v>10</v>
      </c>
      <c r="C5244" t="s">
        <v>19</v>
      </c>
      <c r="D5244" t="s">
        <v>115</v>
      </c>
      <c r="E5244" t="s">
        <v>1072</v>
      </c>
      <c r="F5244" t="s">
        <v>1073</v>
      </c>
      <c r="G5244">
        <v>1436</v>
      </c>
      <c r="H5244" t="s">
        <v>1071</v>
      </c>
      <c r="I5244">
        <v>63300150</v>
      </c>
      <c r="J5244" t="s">
        <v>1680</v>
      </c>
      <c r="K5244" s="3"/>
      <c r="L5244" s="3">
        <v>66212</v>
      </c>
      <c r="M5244" s="3">
        <v>67536.240000000005</v>
      </c>
      <c r="N5244" s="107"/>
      <c r="O5244" s="100"/>
      <c r="P5244" s="3">
        <f t="shared" si="81"/>
        <v>133748.24</v>
      </c>
    </row>
    <row r="5245" spans="1:16" x14ac:dyDescent="0.35">
      <c r="A5245" t="s">
        <v>10</v>
      </c>
      <c r="C5245" t="s">
        <v>19</v>
      </c>
      <c r="D5245" t="s">
        <v>115</v>
      </c>
      <c r="E5245" t="s">
        <v>1065</v>
      </c>
      <c r="F5245" t="s">
        <v>1066</v>
      </c>
      <c r="G5245">
        <v>1437</v>
      </c>
      <c r="H5245" t="s">
        <v>1066</v>
      </c>
      <c r="I5245">
        <v>63300030</v>
      </c>
      <c r="J5245" t="s">
        <v>1488</v>
      </c>
      <c r="K5245" s="3"/>
      <c r="L5245" s="3">
        <v>6006</v>
      </c>
      <c r="M5245" s="3">
        <v>6006</v>
      </c>
      <c r="N5245" s="107"/>
      <c r="O5245" s="100"/>
      <c r="P5245" s="3">
        <f t="shared" si="81"/>
        <v>12012</v>
      </c>
    </row>
    <row r="5246" spans="1:16" x14ac:dyDescent="0.35">
      <c r="A5246" t="s">
        <v>10</v>
      </c>
      <c r="C5246" t="s">
        <v>19</v>
      </c>
      <c r="D5246" t="s">
        <v>115</v>
      </c>
      <c r="E5246" t="s">
        <v>1065</v>
      </c>
      <c r="F5246" t="s">
        <v>1066</v>
      </c>
      <c r="G5246">
        <v>1437</v>
      </c>
      <c r="H5246" t="s">
        <v>1066</v>
      </c>
      <c r="I5246">
        <v>63300033</v>
      </c>
      <c r="J5246" t="s">
        <v>1661</v>
      </c>
      <c r="K5246" s="3"/>
      <c r="L5246" s="3">
        <v>3543</v>
      </c>
      <c r="M5246" s="3">
        <v>3543</v>
      </c>
      <c r="N5246" s="107"/>
      <c r="O5246" s="100"/>
      <c r="P5246" s="3">
        <f t="shared" si="81"/>
        <v>7086</v>
      </c>
    </row>
    <row r="5247" spans="1:16" x14ac:dyDescent="0.35">
      <c r="A5247" t="s">
        <v>10</v>
      </c>
      <c r="C5247" t="s">
        <v>19</v>
      </c>
      <c r="D5247" t="s">
        <v>115</v>
      </c>
      <c r="E5247" t="s">
        <v>1065</v>
      </c>
      <c r="F5247" t="s">
        <v>1066</v>
      </c>
      <c r="G5247">
        <v>1437</v>
      </c>
      <c r="H5247" t="s">
        <v>1066</v>
      </c>
      <c r="I5247">
        <v>63300056</v>
      </c>
      <c r="J5247" t="s">
        <v>1536</v>
      </c>
      <c r="K5247" s="3"/>
      <c r="L5247" s="3">
        <v>296273.35350247676</v>
      </c>
      <c r="M5247" s="3">
        <v>306642.9208750634</v>
      </c>
      <c r="N5247" s="107"/>
      <c r="O5247" s="100"/>
      <c r="P5247" s="3">
        <f t="shared" si="81"/>
        <v>602916.27437754022</v>
      </c>
    </row>
    <row r="5248" spans="1:16" x14ac:dyDescent="0.35">
      <c r="A5248" t="s">
        <v>10</v>
      </c>
      <c r="C5248" t="s">
        <v>19</v>
      </c>
      <c r="D5248" t="s">
        <v>115</v>
      </c>
      <c r="E5248" t="s">
        <v>1065</v>
      </c>
      <c r="F5248" t="s">
        <v>1066</v>
      </c>
      <c r="G5248">
        <v>1437</v>
      </c>
      <c r="H5248" t="s">
        <v>1066</v>
      </c>
      <c r="I5248">
        <v>63300075</v>
      </c>
      <c r="J5248" t="s">
        <v>1480</v>
      </c>
      <c r="K5248" s="3"/>
      <c r="L5248" s="3">
        <v>10302.249999999996</v>
      </c>
      <c r="M5248" s="3">
        <v>10456.783749999995</v>
      </c>
      <c r="N5248" s="107"/>
      <c r="O5248" s="100"/>
      <c r="P5248" s="3">
        <f t="shared" si="81"/>
        <v>20759.033749999991</v>
      </c>
    </row>
    <row r="5249" spans="1:16" x14ac:dyDescent="0.35">
      <c r="A5249" t="s">
        <v>10</v>
      </c>
      <c r="C5249" t="s">
        <v>19</v>
      </c>
      <c r="D5249" t="s">
        <v>115</v>
      </c>
      <c r="E5249" t="s">
        <v>1065</v>
      </c>
      <c r="F5249" t="s">
        <v>1066</v>
      </c>
      <c r="G5249">
        <v>1437</v>
      </c>
      <c r="H5249" t="s">
        <v>1066</v>
      </c>
      <c r="I5249">
        <v>63300150</v>
      </c>
      <c r="J5249" t="s">
        <v>1680</v>
      </c>
      <c r="K5249" s="3"/>
      <c r="L5249" s="3">
        <v>15089.961600000001</v>
      </c>
      <c r="M5249" s="3">
        <v>15391.760832</v>
      </c>
      <c r="N5249" s="107"/>
      <c r="O5249" s="100"/>
      <c r="P5249" s="3">
        <f t="shared" si="81"/>
        <v>30481.722432000002</v>
      </c>
    </row>
    <row r="5250" spans="1:16" x14ac:dyDescent="0.35">
      <c r="A5250" t="s">
        <v>10</v>
      </c>
      <c r="C5250" t="s">
        <v>19</v>
      </c>
      <c r="D5250" t="s">
        <v>115</v>
      </c>
      <c r="E5250" t="s">
        <v>1067</v>
      </c>
      <c r="F5250" t="s">
        <v>1068</v>
      </c>
      <c r="G5250">
        <v>1437</v>
      </c>
      <c r="H5250" t="s">
        <v>1066</v>
      </c>
      <c r="I5250">
        <v>63300030</v>
      </c>
      <c r="J5250" t="s">
        <v>1488</v>
      </c>
      <c r="K5250" s="3"/>
      <c r="L5250" s="3">
        <v>9198</v>
      </c>
      <c r="M5250" s="3">
        <v>9198</v>
      </c>
      <c r="N5250" s="107"/>
      <c r="O5250" s="100"/>
      <c r="P5250" s="3">
        <f t="shared" si="81"/>
        <v>18396</v>
      </c>
    </row>
    <row r="5251" spans="1:16" x14ac:dyDescent="0.35">
      <c r="A5251" t="s">
        <v>10</v>
      </c>
      <c r="C5251" t="s">
        <v>19</v>
      </c>
      <c r="D5251" t="s">
        <v>115</v>
      </c>
      <c r="E5251" t="s">
        <v>1067</v>
      </c>
      <c r="F5251" t="s">
        <v>1068</v>
      </c>
      <c r="G5251">
        <v>1437</v>
      </c>
      <c r="H5251" t="s">
        <v>1066</v>
      </c>
      <c r="I5251">
        <v>63300033</v>
      </c>
      <c r="J5251" t="s">
        <v>1661</v>
      </c>
      <c r="K5251" s="3"/>
      <c r="L5251" s="3">
        <v>421</v>
      </c>
      <c r="M5251" s="3">
        <v>421</v>
      </c>
      <c r="N5251" s="107"/>
      <c r="O5251" s="100"/>
      <c r="P5251" s="3">
        <f t="shared" si="81"/>
        <v>842</v>
      </c>
    </row>
    <row r="5252" spans="1:16" x14ac:dyDescent="0.35">
      <c r="A5252" t="s">
        <v>10</v>
      </c>
      <c r="C5252" t="s">
        <v>19</v>
      </c>
      <c r="D5252" t="s">
        <v>115</v>
      </c>
      <c r="E5252" t="s">
        <v>1067</v>
      </c>
      <c r="F5252" t="s">
        <v>1068</v>
      </c>
      <c r="G5252">
        <v>1437</v>
      </c>
      <c r="H5252" t="s">
        <v>1066</v>
      </c>
      <c r="I5252">
        <v>63300056</v>
      </c>
      <c r="J5252" t="s">
        <v>1536</v>
      </c>
      <c r="K5252" s="3"/>
      <c r="L5252" s="3">
        <v>28929.096613247486</v>
      </c>
      <c r="M5252" s="3">
        <v>29941.614994711144</v>
      </c>
      <c r="N5252" s="107"/>
      <c r="O5252" s="100"/>
      <c r="P5252" s="3">
        <f t="shared" ref="P5252:P5315" si="82">SUM(L5252:N5252)</f>
        <v>58870.711607958627</v>
      </c>
    </row>
    <row r="5253" spans="1:16" x14ac:dyDescent="0.35">
      <c r="A5253" t="s">
        <v>10</v>
      </c>
      <c r="C5253" t="s">
        <v>19</v>
      </c>
      <c r="D5253" t="s">
        <v>115</v>
      </c>
      <c r="E5253" t="s">
        <v>1042</v>
      </c>
      <c r="F5253" t="s">
        <v>1043</v>
      </c>
      <c r="G5253">
        <v>1452</v>
      </c>
      <c r="H5253" t="s">
        <v>1044</v>
      </c>
      <c r="I5253">
        <v>63300030</v>
      </c>
      <c r="J5253" t="s">
        <v>1488</v>
      </c>
      <c r="K5253" s="3"/>
      <c r="L5253" s="3">
        <v>5800</v>
      </c>
      <c r="M5253" s="3">
        <v>5800</v>
      </c>
      <c r="N5253" s="107"/>
      <c r="O5253" s="100"/>
      <c r="P5253" s="3">
        <f t="shared" si="82"/>
        <v>11600</v>
      </c>
    </row>
    <row r="5254" spans="1:16" x14ac:dyDescent="0.35">
      <c r="A5254" t="s">
        <v>10</v>
      </c>
      <c r="C5254" t="s">
        <v>19</v>
      </c>
      <c r="D5254" t="s">
        <v>115</v>
      </c>
      <c r="E5254" t="s">
        <v>1042</v>
      </c>
      <c r="F5254" t="s">
        <v>1043</v>
      </c>
      <c r="G5254">
        <v>1452</v>
      </c>
      <c r="H5254" t="s">
        <v>1044</v>
      </c>
      <c r="I5254">
        <v>63300033</v>
      </c>
      <c r="J5254" t="s">
        <v>1661</v>
      </c>
      <c r="K5254" s="3"/>
      <c r="L5254" s="3">
        <v>3000</v>
      </c>
      <c r="M5254" s="3">
        <v>3000</v>
      </c>
      <c r="N5254" s="107"/>
      <c r="O5254" s="100"/>
      <c r="P5254" s="3">
        <f t="shared" si="82"/>
        <v>6000</v>
      </c>
    </row>
    <row r="5255" spans="1:16" x14ac:dyDescent="0.35">
      <c r="A5255" t="s">
        <v>10</v>
      </c>
      <c r="C5255" t="s">
        <v>19</v>
      </c>
      <c r="D5255" t="s">
        <v>115</v>
      </c>
      <c r="E5255" t="s">
        <v>1042</v>
      </c>
      <c r="F5255" t="s">
        <v>1043</v>
      </c>
      <c r="G5255">
        <v>1452</v>
      </c>
      <c r="H5255" t="s">
        <v>1044</v>
      </c>
      <c r="I5255">
        <v>63300056</v>
      </c>
      <c r="J5255" t="s">
        <v>1536</v>
      </c>
      <c r="K5255" s="3"/>
      <c r="L5255" s="3">
        <v>216811.85163647239</v>
      </c>
      <c r="M5255" s="3">
        <v>224400.2664437489</v>
      </c>
      <c r="N5255" s="107"/>
      <c r="O5255" s="100"/>
      <c r="P5255" s="3">
        <f t="shared" si="82"/>
        <v>441212.11808022129</v>
      </c>
    </row>
    <row r="5256" spans="1:16" x14ac:dyDescent="0.35">
      <c r="A5256" t="s">
        <v>10</v>
      </c>
      <c r="C5256" t="s">
        <v>19</v>
      </c>
      <c r="D5256" t="s">
        <v>115</v>
      </c>
      <c r="E5256" t="s">
        <v>1042</v>
      </c>
      <c r="F5256" t="s">
        <v>1043</v>
      </c>
      <c r="G5256">
        <v>1452</v>
      </c>
      <c r="H5256" t="s">
        <v>1044</v>
      </c>
      <c r="I5256">
        <v>63300060</v>
      </c>
      <c r="J5256" t="s">
        <v>1546</v>
      </c>
      <c r="K5256" s="3"/>
      <c r="L5256" s="3">
        <v>3500</v>
      </c>
      <c r="M5256" s="3">
        <v>3500</v>
      </c>
      <c r="N5256" s="107"/>
      <c r="O5256" s="100"/>
      <c r="P5256" s="3">
        <f t="shared" si="82"/>
        <v>7000</v>
      </c>
    </row>
    <row r="5257" spans="1:16" x14ac:dyDescent="0.35">
      <c r="A5257" t="s">
        <v>10</v>
      </c>
      <c r="C5257" t="s">
        <v>19</v>
      </c>
      <c r="D5257" t="s">
        <v>115</v>
      </c>
      <c r="E5257" t="s">
        <v>1042</v>
      </c>
      <c r="F5257" t="s">
        <v>1043</v>
      </c>
      <c r="G5257">
        <v>1452</v>
      </c>
      <c r="H5257" t="s">
        <v>1044</v>
      </c>
      <c r="I5257">
        <v>63300150</v>
      </c>
      <c r="J5257" t="s">
        <v>1680</v>
      </c>
      <c r="K5257" s="3"/>
      <c r="L5257" s="3">
        <v>44440.686000000002</v>
      </c>
      <c r="M5257" s="3">
        <v>45329.49972</v>
      </c>
      <c r="N5257" s="107"/>
      <c r="O5257" s="100"/>
      <c r="P5257" s="3">
        <f t="shared" si="82"/>
        <v>89770.185720000009</v>
      </c>
    </row>
    <row r="5258" spans="1:16" x14ac:dyDescent="0.35">
      <c r="A5258" t="s">
        <v>10</v>
      </c>
      <c r="C5258" t="s">
        <v>19</v>
      </c>
      <c r="D5258" t="s">
        <v>115</v>
      </c>
      <c r="E5258" t="s">
        <v>992</v>
      </c>
      <c r="F5258" t="s">
        <v>993</v>
      </c>
      <c r="G5258">
        <v>3015</v>
      </c>
      <c r="H5258" t="s">
        <v>994</v>
      </c>
      <c r="I5258">
        <v>63300056</v>
      </c>
      <c r="J5258" t="s">
        <v>1536</v>
      </c>
      <c r="K5258" s="3"/>
      <c r="L5258" s="3">
        <v>27515.956759700846</v>
      </c>
      <c r="M5258" s="3">
        <v>28479.015246290375</v>
      </c>
      <c r="N5258" s="107"/>
      <c r="O5258" s="100"/>
      <c r="P5258" s="3">
        <f t="shared" si="82"/>
        <v>55994.972005991222</v>
      </c>
    </row>
    <row r="5259" spans="1:16" x14ac:dyDescent="0.35">
      <c r="A5259" t="s">
        <v>10</v>
      </c>
      <c r="C5259" t="s">
        <v>19</v>
      </c>
      <c r="D5259" t="s">
        <v>115</v>
      </c>
      <c r="E5259" t="s">
        <v>992</v>
      </c>
      <c r="F5259" t="s">
        <v>993</v>
      </c>
      <c r="G5259">
        <v>3015</v>
      </c>
      <c r="H5259" t="s">
        <v>994</v>
      </c>
      <c r="I5259">
        <v>63300150</v>
      </c>
      <c r="J5259" t="s">
        <v>1680</v>
      </c>
      <c r="K5259" s="3"/>
      <c r="L5259" s="3">
        <v>621595.6</v>
      </c>
      <c r="M5259" s="3">
        <v>634027.5120000001</v>
      </c>
      <c r="N5259" s="107"/>
      <c r="O5259" s="100"/>
      <c r="P5259" s="3">
        <f t="shared" si="82"/>
        <v>1255623.1120000002</v>
      </c>
    </row>
    <row r="5260" spans="1:16" x14ac:dyDescent="0.35">
      <c r="A5260" t="s">
        <v>10</v>
      </c>
      <c r="C5260" t="s">
        <v>19</v>
      </c>
      <c r="D5260" t="s">
        <v>115</v>
      </c>
      <c r="E5260" t="s">
        <v>992</v>
      </c>
      <c r="F5260" t="s">
        <v>993</v>
      </c>
      <c r="G5260">
        <v>3015</v>
      </c>
      <c r="H5260" t="s">
        <v>994</v>
      </c>
      <c r="I5260">
        <v>63300155</v>
      </c>
      <c r="J5260" t="s">
        <v>1877</v>
      </c>
      <c r="K5260" s="3"/>
      <c r="L5260" s="3">
        <v>659</v>
      </c>
      <c r="M5260" s="3">
        <v>659</v>
      </c>
      <c r="N5260" s="107"/>
      <c r="O5260" s="100"/>
      <c r="P5260" s="3">
        <f t="shared" si="82"/>
        <v>1318</v>
      </c>
    </row>
    <row r="5261" spans="1:16" x14ac:dyDescent="0.35">
      <c r="A5261" t="s">
        <v>10</v>
      </c>
      <c r="C5261" t="s">
        <v>19</v>
      </c>
      <c r="D5261" t="s">
        <v>115</v>
      </c>
      <c r="E5261" t="s">
        <v>1503</v>
      </c>
      <c r="F5261" t="s">
        <v>1504</v>
      </c>
      <c r="G5261">
        <v>3015</v>
      </c>
      <c r="H5261" t="s">
        <v>994</v>
      </c>
      <c r="I5261">
        <v>63300030</v>
      </c>
      <c r="J5261" t="s">
        <v>1488</v>
      </c>
      <c r="K5261" s="3"/>
      <c r="L5261" s="3">
        <v>765</v>
      </c>
      <c r="M5261" s="3">
        <v>765</v>
      </c>
      <c r="N5261" s="107"/>
      <c r="O5261" s="100"/>
      <c r="P5261" s="3">
        <f t="shared" si="82"/>
        <v>1530</v>
      </c>
    </row>
    <row r="5262" spans="1:16" x14ac:dyDescent="0.35">
      <c r="A5262" t="s">
        <v>10</v>
      </c>
      <c r="C5262" t="s">
        <v>19</v>
      </c>
      <c r="D5262" t="s">
        <v>115</v>
      </c>
      <c r="E5262" t="s">
        <v>1503</v>
      </c>
      <c r="F5262" t="s">
        <v>1504</v>
      </c>
      <c r="G5262">
        <v>3015</v>
      </c>
      <c r="H5262" t="s">
        <v>994</v>
      </c>
      <c r="I5262">
        <v>63300033</v>
      </c>
      <c r="J5262" t="s">
        <v>1661</v>
      </c>
      <c r="K5262" s="3"/>
      <c r="L5262" s="3">
        <v>8266</v>
      </c>
      <c r="M5262" s="3">
        <v>8266</v>
      </c>
      <c r="N5262" s="107"/>
      <c r="O5262" s="100"/>
      <c r="P5262" s="3">
        <f t="shared" si="82"/>
        <v>16532</v>
      </c>
    </row>
    <row r="5263" spans="1:16" x14ac:dyDescent="0.35">
      <c r="A5263" t="s">
        <v>10</v>
      </c>
      <c r="C5263" t="s">
        <v>19</v>
      </c>
      <c r="D5263" t="s">
        <v>115</v>
      </c>
      <c r="E5263" t="s">
        <v>1503</v>
      </c>
      <c r="F5263" t="s">
        <v>1504</v>
      </c>
      <c r="G5263">
        <v>3015</v>
      </c>
      <c r="H5263" t="s">
        <v>994</v>
      </c>
      <c r="I5263">
        <v>63300140</v>
      </c>
      <c r="J5263" t="s">
        <v>1668</v>
      </c>
      <c r="K5263" s="3"/>
      <c r="L5263" s="3">
        <v>15606</v>
      </c>
      <c r="M5263" s="3">
        <v>15918.12</v>
      </c>
      <c r="N5263" s="107"/>
      <c r="O5263" s="100"/>
      <c r="P5263" s="3">
        <f t="shared" si="82"/>
        <v>31524.120000000003</v>
      </c>
    </row>
    <row r="5264" spans="1:16" x14ac:dyDescent="0.35">
      <c r="A5264" t="s">
        <v>10</v>
      </c>
      <c r="C5264" t="s">
        <v>19</v>
      </c>
      <c r="D5264" t="s">
        <v>115</v>
      </c>
      <c r="E5264" t="s">
        <v>1503</v>
      </c>
      <c r="F5264" t="s">
        <v>1504</v>
      </c>
      <c r="G5264">
        <v>3015</v>
      </c>
      <c r="H5264" t="s">
        <v>994</v>
      </c>
      <c r="I5264">
        <v>63300150</v>
      </c>
      <c r="J5264" t="s">
        <v>1680</v>
      </c>
      <c r="K5264" s="3"/>
      <c r="L5264" s="3">
        <v>358597.79639999999</v>
      </c>
      <c r="M5264" s="3">
        <v>365769.75232799997</v>
      </c>
      <c r="N5264" s="107"/>
      <c r="O5264" s="100"/>
      <c r="P5264" s="3">
        <f t="shared" si="82"/>
        <v>724367.54872799991</v>
      </c>
    </row>
    <row r="5265" spans="1:16" x14ac:dyDescent="0.35">
      <c r="A5265" t="s">
        <v>10</v>
      </c>
      <c r="C5265" t="s">
        <v>19</v>
      </c>
      <c r="D5265" t="s">
        <v>115</v>
      </c>
      <c r="E5265" t="s">
        <v>789</v>
      </c>
      <c r="F5265" t="s">
        <v>790</v>
      </c>
      <c r="G5265">
        <v>3515</v>
      </c>
      <c r="H5265" t="s">
        <v>791</v>
      </c>
      <c r="I5265">
        <v>63300030</v>
      </c>
      <c r="J5265" t="s">
        <v>1488</v>
      </c>
      <c r="K5265" s="3"/>
      <c r="L5265" s="3">
        <v>6000</v>
      </c>
      <c r="M5265" s="3">
        <v>6000</v>
      </c>
      <c r="N5265" s="107"/>
      <c r="O5265" s="100"/>
      <c r="P5265" s="3">
        <f t="shared" si="82"/>
        <v>12000</v>
      </c>
    </row>
    <row r="5266" spans="1:16" x14ac:dyDescent="0.35">
      <c r="A5266" t="s">
        <v>10</v>
      </c>
      <c r="C5266" t="s">
        <v>19</v>
      </c>
      <c r="D5266" t="s">
        <v>115</v>
      </c>
      <c r="E5266" t="s">
        <v>789</v>
      </c>
      <c r="F5266" t="s">
        <v>790</v>
      </c>
      <c r="G5266">
        <v>3515</v>
      </c>
      <c r="H5266" t="s">
        <v>791</v>
      </c>
      <c r="I5266">
        <v>63300035</v>
      </c>
      <c r="J5266" t="s">
        <v>1886</v>
      </c>
      <c r="K5266" s="3"/>
      <c r="L5266" s="3">
        <v>2080.8000000000002</v>
      </c>
      <c r="M5266" s="3">
        <v>2122.4160000000002</v>
      </c>
      <c r="N5266" s="107"/>
      <c r="O5266" s="100"/>
      <c r="P5266" s="3">
        <f t="shared" si="82"/>
        <v>4203.2160000000003</v>
      </c>
    </row>
    <row r="5267" spans="1:16" x14ac:dyDescent="0.35">
      <c r="A5267" t="s">
        <v>10</v>
      </c>
      <c r="C5267" t="s">
        <v>19</v>
      </c>
      <c r="D5267" t="s">
        <v>115</v>
      </c>
      <c r="E5267" t="s">
        <v>789</v>
      </c>
      <c r="F5267" t="s">
        <v>790</v>
      </c>
      <c r="G5267">
        <v>3515</v>
      </c>
      <c r="H5267" t="s">
        <v>791</v>
      </c>
      <c r="I5267">
        <v>63300056</v>
      </c>
      <c r="J5267" t="s">
        <v>1536</v>
      </c>
      <c r="K5267" s="3"/>
      <c r="L5267" s="3">
        <v>402716.75641601463</v>
      </c>
      <c r="M5267" s="3">
        <v>416811.84289057512</v>
      </c>
      <c r="N5267" s="107"/>
      <c r="O5267" s="100"/>
      <c r="P5267" s="3">
        <f t="shared" si="82"/>
        <v>819528.59930658969</v>
      </c>
    </row>
    <row r="5268" spans="1:16" x14ac:dyDescent="0.35">
      <c r="A5268" t="s">
        <v>10</v>
      </c>
      <c r="C5268" t="s">
        <v>19</v>
      </c>
      <c r="D5268" t="s">
        <v>115</v>
      </c>
      <c r="E5268" t="s">
        <v>789</v>
      </c>
      <c r="F5268" t="s">
        <v>790</v>
      </c>
      <c r="G5268">
        <v>3515</v>
      </c>
      <c r="H5268" t="s">
        <v>791</v>
      </c>
      <c r="I5268">
        <v>63300152</v>
      </c>
      <c r="J5268" t="s">
        <v>1741</v>
      </c>
      <c r="K5268" s="3"/>
      <c r="L5268" s="3">
        <v>70000</v>
      </c>
      <c r="M5268" s="3">
        <v>71400</v>
      </c>
      <c r="N5268" s="107"/>
      <c r="O5268" s="100"/>
      <c r="P5268" s="3">
        <f t="shared" si="82"/>
        <v>141400</v>
      </c>
    </row>
    <row r="5269" spans="1:16" x14ac:dyDescent="0.35">
      <c r="A5269" t="s">
        <v>10</v>
      </c>
      <c r="C5269" t="s">
        <v>19</v>
      </c>
      <c r="D5269" t="s">
        <v>115</v>
      </c>
      <c r="E5269" t="s">
        <v>792</v>
      </c>
      <c r="F5269" t="s">
        <v>793</v>
      </c>
      <c r="G5269">
        <v>3515</v>
      </c>
      <c r="H5269" t="s">
        <v>791</v>
      </c>
      <c r="I5269">
        <v>63300030</v>
      </c>
      <c r="J5269" t="s">
        <v>1488</v>
      </c>
      <c r="K5269" s="3"/>
      <c r="L5269" s="3">
        <v>23400</v>
      </c>
      <c r="M5269" s="3">
        <v>23400</v>
      </c>
      <c r="N5269" s="107"/>
      <c r="O5269" s="100"/>
      <c r="P5269" s="3">
        <f t="shared" si="82"/>
        <v>46800</v>
      </c>
    </row>
    <row r="5270" spans="1:16" x14ac:dyDescent="0.35">
      <c r="A5270" t="s">
        <v>10</v>
      </c>
      <c r="C5270" t="s">
        <v>19</v>
      </c>
      <c r="D5270" t="s">
        <v>115</v>
      </c>
      <c r="E5270" t="s">
        <v>792</v>
      </c>
      <c r="F5270" t="s">
        <v>793</v>
      </c>
      <c r="G5270">
        <v>3515</v>
      </c>
      <c r="H5270" t="s">
        <v>791</v>
      </c>
      <c r="I5270">
        <v>63300033</v>
      </c>
      <c r="J5270" t="s">
        <v>1661</v>
      </c>
      <c r="K5270" s="3"/>
      <c r="L5270" s="3">
        <v>15000</v>
      </c>
      <c r="M5270" s="3">
        <v>15000</v>
      </c>
      <c r="N5270" s="107"/>
      <c r="O5270" s="100"/>
      <c r="P5270" s="3">
        <f t="shared" si="82"/>
        <v>30000</v>
      </c>
    </row>
    <row r="5271" spans="1:16" x14ac:dyDescent="0.35">
      <c r="A5271" t="s">
        <v>10</v>
      </c>
      <c r="C5271" t="s">
        <v>19</v>
      </c>
      <c r="D5271" t="s">
        <v>115</v>
      </c>
      <c r="E5271" t="s">
        <v>792</v>
      </c>
      <c r="F5271" t="s">
        <v>793</v>
      </c>
      <c r="G5271">
        <v>3515</v>
      </c>
      <c r="H5271" t="s">
        <v>791</v>
      </c>
      <c r="I5271">
        <v>63300056</v>
      </c>
      <c r="J5271" t="s">
        <v>1536</v>
      </c>
      <c r="K5271" s="3"/>
      <c r="L5271" s="3">
        <v>761589.78057611035</v>
      </c>
      <c r="M5271" s="3">
        <v>788245.42289627413</v>
      </c>
      <c r="N5271" s="107"/>
      <c r="O5271" s="100"/>
      <c r="P5271" s="3">
        <f t="shared" si="82"/>
        <v>1549835.2034723845</v>
      </c>
    </row>
    <row r="5272" spans="1:16" x14ac:dyDescent="0.35">
      <c r="A5272" t="s">
        <v>10</v>
      </c>
      <c r="C5272" t="s">
        <v>19</v>
      </c>
      <c r="D5272" t="s">
        <v>115</v>
      </c>
      <c r="E5272" t="s">
        <v>792</v>
      </c>
      <c r="F5272" t="s">
        <v>793</v>
      </c>
      <c r="G5272">
        <v>3515</v>
      </c>
      <c r="H5272" t="s">
        <v>791</v>
      </c>
      <c r="I5272">
        <v>63300150</v>
      </c>
      <c r="J5272" t="s">
        <v>1680</v>
      </c>
      <c r="K5272" s="3"/>
      <c r="L5272" s="3">
        <v>30000</v>
      </c>
      <c r="M5272" s="3">
        <v>30600</v>
      </c>
      <c r="N5272" s="107"/>
      <c r="O5272" s="100"/>
      <c r="P5272" s="3">
        <f t="shared" si="82"/>
        <v>60600</v>
      </c>
    </row>
    <row r="5273" spans="1:16" x14ac:dyDescent="0.35">
      <c r="A5273" t="s">
        <v>10</v>
      </c>
      <c r="C5273" t="s">
        <v>19</v>
      </c>
      <c r="D5273" t="s">
        <v>115</v>
      </c>
      <c r="E5273" t="s">
        <v>794</v>
      </c>
      <c r="F5273" t="s">
        <v>795</v>
      </c>
      <c r="G5273">
        <v>3515</v>
      </c>
      <c r="H5273" t="s">
        <v>791</v>
      </c>
      <c r="I5273">
        <v>63300056</v>
      </c>
      <c r="J5273" t="s">
        <v>1536</v>
      </c>
      <c r="K5273" s="3"/>
      <c r="L5273" s="3">
        <v>171338.56935493191</v>
      </c>
      <c r="M5273" s="3">
        <v>177335.4192823545</v>
      </c>
      <c r="N5273" s="107"/>
      <c r="O5273" s="100"/>
      <c r="P5273" s="3">
        <f t="shared" si="82"/>
        <v>348673.98863728641</v>
      </c>
    </row>
    <row r="5274" spans="1:16" x14ac:dyDescent="0.35">
      <c r="A5274" t="s">
        <v>10</v>
      </c>
      <c r="C5274" t="s">
        <v>19</v>
      </c>
      <c r="D5274" t="s">
        <v>115</v>
      </c>
      <c r="E5274" t="s">
        <v>794</v>
      </c>
      <c r="F5274" t="s">
        <v>795</v>
      </c>
      <c r="G5274">
        <v>3515</v>
      </c>
      <c r="H5274" t="s">
        <v>791</v>
      </c>
      <c r="I5274">
        <v>63300160</v>
      </c>
      <c r="J5274" t="s">
        <v>1878</v>
      </c>
      <c r="K5274" s="3"/>
      <c r="L5274" s="3">
        <v>550189.66598179995</v>
      </c>
      <c r="M5274" s="3">
        <v>550189.66598179995</v>
      </c>
      <c r="N5274" s="107"/>
      <c r="O5274" s="100"/>
      <c r="P5274" s="3">
        <f t="shared" si="82"/>
        <v>1100379.3319635999</v>
      </c>
    </row>
    <row r="5275" spans="1:16" x14ac:dyDescent="0.35">
      <c r="A5275" t="s">
        <v>10</v>
      </c>
      <c r="C5275" t="s">
        <v>19</v>
      </c>
      <c r="D5275" t="s">
        <v>115</v>
      </c>
      <c r="E5275" t="s">
        <v>796</v>
      </c>
      <c r="F5275" t="s">
        <v>797</v>
      </c>
      <c r="G5275">
        <v>3515</v>
      </c>
      <c r="H5275" t="s">
        <v>791</v>
      </c>
      <c r="I5275">
        <v>63300030</v>
      </c>
      <c r="J5275" t="s">
        <v>1488</v>
      </c>
      <c r="K5275" s="3"/>
      <c r="L5275" s="3">
        <v>2400</v>
      </c>
      <c r="M5275" s="3">
        <v>2400</v>
      </c>
      <c r="N5275" s="107"/>
      <c r="O5275" s="100"/>
      <c r="P5275" s="3">
        <f t="shared" si="82"/>
        <v>4800</v>
      </c>
    </row>
    <row r="5276" spans="1:16" x14ac:dyDescent="0.35">
      <c r="A5276" t="s">
        <v>10</v>
      </c>
      <c r="C5276" t="s">
        <v>19</v>
      </c>
      <c r="D5276" t="s">
        <v>115</v>
      </c>
      <c r="E5276" t="s">
        <v>796</v>
      </c>
      <c r="F5276" t="s">
        <v>797</v>
      </c>
      <c r="G5276">
        <v>3515</v>
      </c>
      <c r="H5276" t="s">
        <v>791</v>
      </c>
      <c r="I5276">
        <v>63300056</v>
      </c>
      <c r="J5276" t="s">
        <v>1536</v>
      </c>
      <c r="K5276" s="3"/>
      <c r="L5276" s="3">
        <v>143187.23334390891</v>
      </c>
      <c r="M5276" s="3">
        <v>148198.78651094571</v>
      </c>
      <c r="N5276" s="107"/>
      <c r="O5276" s="100"/>
      <c r="P5276" s="3">
        <f t="shared" si="82"/>
        <v>291386.01985485462</v>
      </c>
    </row>
    <row r="5277" spans="1:16" x14ac:dyDescent="0.35">
      <c r="A5277" t="s">
        <v>10</v>
      </c>
      <c r="C5277" t="s">
        <v>19</v>
      </c>
      <c r="D5277" t="s">
        <v>115</v>
      </c>
      <c r="E5277" t="s">
        <v>798</v>
      </c>
      <c r="F5277" t="s">
        <v>799</v>
      </c>
      <c r="G5277">
        <v>3515</v>
      </c>
      <c r="H5277" t="s">
        <v>791</v>
      </c>
      <c r="I5277">
        <v>63300056</v>
      </c>
      <c r="J5277" t="s">
        <v>1536</v>
      </c>
      <c r="K5277" s="3"/>
      <c r="L5277" s="3">
        <v>193558.15273695276</v>
      </c>
      <c r="M5277" s="3">
        <v>200332.68808274608</v>
      </c>
      <c r="N5277" s="107"/>
      <c r="O5277" s="100"/>
      <c r="P5277" s="3">
        <f t="shared" si="82"/>
        <v>393890.84081969887</v>
      </c>
    </row>
    <row r="5278" spans="1:16" x14ac:dyDescent="0.35">
      <c r="A5278" t="s">
        <v>10</v>
      </c>
      <c r="C5278" t="s">
        <v>19</v>
      </c>
      <c r="D5278" t="s">
        <v>115</v>
      </c>
      <c r="E5278" t="s">
        <v>798</v>
      </c>
      <c r="F5278" t="s">
        <v>799</v>
      </c>
      <c r="G5278">
        <v>3515</v>
      </c>
      <c r="H5278" t="s">
        <v>791</v>
      </c>
      <c r="I5278">
        <v>63300065</v>
      </c>
      <c r="J5278" t="s">
        <v>1627</v>
      </c>
      <c r="K5278" s="3"/>
      <c r="L5278" s="3">
        <v>184506.61480040001</v>
      </c>
      <c r="M5278" s="3">
        <v>184506.61480040001</v>
      </c>
      <c r="N5278" s="107"/>
      <c r="O5278" s="100"/>
      <c r="P5278" s="3">
        <f t="shared" si="82"/>
        <v>369013.22960080003</v>
      </c>
    </row>
    <row r="5279" spans="1:16" x14ac:dyDescent="0.35">
      <c r="A5279" t="s">
        <v>10</v>
      </c>
      <c r="C5279" t="s">
        <v>19</v>
      </c>
      <c r="D5279" t="s">
        <v>115</v>
      </c>
      <c r="E5279" t="s">
        <v>798</v>
      </c>
      <c r="F5279" t="s">
        <v>799</v>
      </c>
      <c r="G5279">
        <v>3515</v>
      </c>
      <c r="H5279" t="s">
        <v>791</v>
      </c>
      <c r="I5279">
        <v>63300150</v>
      </c>
      <c r="J5279" t="s">
        <v>1680</v>
      </c>
      <c r="K5279" s="3"/>
      <c r="L5279" s="3">
        <v>15687.98352</v>
      </c>
      <c r="M5279" s="3">
        <v>16001.7431904</v>
      </c>
      <c r="N5279" s="107"/>
      <c r="O5279" s="100"/>
      <c r="P5279" s="3">
        <f t="shared" si="82"/>
        <v>31689.726710399998</v>
      </c>
    </row>
    <row r="5280" spans="1:16" x14ac:dyDescent="0.35">
      <c r="A5280" t="s">
        <v>10</v>
      </c>
      <c r="C5280" t="s">
        <v>19</v>
      </c>
      <c r="D5280" t="s">
        <v>115</v>
      </c>
      <c r="E5280" t="s">
        <v>798</v>
      </c>
      <c r="F5280" t="s">
        <v>799</v>
      </c>
      <c r="G5280">
        <v>3515</v>
      </c>
      <c r="H5280" t="s">
        <v>791</v>
      </c>
      <c r="I5280">
        <v>63300152</v>
      </c>
      <c r="J5280" t="s">
        <v>1741</v>
      </c>
      <c r="K5280" s="3"/>
      <c r="L5280" s="3">
        <v>1533065.6752800348</v>
      </c>
      <c r="M5280" s="3">
        <v>1563726.9887856354</v>
      </c>
      <c r="N5280" s="107"/>
      <c r="O5280" s="100"/>
      <c r="P5280" s="3">
        <f t="shared" si="82"/>
        <v>3096792.6640656702</v>
      </c>
    </row>
    <row r="5281" spans="1:16" x14ac:dyDescent="0.35">
      <c r="A5281" t="s">
        <v>10</v>
      </c>
      <c r="C5281" t="s">
        <v>19</v>
      </c>
      <c r="D5281" t="s">
        <v>115</v>
      </c>
      <c r="E5281" t="s">
        <v>798</v>
      </c>
      <c r="F5281" t="s">
        <v>799</v>
      </c>
      <c r="G5281">
        <v>3515</v>
      </c>
      <c r="H5281" t="s">
        <v>791</v>
      </c>
      <c r="I5281">
        <v>63300155</v>
      </c>
      <c r="J5281" t="s">
        <v>1877</v>
      </c>
      <c r="K5281" s="3"/>
      <c r="L5281" s="3">
        <v>7500.08</v>
      </c>
      <c r="M5281" s="3">
        <v>7500.08</v>
      </c>
      <c r="N5281" s="107"/>
      <c r="O5281" s="100"/>
      <c r="P5281" s="3">
        <f t="shared" si="82"/>
        <v>15000.16</v>
      </c>
    </row>
    <row r="5282" spans="1:16" x14ac:dyDescent="0.35">
      <c r="A5282" t="s">
        <v>10</v>
      </c>
      <c r="C5282" t="s">
        <v>19</v>
      </c>
      <c r="D5282" t="s">
        <v>115</v>
      </c>
      <c r="E5282" t="s">
        <v>1844</v>
      </c>
      <c r="F5282" t="s">
        <v>1845</v>
      </c>
      <c r="G5282">
        <v>3515</v>
      </c>
      <c r="H5282" t="s">
        <v>791</v>
      </c>
      <c r="I5282">
        <v>63300152</v>
      </c>
      <c r="J5282" t="s">
        <v>1741</v>
      </c>
      <c r="K5282" s="3"/>
      <c r="L5282" s="3">
        <v>175000</v>
      </c>
      <c r="M5282" s="3">
        <v>178500</v>
      </c>
      <c r="N5282" s="107"/>
      <c r="O5282" s="100"/>
      <c r="P5282" s="3">
        <f t="shared" si="82"/>
        <v>353500</v>
      </c>
    </row>
    <row r="5283" spans="1:16" x14ac:dyDescent="0.35">
      <c r="A5283" t="s">
        <v>10</v>
      </c>
      <c r="C5283" t="s">
        <v>19</v>
      </c>
      <c r="D5283" t="s">
        <v>115</v>
      </c>
      <c r="E5283" t="s">
        <v>800</v>
      </c>
      <c r="F5283" t="s">
        <v>801</v>
      </c>
      <c r="G5283">
        <v>3515</v>
      </c>
      <c r="H5283" t="s">
        <v>791</v>
      </c>
      <c r="I5283">
        <v>63300046</v>
      </c>
      <c r="J5283" t="s">
        <v>1542</v>
      </c>
      <c r="K5283" s="3"/>
      <c r="L5283" s="3">
        <v>57135.927824999992</v>
      </c>
      <c r="M5283" s="3">
        <v>59135.685298874989</v>
      </c>
      <c r="N5283" s="107"/>
      <c r="O5283" s="100"/>
      <c r="P5283" s="3">
        <f t="shared" si="82"/>
        <v>116271.61312387498</v>
      </c>
    </row>
    <row r="5284" spans="1:16" x14ac:dyDescent="0.35">
      <c r="A5284" t="s">
        <v>10</v>
      </c>
      <c r="C5284" t="s">
        <v>19</v>
      </c>
      <c r="D5284" t="s">
        <v>115</v>
      </c>
      <c r="E5284" t="s">
        <v>444</v>
      </c>
      <c r="F5284" t="s">
        <v>445</v>
      </c>
      <c r="G5284">
        <v>4406</v>
      </c>
      <c r="H5284" t="s">
        <v>445</v>
      </c>
      <c r="I5284">
        <v>63300030</v>
      </c>
      <c r="J5284" t="s">
        <v>1488</v>
      </c>
      <c r="K5284" s="3"/>
      <c r="L5284" s="3">
        <v>6621.9999995999997</v>
      </c>
      <c r="M5284" s="3">
        <v>6621.9999995999997</v>
      </c>
      <c r="N5284" s="107"/>
      <c r="O5284" s="100"/>
      <c r="P5284" s="3">
        <f t="shared" si="82"/>
        <v>13243.999999199999</v>
      </c>
    </row>
    <row r="5285" spans="1:16" x14ac:dyDescent="0.35">
      <c r="A5285" t="s">
        <v>10</v>
      </c>
      <c r="C5285" t="s">
        <v>19</v>
      </c>
      <c r="D5285" t="s">
        <v>115</v>
      </c>
      <c r="E5285" t="s">
        <v>444</v>
      </c>
      <c r="F5285" t="s">
        <v>445</v>
      </c>
      <c r="G5285">
        <v>4406</v>
      </c>
      <c r="H5285" t="s">
        <v>445</v>
      </c>
      <c r="I5285">
        <v>63300056</v>
      </c>
      <c r="J5285" t="s">
        <v>1536</v>
      </c>
      <c r="K5285" s="3"/>
      <c r="L5285" s="3">
        <v>214575.62311709856</v>
      </c>
      <c r="M5285" s="3">
        <v>222085.76992619698</v>
      </c>
      <c r="N5285" s="107"/>
      <c r="O5285" s="100"/>
      <c r="P5285" s="3">
        <f t="shared" si="82"/>
        <v>436661.39304329554</v>
      </c>
    </row>
    <row r="5286" spans="1:16" x14ac:dyDescent="0.35">
      <c r="A5286" t="s">
        <v>10</v>
      </c>
      <c r="C5286" t="s">
        <v>19</v>
      </c>
      <c r="D5286" t="s">
        <v>115</v>
      </c>
      <c r="E5286" t="s">
        <v>444</v>
      </c>
      <c r="F5286" t="s">
        <v>445</v>
      </c>
      <c r="G5286">
        <v>4406</v>
      </c>
      <c r="H5286" t="s">
        <v>445</v>
      </c>
      <c r="I5286">
        <v>63300150</v>
      </c>
      <c r="J5286" t="s">
        <v>1680</v>
      </c>
      <c r="K5286" s="3"/>
      <c r="L5286" s="3">
        <v>88942.755599583834</v>
      </c>
      <c r="M5286" s="3">
        <v>90721.610711575515</v>
      </c>
      <c r="N5286" s="107"/>
      <c r="O5286" s="100"/>
      <c r="P5286" s="3">
        <f t="shared" si="82"/>
        <v>179664.36631115933</v>
      </c>
    </row>
    <row r="5287" spans="1:16" x14ac:dyDescent="0.35">
      <c r="A5287" t="s">
        <v>10</v>
      </c>
      <c r="C5287" t="s">
        <v>19</v>
      </c>
      <c r="D5287" t="s">
        <v>115</v>
      </c>
      <c r="E5287" t="s">
        <v>446</v>
      </c>
      <c r="F5287" t="s">
        <v>447</v>
      </c>
      <c r="G5287">
        <v>4406</v>
      </c>
      <c r="H5287" t="s">
        <v>445</v>
      </c>
      <c r="I5287">
        <v>63300030</v>
      </c>
      <c r="J5287" t="s">
        <v>1488</v>
      </c>
      <c r="K5287" s="3"/>
      <c r="L5287" s="3">
        <v>2636.0000003999999</v>
      </c>
      <c r="M5287" s="3">
        <v>2636.0000003999999</v>
      </c>
      <c r="N5287" s="107"/>
      <c r="O5287" s="100"/>
      <c r="P5287" s="3">
        <f t="shared" si="82"/>
        <v>5272.0000007999997</v>
      </c>
    </row>
    <row r="5288" spans="1:16" x14ac:dyDescent="0.35">
      <c r="A5288" t="s">
        <v>10</v>
      </c>
      <c r="C5288" t="s">
        <v>19</v>
      </c>
      <c r="D5288" t="s">
        <v>115</v>
      </c>
      <c r="E5288" t="s">
        <v>446</v>
      </c>
      <c r="F5288" t="s">
        <v>447</v>
      </c>
      <c r="G5288">
        <v>4406</v>
      </c>
      <c r="H5288" t="s">
        <v>445</v>
      </c>
      <c r="I5288">
        <v>63300033</v>
      </c>
      <c r="J5288" t="s">
        <v>1661</v>
      </c>
      <c r="K5288" s="3"/>
      <c r="L5288" s="3">
        <v>4800</v>
      </c>
      <c r="M5288" s="3">
        <v>4800</v>
      </c>
      <c r="N5288" s="107"/>
      <c r="O5288" s="100"/>
      <c r="P5288" s="3">
        <f t="shared" si="82"/>
        <v>9600</v>
      </c>
    </row>
    <row r="5289" spans="1:16" x14ac:dyDescent="0.35">
      <c r="A5289" t="s">
        <v>10</v>
      </c>
      <c r="C5289" t="s">
        <v>19</v>
      </c>
      <c r="D5289" t="s">
        <v>115</v>
      </c>
      <c r="E5289" t="s">
        <v>446</v>
      </c>
      <c r="F5289" t="s">
        <v>447</v>
      </c>
      <c r="G5289">
        <v>4406</v>
      </c>
      <c r="H5289" t="s">
        <v>445</v>
      </c>
      <c r="I5289">
        <v>63300056</v>
      </c>
      <c r="J5289" t="s">
        <v>1536</v>
      </c>
      <c r="K5289" s="3"/>
      <c r="L5289" s="3">
        <v>28903.802260444958</v>
      </c>
      <c r="M5289" s="3">
        <v>29915.435339560529</v>
      </c>
      <c r="N5289" s="107"/>
      <c r="O5289" s="100"/>
      <c r="P5289" s="3">
        <f t="shared" si="82"/>
        <v>58819.237600005486</v>
      </c>
    </row>
    <row r="5290" spans="1:16" x14ac:dyDescent="0.35">
      <c r="A5290" t="s">
        <v>10</v>
      </c>
      <c r="C5290" t="s">
        <v>19</v>
      </c>
      <c r="D5290" t="s">
        <v>115</v>
      </c>
      <c r="E5290" t="s">
        <v>440</v>
      </c>
      <c r="F5290" t="s">
        <v>441</v>
      </c>
      <c r="G5290">
        <v>4407</v>
      </c>
      <c r="H5290" t="s">
        <v>432</v>
      </c>
      <c r="I5290">
        <v>63300056</v>
      </c>
      <c r="J5290" t="s">
        <v>1536</v>
      </c>
      <c r="K5290" s="3"/>
      <c r="L5290" s="3">
        <v>306761.49333060847</v>
      </c>
      <c r="M5290" s="3">
        <v>317498.14559717977</v>
      </c>
      <c r="N5290" s="107"/>
      <c r="O5290" s="100"/>
      <c r="P5290" s="3">
        <f t="shared" si="82"/>
        <v>624259.63892778824</v>
      </c>
    </row>
    <row r="5291" spans="1:16" x14ac:dyDescent="0.35">
      <c r="A5291" t="s">
        <v>10</v>
      </c>
      <c r="C5291" t="s">
        <v>19</v>
      </c>
      <c r="D5291" t="s">
        <v>115</v>
      </c>
      <c r="E5291" t="s">
        <v>440</v>
      </c>
      <c r="F5291" t="s">
        <v>441</v>
      </c>
      <c r="G5291">
        <v>4407</v>
      </c>
      <c r="H5291" t="s">
        <v>432</v>
      </c>
      <c r="I5291">
        <v>63300150</v>
      </c>
      <c r="J5291" t="s">
        <v>1680</v>
      </c>
      <c r="K5291" s="3"/>
      <c r="L5291" s="3">
        <v>717416.43759568874</v>
      </c>
      <c r="M5291" s="3">
        <v>671839.40346673271</v>
      </c>
      <c r="N5291" s="107"/>
      <c r="O5291" s="100"/>
      <c r="P5291" s="3">
        <f t="shared" si="82"/>
        <v>1389255.8410624214</v>
      </c>
    </row>
    <row r="5292" spans="1:16" x14ac:dyDescent="0.35">
      <c r="A5292" t="s">
        <v>10</v>
      </c>
      <c r="C5292" t="s">
        <v>19</v>
      </c>
      <c r="D5292" t="s">
        <v>115</v>
      </c>
      <c r="E5292" t="s">
        <v>442</v>
      </c>
      <c r="F5292" t="s">
        <v>443</v>
      </c>
      <c r="G5292">
        <v>4407</v>
      </c>
      <c r="H5292" t="s">
        <v>432</v>
      </c>
      <c r="I5292">
        <v>63300056</v>
      </c>
      <c r="J5292" t="s">
        <v>1536</v>
      </c>
      <c r="K5292" s="3"/>
      <c r="L5292" s="3">
        <v>61269.134004303109</v>
      </c>
      <c r="M5292" s="3">
        <v>63413.553694453716</v>
      </c>
      <c r="N5292" s="107"/>
      <c r="O5292" s="100"/>
      <c r="P5292" s="3">
        <f t="shared" si="82"/>
        <v>124682.68769875682</v>
      </c>
    </row>
    <row r="5293" spans="1:16" x14ac:dyDescent="0.35">
      <c r="A5293" t="s">
        <v>10</v>
      </c>
      <c r="C5293" t="s">
        <v>19</v>
      </c>
      <c r="D5293" t="s">
        <v>115</v>
      </c>
      <c r="E5293" t="s">
        <v>1045</v>
      </c>
      <c r="F5293" t="s">
        <v>1046</v>
      </c>
      <c r="G5293">
        <v>1451</v>
      </c>
      <c r="H5293" t="s">
        <v>1047</v>
      </c>
      <c r="I5293">
        <v>63300030</v>
      </c>
      <c r="J5293" t="s">
        <v>1488</v>
      </c>
      <c r="K5293" s="3"/>
      <c r="L5293" s="3">
        <v>3700</v>
      </c>
      <c r="M5293" s="3">
        <v>3700</v>
      </c>
      <c r="N5293" s="107"/>
      <c r="O5293" s="100"/>
      <c r="P5293" s="3">
        <f t="shared" si="82"/>
        <v>7400</v>
      </c>
    </row>
    <row r="5294" spans="1:16" x14ac:dyDescent="0.35">
      <c r="A5294" t="s">
        <v>10</v>
      </c>
      <c r="C5294" t="s">
        <v>19</v>
      </c>
      <c r="D5294" t="s">
        <v>115</v>
      </c>
      <c r="E5294" t="s">
        <v>1045</v>
      </c>
      <c r="F5294" t="s">
        <v>1046</v>
      </c>
      <c r="G5294">
        <v>1451</v>
      </c>
      <c r="H5294" t="s">
        <v>1047</v>
      </c>
      <c r="I5294">
        <v>63300033</v>
      </c>
      <c r="J5294" t="s">
        <v>1661</v>
      </c>
      <c r="K5294" s="3"/>
      <c r="L5294" s="3">
        <v>1200</v>
      </c>
      <c r="M5294" s="3">
        <v>1200</v>
      </c>
      <c r="N5294" s="107"/>
      <c r="O5294" s="100"/>
      <c r="P5294" s="3">
        <f t="shared" si="82"/>
        <v>2400</v>
      </c>
    </row>
    <row r="5295" spans="1:16" x14ac:dyDescent="0.35">
      <c r="A5295" t="s">
        <v>10</v>
      </c>
      <c r="C5295" t="s">
        <v>19</v>
      </c>
      <c r="D5295" t="s">
        <v>115</v>
      </c>
      <c r="E5295" t="s">
        <v>1045</v>
      </c>
      <c r="F5295" t="s">
        <v>1046</v>
      </c>
      <c r="G5295">
        <v>1451</v>
      </c>
      <c r="H5295" t="s">
        <v>1047</v>
      </c>
      <c r="I5295">
        <v>63300056</v>
      </c>
      <c r="J5295" t="s">
        <v>1536</v>
      </c>
      <c r="K5295" s="3"/>
      <c r="L5295" s="3">
        <v>91677.393462237887</v>
      </c>
      <c r="M5295" s="3">
        <v>94886.102233416212</v>
      </c>
      <c r="N5295" s="107"/>
      <c r="O5295" s="100"/>
      <c r="P5295" s="3">
        <f t="shared" si="82"/>
        <v>186563.4956956541</v>
      </c>
    </row>
    <row r="5296" spans="1:16" x14ac:dyDescent="0.35">
      <c r="A5296" t="s">
        <v>10</v>
      </c>
      <c r="C5296" t="s">
        <v>19</v>
      </c>
      <c r="D5296" t="s">
        <v>115</v>
      </c>
      <c r="E5296" t="s">
        <v>1045</v>
      </c>
      <c r="F5296" t="s">
        <v>1046</v>
      </c>
      <c r="G5296">
        <v>1451</v>
      </c>
      <c r="H5296" t="s">
        <v>1047</v>
      </c>
      <c r="I5296">
        <v>63300060</v>
      </c>
      <c r="J5296" t="s">
        <v>1546</v>
      </c>
      <c r="K5296" s="3"/>
      <c r="L5296" s="3">
        <v>500</v>
      </c>
      <c r="M5296" s="3">
        <v>500</v>
      </c>
      <c r="N5296" s="107"/>
      <c r="O5296" s="100"/>
      <c r="P5296" s="3">
        <f t="shared" si="82"/>
        <v>1000</v>
      </c>
    </row>
    <row r="5297" spans="1:16" x14ac:dyDescent="0.35">
      <c r="A5297" t="s">
        <v>10</v>
      </c>
      <c r="C5297" t="s">
        <v>19</v>
      </c>
      <c r="D5297" t="s">
        <v>115</v>
      </c>
      <c r="E5297" t="s">
        <v>1045</v>
      </c>
      <c r="F5297" t="s">
        <v>1046</v>
      </c>
      <c r="G5297">
        <v>1451</v>
      </c>
      <c r="H5297" t="s">
        <v>1047</v>
      </c>
      <c r="I5297">
        <v>63300075</v>
      </c>
      <c r="J5297" t="s">
        <v>1480</v>
      </c>
      <c r="K5297" s="3"/>
      <c r="L5297" s="3">
        <v>8756.9124999999985</v>
      </c>
      <c r="M5297" s="3">
        <v>8888.2661874999976</v>
      </c>
      <c r="N5297" s="107"/>
      <c r="O5297" s="100"/>
      <c r="P5297" s="3">
        <f t="shared" si="82"/>
        <v>17645.178687499996</v>
      </c>
    </row>
    <row r="5298" spans="1:16" x14ac:dyDescent="0.35">
      <c r="A5298" t="s">
        <v>76</v>
      </c>
      <c r="C5298" t="s">
        <v>11</v>
      </c>
      <c r="D5298" t="s">
        <v>103</v>
      </c>
      <c r="E5298" t="s">
        <v>285</v>
      </c>
      <c r="F5298" t="s">
        <v>286</v>
      </c>
      <c r="G5298">
        <v>5017</v>
      </c>
      <c r="H5298" t="s">
        <v>287</v>
      </c>
      <c r="I5298">
        <v>63300040</v>
      </c>
      <c r="J5298" t="s">
        <v>1515</v>
      </c>
      <c r="K5298" s="3"/>
      <c r="L5298" s="3">
        <v>6645.5457106499953</v>
      </c>
      <c r="M5298" s="3">
        <v>6844.9120819694945</v>
      </c>
      <c r="N5298" s="107"/>
      <c r="O5298" s="100"/>
      <c r="P5298" s="3">
        <f t="shared" si="82"/>
        <v>13490.457792619491</v>
      </c>
    </row>
    <row r="5299" spans="1:16" x14ac:dyDescent="0.35">
      <c r="A5299" t="s">
        <v>76</v>
      </c>
      <c r="C5299" t="s">
        <v>11</v>
      </c>
      <c r="D5299" t="s">
        <v>103</v>
      </c>
      <c r="E5299" t="s">
        <v>285</v>
      </c>
      <c r="F5299" t="s">
        <v>286</v>
      </c>
      <c r="G5299">
        <v>5017</v>
      </c>
      <c r="H5299" t="s">
        <v>287</v>
      </c>
      <c r="I5299">
        <v>63300080</v>
      </c>
      <c r="J5299" t="s">
        <v>91</v>
      </c>
      <c r="K5299" s="3"/>
      <c r="L5299" s="3">
        <v>19240.437105119985</v>
      </c>
      <c r="M5299" s="3">
        <v>19817.650218273582</v>
      </c>
      <c r="N5299" s="107"/>
      <c r="O5299" s="100"/>
      <c r="P5299" s="3">
        <f t="shared" si="82"/>
        <v>39058.087323393571</v>
      </c>
    </row>
    <row r="5300" spans="1:16" x14ac:dyDescent="0.35">
      <c r="A5300" t="s">
        <v>76</v>
      </c>
      <c r="C5300" t="s">
        <v>11</v>
      </c>
      <c r="D5300" t="s">
        <v>103</v>
      </c>
      <c r="E5300" t="s">
        <v>285</v>
      </c>
      <c r="F5300" t="s">
        <v>286</v>
      </c>
      <c r="G5300">
        <v>5017</v>
      </c>
      <c r="H5300" t="s">
        <v>287</v>
      </c>
      <c r="I5300">
        <v>63300100</v>
      </c>
      <c r="J5300" t="s">
        <v>1869</v>
      </c>
      <c r="K5300" s="3"/>
      <c r="L5300" s="3">
        <v>5822.7638607599956</v>
      </c>
      <c r="M5300" s="3">
        <v>5997.4467765827958</v>
      </c>
      <c r="N5300" s="107"/>
      <c r="O5300" s="100"/>
      <c r="P5300" s="3">
        <f t="shared" si="82"/>
        <v>11820.210637342792</v>
      </c>
    </row>
    <row r="5301" spans="1:16" x14ac:dyDescent="0.35">
      <c r="A5301" t="s">
        <v>76</v>
      </c>
      <c r="C5301" t="s">
        <v>11</v>
      </c>
      <c r="D5301" t="s">
        <v>103</v>
      </c>
      <c r="E5301" t="s">
        <v>285</v>
      </c>
      <c r="F5301" t="s">
        <v>286</v>
      </c>
      <c r="G5301">
        <v>5017</v>
      </c>
      <c r="H5301" t="s">
        <v>287</v>
      </c>
      <c r="I5301">
        <v>63300130</v>
      </c>
      <c r="J5301" t="s">
        <v>1896</v>
      </c>
      <c r="K5301" s="3"/>
      <c r="L5301" s="3">
        <v>2531.6364588000019</v>
      </c>
      <c r="M5301" s="3">
        <v>3379.693404179754</v>
      </c>
      <c r="N5301" s="107"/>
      <c r="O5301" s="100"/>
      <c r="P5301" s="3">
        <f t="shared" si="82"/>
        <v>5911.3298629797555</v>
      </c>
    </row>
    <row r="5302" spans="1:16" x14ac:dyDescent="0.35">
      <c r="A5302" t="s">
        <v>76</v>
      </c>
      <c r="C5302" t="s">
        <v>11</v>
      </c>
      <c r="D5302" t="s">
        <v>103</v>
      </c>
      <c r="E5302" t="s">
        <v>285</v>
      </c>
      <c r="F5302" t="s">
        <v>286</v>
      </c>
      <c r="G5302">
        <v>5017</v>
      </c>
      <c r="H5302" t="s">
        <v>287</v>
      </c>
      <c r="I5302">
        <v>63300170</v>
      </c>
      <c r="J5302" t="s">
        <v>1873</v>
      </c>
      <c r="K5302" s="3"/>
      <c r="L5302" s="3">
        <v>10063.254933269993</v>
      </c>
      <c r="M5302" s="3">
        <v>10365.152581268092</v>
      </c>
      <c r="N5302" s="107"/>
      <c r="O5302" s="100"/>
      <c r="P5302" s="3">
        <f t="shared" si="82"/>
        <v>20428.407514538085</v>
      </c>
    </row>
    <row r="5303" spans="1:16" x14ac:dyDescent="0.35">
      <c r="A5303" t="s">
        <v>76</v>
      </c>
      <c r="C5303" t="s">
        <v>11</v>
      </c>
      <c r="D5303" t="s">
        <v>103</v>
      </c>
      <c r="E5303" t="s">
        <v>288</v>
      </c>
      <c r="F5303" t="s">
        <v>289</v>
      </c>
      <c r="G5303">
        <v>5017</v>
      </c>
      <c r="H5303" t="s">
        <v>287</v>
      </c>
      <c r="I5303">
        <v>63300040</v>
      </c>
      <c r="J5303" t="s">
        <v>1515</v>
      </c>
      <c r="K5303" s="3"/>
      <c r="L5303" s="3">
        <v>106.41272291999947</v>
      </c>
      <c r="M5303" s="3">
        <v>109.60510460759944</v>
      </c>
      <c r="N5303" s="107"/>
      <c r="O5303" s="100"/>
      <c r="P5303" s="3">
        <f t="shared" si="82"/>
        <v>216.01782752759891</v>
      </c>
    </row>
    <row r="5304" spans="1:16" x14ac:dyDescent="0.35">
      <c r="A5304" t="s">
        <v>76</v>
      </c>
      <c r="C5304" t="s">
        <v>11</v>
      </c>
      <c r="D5304" t="s">
        <v>103</v>
      </c>
      <c r="E5304" t="s">
        <v>288</v>
      </c>
      <c r="F5304" t="s">
        <v>289</v>
      </c>
      <c r="G5304">
        <v>5017</v>
      </c>
      <c r="H5304" t="s">
        <v>287</v>
      </c>
      <c r="I5304">
        <v>63300080</v>
      </c>
      <c r="J5304" t="s">
        <v>91</v>
      </c>
      <c r="K5304" s="3"/>
      <c r="L5304" s="3">
        <v>308.0901692159984</v>
      </c>
      <c r="M5304" s="3">
        <v>317.33287429247838</v>
      </c>
      <c r="N5304" s="107"/>
      <c r="O5304" s="100"/>
      <c r="P5304" s="3">
        <f t="shared" si="82"/>
        <v>625.42304350847678</v>
      </c>
    </row>
    <row r="5305" spans="1:16" x14ac:dyDescent="0.35">
      <c r="A5305" t="s">
        <v>76</v>
      </c>
      <c r="C5305" t="s">
        <v>11</v>
      </c>
      <c r="D5305" t="s">
        <v>103</v>
      </c>
      <c r="E5305" t="s">
        <v>288</v>
      </c>
      <c r="F5305" t="s">
        <v>289</v>
      </c>
      <c r="G5305">
        <v>5017</v>
      </c>
      <c r="H5305" t="s">
        <v>287</v>
      </c>
      <c r="I5305">
        <v>63300100</v>
      </c>
      <c r="J5305" t="s">
        <v>1869</v>
      </c>
      <c r="K5305" s="3"/>
      <c r="L5305" s="3">
        <v>93.237814367999519</v>
      </c>
      <c r="M5305" s="3">
        <v>96.034948799039498</v>
      </c>
      <c r="N5305" s="107"/>
      <c r="O5305" s="100"/>
      <c r="P5305" s="3">
        <f t="shared" si="82"/>
        <v>189.27276316703902</v>
      </c>
    </row>
    <row r="5306" spans="1:16" x14ac:dyDescent="0.35">
      <c r="A5306" t="s">
        <v>76</v>
      </c>
      <c r="C5306" t="s">
        <v>11</v>
      </c>
      <c r="D5306" t="s">
        <v>103</v>
      </c>
      <c r="E5306" t="s">
        <v>288</v>
      </c>
      <c r="F5306" t="s">
        <v>289</v>
      </c>
      <c r="G5306">
        <v>5017</v>
      </c>
      <c r="H5306" t="s">
        <v>287</v>
      </c>
      <c r="I5306">
        <v>63300130</v>
      </c>
      <c r="J5306" t="s">
        <v>1896</v>
      </c>
      <c r="K5306" s="3"/>
      <c r="L5306" s="3">
        <v>40.538179200000009</v>
      </c>
      <c r="M5306" s="3">
        <v>175.62481705344138</v>
      </c>
      <c r="N5306" s="107"/>
      <c r="O5306" s="100"/>
      <c r="P5306" s="3">
        <f t="shared" si="82"/>
        <v>216.16299625344138</v>
      </c>
    </row>
    <row r="5307" spans="1:16" x14ac:dyDescent="0.35">
      <c r="A5307" t="s">
        <v>76</v>
      </c>
      <c r="C5307" t="s">
        <v>11</v>
      </c>
      <c r="D5307" t="s">
        <v>103</v>
      </c>
      <c r="E5307" t="s">
        <v>288</v>
      </c>
      <c r="F5307" t="s">
        <v>289</v>
      </c>
      <c r="G5307">
        <v>5017</v>
      </c>
      <c r="H5307" t="s">
        <v>287</v>
      </c>
      <c r="I5307">
        <v>63300170</v>
      </c>
      <c r="J5307" t="s">
        <v>1873</v>
      </c>
      <c r="K5307" s="3"/>
      <c r="L5307" s="3">
        <v>161.13926613599918</v>
      </c>
      <c r="M5307" s="3">
        <v>165.97344412007917</v>
      </c>
      <c r="N5307" s="107"/>
      <c r="O5307" s="100"/>
      <c r="P5307" s="3">
        <f t="shared" si="82"/>
        <v>327.11271025607834</v>
      </c>
    </row>
    <row r="5308" spans="1:16" x14ac:dyDescent="0.35">
      <c r="A5308" t="s">
        <v>76</v>
      </c>
      <c r="C5308" t="s">
        <v>11</v>
      </c>
      <c r="D5308" t="s">
        <v>103</v>
      </c>
      <c r="E5308" t="s">
        <v>290</v>
      </c>
      <c r="F5308" t="s">
        <v>291</v>
      </c>
      <c r="G5308">
        <v>5017</v>
      </c>
      <c r="H5308" t="s">
        <v>287</v>
      </c>
      <c r="I5308">
        <v>63300040</v>
      </c>
      <c r="J5308" t="s">
        <v>1515</v>
      </c>
      <c r="K5308" s="3"/>
      <c r="L5308" s="3">
        <v>1994.855964297001</v>
      </c>
      <c r="M5308" s="3">
        <v>2054.7016432259111</v>
      </c>
      <c r="N5308" s="107"/>
      <c r="O5308" s="100"/>
      <c r="P5308" s="3">
        <f t="shared" si="82"/>
        <v>4049.5576075229119</v>
      </c>
    </row>
    <row r="5309" spans="1:16" x14ac:dyDescent="0.35">
      <c r="A5309" t="s">
        <v>76</v>
      </c>
      <c r="C5309" t="s">
        <v>11</v>
      </c>
      <c r="D5309" t="s">
        <v>103</v>
      </c>
      <c r="E5309" t="s">
        <v>290</v>
      </c>
      <c r="F5309" t="s">
        <v>291</v>
      </c>
      <c r="G5309">
        <v>5017</v>
      </c>
      <c r="H5309" t="s">
        <v>287</v>
      </c>
      <c r="I5309">
        <v>63300080</v>
      </c>
      <c r="J5309" t="s">
        <v>91</v>
      </c>
      <c r="K5309" s="3"/>
      <c r="L5309" s="3">
        <v>5775.5829823456033</v>
      </c>
      <c r="M5309" s="3">
        <v>5948.8504718159711</v>
      </c>
      <c r="N5309" s="107"/>
      <c r="O5309" s="100"/>
      <c r="P5309" s="3">
        <f t="shared" si="82"/>
        <v>11724.433454161575</v>
      </c>
    </row>
    <row r="5310" spans="1:16" x14ac:dyDescent="0.35">
      <c r="A5310" t="s">
        <v>76</v>
      </c>
      <c r="C5310" t="s">
        <v>11</v>
      </c>
      <c r="D5310" t="s">
        <v>103</v>
      </c>
      <c r="E5310" t="s">
        <v>290</v>
      </c>
      <c r="F5310" t="s">
        <v>291</v>
      </c>
      <c r="G5310">
        <v>5017</v>
      </c>
      <c r="H5310" t="s">
        <v>287</v>
      </c>
      <c r="I5310">
        <v>63300100</v>
      </c>
      <c r="J5310" t="s">
        <v>1869</v>
      </c>
      <c r="K5310" s="3"/>
      <c r="L5310" s="3">
        <v>1747.8737972888009</v>
      </c>
      <c r="M5310" s="3">
        <v>1800.3100112074651</v>
      </c>
      <c r="N5310" s="107"/>
      <c r="O5310" s="100"/>
      <c r="P5310" s="3">
        <f t="shared" si="82"/>
        <v>3548.183808496266</v>
      </c>
    </row>
    <row r="5311" spans="1:16" x14ac:dyDescent="0.35">
      <c r="A5311" t="s">
        <v>76</v>
      </c>
      <c r="C5311" t="s">
        <v>11</v>
      </c>
      <c r="D5311" t="s">
        <v>103</v>
      </c>
      <c r="E5311" t="s">
        <v>290</v>
      </c>
      <c r="F5311" t="s">
        <v>291</v>
      </c>
      <c r="G5311">
        <v>5017</v>
      </c>
      <c r="H5311" t="s">
        <v>287</v>
      </c>
      <c r="I5311">
        <v>63300130</v>
      </c>
      <c r="J5311" t="s">
        <v>1896</v>
      </c>
      <c r="K5311" s="3"/>
      <c r="L5311" s="3">
        <v>759.94512799999984</v>
      </c>
      <c r="M5311" s="3">
        <v>2533.259708393442</v>
      </c>
      <c r="N5311" s="107"/>
      <c r="O5311" s="100"/>
      <c r="P5311" s="3">
        <f t="shared" si="82"/>
        <v>3293.2048363934418</v>
      </c>
    </row>
    <row r="5312" spans="1:16" x14ac:dyDescent="0.35">
      <c r="A5312" t="s">
        <v>76</v>
      </c>
      <c r="C5312" t="s">
        <v>11</v>
      </c>
      <c r="D5312" t="s">
        <v>103</v>
      </c>
      <c r="E5312" t="s">
        <v>290</v>
      </c>
      <c r="F5312" t="s">
        <v>291</v>
      </c>
      <c r="G5312">
        <v>5017</v>
      </c>
      <c r="H5312" t="s">
        <v>287</v>
      </c>
      <c r="I5312">
        <v>63300170</v>
      </c>
      <c r="J5312" t="s">
        <v>1873</v>
      </c>
      <c r="K5312" s="3"/>
      <c r="L5312" s="3">
        <v>3020.7818887926014</v>
      </c>
      <c r="M5312" s="3">
        <v>3111.4053454563805</v>
      </c>
      <c r="N5312" s="107"/>
      <c r="O5312" s="100"/>
      <c r="P5312" s="3">
        <f t="shared" si="82"/>
        <v>6132.1872342489823</v>
      </c>
    </row>
    <row r="5313" spans="1:16" x14ac:dyDescent="0.35">
      <c r="A5313" t="s">
        <v>76</v>
      </c>
      <c r="C5313" t="s">
        <v>11</v>
      </c>
      <c r="D5313" t="s">
        <v>103</v>
      </c>
      <c r="E5313" t="s">
        <v>292</v>
      </c>
      <c r="F5313" t="s">
        <v>293</v>
      </c>
      <c r="G5313">
        <v>5017</v>
      </c>
      <c r="H5313" t="s">
        <v>287</v>
      </c>
      <c r="I5313">
        <v>63300040</v>
      </c>
      <c r="J5313" t="s">
        <v>1515</v>
      </c>
      <c r="K5313" s="3"/>
      <c r="L5313" s="3">
        <v>6927.6212044199801</v>
      </c>
      <c r="M5313" s="3">
        <v>7135.4498405525792</v>
      </c>
      <c r="N5313" s="107"/>
      <c r="O5313" s="100"/>
      <c r="P5313" s="3">
        <f t="shared" si="82"/>
        <v>14063.071044972559</v>
      </c>
    </row>
    <row r="5314" spans="1:16" x14ac:dyDescent="0.35">
      <c r="A5314" t="s">
        <v>76</v>
      </c>
      <c r="C5314" t="s">
        <v>11</v>
      </c>
      <c r="D5314" t="s">
        <v>103</v>
      </c>
      <c r="E5314" t="s">
        <v>292</v>
      </c>
      <c r="F5314" t="s">
        <v>293</v>
      </c>
      <c r="G5314">
        <v>5017</v>
      </c>
      <c r="H5314" t="s">
        <v>287</v>
      </c>
      <c r="I5314">
        <v>63300080</v>
      </c>
      <c r="J5314" t="s">
        <v>91</v>
      </c>
      <c r="K5314" s="3"/>
      <c r="L5314" s="3">
        <v>20057.112820415943</v>
      </c>
      <c r="M5314" s="3">
        <v>20658.826205028421</v>
      </c>
      <c r="N5314" s="107"/>
      <c r="O5314" s="100"/>
      <c r="P5314" s="3">
        <f t="shared" si="82"/>
        <v>40715.939025444364</v>
      </c>
    </row>
    <row r="5315" spans="1:16" x14ac:dyDescent="0.35">
      <c r="A5315" t="s">
        <v>76</v>
      </c>
      <c r="C5315" t="s">
        <v>11</v>
      </c>
      <c r="D5315" t="s">
        <v>103</v>
      </c>
      <c r="E5315" t="s">
        <v>292</v>
      </c>
      <c r="F5315" t="s">
        <v>293</v>
      </c>
      <c r="G5315">
        <v>5017</v>
      </c>
      <c r="H5315" t="s">
        <v>287</v>
      </c>
      <c r="I5315">
        <v>63300100</v>
      </c>
      <c r="J5315" t="s">
        <v>1869</v>
      </c>
      <c r="K5315" s="3"/>
      <c r="L5315" s="3">
        <v>6069.9157219679819</v>
      </c>
      <c r="M5315" s="3">
        <v>6252.0131936270218</v>
      </c>
      <c r="N5315" s="107"/>
      <c r="O5315" s="100"/>
      <c r="P5315" s="3">
        <f t="shared" si="82"/>
        <v>12321.928915595003</v>
      </c>
    </row>
    <row r="5316" spans="1:16" x14ac:dyDescent="0.35">
      <c r="A5316" t="s">
        <v>76</v>
      </c>
      <c r="C5316" t="s">
        <v>11</v>
      </c>
      <c r="D5316" t="s">
        <v>103</v>
      </c>
      <c r="E5316" t="s">
        <v>292</v>
      </c>
      <c r="F5316" t="s">
        <v>293</v>
      </c>
      <c r="G5316">
        <v>5017</v>
      </c>
      <c r="H5316" t="s">
        <v>287</v>
      </c>
      <c r="I5316">
        <v>63300130</v>
      </c>
      <c r="J5316" t="s">
        <v>1896</v>
      </c>
      <c r="K5316" s="3"/>
      <c r="L5316" s="3">
        <v>2639.0937900000017</v>
      </c>
      <c r="M5316" s="3">
        <v>6819.1196027236037</v>
      </c>
      <c r="N5316" s="107"/>
      <c r="O5316" s="100"/>
      <c r="P5316" s="3">
        <f t="shared" ref="P5316:P5379" si="83">SUM(L5316:N5316)</f>
        <v>9458.2133927236064</v>
      </c>
    </row>
    <row r="5317" spans="1:16" x14ac:dyDescent="0.35">
      <c r="A5317" t="s">
        <v>76</v>
      </c>
      <c r="C5317" t="s">
        <v>11</v>
      </c>
      <c r="D5317" t="s">
        <v>103</v>
      </c>
      <c r="E5317" t="s">
        <v>292</v>
      </c>
      <c r="F5317" t="s">
        <v>293</v>
      </c>
      <c r="G5317">
        <v>5017</v>
      </c>
      <c r="H5317" t="s">
        <v>287</v>
      </c>
      <c r="I5317">
        <v>63300170</v>
      </c>
      <c r="J5317" t="s">
        <v>1873</v>
      </c>
      <c r="K5317" s="3"/>
      <c r="L5317" s="3">
        <v>10490.39782383597</v>
      </c>
      <c r="M5317" s="3">
        <v>10805.109758551051</v>
      </c>
      <c r="N5317" s="107"/>
      <c r="O5317" s="100"/>
      <c r="P5317" s="3">
        <f t="shared" si="83"/>
        <v>21295.507582387021</v>
      </c>
    </row>
    <row r="5318" spans="1:16" x14ac:dyDescent="0.35">
      <c r="A5318" t="s">
        <v>76</v>
      </c>
      <c r="C5318" t="s">
        <v>11</v>
      </c>
      <c r="D5318" t="s">
        <v>103</v>
      </c>
      <c r="E5318" t="s">
        <v>294</v>
      </c>
      <c r="F5318" t="s">
        <v>295</v>
      </c>
      <c r="G5318">
        <v>5017</v>
      </c>
      <c r="H5318" t="s">
        <v>287</v>
      </c>
      <c r="I5318">
        <v>63300040</v>
      </c>
      <c r="J5318" t="s">
        <v>1515</v>
      </c>
      <c r="K5318" s="3"/>
      <c r="L5318" s="3">
        <v>6340.5894584443959</v>
      </c>
      <c r="M5318" s="3">
        <v>6530.8071421977274</v>
      </c>
      <c r="N5318" s="107"/>
      <c r="O5318" s="100"/>
      <c r="P5318" s="3">
        <f t="shared" si="83"/>
        <v>12871.396600642123</v>
      </c>
    </row>
    <row r="5319" spans="1:16" x14ac:dyDescent="0.35">
      <c r="A5319" t="s">
        <v>76</v>
      </c>
      <c r="C5319" t="s">
        <v>11</v>
      </c>
      <c r="D5319" t="s">
        <v>103</v>
      </c>
      <c r="E5319" t="s">
        <v>294</v>
      </c>
      <c r="F5319" t="s">
        <v>295</v>
      </c>
      <c r="G5319">
        <v>5017</v>
      </c>
      <c r="H5319" t="s">
        <v>287</v>
      </c>
      <c r="I5319">
        <v>63300080</v>
      </c>
      <c r="J5319" t="s">
        <v>91</v>
      </c>
      <c r="K5319" s="3"/>
      <c r="L5319" s="3">
        <v>18357.516146353297</v>
      </c>
      <c r="M5319" s="3">
        <v>18908.241630743898</v>
      </c>
      <c r="N5319" s="107"/>
      <c r="O5319" s="100"/>
      <c r="P5319" s="3">
        <f t="shared" si="83"/>
        <v>37265.757777097198</v>
      </c>
    </row>
    <row r="5320" spans="1:16" x14ac:dyDescent="0.35">
      <c r="A5320" t="s">
        <v>76</v>
      </c>
      <c r="C5320" t="s">
        <v>11</v>
      </c>
      <c r="D5320" t="s">
        <v>103</v>
      </c>
      <c r="E5320" t="s">
        <v>294</v>
      </c>
      <c r="F5320" t="s">
        <v>295</v>
      </c>
      <c r="G5320">
        <v>5017</v>
      </c>
      <c r="H5320" t="s">
        <v>287</v>
      </c>
      <c r="I5320">
        <v>63300100</v>
      </c>
      <c r="J5320" t="s">
        <v>1869</v>
      </c>
      <c r="K5320" s="3"/>
      <c r="L5320" s="3">
        <v>5555.5640969227088</v>
      </c>
      <c r="M5320" s="3">
        <v>5722.2310198303903</v>
      </c>
      <c r="N5320" s="107"/>
      <c r="O5320" s="100"/>
      <c r="P5320" s="3">
        <f t="shared" si="83"/>
        <v>11277.795116753099</v>
      </c>
    </row>
    <row r="5321" spans="1:16" x14ac:dyDescent="0.35">
      <c r="A5321" t="s">
        <v>76</v>
      </c>
      <c r="C5321" t="s">
        <v>11</v>
      </c>
      <c r="D5321" t="s">
        <v>103</v>
      </c>
      <c r="E5321" t="s">
        <v>294</v>
      </c>
      <c r="F5321" t="s">
        <v>295</v>
      </c>
      <c r="G5321">
        <v>5017</v>
      </c>
      <c r="H5321" t="s">
        <v>287</v>
      </c>
      <c r="I5321">
        <v>63300130</v>
      </c>
      <c r="J5321" t="s">
        <v>1896</v>
      </c>
      <c r="K5321" s="3"/>
      <c r="L5321" s="3">
        <v>2415.4626484999976</v>
      </c>
      <c r="M5321" s="3">
        <v>1090.6303830230831</v>
      </c>
      <c r="N5321" s="107"/>
      <c r="O5321" s="100"/>
      <c r="P5321" s="3">
        <f t="shared" si="83"/>
        <v>3506.0930315230808</v>
      </c>
    </row>
    <row r="5322" spans="1:16" x14ac:dyDescent="0.35">
      <c r="A5322" t="s">
        <v>76</v>
      </c>
      <c r="C5322" t="s">
        <v>11</v>
      </c>
      <c r="D5322" t="s">
        <v>103</v>
      </c>
      <c r="E5322" t="s">
        <v>294</v>
      </c>
      <c r="F5322" t="s">
        <v>295</v>
      </c>
      <c r="G5322">
        <v>5017</v>
      </c>
      <c r="H5322" t="s">
        <v>287</v>
      </c>
      <c r="I5322">
        <v>63300170</v>
      </c>
      <c r="J5322" t="s">
        <v>1873</v>
      </c>
      <c r="K5322" s="3"/>
      <c r="L5322" s="3">
        <v>9601.464037072943</v>
      </c>
      <c r="M5322" s="3">
        <v>9889.5079581851314</v>
      </c>
      <c r="N5322" s="107"/>
      <c r="O5322" s="100"/>
      <c r="P5322" s="3">
        <f t="shared" si="83"/>
        <v>19490.971995258074</v>
      </c>
    </row>
    <row r="5323" spans="1:16" x14ac:dyDescent="0.35">
      <c r="A5323" t="s">
        <v>76</v>
      </c>
      <c r="C5323" t="s">
        <v>11</v>
      </c>
      <c r="D5323" t="s">
        <v>103</v>
      </c>
      <c r="E5323" t="s">
        <v>296</v>
      </c>
      <c r="F5323" t="s">
        <v>297</v>
      </c>
      <c r="G5323">
        <v>5017</v>
      </c>
      <c r="H5323" t="s">
        <v>287</v>
      </c>
      <c r="I5323">
        <v>63300040</v>
      </c>
      <c r="J5323" t="s">
        <v>1515</v>
      </c>
      <c r="K5323" s="3"/>
      <c r="L5323" s="3">
        <v>96217.480763334082</v>
      </c>
      <c r="M5323" s="3">
        <v>99104.005186234106</v>
      </c>
      <c r="N5323" s="107"/>
      <c r="O5323" s="100"/>
      <c r="P5323" s="3">
        <f t="shared" si="83"/>
        <v>195321.48594956819</v>
      </c>
    </row>
    <row r="5324" spans="1:16" x14ac:dyDescent="0.35">
      <c r="A5324" t="s">
        <v>76</v>
      </c>
      <c r="C5324" t="s">
        <v>11</v>
      </c>
      <c r="D5324" t="s">
        <v>103</v>
      </c>
      <c r="E5324" t="s">
        <v>296</v>
      </c>
      <c r="F5324" t="s">
        <v>297</v>
      </c>
      <c r="G5324">
        <v>5017</v>
      </c>
      <c r="H5324" t="s">
        <v>287</v>
      </c>
      <c r="I5324">
        <v>63300080</v>
      </c>
      <c r="J5324" t="s">
        <v>91</v>
      </c>
      <c r="K5324" s="3"/>
      <c r="L5324" s="3">
        <v>489292.10598536365</v>
      </c>
      <c r="M5324" s="3">
        <v>503970.8691649246</v>
      </c>
      <c r="N5324" s="107"/>
      <c r="O5324" s="100"/>
      <c r="P5324" s="3">
        <f t="shared" si="83"/>
        <v>993262.97515028832</v>
      </c>
    </row>
    <row r="5325" spans="1:16" x14ac:dyDescent="0.35">
      <c r="A5325" t="s">
        <v>76</v>
      </c>
      <c r="C5325" t="s">
        <v>11</v>
      </c>
      <c r="D5325" t="s">
        <v>103</v>
      </c>
      <c r="E5325" t="s">
        <v>296</v>
      </c>
      <c r="F5325" t="s">
        <v>297</v>
      </c>
      <c r="G5325">
        <v>5017</v>
      </c>
      <c r="H5325" t="s">
        <v>287</v>
      </c>
      <c r="I5325">
        <v>63300100</v>
      </c>
      <c r="J5325" t="s">
        <v>1869</v>
      </c>
      <c r="K5325" s="3"/>
      <c r="L5325" s="3">
        <v>148075.24260083374</v>
      </c>
      <c r="M5325" s="3">
        <v>152517.49987885877</v>
      </c>
      <c r="N5325" s="107"/>
      <c r="O5325" s="100"/>
      <c r="P5325" s="3">
        <f t="shared" si="83"/>
        <v>300592.7424796925</v>
      </c>
    </row>
    <row r="5326" spans="1:16" x14ac:dyDescent="0.35">
      <c r="A5326" t="s">
        <v>76</v>
      </c>
      <c r="C5326" t="s">
        <v>11</v>
      </c>
      <c r="D5326" t="s">
        <v>103</v>
      </c>
      <c r="E5326" t="s">
        <v>296</v>
      </c>
      <c r="F5326" t="s">
        <v>297</v>
      </c>
      <c r="G5326">
        <v>5017</v>
      </c>
      <c r="H5326" t="s">
        <v>287</v>
      </c>
      <c r="I5326">
        <v>63300130</v>
      </c>
      <c r="J5326" t="s">
        <v>1896</v>
      </c>
      <c r="K5326" s="3"/>
      <c r="L5326" s="3">
        <v>64380.540252899969</v>
      </c>
      <c r="M5326" s="3">
        <v>4968.8085790524474</v>
      </c>
      <c r="N5326" s="107"/>
      <c r="O5326" s="100"/>
      <c r="P5326" s="3">
        <f t="shared" si="83"/>
        <v>69349.348831952419</v>
      </c>
    </row>
    <row r="5327" spans="1:16" x14ac:dyDescent="0.35">
      <c r="A5327" t="s">
        <v>76</v>
      </c>
      <c r="C5327" t="s">
        <v>11</v>
      </c>
      <c r="D5327" t="s">
        <v>103</v>
      </c>
      <c r="E5327" t="s">
        <v>296</v>
      </c>
      <c r="F5327" t="s">
        <v>297</v>
      </c>
      <c r="G5327">
        <v>5017</v>
      </c>
      <c r="H5327" t="s">
        <v>287</v>
      </c>
      <c r="I5327">
        <v>63300170</v>
      </c>
      <c r="J5327" t="s">
        <v>1873</v>
      </c>
      <c r="K5327" s="3"/>
      <c r="L5327" s="3">
        <v>145700.75658447732</v>
      </c>
      <c r="M5327" s="3">
        <v>150071.77928201167</v>
      </c>
      <c r="N5327" s="107"/>
      <c r="O5327" s="100"/>
      <c r="P5327" s="3">
        <f t="shared" si="83"/>
        <v>295772.53586648899</v>
      </c>
    </row>
    <row r="5328" spans="1:16" x14ac:dyDescent="0.35">
      <c r="A5328" t="s">
        <v>76</v>
      </c>
      <c r="C5328" t="s">
        <v>11</v>
      </c>
      <c r="D5328" t="s">
        <v>103</v>
      </c>
      <c r="E5328" t="s">
        <v>298</v>
      </c>
      <c r="F5328" t="s">
        <v>299</v>
      </c>
      <c r="G5328">
        <v>5017</v>
      </c>
      <c r="H5328" t="s">
        <v>287</v>
      </c>
      <c r="I5328">
        <v>63300040</v>
      </c>
      <c r="J5328" t="s">
        <v>1515</v>
      </c>
      <c r="K5328" s="3"/>
      <c r="L5328" s="3">
        <v>1810.0177511219995</v>
      </c>
      <c r="M5328" s="3">
        <v>1864.3182836556598</v>
      </c>
      <c r="N5328" s="107"/>
      <c r="O5328" s="100"/>
      <c r="P5328" s="3">
        <f t="shared" si="83"/>
        <v>3674.3360347776593</v>
      </c>
    </row>
    <row r="5329" spans="1:16" x14ac:dyDescent="0.35">
      <c r="A5329" t="s">
        <v>76</v>
      </c>
      <c r="C5329" t="s">
        <v>11</v>
      </c>
      <c r="D5329" t="s">
        <v>103</v>
      </c>
      <c r="E5329" t="s">
        <v>298</v>
      </c>
      <c r="F5329" t="s">
        <v>299</v>
      </c>
      <c r="G5329">
        <v>5017</v>
      </c>
      <c r="H5329" t="s">
        <v>287</v>
      </c>
      <c r="I5329">
        <v>63300080</v>
      </c>
      <c r="J5329" t="s">
        <v>91</v>
      </c>
      <c r="K5329" s="3"/>
      <c r="L5329" s="3">
        <v>5240.4323461055992</v>
      </c>
      <c r="M5329" s="3">
        <v>5397.645316488768</v>
      </c>
      <c r="N5329" s="107"/>
      <c r="O5329" s="100"/>
      <c r="P5329" s="3">
        <f t="shared" si="83"/>
        <v>10638.077662594367</v>
      </c>
    </row>
    <row r="5330" spans="1:16" x14ac:dyDescent="0.35">
      <c r="A5330" t="s">
        <v>76</v>
      </c>
      <c r="C5330" t="s">
        <v>11</v>
      </c>
      <c r="D5330" t="s">
        <v>103</v>
      </c>
      <c r="E5330" t="s">
        <v>298</v>
      </c>
      <c r="F5330" t="s">
        <v>299</v>
      </c>
      <c r="G5330">
        <v>5017</v>
      </c>
      <c r="H5330" t="s">
        <v>287</v>
      </c>
      <c r="I5330">
        <v>63300100</v>
      </c>
      <c r="J5330" t="s">
        <v>1869</v>
      </c>
      <c r="K5330" s="3"/>
      <c r="L5330" s="3">
        <v>1585.9203152687996</v>
      </c>
      <c r="M5330" s="3">
        <v>1633.4979247268636</v>
      </c>
      <c r="N5330" s="107"/>
      <c r="O5330" s="100"/>
      <c r="P5330" s="3">
        <f t="shared" si="83"/>
        <v>3219.4182399956635</v>
      </c>
    </row>
    <row r="5331" spans="1:16" x14ac:dyDescent="0.35">
      <c r="A5331" t="s">
        <v>76</v>
      </c>
      <c r="C5331" t="s">
        <v>11</v>
      </c>
      <c r="D5331" t="s">
        <v>103</v>
      </c>
      <c r="E5331" t="s">
        <v>298</v>
      </c>
      <c r="F5331" t="s">
        <v>299</v>
      </c>
      <c r="G5331">
        <v>5017</v>
      </c>
      <c r="H5331" t="s">
        <v>287</v>
      </c>
      <c r="I5331">
        <v>63300130</v>
      </c>
      <c r="J5331" t="s">
        <v>1896</v>
      </c>
      <c r="K5331" s="3"/>
      <c r="L5331" s="3">
        <v>689.53056960000004</v>
      </c>
      <c r="M5331" s="3">
        <v>522.07314555428582</v>
      </c>
      <c r="N5331" s="107"/>
      <c r="O5331" s="100"/>
      <c r="P5331" s="3">
        <f t="shared" si="83"/>
        <v>1211.603715154286</v>
      </c>
    </row>
    <row r="5332" spans="1:16" x14ac:dyDescent="0.35">
      <c r="A5332" t="s">
        <v>76</v>
      </c>
      <c r="C5332" t="s">
        <v>11</v>
      </c>
      <c r="D5332" t="s">
        <v>103</v>
      </c>
      <c r="E5332" t="s">
        <v>298</v>
      </c>
      <c r="F5332" t="s">
        <v>299</v>
      </c>
      <c r="G5332">
        <v>5017</v>
      </c>
      <c r="H5332" t="s">
        <v>287</v>
      </c>
      <c r="I5332">
        <v>63300170</v>
      </c>
      <c r="J5332" t="s">
        <v>1873</v>
      </c>
      <c r="K5332" s="3"/>
      <c r="L5332" s="3">
        <v>2740.8840231275999</v>
      </c>
      <c r="M5332" s="3">
        <v>2823.1105438214281</v>
      </c>
      <c r="N5332" s="107"/>
      <c r="O5332" s="100"/>
      <c r="P5332" s="3">
        <f t="shared" si="83"/>
        <v>5563.994566949028</v>
      </c>
    </row>
    <row r="5333" spans="1:16" x14ac:dyDescent="0.35">
      <c r="A5333" t="s">
        <v>76</v>
      </c>
      <c r="C5333" t="s">
        <v>11</v>
      </c>
      <c r="D5333" t="s">
        <v>103</v>
      </c>
      <c r="E5333" t="s">
        <v>300</v>
      </c>
      <c r="F5333" t="s">
        <v>301</v>
      </c>
      <c r="G5333">
        <v>5017</v>
      </c>
      <c r="H5333" t="s">
        <v>287</v>
      </c>
      <c r="I5333">
        <v>63300040</v>
      </c>
      <c r="J5333" t="s">
        <v>1515</v>
      </c>
      <c r="K5333" s="3"/>
      <c r="L5333" s="3">
        <v>26928.746740413044</v>
      </c>
      <c r="M5333" s="3">
        <v>27736.609142625432</v>
      </c>
      <c r="N5333" s="107"/>
      <c r="O5333" s="100"/>
      <c r="P5333" s="3">
        <f t="shared" si="83"/>
        <v>54665.355883038472</v>
      </c>
    </row>
    <row r="5334" spans="1:16" x14ac:dyDescent="0.35">
      <c r="A5334" t="s">
        <v>76</v>
      </c>
      <c r="C5334" t="s">
        <v>11</v>
      </c>
      <c r="D5334" t="s">
        <v>103</v>
      </c>
      <c r="E5334" t="s">
        <v>300</v>
      </c>
      <c r="F5334" t="s">
        <v>301</v>
      </c>
      <c r="G5334">
        <v>5017</v>
      </c>
      <c r="H5334" t="s">
        <v>287</v>
      </c>
      <c r="I5334">
        <v>63300080</v>
      </c>
      <c r="J5334" t="s">
        <v>91</v>
      </c>
      <c r="K5334" s="3"/>
      <c r="L5334" s="3">
        <v>77965.133419862512</v>
      </c>
      <c r="M5334" s="3">
        <v>80304.087422458397</v>
      </c>
      <c r="N5334" s="107"/>
      <c r="O5334" s="100"/>
      <c r="P5334" s="3">
        <f t="shared" si="83"/>
        <v>158269.22084232091</v>
      </c>
    </row>
    <row r="5335" spans="1:16" x14ac:dyDescent="0.35">
      <c r="A5335" t="s">
        <v>76</v>
      </c>
      <c r="C5335" t="s">
        <v>11</v>
      </c>
      <c r="D5335" t="s">
        <v>103</v>
      </c>
      <c r="E5335" t="s">
        <v>300</v>
      </c>
      <c r="F5335" t="s">
        <v>301</v>
      </c>
      <c r="G5335">
        <v>5017</v>
      </c>
      <c r="H5335" t="s">
        <v>287</v>
      </c>
      <c r="I5335">
        <v>63300100</v>
      </c>
      <c r="J5335" t="s">
        <v>1869</v>
      </c>
      <c r="K5335" s="3"/>
      <c r="L5335" s="3">
        <v>23594.711429695235</v>
      </c>
      <c r="M5335" s="3">
        <v>24302.552772586092</v>
      </c>
      <c r="N5335" s="107"/>
      <c r="O5335" s="100"/>
      <c r="P5335" s="3">
        <f t="shared" si="83"/>
        <v>47897.264202281323</v>
      </c>
    </row>
    <row r="5336" spans="1:16" x14ac:dyDescent="0.35">
      <c r="A5336" t="s">
        <v>76</v>
      </c>
      <c r="C5336" t="s">
        <v>11</v>
      </c>
      <c r="D5336" t="s">
        <v>103</v>
      </c>
      <c r="E5336" t="s">
        <v>300</v>
      </c>
      <c r="F5336" t="s">
        <v>301</v>
      </c>
      <c r="G5336">
        <v>5017</v>
      </c>
      <c r="H5336" t="s">
        <v>287</v>
      </c>
      <c r="I5336">
        <v>63300130</v>
      </c>
      <c r="J5336" t="s">
        <v>1896</v>
      </c>
      <c r="K5336" s="3"/>
      <c r="L5336" s="3">
        <v>10258.570183</v>
      </c>
      <c r="M5336" s="3">
        <v>30904.170862370462</v>
      </c>
      <c r="N5336" s="107"/>
      <c r="O5336" s="100"/>
      <c r="P5336" s="3">
        <f t="shared" si="83"/>
        <v>41162.741045370465</v>
      </c>
    </row>
    <row r="5337" spans="1:16" x14ac:dyDescent="0.35">
      <c r="A5337" t="s">
        <v>76</v>
      </c>
      <c r="C5337" t="s">
        <v>11</v>
      </c>
      <c r="D5337" t="s">
        <v>103</v>
      </c>
      <c r="E5337" t="s">
        <v>300</v>
      </c>
      <c r="F5337" t="s">
        <v>301</v>
      </c>
      <c r="G5337">
        <v>5017</v>
      </c>
      <c r="H5337" t="s">
        <v>287</v>
      </c>
      <c r="I5337">
        <v>63300170</v>
      </c>
      <c r="J5337" t="s">
        <v>1873</v>
      </c>
      <c r="K5337" s="3"/>
      <c r="L5337" s="3">
        <v>40777.816492625469</v>
      </c>
      <c r="M5337" s="3">
        <v>42001.150987404224</v>
      </c>
      <c r="N5337" s="107"/>
      <c r="O5337" s="100"/>
      <c r="P5337" s="3">
        <f t="shared" si="83"/>
        <v>82778.967480029693</v>
      </c>
    </row>
    <row r="5338" spans="1:16" x14ac:dyDescent="0.35">
      <c r="A5338" t="s">
        <v>76</v>
      </c>
      <c r="C5338" t="s">
        <v>11</v>
      </c>
      <c r="D5338" t="s">
        <v>103</v>
      </c>
      <c r="E5338" t="s">
        <v>302</v>
      </c>
      <c r="F5338" t="s">
        <v>303</v>
      </c>
      <c r="G5338">
        <v>5017</v>
      </c>
      <c r="H5338" t="s">
        <v>287</v>
      </c>
      <c r="I5338">
        <v>63300040</v>
      </c>
      <c r="J5338" t="s">
        <v>1515</v>
      </c>
      <c r="K5338" s="3"/>
      <c r="L5338" s="3">
        <v>319.95717352199989</v>
      </c>
      <c r="M5338" s="3">
        <v>329.55588872765986</v>
      </c>
      <c r="N5338" s="107"/>
      <c r="O5338" s="100"/>
      <c r="P5338" s="3">
        <f t="shared" si="83"/>
        <v>649.5130622496597</v>
      </c>
    </row>
    <row r="5339" spans="1:16" x14ac:dyDescent="0.35">
      <c r="A5339" t="s">
        <v>76</v>
      </c>
      <c r="C5339" t="s">
        <v>11</v>
      </c>
      <c r="D5339" t="s">
        <v>103</v>
      </c>
      <c r="E5339" t="s">
        <v>302</v>
      </c>
      <c r="F5339" t="s">
        <v>303</v>
      </c>
      <c r="G5339">
        <v>5017</v>
      </c>
      <c r="H5339" t="s">
        <v>287</v>
      </c>
      <c r="I5339">
        <v>63300080</v>
      </c>
      <c r="J5339" t="s">
        <v>91</v>
      </c>
      <c r="K5339" s="3"/>
      <c r="L5339" s="3">
        <v>926.35219762559962</v>
      </c>
      <c r="M5339" s="3">
        <v>954.14276355436766</v>
      </c>
      <c r="N5339" s="107"/>
      <c r="O5339" s="100"/>
      <c r="P5339" s="3">
        <f t="shared" si="83"/>
        <v>1880.4949611799673</v>
      </c>
    </row>
    <row r="5340" spans="1:16" x14ac:dyDescent="0.35">
      <c r="A5340" t="s">
        <v>76</v>
      </c>
      <c r="C5340" t="s">
        <v>11</v>
      </c>
      <c r="D5340" t="s">
        <v>103</v>
      </c>
      <c r="E5340" t="s">
        <v>302</v>
      </c>
      <c r="F5340" t="s">
        <v>303</v>
      </c>
      <c r="G5340">
        <v>5017</v>
      </c>
      <c r="H5340" t="s">
        <v>287</v>
      </c>
      <c r="I5340">
        <v>63300100</v>
      </c>
      <c r="J5340" t="s">
        <v>1869</v>
      </c>
      <c r="K5340" s="3"/>
      <c r="L5340" s="3">
        <v>280.34342822879989</v>
      </c>
      <c r="M5340" s="3">
        <v>288.75373107566389</v>
      </c>
      <c r="N5340" s="107"/>
      <c r="O5340" s="100"/>
      <c r="P5340" s="3">
        <f t="shared" si="83"/>
        <v>569.09715930446373</v>
      </c>
    </row>
    <row r="5341" spans="1:16" x14ac:dyDescent="0.35">
      <c r="A5341" t="s">
        <v>76</v>
      </c>
      <c r="C5341" t="s">
        <v>11</v>
      </c>
      <c r="D5341" t="s">
        <v>103</v>
      </c>
      <c r="E5341" t="s">
        <v>302</v>
      </c>
      <c r="F5341" t="s">
        <v>303</v>
      </c>
      <c r="G5341">
        <v>5017</v>
      </c>
      <c r="H5341" t="s">
        <v>287</v>
      </c>
      <c r="I5341">
        <v>63300130</v>
      </c>
      <c r="J5341" t="s">
        <v>1896</v>
      </c>
      <c r="K5341" s="3"/>
      <c r="L5341" s="3">
        <v>121.88844600000003</v>
      </c>
      <c r="M5341" s="3">
        <v>247.51959983334288</v>
      </c>
      <c r="N5341" s="107"/>
      <c r="O5341" s="100"/>
      <c r="P5341" s="3">
        <f t="shared" si="83"/>
        <v>369.4080458333429</v>
      </c>
    </row>
    <row r="5342" spans="1:16" x14ac:dyDescent="0.35">
      <c r="A5342" t="s">
        <v>76</v>
      </c>
      <c r="C5342" t="s">
        <v>11</v>
      </c>
      <c r="D5342" t="s">
        <v>103</v>
      </c>
      <c r="E5342" t="s">
        <v>302</v>
      </c>
      <c r="F5342" t="s">
        <v>303</v>
      </c>
      <c r="G5342">
        <v>5017</v>
      </c>
      <c r="H5342" t="s">
        <v>287</v>
      </c>
      <c r="I5342">
        <v>63300170</v>
      </c>
      <c r="J5342" t="s">
        <v>1873</v>
      </c>
      <c r="K5342" s="3"/>
      <c r="L5342" s="3">
        <v>484.50657704759988</v>
      </c>
      <c r="M5342" s="3">
        <v>499.04177435902784</v>
      </c>
      <c r="N5342" s="107"/>
      <c r="O5342" s="100"/>
      <c r="P5342" s="3">
        <f t="shared" si="83"/>
        <v>983.54835140662772</v>
      </c>
    </row>
    <row r="5343" spans="1:16" x14ac:dyDescent="0.35">
      <c r="A5343" t="s">
        <v>76</v>
      </c>
      <c r="C5343" t="s">
        <v>11</v>
      </c>
      <c r="D5343" t="s">
        <v>103</v>
      </c>
      <c r="E5343" t="s">
        <v>268</v>
      </c>
      <c r="F5343" t="s">
        <v>269</v>
      </c>
      <c r="G5343">
        <v>5019</v>
      </c>
      <c r="H5343" t="s">
        <v>270</v>
      </c>
      <c r="I5343">
        <v>63300040</v>
      </c>
      <c r="J5343" t="s">
        <v>1515</v>
      </c>
      <c r="K5343" s="3"/>
      <c r="L5343" s="3">
        <v>4147.070755337998</v>
      </c>
      <c r="M5343" s="3">
        <v>4271.4828779981381</v>
      </c>
      <c r="N5343" s="107"/>
      <c r="O5343" s="100"/>
      <c r="P5343" s="3">
        <f t="shared" si="83"/>
        <v>8418.553633336136</v>
      </c>
    </row>
    <row r="5344" spans="1:16" x14ac:dyDescent="0.35">
      <c r="A5344" t="s">
        <v>76</v>
      </c>
      <c r="C5344" t="s">
        <v>11</v>
      </c>
      <c r="D5344" t="s">
        <v>103</v>
      </c>
      <c r="E5344" t="s">
        <v>268</v>
      </c>
      <c r="F5344" t="s">
        <v>269</v>
      </c>
      <c r="G5344">
        <v>5019</v>
      </c>
      <c r="H5344" t="s">
        <v>270</v>
      </c>
      <c r="I5344">
        <v>63300080</v>
      </c>
      <c r="J5344" t="s">
        <v>91</v>
      </c>
      <c r="K5344" s="3"/>
      <c r="L5344" s="3">
        <v>12006.757234502396</v>
      </c>
      <c r="M5344" s="3">
        <v>12366.959951537468</v>
      </c>
      <c r="N5344" s="107"/>
      <c r="O5344" s="100"/>
      <c r="P5344" s="3">
        <f t="shared" si="83"/>
        <v>24373.717186039867</v>
      </c>
    </row>
    <row r="5345" spans="1:16" x14ac:dyDescent="0.35">
      <c r="A5345" t="s">
        <v>76</v>
      </c>
      <c r="C5345" t="s">
        <v>11</v>
      </c>
      <c r="D5345" t="s">
        <v>103</v>
      </c>
      <c r="E5345" t="s">
        <v>268</v>
      </c>
      <c r="F5345" t="s">
        <v>269</v>
      </c>
      <c r="G5345">
        <v>5019</v>
      </c>
      <c r="H5345" t="s">
        <v>270</v>
      </c>
      <c r="I5345">
        <v>63300100</v>
      </c>
      <c r="J5345" t="s">
        <v>1869</v>
      </c>
      <c r="K5345" s="3"/>
      <c r="L5345" s="3">
        <v>3633.6238999151988</v>
      </c>
      <c r="M5345" s="3">
        <v>3742.6326169126551</v>
      </c>
      <c r="N5345" s="107"/>
      <c r="O5345" s="100"/>
      <c r="P5345" s="3">
        <f t="shared" si="83"/>
        <v>7376.2565168278543</v>
      </c>
    </row>
    <row r="5346" spans="1:16" x14ac:dyDescent="0.35">
      <c r="A5346" t="s">
        <v>76</v>
      </c>
      <c r="C5346" t="s">
        <v>11</v>
      </c>
      <c r="D5346" t="s">
        <v>103</v>
      </c>
      <c r="E5346" t="s">
        <v>268</v>
      </c>
      <c r="F5346" t="s">
        <v>269</v>
      </c>
      <c r="G5346">
        <v>5019</v>
      </c>
      <c r="H5346" t="s">
        <v>270</v>
      </c>
      <c r="I5346">
        <v>63300110</v>
      </c>
      <c r="J5346" t="s">
        <v>1866</v>
      </c>
      <c r="K5346" s="3"/>
      <c r="L5346" s="3">
        <v>600.00000000000011</v>
      </c>
      <c r="M5346" s="3">
        <v>8368.780487804881</v>
      </c>
      <c r="N5346" s="107"/>
      <c r="O5346" s="100"/>
      <c r="P5346" s="3">
        <f t="shared" si="83"/>
        <v>8968.780487804881</v>
      </c>
    </row>
    <row r="5347" spans="1:16" x14ac:dyDescent="0.35">
      <c r="A5347" t="s">
        <v>76</v>
      </c>
      <c r="C5347" t="s">
        <v>11</v>
      </c>
      <c r="D5347" t="s">
        <v>103</v>
      </c>
      <c r="E5347" t="s">
        <v>268</v>
      </c>
      <c r="F5347" t="s">
        <v>269</v>
      </c>
      <c r="G5347">
        <v>5019</v>
      </c>
      <c r="H5347" t="s">
        <v>270</v>
      </c>
      <c r="I5347">
        <v>63300130</v>
      </c>
      <c r="J5347" t="s">
        <v>1896</v>
      </c>
      <c r="K5347" s="3"/>
      <c r="L5347" s="3">
        <v>1579.8364752000005</v>
      </c>
      <c r="M5347" s="3">
        <v>22035.507779293661</v>
      </c>
      <c r="N5347" s="107"/>
      <c r="O5347" s="100"/>
      <c r="P5347" s="3">
        <f t="shared" si="83"/>
        <v>23615.344254493662</v>
      </c>
    </row>
    <row r="5348" spans="1:16" x14ac:dyDescent="0.35">
      <c r="A5348" t="s">
        <v>76</v>
      </c>
      <c r="C5348" t="s">
        <v>11</v>
      </c>
      <c r="D5348" t="s">
        <v>103</v>
      </c>
      <c r="E5348" t="s">
        <v>268</v>
      </c>
      <c r="F5348" t="s">
        <v>269</v>
      </c>
      <c r="G5348">
        <v>5019</v>
      </c>
      <c r="H5348" t="s">
        <v>270</v>
      </c>
      <c r="I5348">
        <v>63300170</v>
      </c>
      <c r="J5348" t="s">
        <v>1873</v>
      </c>
      <c r="K5348" s="3"/>
      <c r="L5348" s="3">
        <v>6279.8500009403988</v>
      </c>
      <c r="M5348" s="3">
        <v>6468.2455009686109</v>
      </c>
      <c r="N5348" s="107"/>
      <c r="O5348" s="100"/>
      <c r="P5348" s="3">
        <f t="shared" si="83"/>
        <v>12748.095501909011</v>
      </c>
    </row>
    <row r="5349" spans="1:16" x14ac:dyDescent="0.35">
      <c r="A5349" t="s">
        <v>76</v>
      </c>
      <c r="C5349" t="s">
        <v>11</v>
      </c>
      <c r="D5349" t="s">
        <v>103</v>
      </c>
      <c r="E5349" t="s">
        <v>271</v>
      </c>
      <c r="F5349" t="s">
        <v>272</v>
      </c>
      <c r="G5349">
        <v>5019</v>
      </c>
      <c r="H5349" t="s">
        <v>270</v>
      </c>
      <c r="I5349">
        <v>63300040</v>
      </c>
      <c r="J5349" t="s">
        <v>1515</v>
      </c>
      <c r="K5349" s="3"/>
      <c r="L5349" s="3">
        <v>4982.8719395700036</v>
      </c>
      <c r="M5349" s="3">
        <v>5132.3580977571037</v>
      </c>
      <c r="N5349" s="107"/>
      <c r="O5349" s="100"/>
      <c r="P5349" s="3">
        <f t="shared" si="83"/>
        <v>10115.230037327106</v>
      </c>
    </row>
    <row r="5350" spans="1:16" x14ac:dyDescent="0.35">
      <c r="A5350" t="s">
        <v>76</v>
      </c>
      <c r="C5350" t="s">
        <v>11</v>
      </c>
      <c r="D5350" t="s">
        <v>103</v>
      </c>
      <c r="E5350" t="s">
        <v>271</v>
      </c>
      <c r="F5350" t="s">
        <v>272</v>
      </c>
      <c r="G5350">
        <v>5019</v>
      </c>
      <c r="H5350" t="s">
        <v>270</v>
      </c>
      <c r="I5350">
        <v>63300080</v>
      </c>
      <c r="J5350" t="s">
        <v>91</v>
      </c>
      <c r="K5350" s="3"/>
      <c r="L5350" s="3">
        <v>14426.600663136009</v>
      </c>
      <c r="M5350" s="3">
        <v>14859.398683030089</v>
      </c>
      <c r="N5350" s="107"/>
      <c r="O5350" s="100"/>
      <c r="P5350" s="3">
        <f t="shared" si="83"/>
        <v>29285.9993461661</v>
      </c>
    </row>
    <row r="5351" spans="1:16" x14ac:dyDescent="0.35">
      <c r="A5351" t="s">
        <v>76</v>
      </c>
      <c r="C5351" t="s">
        <v>11</v>
      </c>
      <c r="D5351" t="s">
        <v>103</v>
      </c>
      <c r="E5351" t="s">
        <v>271</v>
      </c>
      <c r="F5351" t="s">
        <v>272</v>
      </c>
      <c r="G5351">
        <v>5019</v>
      </c>
      <c r="H5351" t="s">
        <v>270</v>
      </c>
      <c r="I5351">
        <v>63300100</v>
      </c>
      <c r="J5351" t="s">
        <v>1869</v>
      </c>
      <c r="K5351" s="3"/>
      <c r="L5351" s="3">
        <v>4365.9449375280028</v>
      </c>
      <c r="M5351" s="3">
        <v>4496.9232856538429</v>
      </c>
      <c r="N5351" s="107"/>
      <c r="O5351" s="100"/>
      <c r="P5351" s="3">
        <f t="shared" si="83"/>
        <v>8862.8682231818457</v>
      </c>
    </row>
    <row r="5352" spans="1:16" x14ac:dyDescent="0.35">
      <c r="A5352" t="s">
        <v>76</v>
      </c>
      <c r="C5352" t="s">
        <v>11</v>
      </c>
      <c r="D5352" t="s">
        <v>103</v>
      </c>
      <c r="E5352" t="s">
        <v>271</v>
      </c>
      <c r="F5352" t="s">
        <v>272</v>
      </c>
      <c r="G5352">
        <v>5019</v>
      </c>
      <c r="H5352" t="s">
        <v>270</v>
      </c>
      <c r="I5352">
        <v>63300130</v>
      </c>
      <c r="J5352" t="s">
        <v>1896</v>
      </c>
      <c r="K5352" s="3"/>
      <c r="L5352" s="3">
        <v>1898.2369259999989</v>
      </c>
      <c r="M5352" s="3">
        <v>2831.6610285921024</v>
      </c>
      <c r="N5352" s="107"/>
      <c r="O5352" s="100"/>
      <c r="P5352" s="3">
        <f t="shared" si="83"/>
        <v>4729.8979545921011</v>
      </c>
    </row>
    <row r="5353" spans="1:16" x14ac:dyDescent="0.35">
      <c r="A5353" t="s">
        <v>76</v>
      </c>
      <c r="C5353" t="s">
        <v>11</v>
      </c>
      <c r="D5353" t="s">
        <v>103</v>
      </c>
      <c r="E5353" t="s">
        <v>271</v>
      </c>
      <c r="F5353" t="s">
        <v>272</v>
      </c>
      <c r="G5353">
        <v>5019</v>
      </c>
      <c r="H5353" t="s">
        <v>270</v>
      </c>
      <c r="I5353">
        <v>63300170</v>
      </c>
      <c r="J5353" t="s">
        <v>1873</v>
      </c>
      <c r="K5353" s="3"/>
      <c r="L5353" s="3">
        <v>7545.4917942060056</v>
      </c>
      <c r="M5353" s="3">
        <v>7771.8565480321859</v>
      </c>
      <c r="N5353" s="107"/>
      <c r="O5353" s="100"/>
      <c r="P5353" s="3">
        <f t="shared" si="83"/>
        <v>15317.348342238191</v>
      </c>
    </row>
    <row r="5354" spans="1:16" x14ac:dyDescent="0.35">
      <c r="A5354" t="s">
        <v>76</v>
      </c>
      <c r="C5354" t="s">
        <v>11</v>
      </c>
      <c r="D5354" t="s">
        <v>103</v>
      </c>
      <c r="E5354" t="s">
        <v>273</v>
      </c>
      <c r="F5354" t="s">
        <v>274</v>
      </c>
      <c r="G5354">
        <v>5019</v>
      </c>
      <c r="H5354" t="s">
        <v>270</v>
      </c>
      <c r="I5354">
        <v>63300040</v>
      </c>
      <c r="J5354" t="s">
        <v>1515</v>
      </c>
      <c r="K5354" s="3"/>
      <c r="L5354" s="3">
        <v>6039.6386116499962</v>
      </c>
      <c r="M5354" s="3">
        <v>6220.8277699994951</v>
      </c>
      <c r="N5354" s="107"/>
      <c r="O5354" s="100"/>
      <c r="P5354" s="3">
        <f t="shared" si="83"/>
        <v>12260.46638164949</v>
      </c>
    </row>
    <row r="5355" spans="1:16" x14ac:dyDescent="0.35">
      <c r="A5355" t="s">
        <v>76</v>
      </c>
      <c r="C5355" t="s">
        <v>11</v>
      </c>
      <c r="D5355" t="s">
        <v>103</v>
      </c>
      <c r="E5355" t="s">
        <v>273</v>
      </c>
      <c r="F5355" t="s">
        <v>274</v>
      </c>
      <c r="G5355">
        <v>5019</v>
      </c>
      <c r="H5355" t="s">
        <v>270</v>
      </c>
      <c r="I5355">
        <v>63300080</v>
      </c>
      <c r="J5355" t="s">
        <v>91</v>
      </c>
      <c r="K5355" s="3"/>
      <c r="L5355" s="3">
        <v>17486.191789919987</v>
      </c>
      <c r="M5355" s="3">
        <v>18010.777543617587</v>
      </c>
      <c r="N5355" s="107"/>
      <c r="O5355" s="100"/>
      <c r="P5355" s="3">
        <f t="shared" si="83"/>
        <v>35496.969333537578</v>
      </c>
    </row>
    <row r="5356" spans="1:16" x14ac:dyDescent="0.35">
      <c r="A5356" t="s">
        <v>76</v>
      </c>
      <c r="C5356" t="s">
        <v>11</v>
      </c>
      <c r="D5356" t="s">
        <v>103</v>
      </c>
      <c r="E5356" t="s">
        <v>273</v>
      </c>
      <c r="F5356" t="s">
        <v>274</v>
      </c>
      <c r="G5356">
        <v>5019</v>
      </c>
      <c r="H5356" t="s">
        <v>270</v>
      </c>
      <c r="I5356">
        <v>63300100</v>
      </c>
      <c r="J5356" t="s">
        <v>1869</v>
      </c>
      <c r="K5356" s="3"/>
      <c r="L5356" s="3">
        <v>5291.8738311599964</v>
      </c>
      <c r="M5356" s="3">
        <v>5450.6300460947959</v>
      </c>
      <c r="N5356" s="107"/>
      <c r="O5356" s="100"/>
      <c r="P5356" s="3">
        <f t="shared" si="83"/>
        <v>10742.503877254792</v>
      </c>
    </row>
    <row r="5357" spans="1:16" x14ac:dyDescent="0.35">
      <c r="A5357" t="s">
        <v>76</v>
      </c>
      <c r="C5357" t="s">
        <v>11</v>
      </c>
      <c r="D5357" t="s">
        <v>103</v>
      </c>
      <c r="E5357" t="s">
        <v>273</v>
      </c>
      <c r="F5357" t="s">
        <v>274</v>
      </c>
      <c r="G5357">
        <v>5019</v>
      </c>
      <c r="H5357" t="s">
        <v>270</v>
      </c>
      <c r="I5357">
        <v>63300130</v>
      </c>
      <c r="J5357" t="s">
        <v>1896</v>
      </c>
      <c r="K5357" s="3"/>
      <c r="L5357" s="3">
        <v>2300.8147091999999</v>
      </c>
      <c r="M5357" s="3">
        <v>366.93153218063327</v>
      </c>
      <c r="N5357" s="107"/>
      <c r="O5357" s="100"/>
      <c r="P5357" s="3">
        <f t="shared" si="83"/>
        <v>2667.7462413806334</v>
      </c>
    </row>
    <row r="5358" spans="1:16" x14ac:dyDescent="0.35">
      <c r="A5358" t="s">
        <v>76</v>
      </c>
      <c r="C5358" t="s">
        <v>11</v>
      </c>
      <c r="D5358" t="s">
        <v>103</v>
      </c>
      <c r="E5358" t="s">
        <v>273</v>
      </c>
      <c r="F5358" t="s">
        <v>274</v>
      </c>
      <c r="G5358">
        <v>5019</v>
      </c>
      <c r="H5358" t="s">
        <v>270</v>
      </c>
      <c r="I5358">
        <v>63300170</v>
      </c>
      <c r="J5358" t="s">
        <v>1873</v>
      </c>
      <c r="K5358" s="3"/>
      <c r="L5358" s="3">
        <v>9145.7384690699946</v>
      </c>
      <c r="M5358" s="3">
        <v>9420.1106231420945</v>
      </c>
      <c r="N5358" s="107"/>
      <c r="O5358" s="100"/>
      <c r="P5358" s="3">
        <f t="shared" si="83"/>
        <v>18565.849092212091</v>
      </c>
    </row>
    <row r="5359" spans="1:16" x14ac:dyDescent="0.35">
      <c r="A5359" t="s">
        <v>76</v>
      </c>
      <c r="C5359" t="s">
        <v>11</v>
      </c>
      <c r="D5359" t="s">
        <v>103</v>
      </c>
      <c r="E5359" t="s">
        <v>275</v>
      </c>
      <c r="F5359" t="s">
        <v>276</v>
      </c>
      <c r="G5359">
        <v>5019</v>
      </c>
      <c r="H5359" t="s">
        <v>270</v>
      </c>
      <c r="I5359">
        <v>63300040</v>
      </c>
      <c r="J5359" t="s">
        <v>1515</v>
      </c>
      <c r="K5359" s="3"/>
      <c r="L5359" s="3">
        <v>10251.852784991992</v>
      </c>
      <c r="M5359" s="3">
        <v>10559.408368541752</v>
      </c>
      <c r="N5359" s="107"/>
      <c r="O5359" s="100"/>
      <c r="P5359" s="3">
        <f t="shared" si="83"/>
        <v>20811.261153533742</v>
      </c>
    </row>
    <row r="5360" spans="1:16" x14ac:dyDescent="0.35">
      <c r="A5360" t="s">
        <v>76</v>
      </c>
      <c r="C5360" t="s">
        <v>11</v>
      </c>
      <c r="D5360" t="s">
        <v>103</v>
      </c>
      <c r="E5360" t="s">
        <v>275</v>
      </c>
      <c r="F5360" t="s">
        <v>276</v>
      </c>
      <c r="G5360">
        <v>5019</v>
      </c>
      <c r="H5360" t="s">
        <v>270</v>
      </c>
      <c r="I5360">
        <v>63300080</v>
      </c>
      <c r="J5360" t="s">
        <v>91</v>
      </c>
      <c r="K5360" s="3"/>
      <c r="L5360" s="3">
        <v>29681.55472988158</v>
      </c>
      <c r="M5360" s="3">
        <v>30572.001371778024</v>
      </c>
      <c r="N5360" s="107"/>
      <c r="O5360" s="100"/>
      <c r="P5360" s="3">
        <f t="shared" si="83"/>
        <v>60253.556101659604</v>
      </c>
    </row>
    <row r="5361" spans="1:16" x14ac:dyDescent="0.35">
      <c r="A5361" t="s">
        <v>76</v>
      </c>
      <c r="C5361" t="s">
        <v>11</v>
      </c>
      <c r="D5361" t="s">
        <v>103</v>
      </c>
      <c r="E5361" t="s">
        <v>275</v>
      </c>
      <c r="F5361" t="s">
        <v>276</v>
      </c>
      <c r="G5361">
        <v>5019</v>
      </c>
      <c r="H5361" t="s">
        <v>270</v>
      </c>
      <c r="I5361">
        <v>63300100</v>
      </c>
      <c r="J5361" t="s">
        <v>1869</v>
      </c>
      <c r="K5361" s="3"/>
      <c r="L5361" s="3">
        <v>8982.5757735167936</v>
      </c>
      <c r="M5361" s="3">
        <v>9252.0530467222979</v>
      </c>
      <c r="N5361" s="107"/>
      <c r="O5361" s="100"/>
      <c r="P5361" s="3">
        <f t="shared" si="83"/>
        <v>18234.628820239093</v>
      </c>
    </row>
    <row r="5362" spans="1:16" x14ac:dyDescent="0.35">
      <c r="A5362" t="s">
        <v>76</v>
      </c>
      <c r="C5362" t="s">
        <v>11</v>
      </c>
      <c r="D5362" t="s">
        <v>103</v>
      </c>
      <c r="E5362" t="s">
        <v>275</v>
      </c>
      <c r="F5362" t="s">
        <v>276</v>
      </c>
      <c r="G5362">
        <v>5019</v>
      </c>
      <c r="H5362" t="s">
        <v>270</v>
      </c>
      <c r="I5362">
        <v>63300130</v>
      </c>
      <c r="J5362" t="s">
        <v>1896</v>
      </c>
      <c r="K5362" s="3"/>
      <c r="L5362" s="3">
        <v>3905.4677244000009</v>
      </c>
      <c r="M5362" s="3">
        <v>7475.4451102468829</v>
      </c>
      <c r="N5362" s="107"/>
      <c r="O5362" s="100"/>
      <c r="P5362" s="3">
        <f t="shared" si="83"/>
        <v>11380.912834646884</v>
      </c>
    </row>
    <row r="5363" spans="1:16" x14ac:dyDescent="0.35">
      <c r="A5363" t="s">
        <v>76</v>
      </c>
      <c r="C5363" t="s">
        <v>11</v>
      </c>
      <c r="D5363" t="s">
        <v>103</v>
      </c>
      <c r="E5363" t="s">
        <v>275</v>
      </c>
      <c r="F5363" t="s">
        <v>276</v>
      </c>
      <c r="G5363">
        <v>5019</v>
      </c>
      <c r="H5363" t="s">
        <v>270</v>
      </c>
      <c r="I5363">
        <v>63300170</v>
      </c>
      <c r="J5363" t="s">
        <v>1873</v>
      </c>
      <c r="K5363" s="3"/>
      <c r="L5363" s="3">
        <v>15524.234217273588</v>
      </c>
      <c r="M5363" s="3">
        <v>15989.961243791797</v>
      </c>
      <c r="N5363" s="107"/>
      <c r="O5363" s="100"/>
      <c r="P5363" s="3">
        <f t="shared" si="83"/>
        <v>31514.195461065385</v>
      </c>
    </row>
    <row r="5364" spans="1:16" x14ac:dyDescent="0.35">
      <c r="A5364" t="s">
        <v>76</v>
      </c>
      <c r="C5364" t="s">
        <v>11</v>
      </c>
      <c r="D5364" t="s">
        <v>103</v>
      </c>
      <c r="E5364" t="s">
        <v>277</v>
      </c>
      <c r="F5364" t="s">
        <v>278</v>
      </c>
      <c r="G5364">
        <v>5019</v>
      </c>
      <c r="H5364" t="s">
        <v>270</v>
      </c>
      <c r="I5364">
        <v>63300040</v>
      </c>
      <c r="J5364" t="s">
        <v>1515</v>
      </c>
      <c r="K5364" s="3"/>
      <c r="L5364" s="3">
        <v>87169.29293914797</v>
      </c>
      <c r="M5364" s="3">
        <v>89784.371727322403</v>
      </c>
      <c r="N5364" s="107"/>
      <c r="O5364" s="100"/>
      <c r="P5364" s="3">
        <f t="shared" si="83"/>
        <v>176953.66466647037</v>
      </c>
    </row>
    <row r="5365" spans="1:16" x14ac:dyDescent="0.35">
      <c r="A5365" t="s">
        <v>76</v>
      </c>
      <c r="C5365" t="s">
        <v>11</v>
      </c>
      <c r="D5365" t="s">
        <v>103</v>
      </c>
      <c r="E5365" t="s">
        <v>277</v>
      </c>
      <c r="F5365" t="s">
        <v>278</v>
      </c>
      <c r="G5365">
        <v>5019</v>
      </c>
      <c r="H5365" t="s">
        <v>270</v>
      </c>
      <c r="I5365">
        <v>63300080</v>
      </c>
      <c r="J5365" t="s">
        <v>91</v>
      </c>
      <c r="K5365" s="3"/>
      <c r="L5365" s="3">
        <v>432096.6444632702</v>
      </c>
      <c r="M5365" s="3">
        <v>445059.54379716836</v>
      </c>
      <c r="N5365" s="107"/>
      <c r="O5365" s="100"/>
      <c r="P5365" s="3">
        <f t="shared" si="83"/>
        <v>877156.18826043862</v>
      </c>
    </row>
    <row r="5366" spans="1:16" x14ac:dyDescent="0.35">
      <c r="A5366" t="s">
        <v>76</v>
      </c>
      <c r="C5366" t="s">
        <v>11</v>
      </c>
      <c r="D5366" t="s">
        <v>103</v>
      </c>
      <c r="E5366" t="s">
        <v>277</v>
      </c>
      <c r="F5366" t="s">
        <v>278</v>
      </c>
      <c r="G5366">
        <v>5019</v>
      </c>
      <c r="H5366" t="s">
        <v>270</v>
      </c>
      <c r="I5366">
        <v>63300100</v>
      </c>
      <c r="J5366" t="s">
        <v>1869</v>
      </c>
      <c r="K5366" s="3"/>
      <c r="L5366" s="3">
        <v>130766.08977177915</v>
      </c>
      <c r="M5366" s="3">
        <v>134689.07246493251</v>
      </c>
      <c r="N5366" s="107"/>
      <c r="O5366" s="100"/>
      <c r="P5366" s="3">
        <f t="shared" si="83"/>
        <v>265455.16223671165</v>
      </c>
    </row>
    <row r="5367" spans="1:16" x14ac:dyDescent="0.35">
      <c r="A5367" t="s">
        <v>76</v>
      </c>
      <c r="C5367" t="s">
        <v>11</v>
      </c>
      <c r="D5367" t="s">
        <v>103</v>
      </c>
      <c r="E5367" t="s">
        <v>277</v>
      </c>
      <c r="F5367" t="s">
        <v>278</v>
      </c>
      <c r="G5367">
        <v>5019</v>
      </c>
      <c r="H5367" t="s">
        <v>270</v>
      </c>
      <c r="I5367">
        <v>63300130</v>
      </c>
      <c r="J5367" t="s">
        <v>1896</v>
      </c>
      <c r="K5367" s="3"/>
      <c r="L5367" s="3">
        <v>56854.821630400016</v>
      </c>
      <c r="M5367" s="3">
        <v>18305.381299816443</v>
      </c>
      <c r="N5367" s="107"/>
      <c r="O5367" s="100"/>
      <c r="P5367" s="3">
        <f t="shared" si="83"/>
        <v>75160.202930216459</v>
      </c>
    </row>
    <row r="5368" spans="1:16" x14ac:dyDescent="0.35">
      <c r="A5368" t="s">
        <v>76</v>
      </c>
      <c r="C5368" t="s">
        <v>11</v>
      </c>
      <c r="D5368" t="s">
        <v>103</v>
      </c>
      <c r="E5368" t="s">
        <v>277</v>
      </c>
      <c r="F5368" t="s">
        <v>278</v>
      </c>
      <c r="G5368">
        <v>5019</v>
      </c>
      <c r="H5368" t="s">
        <v>270</v>
      </c>
      <c r="I5368">
        <v>63300170</v>
      </c>
      <c r="J5368" t="s">
        <v>1873</v>
      </c>
      <c r="K5368" s="3"/>
      <c r="L5368" s="3">
        <v>131999.21502213835</v>
      </c>
      <c r="M5368" s="3">
        <v>135959.19147280249</v>
      </c>
      <c r="N5368" s="107"/>
      <c r="O5368" s="100"/>
      <c r="P5368" s="3">
        <f t="shared" si="83"/>
        <v>267958.40649494086</v>
      </c>
    </row>
    <row r="5369" spans="1:16" x14ac:dyDescent="0.35">
      <c r="A5369" t="s">
        <v>76</v>
      </c>
      <c r="C5369" t="s">
        <v>11</v>
      </c>
      <c r="D5369" t="s">
        <v>103</v>
      </c>
      <c r="E5369" t="s">
        <v>279</v>
      </c>
      <c r="F5369" t="s">
        <v>280</v>
      </c>
      <c r="G5369">
        <v>5019</v>
      </c>
      <c r="H5369" t="s">
        <v>270</v>
      </c>
      <c r="I5369">
        <v>63300040</v>
      </c>
      <c r="J5369" t="s">
        <v>1515</v>
      </c>
      <c r="K5369" s="3"/>
      <c r="L5369" s="3">
        <v>4500.3925868580009</v>
      </c>
      <c r="M5369" s="3">
        <v>4635.4043644637404</v>
      </c>
      <c r="N5369" s="107"/>
      <c r="O5369" s="100"/>
      <c r="P5369" s="3">
        <f t="shared" si="83"/>
        <v>9135.7969513217413</v>
      </c>
    </row>
    <row r="5370" spans="1:16" x14ac:dyDescent="0.35">
      <c r="A5370" t="s">
        <v>76</v>
      </c>
      <c r="C5370" t="s">
        <v>11</v>
      </c>
      <c r="D5370" t="s">
        <v>103</v>
      </c>
      <c r="E5370" t="s">
        <v>279</v>
      </c>
      <c r="F5370" t="s">
        <v>280</v>
      </c>
      <c r="G5370">
        <v>5019</v>
      </c>
      <c r="H5370" t="s">
        <v>270</v>
      </c>
      <c r="I5370">
        <v>63300080</v>
      </c>
      <c r="J5370" t="s">
        <v>91</v>
      </c>
      <c r="K5370" s="3"/>
      <c r="L5370" s="3">
        <v>13029.708060998404</v>
      </c>
      <c r="M5370" s="3">
        <v>13420.599302828356</v>
      </c>
      <c r="N5370" s="107"/>
      <c r="O5370" s="100"/>
      <c r="P5370" s="3">
        <f t="shared" si="83"/>
        <v>26450.30736382676</v>
      </c>
    </row>
    <row r="5371" spans="1:16" x14ac:dyDescent="0.35">
      <c r="A5371" t="s">
        <v>76</v>
      </c>
      <c r="C5371" t="s">
        <v>11</v>
      </c>
      <c r="D5371" t="s">
        <v>103</v>
      </c>
      <c r="E5371" t="s">
        <v>279</v>
      </c>
      <c r="F5371" t="s">
        <v>280</v>
      </c>
      <c r="G5371">
        <v>5019</v>
      </c>
      <c r="H5371" t="s">
        <v>270</v>
      </c>
      <c r="I5371">
        <v>63300100</v>
      </c>
      <c r="J5371" t="s">
        <v>1869</v>
      </c>
      <c r="K5371" s="3"/>
      <c r="L5371" s="3">
        <v>3943.2011237232009</v>
      </c>
      <c r="M5371" s="3">
        <v>4061.497157434897</v>
      </c>
      <c r="N5371" s="107"/>
      <c r="O5371" s="100"/>
      <c r="P5371" s="3">
        <f t="shared" si="83"/>
        <v>8004.6982811580983</v>
      </c>
    </row>
    <row r="5372" spans="1:16" x14ac:dyDescent="0.35">
      <c r="A5372" t="s">
        <v>76</v>
      </c>
      <c r="C5372" t="s">
        <v>11</v>
      </c>
      <c r="D5372" t="s">
        <v>103</v>
      </c>
      <c r="E5372" t="s">
        <v>279</v>
      </c>
      <c r="F5372" t="s">
        <v>280</v>
      </c>
      <c r="G5372">
        <v>5019</v>
      </c>
      <c r="H5372" t="s">
        <v>270</v>
      </c>
      <c r="I5372">
        <v>63300130</v>
      </c>
      <c r="J5372" t="s">
        <v>1896</v>
      </c>
      <c r="K5372" s="3"/>
      <c r="L5372" s="3">
        <v>1714.4352684</v>
      </c>
      <c r="M5372" s="3">
        <v>2330.5168851746339</v>
      </c>
      <c r="N5372" s="107"/>
      <c r="O5372" s="100"/>
      <c r="P5372" s="3">
        <f t="shared" si="83"/>
        <v>4044.9521535746339</v>
      </c>
    </row>
    <row r="5373" spans="1:16" x14ac:dyDescent="0.35">
      <c r="A5373" t="s">
        <v>76</v>
      </c>
      <c r="C5373" t="s">
        <v>11</v>
      </c>
      <c r="D5373" t="s">
        <v>103</v>
      </c>
      <c r="E5373" t="s">
        <v>279</v>
      </c>
      <c r="F5373" t="s">
        <v>280</v>
      </c>
      <c r="G5373">
        <v>5019</v>
      </c>
      <c r="H5373" t="s">
        <v>270</v>
      </c>
      <c r="I5373">
        <v>63300170</v>
      </c>
      <c r="J5373" t="s">
        <v>1873</v>
      </c>
      <c r="K5373" s="3"/>
      <c r="L5373" s="3">
        <v>6814.8802029564022</v>
      </c>
      <c r="M5373" s="3">
        <v>7019.3266090450943</v>
      </c>
      <c r="N5373" s="107"/>
      <c r="O5373" s="100"/>
      <c r="P5373" s="3">
        <f t="shared" si="83"/>
        <v>13834.206812001496</v>
      </c>
    </row>
    <row r="5374" spans="1:16" x14ac:dyDescent="0.35">
      <c r="A5374" t="s">
        <v>76</v>
      </c>
      <c r="C5374" t="s">
        <v>11</v>
      </c>
      <c r="D5374" t="s">
        <v>103</v>
      </c>
      <c r="E5374" t="s">
        <v>281</v>
      </c>
      <c r="F5374" t="s">
        <v>282</v>
      </c>
      <c r="G5374">
        <v>5019</v>
      </c>
      <c r="H5374" t="s">
        <v>270</v>
      </c>
      <c r="I5374">
        <v>63300040</v>
      </c>
      <c r="J5374" t="s">
        <v>1515</v>
      </c>
      <c r="K5374" s="3"/>
      <c r="L5374" s="3">
        <v>27833.169904777733</v>
      </c>
      <c r="M5374" s="3">
        <v>28668.165001921065</v>
      </c>
      <c r="N5374" s="107"/>
      <c r="O5374" s="100"/>
      <c r="P5374" s="3">
        <f t="shared" si="83"/>
        <v>56501.334906698801</v>
      </c>
    </row>
    <row r="5375" spans="1:16" x14ac:dyDescent="0.35">
      <c r="A5375" t="s">
        <v>76</v>
      </c>
      <c r="C5375" t="s">
        <v>11</v>
      </c>
      <c r="D5375" t="s">
        <v>103</v>
      </c>
      <c r="E5375" t="s">
        <v>281</v>
      </c>
      <c r="F5375" t="s">
        <v>282</v>
      </c>
      <c r="G5375">
        <v>5019</v>
      </c>
      <c r="H5375" t="s">
        <v>270</v>
      </c>
      <c r="I5375">
        <v>63300080</v>
      </c>
      <c r="J5375" t="s">
        <v>91</v>
      </c>
      <c r="K5375" s="3"/>
      <c r="L5375" s="3">
        <v>80583.653819546962</v>
      </c>
      <c r="M5375" s="3">
        <v>83001.16343413337</v>
      </c>
      <c r="N5375" s="107"/>
      <c r="O5375" s="100"/>
      <c r="P5375" s="3">
        <f t="shared" si="83"/>
        <v>163584.81725368032</v>
      </c>
    </row>
    <row r="5376" spans="1:16" x14ac:dyDescent="0.35">
      <c r="A5376" t="s">
        <v>76</v>
      </c>
      <c r="C5376" t="s">
        <v>11</v>
      </c>
      <c r="D5376" t="s">
        <v>103</v>
      </c>
      <c r="E5376" t="s">
        <v>281</v>
      </c>
      <c r="F5376" t="s">
        <v>282</v>
      </c>
      <c r="G5376">
        <v>5019</v>
      </c>
      <c r="H5376" t="s">
        <v>270</v>
      </c>
      <c r="I5376">
        <v>63300100</v>
      </c>
      <c r="J5376" t="s">
        <v>1869</v>
      </c>
      <c r="K5376" s="3"/>
      <c r="L5376" s="3">
        <v>24387.158392757632</v>
      </c>
      <c r="M5376" s="3">
        <v>25118.773144540359</v>
      </c>
      <c r="N5376" s="107"/>
      <c r="O5376" s="100"/>
      <c r="P5376" s="3">
        <f t="shared" si="83"/>
        <v>49505.931537297991</v>
      </c>
    </row>
    <row r="5377" spans="1:16" x14ac:dyDescent="0.35">
      <c r="A5377" t="s">
        <v>76</v>
      </c>
      <c r="C5377" t="s">
        <v>11</v>
      </c>
      <c r="D5377" t="s">
        <v>103</v>
      </c>
      <c r="E5377" t="s">
        <v>281</v>
      </c>
      <c r="F5377" t="s">
        <v>282</v>
      </c>
      <c r="G5377">
        <v>5019</v>
      </c>
      <c r="H5377" t="s">
        <v>270</v>
      </c>
      <c r="I5377">
        <v>63300130</v>
      </c>
      <c r="J5377" t="s">
        <v>1896</v>
      </c>
      <c r="K5377" s="3"/>
      <c r="L5377" s="3">
        <v>15330.056668399997</v>
      </c>
      <c r="M5377" s="3">
        <v>18640.632320530887</v>
      </c>
      <c r="N5377" s="107"/>
      <c r="O5377" s="100"/>
      <c r="P5377" s="3">
        <f t="shared" si="83"/>
        <v>33970.68898893088</v>
      </c>
    </row>
    <row r="5378" spans="1:16" x14ac:dyDescent="0.35">
      <c r="A5378" t="s">
        <v>76</v>
      </c>
      <c r="C5378" t="s">
        <v>11</v>
      </c>
      <c r="D5378" t="s">
        <v>103</v>
      </c>
      <c r="E5378" t="s">
        <v>281</v>
      </c>
      <c r="F5378" t="s">
        <v>282</v>
      </c>
      <c r="G5378">
        <v>5019</v>
      </c>
      <c r="H5378" t="s">
        <v>270</v>
      </c>
      <c r="I5378">
        <v>63300170</v>
      </c>
      <c r="J5378" t="s">
        <v>1873</v>
      </c>
      <c r="K5378" s="3"/>
      <c r="L5378" s="3">
        <v>42147.371570091993</v>
      </c>
      <c r="M5378" s="3">
        <v>43411.792717194759</v>
      </c>
      <c r="N5378" s="107"/>
      <c r="O5378" s="100"/>
      <c r="P5378" s="3">
        <f t="shared" si="83"/>
        <v>85559.164287286752</v>
      </c>
    </row>
    <row r="5379" spans="1:16" x14ac:dyDescent="0.35">
      <c r="A5379" t="s">
        <v>76</v>
      </c>
      <c r="C5379" t="s">
        <v>11</v>
      </c>
      <c r="D5379" t="s">
        <v>103</v>
      </c>
      <c r="E5379" t="s">
        <v>283</v>
      </c>
      <c r="F5379" t="s">
        <v>284</v>
      </c>
      <c r="G5379">
        <v>5019</v>
      </c>
      <c r="H5379" t="s">
        <v>270</v>
      </c>
      <c r="I5379">
        <v>63300040</v>
      </c>
      <c r="J5379" t="s">
        <v>1515</v>
      </c>
      <c r="K5379" s="3"/>
      <c r="L5379" s="3">
        <v>287.60287399199973</v>
      </c>
      <c r="M5379" s="3">
        <v>296.23096021175974</v>
      </c>
      <c r="N5379" s="107"/>
      <c r="O5379" s="100"/>
      <c r="P5379" s="3">
        <f t="shared" si="83"/>
        <v>583.83383420375947</v>
      </c>
    </row>
    <row r="5380" spans="1:16" x14ac:dyDescent="0.35">
      <c r="A5380" t="s">
        <v>76</v>
      </c>
      <c r="C5380" t="s">
        <v>11</v>
      </c>
      <c r="D5380" t="s">
        <v>103</v>
      </c>
      <c r="E5380" t="s">
        <v>283</v>
      </c>
      <c r="F5380" t="s">
        <v>284</v>
      </c>
      <c r="G5380">
        <v>5019</v>
      </c>
      <c r="H5380" t="s">
        <v>270</v>
      </c>
      <c r="I5380">
        <v>63300080</v>
      </c>
      <c r="J5380" t="s">
        <v>91</v>
      </c>
      <c r="K5380" s="3"/>
      <c r="L5380" s="3">
        <v>832.67879708159933</v>
      </c>
      <c r="M5380" s="3">
        <v>857.65916099404728</v>
      </c>
      <c r="N5380" s="107"/>
      <c r="O5380" s="100"/>
      <c r="P5380" s="3">
        <f t="shared" ref="P5380:P5443" si="84">SUM(L5380:N5380)</f>
        <v>1690.3379580756466</v>
      </c>
    </row>
    <row r="5381" spans="1:16" x14ac:dyDescent="0.35">
      <c r="A5381" t="s">
        <v>76</v>
      </c>
      <c r="C5381" t="s">
        <v>11</v>
      </c>
      <c r="D5381" t="s">
        <v>103</v>
      </c>
      <c r="E5381" t="s">
        <v>283</v>
      </c>
      <c r="F5381" t="s">
        <v>284</v>
      </c>
      <c r="G5381">
        <v>5019</v>
      </c>
      <c r="H5381" t="s">
        <v>270</v>
      </c>
      <c r="I5381">
        <v>63300100</v>
      </c>
      <c r="J5381" t="s">
        <v>1869</v>
      </c>
      <c r="K5381" s="3"/>
      <c r="L5381" s="3">
        <v>251.99489911679979</v>
      </c>
      <c r="M5381" s="3">
        <v>259.55474609030375</v>
      </c>
      <c r="N5381" s="107"/>
      <c r="O5381" s="100"/>
      <c r="P5381" s="3">
        <f t="shared" si="84"/>
        <v>511.54964520710354</v>
      </c>
    </row>
    <row r="5382" spans="1:16" x14ac:dyDescent="0.35">
      <c r="A5382" t="s">
        <v>76</v>
      </c>
      <c r="C5382" t="s">
        <v>11</v>
      </c>
      <c r="D5382" t="s">
        <v>103</v>
      </c>
      <c r="E5382" t="s">
        <v>283</v>
      </c>
      <c r="F5382" t="s">
        <v>284</v>
      </c>
      <c r="G5382">
        <v>5019</v>
      </c>
      <c r="H5382" t="s">
        <v>270</v>
      </c>
      <c r="I5382">
        <v>63300130</v>
      </c>
      <c r="J5382" t="s">
        <v>1896</v>
      </c>
      <c r="K5382" s="3"/>
      <c r="L5382" s="3">
        <v>109.5629976</v>
      </c>
      <c r="M5382" s="3">
        <v>63.420149798421647</v>
      </c>
      <c r="N5382" s="107"/>
      <c r="O5382" s="100"/>
      <c r="P5382" s="3">
        <f t="shared" si="84"/>
        <v>172.98314739842164</v>
      </c>
    </row>
    <row r="5383" spans="1:16" x14ac:dyDescent="0.35">
      <c r="A5383" t="s">
        <v>76</v>
      </c>
      <c r="C5383" t="s">
        <v>11</v>
      </c>
      <c r="D5383" t="s">
        <v>103</v>
      </c>
      <c r="E5383" t="s">
        <v>283</v>
      </c>
      <c r="F5383" t="s">
        <v>284</v>
      </c>
      <c r="G5383">
        <v>5019</v>
      </c>
      <c r="H5383" t="s">
        <v>270</v>
      </c>
      <c r="I5383">
        <v>63300170</v>
      </c>
      <c r="J5383" t="s">
        <v>1873</v>
      </c>
      <c r="K5383" s="3"/>
      <c r="L5383" s="3">
        <v>435.51292347359964</v>
      </c>
      <c r="M5383" s="3">
        <v>448.57831117780762</v>
      </c>
      <c r="N5383" s="107"/>
      <c r="O5383" s="100"/>
      <c r="P5383" s="3">
        <f t="shared" si="84"/>
        <v>884.09123465140726</v>
      </c>
    </row>
    <row r="5384" spans="1:16" x14ac:dyDescent="0.35">
      <c r="A5384" t="s">
        <v>76</v>
      </c>
      <c r="C5384" t="s">
        <v>11</v>
      </c>
      <c r="D5384" t="s">
        <v>103</v>
      </c>
      <c r="E5384" t="s">
        <v>258</v>
      </c>
      <c r="F5384" t="s">
        <v>259</v>
      </c>
      <c r="G5384">
        <v>5020</v>
      </c>
      <c r="H5384" t="s">
        <v>257</v>
      </c>
      <c r="I5384">
        <v>63300040</v>
      </c>
      <c r="J5384" t="s">
        <v>1515</v>
      </c>
      <c r="K5384" s="3"/>
      <c r="L5384" s="3">
        <v>45375.624244093458</v>
      </c>
      <c r="M5384" s="3">
        <v>46736.892971416266</v>
      </c>
      <c r="N5384" s="107"/>
      <c r="O5384" s="100"/>
      <c r="P5384" s="3">
        <f t="shared" si="84"/>
        <v>92112.517215509724</v>
      </c>
    </row>
    <row r="5385" spans="1:16" x14ac:dyDescent="0.35">
      <c r="A5385" t="s">
        <v>76</v>
      </c>
      <c r="C5385" t="s">
        <v>11</v>
      </c>
      <c r="D5385" t="s">
        <v>103</v>
      </c>
      <c r="E5385" t="s">
        <v>258</v>
      </c>
      <c r="F5385" t="s">
        <v>259</v>
      </c>
      <c r="G5385">
        <v>5020</v>
      </c>
      <c r="H5385" t="s">
        <v>257</v>
      </c>
      <c r="I5385">
        <v>63300080</v>
      </c>
      <c r="J5385" t="s">
        <v>91</v>
      </c>
      <c r="K5385" s="3"/>
      <c r="L5385" s="3">
        <v>131373.23590670867</v>
      </c>
      <c r="M5385" s="3">
        <v>135314.43298390994</v>
      </c>
      <c r="N5385" s="107"/>
      <c r="O5385" s="100"/>
      <c r="P5385" s="3">
        <f t="shared" si="84"/>
        <v>266687.6688906186</v>
      </c>
    </row>
    <row r="5386" spans="1:16" x14ac:dyDescent="0.35">
      <c r="A5386" t="s">
        <v>76</v>
      </c>
      <c r="C5386" t="s">
        <v>11</v>
      </c>
      <c r="D5386" t="s">
        <v>103</v>
      </c>
      <c r="E5386" t="s">
        <v>258</v>
      </c>
      <c r="F5386" t="s">
        <v>259</v>
      </c>
      <c r="G5386">
        <v>5020</v>
      </c>
      <c r="H5386" t="s">
        <v>257</v>
      </c>
      <c r="I5386">
        <v>63300100</v>
      </c>
      <c r="J5386" t="s">
        <v>1869</v>
      </c>
      <c r="K5386" s="3"/>
      <c r="L5386" s="3">
        <v>39757.68981387237</v>
      </c>
      <c r="M5386" s="3">
        <v>40950.420508288546</v>
      </c>
      <c r="N5386" s="107"/>
      <c r="O5386" s="100"/>
      <c r="P5386" s="3">
        <f t="shared" si="84"/>
        <v>80708.110322160908</v>
      </c>
    </row>
    <row r="5387" spans="1:16" x14ac:dyDescent="0.35">
      <c r="A5387" t="s">
        <v>76</v>
      </c>
      <c r="C5387" t="s">
        <v>11</v>
      </c>
      <c r="D5387" t="s">
        <v>103</v>
      </c>
      <c r="E5387" t="s">
        <v>258</v>
      </c>
      <c r="F5387" t="s">
        <v>259</v>
      </c>
      <c r="G5387">
        <v>5020</v>
      </c>
      <c r="H5387" t="s">
        <v>257</v>
      </c>
      <c r="I5387">
        <v>63300130</v>
      </c>
      <c r="J5387" t="s">
        <v>1896</v>
      </c>
      <c r="K5387" s="3"/>
      <c r="L5387" s="3">
        <v>17285.952088800001</v>
      </c>
      <c r="M5387" s="3">
        <v>22914.344949784667</v>
      </c>
      <c r="N5387" s="107"/>
      <c r="O5387" s="100"/>
      <c r="P5387" s="3">
        <f t="shared" si="84"/>
        <v>40200.297038584671</v>
      </c>
    </row>
    <row r="5388" spans="1:16" x14ac:dyDescent="0.35">
      <c r="A5388" t="s">
        <v>76</v>
      </c>
      <c r="C5388" t="s">
        <v>11</v>
      </c>
      <c r="D5388" t="s">
        <v>103</v>
      </c>
      <c r="E5388" t="s">
        <v>258</v>
      </c>
      <c r="F5388" t="s">
        <v>259</v>
      </c>
      <c r="G5388">
        <v>5020</v>
      </c>
      <c r="H5388" t="s">
        <v>257</v>
      </c>
      <c r="I5388">
        <v>63300170</v>
      </c>
      <c r="J5388" t="s">
        <v>1873</v>
      </c>
      <c r="K5388" s="3"/>
      <c r="L5388" s="3">
        <v>68711.659569627242</v>
      </c>
      <c r="M5388" s="3">
        <v>70773.009356716066</v>
      </c>
      <c r="N5388" s="107"/>
      <c r="O5388" s="100"/>
      <c r="P5388" s="3">
        <f t="shared" si="84"/>
        <v>139484.66892634332</v>
      </c>
    </row>
    <row r="5389" spans="1:16" x14ac:dyDescent="0.35">
      <c r="A5389" t="s">
        <v>76</v>
      </c>
      <c r="C5389" t="s">
        <v>11</v>
      </c>
      <c r="D5389" t="s">
        <v>103</v>
      </c>
      <c r="E5389" t="s">
        <v>264</v>
      </c>
      <c r="F5389" t="s">
        <v>265</v>
      </c>
      <c r="G5389">
        <v>5020</v>
      </c>
      <c r="H5389" t="s">
        <v>257</v>
      </c>
      <c r="I5389">
        <v>63300040</v>
      </c>
      <c r="J5389" t="s">
        <v>1515</v>
      </c>
      <c r="K5389" s="3"/>
      <c r="L5389" s="3">
        <v>9655.6832853180003</v>
      </c>
      <c r="M5389" s="3">
        <v>9945.353783877541</v>
      </c>
      <c r="N5389" s="107"/>
      <c r="O5389" s="100"/>
      <c r="P5389" s="3">
        <f t="shared" si="84"/>
        <v>19601.03706919554</v>
      </c>
    </row>
    <row r="5390" spans="1:16" x14ac:dyDescent="0.35">
      <c r="A5390" t="s">
        <v>76</v>
      </c>
      <c r="C5390" t="s">
        <v>11</v>
      </c>
      <c r="D5390" t="s">
        <v>103</v>
      </c>
      <c r="E5390" t="s">
        <v>264</v>
      </c>
      <c r="F5390" t="s">
        <v>265</v>
      </c>
      <c r="G5390">
        <v>5020</v>
      </c>
      <c r="H5390" t="s">
        <v>257</v>
      </c>
      <c r="I5390">
        <v>63300080</v>
      </c>
      <c r="J5390" t="s">
        <v>91</v>
      </c>
      <c r="K5390" s="3"/>
      <c r="L5390" s="3">
        <v>27955.5020832064</v>
      </c>
      <c r="M5390" s="3">
        <v>28794.167145702595</v>
      </c>
      <c r="N5390" s="107"/>
      <c r="O5390" s="100"/>
      <c r="P5390" s="3">
        <f t="shared" si="84"/>
        <v>56749.669228908999</v>
      </c>
    </row>
    <row r="5391" spans="1:16" x14ac:dyDescent="0.35">
      <c r="A5391" t="s">
        <v>76</v>
      </c>
      <c r="C5391" t="s">
        <v>11</v>
      </c>
      <c r="D5391" t="s">
        <v>103</v>
      </c>
      <c r="E5391" t="s">
        <v>264</v>
      </c>
      <c r="F5391" t="s">
        <v>265</v>
      </c>
      <c r="G5391">
        <v>5020</v>
      </c>
      <c r="H5391" t="s">
        <v>257</v>
      </c>
      <c r="I5391">
        <v>63300100</v>
      </c>
      <c r="J5391" t="s">
        <v>1869</v>
      </c>
      <c r="K5391" s="3"/>
      <c r="L5391" s="3">
        <v>8460.2177357071996</v>
      </c>
      <c r="M5391" s="3">
        <v>8714.0242677784172</v>
      </c>
      <c r="N5391" s="107"/>
      <c r="O5391" s="100"/>
      <c r="P5391" s="3">
        <f t="shared" si="84"/>
        <v>17174.242003485619</v>
      </c>
    </row>
    <row r="5392" spans="1:16" x14ac:dyDescent="0.35">
      <c r="A5392" t="s">
        <v>76</v>
      </c>
      <c r="C5392" t="s">
        <v>11</v>
      </c>
      <c r="D5392" t="s">
        <v>103</v>
      </c>
      <c r="E5392" t="s">
        <v>264</v>
      </c>
      <c r="F5392" t="s">
        <v>265</v>
      </c>
      <c r="G5392">
        <v>5020</v>
      </c>
      <c r="H5392" t="s">
        <v>257</v>
      </c>
      <c r="I5392">
        <v>63300130</v>
      </c>
      <c r="J5392" t="s">
        <v>1896</v>
      </c>
      <c r="K5392" s="3"/>
      <c r="L5392" s="3">
        <v>3678.3555350999995</v>
      </c>
      <c r="M5392" s="3">
        <v>5520.8692221676374</v>
      </c>
      <c r="N5392" s="107"/>
      <c r="O5392" s="100"/>
      <c r="P5392" s="3">
        <f t="shared" si="84"/>
        <v>9199.224757267637</v>
      </c>
    </row>
    <row r="5393" spans="1:16" x14ac:dyDescent="0.35">
      <c r="A5393" t="s">
        <v>76</v>
      </c>
      <c r="C5393" t="s">
        <v>11</v>
      </c>
      <c r="D5393" t="s">
        <v>103</v>
      </c>
      <c r="E5393" t="s">
        <v>264</v>
      </c>
      <c r="F5393" t="s">
        <v>265</v>
      </c>
      <c r="G5393">
        <v>5020</v>
      </c>
      <c r="H5393" t="s">
        <v>257</v>
      </c>
      <c r="I5393">
        <v>63300170</v>
      </c>
      <c r="J5393" t="s">
        <v>1873</v>
      </c>
      <c r="K5393" s="3"/>
      <c r="L5393" s="3">
        <v>14621.463260624401</v>
      </c>
      <c r="M5393" s="3">
        <v>15060.107158443134</v>
      </c>
      <c r="N5393" s="107"/>
      <c r="O5393" s="100"/>
      <c r="P5393" s="3">
        <f t="shared" si="84"/>
        <v>29681.570419067535</v>
      </c>
    </row>
    <row r="5394" spans="1:16" x14ac:dyDescent="0.35">
      <c r="A5394" t="s">
        <v>76</v>
      </c>
      <c r="C5394" t="s">
        <v>11</v>
      </c>
      <c r="D5394" t="s">
        <v>103</v>
      </c>
      <c r="E5394" t="s">
        <v>266</v>
      </c>
      <c r="F5394" t="s">
        <v>267</v>
      </c>
      <c r="G5394">
        <v>5020</v>
      </c>
      <c r="H5394" t="s">
        <v>257</v>
      </c>
      <c r="I5394">
        <v>63300040</v>
      </c>
      <c r="J5394" t="s">
        <v>1515</v>
      </c>
      <c r="K5394" s="3"/>
      <c r="L5394" s="3">
        <v>33094.126731119999</v>
      </c>
      <c r="M5394" s="3">
        <v>34086.950533053598</v>
      </c>
      <c r="N5394" s="107"/>
      <c r="O5394" s="100"/>
      <c r="P5394" s="3">
        <f t="shared" si="84"/>
        <v>67181.077264173597</v>
      </c>
    </row>
    <row r="5395" spans="1:16" x14ac:dyDescent="0.35">
      <c r="A5395" t="s">
        <v>76</v>
      </c>
      <c r="C5395" t="s">
        <v>11</v>
      </c>
      <c r="D5395" t="s">
        <v>103</v>
      </c>
      <c r="E5395" t="s">
        <v>266</v>
      </c>
      <c r="F5395" t="s">
        <v>267</v>
      </c>
      <c r="G5395">
        <v>5020</v>
      </c>
      <c r="H5395" t="s">
        <v>257</v>
      </c>
      <c r="I5395">
        <v>63300080</v>
      </c>
      <c r="J5395" t="s">
        <v>91</v>
      </c>
      <c r="K5395" s="3"/>
      <c r="L5395" s="3">
        <v>95815.376440575987</v>
      </c>
      <c r="M5395" s="3">
        <v>98689.837733793276</v>
      </c>
      <c r="N5395" s="107"/>
      <c r="O5395" s="100"/>
      <c r="P5395" s="3">
        <f t="shared" si="84"/>
        <v>194505.21417436926</v>
      </c>
    </row>
    <row r="5396" spans="1:16" x14ac:dyDescent="0.35">
      <c r="A5396" t="s">
        <v>76</v>
      </c>
      <c r="C5396" t="s">
        <v>11</v>
      </c>
      <c r="D5396" t="s">
        <v>103</v>
      </c>
      <c r="E5396" t="s">
        <v>266</v>
      </c>
      <c r="F5396" t="s">
        <v>267</v>
      </c>
      <c r="G5396">
        <v>5020</v>
      </c>
      <c r="H5396" t="s">
        <v>257</v>
      </c>
      <c r="I5396">
        <v>63300100</v>
      </c>
      <c r="J5396" t="s">
        <v>1869</v>
      </c>
      <c r="K5396" s="3"/>
      <c r="L5396" s="3">
        <v>28996.758659648</v>
      </c>
      <c r="M5396" s="3">
        <v>29866.661419437438</v>
      </c>
      <c r="N5396" s="107"/>
      <c r="O5396" s="100"/>
      <c r="P5396" s="3">
        <f t="shared" si="84"/>
        <v>58863.420079085437</v>
      </c>
    </row>
    <row r="5397" spans="1:16" x14ac:dyDescent="0.35">
      <c r="A5397" t="s">
        <v>76</v>
      </c>
      <c r="C5397" t="s">
        <v>11</v>
      </c>
      <c r="D5397" t="s">
        <v>103</v>
      </c>
      <c r="E5397" t="s">
        <v>266</v>
      </c>
      <c r="F5397" t="s">
        <v>267</v>
      </c>
      <c r="G5397">
        <v>5020</v>
      </c>
      <c r="H5397" t="s">
        <v>257</v>
      </c>
      <c r="I5397">
        <v>63300170</v>
      </c>
      <c r="J5397" t="s">
        <v>1873</v>
      </c>
      <c r="K5397" s="3"/>
      <c r="L5397" s="3">
        <v>50113.963335695997</v>
      </c>
      <c r="M5397" s="3">
        <v>51617.382235766876</v>
      </c>
      <c r="N5397" s="107"/>
      <c r="O5397" s="100"/>
      <c r="P5397" s="3">
        <f t="shared" si="84"/>
        <v>101731.34557146288</v>
      </c>
    </row>
    <row r="5398" spans="1:16" x14ac:dyDescent="0.35">
      <c r="A5398" t="s">
        <v>76</v>
      </c>
      <c r="C5398" t="s">
        <v>11</v>
      </c>
      <c r="D5398" t="s">
        <v>103</v>
      </c>
      <c r="E5398" t="s">
        <v>242</v>
      </c>
      <c r="F5398" t="s">
        <v>243</v>
      </c>
      <c r="G5398">
        <v>5021</v>
      </c>
      <c r="H5398" t="s">
        <v>244</v>
      </c>
      <c r="I5398">
        <v>63300040</v>
      </c>
      <c r="J5398" t="s">
        <v>1515</v>
      </c>
      <c r="K5398" s="3"/>
      <c r="L5398" s="3">
        <v>5313.0389588639973</v>
      </c>
      <c r="M5398" s="3">
        <v>5472.4301276299175</v>
      </c>
      <c r="N5398" s="107"/>
      <c r="O5398" s="100"/>
      <c r="P5398" s="3">
        <f t="shared" si="84"/>
        <v>10785.469086493915</v>
      </c>
    </row>
    <row r="5399" spans="1:16" x14ac:dyDescent="0.35">
      <c r="A5399" t="s">
        <v>76</v>
      </c>
      <c r="C5399" t="s">
        <v>11</v>
      </c>
      <c r="D5399" t="s">
        <v>103</v>
      </c>
      <c r="E5399" t="s">
        <v>242</v>
      </c>
      <c r="F5399" t="s">
        <v>243</v>
      </c>
      <c r="G5399">
        <v>5021</v>
      </c>
      <c r="H5399" t="s">
        <v>244</v>
      </c>
      <c r="I5399">
        <v>63300080</v>
      </c>
      <c r="J5399" t="s">
        <v>91</v>
      </c>
      <c r="K5399" s="3"/>
      <c r="L5399" s="3">
        <v>15382.512795187193</v>
      </c>
      <c r="M5399" s="3">
        <v>15843.98817904281</v>
      </c>
      <c r="N5399" s="107"/>
      <c r="O5399" s="100"/>
      <c r="P5399" s="3">
        <f t="shared" si="84"/>
        <v>31226.500974230003</v>
      </c>
    </row>
    <row r="5400" spans="1:16" x14ac:dyDescent="0.35">
      <c r="A5400" t="s">
        <v>76</v>
      </c>
      <c r="C5400" t="s">
        <v>11</v>
      </c>
      <c r="D5400" t="s">
        <v>103</v>
      </c>
      <c r="E5400" t="s">
        <v>242</v>
      </c>
      <c r="F5400" t="s">
        <v>243</v>
      </c>
      <c r="G5400">
        <v>5021</v>
      </c>
      <c r="H5400" t="s">
        <v>244</v>
      </c>
      <c r="I5400">
        <v>63300100</v>
      </c>
      <c r="J5400" t="s">
        <v>1869</v>
      </c>
      <c r="K5400" s="3"/>
      <c r="L5400" s="3">
        <v>4655.2341353855982</v>
      </c>
      <c r="M5400" s="3">
        <v>4794.8911594471665</v>
      </c>
      <c r="N5400" s="107"/>
      <c r="O5400" s="100"/>
      <c r="P5400" s="3">
        <f t="shared" si="84"/>
        <v>9450.1252948327638</v>
      </c>
    </row>
    <row r="5401" spans="1:16" x14ac:dyDescent="0.35">
      <c r="A5401" t="s">
        <v>76</v>
      </c>
      <c r="C5401" t="s">
        <v>11</v>
      </c>
      <c r="D5401" t="s">
        <v>103</v>
      </c>
      <c r="E5401" t="s">
        <v>242</v>
      </c>
      <c r="F5401" t="s">
        <v>243</v>
      </c>
      <c r="G5401">
        <v>5021</v>
      </c>
      <c r="H5401" t="s">
        <v>244</v>
      </c>
      <c r="I5401">
        <v>63300110</v>
      </c>
      <c r="J5401" t="s">
        <v>1866</v>
      </c>
      <c r="K5401" s="3"/>
      <c r="L5401" s="3">
        <v>922.24320000000023</v>
      </c>
      <c r="M5401" s="3">
        <v>18216.893770786523</v>
      </c>
      <c r="N5401" s="107"/>
      <c r="O5401" s="100"/>
      <c r="P5401" s="3">
        <f t="shared" si="84"/>
        <v>19139.136970786523</v>
      </c>
    </row>
    <row r="5402" spans="1:16" x14ac:dyDescent="0.35">
      <c r="A5402" t="s">
        <v>76</v>
      </c>
      <c r="C5402" t="s">
        <v>11</v>
      </c>
      <c r="D5402" t="s">
        <v>103</v>
      </c>
      <c r="E5402" t="s">
        <v>242</v>
      </c>
      <c r="F5402" t="s">
        <v>243</v>
      </c>
      <c r="G5402">
        <v>5021</v>
      </c>
      <c r="H5402" t="s">
        <v>244</v>
      </c>
      <c r="I5402">
        <v>63300130</v>
      </c>
      <c r="J5402" t="s">
        <v>1896</v>
      </c>
      <c r="K5402" s="3"/>
      <c r="L5402" s="3">
        <v>2024.0148384000004</v>
      </c>
      <c r="M5402" s="3">
        <v>6435.578240033683</v>
      </c>
      <c r="N5402" s="107"/>
      <c r="O5402" s="100"/>
      <c r="P5402" s="3">
        <f t="shared" si="84"/>
        <v>8459.5930784336833</v>
      </c>
    </row>
    <row r="5403" spans="1:16" x14ac:dyDescent="0.35">
      <c r="A5403" t="s">
        <v>76</v>
      </c>
      <c r="C5403" t="s">
        <v>11</v>
      </c>
      <c r="D5403" t="s">
        <v>103</v>
      </c>
      <c r="E5403" t="s">
        <v>242</v>
      </c>
      <c r="F5403" t="s">
        <v>243</v>
      </c>
      <c r="G5403">
        <v>5021</v>
      </c>
      <c r="H5403" t="s">
        <v>244</v>
      </c>
      <c r="I5403">
        <v>63300170</v>
      </c>
      <c r="J5403" t="s">
        <v>1873</v>
      </c>
      <c r="K5403" s="3"/>
      <c r="L5403" s="3">
        <v>8045.4589948511966</v>
      </c>
      <c r="M5403" s="3">
        <v>8286.8227646967334</v>
      </c>
      <c r="N5403" s="107"/>
      <c r="O5403" s="100"/>
      <c r="P5403" s="3">
        <f t="shared" si="84"/>
        <v>16332.28175954793</v>
      </c>
    </row>
    <row r="5404" spans="1:16" x14ac:dyDescent="0.35">
      <c r="A5404" t="s">
        <v>76</v>
      </c>
      <c r="C5404" t="s">
        <v>11</v>
      </c>
      <c r="D5404" t="s">
        <v>103</v>
      </c>
      <c r="E5404" t="s">
        <v>1497</v>
      </c>
      <c r="F5404" t="s">
        <v>1498</v>
      </c>
      <c r="G5404">
        <v>5021</v>
      </c>
      <c r="H5404" t="s">
        <v>244</v>
      </c>
      <c r="I5404">
        <v>63300110</v>
      </c>
      <c r="J5404" t="s">
        <v>1866</v>
      </c>
      <c r="K5404" s="3"/>
      <c r="L5404" s="3">
        <v>139.99999999999997</v>
      </c>
      <c r="M5404" s="3">
        <v>366.16062471672456</v>
      </c>
      <c r="N5404" s="107"/>
      <c r="O5404" s="100"/>
      <c r="P5404" s="3">
        <f t="shared" si="84"/>
        <v>506.16062471672456</v>
      </c>
    </row>
    <row r="5405" spans="1:16" x14ac:dyDescent="0.35">
      <c r="A5405" t="s">
        <v>76</v>
      </c>
      <c r="C5405" t="s">
        <v>11</v>
      </c>
      <c r="D5405" t="s">
        <v>103</v>
      </c>
      <c r="E5405" t="s">
        <v>245</v>
      </c>
      <c r="F5405" t="s">
        <v>246</v>
      </c>
      <c r="G5405">
        <v>5021</v>
      </c>
      <c r="H5405" t="s">
        <v>244</v>
      </c>
      <c r="I5405">
        <v>63300040</v>
      </c>
      <c r="J5405" t="s">
        <v>1515</v>
      </c>
      <c r="K5405" s="3"/>
      <c r="L5405" s="3">
        <v>17835.345349174371</v>
      </c>
      <c r="M5405" s="3">
        <v>18370.405709649604</v>
      </c>
      <c r="N5405" s="107"/>
      <c r="O5405" s="100"/>
      <c r="P5405" s="3">
        <f t="shared" si="84"/>
        <v>36205.751058823975</v>
      </c>
    </row>
    <row r="5406" spans="1:16" x14ac:dyDescent="0.35">
      <c r="A5406" t="s">
        <v>76</v>
      </c>
      <c r="C5406" t="s">
        <v>11</v>
      </c>
      <c r="D5406" t="s">
        <v>103</v>
      </c>
      <c r="E5406" t="s">
        <v>245</v>
      </c>
      <c r="F5406" t="s">
        <v>246</v>
      </c>
      <c r="G5406">
        <v>5021</v>
      </c>
      <c r="H5406" t="s">
        <v>244</v>
      </c>
      <c r="I5406">
        <v>63300080</v>
      </c>
      <c r="J5406" t="s">
        <v>91</v>
      </c>
      <c r="K5406" s="3"/>
      <c r="L5406" s="3">
        <v>51637.571296657232</v>
      </c>
      <c r="M5406" s="3">
        <v>53186.698435556951</v>
      </c>
      <c r="N5406" s="107"/>
      <c r="O5406" s="100"/>
      <c r="P5406" s="3">
        <f t="shared" si="84"/>
        <v>104824.26973221419</v>
      </c>
    </row>
    <row r="5407" spans="1:16" x14ac:dyDescent="0.35">
      <c r="A5407" t="s">
        <v>76</v>
      </c>
      <c r="C5407" t="s">
        <v>11</v>
      </c>
      <c r="D5407" t="s">
        <v>103</v>
      </c>
      <c r="E5407" t="s">
        <v>245</v>
      </c>
      <c r="F5407" t="s">
        <v>246</v>
      </c>
      <c r="G5407">
        <v>5021</v>
      </c>
      <c r="H5407" t="s">
        <v>244</v>
      </c>
      <c r="I5407">
        <v>63300100</v>
      </c>
      <c r="J5407" t="s">
        <v>1869</v>
      </c>
      <c r="K5407" s="3"/>
      <c r="L5407" s="3">
        <v>15627.159734514689</v>
      </c>
      <c r="M5407" s="3">
        <v>16095.97452655013</v>
      </c>
      <c r="N5407" s="107"/>
      <c r="O5407" s="100"/>
      <c r="P5407" s="3">
        <f t="shared" si="84"/>
        <v>31723.134261064821</v>
      </c>
    </row>
    <row r="5408" spans="1:16" x14ac:dyDescent="0.35">
      <c r="A5408" t="s">
        <v>76</v>
      </c>
      <c r="C5408" t="s">
        <v>11</v>
      </c>
      <c r="D5408" t="s">
        <v>103</v>
      </c>
      <c r="E5408" t="s">
        <v>245</v>
      </c>
      <c r="F5408" t="s">
        <v>246</v>
      </c>
      <c r="G5408">
        <v>5021</v>
      </c>
      <c r="H5408" t="s">
        <v>244</v>
      </c>
      <c r="I5408">
        <v>63300110</v>
      </c>
      <c r="J5408" t="s">
        <v>1866</v>
      </c>
      <c r="K5408" s="3"/>
      <c r="L5408" s="3">
        <v>10021.439999999997</v>
      </c>
      <c r="M5408" s="3">
        <v>14158.044843899186</v>
      </c>
      <c r="N5408" s="107"/>
      <c r="O5408" s="100"/>
      <c r="P5408" s="3">
        <f t="shared" si="84"/>
        <v>24179.484843899183</v>
      </c>
    </row>
    <row r="5409" spans="1:16" x14ac:dyDescent="0.35">
      <c r="A5409" t="s">
        <v>76</v>
      </c>
      <c r="C5409" t="s">
        <v>11</v>
      </c>
      <c r="D5409" t="s">
        <v>103</v>
      </c>
      <c r="E5409" t="s">
        <v>245</v>
      </c>
      <c r="F5409" t="s">
        <v>246</v>
      </c>
      <c r="G5409">
        <v>5021</v>
      </c>
      <c r="H5409" t="s">
        <v>244</v>
      </c>
      <c r="I5409">
        <v>63300130</v>
      </c>
      <c r="J5409" t="s">
        <v>1896</v>
      </c>
      <c r="K5409" s="3"/>
      <c r="L5409" s="3">
        <v>6794.4172688999979</v>
      </c>
      <c r="M5409" s="3">
        <v>9598.9862116870645</v>
      </c>
      <c r="N5409" s="107"/>
      <c r="O5409" s="100"/>
      <c r="P5409" s="3">
        <f t="shared" si="84"/>
        <v>16393.403480587061</v>
      </c>
    </row>
    <row r="5410" spans="1:16" x14ac:dyDescent="0.35">
      <c r="A5410" t="s">
        <v>76</v>
      </c>
      <c r="C5410" t="s">
        <v>11</v>
      </c>
      <c r="D5410" t="s">
        <v>103</v>
      </c>
      <c r="E5410" t="s">
        <v>245</v>
      </c>
      <c r="F5410" t="s">
        <v>246</v>
      </c>
      <c r="G5410">
        <v>5021</v>
      </c>
      <c r="H5410" t="s">
        <v>244</v>
      </c>
      <c r="I5410">
        <v>63300170</v>
      </c>
      <c r="J5410" t="s">
        <v>1873</v>
      </c>
      <c r="K5410" s="3"/>
      <c r="L5410" s="3">
        <v>27007.808671606908</v>
      </c>
      <c r="M5410" s="3">
        <v>27818.042931755117</v>
      </c>
      <c r="N5410" s="107"/>
      <c r="O5410" s="100"/>
      <c r="P5410" s="3">
        <f t="shared" si="84"/>
        <v>54825.851603362025</v>
      </c>
    </row>
    <row r="5411" spans="1:16" x14ac:dyDescent="0.35">
      <c r="A5411" t="s">
        <v>76</v>
      </c>
      <c r="C5411" t="s">
        <v>11</v>
      </c>
      <c r="D5411" t="s">
        <v>103</v>
      </c>
      <c r="E5411" t="s">
        <v>247</v>
      </c>
      <c r="F5411" t="s">
        <v>248</v>
      </c>
      <c r="G5411">
        <v>5021</v>
      </c>
      <c r="H5411" t="s">
        <v>244</v>
      </c>
      <c r="I5411">
        <v>63300040</v>
      </c>
      <c r="J5411" t="s">
        <v>1515</v>
      </c>
      <c r="K5411" s="3"/>
      <c r="L5411" s="3">
        <v>11290.206867281944</v>
      </c>
      <c r="M5411" s="3">
        <v>11628.913073300402</v>
      </c>
      <c r="N5411" s="107"/>
      <c r="O5411" s="100"/>
      <c r="P5411" s="3">
        <f t="shared" si="84"/>
        <v>22919.119940582346</v>
      </c>
    </row>
    <row r="5412" spans="1:16" x14ac:dyDescent="0.35">
      <c r="A5412" t="s">
        <v>76</v>
      </c>
      <c r="C5412" t="s">
        <v>11</v>
      </c>
      <c r="D5412" t="s">
        <v>103</v>
      </c>
      <c r="E5412" t="s">
        <v>247</v>
      </c>
      <c r="F5412" t="s">
        <v>248</v>
      </c>
      <c r="G5412">
        <v>5021</v>
      </c>
      <c r="H5412" t="s">
        <v>244</v>
      </c>
      <c r="I5412">
        <v>63300080</v>
      </c>
      <c r="J5412" t="s">
        <v>91</v>
      </c>
      <c r="K5412" s="3"/>
      <c r="L5412" s="3">
        <v>32687.837025273442</v>
      </c>
      <c r="M5412" s="3">
        <v>33668.472136031647</v>
      </c>
      <c r="N5412" s="107"/>
      <c r="O5412" s="100"/>
      <c r="P5412" s="3">
        <f t="shared" si="84"/>
        <v>66356.309161305093</v>
      </c>
    </row>
    <row r="5413" spans="1:16" x14ac:dyDescent="0.35">
      <c r="A5413" t="s">
        <v>76</v>
      </c>
      <c r="C5413" t="s">
        <v>11</v>
      </c>
      <c r="D5413" t="s">
        <v>103</v>
      </c>
      <c r="E5413" t="s">
        <v>247</v>
      </c>
      <c r="F5413" t="s">
        <v>248</v>
      </c>
      <c r="G5413">
        <v>5021</v>
      </c>
      <c r="H5413" t="s">
        <v>244</v>
      </c>
      <c r="I5413">
        <v>63300100</v>
      </c>
      <c r="J5413" t="s">
        <v>1869</v>
      </c>
      <c r="K5413" s="3"/>
      <c r="L5413" s="3">
        <v>9892.3717313327525</v>
      </c>
      <c r="M5413" s="3">
        <v>10189.142883272734</v>
      </c>
      <c r="N5413" s="107"/>
      <c r="O5413" s="100"/>
      <c r="P5413" s="3">
        <f t="shared" si="84"/>
        <v>20081.514614605487</v>
      </c>
    </row>
    <row r="5414" spans="1:16" x14ac:dyDescent="0.35">
      <c r="A5414" t="s">
        <v>76</v>
      </c>
      <c r="C5414" t="s">
        <v>11</v>
      </c>
      <c r="D5414" t="s">
        <v>103</v>
      </c>
      <c r="E5414" t="s">
        <v>247</v>
      </c>
      <c r="F5414" t="s">
        <v>248</v>
      </c>
      <c r="G5414">
        <v>5021</v>
      </c>
      <c r="H5414" t="s">
        <v>244</v>
      </c>
      <c r="I5414">
        <v>63300130</v>
      </c>
      <c r="J5414" t="s">
        <v>1896</v>
      </c>
      <c r="K5414" s="3"/>
      <c r="L5414" s="3">
        <v>4301.0311788000035</v>
      </c>
      <c r="M5414" s="3">
        <v>4963.1187451288652</v>
      </c>
      <c r="N5414" s="107"/>
      <c r="O5414" s="100"/>
      <c r="P5414" s="3">
        <f t="shared" si="84"/>
        <v>9264.1499239288678</v>
      </c>
    </row>
    <row r="5415" spans="1:16" x14ac:dyDescent="0.35">
      <c r="A5415" t="s">
        <v>76</v>
      </c>
      <c r="C5415" t="s">
        <v>11</v>
      </c>
      <c r="D5415" t="s">
        <v>103</v>
      </c>
      <c r="E5415" t="s">
        <v>247</v>
      </c>
      <c r="F5415" t="s">
        <v>248</v>
      </c>
      <c r="G5415">
        <v>5021</v>
      </c>
      <c r="H5415" t="s">
        <v>244</v>
      </c>
      <c r="I5415">
        <v>63300170</v>
      </c>
      <c r="J5415" t="s">
        <v>1873</v>
      </c>
      <c r="K5415" s="3"/>
      <c r="L5415" s="3">
        <v>17096.598970455521</v>
      </c>
      <c r="M5415" s="3">
        <v>17609.496939569184</v>
      </c>
      <c r="N5415" s="107"/>
      <c r="O5415" s="100"/>
      <c r="P5415" s="3">
        <f t="shared" si="84"/>
        <v>34706.095910024706</v>
      </c>
    </row>
    <row r="5416" spans="1:16" x14ac:dyDescent="0.35">
      <c r="A5416" t="s">
        <v>76</v>
      </c>
      <c r="C5416" t="s">
        <v>11</v>
      </c>
      <c r="D5416" t="s">
        <v>103</v>
      </c>
      <c r="E5416" t="s">
        <v>249</v>
      </c>
      <c r="F5416" t="s">
        <v>250</v>
      </c>
      <c r="G5416">
        <v>5021</v>
      </c>
      <c r="H5416" t="s">
        <v>244</v>
      </c>
      <c r="I5416">
        <v>63300040</v>
      </c>
      <c r="J5416" t="s">
        <v>1515</v>
      </c>
      <c r="K5416" s="3"/>
      <c r="L5416" s="3">
        <v>103029.26036274951</v>
      </c>
      <c r="M5416" s="3">
        <v>106120.138173632</v>
      </c>
      <c r="N5416" s="107"/>
      <c r="O5416" s="100"/>
      <c r="P5416" s="3">
        <f t="shared" si="84"/>
        <v>209149.39853638152</v>
      </c>
    </row>
    <row r="5417" spans="1:16" x14ac:dyDescent="0.35">
      <c r="A5417" t="s">
        <v>76</v>
      </c>
      <c r="C5417" t="s">
        <v>11</v>
      </c>
      <c r="D5417" t="s">
        <v>103</v>
      </c>
      <c r="E5417" t="s">
        <v>249</v>
      </c>
      <c r="F5417" t="s">
        <v>250</v>
      </c>
      <c r="G5417">
        <v>5021</v>
      </c>
      <c r="H5417" t="s">
        <v>244</v>
      </c>
      <c r="I5417">
        <v>63300080</v>
      </c>
      <c r="J5417" t="s">
        <v>91</v>
      </c>
      <c r="K5417" s="3"/>
      <c r="L5417" s="3">
        <v>484832.89319171762</v>
      </c>
      <c r="M5417" s="3">
        <v>499377.87998746918</v>
      </c>
      <c r="N5417" s="107"/>
      <c r="O5417" s="100"/>
      <c r="P5417" s="3">
        <f t="shared" si="84"/>
        <v>984210.77317918674</v>
      </c>
    </row>
    <row r="5418" spans="1:16" x14ac:dyDescent="0.35">
      <c r="A5418" t="s">
        <v>76</v>
      </c>
      <c r="C5418" t="s">
        <v>11</v>
      </c>
      <c r="D5418" t="s">
        <v>103</v>
      </c>
      <c r="E5418" t="s">
        <v>249</v>
      </c>
      <c r="F5418" t="s">
        <v>250</v>
      </c>
      <c r="G5418">
        <v>5021</v>
      </c>
      <c r="H5418" t="s">
        <v>244</v>
      </c>
      <c r="I5418">
        <v>63300100</v>
      </c>
      <c r="J5418" t="s">
        <v>1869</v>
      </c>
      <c r="K5418" s="3"/>
      <c r="L5418" s="3">
        <v>146725.74399223036</v>
      </c>
      <c r="M5418" s="3">
        <v>151127.51631199729</v>
      </c>
      <c r="N5418" s="107"/>
      <c r="O5418" s="100"/>
      <c r="P5418" s="3">
        <f t="shared" si="84"/>
        <v>297853.26030422765</v>
      </c>
    </row>
    <row r="5419" spans="1:16" x14ac:dyDescent="0.35">
      <c r="A5419" t="s">
        <v>76</v>
      </c>
      <c r="C5419" t="s">
        <v>11</v>
      </c>
      <c r="D5419" t="s">
        <v>103</v>
      </c>
      <c r="E5419" t="s">
        <v>249</v>
      </c>
      <c r="F5419" t="s">
        <v>250</v>
      </c>
      <c r="G5419">
        <v>5021</v>
      </c>
      <c r="H5419" t="s">
        <v>244</v>
      </c>
      <c r="I5419">
        <v>63300130</v>
      </c>
      <c r="J5419" t="s">
        <v>1896</v>
      </c>
      <c r="K5419" s="3"/>
      <c r="L5419" s="3">
        <v>63793.801725300014</v>
      </c>
      <c r="M5419" s="3">
        <v>96771.402194584531</v>
      </c>
      <c r="N5419" s="107"/>
      <c r="O5419" s="100"/>
      <c r="P5419" s="3">
        <f t="shared" si="84"/>
        <v>160565.20391988455</v>
      </c>
    </row>
    <row r="5420" spans="1:16" x14ac:dyDescent="0.35">
      <c r="A5420" t="s">
        <v>76</v>
      </c>
      <c r="C5420" t="s">
        <v>11</v>
      </c>
      <c r="D5420" t="s">
        <v>103</v>
      </c>
      <c r="E5420" t="s">
        <v>249</v>
      </c>
      <c r="F5420" t="s">
        <v>250</v>
      </c>
      <c r="G5420">
        <v>5021</v>
      </c>
      <c r="H5420" t="s">
        <v>244</v>
      </c>
      <c r="I5420">
        <v>63300170</v>
      </c>
      <c r="J5420" t="s">
        <v>1873</v>
      </c>
      <c r="K5420" s="3"/>
      <c r="L5420" s="3">
        <v>156015.73712073499</v>
      </c>
      <c r="M5420" s="3">
        <v>160696.20923435705</v>
      </c>
      <c r="N5420" s="107"/>
      <c r="O5420" s="100"/>
      <c r="P5420" s="3">
        <f t="shared" si="84"/>
        <v>316711.94635509205</v>
      </c>
    </row>
    <row r="5421" spans="1:16" x14ac:dyDescent="0.35">
      <c r="A5421" t="s">
        <v>76</v>
      </c>
      <c r="C5421" t="s">
        <v>11</v>
      </c>
      <c r="D5421" t="s">
        <v>103</v>
      </c>
      <c r="E5421" t="s">
        <v>1573</v>
      </c>
      <c r="F5421" t="s">
        <v>1574</v>
      </c>
      <c r="G5421">
        <v>5021</v>
      </c>
      <c r="H5421" t="s">
        <v>244</v>
      </c>
      <c r="I5421">
        <v>63300110</v>
      </c>
      <c r="J5421" t="s">
        <v>1866</v>
      </c>
      <c r="K5421" s="3"/>
      <c r="L5421" s="3">
        <v>217.24</v>
      </c>
      <c r="M5421" s="3">
        <v>491.50499660137183</v>
      </c>
      <c r="N5421" s="107"/>
      <c r="O5421" s="100"/>
      <c r="P5421" s="3">
        <f t="shared" si="84"/>
        <v>708.74499660137189</v>
      </c>
    </row>
    <row r="5422" spans="1:16" x14ac:dyDescent="0.35">
      <c r="A5422" t="s">
        <v>76</v>
      </c>
      <c r="C5422" t="s">
        <v>11</v>
      </c>
      <c r="D5422" t="s">
        <v>103</v>
      </c>
      <c r="E5422" t="s">
        <v>251</v>
      </c>
      <c r="F5422" t="s">
        <v>252</v>
      </c>
      <c r="G5422">
        <v>5021</v>
      </c>
      <c r="H5422" t="s">
        <v>244</v>
      </c>
      <c r="I5422">
        <v>63300040</v>
      </c>
      <c r="J5422" t="s">
        <v>1515</v>
      </c>
      <c r="K5422" s="3"/>
      <c r="L5422" s="3">
        <v>65939.815711486503</v>
      </c>
      <c r="M5422" s="3">
        <v>67918.010182831102</v>
      </c>
      <c r="N5422" s="107"/>
      <c r="O5422" s="100"/>
      <c r="P5422" s="3">
        <f t="shared" si="84"/>
        <v>133857.82589431759</v>
      </c>
    </row>
    <row r="5423" spans="1:16" x14ac:dyDescent="0.35">
      <c r="A5423" t="s">
        <v>76</v>
      </c>
      <c r="C5423" t="s">
        <v>11</v>
      </c>
      <c r="D5423" t="s">
        <v>103</v>
      </c>
      <c r="E5423" t="s">
        <v>251</v>
      </c>
      <c r="F5423" t="s">
        <v>252</v>
      </c>
      <c r="G5423">
        <v>5021</v>
      </c>
      <c r="H5423" t="s">
        <v>244</v>
      </c>
      <c r="I5423">
        <v>63300080</v>
      </c>
      <c r="J5423" t="s">
        <v>91</v>
      </c>
      <c r="K5423" s="3"/>
      <c r="L5423" s="3">
        <v>205736.75830555364</v>
      </c>
      <c r="M5423" s="3">
        <v>211908.86105472024</v>
      </c>
      <c r="N5423" s="107"/>
      <c r="O5423" s="100"/>
      <c r="P5423" s="3">
        <f t="shared" si="84"/>
        <v>417645.61936027388</v>
      </c>
    </row>
    <row r="5424" spans="1:16" x14ac:dyDescent="0.35">
      <c r="A5424" t="s">
        <v>76</v>
      </c>
      <c r="C5424" t="s">
        <v>11</v>
      </c>
      <c r="D5424" t="s">
        <v>103</v>
      </c>
      <c r="E5424" t="s">
        <v>251</v>
      </c>
      <c r="F5424" t="s">
        <v>252</v>
      </c>
      <c r="G5424">
        <v>5021</v>
      </c>
      <c r="H5424" t="s">
        <v>244</v>
      </c>
      <c r="I5424">
        <v>63300100</v>
      </c>
      <c r="J5424" t="s">
        <v>1869</v>
      </c>
      <c r="K5424" s="3"/>
      <c r="L5424" s="3">
        <v>62262.440013522806</v>
      </c>
      <c r="M5424" s="3">
        <v>64130.313213928493</v>
      </c>
      <c r="N5424" s="107"/>
      <c r="O5424" s="100"/>
      <c r="P5424" s="3">
        <f t="shared" si="84"/>
        <v>126392.75322745129</v>
      </c>
    </row>
    <row r="5425" spans="1:16" x14ac:dyDescent="0.35">
      <c r="A5425" t="s">
        <v>76</v>
      </c>
      <c r="C5425" t="s">
        <v>11</v>
      </c>
      <c r="D5425" t="s">
        <v>103</v>
      </c>
      <c r="E5425" t="s">
        <v>251</v>
      </c>
      <c r="F5425" t="s">
        <v>252</v>
      </c>
      <c r="G5425">
        <v>5021</v>
      </c>
      <c r="H5425" t="s">
        <v>244</v>
      </c>
      <c r="I5425">
        <v>63300110</v>
      </c>
      <c r="J5425" t="s">
        <v>1866</v>
      </c>
      <c r="K5425" s="3"/>
      <c r="L5425" s="3">
        <v>384</v>
      </c>
      <c r="M5425" s="3">
        <v>53246.937759336099</v>
      </c>
      <c r="N5425" s="107"/>
      <c r="O5425" s="100"/>
      <c r="P5425" s="3">
        <f t="shared" si="84"/>
        <v>53630.937759336099</v>
      </c>
    </row>
    <row r="5426" spans="1:16" x14ac:dyDescent="0.35">
      <c r="A5426" t="s">
        <v>76</v>
      </c>
      <c r="C5426" t="s">
        <v>11</v>
      </c>
      <c r="D5426" t="s">
        <v>103</v>
      </c>
      <c r="E5426" t="s">
        <v>251</v>
      </c>
      <c r="F5426" t="s">
        <v>252</v>
      </c>
      <c r="G5426">
        <v>5021</v>
      </c>
      <c r="H5426" t="s">
        <v>244</v>
      </c>
      <c r="I5426">
        <v>63300130</v>
      </c>
      <c r="J5426" t="s">
        <v>1896</v>
      </c>
      <c r="K5426" s="3"/>
      <c r="L5426" s="3">
        <v>27070.6260817</v>
      </c>
      <c r="M5426" s="3">
        <v>14110.099005334359</v>
      </c>
      <c r="N5426" s="107"/>
      <c r="O5426" s="100"/>
      <c r="P5426" s="3">
        <f t="shared" si="84"/>
        <v>41180.725087034356</v>
      </c>
    </row>
    <row r="5427" spans="1:16" x14ac:dyDescent="0.35">
      <c r="A5427" t="s">
        <v>76</v>
      </c>
      <c r="C5427" t="s">
        <v>11</v>
      </c>
      <c r="D5427" t="s">
        <v>103</v>
      </c>
      <c r="E5427" t="s">
        <v>251</v>
      </c>
      <c r="F5427" t="s">
        <v>252</v>
      </c>
      <c r="G5427">
        <v>5021</v>
      </c>
      <c r="H5427" t="s">
        <v>244</v>
      </c>
      <c r="I5427">
        <v>63300170</v>
      </c>
      <c r="J5427" t="s">
        <v>1873</v>
      </c>
      <c r="K5427" s="3"/>
      <c r="L5427" s="3">
        <v>99851.720934536716</v>
      </c>
      <c r="M5427" s="3">
        <v>102847.27256257282</v>
      </c>
      <c r="N5427" s="107"/>
      <c r="O5427" s="100"/>
      <c r="P5427" s="3">
        <f t="shared" si="84"/>
        <v>202698.99349710954</v>
      </c>
    </row>
    <row r="5428" spans="1:16" x14ac:dyDescent="0.35">
      <c r="A5428" t="s">
        <v>76</v>
      </c>
      <c r="C5428" t="s">
        <v>11</v>
      </c>
      <c r="D5428" t="s">
        <v>103</v>
      </c>
      <c r="E5428" t="s">
        <v>253</v>
      </c>
      <c r="F5428" t="s">
        <v>254</v>
      </c>
      <c r="G5428">
        <v>5021</v>
      </c>
      <c r="H5428" t="s">
        <v>244</v>
      </c>
      <c r="I5428">
        <v>63300040</v>
      </c>
      <c r="J5428" t="s">
        <v>1515</v>
      </c>
      <c r="K5428" s="3"/>
      <c r="L5428" s="3">
        <v>1311.234725808001</v>
      </c>
      <c r="M5428" s="3">
        <v>1350.5717675822409</v>
      </c>
      <c r="N5428" s="107"/>
      <c r="O5428" s="100"/>
      <c r="P5428" s="3">
        <f t="shared" si="84"/>
        <v>2661.8064933902419</v>
      </c>
    </row>
    <row r="5429" spans="1:16" x14ac:dyDescent="0.35">
      <c r="A5429" t="s">
        <v>76</v>
      </c>
      <c r="C5429" t="s">
        <v>11</v>
      </c>
      <c r="D5429" t="s">
        <v>103</v>
      </c>
      <c r="E5429" t="s">
        <v>253</v>
      </c>
      <c r="F5429" t="s">
        <v>254</v>
      </c>
      <c r="G5429">
        <v>5021</v>
      </c>
      <c r="H5429" t="s">
        <v>244</v>
      </c>
      <c r="I5429">
        <v>63300080</v>
      </c>
      <c r="J5429" t="s">
        <v>91</v>
      </c>
      <c r="K5429" s="3"/>
      <c r="L5429" s="3">
        <v>3796.3367299584029</v>
      </c>
      <c r="M5429" s="3">
        <v>3910.2268318571555</v>
      </c>
      <c r="N5429" s="107"/>
      <c r="O5429" s="100"/>
      <c r="P5429" s="3">
        <f t="shared" si="84"/>
        <v>7706.5635618155584</v>
      </c>
    </row>
    <row r="5430" spans="1:16" x14ac:dyDescent="0.35">
      <c r="A5430" t="s">
        <v>76</v>
      </c>
      <c r="C5430" t="s">
        <v>11</v>
      </c>
      <c r="D5430" t="s">
        <v>103</v>
      </c>
      <c r="E5430" t="s">
        <v>253</v>
      </c>
      <c r="F5430" t="s">
        <v>254</v>
      </c>
      <c r="G5430">
        <v>5021</v>
      </c>
      <c r="H5430" t="s">
        <v>244</v>
      </c>
      <c r="I5430">
        <v>63300100</v>
      </c>
      <c r="J5430" t="s">
        <v>1869</v>
      </c>
      <c r="K5430" s="3"/>
      <c r="L5430" s="3">
        <v>1148.891378803201</v>
      </c>
      <c r="M5430" s="3">
        <v>1183.3581201672971</v>
      </c>
      <c r="N5430" s="107"/>
      <c r="O5430" s="100"/>
      <c r="P5430" s="3">
        <f t="shared" si="84"/>
        <v>2332.2494989704983</v>
      </c>
    </row>
    <row r="5431" spans="1:16" x14ac:dyDescent="0.35">
      <c r="A5431" t="s">
        <v>76</v>
      </c>
      <c r="C5431" t="s">
        <v>11</v>
      </c>
      <c r="D5431" t="s">
        <v>103</v>
      </c>
      <c r="E5431" t="s">
        <v>253</v>
      </c>
      <c r="F5431" t="s">
        <v>254</v>
      </c>
      <c r="G5431">
        <v>5021</v>
      </c>
      <c r="H5431" t="s">
        <v>244</v>
      </c>
      <c r="I5431">
        <v>63300130</v>
      </c>
      <c r="J5431" t="s">
        <v>1896</v>
      </c>
      <c r="K5431" s="3"/>
      <c r="L5431" s="3">
        <v>499.5179832</v>
      </c>
      <c r="M5431" s="3">
        <v>7093.7225351435527</v>
      </c>
      <c r="N5431" s="107"/>
      <c r="O5431" s="100"/>
      <c r="P5431" s="3">
        <f t="shared" si="84"/>
        <v>7593.240518343553</v>
      </c>
    </row>
    <row r="5432" spans="1:16" x14ac:dyDescent="0.35">
      <c r="A5432" t="s">
        <v>76</v>
      </c>
      <c r="C5432" t="s">
        <v>11</v>
      </c>
      <c r="D5432" t="s">
        <v>103</v>
      </c>
      <c r="E5432" t="s">
        <v>253</v>
      </c>
      <c r="F5432" t="s">
        <v>254</v>
      </c>
      <c r="G5432">
        <v>5021</v>
      </c>
      <c r="H5432" t="s">
        <v>244</v>
      </c>
      <c r="I5432">
        <v>63300170</v>
      </c>
      <c r="J5432" t="s">
        <v>1873</v>
      </c>
      <c r="K5432" s="3"/>
      <c r="L5432" s="3">
        <v>1985.5840133664019</v>
      </c>
      <c r="M5432" s="3">
        <v>2045.1515337673936</v>
      </c>
      <c r="N5432" s="107"/>
      <c r="O5432" s="100"/>
      <c r="P5432" s="3">
        <f t="shared" si="84"/>
        <v>4030.7355471337955</v>
      </c>
    </row>
    <row r="5433" spans="1:16" x14ac:dyDescent="0.35">
      <c r="A5433" t="s">
        <v>76</v>
      </c>
      <c r="C5433" t="s">
        <v>11</v>
      </c>
      <c r="D5433" t="s">
        <v>103</v>
      </c>
      <c r="E5433" t="s">
        <v>217</v>
      </c>
      <c r="F5433" t="s">
        <v>218</v>
      </c>
      <c r="G5433">
        <v>5025</v>
      </c>
      <c r="H5433" t="s">
        <v>219</v>
      </c>
      <c r="I5433">
        <v>63300040</v>
      </c>
      <c r="J5433" t="s">
        <v>1515</v>
      </c>
      <c r="K5433" s="3"/>
      <c r="L5433" s="3">
        <v>44566.740428269528</v>
      </c>
      <c r="M5433" s="3">
        <v>45903.742641117613</v>
      </c>
      <c r="N5433" s="107"/>
      <c r="O5433" s="100"/>
      <c r="P5433" s="3">
        <f t="shared" si="84"/>
        <v>90470.483069387148</v>
      </c>
    </row>
    <row r="5434" spans="1:16" x14ac:dyDescent="0.35">
      <c r="A5434" t="s">
        <v>76</v>
      </c>
      <c r="C5434" t="s">
        <v>11</v>
      </c>
      <c r="D5434" t="s">
        <v>103</v>
      </c>
      <c r="E5434" t="s">
        <v>217</v>
      </c>
      <c r="F5434" t="s">
        <v>218</v>
      </c>
      <c r="G5434">
        <v>5025</v>
      </c>
      <c r="H5434" t="s">
        <v>219</v>
      </c>
      <c r="I5434">
        <v>63300080</v>
      </c>
      <c r="J5434" t="s">
        <v>91</v>
      </c>
      <c r="K5434" s="3"/>
      <c r="L5434" s="3">
        <v>131262.34222467366</v>
      </c>
      <c r="M5434" s="3">
        <v>135200.2124914139</v>
      </c>
      <c r="N5434" s="107"/>
      <c r="O5434" s="100"/>
      <c r="P5434" s="3">
        <f t="shared" si="84"/>
        <v>266462.55471608753</v>
      </c>
    </row>
    <row r="5435" spans="1:16" x14ac:dyDescent="0.35">
      <c r="A5435" t="s">
        <v>76</v>
      </c>
      <c r="C5435" t="s">
        <v>11</v>
      </c>
      <c r="D5435" t="s">
        <v>103</v>
      </c>
      <c r="E5435" t="s">
        <v>217</v>
      </c>
      <c r="F5435" t="s">
        <v>218</v>
      </c>
      <c r="G5435">
        <v>5025</v>
      </c>
      <c r="H5435" t="s">
        <v>219</v>
      </c>
      <c r="I5435">
        <v>63300100</v>
      </c>
      <c r="J5435" t="s">
        <v>1869</v>
      </c>
      <c r="K5435" s="3"/>
      <c r="L5435" s="3">
        <v>39724.129883782829</v>
      </c>
      <c r="M5435" s="3">
        <v>40915.853780296311</v>
      </c>
      <c r="N5435" s="107"/>
      <c r="O5435" s="100"/>
      <c r="P5435" s="3">
        <f t="shared" si="84"/>
        <v>80639.983664079133</v>
      </c>
    </row>
    <row r="5436" spans="1:16" x14ac:dyDescent="0.35">
      <c r="A5436" t="s">
        <v>76</v>
      </c>
      <c r="C5436" t="s">
        <v>11</v>
      </c>
      <c r="D5436" t="s">
        <v>103</v>
      </c>
      <c r="E5436" t="s">
        <v>217</v>
      </c>
      <c r="F5436" t="s">
        <v>218</v>
      </c>
      <c r="G5436">
        <v>5025</v>
      </c>
      <c r="H5436" t="s">
        <v>219</v>
      </c>
      <c r="I5436">
        <v>63300110</v>
      </c>
      <c r="J5436" t="s">
        <v>1866</v>
      </c>
      <c r="K5436" s="3"/>
      <c r="L5436" s="3">
        <v>353.92599999999999</v>
      </c>
      <c r="M5436" s="3">
        <v>705.41163799433775</v>
      </c>
      <c r="N5436" s="107"/>
      <c r="O5436" s="100"/>
      <c r="P5436" s="3">
        <f t="shared" si="84"/>
        <v>1059.3376379943377</v>
      </c>
    </row>
    <row r="5437" spans="1:16" x14ac:dyDescent="0.35">
      <c r="A5437" t="s">
        <v>76</v>
      </c>
      <c r="C5437" t="s">
        <v>11</v>
      </c>
      <c r="D5437" t="s">
        <v>103</v>
      </c>
      <c r="E5437" t="s">
        <v>217</v>
      </c>
      <c r="F5437" t="s">
        <v>218</v>
      </c>
      <c r="G5437">
        <v>5025</v>
      </c>
      <c r="H5437" t="s">
        <v>219</v>
      </c>
      <c r="I5437">
        <v>63300130</v>
      </c>
      <c r="J5437" t="s">
        <v>1896</v>
      </c>
      <c r="K5437" s="3"/>
      <c r="L5437" s="3">
        <v>17271.3608116</v>
      </c>
      <c r="M5437" s="3">
        <v>34423.633529330909</v>
      </c>
      <c r="N5437" s="107"/>
      <c r="O5437" s="100"/>
      <c r="P5437" s="3">
        <f t="shared" si="84"/>
        <v>51694.994340930905</v>
      </c>
    </row>
    <row r="5438" spans="1:16" x14ac:dyDescent="0.35">
      <c r="A5438" t="s">
        <v>76</v>
      </c>
      <c r="C5438" t="s">
        <v>11</v>
      </c>
      <c r="D5438" t="s">
        <v>103</v>
      </c>
      <c r="E5438" t="s">
        <v>217</v>
      </c>
      <c r="F5438" t="s">
        <v>218</v>
      </c>
      <c r="G5438">
        <v>5025</v>
      </c>
      <c r="H5438" t="s">
        <v>219</v>
      </c>
      <c r="I5438">
        <v>63300170</v>
      </c>
      <c r="J5438" t="s">
        <v>1873</v>
      </c>
      <c r="K5438" s="3"/>
      <c r="L5438" s="3">
        <v>67486.778362808138</v>
      </c>
      <c r="M5438" s="3">
        <v>69511.38171369239</v>
      </c>
      <c r="N5438" s="107"/>
      <c r="O5438" s="100"/>
      <c r="P5438" s="3">
        <f t="shared" si="84"/>
        <v>136998.16007650053</v>
      </c>
    </row>
    <row r="5439" spans="1:16" x14ac:dyDescent="0.35">
      <c r="A5439" t="s">
        <v>76</v>
      </c>
      <c r="C5439" t="s">
        <v>11</v>
      </c>
      <c r="D5439" t="s">
        <v>103</v>
      </c>
      <c r="E5439" t="s">
        <v>220</v>
      </c>
      <c r="F5439" t="s">
        <v>221</v>
      </c>
      <c r="G5439">
        <v>5025</v>
      </c>
      <c r="H5439" t="s">
        <v>219</v>
      </c>
      <c r="I5439">
        <v>63300040</v>
      </c>
      <c r="J5439" t="s">
        <v>1515</v>
      </c>
      <c r="K5439" s="3"/>
      <c r="L5439" s="3">
        <v>1146.6084070769973</v>
      </c>
      <c r="M5439" s="3">
        <v>1181.0066592893074</v>
      </c>
      <c r="N5439" s="107"/>
      <c r="O5439" s="100"/>
      <c r="P5439" s="3">
        <f t="shared" si="84"/>
        <v>2327.6150663663047</v>
      </c>
    </row>
    <row r="5440" spans="1:16" x14ac:dyDescent="0.35">
      <c r="A5440" t="s">
        <v>76</v>
      </c>
      <c r="C5440" t="s">
        <v>11</v>
      </c>
      <c r="D5440" t="s">
        <v>103</v>
      </c>
      <c r="E5440" t="s">
        <v>220</v>
      </c>
      <c r="F5440" t="s">
        <v>221</v>
      </c>
      <c r="G5440">
        <v>5025</v>
      </c>
      <c r="H5440" t="s">
        <v>219</v>
      </c>
      <c r="I5440">
        <v>63300080</v>
      </c>
      <c r="J5440" t="s">
        <v>91</v>
      </c>
      <c r="K5440" s="3"/>
      <c r="L5440" s="3">
        <v>3319.7043404895921</v>
      </c>
      <c r="M5440" s="3">
        <v>3419.29547070428</v>
      </c>
      <c r="N5440" s="107"/>
      <c r="O5440" s="100"/>
      <c r="P5440" s="3">
        <f t="shared" si="84"/>
        <v>6738.9998111938721</v>
      </c>
    </row>
    <row r="5441" spans="1:16" x14ac:dyDescent="0.35">
      <c r="A5441" t="s">
        <v>76</v>
      </c>
      <c r="C5441" t="s">
        <v>11</v>
      </c>
      <c r="D5441" t="s">
        <v>103</v>
      </c>
      <c r="E5441" t="s">
        <v>220</v>
      </c>
      <c r="F5441" t="s">
        <v>221</v>
      </c>
      <c r="G5441">
        <v>5025</v>
      </c>
      <c r="H5441" t="s">
        <v>219</v>
      </c>
      <c r="I5441">
        <v>63300100</v>
      </c>
      <c r="J5441" t="s">
        <v>1869</v>
      </c>
      <c r="K5441" s="3"/>
      <c r="L5441" s="3">
        <v>1004.6473662007976</v>
      </c>
      <c r="M5441" s="3">
        <v>1034.7867871868216</v>
      </c>
      <c r="N5441" s="107"/>
      <c r="O5441" s="100"/>
      <c r="P5441" s="3">
        <f t="shared" si="84"/>
        <v>2039.4341533876191</v>
      </c>
    </row>
    <row r="5442" spans="1:16" x14ac:dyDescent="0.35">
      <c r="A5442" t="s">
        <v>76</v>
      </c>
      <c r="C5442" t="s">
        <v>11</v>
      </c>
      <c r="D5442" t="s">
        <v>103</v>
      </c>
      <c r="E5442" t="s">
        <v>220</v>
      </c>
      <c r="F5442" t="s">
        <v>221</v>
      </c>
      <c r="G5442">
        <v>5025</v>
      </c>
      <c r="H5442" t="s">
        <v>219</v>
      </c>
      <c r="I5442">
        <v>63300110</v>
      </c>
      <c r="J5442" t="s">
        <v>1866</v>
      </c>
      <c r="K5442" s="3"/>
      <c r="L5442" s="3">
        <v>2137.9544000000005</v>
      </c>
      <c r="M5442" s="3">
        <v>8550.8515896376375</v>
      </c>
      <c r="N5442" s="107"/>
      <c r="O5442" s="100"/>
      <c r="P5442" s="3">
        <f t="shared" si="84"/>
        <v>10688.805989637638</v>
      </c>
    </row>
    <row r="5443" spans="1:16" x14ac:dyDescent="0.35">
      <c r="A5443" t="s">
        <v>76</v>
      </c>
      <c r="C5443" t="s">
        <v>11</v>
      </c>
      <c r="D5443" t="s">
        <v>103</v>
      </c>
      <c r="E5443" t="s">
        <v>220</v>
      </c>
      <c r="F5443" t="s">
        <v>221</v>
      </c>
      <c r="G5443">
        <v>5025</v>
      </c>
      <c r="H5443" t="s">
        <v>219</v>
      </c>
      <c r="I5443">
        <v>63300130</v>
      </c>
      <c r="J5443" t="s">
        <v>1896</v>
      </c>
      <c r="K5443" s="3"/>
      <c r="L5443" s="3">
        <v>436.80320030000013</v>
      </c>
      <c r="M5443" s="3">
        <v>1747.015436645451</v>
      </c>
      <c r="N5443" s="107"/>
      <c r="O5443" s="100"/>
      <c r="P5443" s="3">
        <f t="shared" si="84"/>
        <v>2183.8186369454511</v>
      </c>
    </row>
    <row r="5444" spans="1:16" x14ac:dyDescent="0.35">
      <c r="A5444" t="s">
        <v>76</v>
      </c>
      <c r="C5444" t="s">
        <v>11</v>
      </c>
      <c r="D5444" t="s">
        <v>103</v>
      </c>
      <c r="E5444" t="s">
        <v>220</v>
      </c>
      <c r="F5444" t="s">
        <v>221</v>
      </c>
      <c r="G5444">
        <v>5025</v>
      </c>
      <c r="H5444" t="s">
        <v>219</v>
      </c>
      <c r="I5444">
        <v>63300170</v>
      </c>
      <c r="J5444" t="s">
        <v>1873</v>
      </c>
      <c r="K5444" s="3"/>
      <c r="L5444" s="3">
        <v>1736.292730716596</v>
      </c>
      <c r="M5444" s="3">
        <v>1788.3815126380941</v>
      </c>
      <c r="N5444" s="107"/>
      <c r="O5444" s="100"/>
      <c r="P5444" s="3">
        <f t="shared" ref="P5444:P5507" si="85">SUM(L5444:N5444)</f>
        <v>3524.6742433546901</v>
      </c>
    </row>
    <row r="5445" spans="1:16" x14ac:dyDescent="0.35">
      <c r="A5445" t="s">
        <v>76</v>
      </c>
      <c r="C5445" t="s">
        <v>11</v>
      </c>
      <c r="D5445" t="s">
        <v>103</v>
      </c>
      <c r="E5445" t="s">
        <v>222</v>
      </c>
      <c r="F5445" t="s">
        <v>223</v>
      </c>
      <c r="G5445">
        <v>5025</v>
      </c>
      <c r="H5445" t="s">
        <v>219</v>
      </c>
      <c r="I5445">
        <v>63300040</v>
      </c>
      <c r="J5445" t="s">
        <v>1515</v>
      </c>
      <c r="K5445" s="3"/>
      <c r="L5445" s="3">
        <v>1125.7856133615055</v>
      </c>
      <c r="M5445" s="3">
        <v>1159.5591817623506</v>
      </c>
      <c r="N5445" s="107"/>
      <c r="O5445" s="100"/>
      <c r="P5445" s="3">
        <f t="shared" si="85"/>
        <v>2285.3447951238559</v>
      </c>
    </row>
    <row r="5446" spans="1:16" x14ac:dyDescent="0.35">
      <c r="A5446" t="s">
        <v>76</v>
      </c>
      <c r="C5446" t="s">
        <v>11</v>
      </c>
      <c r="D5446" t="s">
        <v>103</v>
      </c>
      <c r="E5446" t="s">
        <v>222</v>
      </c>
      <c r="F5446" t="s">
        <v>223</v>
      </c>
      <c r="G5446">
        <v>5025</v>
      </c>
      <c r="H5446" t="s">
        <v>219</v>
      </c>
      <c r="I5446">
        <v>63300080</v>
      </c>
      <c r="J5446" t="s">
        <v>91</v>
      </c>
      <c r="K5446" s="3"/>
      <c r="L5446" s="3">
        <v>3259.4173948752159</v>
      </c>
      <c r="M5446" s="3">
        <v>3357.1999167214722</v>
      </c>
      <c r="N5446" s="107"/>
      <c r="O5446" s="100"/>
      <c r="P5446" s="3">
        <f t="shared" si="85"/>
        <v>6616.6173115966885</v>
      </c>
    </row>
    <row r="5447" spans="1:16" x14ac:dyDescent="0.35">
      <c r="A5447" t="s">
        <v>76</v>
      </c>
      <c r="C5447" t="s">
        <v>11</v>
      </c>
      <c r="D5447" t="s">
        <v>103</v>
      </c>
      <c r="E5447" t="s">
        <v>222</v>
      </c>
      <c r="F5447" t="s">
        <v>223</v>
      </c>
      <c r="G5447">
        <v>5025</v>
      </c>
      <c r="H5447" t="s">
        <v>219</v>
      </c>
      <c r="I5447">
        <v>63300100</v>
      </c>
      <c r="J5447" t="s">
        <v>1869</v>
      </c>
      <c r="K5447" s="3"/>
      <c r="L5447" s="3">
        <v>986.40263265960471</v>
      </c>
      <c r="M5447" s="3">
        <v>1015.994711639393</v>
      </c>
      <c r="N5447" s="107"/>
      <c r="O5447" s="100"/>
      <c r="P5447" s="3">
        <f t="shared" si="85"/>
        <v>2002.3973442989977</v>
      </c>
    </row>
    <row r="5448" spans="1:16" x14ac:dyDescent="0.35">
      <c r="A5448" t="s">
        <v>76</v>
      </c>
      <c r="C5448" t="s">
        <v>11</v>
      </c>
      <c r="D5448" t="s">
        <v>103</v>
      </c>
      <c r="E5448" t="s">
        <v>222</v>
      </c>
      <c r="F5448" t="s">
        <v>223</v>
      </c>
      <c r="G5448">
        <v>5025</v>
      </c>
      <c r="H5448" t="s">
        <v>219</v>
      </c>
      <c r="I5448">
        <v>63300130</v>
      </c>
      <c r="J5448" t="s">
        <v>1896</v>
      </c>
      <c r="K5448" s="3"/>
      <c r="L5448" s="3">
        <v>428.8707093000001</v>
      </c>
      <c r="M5448" s="3">
        <v>644.11079291790236</v>
      </c>
      <c r="N5448" s="107"/>
      <c r="O5448" s="100"/>
      <c r="P5448" s="3">
        <f t="shared" si="85"/>
        <v>1072.9815022179025</v>
      </c>
    </row>
    <row r="5449" spans="1:16" x14ac:dyDescent="0.35">
      <c r="A5449" t="s">
        <v>76</v>
      </c>
      <c r="C5449" t="s">
        <v>11</v>
      </c>
      <c r="D5449" t="s">
        <v>103</v>
      </c>
      <c r="E5449" t="s">
        <v>222</v>
      </c>
      <c r="F5449" t="s">
        <v>223</v>
      </c>
      <c r="G5449">
        <v>5025</v>
      </c>
      <c r="H5449" t="s">
        <v>219</v>
      </c>
      <c r="I5449">
        <v>63300170</v>
      </c>
      <c r="J5449" t="s">
        <v>1873</v>
      </c>
      <c r="K5449" s="3"/>
      <c r="L5449" s="3">
        <v>1704.7610716617085</v>
      </c>
      <c r="M5449" s="3">
        <v>1755.9039038115598</v>
      </c>
      <c r="N5449" s="107"/>
      <c r="O5449" s="100"/>
      <c r="P5449" s="3">
        <f t="shared" si="85"/>
        <v>3460.664975473268</v>
      </c>
    </row>
    <row r="5450" spans="1:16" x14ac:dyDescent="0.35">
      <c r="A5450" t="s">
        <v>76</v>
      </c>
      <c r="C5450" t="s">
        <v>11</v>
      </c>
      <c r="D5450" t="s">
        <v>103</v>
      </c>
      <c r="E5450" t="s">
        <v>224</v>
      </c>
      <c r="F5450" t="s">
        <v>225</v>
      </c>
      <c r="G5450">
        <v>5025</v>
      </c>
      <c r="H5450" t="s">
        <v>219</v>
      </c>
      <c r="I5450">
        <v>63300040</v>
      </c>
      <c r="J5450" t="s">
        <v>1515</v>
      </c>
      <c r="K5450" s="3"/>
      <c r="L5450" s="3">
        <v>11574.92820418211</v>
      </c>
      <c r="M5450" s="3">
        <v>11922.176050307573</v>
      </c>
      <c r="N5450" s="107"/>
      <c r="O5450" s="100"/>
      <c r="P5450" s="3">
        <f t="shared" si="85"/>
        <v>23497.104254489685</v>
      </c>
    </row>
    <row r="5451" spans="1:16" x14ac:dyDescent="0.35">
      <c r="A5451" t="s">
        <v>76</v>
      </c>
      <c r="C5451" t="s">
        <v>11</v>
      </c>
      <c r="D5451" t="s">
        <v>103</v>
      </c>
      <c r="E5451" t="s">
        <v>224</v>
      </c>
      <c r="F5451" t="s">
        <v>225</v>
      </c>
      <c r="G5451">
        <v>5025</v>
      </c>
      <c r="H5451" t="s">
        <v>219</v>
      </c>
      <c r="I5451">
        <v>63300080</v>
      </c>
      <c r="J5451" t="s">
        <v>91</v>
      </c>
      <c r="K5451" s="3"/>
      <c r="L5451" s="3">
        <v>59850.564256954174</v>
      </c>
      <c r="M5451" s="3">
        <v>61646.081184662798</v>
      </c>
      <c r="N5451" s="107"/>
      <c r="O5451" s="100"/>
      <c r="P5451" s="3">
        <f t="shared" si="85"/>
        <v>121496.64544161697</v>
      </c>
    </row>
    <row r="5452" spans="1:16" x14ac:dyDescent="0.35">
      <c r="A5452" t="s">
        <v>76</v>
      </c>
      <c r="C5452" t="s">
        <v>11</v>
      </c>
      <c r="D5452" t="s">
        <v>103</v>
      </c>
      <c r="E5452" t="s">
        <v>224</v>
      </c>
      <c r="F5452" t="s">
        <v>225</v>
      </c>
      <c r="G5452">
        <v>5025</v>
      </c>
      <c r="H5452" t="s">
        <v>219</v>
      </c>
      <c r="I5452">
        <v>63300100</v>
      </c>
      <c r="J5452" t="s">
        <v>1869</v>
      </c>
      <c r="K5452" s="3"/>
      <c r="L5452" s="3">
        <v>18112.670761972975</v>
      </c>
      <c r="M5452" s="3">
        <v>18656.050884832159</v>
      </c>
      <c r="N5452" s="107"/>
      <c r="O5452" s="100"/>
      <c r="P5452" s="3">
        <f t="shared" si="85"/>
        <v>36768.721646805134</v>
      </c>
    </row>
    <row r="5453" spans="1:16" x14ac:dyDescent="0.35">
      <c r="A5453" t="s">
        <v>76</v>
      </c>
      <c r="C5453" t="s">
        <v>11</v>
      </c>
      <c r="D5453" t="s">
        <v>103</v>
      </c>
      <c r="E5453" t="s">
        <v>224</v>
      </c>
      <c r="F5453" t="s">
        <v>225</v>
      </c>
      <c r="G5453">
        <v>5025</v>
      </c>
      <c r="H5453" t="s">
        <v>219</v>
      </c>
      <c r="I5453">
        <v>63300110</v>
      </c>
      <c r="J5453" t="s">
        <v>1866</v>
      </c>
      <c r="K5453" s="3"/>
      <c r="L5453" s="3">
        <v>2706.4</v>
      </c>
      <c r="M5453" s="3">
        <v>7886.9217981471465</v>
      </c>
      <c r="N5453" s="107"/>
      <c r="O5453" s="100"/>
      <c r="P5453" s="3">
        <f t="shared" si="85"/>
        <v>10593.321798147146</v>
      </c>
    </row>
    <row r="5454" spans="1:16" x14ac:dyDescent="0.35">
      <c r="A5454" t="s">
        <v>76</v>
      </c>
      <c r="C5454" t="s">
        <v>11</v>
      </c>
      <c r="D5454" t="s">
        <v>103</v>
      </c>
      <c r="E5454" t="s">
        <v>224</v>
      </c>
      <c r="F5454" t="s">
        <v>225</v>
      </c>
      <c r="G5454">
        <v>5025</v>
      </c>
      <c r="H5454" t="s">
        <v>219</v>
      </c>
      <c r="I5454">
        <v>63300130</v>
      </c>
      <c r="J5454" t="s">
        <v>1896</v>
      </c>
      <c r="K5454" s="3"/>
      <c r="L5454" s="3">
        <v>7875.0742407999996</v>
      </c>
      <c r="M5454" s="3">
        <v>22949.340338380356</v>
      </c>
      <c r="N5454" s="107"/>
      <c r="O5454" s="100"/>
      <c r="P5454" s="3">
        <f t="shared" si="85"/>
        <v>30824.414579180357</v>
      </c>
    </row>
    <row r="5455" spans="1:16" x14ac:dyDescent="0.35">
      <c r="A5455" t="s">
        <v>76</v>
      </c>
      <c r="C5455" t="s">
        <v>11</v>
      </c>
      <c r="D5455" t="s">
        <v>103</v>
      </c>
      <c r="E5455" t="s">
        <v>224</v>
      </c>
      <c r="F5455" t="s">
        <v>225</v>
      </c>
      <c r="G5455">
        <v>5025</v>
      </c>
      <c r="H5455" t="s">
        <v>219</v>
      </c>
      <c r="I5455">
        <v>63300170</v>
      </c>
      <c r="J5455" t="s">
        <v>1873</v>
      </c>
      <c r="K5455" s="3"/>
      <c r="L5455" s="3">
        <v>17527.748423475769</v>
      </c>
      <c r="M5455" s="3">
        <v>18053.580876180036</v>
      </c>
      <c r="N5455" s="107"/>
      <c r="O5455" s="100"/>
      <c r="P5455" s="3">
        <f t="shared" si="85"/>
        <v>35581.329299655801</v>
      </c>
    </row>
    <row r="5456" spans="1:16" x14ac:dyDescent="0.35">
      <c r="A5456" t="s">
        <v>76</v>
      </c>
      <c r="C5456" t="s">
        <v>11</v>
      </c>
      <c r="D5456" t="s">
        <v>103</v>
      </c>
      <c r="E5456" t="s">
        <v>226</v>
      </c>
      <c r="F5456" t="s">
        <v>227</v>
      </c>
      <c r="G5456">
        <v>5025</v>
      </c>
      <c r="H5456" t="s">
        <v>219</v>
      </c>
      <c r="I5456">
        <v>63300040</v>
      </c>
      <c r="J5456" t="s">
        <v>1515</v>
      </c>
      <c r="K5456" s="3"/>
      <c r="L5456" s="3">
        <v>1324.4612018715372</v>
      </c>
      <c r="M5456" s="3">
        <v>1364.1950379276832</v>
      </c>
      <c r="N5456" s="107"/>
      <c r="O5456" s="100"/>
      <c r="P5456" s="3">
        <f t="shared" si="85"/>
        <v>2688.6562397992202</v>
      </c>
    </row>
    <row r="5457" spans="1:16" x14ac:dyDescent="0.35">
      <c r="A5457" t="s">
        <v>76</v>
      </c>
      <c r="C5457" t="s">
        <v>11</v>
      </c>
      <c r="D5457" t="s">
        <v>103</v>
      </c>
      <c r="E5457" t="s">
        <v>226</v>
      </c>
      <c r="F5457" t="s">
        <v>227</v>
      </c>
      <c r="G5457">
        <v>5025</v>
      </c>
      <c r="H5457" t="s">
        <v>219</v>
      </c>
      <c r="I5457">
        <v>63300080</v>
      </c>
      <c r="J5457" t="s">
        <v>91</v>
      </c>
      <c r="K5457" s="3"/>
      <c r="L5457" s="3">
        <v>3834.6305273233079</v>
      </c>
      <c r="M5457" s="3">
        <v>3949.6694431430069</v>
      </c>
      <c r="N5457" s="107"/>
      <c r="O5457" s="100"/>
      <c r="P5457" s="3">
        <f t="shared" si="85"/>
        <v>7784.2999704663143</v>
      </c>
    </row>
    <row r="5458" spans="1:16" x14ac:dyDescent="0.35">
      <c r="A5458" t="s">
        <v>76</v>
      </c>
      <c r="C5458" t="s">
        <v>11</v>
      </c>
      <c r="D5458" t="s">
        <v>103</v>
      </c>
      <c r="E5458" t="s">
        <v>226</v>
      </c>
      <c r="F5458" t="s">
        <v>227</v>
      </c>
      <c r="G5458">
        <v>5025</v>
      </c>
      <c r="H5458" t="s">
        <v>219</v>
      </c>
      <c r="I5458">
        <v>63300100</v>
      </c>
      <c r="J5458" t="s">
        <v>1869</v>
      </c>
      <c r="K5458" s="3"/>
      <c r="L5458" s="3">
        <v>1160.4802911636327</v>
      </c>
      <c r="M5458" s="3">
        <v>1195.2946998985415</v>
      </c>
      <c r="N5458" s="107"/>
      <c r="O5458" s="100"/>
      <c r="P5458" s="3">
        <f t="shared" si="85"/>
        <v>2355.7749910621742</v>
      </c>
    </row>
    <row r="5459" spans="1:16" x14ac:dyDescent="0.35">
      <c r="A5459" t="s">
        <v>76</v>
      </c>
      <c r="C5459" t="s">
        <v>11</v>
      </c>
      <c r="D5459" t="s">
        <v>103</v>
      </c>
      <c r="E5459" t="s">
        <v>226</v>
      </c>
      <c r="F5459" t="s">
        <v>227</v>
      </c>
      <c r="G5459">
        <v>5025</v>
      </c>
      <c r="H5459" t="s">
        <v>219</v>
      </c>
      <c r="I5459">
        <v>63300110</v>
      </c>
      <c r="J5459" t="s">
        <v>1866</v>
      </c>
      <c r="K5459" s="3"/>
      <c r="L5459" s="3">
        <v>2939.2799999999993</v>
      </c>
      <c r="M5459" s="3">
        <v>2786.3494254437096</v>
      </c>
      <c r="N5459" s="107"/>
      <c r="O5459" s="100"/>
      <c r="P5459" s="3">
        <f t="shared" si="85"/>
        <v>5725.6294254437089</v>
      </c>
    </row>
    <row r="5460" spans="1:16" x14ac:dyDescent="0.35">
      <c r="A5460" t="s">
        <v>76</v>
      </c>
      <c r="C5460" t="s">
        <v>11</v>
      </c>
      <c r="D5460" t="s">
        <v>103</v>
      </c>
      <c r="E5460" t="s">
        <v>226</v>
      </c>
      <c r="F5460" t="s">
        <v>227</v>
      </c>
      <c r="G5460">
        <v>5025</v>
      </c>
      <c r="H5460" t="s">
        <v>219</v>
      </c>
      <c r="I5460">
        <v>63300130</v>
      </c>
      <c r="J5460" t="s">
        <v>1896</v>
      </c>
      <c r="K5460" s="3"/>
      <c r="L5460" s="3">
        <v>504.55664729999984</v>
      </c>
      <c r="M5460" s="3">
        <v>478.30459306638335</v>
      </c>
      <c r="N5460" s="107"/>
      <c r="O5460" s="100"/>
      <c r="P5460" s="3">
        <f t="shared" si="85"/>
        <v>982.86124036638319</v>
      </c>
    </row>
    <row r="5461" spans="1:16" x14ac:dyDescent="0.35">
      <c r="A5461" t="s">
        <v>76</v>
      </c>
      <c r="C5461" t="s">
        <v>11</v>
      </c>
      <c r="D5461" t="s">
        <v>103</v>
      </c>
      <c r="E5461" t="s">
        <v>226</v>
      </c>
      <c r="F5461" t="s">
        <v>227</v>
      </c>
      <c r="G5461">
        <v>5025</v>
      </c>
      <c r="H5461" t="s">
        <v>219</v>
      </c>
      <c r="I5461">
        <v>63300170</v>
      </c>
      <c r="J5461" t="s">
        <v>1873</v>
      </c>
      <c r="K5461" s="3"/>
      <c r="L5461" s="3">
        <v>2005.6126771197564</v>
      </c>
      <c r="M5461" s="3">
        <v>2065.7810574333489</v>
      </c>
      <c r="N5461" s="107"/>
      <c r="O5461" s="100"/>
      <c r="P5461" s="3">
        <f t="shared" si="85"/>
        <v>4071.3937345531053</v>
      </c>
    </row>
    <row r="5462" spans="1:16" x14ac:dyDescent="0.35">
      <c r="A5462" t="s">
        <v>76</v>
      </c>
      <c r="C5462" t="s">
        <v>11</v>
      </c>
      <c r="D5462" t="s">
        <v>103</v>
      </c>
      <c r="E5462" t="s">
        <v>228</v>
      </c>
      <c r="F5462" t="s">
        <v>229</v>
      </c>
      <c r="G5462">
        <v>5025</v>
      </c>
      <c r="H5462" t="s">
        <v>219</v>
      </c>
      <c r="I5462">
        <v>63300040</v>
      </c>
      <c r="J5462" t="s">
        <v>1515</v>
      </c>
      <c r="K5462" s="3"/>
      <c r="L5462" s="3">
        <v>13538.841145000531</v>
      </c>
      <c r="M5462" s="3">
        <v>13945.006379350547</v>
      </c>
      <c r="N5462" s="107"/>
      <c r="O5462" s="100"/>
      <c r="P5462" s="3">
        <f t="shared" si="85"/>
        <v>27483.847524351077</v>
      </c>
    </row>
    <row r="5463" spans="1:16" x14ac:dyDescent="0.35">
      <c r="A5463" t="s">
        <v>76</v>
      </c>
      <c r="C5463" t="s">
        <v>11</v>
      </c>
      <c r="D5463" t="s">
        <v>103</v>
      </c>
      <c r="E5463" t="s">
        <v>228</v>
      </c>
      <c r="F5463" t="s">
        <v>229</v>
      </c>
      <c r="G5463">
        <v>5025</v>
      </c>
      <c r="H5463" t="s">
        <v>219</v>
      </c>
      <c r="I5463">
        <v>63300080</v>
      </c>
      <c r="J5463" t="s">
        <v>91</v>
      </c>
      <c r="K5463" s="3"/>
      <c r="L5463" s="3">
        <v>39198.168648382489</v>
      </c>
      <c r="M5463" s="3">
        <v>40374.11370783396</v>
      </c>
      <c r="N5463" s="107"/>
      <c r="O5463" s="100"/>
      <c r="P5463" s="3">
        <f t="shared" si="85"/>
        <v>79572.282356216456</v>
      </c>
    </row>
    <row r="5464" spans="1:16" x14ac:dyDescent="0.35">
      <c r="A5464" t="s">
        <v>76</v>
      </c>
      <c r="C5464" t="s">
        <v>11</v>
      </c>
      <c r="D5464" t="s">
        <v>103</v>
      </c>
      <c r="E5464" t="s">
        <v>228</v>
      </c>
      <c r="F5464" t="s">
        <v>229</v>
      </c>
      <c r="G5464">
        <v>5025</v>
      </c>
      <c r="H5464" t="s">
        <v>219</v>
      </c>
      <c r="I5464">
        <v>63300100</v>
      </c>
      <c r="J5464" t="s">
        <v>1869</v>
      </c>
      <c r="K5464" s="3"/>
      <c r="L5464" s="3">
        <v>11862.603669905226</v>
      </c>
      <c r="M5464" s="3">
        <v>12218.481780002385</v>
      </c>
      <c r="N5464" s="107"/>
      <c r="O5464" s="100"/>
      <c r="P5464" s="3">
        <f t="shared" si="85"/>
        <v>24081.085449907609</v>
      </c>
    </row>
    <row r="5465" spans="1:16" x14ac:dyDescent="0.35">
      <c r="A5465" t="s">
        <v>76</v>
      </c>
      <c r="C5465" t="s">
        <v>11</v>
      </c>
      <c r="D5465" t="s">
        <v>103</v>
      </c>
      <c r="E5465" t="s">
        <v>228</v>
      </c>
      <c r="F5465" t="s">
        <v>229</v>
      </c>
      <c r="G5465">
        <v>5025</v>
      </c>
      <c r="H5465" t="s">
        <v>219</v>
      </c>
      <c r="I5465">
        <v>63300110</v>
      </c>
      <c r="J5465" t="s">
        <v>1866</v>
      </c>
      <c r="K5465" s="3"/>
      <c r="L5465" s="3">
        <v>354.92000000000024</v>
      </c>
      <c r="M5465" s="3">
        <v>548.89722604078338</v>
      </c>
      <c r="N5465" s="107"/>
      <c r="O5465" s="100"/>
      <c r="P5465" s="3">
        <f t="shared" si="85"/>
        <v>903.81722604078368</v>
      </c>
    </row>
    <row r="5466" spans="1:16" x14ac:dyDescent="0.35">
      <c r="A5466" t="s">
        <v>76</v>
      </c>
      <c r="C5466" t="s">
        <v>11</v>
      </c>
      <c r="D5466" t="s">
        <v>103</v>
      </c>
      <c r="E5466" t="s">
        <v>228</v>
      </c>
      <c r="F5466" t="s">
        <v>229</v>
      </c>
      <c r="G5466">
        <v>5025</v>
      </c>
      <c r="H5466" t="s">
        <v>219</v>
      </c>
      <c r="I5466">
        <v>63300130</v>
      </c>
      <c r="J5466" t="s">
        <v>1896</v>
      </c>
      <c r="K5466" s="3"/>
      <c r="L5466" s="3">
        <v>5157.6537658000034</v>
      </c>
      <c r="M5466" s="3">
        <v>7976.506945019778</v>
      </c>
      <c r="N5466" s="107"/>
      <c r="O5466" s="100"/>
      <c r="P5466" s="3">
        <f t="shared" si="85"/>
        <v>13134.160710819782</v>
      </c>
    </row>
    <row r="5467" spans="1:16" x14ac:dyDescent="0.35">
      <c r="A5467" t="s">
        <v>76</v>
      </c>
      <c r="C5467" t="s">
        <v>11</v>
      </c>
      <c r="D5467" t="s">
        <v>103</v>
      </c>
      <c r="E5467" t="s">
        <v>228</v>
      </c>
      <c r="F5467" t="s">
        <v>229</v>
      </c>
      <c r="G5467">
        <v>5025</v>
      </c>
      <c r="H5467" t="s">
        <v>219</v>
      </c>
      <c r="I5467">
        <v>63300170</v>
      </c>
      <c r="J5467" t="s">
        <v>1873</v>
      </c>
      <c r="K5467" s="3"/>
      <c r="L5467" s="3">
        <v>20501.673733857948</v>
      </c>
      <c r="M5467" s="3">
        <v>21116.723945873688</v>
      </c>
      <c r="N5467" s="107"/>
      <c r="O5467" s="100"/>
      <c r="P5467" s="3">
        <f t="shared" si="85"/>
        <v>41618.397679731635</v>
      </c>
    </row>
    <row r="5468" spans="1:16" x14ac:dyDescent="0.35">
      <c r="A5468" t="s">
        <v>76</v>
      </c>
      <c r="C5468" t="s">
        <v>11</v>
      </c>
      <c r="D5468" t="s">
        <v>103</v>
      </c>
      <c r="E5468" t="s">
        <v>230</v>
      </c>
      <c r="F5468" t="s">
        <v>231</v>
      </c>
      <c r="G5468">
        <v>5025</v>
      </c>
      <c r="H5468" t="s">
        <v>219</v>
      </c>
      <c r="I5468">
        <v>63300040</v>
      </c>
      <c r="J5468" t="s">
        <v>1515</v>
      </c>
      <c r="K5468" s="3"/>
      <c r="L5468" s="3">
        <v>99076.563019234483</v>
      </c>
      <c r="M5468" s="3">
        <v>102048.85990981152</v>
      </c>
      <c r="N5468" s="107"/>
      <c r="O5468" s="100"/>
      <c r="P5468" s="3">
        <f t="shared" si="85"/>
        <v>201125.42292904601</v>
      </c>
    </row>
    <row r="5469" spans="1:16" x14ac:dyDescent="0.35">
      <c r="A5469" t="s">
        <v>76</v>
      </c>
      <c r="C5469" t="s">
        <v>11</v>
      </c>
      <c r="D5469" t="s">
        <v>103</v>
      </c>
      <c r="E5469" t="s">
        <v>230</v>
      </c>
      <c r="F5469" t="s">
        <v>231</v>
      </c>
      <c r="G5469">
        <v>5025</v>
      </c>
      <c r="H5469" t="s">
        <v>219</v>
      </c>
      <c r="I5469">
        <v>63300080</v>
      </c>
      <c r="J5469" t="s">
        <v>91</v>
      </c>
      <c r="K5469" s="3"/>
      <c r="L5469" s="3">
        <v>425204.26014150871</v>
      </c>
      <c r="M5469" s="3">
        <v>437960.38794575399</v>
      </c>
      <c r="N5469" s="107"/>
      <c r="O5469" s="100"/>
      <c r="P5469" s="3">
        <f t="shared" si="85"/>
        <v>863164.64808726264</v>
      </c>
    </row>
    <row r="5470" spans="1:16" x14ac:dyDescent="0.35">
      <c r="A5470" t="s">
        <v>76</v>
      </c>
      <c r="C5470" t="s">
        <v>11</v>
      </c>
      <c r="D5470" t="s">
        <v>103</v>
      </c>
      <c r="E5470" t="s">
        <v>230</v>
      </c>
      <c r="F5470" t="s">
        <v>231</v>
      </c>
      <c r="G5470">
        <v>5025</v>
      </c>
      <c r="H5470" t="s">
        <v>219</v>
      </c>
      <c r="I5470">
        <v>63300100</v>
      </c>
      <c r="J5470" t="s">
        <v>1869</v>
      </c>
      <c r="K5470" s="3"/>
      <c r="L5470" s="3">
        <v>128680.23662177239</v>
      </c>
      <c r="M5470" s="3">
        <v>132540.64372042555</v>
      </c>
      <c r="N5470" s="107"/>
      <c r="O5470" s="100"/>
      <c r="P5470" s="3">
        <f t="shared" si="85"/>
        <v>261220.88034219795</v>
      </c>
    </row>
    <row r="5471" spans="1:16" x14ac:dyDescent="0.35">
      <c r="A5471" t="s">
        <v>76</v>
      </c>
      <c r="C5471" t="s">
        <v>11</v>
      </c>
      <c r="D5471" t="s">
        <v>103</v>
      </c>
      <c r="E5471" t="s">
        <v>230</v>
      </c>
      <c r="F5471" t="s">
        <v>231</v>
      </c>
      <c r="G5471">
        <v>5025</v>
      </c>
      <c r="H5471" t="s">
        <v>219</v>
      </c>
      <c r="I5471">
        <v>63300130</v>
      </c>
      <c r="J5471" t="s">
        <v>1896</v>
      </c>
      <c r="K5471" s="3"/>
      <c r="L5471" s="3">
        <v>55947.928960799996</v>
      </c>
      <c r="M5471" s="3">
        <v>25035.7249886235</v>
      </c>
      <c r="N5471" s="107"/>
      <c r="O5471" s="100"/>
      <c r="P5471" s="3">
        <f t="shared" si="85"/>
        <v>80983.653949423489</v>
      </c>
    </row>
    <row r="5472" spans="1:16" x14ac:dyDescent="0.35">
      <c r="A5472" t="s">
        <v>76</v>
      </c>
      <c r="C5472" t="s">
        <v>11</v>
      </c>
      <c r="D5472" t="s">
        <v>103</v>
      </c>
      <c r="E5472" t="s">
        <v>230</v>
      </c>
      <c r="F5472" t="s">
        <v>231</v>
      </c>
      <c r="G5472">
        <v>5025</v>
      </c>
      <c r="H5472" t="s">
        <v>219</v>
      </c>
      <c r="I5472">
        <v>63300170</v>
      </c>
      <c r="J5472" t="s">
        <v>1873</v>
      </c>
      <c r="K5472" s="3"/>
      <c r="L5472" s="3">
        <v>150030.22400055506</v>
      </c>
      <c r="M5472" s="3">
        <v>154531.13072057173</v>
      </c>
      <c r="N5472" s="107"/>
      <c r="O5472" s="100"/>
      <c r="P5472" s="3">
        <f t="shared" si="85"/>
        <v>304561.35472112679</v>
      </c>
    </row>
    <row r="5473" spans="1:16" x14ac:dyDescent="0.35">
      <c r="A5473" t="s">
        <v>76</v>
      </c>
      <c r="C5473" t="s">
        <v>11</v>
      </c>
      <c r="D5473" t="s">
        <v>103</v>
      </c>
      <c r="E5473" t="s">
        <v>232</v>
      </c>
      <c r="F5473" t="s">
        <v>233</v>
      </c>
      <c r="G5473">
        <v>5025</v>
      </c>
      <c r="H5473" t="s">
        <v>219</v>
      </c>
      <c r="I5473">
        <v>63300040</v>
      </c>
      <c r="J5473" t="s">
        <v>1515</v>
      </c>
      <c r="K5473" s="3"/>
      <c r="L5473" s="3">
        <v>1169.7898764929994</v>
      </c>
      <c r="M5473" s="3">
        <v>1204.8835727877893</v>
      </c>
      <c r="N5473" s="107"/>
      <c r="O5473" s="100"/>
      <c r="P5473" s="3">
        <f t="shared" si="85"/>
        <v>2374.6734492807886</v>
      </c>
    </row>
    <row r="5474" spans="1:16" x14ac:dyDescent="0.35">
      <c r="A5474" t="s">
        <v>76</v>
      </c>
      <c r="C5474" t="s">
        <v>11</v>
      </c>
      <c r="D5474" t="s">
        <v>103</v>
      </c>
      <c r="E5474" t="s">
        <v>232</v>
      </c>
      <c r="F5474" t="s">
        <v>233</v>
      </c>
      <c r="G5474">
        <v>5025</v>
      </c>
      <c r="H5474" t="s">
        <v>219</v>
      </c>
      <c r="I5474">
        <v>63300080</v>
      </c>
      <c r="J5474" t="s">
        <v>91</v>
      </c>
      <c r="K5474" s="3"/>
      <c r="L5474" s="3">
        <v>3386.820213846398</v>
      </c>
      <c r="M5474" s="3">
        <v>3488.42482026179</v>
      </c>
      <c r="N5474" s="107"/>
      <c r="O5474" s="100"/>
      <c r="P5474" s="3">
        <f t="shared" si="85"/>
        <v>6875.2450341081876</v>
      </c>
    </row>
    <row r="5475" spans="1:16" x14ac:dyDescent="0.35">
      <c r="A5475" t="s">
        <v>76</v>
      </c>
      <c r="C5475" t="s">
        <v>11</v>
      </c>
      <c r="D5475" t="s">
        <v>103</v>
      </c>
      <c r="E5475" t="s">
        <v>232</v>
      </c>
      <c r="F5475" t="s">
        <v>233</v>
      </c>
      <c r="G5475">
        <v>5025</v>
      </c>
      <c r="H5475" t="s">
        <v>219</v>
      </c>
      <c r="I5475">
        <v>63300100</v>
      </c>
      <c r="J5475" t="s">
        <v>1869</v>
      </c>
      <c r="K5475" s="3"/>
      <c r="L5475" s="3">
        <v>1024.9587489271994</v>
      </c>
      <c r="M5475" s="3">
        <v>1055.7075113950152</v>
      </c>
      <c r="N5475" s="107"/>
      <c r="O5475" s="100"/>
      <c r="P5475" s="3">
        <f t="shared" si="85"/>
        <v>2080.6662603222148</v>
      </c>
    </row>
    <row r="5476" spans="1:16" x14ac:dyDescent="0.35">
      <c r="A5476" t="s">
        <v>76</v>
      </c>
      <c r="C5476" t="s">
        <v>11</v>
      </c>
      <c r="D5476" t="s">
        <v>103</v>
      </c>
      <c r="E5476" t="s">
        <v>232</v>
      </c>
      <c r="F5476" t="s">
        <v>233</v>
      </c>
      <c r="G5476">
        <v>5025</v>
      </c>
      <c r="H5476" t="s">
        <v>219</v>
      </c>
      <c r="I5476">
        <v>63300110</v>
      </c>
      <c r="J5476" t="s">
        <v>1866</v>
      </c>
      <c r="K5476" s="3"/>
      <c r="L5476" s="3">
        <v>248.19999999999996</v>
      </c>
      <c r="M5476" s="3">
        <v>301.42921923063625</v>
      </c>
      <c r="N5476" s="107"/>
      <c r="O5476" s="100"/>
      <c r="P5476" s="3">
        <f t="shared" si="85"/>
        <v>549.62921923063618</v>
      </c>
    </row>
    <row r="5477" spans="1:16" x14ac:dyDescent="0.35">
      <c r="A5477" t="s">
        <v>76</v>
      </c>
      <c r="C5477" t="s">
        <v>11</v>
      </c>
      <c r="D5477" t="s">
        <v>103</v>
      </c>
      <c r="E5477" t="s">
        <v>232</v>
      </c>
      <c r="F5477" t="s">
        <v>233</v>
      </c>
      <c r="G5477">
        <v>5025</v>
      </c>
      <c r="H5477" t="s">
        <v>219</v>
      </c>
      <c r="I5477">
        <v>63300130</v>
      </c>
      <c r="J5477" t="s">
        <v>1896</v>
      </c>
      <c r="K5477" s="3"/>
      <c r="L5477" s="3">
        <v>445.63423669999992</v>
      </c>
      <c r="M5477" s="3">
        <v>541.20539899646064</v>
      </c>
      <c r="N5477" s="107"/>
      <c r="O5477" s="100"/>
      <c r="P5477" s="3">
        <f t="shared" si="85"/>
        <v>986.83963569646062</v>
      </c>
    </row>
    <row r="5478" spans="1:16" x14ac:dyDescent="0.35">
      <c r="A5478" t="s">
        <v>76</v>
      </c>
      <c r="C5478" t="s">
        <v>11</v>
      </c>
      <c r="D5478" t="s">
        <v>103</v>
      </c>
      <c r="E5478" t="s">
        <v>232</v>
      </c>
      <c r="F5478" t="s">
        <v>233</v>
      </c>
      <c r="G5478">
        <v>5025</v>
      </c>
      <c r="H5478" t="s">
        <v>219</v>
      </c>
      <c r="I5478">
        <v>63300170</v>
      </c>
      <c r="J5478" t="s">
        <v>1873</v>
      </c>
      <c r="K5478" s="3"/>
      <c r="L5478" s="3">
        <v>1771.3960986893992</v>
      </c>
      <c r="M5478" s="3">
        <v>1824.5379816500811</v>
      </c>
      <c r="N5478" s="107"/>
      <c r="O5478" s="100"/>
      <c r="P5478" s="3">
        <f t="shared" si="85"/>
        <v>3595.9340803394803</v>
      </c>
    </row>
    <row r="5479" spans="1:16" x14ac:dyDescent="0.35">
      <c r="A5479" t="s">
        <v>76</v>
      </c>
      <c r="C5479" t="s">
        <v>11</v>
      </c>
      <c r="D5479" t="s">
        <v>103</v>
      </c>
      <c r="E5479" t="s">
        <v>234</v>
      </c>
      <c r="F5479" t="s">
        <v>235</v>
      </c>
      <c r="G5479">
        <v>5025</v>
      </c>
      <c r="H5479" t="s">
        <v>219</v>
      </c>
      <c r="I5479">
        <v>63300040</v>
      </c>
      <c r="J5479" t="s">
        <v>1515</v>
      </c>
      <c r="K5479" s="3"/>
      <c r="L5479" s="3">
        <v>586.07330403299841</v>
      </c>
      <c r="M5479" s="3">
        <v>603.65550315398843</v>
      </c>
      <c r="N5479" s="107"/>
      <c r="O5479" s="100"/>
      <c r="P5479" s="3">
        <f t="shared" si="85"/>
        <v>1189.7288071869868</v>
      </c>
    </row>
    <row r="5480" spans="1:16" x14ac:dyDescent="0.35">
      <c r="A5480" t="s">
        <v>76</v>
      </c>
      <c r="C5480" t="s">
        <v>11</v>
      </c>
      <c r="D5480" t="s">
        <v>103</v>
      </c>
      <c r="E5480" t="s">
        <v>234</v>
      </c>
      <c r="F5480" t="s">
        <v>235</v>
      </c>
      <c r="G5480">
        <v>5025</v>
      </c>
      <c r="H5480" t="s">
        <v>219</v>
      </c>
      <c r="I5480">
        <v>63300080</v>
      </c>
      <c r="J5480" t="s">
        <v>91</v>
      </c>
      <c r="K5480" s="3"/>
      <c r="L5480" s="3">
        <v>1696.8217564383954</v>
      </c>
      <c r="M5480" s="3">
        <v>1747.7264091315474</v>
      </c>
      <c r="N5480" s="107"/>
      <c r="O5480" s="100"/>
      <c r="P5480" s="3">
        <f t="shared" si="85"/>
        <v>3444.5481655699427</v>
      </c>
    </row>
    <row r="5481" spans="1:16" x14ac:dyDescent="0.35">
      <c r="A5481" t="s">
        <v>76</v>
      </c>
      <c r="C5481" t="s">
        <v>11</v>
      </c>
      <c r="D5481" t="s">
        <v>103</v>
      </c>
      <c r="E5481" t="s">
        <v>234</v>
      </c>
      <c r="F5481" t="s">
        <v>235</v>
      </c>
      <c r="G5481">
        <v>5025</v>
      </c>
      <c r="H5481" t="s">
        <v>219</v>
      </c>
      <c r="I5481">
        <v>63300100</v>
      </c>
      <c r="J5481" t="s">
        <v>1869</v>
      </c>
      <c r="K5481" s="3"/>
      <c r="L5481" s="3">
        <v>513.51184734319861</v>
      </c>
      <c r="M5481" s="3">
        <v>528.91720276349463</v>
      </c>
      <c r="N5481" s="107"/>
      <c r="O5481" s="100"/>
      <c r="P5481" s="3">
        <f t="shared" si="85"/>
        <v>1042.4290501066932</v>
      </c>
    </row>
    <row r="5482" spans="1:16" x14ac:dyDescent="0.35">
      <c r="A5482" t="s">
        <v>76</v>
      </c>
      <c r="C5482" t="s">
        <v>11</v>
      </c>
      <c r="D5482" t="s">
        <v>103</v>
      </c>
      <c r="E5482" t="s">
        <v>234</v>
      </c>
      <c r="F5482" t="s">
        <v>235</v>
      </c>
      <c r="G5482">
        <v>5025</v>
      </c>
      <c r="H5482" t="s">
        <v>219</v>
      </c>
      <c r="I5482">
        <v>63300110</v>
      </c>
      <c r="J5482" t="s">
        <v>1866</v>
      </c>
      <c r="K5482" s="3"/>
      <c r="L5482" s="3">
        <v>266.95999999999998</v>
      </c>
      <c r="M5482" s="3">
        <v>296.84060844919247</v>
      </c>
      <c r="N5482" s="107"/>
      <c r="O5482" s="100"/>
      <c r="P5482" s="3">
        <f t="shared" si="85"/>
        <v>563.8006084491924</v>
      </c>
    </row>
    <row r="5483" spans="1:16" x14ac:dyDescent="0.35">
      <c r="A5483" t="s">
        <v>76</v>
      </c>
      <c r="C5483" t="s">
        <v>11</v>
      </c>
      <c r="D5483" t="s">
        <v>103</v>
      </c>
      <c r="E5483" t="s">
        <v>234</v>
      </c>
      <c r="F5483" t="s">
        <v>235</v>
      </c>
      <c r="G5483">
        <v>5025</v>
      </c>
      <c r="H5483" t="s">
        <v>219</v>
      </c>
      <c r="I5483">
        <v>63300130</v>
      </c>
      <c r="J5483" t="s">
        <v>1896</v>
      </c>
      <c r="K5483" s="3"/>
      <c r="L5483" s="3">
        <v>223.26601909999999</v>
      </c>
      <c r="M5483" s="3">
        <v>248.25599698708805</v>
      </c>
      <c r="N5483" s="107"/>
      <c r="O5483" s="100"/>
      <c r="P5483" s="3">
        <f t="shared" si="85"/>
        <v>471.52201608708805</v>
      </c>
    </row>
    <row r="5484" spans="1:16" x14ac:dyDescent="0.35">
      <c r="A5484" t="s">
        <v>76</v>
      </c>
      <c r="C5484" t="s">
        <v>11</v>
      </c>
      <c r="D5484" t="s">
        <v>103</v>
      </c>
      <c r="E5484" t="s">
        <v>234</v>
      </c>
      <c r="F5484" t="s">
        <v>235</v>
      </c>
      <c r="G5484">
        <v>5025</v>
      </c>
      <c r="H5484" t="s">
        <v>219</v>
      </c>
      <c r="I5484">
        <v>63300170</v>
      </c>
      <c r="J5484" t="s">
        <v>1873</v>
      </c>
      <c r="K5484" s="3"/>
      <c r="L5484" s="3">
        <v>887.48243182139765</v>
      </c>
      <c r="M5484" s="3">
        <v>914.10690477603964</v>
      </c>
      <c r="N5484" s="107"/>
      <c r="O5484" s="100"/>
      <c r="P5484" s="3">
        <f t="shared" si="85"/>
        <v>1801.5893365974373</v>
      </c>
    </row>
    <row r="5485" spans="1:16" x14ac:dyDescent="0.35">
      <c r="A5485" t="s">
        <v>76</v>
      </c>
      <c r="C5485" t="s">
        <v>11</v>
      </c>
      <c r="D5485" t="s">
        <v>103</v>
      </c>
      <c r="E5485" t="s">
        <v>207</v>
      </c>
      <c r="F5485" t="s">
        <v>208</v>
      </c>
      <c r="G5485">
        <v>5031</v>
      </c>
      <c r="H5485" t="s">
        <v>209</v>
      </c>
      <c r="I5485">
        <v>63300040</v>
      </c>
      <c r="J5485" t="s">
        <v>1515</v>
      </c>
      <c r="K5485" s="3"/>
      <c r="L5485" s="3">
        <v>44513.093116884003</v>
      </c>
      <c r="M5485" s="3">
        <v>45848.485910390526</v>
      </c>
      <c r="N5485" s="107"/>
      <c r="O5485" s="100"/>
      <c r="P5485" s="3">
        <f t="shared" si="85"/>
        <v>90361.579027274536</v>
      </c>
    </row>
    <row r="5486" spans="1:16" x14ac:dyDescent="0.35">
      <c r="A5486" t="s">
        <v>76</v>
      </c>
      <c r="C5486" t="s">
        <v>11</v>
      </c>
      <c r="D5486" t="s">
        <v>103</v>
      </c>
      <c r="E5486" t="s">
        <v>207</v>
      </c>
      <c r="F5486" t="s">
        <v>208</v>
      </c>
      <c r="G5486">
        <v>5031</v>
      </c>
      <c r="H5486" t="s">
        <v>209</v>
      </c>
      <c r="I5486">
        <v>63300080</v>
      </c>
      <c r="J5486" t="s">
        <v>91</v>
      </c>
      <c r="K5486" s="3"/>
      <c r="L5486" s="3">
        <v>128876.00292888322</v>
      </c>
      <c r="M5486" s="3">
        <v>132742.28301674972</v>
      </c>
      <c r="N5486" s="107"/>
      <c r="O5486" s="100"/>
      <c r="P5486" s="3">
        <f t="shared" si="85"/>
        <v>261618.28594563293</v>
      </c>
    </row>
    <row r="5487" spans="1:16" x14ac:dyDescent="0.35">
      <c r="A5487" t="s">
        <v>76</v>
      </c>
      <c r="C5487" t="s">
        <v>11</v>
      </c>
      <c r="D5487" t="s">
        <v>103</v>
      </c>
      <c r="E5487" t="s">
        <v>207</v>
      </c>
      <c r="F5487" t="s">
        <v>208</v>
      </c>
      <c r="G5487">
        <v>5031</v>
      </c>
      <c r="H5487" t="s">
        <v>209</v>
      </c>
      <c r="I5487">
        <v>63300100</v>
      </c>
      <c r="J5487" t="s">
        <v>1869</v>
      </c>
      <c r="K5487" s="3"/>
      <c r="L5487" s="3">
        <v>39001.948254793606</v>
      </c>
      <c r="M5487" s="3">
        <v>40172.006702437415</v>
      </c>
      <c r="N5487" s="107"/>
      <c r="O5487" s="100"/>
      <c r="P5487" s="3">
        <f t="shared" si="85"/>
        <v>79173.954957231021</v>
      </c>
    </row>
    <row r="5488" spans="1:16" x14ac:dyDescent="0.35">
      <c r="A5488" t="s">
        <v>76</v>
      </c>
      <c r="C5488" t="s">
        <v>11</v>
      </c>
      <c r="D5488" t="s">
        <v>103</v>
      </c>
      <c r="E5488" t="s">
        <v>207</v>
      </c>
      <c r="F5488" t="s">
        <v>208</v>
      </c>
      <c r="G5488">
        <v>5031</v>
      </c>
      <c r="H5488" t="s">
        <v>209</v>
      </c>
      <c r="I5488">
        <v>63300170</v>
      </c>
      <c r="J5488" t="s">
        <v>1873</v>
      </c>
      <c r="K5488" s="3"/>
      <c r="L5488" s="3">
        <v>67405.541005567211</v>
      </c>
      <c r="M5488" s="3">
        <v>69427.707235734226</v>
      </c>
      <c r="N5488" s="107"/>
      <c r="O5488" s="100"/>
      <c r="P5488" s="3">
        <f t="shared" si="85"/>
        <v>136833.24824130145</v>
      </c>
    </row>
    <row r="5489" spans="1:16" x14ac:dyDescent="0.35">
      <c r="A5489" t="s">
        <v>76</v>
      </c>
      <c r="C5489" t="s">
        <v>11</v>
      </c>
      <c r="D5489" t="s">
        <v>103</v>
      </c>
      <c r="E5489" t="s">
        <v>210</v>
      </c>
      <c r="F5489" t="s">
        <v>211</v>
      </c>
      <c r="G5489">
        <v>5031</v>
      </c>
      <c r="H5489" t="s">
        <v>209</v>
      </c>
      <c r="I5489">
        <v>63300040</v>
      </c>
      <c r="J5489" t="s">
        <v>1515</v>
      </c>
      <c r="K5489" s="3"/>
      <c r="L5489" s="3">
        <v>6144.5283966166953</v>
      </c>
      <c r="M5489" s="3">
        <v>6328.8642485151968</v>
      </c>
      <c r="N5489" s="107"/>
      <c r="O5489" s="100"/>
      <c r="P5489" s="3">
        <f t="shared" si="85"/>
        <v>12473.392645131891</v>
      </c>
    </row>
    <row r="5490" spans="1:16" x14ac:dyDescent="0.35">
      <c r="A5490" t="s">
        <v>76</v>
      </c>
      <c r="C5490" t="s">
        <v>11</v>
      </c>
      <c r="D5490" t="s">
        <v>103</v>
      </c>
      <c r="E5490" t="s">
        <v>210</v>
      </c>
      <c r="F5490" t="s">
        <v>211</v>
      </c>
      <c r="G5490">
        <v>5031</v>
      </c>
      <c r="H5490" t="s">
        <v>209</v>
      </c>
      <c r="I5490">
        <v>63300080</v>
      </c>
      <c r="J5490" t="s">
        <v>91</v>
      </c>
      <c r="K5490" s="3"/>
      <c r="L5490" s="3">
        <v>17789.872691156907</v>
      </c>
      <c r="M5490" s="3">
        <v>18323.568871891617</v>
      </c>
      <c r="N5490" s="107"/>
      <c r="O5490" s="100"/>
      <c r="P5490" s="3">
        <f t="shared" si="85"/>
        <v>36113.441563048524</v>
      </c>
    </row>
    <row r="5491" spans="1:16" x14ac:dyDescent="0.35">
      <c r="A5491" t="s">
        <v>76</v>
      </c>
      <c r="C5491" t="s">
        <v>11</v>
      </c>
      <c r="D5491" t="s">
        <v>103</v>
      </c>
      <c r="E5491" t="s">
        <v>210</v>
      </c>
      <c r="F5491" t="s">
        <v>211</v>
      </c>
      <c r="G5491">
        <v>5031</v>
      </c>
      <c r="H5491" t="s">
        <v>209</v>
      </c>
      <c r="I5491">
        <v>63300100</v>
      </c>
      <c r="J5491" t="s">
        <v>1869</v>
      </c>
      <c r="K5491" s="3"/>
      <c r="L5491" s="3">
        <v>5383.7772617974861</v>
      </c>
      <c r="M5491" s="3">
        <v>5545.2905796514096</v>
      </c>
      <c r="N5491" s="107"/>
      <c r="O5491" s="100"/>
      <c r="P5491" s="3">
        <f t="shared" si="85"/>
        <v>10929.067841448896</v>
      </c>
    </row>
    <row r="5492" spans="1:16" x14ac:dyDescent="0.35">
      <c r="A5492" t="s">
        <v>76</v>
      </c>
      <c r="C5492" t="s">
        <v>11</v>
      </c>
      <c r="D5492" t="s">
        <v>103</v>
      </c>
      <c r="E5492" t="s">
        <v>210</v>
      </c>
      <c r="F5492" t="s">
        <v>211</v>
      </c>
      <c r="G5492">
        <v>5031</v>
      </c>
      <c r="H5492" t="s">
        <v>209</v>
      </c>
      <c r="I5492">
        <v>63300170</v>
      </c>
      <c r="J5492" t="s">
        <v>1873</v>
      </c>
      <c r="K5492" s="3"/>
      <c r="L5492" s="3">
        <v>9304.5715720195676</v>
      </c>
      <c r="M5492" s="3">
        <v>9583.7087191801547</v>
      </c>
      <c r="N5492" s="107"/>
      <c r="O5492" s="100"/>
      <c r="P5492" s="3">
        <f t="shared" si="85"/>
        <v>18888.280291199721</v>
      </c>
    </row>
    <row r="5493" spans="1:16" x14ac:dyDescent="0.35">
      <c r="A5493" t="s">
        <v>76</v>
      </c>
      <c r="C5493" t="s">
        <v>11</v>
      </c>
      <c r="D5493" t="s">
        <v>103</v>
      </c>
      <c r="E5493" t="s">
        <v>212</v>
      </c>
      <c r="F5493" t="s">
        <v>213</v>
      </c>
      <c r="G5493">
        <v>5031</v>
      </c>
      <c r="H5493" t="s">
        <v>209</v>
      </c>
      <c r="I5493">
        <v>63300040</v>
      </c>
      <c r="J5493" t="s">
        <v>1515</v>
      </c>
      <c r="K5493" s="3"/>
      <c r="L5493" s="3">
        <v>8307.0259632359994</v>
      </c>
      <c r="M5493" s="3">
        <v>8556.23674213308</v>
      </c>
      <c r="N5493" s="107"/>
      <c r="O5493" s="100"/>
      <c r="P5493" s="3">
        <f t="shared" si="85"/>
        <v>16863.262705369081</v>
      </c>
    </row>
    <row r="5494" spans="1:16" x14ac:dyDescent="0.35">
      <c r="A5494" t="s">
        <v>76</v>
      </c>
      <c r="C5494" t="s">
        <v>11</v>
      </c>
      <c r="D5494" t="s">
        <v>103</v>
      </c>
      <c r="E5494" t="s">
        <v>212</v>
      </c>
      <c r="F5494" t="s">
        <v>213</v>
      </c>
      <c r="G5494">
        <v>5031</v>
      </c>
      <c r="H5494" t="s">
        <v>209</v>
      </c>
      <c r="I5494">
        <v>63300080</v>
      </c>
      <c r="J5494" t="s">
        <v>91</v>
      </c>
      <c r="K5494" s="3"/>
      <c r="L5494" s="3">
        <v>24050.818026892801</v>
      </c>
      <c r="M5494" s="3">
        <v>24772.342567699587</v>
      </c>
      <c r="N5494" s="107"/>
      <c r="O5494" s="100"/>
      <c r="P5494" s="3">
        <f t="shared" si="85"/>
        <v>48823.160594592387</v>
      </c>
    </row>
    <row r="5495" spans="1:16" x14ac:dyDescent="0.35">
      <c r="A5495" t="s">
        <v>76</v>
      </c>
      <c r="C5495" t="s">
        <v>11</v>
      </c>
      <c r="D5495" t="s">
        <v>103</v>
      </c>
      <c r="E5495" t="s">
        <v>212</v>
      </c>
      <c r="F5495" t="s">
        <v>213</v>
      </c>
      <c r="G5495">
        <v>5031</v>
      </c>
      <c r="H5495" t="s">
        <v>209</v>
      </c>
      <c r="I5495">
        <v>63300100</v>
      </c>
      <c r="J5495" t="s">
        <v>1869</v>
      </c>
      <c r="K5495" s="3"/>
      <c r="L5495" s="3">
        <v>7278.5370344543999</v>
      </c>
      <c r="M5495" s="3">
        <v>7496.8931454880321</v>
      </c>
      <c r="N5495" s="107"/>
      <c r="O5495" s="100"/>
      <c r="P5495" s="3">
        <f t="shared" si="85"/>
        <v>14775.430179942432</v>
      </c>
    </row>
    <row r="5496" spans="1:16" x14ac:dyDescent="0.35">
      <c r="A5496" t="s">
        <v>76</v>
      </c>
      <c r="C5496" t="s">
        <v>11</v>
      </c>
      <c r="D5496" t="s">
        <v>103</v>
      </c>
      <c r="E5496" t="s">
        <v>212</v>
      </c>
      <c r="F5496" t="s">
        <v>213</v>
      </c>
      <c r="G5496">
        <v>5031</v>
      </c>
      <c r="H5496" t="s">
        <v>209</v>
      </c>
      <c r="I5496">
        <v>63300170</v>
      </c>
      <c r="J5496" t="s">
        <v>1873</v>
      </c>
      <c r="K5496" s="3"/>
      <c r="L5496" s="3">
        <v>12579.210744328801</v>
      </c>
      <c r="M5496" s="3">
        <v>12956.587066658665</v>
      </c>
      <c r="N5496" s="107"/>
      <c r="O5496" s="100"/>
      <c r="P5496" s="3">
        <f t="shared" si="85"/>
        <v>25535.797810987468</v>
      </c>
    </row>
    <row r="5497" spans="1:16" x14ac:dyDescent="0.35">
      <c r="A5497" t="s">
        <v>76</v>
      </c>
      <c r="C5497" t="s">
        <v>11</v>
      </c>
      <c r="D5497" t="s">
        <v>103</v>
      </c>
      <c r="E5497" t="s">
        <v>190</v>
      </c>
      <c r="F5497" t="s">
        <v>191</v>
      </c>
      <c r="G5497">
        <v>5150</v>
      </c>
      <c r="H5497" t="s">
        <v>192</v>
      </c>
      <c r="I5497">
        <v>63300040</v>
      </c>
      <c r="J5497" t="s">
        <v>1515</v>
      </c>
      <c r="K5497" s="3"/>
      <c r="L5497" s="3">
        <v>40033.870951000659</v>
      </c>
      <c r="M5497" s="3">
        <v>41234.887079530687</v>
      </c>
      <c r="N5497" s="107"/>
      <c r="O5497" s="100"/>
      <c r="P5497" s="3">
        <f t="shared" si="85"/>
        <v>81268.758030531346</v>
      </c>
    </row>
    <row r="5498" spans="1:16" x14ac:dyDescent="0.35">
      <c r="A5498" t="s">
        <v>76</v>
      </c>
      <c r="C5498" t="s">
        <v>11</v>
      </c>
      <c r="D5498" t="s">
        <v>103</v>
      </c>
      <c r="E5498" t="s">
        <v>190</v>
      </c>
      <c r="F5498" t="s">
        <v>191</v>
      </c>
      <c r="G5498">
        <v>5150</v>
      </c>
      <c r="H5498" t="s">
        <v>192</v>
      </c>
      <c r="I5498">
        <v>63300080</v>
      </c>
      <c r="J5498" t="s">
        <v>91</v>
      </c>
      <c r="K5498" s="3"/>
      <c r="L5498" s="3">
        <v>115907.58827718288</v>
      </c>
      <c r="M5498" s="3">
        <v>119384.81592549836</v>
      </c>
      <c r="N5498" s="107"/>
      <c r="O5498" s="100"/>
      <c r="P5498" s="3">
        <f t="shared" si="85"/>
        <v>235292.40420268124</v>
      </c>
    </row>
    <row r="5499" spans="1:16" x14ac:dyDescent="0.35">
      <c r="A5499" t="s">
        <v>76</v>
      </c>
      <c r="C5499" t="s">
        <v>11</v>
      </c>
      <c r="D5499" t="s">
        <v>103</v>
      </c>
      <c r="E5499" t="s">
        <v>190</v>
      </c>
      <c r="F5499" t="s">
        <v>191</v>
      </c>
      <c r="G5499">
        <v>5150</v>
      </c>
      <c r="H5499" t="s">
        <v>192</v>
      </c>
      <c r="I5499">
        <v>63300100</v>
      </c>
      <c r="J5499" t="s">
        <v>1869</v>
      </c>
      <c r="K5499" s="3"/>
      <c r="L5499" s="3">
        <v>35077.296452305338</v>
      </c>
      <c r="M5499" s="3">
        <v>36129.615345874503</v>
      </c>
      <c r="N5499" s="107"/>
      <c r="O5499" s="100"/>
      <c r="P5499" s="3">
        <f t="shared" si="85"/>
        <v>71206.911798179848</v>
      </c>
    </row>
    <row r="5500" spans="1:16" x14ac:dyDescent="0.35">
      <c r="A5500" t="s">
        <v>76</v>
      </c>
      <c r="C5500" t="s">
        <v>11</v>
      </c>
      <c r="D5500" t="s">
        <v>103</v>
      </c>
      <c r="E5500" t="s">
        <v>190</v>
      </c>
      <c r="F5500" t="s">
        <v>191</v>
      </c>
      <c r="G5500">
        <v>5150</v>
      </c>
      <c r="H5500" t="s">
        <v>192</v>
      </c>
      <c r="I5500">
        <v>63300130</v>
      </c>
      <c r="J5500" t="s">
        <v>1896</v>
      </c>
      <c r="K5500" s="3"/>
      <c r="L5500" s="3">
        <v>15250.998452400003</v>
      </c>
      <c r="M5500" s="3">
        <v>38467.872533023954</v>
      </c>
      <c r="N5500" s="107"/>
      <c r="O5500" s="100"/>
      <c r="P5500" s="3">
        <f t="shared" si="85"/>
        <v>53718.870985423957</v>
      </c>
    </row>
    <row r="5501" spans="1:16" x14ac:dyDescent="0.35">
      <c r="A5501" t="s">
        <v>76</v>
      </c>
      <c r="C5501" t="s">
        <v>11</v>
      </c>
      <c r="D5501" t="s">
        <v>103</v>
      </c>
      <c r="E5501" t="s">
        <v>190</v>
      </c>
      <c r="F5501" t="s">
        <v>191</v>
      </c>
      <c r="G5501">
        <v>5150</v>
      </c>
      <c r="H5501" t="s">
        <v>192</v>
      </c>
      <c r="I5501">
        <v>63300170</v>
      </c>
      <c r="J5501" t="s">
        <v>1873</v>
      </c>
      <c r="K5501" s="3"/>
      <c r="L5501" s="3">
        <v>60622.718868658143</v>
      </c>
      <c r="M5501" s="3">
        <v>62441.400434717892</v>
      </c>
      <c r="N5501" s="107"/>
      <c r="O5501" s="100"/>
      <c r="P5501" s="3">
        <f t="shared" si="85"/>
        <v>123064.11930337604</v>
      </c>
    </row>
    <row r="5502" spans="1:16" x14ac:dyDescent="0.35">
      <c r="A5502" t="s">
        <v>76</v>
      </c>
      <c r="C5502" t="s">
        <v>11</v>
      </c>
      <c r="D5502" t="s">
        <v>103</v>
      </c>
      <c r="E5502" t="s">
        <v>193</v>
      </c>
      <c r="F5502" t="s">
        <v>194</v>
      </c>
      <c r="G5502">
        <v>5150</v>
      </c>
      <c r="H5502" t="s">
        <v>192</v>
      </c>
      <c r="I5502">
        <v>63300040</v>
      </c>
      <c r="J5502" t="s">
        <v>1515</v>
      </c>
      <c r="K5502" s="3"/>
      <c r="L5502" s="3">
        <v>93401.141700100488</v>
      </c>
      <c r="M5502" s="3">
        <v>96203.175951103505</v>
      </c>
      <c r="N5502" s="107"/>
      <c r="O5502" s="100"/>
      <c r="P5502" s="3">
        <f t="shared" si="85"/>
        <v>189604.31765120401</v>
      </c>
    </row>
    <row r="5503" spans="1:16" x14ac:dyDescent="0.35">
      <c r="A5503" t="s">
        <v>76</v>
      </c>
      <c r="C5503" t="s">
        <v>11</v>
      </c>
      <c r="D5503" t="s">
        <v>103</v>
      </c>
      <c r="E5503" t="s">
        <v>193</v>
      </c>
      <c r="F5503" t="s">
        <v>194</v>
      </c>
      <c r="G5503">
        <v>5150</v>
      </c>
      <c r="H5503" t="s">
        <v>192</v>
      </c>
      <c r="I5503">
        <v>63300080</v>
      </c>
      <c r="J5503" t="s">
        <v>91</v>
      </c>
      <c r="K5503" s="3"/>
      <c r="L5503" s="3">
        <v>270418.54358886235</v>
      </c>
      <c r="M5503" s="3">
        <v>278531.09989652823</v>
      </c>
      <c r="N5503" s="107"/>
      <c r="O5503" s="100"/>
      <c r="P5503" s="3">
        <f t="shared" si="85"/>
        <v>548949.64348539058</v>
      </c>
    </row>
    <row r="5504" spans="1:16" x14ac:dyDescent="0.35">
      <c r="A5504" t="s">
        <v>76</v>
      </c>
      <c r="C5504" t="s">
        <v>11</v>
      </c>
      <c r="D5504" t="s">
        <v>103</v>
      </c>
      <c r="E5504" t="s">
        <v>193</v>
      </c>
      <c r="F5504" t="s">
        <v>194</v>
      </c>
      <c r="G5504">
        <v>5150</v>
      </c>
      <c r="H5504" t="s">
        <v>192</v>
      </c>
      <c r="I5504">
        <v>63300100</v>
      </c>
      <c r="J5504" t="s">
        <v>1869</v>
      </c>
      <c r="K5504" s="3"/>
      <c r="L5504" s="3">
        <v>81837.190822945195</v>
      </c>
      <c r="M5504" s="3">
        <v>84292.306547633547</v>
      </c>
      <c r="N5504" s="107"/>
      <c r="O5504" s="100"/>
      <c r="P5504" s="3">
        <f t="shared" si="85"/>
        <v>166129.49737057876</v>
      </c>
    </row>
    <row r="5505" spans="1:16" x14ac:dyDescent="0.35">
      <c r="A5505" t="s">
        <v>76</v>
      </c>
      <c r="C5505" t="s">
        <v>11</v>
      </c>
      <c r="D5505" t="s">
        <v>103</v>
      </c>
      <c r="E5505" t="s">
        <v>193</v>
      </c>
      <c r="F5505" t="s">
        <v>194</v>
      </c>
      <c r="G5505">
        <v>5150</v>
      </c>
      <c r="H5505" t="s">
        <v>192</v>
      </c>
      <c r="I5505">
        <v>63300130</v>
      </c>
      <c r="J5505" t="s">
        <v>1896</v>
      </c>
      <c r="K5505" s="3"/>
      <c r="L5505" s="3">
        <v>35581.387300400005</v>
      </c>
      <c r="M5505" s="3">
        <v>52122.033534741691</v>
      </c>
      <c r="N5505" s="107"/>
      <c r="O5505" s="100"/>
      <c r="P5505" s="3">
        <f t="shared" si="85"/>
        <v>87703.420835141704</v>
      </c>
    </row>
    <row r="5506" spans="1:16" x14ac:dyDescent="0.35">
      <c r="A5506" t="s">
        <v>76</v>
      </c>
      <c r="C5506" t="s">
        <v>11</v>
      </c>
      <c r="D5506" t="s">
        <v>103</v>
      </c>
      <c r="E5506" t="s">
        <v>193</v>
      </c>
      <c r="F5506" t="s">
        <v>194</v>
      </c>
      <c r="G5506">
        <v>5150</v>
      </c>
      <c r="H5506" t="s">
        <v>192</v>
      </c>
      <c r="I5506">
        <v>63300170</v>
      </c>
      <c r="J5506" t="s">
        <v>1873</v>
      </c>
      <c r="K5506" s="3"/>
      <c r="L5506" s="3">
        <v>141436.01457443787</v>
      </c>
      <c r="M5506" s="3">
        <v>145679.09501167102</v>
      </c>
      <c r="N5506" s="107"/>
      <c r="O5506" s="100"/>
      <c r="P5506" s="3">
        <f t="shared" si="85"/>
        <v>287115.10958610888</v>
      </c>
    </row>
    <row r="5507" spans="1:16" x14ac:dyDescent="0.35">
      <c r="A5507" t="s">
        <v>76</v>
      </c>
      <c r="C5507" t="s">
        <v>11</v>
      </c>
      <c r="D5507" t="s">
        <v>103</v>
      </c>
      <c r="E5507" t="s">
        <v>195</v>
      </c>
      <c r="F5507" t="s">
        <v>196</v>
      </c>
      <c r="G5507">
        <v>5150</v>
      </c>
      <c r="H5507" t="s">
        <v>192</v>
      </c>
      <c r="I5507">
        <v>63300040</v>
      </c>
      <c r="J5507" t="s">
        <v>1515</v>
      </c>
      <c r="K5507" s="3"/>
      <c r="L5507" s="3">
        <v>5869.2857894684666</v>
      </c>
      <c r="M5507" s="3">
        <v>6045.364363152521</v>
      </c>
      <c r="N5507" s="107"/>
      <c r="O5507" s="100"/>
      <c r="P5507" s="3">
        <f t="shared" si="85"/>
        <v>11914.650152620987</v>
      </c>
    </row>
    <row r="5508" spans="1:16" x14ac:dyDescent="0.35">
      <c r="A5508" t="s">
        <v>76</v>
      </c>
      <c r="C5508" t="s">
        <v>11</v>
      </c>
      <c r="D5508" t="s">
        <v>103</v>
      </c>
      <c r="E5508" t="s">
        <v>195</v>
      </c>
      <c r="F5508" t="s">
        <v>196</v>
      </c>
      <c r="G5508">
        <v>5150</v>
      </c>
      <c r="H5508" t="s">
        <v>192</v>
      </c>
      <c r="I5508">
        <v>63300080</v>
      </c>
      <c r="J5508" t="s">
        <v>91</v>
      </c>
      <c r="K5508" s="3"/>
      <c r="L5508" s="3">
        <v>16992.979809508706</v>
      </c>
      <c r="M5508" s="3">
        <v>17502.769203793967</v>
      </c>
      <c r="N5508" s="107"/>
      <c r="O5508" s="100"/>
      <c r="P5508" s="3">
        <f t="shared" ref="P5508:P5571" si="86">SUM(L5508:N5508)</f>
        <v>34495.749013302673</v>
      </c>
    </row>
    <row r="5509" spans="1:16" x14ac:dyDescent="0.35">
      <c r="A5509" t="s">
        <v>76</v>
      </c>
      <c r="C5509" t="s">
        <v>11</v>
      </c>
      <c r="D5509" t="s">
        <v>103</v>
      </c>
      <c r="E5509" t="s">
        <v>195</v>
      </c>
      <c r="F5509" t="s">
        <v>196</v>
      </c>
      <c r="G5509">
        <v>5150</v>
      </c>
      <c r="H5509" t="s">
        <v>192</v>
      </c>
      <c r="I5509">
        <v>63300100</v>
      </c>
      <c r="J5509" t="s">
        <v>1869</v>
      </c>
      <c r="K5509" s="3"/>
      <c r="L5509" s="3">
        <v>5142.6123107723715</v>
      </c>
      <c r="M5509" s="3">
        <v>5296.8906800955428</v>
      </c>
      <c r="N5509" s="107"/>
      <c r="O5509" s="100"/>
      <c r="P5509" s="3">
        <f t="shared" si="86"/>
        <v>10439.502990867913</v>
      </c>
    </row>
    <row r="5510" spans="1:16" x14ac:dyDescent="0.35">
      <c r="A5510" t="s">
        <v>76</v>
      </c>
      <c r="C5510" t="s">
        <v>11</v>
      </c>
      <c r="D5510" t="s">
        <v>103</v>
      </c>
      <c r="E5510" t="s">
        <v>195</v>
      </c>
      <c r="F5510" t="s">
        <v>196</v>
      </c>
      <c r="G5510">
        <v>5150</v>
      </c>
      <c r="H5510" t="s">
        <v>192</v>
      </c>
      <c r="I5510">
        <v>63300130</v>
      </c>
      <c r="J5510" t="s">
        <v>1896</v>
      </c>
      <c r="K5510" s="3"/>
      <c r="L5510" s="3">
        <v>2235.9183948000023</v>
      </c>
      <c r="M5510" s="3">
        <v>708.24027418987168</v>
      </c>
      <c r="N5510" s="107"/>
      <c r="O5510" s="100"/>
      <c r="P5510" s="3">
        <f t="shared" si="86"/>
        <v>2944.1586689898741</v>
      </c>
    </row>
    <row r="5511" spans="1:16" x14ac:dyDescent="0.35">
      <c r="A5511" t="s">
        <v>76</v>
      </c>
      <c r="C5511" t="s">
        <v>11</v>
      </c>
      <c r="D5511" t="s">
        <v>103</v>
      </c>
      <c r="E5511" t="s">
        <v>195</v>
      </c>
      <c r="F5511" t="s">
        <v>196</v>
      </c>
      <c r="G5511">
        <v>5150</v>
      </c>
      <c r="H5511" t="s">
        <v>192</v>
      </c>
      <c r="I5511">
        <v>63300170</v>
      </c>
      <c r="J5511" t="s">
        <v>1873</v>
      </c>
      <c r="K5511" s="3"/>
      <c r="L5511" s="3">
        <v>8887.7756240522504</v>
      </c>
      <c r="M5511" s="3">
        <v>9154.4088927738176</v>
      </c>
      <c r="N5511" s="107"/>
      <c r="O5511" s="100"/>
      <c r="P5511" s="3">
        <f t="shared" si="86"/>
        <v>18042.18451682607</v>
      </c>
    </row>
    <row r="5512" spans="1:16" x14ac:dyDescent="0.35">
      <c r="A5512" t="s">
        <v>76</v>
      </c>
      <c r="C5512" t="s">
        <v>11</v>
      </c>
      <c r="D5512" t="s">
        <v>103</v>
      </c>
      <c r="E5512" t="s">
        <v>197</v>
      </c>
      <c r="F5512" t="s">
        <v>198</v>
      </c>
      <c r="G5512">
        <v>5150</v>
      </c>
      <c r="H5512" t="s">
        <v>192</v>
      </c>
      <c r="I5512">
        <v>63300040</v>
      </c>
      <c r="J5512" t="s">
        <v>1515</v>
      </c>
      <c r="K5512" s="3"/>
      <c r="L5512" s="3">
        <v>141977.99420138364</v>
      </c>
      <c r="M5512" s="3">
        <v>146237.33402742515</v>
      </c>
      <c r="N5512" s="107"/>
      <c r="O5512" s="100"/>
      <c r="P5512" s="3">
        <f t="shared" si="86"/>
        <v>288215.32822880882</v>
      </c>
    </row>
    <row r="5513" spans="1:16" x14ac:dyDescent="0.35">
      <c r="A5513" t="s">
        <v>76</v>
      </c>
      <c r="C5513" t="s">
        <v>11</v>
      </c>
      <c r="D5513" t="s">
        <v>103</v>
      </c>
      <c r="E5513" t="s">
        <v>197</v>
      </c>
      <c r="F5513" t="s">
        <v>198</v>
      </c>
      <c r="G5513">
        <v>5150</v>
      </c>
      <c r="H5513" t="s">
        <v>192</v>
      </c>
      <c r="I5513">
        <v>63300080</v>
      </c>
      <c r="J5513" t="s">
        <v>91</v>
      </c>
      <c r="K5513" s="3"/>
      <c r="L5513" s="3">
        <v>532031.53477774037</v>
      </c>
      <c r="M5513" s="3">
        <v>547992.48082107259</v>
      </c>
      <c r="N5513" s="107"/>
      <c r="O5513" s="100"/>
      <c r="P5513" s="3">
        <f t="shared" si="86"/>
        <v>1080024.0155988131</v>
      </c>
    </row>
    <row r="5514" spans="1:16" x14ac:dyDescent="0.35">
      <c r="A5514" t="s">
        <v>76</v>
      </c>
      <c r="C5514" t="s">
        <v>11</v>
      </c>
      <c r="D5514" t="s">
        <v>103</v>
      </c>
      <c r="E5514" t="s">
        <v>197</v>
      </c>
      <c r="F5514" t="s">
        <v>198</v>
      </c>
      <c r="G5514">
        <v>5150</v>
      </c>
      <c r="H5514" t="s">
        <v>192</v>
      </c>
      <c r="I5514">
        <v>63300100</v>
      </c>
      <c r="J5514" t="s">
        <v>1869</v>
      </c>
      <c r="K5514" s="3"/>
      <c r="L5514" s="3">
        <v>161009.54341957928</v>
      </c>
      <c r="M5514" s="3">
        <v>165839.8297221667</v>
      </c>
      <c r="N5514" s="107"/>
      <c r="O5514" s="100"/>
      <c r="P5514" s="3">
        <f t="shared" si="86"/>
        <v>326849.37314174598</v>
      </c>
    </row>
    <row r="5515" spans="1:16" x14ac:dyDescent="0.35">
      <c r="A5515" t="s">
        <v>76</v>
      </c>
      <c r="C5515" t="s">
        <v>11</v>
      </c>
      <c r="D5515" t="s">
        <v>103</v>
      </c>
      <c r="E5515" t="s">
        <v>197</v>
      </c>
      <c r="F5515" t="s">
        <v>198</v>
      </c>
      <c r="G5515">
        <v>5150</v>
      </c>
      <c r="H5515" t="s">
        <v>192</v>
      </c>
      <c r="I5515">
        <v>63300130</v>
      </c>
      <c r="J5515" t="s">
        <v>1896</v>
      </c>
      <c r="K5515" s="3"/>
      <c r="L5515" s="3">
        <v>70004.149299599987</v>
      </c>
      <c r="M5515" s="3">
        <v>204857.69007753956</v>
      </c>
      <c r="N5515" s="107"/>
      <c r="O5515" s="100"/>
      <c r="P5515" s="3">
        <f t="shared" si="86"/>
        <v>274861.83937713958</v>
      </c>
    </row>
    <row r="5516" spans="1:16" x14ac:dyDescent="0.35">
      <c r="A5516" t="s">
        <v>76</v>
      </c>
      <c r="C5516" t="s">
        <v>11</v>
      </c>
      <c r="D5516" t="s">
        <v>103</v>
      </c>
      <c r="E5516" t="s">
        <v>197</v>
      </c>
      <c r="F5516" t="s">
        <v>198</v>
      </c>
      <c r="G5516">
        <v>5150</v>
      </c>
      <c r="H5516" t="s">
        <v>192</v>
      </c>
      <c r="I5516">
        <v>63300170</v>
      </c>
      <c r="J5516" t="s">
        <v>1873</v>
      </c>
      <c r="K5516" s="3"/>
      <c r="L5516" s="3">
        <v>214995.24836209524</v>
      </c>
      <c r="M5516" s="3">
        <v>221445.10581295812</v>
      </c>
      <c r="N5516" s="107"/>
      <c r="O5516" s="100"/>
      <c r="P5516" s="3">
        <f t="shared" si="86"/>
        <v>436440.35417505336</v>
      </c>
    </row>
    <row r="5517" spans="1:16" x14ac:dyDescent="0.35">
      <c r="A5517" t="s">
        <v>76</v>
      </c>
      <c r="C5517" t="s">
        <v>11</v>
      </c>
      <c r="D5517" t="s">
        <v>103</v>
      </c>
      <c r="E5517" t="s">
        <v>199</v>
      </c>
      <c r="F5517" t="s">
        <v>200</v>
      </c>
      <c r="G5517">
        <v>5150</v>
      </c>
      <c r="H5517" t="s">
        <v>192</v>
      </c>
      <c r="I5517">
        <v>63300040</v>
      </c>
      <c r="J5517" t="s">
        <v>1515</v>
      </c>
      <c r="K5517" s="3"/>
      <c r="L5517" s="3">
        <v>122059.77712498496</v>
      </c>
      <c r="M5517" s="3">
        <v>125721.5704387345</v>
      </c>
      <c r="N5517" s="107"/>
      <c r="O5517" s="100"/>
      <c r="P5517" s="3">
        <f t="shared" si="86"/>
        <v>247781.34756371946</v>
      </c>
    </row>
    <row r="5518" spans="1:16" x14ac:dyDescent="0.35">
      <c r="A5518" t="s">
        <v>76</v>
      </c>
      <c r="C5518" t="s">
        <v>11</v>
      </c>
      <c r="D5518" t="s">
        <v>103</v>
      </c>
      <c r="E5518" t="s">
        <v>199</v>
      </c>
      <c r="F5518" t="s">
        <v>200</v>
      </c>
      <c r="G5518">
        <v>5150</v>
      </c>
      <c r="H5518" t="s">
        <v>192</v>
      </c>
      <c r="I5518">
        <v>63300080</v>
      </c>
      <c r="J5518" t="s">
        <v>91</v>
      </c>
      <c r="K5518" s="3"/>
      <c r="L5518" s="3">
        <v>353392.11662852787</v>
      </c>
      <c r="M5518" s="3">
        <v>363993.88012738375</v>
      </c>
      <c r="N5518" s="107"/>
      <c r="O5518" s="100"/>
      <c r="P5518" s="3">
        <f t="shared" si="86"/>
        <v>717385.99675591162</v>
      </c>
    </row>
    <row r="5519" spans="1:16" x14ac:dyDescent="0.35">
      <c r="A5519" t="s">
        <v>76</v>
      </c>
      <c r="C5519" t="s">
        <v>11</v>
      </c>
      <c r="D5519" t="s">
        <v>103</v>
      </c>
      <c r="E5519" t="s">
        <v>199</v>
      </c>
      <c r="F5519" t="s">
        <v>200</v>
      </c>
      <c r="G5519">
        <v>5150</v>
      </c>
      <c r="H5519" t="s">
        <v>192</v>
      </c>
      <c r="I5519">
        <v>63300100</v>
      </c>
      <c r="J5519" t="s">
        <v>1869</v>
      </c>
      <c r="K5519" s="3"/>
      <c r="L5519" s="3">
        <v>106947.61424284398</v>
      </c>
      <c r="M5519" s="3">
        <v>110156.04267012927</v>
      </c>
      <c r="N5519" s="107"/>
      <c r="O5519" s="100"/>
      <c r="P5519" s="3">
        <f t="shared" si="86"/>
        <v>217103.65691297327</v>
      </c>
    </row>
    <row r="5520" spans="1:16" x14ac:dyDescent="0.35">
      <c r="A5520" t="s">
        <v>76</v>
      </c>
      <c r="C5520" t="s">
        <v>11</v>
      </c>
      <c r="D5520" t="s">
        <v>103</v>
      </c>
      <c r="E5520" t="s">
        <v>199</v>
      </c>
      <c r="F5520" t="s">
        <v>200</v>
      </c>
      <c r="G5520">
        <v>5150</v>
      </c>
      <c r="H5520" t="s">
        <v>192</v>
      </c>
      <c r="I5520">
        <v>63300130</v>
      </c>
      <c r="J5520" t="s">
        <v>1896</v>
      </c>
      <c r="K5520" s="3"/>
      <c r="L5520" s="3">
        <v>46498.962694900009</v>
      </c>
      <c r="M5520" s="3">
        <v>62149.255475882703</v>
      </c>
      <c r="N5520" s="107"/>
      <c r="O5520" s="100"/>
      <c r="P5520" s="3">
        <f t="shared" si="86"/>
        <v>108648.21817078271</v>
      </c>
    </row>
    <row r="5521" spans="1:16" x14ac:dyDescent="0.35">
      <c r="A5521" t="s">
        <v>76</v>
      </c>
      <c r="C5521" t="s">
        <v>11</v>
      </c>
      <c r="D5521" t="s">
        <v>103</v>
      </c>
      <c r="E5521" t="s">
        <v>199</v>
      </c>
      <c r="F5521" t="s">
        <v>200</v>
      </c>
      <c r="G5521">
        <v>5150</v>
      </c>
      <c r="H5521" t="s">
        <v>192</v>
      </c>
      <c r="I5521">
        <v>63300170</v>
      </c>
      <c r="J5521" t="s">
        <v>1873</v>
      </c>
      <c r="K5521" s="3"/>
      <c r="L5521" s="3">
        <v>184833.37678926295</v>
      </c>
      <c r="M5521" s="3">
        <v>190378.37809294084</v>
      </c>
      <c r="N5521" s="107"/>
      <c r="O5521" s="100"/>
      <c r="P5521" s="3">
        <f t="shared" si="86"/>
        <v>375211.75488220376</v>
      </c>
    </row>
    <row r="5522" spans="1:16" x14ac:dyDescent="0.35">
      <c r="A5522" t="s">
        <v>76</v>
      </c>
      <c r="C5522" t="s">
        <v>11</v>
      </c>
      <c r="D5522" t="s">
        <v>103</v>
      </c>
      <c r="E5522" t="s">
        <v>179</v>
      </c>
      <c r="F5522" t="s">
        <v>180</v>
      </c>
      <c r="G5522">
        <v>5240</v>
      </c>
      <c r="H5522" t="s">
        <v>181</v>
      </c>
      <c r="I5522">
        <v>63300040</v>
      </c>
      <c r="J5522" t="s">
        <v>1515</v>
      </c>
      <c r="K5522" s="3"/>
      <c r="L5522" s="3">
        <v>22932.041323883946</v>
      </c>
      <c r="M5522" s="3">
        <v>23620.002563600461</v>
      </c>
      <c r="N5522" s="107"/>
      <c r="O5522" s="100"/>
      <c r="P5522" s="3">
        <f t="shared" si="86"/>
        <v>46552.043887484411</v>
      </c>
    </row>
    <row r="5523" spans="1:16" x14ac:dyDescent="0.35">
      <c r="A5523" t="s">
        <v>76</v>
      </c>
      <c r="C5523" t="s">
        <v>11</v>
      </c>
      <c r="D5523" t="s">
        <v>103</v>
      </c>
      <c r="E5523" t="s">
        <v>179</v>
      </c>
      <c r="F5523" t="s">
        <v>180</v>
      </c>
      <c r="G5523">
        <v>5240</v>
      </c>
      <c r="H5523" t="s">
        <v>181</v>
      </c>
      <c r="I5523">
        <v>63300080</v>
      </c>
      <c r="J5523" t="s">
        <v>91</v>
      </c>
      <c r="K5523" s="3"/>
      <c r="L5523" s="3">
        <v>66393.719642483033</v>
      </c>
      <c r="M5523" s="3">
        <v>68385.531231757544</v>
      </c>
      <c r="N5523" s="107"/>
      <c r="O5523" s="100"/>
      <c r="P5523" s="3">
        <f t="shared" si="86"/>
        <v>134779.25087424059</v>
      </c>
    </row>
    <row r="5524" spans="1:16" x14ac:dyDescent="0.35">
      <c r="A5524" t="s">
        <v>76</v>
      </c>
      <c r="C5524" t="s">
        <v>11</v>
      </c>
      <c r="D5524" t="s">
        <v>103</v>
      </c>
      <c r="E5524" t="s">
        <v>179</v>
      </c>
      <c r="F5524" t="s">
        <v>180</v>
      </c>
      <c r="G5524">
        <v>5240</v>
      </c>
      <c r="H5524" t="s">
        <v>181</v>
      </c>
      <c r="I5524">
        <v>63300100</v>
      </c>
      <c r="J5524" t="s">
        <v>1869</v>
      </c>
      <c r="K5524" s="3"/>
      <c r="L5524" s="3">
        <v>20092.836207593551</v>
      </c>
      <c r="M5524" s="3">
        <v>20695.621293821358</v>
      </c>
      <c r="N5524" s="107"/>
      <c r="O5524" s="100"/>
      <c r="P5524" s="3">
        <f t="shared" si="86"/>
        <v>40788.457501414909</v>
      </c>
    </row>
    <row r="5525" spans="1:16" x14ac:dyDescent="0.35">
      <c r="A5525" t="s">
        <v>76</v>
      </c>
      <c r="C5525" t="s">
        <v>11</v>
      </c>
      <c r="D5525" t="s">
        <v>103</v>
      </c>
      <c r="E5525" t="s">
        <v>179</v>
      </c>
      <c r="F5525" t="s">
        <v>180</v>
      </c>
      <c r="G5525">
        <v>5240</v>
      </c>
      <c r="H5525" t="s">
        <v>181</v>
      </c>
      <c r="I5525">
        <v>63300130</v>
      </c>
      <c r="J5525" t="s">
        <v>1896</v>
      </c>
      <c r="K5525" s="3"/>
      <c r="L5525" s="3">
        <v>8736.0157364000042</v>
      </c>
      <c r="M5525" s="3">
        <v>16306.895514591786</v>
      </c>
      <c r="N5525" s="107"/>
      <c r="O5525" s="100"/>
      <c r="P5525" s="3">
        <f t="shared" si="86"/>
        <v>25042.91125099179</v>
      </c>
    </row>
    <row r="5526" spans="1:16" x14ac:dyDescent="0.35">
      <c r="A5526" t="s">
        <v>76</v>
      </c>
      <c r="C5526" t="s">
        <v>11</v>
      </c>
      <c r="D5526" t="s">
        <v>103</v>
      </c>
      <c r="E5526" t="s">
        <v>179</v>
      </c>
      <c r="F5526" t="s">
        <v>180</v>
      </c>
      <c r="G5526">
        <v>5240</v>
      </c>
      <c r="H5526" t="s">
        <v>181</v>
      </c>
      <c r="I5526">
        <v>63300170</v>
      </c>
      <c r="J5526" t="s">
        <v>1873</v>
      </c>
      <c r="K5526" s="3"/>
      <c r="L5526" s="3">
        <v>34725.662576167117</v>
      </c>
      <c r="M5526" s="3">
        <v>35767.432453452129</v>
      </c>
      <c r="N5526" s="107"/>
      <c r="O5526" s="100"/>
      <c r="P5526" s="3">
        <f t="shared" si="86"/>
        <v>70493.095029619246</v>
      </c>
    </row>
    <row r="5527" spans="1:16" x14ac:dyDescent="0.35">
      <c r="A5527" t="s">
        <v>76</v>
      </c>
      <c r="C5527" t="s">
        <v>11</v>
      </c>
      <c r="D5527" t="s">
        <v>103</v>
      </c>
      <c r="E5527" t="s">
        <v>182</v>
      </c>
      <c r="F5527" t="s">
        <v>183</v>
      </c>
      <c r="G5527">
        <v>5240</v>
      </c>
      <c r="H5527" t="s">
        <v>181</v>
      </c>
      <c r="I5527">
        <v>63300040</v>
      </c>
      <c r="J5527" t="s">
        <v>1515</v>
      </c>
      <c r="K5527" s="3"/>
      <c r="L5527" s="3">
        <v>56197.128514800279</v>
      </c>
      <c r="M5527" s="3">
        <v>57883.042370244286</v>
      </c>
      <c r="N5527" s="107"/>
      <c r="O5527" s="100"/>
      <c r="P5527" s="3">
        <f t="shared" si="86"/>
        <v>114080.17088504456</v>
      </c>
    </row>
    <row r="5528" spans="1:16" x14ac:dyDescent="0.35">
      <c r="A5528" t="s">
        <v>76</v>
      </c>
      <c r="C5528" t="s">
        <v>11</v>
      </c>
      <c r="D5528" t="s">
        <v>103</v>
      </c>
      <c r="E5528" t="s">
        <v>182</v>
      </c>
      <c r="F5528" t="s">
        <v>183</v>
      </c>
      <c r="G5528">
        <v>5240</v>
      </c>
      <c r="H5528" t="s">
        <v>181</v>
      </c>
      <c r="I5528">
        <v>63300080</v>
      </c>
      <c r="J5528" t="s">
        <v>91</v>
      </c>
      <c r="K5528" s="3"/>
      <c r="L5528" s="3">
        <v>162704.0673190408</v>
      </c>
      <c r="M5528" s="3">
        <v>167585.18933861202</v>
      </c>
      <c r="N5528" s="107"/>
      <c r="O5528" s="100"/>
      <c r="P5528" s="3">
        <f t="shared" si="86"/>
        <v>330289.25665765279</v>
      </c>
    </row>
    <row r="5529" spans="1:16" x14ac:dyDescent="0.35">
      <c r="A5529" t="s">
        <v>76</v>
      </c>
      <c r="C5529" t="s">
        <v>11</v>
      </c>
      <c r="D5529" t="s">
        <v>103</v>
      </c>
      <c r="E5529" t="s">
        <v>182</v>
      </c>
      <c r="F5529" t="s">
        <v>183</v>
      </c>
      <c r="G5529">
        <v>5240</v>
      </c>
      <c r="H5529" t="s">
        <v>181</v>
      </c>
      <c r="I5529">
        <v>63300100</v>
      </c>
      <c r="J5529" t="s">
        <v>1869</v>
      </c>
      <c r="K5529" s="3"/>
      <c r="L5529" s="3">
        <v>49239.388793920247</v>
      </c>
      <c r="M5529" s="3">
        <v>50716.570457737849</v>
      </c>
      <c r="N5529" s="107"/>
      <c r="O5529" s="100"/>
      <c r="P5529" s="3">
        <f t="shared" si="86"/>
        <v>99955.959251658089</v>
      </c>
    </row>
    <row r="5530" spans="1:16" x14ac:dyDescent="0.35">
      <c r="A5530" t="s">
        <v>76</v>
      </c>
      <c r="C5530" t="s">
        <v>11</v>
      </c>
      <c r="D5530" t="s">
        <v>103</v>
      </c>
      <c r="E5530" t="s">
        <v>182</v>
      </c>
      <c r="F5530" t="s">
        <v>183</v>
      </c>
      <c r="G5530">
        <v>5240</v>
      </c>
      <c r="H5530" t="s">
        <v>181</v>
      </c>
      <c r="I5530">
        <v>63300130</v>
      </c>
      <c r="J5530" t="s">
        <v>1896</v>
      </c>
      <c r="K5530" s="3"/>
      <c r="L5530" s="3">
        <v>21408.429905200002</v>
      </c>
      <c r="M5530" s="3">
        <v>46223.355486252425</v>
      </c>
      <c r="N5530" s="107"/>
      <c r="O5530" s="100"/>
      <c r="P5530" s="3">
        <f t="shared" si="86"/>
        <v>67631.785391452431</v>
      </c>
    </row>
    <row r="5531" spans="1:16" x14ac:dyDescent="0.35">
      <c r="A5531" t="s">
        <v>76</v>
      </c>
      <c r="C5531" t="s">
        <v>11</v>
      </c>
      <c r="D5531" t="s">
        <v>103</v>
      </c>
      <c r="E5531" t="s">
        <v>182</v>
      </c>
      <c r="F5531" t="s">
        <v>183</v>
      </c>
      <c r="G5531">
        <v>5240</v>
      </c>
      <c r="H5531" t="s">
        <v>181</v>
      </c>
      <c r="I5531">
        <v>63300170</v>
      </c>
      <c r="J5531" t="s">
        <v>1873</v>
      </c>
      <c r="K5531" s="3"/>
      <c r="L5531" s="3">
        <v>85098.508893840437</v>
      </c>
      <c r="M5531" s="3">
        <v>87651.464160655625</v>
      </c>
      <c r="N5531" s="107"/>
      <c r="O5531" s="100"/>
      <c r="P5531" s="3">
        <f t="shared" si="86"/>
        <v>172749.97305449605</v>
      </c>
    </row>
    <row r="5532" spans="1:16" x14ac:dyDescent="0.35">
      <c r="A5532" t="s">
        <v>76</v>
      </c>
      <c r="C5532" t="s">
        <v>11</v>
      </c>
      <c r="D5532" t="s">
        <v>103</v>
      </c>
      <c r="E5532" t="s">
        <v>184</v>
      </c>
      <c r="F5532" t="s">
        <v>185</v>
      </c>
      <c r="G5532">
        <v>5240</v>
      </c>
      <c r="H5532" t="s">
        <v>181</v>
      </c>
      <c r="I5532">
        <v>63300040</v>
      </c>
      <c r="J5532" t="s">
        <v>1515</v>
      </c>
      <c r="K5532" s="3"/>
      <c r="L5532" s="3">
        <v>22499.082803862028</v>
      </c>
      <c r="M5532" s="3">
        <v>23174.055287977888</v>
      </c>
      <c r="N5532" s="107"/>
      <c r="O5532" s="100"/>
      <c r="P5532" s="3">
        <f t="shared" si="86"/>
        <v>45673.138091839915</v>
      </c>
    </row>
    <row r="5533" spans="1:16" x14ac:dyDescent="0.35">
      <c r="A5533" t="s">
        <v>76</v>
      </c>
      <c r="C5533" t="s">
        <v>11</v>
      </c>
      <c r="D5533" t="s">
        <v>103</v>
      </c>
      <c r="E5533" t="s">
        <v>184</v>
      </c>
      <c r="F5533" t="s">
        <v>185</v>
      </c>
      <c r="G5533">
        <v>5240</v>
      </c>
      <c r="H5533" t="s">
        <v>181</v>
      </c>
      <c r="I5533">
        <v>63300080</v>
      </c>
      <c r="J5533" t="s">
        <v>91</v>
      </c>
      <c r="K5533" s="3"/>
      <c r="L5533" s="3">
        <v>102602.32415429772</v>
      </c>
      <c r="M5533" s="3">
        <v>105680.39387892667</v>
      </c>
      <c r="N5533" s="107"/>
      <c r="O5533" s="100"/>
      <c r="P5533" s="3">
        <f t="shared" si="86"/>
        <v>208282.7180332244</v>
      </c>
    </row>
    <row r="5534" spans="1:16" x14ac:dyDescent="0.35">
      <c r="A5534" t="s">
        <v>76</v>
      </c>
      <c r="C5534" t="s">
        <v>11</v>
      </c>
      <c r="D5534" t="s">
        <v>103</v>
      </c>
      <c r="E5534" t="s">
        <v>184</v>
      </c>
      <c r="F5534" t="s">
        <v>185</v>
      </c>
      <c r="G5534">
        <v>5240</v>
      </c>
      <c r="H5534" t="s">
        <v>181</v>
      </c>
      <c r="I5534">
        <v>63300100</v>
      </c>
      <c r="J5534" t="s">
        <v>1869</v>
      </c>
      <c r="K5534" s="3"/>
      <c r="L5534" s="3">
        <v>31050.703362484837</v>
      </c>
      <c r="M5534" s="3">
        <v>31982.224463359387</v>
      </c>
      <c r="N5534" s="107"/>
      <c r="O5534" s="100"/>
      <c r="P5534" s="3">
        <f t="shared" si="86"/>
        <v>63032.927825844221</v>
      </c>
    </row>
    <row r="5535" spans="1:16" x14ac:dyDescent="0.35">
      <c r="A5535" t="s">
        <v>76</v>
      </c>
      <c r="C5535" t="s">
        <v>11</v>
      </c>
      <c r="D5535" t="s">
        <v>103</v>
      </c>
      <c r="E5535" t="s">
        <v>184</v>
      </c>
      <c r="F5535" t="s">
        <v>185</v>
      </c>
      <c r="G5535">
        <v>5240</v>
      </c>
      <c r="H5535" t="s">
        <v>181</v>
      </c>
      <c r="I5535">
        <v>63300130</v>
      </c>
      <c r="J5535" t="s">
        <v>1896</v>
      </c>
      <c r="K5535" s="3"/>
      <c r="L5535" s="3">
        <v>13500.3058069</v>
      </c>
      <c r="M5535" s="3">
        <v>1749.9343266385854</v>
      </c>
      <c r="N5535" s="107"/>
      <c r="O5535" s="100"/>
      <c r="P5535" s="3">
        <f t="shared" si="86"/>
        <v>15250.240133538586</v>
      </c>
    </row>
    <row r="5536" spans="1:16" x14ac:dyDescent="0.35">
      <c r="A5536" t="s">
        <v>76</v>
      </c>
      <c r="C5536" t="s">
        <v>11</v>
      </c>
      <c r="D5536" t="s">
        <v>103</v>
      </c>
      <c r="E5536" t="s">
        <v>184</v>
      </c>
      <c r="F5536" t="s">
        <v>185</v>
      </c>
      <c r="G5536">
        <v>5240</v>
      </c>
      <c r="H5536" t="s">
        <v>181</v>
      </c>
      <c r="I5536">
        <v>63300170</v>
      </c>
      <c r="J5536" t="s">
        <v>1873</v>
      </c>
      <c r="K5536" s="3"/>
      <c r="L5536" s="3">
        <v>34070.039674419641</v>
      </c>
      <c r="M5536" s="3">
        <v>35092.140864652232</v>
      </c>
      <c r="N5536" s="107"/>
      <c r="O5536" s="100"/>
      <c r="P5536" s="3">
        <f t="shared" si="86"/>
        <v>69162.18053907188</v>
      </c>
    </row>
    <row r="5537" spans="1:16" x14ac:dyDescent="0.35">
      <c r="A5537" t="s">
        <v>76</v>
      </c>
      <c r="C5537" t="s">
        <v>11</v>
      </c>
      <c r="D5537" t="s">
        <v>103</v>
      </c>
      <c r="E5537" t="s">
        <v>186</v>
      </c>
      <c r="F5537" t="s">
        <v>187</v>
      </c>
      <c r="G5537">
        <v>5240</v>
      </c>
      <c r="H5537" t="s">
        <v>181</v>
      </c>
      <c r="I5537">
        <v>63300040</v>
      </c>
      <c r="J5537" t="s">
        <v>1515</v>
      </c>
      <c r="K5537" s="3"/>
      <c r="L5537" s="3">
        <v>17433.572560866</v>
      </c>
      <c r="M5537" s="3">
        <v>17956.57973769198</v>
      </c>
      <c r="N5537" s="107"/>
      <c r="O5537" s="100"/>
      <c r="P5537" s="3">
        <f t="shared" si="86"/>
        <v>35390.15229855798</v>
      </c>
    </row>
    <row r="5538" spans="1:16" x14ac:dyDescent="0.35">
      <c r="A5538" t="s">
        <v>76</v>
      </c>
      <c r="C5538" t="s">
        <v>11</v>
      </c>
      <c r="D5538" t="s">
        <v>103</v>
      </c>
      <c r="E5538" t="s">
        <v>186</v>
      </c>
      <c r="F5538" t="s">
        <v>187</v>
      </c>
      <c r="G5538">
        <v>5240</v>
      </c>
      <c r="H5538" t="s">
        <v>181</v>
      </c>
      <c r="I5538">
        <v>63300080</v>
      </c>
      <c r="J5538" t="s">
        <v>91</v>
      </c>
      <c r="K5538" s="3"/>
      <c r="L5538" s="3">
        <v>50474.343414316798</v>
      </c>
      <c r="M5538" s="3">
        <v>51988.573716746301</v>
      </c>
      <c r="N5538" s="107"/>
      <c r="O5538" s="100"/>
      <c r="P5538" s="3">
        <f t="shared" si="86"/>
        <v>102462.91713106309</v>
      </c>
    </row>
    <row r="5539" spans="1:16" x14ac:dyDescent="0.35">
      <c r="A5539" t="s">
        <v>76</v>
      </c>
      <c r="C5539" t="s">
        <v>11</v>
      </c>
      <c r="D5539" t="s">
        <v>103</v>
      </c>
      <c r="E5539" t="s">
        <v>186</v>
      </c>
      <c r="F5539" t="s">
        <v>187</v>
      </c>
      <c r="G5539">
        <v>5240</v>
      </c>
      <c r="H5539" t="s">
        <v>181</v>
      </c>
      <c r="I5539">
        <v>63300100</v>
      </c>
      <c r="J5539" t="s">
        <v>1869</v>
      </c>
      <c r="K5539" s="3"/>
      <c r="L5539" s="3">
        <v>15275.130243806399</v>
      </c>
      <c r="M5539" s="3">
        <v>15733.38415112059</v>
      </c>
      <c r="N5539" s="107"/>
      <c r="O5539" s="100"/>
      <c r="P5539" s="3">
        <f t="shared" si="86"/>
        <v>31008.514394926991</v>
      </c>
    </row>
    <row r="5540" spans="1:16" x14ac:dyDescent="0.35">
      <c r="A5540" t="s">
        <v>76</v>
      </c>
      <c r="C5540" t="s">
        <v>11</v>
      </c>
      <c r="D5540" t="s">
        <v>103</v>
      </c>
      <c r="E5540" t="s">
        <v>186</v>
      </c>
      <c r="F5540" t="s">
        <v>187</v>
      </c>
      <c r="G5540">
        <v>5240</v>
      </c>
      <c r="H5540" t="s">
        <v>181</v>
      </c>
      <c r="I5540">
        <v>63300130</v>
      </c>
      <c r="J5540" t="s">
        <v>1896</v>
      </c>
      <c r="K5540" s="3"/>
      <c r="L5540" s="3">
        <v>6641.3609740000002</v>
      </c>
      <c r="M5540" s="3">
        <v>7236.6603894904092</v>
      </c>
      <c r="N5540" s="107"/>
      <c r="O5540" s="100"/>
      <c r="P5540" s="3">
        <f t="shared" si="86"/>
        <v>13878.02136349041</v>
      </c>
    </row>
    <row r="5541" spans="1:16" x14ac:dyDescent="0.35">
      <c r="A5541" t="s">
        <v>76</v>
      </c>
      <c r="C5541" t="s">
        <v>11</v>
      </c>
      <c r="D5541" t="s">
        <v>103</v>
      </c>
      <c r="E5541" t="s">
        <v>186</v>
      </c>
      <c r="F5541" t="s">
        <v>187</v>
      </c>
      <c r="G5541">
        <v>5240</v>
      </c>
      <c r="H5541" t="s">
        <v>181</v>
      </c>
      <c r="I5541">
        <v>63300170</v>
      </c>
      <c r="J5541" t="s">
        <v>1873</v>
      </c>
      <c r="K5541" s="3"/>
      <c r="L5541" s="3">
        <v>26399.409877882801</v>
      </c>
      <c r="M5541" s="3">
        <v>27191.392174219283</v>
      </c>
      <c r="N5541" s="107"/>
      <c r="O5541" s="100"/>
      <c r="P5541" s="3">
        <f t="shared" si="86"/>
        <v>53590.802052102081</v>
      </c>
    </row>
    <row r="5542" spans="1:16" x14ac:dyDescent="0.35">
      <c r="A5542" t="s">
        <v>76</v>
      </c>
      <c r="C5542" t="s">
        <v>11</v>
      </c>
      <c r="D5542" t="s">
        <v>103</v>
      </c>
      <c r="E5542" t="s">
        <v>188</v>
      </c>
      <c r="F5542" t="s">
        <v>189</v>
      </c>
      <c r="G5542">
        <v>5240</v>
      </c>
      <c r="H5542" t="s">
        <v>181</v>
      </c>
      <c r="I5542">
        <v>63300040</v>
      </c>
      <c r="J5542" t="s">
        <v>1515</v>
      </c>
      <c r="K5542" s="3"/>
      <c r="L5542" s="3">
        <v>66388.04749575608</v>
      </c>
      <c r="M5542" s="3">
        <v>68379.688920628774</v>
      </c>
      <c r="N5542" s="107"/>
      <c r="O5542" s="100"/>
      <c r="P5542" s="3">
        <f t="shared" si="86"/>
        <v>134767.73641638487</v>
      </c>
    </row>
    <row r="5543" spans="1:16" x14ac:dyDescent="0.35">
      <c r="A5543" t="s">
        <v>76</v>
      </c>
      <c r="C5543" t="s">
        <v>11</v>
      </c>
      <c r="D5543" t="s">
        <v>103</v>
      </c>
      <c r="E5543" t="s">
        <v>188</v>
      </c>
      <c r="F5543" t="s">
        <v>189</v>
      </c>
      <c r="G5543">
        <v>5240</v>
      </c>
      <c r="H5543" t="s">
        <v>181</v>
      </c>
      <c r="I5543">
        <v>63300080</v>
      </c>
      <c r="J5543" t="s">
        <v>91</v>
      </c>
      <c r="K5543" s="3"/>
      <c r="L5543" s="3">
        <v>192209.20417818904</v>
      </c>
      <c r="M5543" s="3">
        <v>197975.48030353471</v>
      </c>
      <c r="N5543" s="107"/>
      <c r="O5543" s="100"/>
      <c r="P5543" s="3">
        <f t="shared" si="86"/>
        <v>390184.68448172376</v>
      </c>
    </row>
    <row r="5544" spans="1:16" x14ac:dyDescent="0.35">
      <c r="A5544" t="s">
        <v>76</v>
      </c>
      <c r="C5544" t="s">
        <v>11</v>
      </c>
      <c r="D5544" t="s">
        <v>103</v>
      </c>
      <c r="E5544" t="s">
        <v>188</v>
      </c>
      <c r="F5544" t="s">
        <v>189</v>
      </c>
      <c r="G5544">
        <v>5240</v>
      </c>
      <c r="H5544" t="s">
        <v>181</v>
      </c>
      <c r="I5544">
        <v>63300100</v>
      </c>
      <c r="J5544" t="s">
        <v>1869</v>
      </c>
      <c r="K5544" s="3"/>
      <c r="L5544" s="3">
        <v>58168.574948662477</v>
      </c>
      <c r="M5544" s="3">
        <v>59913.632197122351</v>
      </c>
      <c r="N5544" s="107"/>
      <c r="O5544" s="100"/>
      <c r="P5544" s="3">
        <f t="shared" si="86"/>
        <v>118082.20714578484</v>
      </c>
    </row>
    <row r="5545" spans="1:16" x14ac:dyDescent="0.35">
      <c r="A5545" t="s">
        <v>76</v>
      </c>
      <c r="C5545" t="s">
        <v>11</v>
      </c>
      <c r="D5545" t="s">
        <v>103</v>
      </c>
      <c r="E5545" t="s">
        <v>188</v>
      </c>
      <c r="F5545" t="s">
        <v>189</v>
      </c>
      <c r="G5545">
        <v>5240</v>
      </c>
      <c r="H5545" t="s">
        <v>181</v>
      </c>
      <c r="I5545">
        <v>63300130</v>
      </c>
      <c r="J5545" t="s">
        <v>1896</v>
      </c>
      <c r="K5545" s="3"/>
      <c r="L5545" s="3">
        <v>25290.684748199998</v>
      </c>
      <c r="M5545" s="3">
        <v>16844.041523125365</v>
      </c>
      <c r="N5545" s="107"/>
      <c r="O5545" s="100"/>
      <c r="P5545" s="3">
        <f t="shared" si="86"/>
        <v>42134.726271325359</v>
      </c>
    </row>
    <row r="5546" spans="1:16" x14ac:dyDescent="0.35">
      <c r="A5546" t="s">
        <v>76</v>
      </c>
      <c r="C5546" t="s">
        <v>11</v>
      </c>
      <c r="D5546" t="s">
        <v>103</v>
      </c>
      <c r="E5546" t="s">
        <v>188</v>
      </c>
      <c r="F5546" t="s">
        <v>189</v>
      </c>
      <c r="G5546">
        <v>5240</v>
      </c>
      <c r="H5546" t="s">
        <v>181</v>
      </c>
      <c r="I5546">
        <v>63300170</v>
      </c>
      <c r="J5546" t="s">
        <v>1873</v>
      </c>
      <c r="K5546" s="3"/>
      <c r="L5546" s="3">
        <v>100530.47192214493</v>
      </c>
      <c r="M5546" s="3">
        <v>103546.38607980928</v>
      </c>
      <c r="N5546" s="107"/>
      <c r="O5546" s="100"/>
      <c r="P5546" s="3">
        <f t="shared" si="86"/>
        <v>204076.85800195421</v>
      </c>
    </row>
    <row r="5547" spans="1:16" x14ac:dyDescent="0.35">
      <c r="A5547" t="s">
        <v>76</v>
      </c>
      <c r="C5547" t="s">
        <v>11</v>
      </c>
      <c r="D5547" t="s">
        <v>103</v>
      </c>
      <c r="E5547" t="s">
        <v>147</v>
      </c>
      <c r="F5547" t="s">
        <v>148</v>
      </c>
      <c r="G5547">
        <v>5325</v>
      </c>
      <c r="H5547" t="s">
        <v>146</v>
      </c>
      <c r="I5547">
        <v>63300040</v>
      </c>
      <c r="J5547" t="s">
        <v>1515</v>
      </c>
      <c r="K5547" s="3"/>
      <c r="L5547" s="3">
        <v>34272.165488662475</v>
      </c>
      <c r="M5547" s="3">
        <v>35300.330453322349</v>
      </c>
      <c r="N5547" s="107"/>
      <c r="O5547" s="100"/>
      <c r="P5547" s="3">
        <f t="shared" si="86"/>
        <v>69572.495941984816</v>
      </c>
    </row>
    <row r="5548" spans="1:16" x14ac:dyDescent="0.35">
      <c r="A5548" t="s">
        <v>76</v>
      </c>
      <c r="C5548" t="s">
        <v>11</v>
      </c>
      <c r="D5548" t="s">
        <v>103</v>
      </c>
      <c r="E5548" t="s">
        <v>147</v>
      </c>
      <c r="F5548" t="s">
        <v>148</v>
      </c>
      <c r="G5548">
        <v>5325</v>
      </c>
      <c r="H5548" t="s">
        <v>146</v>
      </c>
      <c r="I5548">
        <v>63300080</v>
      </c>
      <c r="J5548" t="s">
        <v>91</v>
      </c>
      <c r="K5548" s="3"/>
      <c r="L5548" s="3">
        <v>99226.079129079924</v>
      </c>
      <c r="M5548" s="3">
        <v>102202.86150295232</v>
      </c>
      <c r="N5548" s="107"/>
      <c r="O5548" s="100"/>
      <c r="P5548" s="3">
        <f t="shared" si="86"/>
        <v>201428.94063203223</v>
      </c>
    </row>
    <row r="5549" spans="1:16" x14ac:dyDescent="0.35">
      <c r="A5549" t="s">
        <v>76</v>
      </c>
      <c r="C5549" t="s">
        <v>11</v>
      </c>
      <c r="D5549" t="s">
        <v>103</v>
      </c>
      <c r="E5549" t="s">
        <v>147</v>
      </c>
      <c r="F5549" t="s">
        <v>148</v>
      </c>
      <c r="G5549">
        <v>5325</v>
      </c>
      <c r="H5549" t="s">
        <v>146</v>
      </c>
      <c r="I5549">
        <v>63300100</v>
      </c>
      <c r="J5549" t="s">
        <v>1869</v>
      </c>
      <c r="K5549" s="3"/>
      <c r="L5549" s="3">
        <v>30028.944999589981</v>
      </c>
      <c r="M5549" s="3">
        <v>30929.813349577675</v>
      </c>
      <c r="N5549" s="107"/>
      <c r="O5549" s="100"/>
      <c r="P5549" s="3">
        <f t="shared" si="86"/>
        <v>60958.758349167656</v>
      </c>
    </row>
    <row r="5550" spans="1:16" x14ac:dyDescent="0.35">
      <c r="A5550" t="s">
        <v>76</v>
      </c>
      <c r="C5550" t="s">
        <v>11</v>
      </c>
      <c r="D5550" t="s">
        <v>103</v>
      </c>
      <c r="E5550" t="s">
        <v>147</v>
      </c>
      <c r="F5550" t="s">
        <v>148</v>
      </c>
      <c r="G5550">
        <v>5325</v>
      </c>
      <c r="H5550" t="s">
        <v>146</v>
      </c>
      <c r="I5550">
        <v>63300110</v>
      </c>
      <c r="J5550" t="s">
        <v>1866</v>
      </c>
      <c r="K5550" s="3"/>
      <c r="L5550" s="3">
        <v>162.1986814</v>
      </c>
      <c r="M5550" s="3">
        <v>345.69089914818881</v>
      </c>
      <c r="N5550" s="107"/>
      <c r="O5550" s="100"/>
      <c r="P5550" s="3">
        <f t="shared" si="86"/>
        <v>507.8895805481888</v>
      </c>
    </row>
    <row r="5551" spans="1:16" x14ac:dyDescent="0.35">
      <c r="A5551" t="s">
        <v>76</v>
      </c>
      <c r="C5551" t="s">
        <v>11</v>
      </c>
      <c r="D5551" t="s">
        <v>103</v>
      </c>
      <c r="E5551" t="s">
        <v>147</v>
      </c>
      <c r="F5551" t="s">
        <v>148</v>
      </c>
      <c r="G5551">
        <v>5325</v>
      </c>
      <c r="H5551" t="s">
        <v>146</v>
      </c>
      <c r="I5551">
        <v>63300130</v>
      </c>
      <c r="J5551" t="s">
        <v>1896</v>
      </c>
      <c r="K5551" s="3"/>
      <c r="L5551" s="3">
        <v>13056.0630387</v>
      </c>
      <c r="M5551" s="3">
        <v>27826.133555630971</v>
      </c>
      <c r="N5551" s="107"/>
      <c r="O5551" s="100"/>
      <c r="P5551" s="3">
        <f t="shared" si="86"/>
        <v>40882.19659433097</v>
      </c>
    </row>
    <row r="5552" spans="1:16" x14ac:dyDescent="0.35">
      <c r="A5552" t="s">
        <v>76</v>
      </c>
      <c r="C5552" t="s">
        <v>11</v>
      </c>
      <c r="D5552" t="s">
        <v>103</v>
      </c>
      <c r="E5552" t="s">
        <v>147</v>
      </c>
      <c r="F5552" t="s">
        <v>148</v>
      </c>
      <c r="G5552">
        <v>5325</v>
      </c>
      <c r="H5552" t="s">
        <v>146</v>
      </c>
      <c r="I5552">
        <v>63300170</v>
      </c>
      <c r="J5552" t="s">
        <v>1873</v>
      </c>
      <c r="K5552" s="3"/>
      <c r="L5552" s="3">
        <v>51897.85059711746</v>
      </c>
      <c r="M5552" s="3">
        <v>53454.786115030984</v>
      </c>
      <c r="N5552" s="107"/>
      <c r="O5552" s="100"/>
      <c r="P5552" s="3">
        <f t="shared" si="86"/>
        <v>105352.63671214844</v>
      </c>
    </row>
    <row r="5553" spans="1:16" x14ac:dyDescent="0.35">
      <c r="A5553" t="s">
        <v>76</v>
      </c>
      <c r="C5553" t="s">
        <v>11</v>
      </c>
      <c r="D5553" t="s">
        <v>103</v>
      </c>
      <c r="E5553" t="s">
        <v>151</v>
      </c>
      <c r="F5553" t="s">
        <v>152</v>
      </c>
      <c r="G5553">
        <v>5325</v>
      </c>
      <c r="H5553" t="s">
        <v>146</v>
      </c>
      <c r="I5553">
        <v>63300040</v>
      </c>
      <c r="J5553" t="s">
        <v>1515</v>
      </c>
      <c r="K5553" s="3"/>
      <c r="L5553" s="3">
        <v>13686.241375800004</v>
      </c>
      <c r="M5553" s="3">
        <v>14096.828617074005</v>
      </c>
      <c r="N5553" s="107"/>
      <c r="O5553" s="100"/>
      <c r="P5553" s="3">
        <f t="shared" si="86"/>
        <v>27783.069992874007</v>
      </c>
    </row>
    <row r="5554" spans="1:16" x14ac:dyDescent="0.35">
      <c r="A5554" t="s">
        <v>76</v>
      </c>
      <c r="C5554" t="s">
        <v>11</v>
      </c>
      <c r="D5554" t="s">
        <v>103</v>
      </c>
      <c r="E5554" t="s">
        <v>151</v>
      </c>
      <c r="F5554" t="s">
        <v>152</v>
      </c>
      <c r="G5554">
        <v>5325</v>
      </c>
      <c r="H5554" t="s">
        <v>146</v>
      </c>
      <c r="I5554">
        <v>63300080</v>
      </c>
      <c r="J5554" t="s">
        <v>91</v>
      </c>
      <c r="K5554" s="3"/>
      <c r="L5554" s="3">
        <v>39624.927411840006</v>
      </c>
      <c r="M5554" s="3">
        <v>40813.675234195209</v>
      </c>
      <c r="N5554" s="107"/>
      <c r="O5554" s="100"/>
      <c r="P5554" s="3">
        <f t="shared" si="86"/>
        <v>80438.602646035215</v>
      </c>
    </row>
    <row r="5555" spans="1:16" x14ac:dyDescent="0.35">
      <c r="A5555" t="s">
        <v>76</v>
      </c>
      <c r="C5555" t="s">
        <v>11</v>
      </c>
      <c r="D5555" t="s">
        <v>103</v>
      </c>
      <c r="E5555" t="s">
        <v>151</v>
      </c>
      <c r="F5555" t="s">
        <v>152</v>
      </c>
      <c r="G5555">
        <v>5325</v>
      </c>
      <c r="H5555" t="s">
        <v>146</v>
      </c>
      <c r="I5555">
        <v>63300100</v>
      </c>
      <c r="J5555" t="s">
        <v>1869</v>
      </c>
      <c r="K5555" s="3"/>
      <c r="L5555" s="3">
        <v>11991.754348320002</v>
      </c>
      <c r="M5555" s="3">
        <v>12351.506978769605</v>
      </c>
      <c r="N5555" s="107"/>
      <c r="O5555" s="100"/>
      <c r="P5555" s="3">
        <f t="shared" si="86"/>
        <v>24343.261327089607</v>
      </c>
    </row>
    <row r="5556" spans="1:16" x14ac:dyDescent="0.35">
      <c r="A5556" t="s">
        <v>76</v>
      </c>
      <c r="C5556" t="s">
        <v>11</v>
      </c>
      <c r="D5556" t="s">
        <v>103</v>
      </c>
      <c r="E5556" t="s">
        <v>151</v>
      </c>
      <c r="F5556" t="s">
        <v>152</v>
      </c>
      <c r="G5556">
        <v>5325</v>
      </c>
      <c r="H5556" t="s">
        <v>146</v>
      </c>
      <c r="I5556">
        <v>63300110</v>
      </c>
      <c r="J5556" t="s">
        <v>1866</v>
      </c>
      <c r="K5556" s="3"/>
      <c r="L5556" s="3">
        <v>101.9531116</v>
      </c>
      <c r="M5556" s="3">
        <v>5804.5374371399366</v>
      </c>
      <c r="N5556" s="107"/>
      <c r="O5556" s="100"/>
      <c r="P5556" s="3">
        <f t="shared" si="86"/>
        <v>5906.4905487399365</v>
      </c>
    </row>
    <row r="5557" spans="1:16" x14ac:dyDescent="0.35">
      <c r="A5557" t="s">
        <v>76</v>
      </c>
      <c r="C5557" t="s">
        <v>11</v>
      </c>
      <c r="D5557" t="s">
        <v>103</v>
      </c>
      <c r="E5557" t="s">
        <v>151</v>
      </c>
      <c r="F5557" t="s">
        <v>152</v>
      </c>
      <c r="G5557">
        <v>5325</v>
      </c>
      <c r="H5557" t="s">
        <v>146</v>
      </c>
      <c r="I5557">
        <v>63300130</v>
      </c>
      <c r="J5557" t="s">
        <v>1896</v>
      </c>
      <c r="K5557" s="3"/>
      <c r="L5557" s="3">
        <v>5213.8062342000003</v>
      </c>
      <c r="M5557" s="3">
        <v>16449.050796487125</v>
      </c>
      <c r="N5557" s="107"/>
      <c r="O5557" s="100"/>
      <c r="P5557" s="3">
        <f t="shared" si="86"/>
        <v>21662.857030687126</v>
      </c>
    </row>
    <row r="5558" spans="1:16" x14ac:dyDescent="0.35">
      <c r="A5558" t="s">
        <v>76</v>
      </c>
      <c r="C5558" t="s">
        <v>11</v>
      </c>
      <c r="D5558" t="s">
        <v>103</v>
      </c>
      <c r="E5558" t="s">
        <v>151</v>
      </c>
      <c r="F5558" t="s">
        <v>152</v>
      </c>
      <c r="G5558">
        <v>5325</v>
      </c>
      <c r="H5558" t="s">
        <v>146</v>
      </c>
      <c r="I5558">
        <v>63300170</v>
      </c>
      <c r="J5558" t="s">
        <v>1873</v>
      </c>
      <c r="K5558" s="3"/>
      <c r="L5558" s="3">
        <v>20724.879797640006</v>
      </c>
      <c r="M5558" s="3">
        <v>21346.626191569205</v>
      </c>
      <c r="N5558" s="107"/>
      <c r="O5558" s="100"/>
      <c r="P5558" s="3">
        <f t="shared" si="86"/>
        <v>42071.50598920921</v>
      </c>
    </row>
    <row r="5559" spans="1:16" x14ac:dyDescent="0.35">
      <c r="A5559" t="s">
        <v>76</v>
      </c>
      <c r="C5559" t="s">
        <v>11</v>
      </c>
      <c r="D5559" t="s">
        <v>103</v>
      </c>
      <c r="E5559" t="s">
        <v>155</v>
      </c>
      <c r="F5559" t="s">
        <v>156</v>
      </c>
      <c r="G5559">
        <v>5325</v>
      </c>
      <c r="H5559" t="s">
        <v>146</v>
      </c>
      <c r="I5559">
        <v>63300040</v>
      </c>
      <c r="J5559" t="s">
        <v>1515</v>
      </c>
      <c r="K5559" s="3"/>
      <c r="L5559" s="3">
        <v>34272.165488683502</v>
      </c>
      <c r="M5559" s="3">
        <v>35300.33045334401</v>
      </c>
      <c r="N5559" s="107"/>
      <c r="O5559" s="100"/>
      <c r="P5559" s="3">
        <f t="shared" si="86"/>
        <v>69572.495942027512</v>
      </c>
    </row>
    <row r="5560" spans="1:16" x14ac:dyDescent="0.35">
      <c r="A5560" t="s">
        <v>76</v>
      </c>
      <c r="C5560" t="s">
        <v>11</v>
      </c>
      <c r="D5560" t="s">
        <v>103</v>
      </c>
      <c r="E5560" t="s">
        <v>155</v>
      </c>
      <c r="F5560" t="s">
        <v>156</v>
      </c>
      <c r="G5560">
        <v>5325</v>
      </c>
      <c r="H5560" t="s">
        <v>146</v>
      </c>
      <c r="I5560">
        <v>63300080</v>
      </c>
      <c r="J5560" t="s">
        <v>91</v>
      </c>
      <c r="K5560" s="3"/>
      <c r="L5560" s="3">
        <v>99226.079129140824</v>
      </c>
      <c r="M5560" s="3">
        <v>102202.86150301504</v>
      </c>
      <c r="N5560" s="107"/>
      <c r="O5560" s="100"/>
      <c r="P5560" s="3">
        <f t="shared" si="86"/>
        <v>201428.94063215586</v>
      </c>
    </row>
    <row r="5561" spans="1:16" x14ac:dyDescent="0.35">
      <c r="A5561" t="s">
        <v>76</v>
      </c>
      <c r="C5561" t="s">
        <v>11</v>
      </c>
      <c r="D5561" t="s">
        <v>103</v>
      </c>
      <c r="E5561" t="s">
        <v>155</v>
      </c>
      <c r="F5561" t="s">
        <v>156</v>
      </c>
      <c r="G5561">
        <v>5325</v>
      </c>
      <c r="H5561" t="s">
        <v>146</v>
      </c>
      <c r="I5561">
        <v>63300100</v>
      </c>
      <c r="J5561" t="s">
        <v>1869</v>
      </c>
      <c r="K5561" s="3"/>
      <c r="L5561" s="3">
        <v>30028.944999608408</v>
      </c>
      <c r="M5561" s="3">
        <v>30929.813349596658</v>
      </c>
      <c r="N5561" s="107"/>
      <c r="O5561" s="100"/>
      <c r="P5561" s="3">
        <f t="shared" si="86"/>
        <v>60958.758349205062</v>
      </c>
    </row>
    <row r="5562" spans="1:16" x14ac:dyDescent="0.35">
      <c r="A5562" t="s">
        <v>76</v>
      </c>
      <c r="C5562" t="s">
        <v>11</v>
      </c>
      <c r="D5562" t="s">
        <v>103</v>
      </c>
      <c r="E5562" t="s">
        <v>155</v>
      </c>
      <c r="F5562" t="s">
        <v>156</v>
      </c>
      <c r="G5562">
        <v>5325</v>
      </c>
      <c r="H5562" t="s">
        <v>146</v>
      </c>
      <c r="I5562">
        <v>63300130</v>
      </c>
      <c r="J5562" t="s">
        <v>1896</v>
      </c>
      <c r="K5562" s="3"/>
      <c r="L5562" s="3">
        <v>13056.063038800005</v>
      </c>
      <c r="M5562" s="3">
        <v>24660.15796320454</v>
      </c>
      <c r="N5562" s="107"/>
      <c r="O5562" s="100"/>
      <c r="P5562" s="3">
        <f t="shared" si="86"/>
        <v>37716.221002004546</v>
      </c>
    </row>
    <row r="5563" spans="1:16" x14ac:dyDescent="0.35">
      <c r="A5563" t="s">
        <v>76</v>
      </c>
      <c r="C5563" t="s">
        <v>11</v>
      </c>
      <c r="D5563" t="s">
        <v>103</v>
      </c>
      <c r="E5563" t="s">
        <v>155</v>
      </c>
      <c r="F5563" t="s">
        <v>156</v>
      </c>
      <c r="G5563">
        <v>5325</v>
      </c>
      <c r="H5563" t="s">
        <v>146</v>
      </c>
      <c r="I5563">
        <v>63300170</v>
      </c>
      <c r="J5563" t="s">
        <v>1873</v>
      </c>
      <c r="K5563" s="3"/>
      <c r="L5563" s="3">
        <v>51897.850597149314</v>
      </c>
      <c r="M5563" s="3">
        <v>53454.786115063791</v>
      </c>
      <c r="N5563" s="107"/>
      <c r="O5563" s="100"/>
      <c r="P5563" s="3">
        <f t="shared" si="86"/>
        <v>105352.63671221311</v>
      </c>
    </row>
    <row r="5564" spans="1:16" x14ac:dyDescent="0.35">
      <c r="A5564" t="s">
        <v>76</v>
      </c>
      <c r="C5564" t="s">
        <v>11</v>
      </c>
      <c r="D5564" t="s">
        <v>103</v>
      </c>
      <c r="E5564" t="s">
        <v>157</v>
      </c>
      <c r="F5564" t="s">
        <v>158</v>
      </c>
      <c r="G5564">
        <v>5325</v>
      </c>
      <c r="H5564" t="s">
        <v>146</v>
      </c>
      <c r="I5564">
        <v>63300040</v>
      </c>
      <c r="J5564" t="s">
        <v>1515</v>
      </c>
      <c r="K5564" s="3"/>
      <c r="L5564" s="3">
        <v>13599.104739811501</v>
      </c>
      <c r="M5564" s="3">
        <v>14007.077882005846</v>
      </c>
      <c r="N5564" s="107"/>
      <c r="O5564" s="100"/>
      <c r="P5564" s="3">
        <f t="shared" si="86"/>
        <v>27606.182621817345</v>
      </c>
    </row>
    <row r="5565" spans="1:16" x14ac:dyDescent="0.35">
      <c r="A5565" t="s">
        <v>76</v>
      </c>
      <c r="C5565" t="s">
        <v>11</v>
      </c>
      <c r="D5565" t="s">
        <v>103</v>
      </c>
      <c r="E5565" t="s">
        <v>157</v>
      </c>
      <c r="F5565" t="s">
        <v>158</v>
      </c>
      <c r="G5565">
        <v>5325</v>
      </c>
      <c r="H5565" t="s">
        <v>146</v>
      </c>
      <c r="I5565">
        <v>63300080</v>
      </c>
      <c r="J5565" t="s">
        <v>91</v>
      </c>
      <c r="K5565" s="3"/>
      <c r="L5565" s="3">
        <v>39372.646103835199</v>
      </c>
      <c r="M5565" s="3">
        <v>40553.825486950256</v>
      </c>
      <c r="N5565" s="107"/>
      <c r="O5565" s="100"/>
      <c r="P5565" s="3">
        <f t="shared" si="86"/>
        <v>79926.471590785455</v>
      </c>
    </row>
    <row r="5566" spans="1:16" x14ac:dyDescent="0.35">
      <c r="A5566" t="s">
        <v>76</v>
      </c>
      <c r="C5566" t="s">
        <v>11</v>
      </c>
      <c r="D5566" t="s">
        <v>103</v>
      </c>
      <c r="E5566" t="s">
        <v>157</v>
      </c>
      <c r="F5566" t="s">
        <v>158</v>
      </c>
      <c r="G5566">
        <v>5325</v>
      </c>
      <c r="H5566" t="s">
        <v>146</v>
      </c>
      <c r="I5566">
        <v>63300100</v>
      </c>
      <c r="J5566" t="s">
        <v>1869</v>
      </c>
      <c r="K5566" s="3"/>
      <c r="L5566" s="3">
        <v>11915.406057739599</v>
      </c>
      <c r="M5566" s="3">
        <v>12272.868239471789</v>
      </c>
      <c r="N5566" s="107"/>
      <c r="O5566" s="100"/>
      <c r="P5566" s="3">
        <f t="shared" si="86"/>
        <v>24188.274297211388</v>
      </c>
    </row>
    <row r="5567" spans="1:16" x14ac:dyDescent="0.35">
      <c r="A5567" t="s">
        <v>76</v>
      </c>
      <c r="C5567" t="s">
        <v>11</v>
      </c>
      <c r="D5567" t="s">
        <v>103</v>
      </c>
      <c r="E5567" t="s">
        <v>157</v>
      </c>
      <c r="F5567" t="s">
        <v>158</v>
      </c>
      <c r="G5567">
        <v>5325</v>
      </c>
      <c r="H5567" t="s">
        <v>146</v>
      </c>
      <c r="I5567">
        <v>63300110</v>
      </c>
      <c r="J5567" t="s">
        <v>1866</v>
      </c>
      <c r="K5567" s="3"/>
      <c r="L5567" s="3">
        <v>157.5616</v>
      </c>
      <c r="M5567" s="3">
        <v>2090.5638609802195</v>
      </c>
      <c r="N5567" s="107"/>
      <c r="O5567" s="100"/>
      <c r="P5567" s="3">
        <f t="shared" si="86"/>
        <v>2248.1254609802195</v>
      </c>
    </row>
    <row r="5568" spans="1:16" x14ac:dyDescent="0.35">
      <c r="A5568" t="s">
        <v>76</v>
      </c>
      <c r="C5568" t="s">
        <v>11</v>
      </c>
      <c r="D5568" t="s">
        <v>103</v>
      </c>
      <c r="E5568" t="s">
        <v>157</v>
      </c>
      <c r="F5568" t="s">
        <v>158</v>
      </c>
      <c r="G5568">
        <v>5325</v>
      </c>
      <c r="H5568" t="s">
        <v>146</v>
      </c>
      <c r="I5568">
        <v>63300130</v>
      </c>
      <c r="J5568" t="s">
        <v>1896</v>
      </c>
      <c r="K5568" s="3"/>
      <c r="L5568" s="3">
        <v>5180.6113255</v>
      </c>
      <c r="M5568" s="3">
        <v>68737.552899152652</v>
      </c>
      <c r="N5568" s="107"/>
      <c r="O5568" s="100"/>
      <c r="P5568" s="3">
        <f t="shared" si="86"/>
        <v>73918.164224652646</v>
      </c>
    </row>
    <row r="5569" spans="1:16" x14ac:dyDescent="0.35">
      <c r="A5569" t="s">
        <v>76</v>
      </c>
      <c r="C5569" t="s">
        <v>11</v>
      </c>
      <c r="D5569" t="s">
        <v>103</v>
      </c>
      <c r="E5569" t="s">
        <v>157</v>
      </c>
      <c r="F5569" t="s">
        <v>158</v>
      </c>
      <c r="G5569">
        <v>5325</v>
      </c>
      <c r="H5569" t="s">
        <v>146</v>
      </c>
      <c r="I5569">
        <v>63300170</v>
      </c>
      <c r="J5569" t="s">
        <v>1873</v>
      </c>
      <c r="K5569" s="3"/>
      <c r="L5569" s="3">
        <v>20592.930034571702</v>
      </c>
      <c r="M5569" s="3">
        <v>21210.717935608853</v>
      </c>
      <c r="N5569" s="107"/>
      <c r="O5569" s="100"/>
      <c r="P5569" s="3">
        <f t="shared" si="86"/>
        <v>41803.647970180551</v>
      </c>
    </row>
    <row r="5570" spans="1:16" x14ac:dyDescent="0.35">
      <c r="A5570" t="s">
        <v>76</v>
      </c>
      <c r="C5570" t="s">
        <v>11</v>
      </c>
      <c r="D5570" t="s">
        <v>103</v>
      </c>
      <c r="E5570" t="s">
        <v>138</v>
      </c>
      <c r="F5570" t="s">
        <v>139</v>
      </c>
      <c r="G5570">
        <v>5327</v>
      </c>
      <c r="H5570" t="s">
        <v>137</v>
      </c>
      <c r="I5570">
        <v>63300040</v>
      </c>
      <c r="J5570" t="s">
        <v>1515</v>
      </c>
      <c r="K5570" s="3"/>
      <c r="L5570" s="3">
        <v>39111.039541339502</v>
      </c>
      <c r="M5570" s="3">
        <v>40284.370727579684</v>
      </c>
      <c r="N5570" s="107"/>
      <c r="O5570" s="100"/>
      <c r="P5570" s="3">
        <f t="shared" si="86"/>
        <v>79395.410268919193</v>
      </c>
    </row>
    <row r="5571" spans="1:16" x14ac:dyDescent="0.35">
      <c r="A5571" t="s">
        <v>76</v>
      </c>
      <c r="C5571" t="s">
        <v>11</v>
      </c>
      <c r="D5571" t="s">
        <v>103</v>
      </c>
      <c r="E5571" t="s">
        <v>138</v>
      </c>
      <c r="F5571" t="s">
        <v>139</v>
      </c>
      <c r="G5571">
        <v>5327</v>
      </c>
      <c r="H5571" t="s">
        <v>137</v>
      </c>
      <c r="I5571">
        <v>63300080</v>
      </c>
      <c r="J5571" t="s">
        <v>91</v>
      </c>
      <c r="K5571" s="3"/>
      <c r="L5571" s="3">
        <v>113235.7716244496</v>
      </c>
      <c r="M5571" s="3">
        <v>116632.8447731831</v>
      </c>
      <c r="N5571" s="107"/>
      <c r="O5571" s="100"/>
      <c r="P5571" s="3">
        <f t="shared" si="86"/>
        <v>229868.61639763269</v>
      </c>
    </row>
    <row r="5572" spans="1:16" x14ac:dyDescent="0.35">
      <c r="A5572" t="s">
        <v>76</v>
      </c>
      <c r="C5572" t="s">
        <v>11</v>
      </c>
      <c r="D5572" t="s">
        <v>103</v>
      </c>
      <c r="E5572" t="s">
        <v>138</v>
      </c>
      <c r="F5572" t="s">
        <v>139</v>
      </c>
      <c r="G5572">
        <v>5327</v>
      </c>
      <c r="H5572" t="s">
        <v>137</v>
      </c>
      <c r="I5572">
        <v>63300100</v>
      </c>
      <c r="J5572" t="s">
        <v>1869</v>
      </c>
      <c r="K5572" s="3"/>
      <c r="L5572" s="3">
        <v>34268.720360030798</v>
      </c>
      <c r="M5572" s="3">
        <v>35296.781970831726</v>
      </c>
      <c r="N5572" s="107"/>
      <c r="O5572" s="100"/>
      <c r="P5572" s="3">
        <f t="shared" ref="P5572:P5635" si="87">SUM(L5572:N5572)</f>
        <v>69565.502330862524</v>
      </c>
    </row>
    <row r="5573" spans="1:16" x14ac:dyDescent="0.35">
      <c r="A5573" t="s">
        <v>76</v>
      </c>
      <c r="C5573" t="s">
        <v>11</v>
      </c>
      <c r="D5573" t="s">
        <v>103</v>
      </c>
      <c r="E5573" t="s">
        <v>138</v>
      </c>
      <c r="F5573" t="s">
        <v>139</v>
      </c>
      <c r="G5573">
        <v>5327</v>
      </c>
      <c r="H5573" t="s">
        <v>137</v>
      </c>
      <c r="I5573">
        <v>63300130</v>
      </c>
      <c r="J5573" t="s">
        <v>1896</v>
      </c>
      <c r="K5573" s="3"/>
      <c r="L5573" s="3">
        <v>14899.443632099999</v>
      </c>
      <c r="M5573" s="3">
        <v>18075.65289936859</v>
      </c>
      <c r="N5573" s="107"/>
      <c r="O5573" s="100"/>
      <c r="P5573" s="3">
        <f t="shared" si="87"/>
        <v>32975.096531468589</v>
      </c>
    </row>
    <row r="5574" spans="1:16" x14ac:dyDescent="0.35">
      <c r="A5574" t="s">
        <v>76</v>
      </c>
      <c r="C5574" t="s">
        <v>11</v>
      </c>
      <c r="D5574" t="s">
        <v>103</v>
      </c>
      <c r="E5574" t="s">
        <v>138</v>
      </c>
      <c r="F5574" t="s">
        <v>139</v>
      </c>
      <c r="G5574">
        <v>5327</v>
      </c>
      <c r="H5574" t="s">
        <v>137</v>
      </c>
      <c r="I5574">
        <v>63300170</v>
      </c>
      <c r="J5574" t="s">
        <v>1873</v>
      </c>
      <c r="K5574" s="3"/>
      <c r="L5574" s="3">
        <v>59225.288448314102</v>
      </c>
      <c r="M5574" s="3">
        <v>61002.047101763528</v>
      </c>
      <c r="N5574" s="107"/>
      <c r="O5574" s="100"/>
      <c r="P5574" s="3">
        <f t="shared" si="87"/>
        <v>120227.33555007764</v>
      </c>
    </row>
    <row r="5575" spans="1:16" x14ac:dyDescent="0.35">
      <c r="A5575" t="s">
        <v>76</v>
      </c>
      <c r="C5575" t="s">
        <v>11</v>
      </c>
      <c r="D5575" t="s">
        <v>103</v>
      </c>
      <c r="E5575" t="s">
        <v>140</v>
      </c>
      <c r="F5575" t="s">
        <v>141</v>
      </c>
      <c r="G5575">
        <v>5327</v>
      </c>
      <c r="H5575" t="s">
        <v>137</v>
      </c>
      <c r="I5575">
        <v>63300040</v>
      </c>
      <c r="J5575" t="s">
        <v>1515</v>
      </c>
      <c r="K5575" s="3"/>
      <c r="L5575" s="3">
        <v>3593.9123128439996</v>
      </c>
      <c r="M5575" s="3">
        <v>3701.7296822293197</v>
      </c>
      <c r="N5575" s="107"/>
      <c r="O5575" s="100"/>
      <c r="P5575" s="3">
        <f t="shared" si="87"/>
        <v>7295.6419950733198</v>
      </c>
    </row>
    <row r="5576" spans="1:16" x14ac:dyDescent="0.35">
      <c r="A5576" t="s">
        <v>76</v>
      </c>
      <c r="C5576" t="s">
        <v>11</v>
      </c>
      <c r="D5576" t="s">
        <v>103</v>
      </c>
      <c r="E5576" t="s">
        <v>140</v>
      </c>
      <c r="F5576" t="s">
        <v>141</v>
      </c>
      <c r="G5576">
        <v>5327</v>
      </c>
      <c r="H5576" t="s">
        <v>137</v>
      </c>
      <c r="I5576">
        <v>63300080</v>
      </c>
      <c r="J5576" t="s">
        <v>91</v>
      </c>
      <c r="K5576" s="3"/>
      <c r="L5576" s="3">
        <v>10405.231839091201</v>
      </c>
      <c r="M5576" s="3">
        <v>10717.388794263936</v>
      </c>
      <c r="N5576" s="107"/>
      <c r="O5576" s="100"/>
      <c r="P5576" s="3">
        <f t="shared" si="87"/>
        <v>21122.620633355138</v>
      </c>
    </row>
    <row r="5577" spans="1:16" x14ac:dyDescent="0.35">
      <c r="A5577" t="s">
        <v>76</v>
      </c>
      <c r="C5577" t="s">
        <v>11</v>
      </c>
      <c r="D5577" t="s">
        <v>103</v>
      </c>
      <c r="E5577" t="s">
        <v>140</v>
      </c>
      <c r="F5577" t="s">
        <v>141</v>
      </c>
      <c r="G5577">
        <v>5327</v>
      </c>
      <c r="H5577" t="s">
        <v>137</v>
      </c>
      <c r="I5577">
        <v>63300100</v>
      </c>
      <c r="J5577" t="s">
        <v>1869</v>
      </c>
      <c r="K5577" s="3"/>
      <c r="L5577" s="3">
        <v>3148.9517407775998</v>
      </c>
      <c r="M5577" s="3">
        <v>3243.4202930009278</v>
      </c>
      <c r="N5577" s="107"/>
      <c r="O5577" s="100"/>
      <c r="P5577" s="3">
        <f t="shared" si="87"/>
        <v>6392.3720337785271</v>
      </c>
    </row>
    <row r="5578" spans="1:16" x14ac:dyDescent="0.35">
      <c r="A5578" t="s">
        <v>76</v>
      </c>
      <c r="C5578" t="s">
        <v>11</v>
      </c>
      <c r="D5578" t="s">
        <v>103</v>
      </c>
      <c r="E5578" t="s">
        <v>140</v>
      </c>
      <c r="F5578" t="s">
        <v>141</v>
      </c>
      <c r="G5578">
        <v>5327</v>
      </c>
      <c r="H5578" t="s">
        <v>137</v>
      </c>
      <c r="I5578">
        <v>63300130</v>
      </c>
      <c r="J5578" t="s">
        <v>1896</v>
      </c>
      <c r="K5578" s="3"/>
      <c r="L5578" s="3">
        <v>1369.1094515999998</v>
      </c>
      <c r="M5578" s="3">
        <v>2030.6815648960405</v>
      </c>
      <c r="N5578" s="107"/>
      <c r="O5578" s="100"/>
      <c r="P5578" s="3">
        <f t="shared" si="87"/>
        <v>3399.7910164960404</v>
      </c>
    </row>
    <row r="5579" spans="1:16" x14ac:dyDescent="0.35">
      <c r="A5579" t="s">
        <v>76</v>
      </c>
      <c r="C5579" t="s">
        <v>11</v>
      </c>
      <c r="D5579" t="s">
        <v>103</v>
      </c>
      <c r="E5579" t="s">
        <v>140</v>
      </c>
      <c r="F5579" t="s">
        <v>141</v>
      </c>
      <c r="G5579">
        <v>5327</v>
      </c>
      <c r="H5579" t="s">
        <v>137</v>
      </c>
      <c r="I5579">
        <v>63300170</v>
      </c>
      <c r="J5579" t="s">
        <v>1873</v>
      </c>
      <c r="K5579" s="3"/>
      <c r="L5579" s="3">
        <v>5442.2100737352002</v>
      </c>
      <c r="M5579" s="3">
        <v>5605.4763759472562</v>
      </c>
      <c r="N5579" s="107"/>
      <c r="O5579" s="100"/>
      <c r="P5579" s="3">
        <f t="shared" si="87"/>
        <v>11047.686449682456</v>
      </c>
    </row>
    <row r="5580" spans="1:16" x14ac:dyDescent="0.35">
      <c r="A5580" t="s">
        <v>76</v>
      </c>
      <c r="C5580" t="s">
        <v>11</v>
      </c>
      <c r="D5580" t="s">
        <v>103</v>
      </c>
      <c r="E5580" t="s">
        <v>142</v>
      </c>
      <c r="F5580" t="s">
        <v>143</v>
      </c>
      <c r="G5580">
        <v>5327</v>
      </c>
      <c r="H5580" t="s">
        <v>137</v>
      </c>
      <c r="I5580">
        <v>63300040</v>
      </c>
      <c r="J5580" t="s">
        <v>1515</v>
      </c>
      <c r="K5580" s="3"/>
      <c r="L5580" s="3">
        <v>22255.442884521006</v>
      </c>
      <c r="M5580" s="3">
        <v>22923.106171056636</v>
      </c>
      <c r="N5580" s="107"/>
      <c r="O5580" s="100"/>
      <c r="P5580" s="3">
        <f t="shared" si="87"/>
        <v>45178.549055577641</v>
      </c>
    </row>
    <row r="5581" spans="1:16" x14ac:dyDescent="0.35">
      <c r="A5581" t="s">
        <v>76</v>
      </c>
      <c r="C5581" t="s">
        <v>11</v>
      </c>
      <c r="D5581" t="s">
        <v>103</v>
      </c>
      <c r="E5581" t="s">
        <v>142</v>
      </c>
      <c r="F5581" t="s">
        <v>143</v>
      </c>
      <c r="G5581">
        <v>5327</v>
      </c>
      <c r="H5581" t="s">
        <v>137</v>
      </c>
      <c r="I5581">
        <v>63300080</v>
      </c>
      <c r="J5581" t="s">
        <v>91</v>
      </c>
      <c r="K5581" s="3"/>
      <c r="L5581" s="3">
        <v>64434.806065660814</v>
      </c>
      <c r="M5581" s="3">
        <v>66367.850247630646</v>
      </c>
      <c r="N5581" s="107"/>
      <c r="O5581" s="100"/>
      <c r="P5581" s="3">
        <f t="shared" si="87"/>
        <v>130802.65631329146</v>
      </c>
    </row>
    <row r="5582" spans="1:16" x14ac:dyDescent="0.35">
      <c r="A5582" t="s">
        <v>76</v>
      </c>
      <c r="C5582" t="s">
        <v>11</v>
      </c>
      <c r="D5582" t="s">
        <v>103</v>
      </c>
      <c r="E5582" t="s">
        <v>142</v>
      </c>
      <c r="F5582" t="s">
        <v>143</v>
      </c>
      <c r="G5582">
        <v>5327</v>
      </c>
      <c r="H5582" t="s">
        <v>137</v>
      </c>
      <c r="I5582">
        <v>63300100</v>
      </c>
      <c r="J5582" t="s">
        <v>1869</v>
      </c>
      <c r="K5582" s="3"/>
      <c r="L5582" s="3">
        <v>19500.007098818405</v>
      </c>
      <c r="M5582" s="3">
        <v>20085.007311782956</v>
      </c>
      <c r="N5582" s="107"/>
      <c r="O5582" s="100"/>
      <c r="P5582" s="3">
        <f t="shared" si="87"/>
        <v>39585.014410601361</v>
      </c>
    </row>
    <row r="5583" spans="1:16" x14ac:dyDescent="0.35">
      <c r="A5583" t="s">
        <v>76</v>
      </c>
      <c r="C5583" t="s">
        <v>11</v>
      </c>
      <c r="D5583" t="s">
        <v>103</v>
      </c>
      <c r="E5583" t="s">
        <v>142</v>
      </c>
      <c r="F5583" t="s">
        <v>143</v>
      </c>
      <c r="G5583">
        <v>5327</v>
      </c>
      <c r="H5583" t="s">
        <v>137</v>
      </c>
      <c r="I5583">
        <v>63300110</v>
      </c>
      <c r="J5583" t="s">
        <v>1866</v>
      </c>
      <c r="K5583" s="3"/>
      <c r="L5583" s="3">
        <v>177.84154849999999</v>
      </c>
      <c r="M5583" s="3">
        <v>2005.6308342362454</v>
      </c>
      <c r="N5583" s="107"/>
      <c r="O5583" s="100"/>
      <c r="P5583" s="3">
        <f t="shared" si="87"/>
        <v>2183.4723827362454</v>
      </c>
    </row>
    <row r="5584" spans="1:16" x14ac:dyDescent="0.35">
      <c r="A5584" t="s">
        <v>76</v>
      </c>
      <c r="C5584" t="s">
        <v>11</v>
      </c>
      <c r="D5584" t="s">
        <v>103</v>
      </c>
      <c r="E5584" t="s">
        <v>142</v>
      </c>
      <c r="F5584" t="s">
        <v>143</v>
      </c>
      <c r="G5584">
        <v>5327</v>
      </c>
      <c r="H5584" t="s">
        <v>137</v>
      </c>
      <c r="I5584">
        <v>63300130</v>
      </c>
      <c r="J5584" t="s">
        <v>1896</v>
      </c>
      <c r="K5584" s="3"/>
      <c r="L5584" s="3">
        <v>8478.2639524999995</v>
      </c>
      <c r="M5584" s="3">
        <v>7142.6378690491338</v>
      </c>
      <c r="N5584" s="107"/>
      <c r="O5584" s="100"/>
      <c r="P5584" s="3">
        <f t="shared" si="87"/>
        <v>15620.901821549134</v>
      </c>
    </row>
    <row r="5585" spans="1:16" x14ac:dyDescent="0.35">
      <c r="A5585" t="s">
        <v>76</v>
      </c>
      <c r="C5585" t="s">
        <v>11</v>
      </c>
      <c r="D5585" t="s">
        <v>103</v>
      </c>
      <c r="E5585" t="s">
        <v>142</v>
      </c>
      <c r="F5585" t="s">
        <v>143</v>
      </c>
      <c r="G5585">
        <v>5327</v>
      </c>
      <c r="H5585" t="s">
        <v>137</v>
      </c>
      <c r="I5585">
        <v>63300170</v>
      </c>
      <c r="J5585" t="s">
        <v>1873</v>
      </c>
      <c r="K5585" s="3"/>
      <c r="L5585" s="3">
        <v>33701.099225131809</v>
      </c>
      <c r="M5585" s="3">
        <v>34712.132201885768</v>
      </c>
      <c r="N5585" s="107"/>
      <c r="O5585" s="100"/>
      <c r="P5585" s="3">
        <f t="shared" si="87"/>
        <v>68413.23142701757</v>
      </c>
    </row>
    <row r="5586" spans="1:16" x14ac:dyDescent="0.35">
      <c r="A5586" t="s">
        <v>76</v>
      </c>
      <c r="C5586" t="s">
        <v>11</v>
      </c>
      <c r="D5586" t="s">
        <v>103</v>
      </c>
      <c r="E5586" t="s">
        <v>317</v>
      </c>
      <c r="F5586" t="s">
        <v>318</v>
      </c>
      <c r="G5586">
        <v>5009</v>
      </c>
      <c r="H5586" t="s">
        <v>319</v>
      </c>
      <c r="I5586">
        <v>63300040</v>
      </c>
      <c r="J5586" t="s">
        <v>1515</v>
      </c>
      <c r="K5586" s="3"/>
      <c r="L5586" s="3">
        <v>73205.137186712847</v>
      </c>
      <c r="M5586" s="3">
        <v>75401.291302314246</v>
      </c>
      <c r="N5586" s="107"/>
      <c r="O5586" s="100"/>
      <c r="P5586" s="3">
        <f t="shared" si="87"/>
        <v>148606.42848902708</v>
      </c>
    </row>
    <row r="5587" spans="1:16" x14ac:dyDescent="0.35">
      <c r="A5587" t="s">
        <v>76</v>
      </c>
      <c r="C5587" t="s">
        <v>11</v>
      </c>
      <c r="D5587" t="s">
        <v>103</v>
      </c>
      <c r="E5587" t="s">
        <v>317</v>
      </c>
      <c r="F5587" t="s">
        <v>318</v>
      </c>
      <c r="G5587">
        <v>5009</v>
      </c>
      <c r="H5587" t="s">
        <v>319</v>
      </c>
      <c r="I5587">
        <v>63300080</v>
      </c>
      <c r="J5587" t="s">
        <v>91</v>
      </c>
      <c r="K5587" s="3"/>
      <c r="L5587" s="3">
        <v>211946.30195010194</v>
      </c>
      <c r="M5587" s="3">
        <v>218304.69100860503</v>
      </c>
      <c r="N5587" s="107"/>
      <c r="O5587" s="100"/>
      <c r="P5587" s="3">
        <f t="shared" si="87"/>
        <v>430250.99295870698</v>
      </c>
    </row>
    <row r="5588" spans="1:16" x14ac:dyDescent="0.35">
      <c r="A5588" t="s">
        <v>76</v>
      </c>
      <c r="C5588" t="s">
        <v>11</v>
      </c>
      <c r="D5588" t="s">
        <v>103</v>
      </c>
      <c r="E5588" t="s">
        <v>317</v>
      </c>
      <c r="F5588" t="s">
        <v>318</v>
      </c>
      <c r="G5588">
        <v>5009</v>
      </c>
      <c r="H5588" t="s">
        <v>319</v>
      </c>
      <c r="I5588">
        <v>63300100</v>
      </c>
      <c r="J5588" t="s">
        <v>1869</v>
      </c>
      <c r="K5588" s="3"/>
      <c r="L5588" s="3">
        <v>64141.644011215067</v>
      </c>
      <c r="M5588" s="3">
        <v>66065.893331551517</v>
      </c>
      <c r="N5588" s="107"/>
      <c r="O5588" s="100"/>
      <c r="P5588" s="3">
        <f t="shared" si="87"/>
        <v>130207.53734276659</v>
      </c>
    </row>
    <row r="5589" spans="1:16" x14ac:dyDescent="0.35">
      <c r="A5589" t="s">
        <v>76</v>
      </c>
      <c r="C5589" t="s">
        <v>11</v>
      </c>
      <c r="D5589" t="s">
        <v>103</v>
      </c>
      <c r="E5589" t="s">
        <v>317</v>
      </c>
      <c r="F5589" t="s">
        <v>318</v>
      </c>
      <c r="G5589">
        <v>5009</v>
      </c>
      <c r="H5589" t="s">
        <v>319</v>
      </c>
      <c r="I5589">
        <v>63300170</v>
      </c>
      <c r="J5589" t="s">
        <v>1873</v>
      </c>
      <c r="K5589" s="3"/>
      <c r="L5589" s="3">
        <v>110853.49345416517</v>
      </c>
      <c r="M5589" s="3">
        <v>114179.09825779013</v>
      </c>
      <c r="N5589" s="107"/>
      <c r="O5589" s="100"/>
      <c r="P5589" s="3">
        <f t="shared" si="87"/>
        <v>225032.59171195532</v>
      </c>
    </row>
    <row r="5590" spans="1:16" x14ac:dyDescent="0.35">
      <c r="A5590" t="s">
        <v>76</v>
      </c>
      <c r="C5590" t="s">
        <v>11</v>
      </c>
      <c r="D5590" t="s">
        <v>103</v>
      </c>
      <c r="E5590" t="s">
        <v>320</v>
      </c>
      <c r="F5590" t="s">
        <v>321</v>
      </c>
      <c r="G5590">
        <v>5009</v>
      </c>
      <c r="H5590" t="s">
        <v>319</v>
      </c>
      <c r="I5590">
        <v>63300040</v>
      </c>
      <c r="J5590" t="s">
        <v>1515</v>
      </c>
      <c r="K5590" s="3"/>
      <c r="L5590" s="3">
        <v>1923.3380653199997</v>
      </c>
      <c r="M5590" s="3">
        <v>1981.0382072795996</v>
      </c>
      <c r="N5590" s="107"/>
      <c r="O5590" s="100"/>
      <c r="P5590" s="3">
        <f t="shared" si="87"/>
        <v>3904.3762725995994</v>
      </c>
    </row>
    <row r="5591" spans="1:16" x14ac:dyDescent="0.35">
      <c r="A5591" t="s">
        <v>76</v>
      </c>
      <c r="C5591" t="s">
        <v>11</v>
      </c>
      <c r="D5591" t="s">
        <v>103</v>
      </c>
      <c r="E5591" t="s">
        <v>320</v>
      </c>
      <c r="F5591" t="s">
        <v>321</v>
      </c>
      <c r="G5591">
        <v>5009</v>
      </c>
      <c r="H5591" t="s">
        <v>319</v>
      </c>
      <c r="I5591">
        <v>63300080</v>
      </c>
      <c r="J5591" t="s">
        <v>91</v>
      </c>
      <c r="K5591" s="3"/>
      <c r="L5591" s="3">
        <v>5568.521636735999</v>
      </c>
      <c r="M5591" s="3">
        <v>5735.5772858380788</v>
      </c>
      <c r="N5591" s="107"/>
      <c r="O5591" s="100"/>
      <c r="P5591" s="3">
        <f t="shared" si="87"/>
        <v>11304.098922574078</v>
      </c>
    </row>
    <row r="5592" spans="1:16" x14ac:dyDescent="0.35">
      <c r="A5592" t="s">
        <v>76</v>
      </c>
      <c r="C5592" t="s">
        <v>11</v>
      </c>
      <c r="D5592" t="s">
        <v>103</v>
      </c>
      <c r="E5592" t="s">
        <v>320</v>
      </c>
      <c r="F5592" t="s">
        <v>321</v>
      </c>
      <c r="G5592">
        <v>5009</v>
      </c>
      <c r="H5592" t="s">
        <v>319</v>
      </c>
      <c r="I5592">
        <v>63300100</v>
      </c>
      <c r="J5592" t="s">
        <v>1869</v>
      </c>
      <c r="K5592" s="3"/>
      <c r="L5592" s="3">
        <v>1685.2104953279998</v>
      </c>
      <c r="M5592" s="3">
        <v>1735.7668101878396</v>
      </c>
      <c r="N5592" s="107"/>
      <c r="O5592" s="100"/>
      <c r="P5592" s="3">
        <f t="shared" si="87"/>
        <v>3420.9773055158394</v>
      </c>
    </row>
    <row r="5593" spans="1:16" x14ac:dyDescent="0.35">
      <c r="A5593" t="s">
        <v>76</v>
      </c>
      <c r="C5593" t="s">
        <v>11</v>
      </c>
      <c r="D5593" t="s">
        <v>103</v>
      </c>
      <c r="E5593" t="s">
        <v>320</v>
      </c>
      <c r="F5593" t="s">
        <v>321</v>
      </c>
      <c r="G5593">
        <v>5009</v>
      </c>
      <c r="H5593" t="s">
        <v>319</v>
      </c>
      <c r="I5593">
        <v>63300170</v>
      </c>
      <c r="J5593" t="s">
        <v>1873</v>
      </c>
      <c r="K5593" s="3"/>
      <c r="L5593" s="3">
        <v>2912.4833560559996</v>
      </c>
      <c r="M5593" s="3">
        <v>2999.8578567376794</v>
      </c>
      <c r="N5593" s="107"/>
      <c r="O5593" s="100"/>
      <c r="P5593" s="3">
        <f t="shared" si="87"/>
        <v>5912.341212793679</v>
      </c>
    </row>
    <row r="5594" spans="1:16" x14ac:dyDescent="0.35">
      <c r="A5594" t="s">
        <v>76</v>
      </c>
      <c r="C5594" t="s">
        <v>11</v>
      </c>
      <c r="D5594" t="s">
        <v>103</v>
      </c>
      <c r="E5594" t="s">
        <v>322</v>
      </c>
      <c r="F5594" t="s">
        <v>323</v>
      </c>
      <c r="G5594">
        <v>5009</v>
      </c>
      <c r="H5594" t="s">
        <v>319</v>
      </c>
      <c r="I5594">
        <v>63300040</v>
      </c>
      <c r="J5594" t="s">
        <v>1515</v>
      </c>
      <c r="K5594" s="3"/>
      <c r="L5594" s="3">
        <v>7243.9742085480002</v>
      </c>
      <c r="M5594" s="3">
        <v>7461.29343480444</v>
      </c>
      <c r="N5594" s="107"/>
      <c r="O5594" s="100"/>
      <c r="P5594" s="3">
        <f t="shared" si="87"/>
        <v>14705.267643352439</v>
      </c>
    </row>
    <row r="5595" spans="1:16" x14ac:dyDescent="0.35">
      <c r="A5595" t="s">
        <v>76</v>
      </c>
      <c r="C5595" t="s">
        <v>11</v>
      </c>
      <c r="D5595" t="s">
        <v>103</v>
      </c>
      <c r="E5595" t="s">
        <v>322</v>
      </c>
      <c r="F5595" t="s">
        <v>323</v>
      </c>
      <c r="G5595">
        <v>5009</v>
      </c>
      <c r="H5595" t="s">
        <v>319</v>
      </c>
      <c r="I5595">
        <v>63300080</v>
      </c>
      <c r="J5595" t="s">
        <v>91</v>
      </c>
      <c r="K5595" s="3"/>
      <c r="L5595" s="3">
        <v>20973.030089510401</v>
      </c>
      <c r="M5595" s="3">
        <v>21602.220992195715</v>
      </c>
      <c r="N5595" s="107"/>
      <c r="O5595" s="100"/>
      <c r="P5595" s="3">
        <f t="shared" si="87"/>
        <v>42575.251081706112</v>
      </c>
    </row>
    <row r="5596" spans="1:16" x14ac:dyDescent="0.35">
      <c r="A5596" t="s">
        <v>76</v>
      </c>
      <c r="C5596" t="s">
        <v>11</v>
      </c>
      <c r="D5596" t="s">
        <v>103</v>
      </c>
      <c r="E5596" t="s">
        <v>322</v>
      </c>
      <c r="F5596" t="s">
        <v>323</v>
      </c>
      <c r="G5596">
        <v>5009</v>
      </c>
      <c r="H5596" t="s">
        <v>319</v>
      </c>
      <c r="I5596">
        <v>63300100</v>
      </c>
      <c r="J5596" t="s">
        <v>1869</v>
      </c>
      <c r="K5596" s="3"/>
      <c r="L5596" s="3">
        <v>6347.1012112992003</v>
      </c>
      <c r="M5596" s="3">
        <v>6537.5142476381761</v>
      </c>
      <c r="N5596" s="107"/>
      <c r="O5596" s="100"/>
      <c r="P5596" s="3">
        <f t="shared" si="87"/>
        <v>12884.615458937376</v>
      </c>
    </row>
    <row r="5597" spans="1:16" x14ac:dyDescent="0.35">
      <c r="A5597" t="s">
        <v>76</v>
      </c>
      <c r="C5597" t="s">
        <v>11</v>
      </c>
      <c r="D5597" t="s">
        <v>103</v>
      </c>
      <c r="E5597" t="s">
        <v>322</v>
      </c>
      <c r="F5597" t="s">
        <v>323</v>
      </c>
      <c r="G5597">
        <v>5009</v>
      </c>
      <c r="H5597" t="s">
        <v>319</v>
      </c>
      <c r="I5597">
        <v>63300110</v>
      </c>
      <c r="J5597" t="s">
        <v>1866</v>
      </c>
      <c r="K5597" s="3"/>
      <c r="L5597" s="3">
        <v>257.68</v>
      </c>
      <c r="M5597" s="3">
        <v>202.11117471133178</v>
      </c>
      <c r="N5597" s="107"/>
      <c r="O5597" s="100"/>
      <c r="P5597" s="3">
        <f t="shared" si="87"/>
        <v>459.79117471133179</v>
      </c>
    </row>
    <row r="5598" spans="1:16" x14ac:dyDescent="0.35">
      <c r="A5598" t="s">
        <v>76</v>
      </c>
      <c r="C5598" t="s">
        <v>11</v>
      </c>
      <c r="D5598" t="s">
        <v>103</v>
      </c>
      <c r="E5598" t="s">
        <v>322</v>
      </c>
      <c r="F5598" t="s">
        <v>323</v>
      </c>
      <c r="G5598">
        <v>5009</v>
      </c>
      <c r="H5598" t="s">
        <v>319</v>
      </c>
      <c r="I5598">
        <v>63300170</v>
      </c>
      <c r="J5598" t="s">
        <v>1873</v>
      </c>
      <c r="K5598" s="3"/>
      <c r="L5598" s="3">
        <v>10969.446658658402</v>
      </c>
      <c r="M5598" s="3">
        <v>11298.530058418153</v>
      </c>
      <c r="N5598" s="107"/>
      <c r="O5598" s="100"/>
      <c r="P5598" s="3">
        <f t="shared" si="87"/>
        <v>22267.976717076555</v>
      </c>
    </row>
    <row r="5599" spans="1:16" x14ac:dyDescent="0.35">
      <c r="A5599" t="s">
        <v>76</v>
      </c>
      <c r="C5599" t="s">
        <v>11</v>
      </c>
      <c r="D5599" t="s">
        <v>103</v>
      </c>
      <c r="E5599" t="s">
        <v>324</v>
      </c>
      <c r="F5599" t="s">
        <v>325</v>
      </c>
      <c r="G5599">
        <v>5009</v>
      </c>
      <c r="H5599" t="s">
        <v>319</v>
      </c>
      <c r="I5599">
        <v>63300040</v>
      </c>
      <c r="J5599" t="s">
        <v>1515</v>
      </c>
      <c r="K5599" s="3"/>
      <c r="L5599" s="3">
        <v>1006.6068379079996</v>
      </c>
      <c r="M5599" s="3">
        <v>1036.8050430452395</v>
      </c>
      <c r="N5599" s="107"/>
      <c r="O5599" s="100"/>
      <c r="P5599" s="3">
        <f t="shared" si="87"/>
        <v>2043.4118809532392</v>
      </c>
    </row>
    <row r="5600" spans="1:16" x14ac:dyDescent="0.35">
      <c r="A5600" t="s">
        <v>76</v>
      </c>
      <c r="C5600" t="s">
        <v>11</v>
      </c>
      <c r="D5600" t="s">
        <v>103</v>
      </c>
      <c r="E5600" t="s">
        <v>324</v>
      </c>
      <c r="F5600" t="s">
        <v>325</v>
      </c>
      <c r="G5600">
        <v>5009</v>
      </c>
      <c r="H5600" t="s">
        <v>319</v>
      </c>
      <c r="I5600">
        <v>63300080</v>
      </c>
      <c r="J5600" t="s">
        <v>91</v>
      </c>
      <c r="K5600" s="3"/>
      <c r="L5600" s="3">
        <v>2914.366464038399</v>
      </c>
      <c r="M5600" s="3">
        <v>3001.7974579595511</v>
      </c>
      <c r="N5600" s="107"/>
      <c r="O5600" s="100"/>
      <c r="P5600" s="3">
        <f t="shared" si="87"/>
        <v>5916.1639219979497</v>
      </c>
    </row>
    <row r="5601" spans="1:16" x14ac:dyDescent="0.35">
      <c r="A5601" t="s">
        <v>76</v>
      </c>
      <c r="C5601" t="s">
        <v>11</v>
      </c>
      <c r="D5601" t="s">
        <v>103</v>
      </c>
      <c r="E5601" t="s">
        <v>324</v>
      </c>
      <c r="F5601" t="s">
        <v>325</v>
      </c>
      <c r="G5601">
        <v>5009</v>
      </c>
      <c r="H5601" t="s">
        <v>319</v>
      </c>
      <c r="I5601">
        <v>63300100</v>
      </c>
      <c r="J5601" t="s">
        <v>1869</v>
      </c>
      <c r="K5601" s="3"/>
      <c r="L5601" s="3">
        <v>881.97932464319967</v>
      </c>
      <c r="M5601" s="3">
        <v>908.43870438249564</v>
      </c>
      <c r="N5601" s="107"/>
      <c r="O5601" s="100"/>
      <c r="P5601" s="3">
        <f t="shared" si="87"/>
        <v>1790.4180290256954</v>
      </c>
    </row>
    <row r="5602" spans="1:16" x14ac:dyDescent="0.35">
      <c r="A5602" t="s">
        <v>76</v>
      </c>
      <c r="C5602" t="s">
        <v>11</v>
      </c>
      <c r="D5602" t="s">
        <v>103</v>
      </c>
      <c r="E5602" t="s">
        <v>324</v>
      </c>
      <c r="F5602" t="s">
        <v>325</v>
      </c>
      <c r="G5602">
        <v>5009</v>
      </c>
      <c r="H5602" t="s">
        <v>319</v>
      </c>
      <c r="I5602">
        <v>63300170</v>
      </c>
      <c r="J5602" t="s">
        <v>1873</v>
      </c>
      <c r="K5602" s="3"/>
      <c r="L5602" s="3">
        <v>1524.2903545463996</v>
      </c>
      <c r="M5602" s="3">
        <v>1570.0190651827916</v>
      </c>
      <c r="N5602" s="107"/>
      <c r="O5602" s="100"/>
      <c r="P5602" s="3">
        <f t="shared" si="87"/>
        <v>3094.3094197291912</v>
      </c>
    </row>
    <row r="5603" spans="1:16" x14ac:dyDescent="0.35">
      <c r="A5603" t="s">
        <v>76</v>
      </c>
      <c r="C5603" t="s">
        <v>11</v>
      </c>
      <c r="D5603" t="s">
        <v>103</v>
      </c>
      <c r="E5603" t="s">
        <v>326</v>
      </c>
      <c r="F5603" t="s">
        <v>327</v>
      </c>
      <c r="G5603">
        <v>5009</v>
      </c>
      <c r="H5603" t="s">
        <v>319</v>
      </c>
      <c r="I5603">
        <v>63300040</v>
      </c>
      <c r="J5603" t="s">
        <v>1515</v>
      </c>
      <c r="K5603" s="3"/>
      <c r="L5603" s="3">
        <v>3451.2234442560002</v>
      </c>
      <c r="M5603" s="3">
        <v>3554.7601475836805</v>
      </c>
      <c r="N5603" s="107"/>
      <c r="O5603" s="100"/>
      <c r="P5603" s="3">
        <f t="shared" si="87"/>
        <v>7005.9835918396802</v>
      </c>
    </row>
    <row r="5604" spans="1:16" x14ac:dyDescent="0.35">
      <c r="A5604" t="s">
        <v>76</v>
      </c>
      <c r="C5604" t="s">
        <v>11</v>
      </c>
      <c r="D5604" t="s">
        <v>103</v>
      </c>
      <c r="E5604" t="s">
        <v>326</v>
      </c>
      <c r="F5604" t="s">
        <v>327</v>
      </c>
      <c r="G5604">
        <v>5009</v>
      </c>
      <c r="H5604" t="s">
        <v>319</v>
      </c>
      <c r="I5604">
        <v>63300080</v>
      </c>
      <c r="J5604" t="s">
        <v>91</v>
      </c>
      <c r="K5604" s="3"/>
      <c r="L5604" s="3">
        <v>9992.1135909887998</v>
      </c>
      <c r="M5604" s="3">
        <v>10291.876998718466</v>
      </c>
      <c r="N5604" s="107"/>
      <c r="O5604" s="100"/>
      <c r="P5604" s="3">
        <f t="shared" si="87"/>
        <v>20283.990589707268</v>
      </c>
    </row>
    <row r="5605" spans="1:16" x14ac:dyDescent="0.35">
      <c r="A5605" t="s">
        <v>76</v>
      </c>
      <c r="C5605" t="s">
        <v>11</v>
      </c>
      <c r="D5605" t="s">
        <v>103</v>
      </c>
      <c r="E5605" t="s">
        <v>326</v>
      </c>
      <c r="F5605" t="s">
        <v>327</v>
      </c>
      <c r="G5605">
        <v>5009</v>
      </c>
      <c r="H5605" t="s">
        <v>319</v>
      </c>
      <c r="I5605">
        <v>63300100</v>
      </c>
      <c r="J5605" t="s">
        <v>1869</v>
      </c>
      <c r="K5605" s="3"/>
      <c r="L5605" s="3">
        <v>3023.9291130624001</v>
      </c>
      <c r="M5605" s="3">
        <v>3114.6469864542723</v>
      </c>
      <c r="N5605" s="107"/>
      <c r="O5605" s="100"/>
      <c r="P5605" s="3">
        <f t="shared" si="87"/>
        <v>6138.5760995166729</v>
      </c>
    </row>
    <row r="5606" spans="1:16" x14ac:dyDescent="0.35">
      <c r="A5606" t="s">
        <v>76</v>
      </c>
      <c r="C5606" t="s">
        <v>11</v>
      </c>
      <c r="D5606" t="s">
        <v>103</v>
      </c>
      <c r="E5606" t="s">
        <v>326</v>
      </c>
      <c r="F5606" t="s">
        <v>327</v>
      </c>
      <c r="G5606">
        <v>5009</v>
      </c>
      <c r="H5606" t="s">
        <v>319</v>
      </c>
      <c r="I5606">
        <v>63300170</v>
      </c>
      <c r="J5606" t="s">
        <v>1873</v>
      </c>
      <c r="K5606" s="3"/>
      <c r="L5606" s="3">
        <v>5226.1383584448004</v>
      </c>
      <c r="M5606" s="3">
        <v>5382.9225091981452</v>
      </c>
      <c r="N5606" s="107"/>
      <c r="O5606" s="100"/>
      <c r="P5606" s="3">
        <f t="shared" si="87"/>
        <v>10609.060867642946</v>
      </c>
    </row>
    <row r="5607" spans="1:16" x14ac:dyDescent="0.35">
      <c r="A5607" t="s">
        <v>76</v>
      </c>
      <c r="C5607" t="s">
        <v>11</v>
      </c>
      <c r="D5607" t="s">
        <v>103</v>
      </c>
      <c r="E5607" t="s">
        <v>328</v>
      </c>
      <c r="F5607" t="s">
        <v>329</v>
      </c>
      <c r="G5607">
        <v>5009</v>
      </c>
      <c r="H5607" t="s">
        <v>319</v>
      </c>
      <c r="I5607">
        <v>63300040</v>
      </c>
      <c r="J5607" t="s">
        <v>1515</v>
      </c>
      <c r="K5607" s="3"/>
      <c r="L5607" s="3">
        <v>6381.1683474840029</v>
      </c>
      <c r="M5607" s="3">
        <v>6572.6033979085232</v>
      </c>
      <c r="N5607" s="107"/>
      <c r="O5607" s="100"/>
      <c r="P5607" s="3">
        <f t="shared" si="87"/>
        <v>12953.771745392525</v>
      </c>
    </row>
    <row r="5608" spans="1:16" x14ac:dyDescent="0.35">
      <c r="A5608" t="s">
        <v>76</v>
      </c>
      <c r="C5608" t="s">
        <v>11</v>
      </c>
      <c r="D5608" t="s">
        <v>103</v>
      </c>
      <c r="E5608" t="s">
        <v>328</v>
      </c>
      <c r="F5608" t="s">
        <v>329</v>
      </c>
      <c r="G5608">
        <v>5009</v>
      </c>
      <c r="H5608" t="s">
        <v>319</v>
      </c>
      <c r="I5608">
        <v>63300080</v>
      </c>
      <c r="J5608" t="s">
        <v>91</v>
      </c>
      <c r="K5608" s="3"/>
      <c r="L5608" s="3">
        <v>18475.001691763206</v>
      </c>
      <c r="M5608" s="3">
        <v>19029.251742516106</v>
      </c>
      <c r="N5608" s="107"/>
      <c r="O5608" s="100"/>
      <c r="P5608" s="3">
        <f t="shared" si="87"/>
        <v>37504.253434279308</v>
      </c>
    </row>
    <row r="5609" spans="1:16" x14ac:dyDescent="0.35">
      <c r="A5609" t="s">
        <v>76</v>
      </c>
      <c r="C5609" t="s">
        <v>11</v>
      </c>
      <c r="D5609" t="s">
        <v>103</v>
      </c>
      <c r="E5609" t="s">
        <v>328</v>
      </c>
      <c r="F5609" t="s">
        <v>329</v>
      </c>
      <c r="G5609">
        <v>5009</v>
      </c>
      <c r="H5609" t="s">
        <v>319</v>
      </c>
      <c r="I5609">
        <v>63300100</v>
      </c>
      <c r="J5609" t="s">
        <v>1869</v>
      </c>
      <c r="K5609" s="3"/>
      <c r="L5609" s="3">
        <v>5591.1189330336028</v>
      </c>
      <c r="M5609" s="3">
        <v>5758.8525010246112</v>
      </c>
      <c r="N5609" s="107"/>
      <c r="O5609" s="100"/>
      <c r="P5609" s="3">
        <f t="shared" si="87"/>
        <v>11349.971434058214</v>
      </c>
    </row>
    <row r="5610" spans="1:16" x14ac:dyDescent="0.35">
      <c r="A5610" t="s">
        <v>76</v>
      </c>
      <c r="C5610" t="s">
        <v>11</v>
      </c>
      <c r="D5610" t="s">
        <v>103</v>
      </c>
      <c r="E5610" t="s">
        <v>328</v>
      </c>
      <c r="F5610" t="s">
        <v>329</v>
      </c>
      <c r="G5610">
        <v>5009</v>
      </c>
      <c r="H5610" t="s">
        <v>319</v>
      </c>
      <c r="I5610">
        <v>63300170</v>
      </c>
      <c r="J5610" t="s">
        <v>1873</v>
      </c>
      <c r="K5610" s="3"/>
      <c r="L5610" s="3">
        <v>9662.9120690472046</v>
      </c>
      <c r="M5610" s="3">
        <v>9952.7994311186212</v>
      </c>
      <c r="N5610" s="107"/>
      <c r="O5610" s="100"/>
      <c r="P5610" s="3">
        <f t="shared" si="87"/>
        <v>19615.711500165824</v>
      </c>
    </row>
    <row r="5611" spans="1:16" x14ac:dyDescent="0.35">
      <c r="A5611" t="s">
        <v>76</v>
      </c>
      <c r="C5611" t="s">
        <v>11</v>
      </c>
      <c r="D5611" t="s">
        <v>103</v>
      </c>
      <c r="E5611" t="s">
        <v>330</v>
      </c>
      <c r="F5611" t="s">
        <v>331</v>
      </c>
      <c r="G5611">
        <v>5009</v>
      </c>
      <c r="H5611" t="s">
        <v>319</v>
      </c>
      <c r="I5611">
        <v>63300040</v>
      </c>
      <c r="J5611" t="s">
        <v>1515</v>
      </c>
      <c r="K5611" s="3"/>
      <c r="L5611" s="3">
        <v>25174.158508799996</v>
      </c>
      <c r="M5611" s="3">
        <v>25929.383264063996</v>
      </c>
      <c r="N5611" s="107"/>
      <c r="O5611" s="100"/>
      <c r="P5611" s="3">
        <f t="shared" si="87"/>
        <v>51103.541772863988</v>
      </c>
    </row>
    <row r="5612" spans="1:16" x14ac:dyDescent="0.35">
      <c r="A5612" t="s">
        <v>76</v>
      </c>
      <c r="C5612" t="s">
        <v>11</v>
      </c>
      <c r="D5612" t="s">
        <v>103</v>
      </c>
      <c r="E5612" t="s">
        <v>330</v>
      </c>
      <c r="F5612" t="s">
        <v>331</v>
      </c>
      <c r="G5612">
        <v>5009</v>
      </c>
      <c r="H5612" t="s">
        <v>319</v>
      </c>
      <c r="I5612">
        <v>63300080</v>
      </c>
      <c r="J5612" t="s">
        <v>91</v>
      </c>
      <c r="K5612" s="3"/>
      <c r="L5612" s="3">
        <v>119364.69656063999</v>
      </c>
      <c r="M5612" s="3">
        <v>122945.63745745919</v>
      </c>
      <c r="N5612" s="107"/>
      <c r="O5612" s="100"/>
      <c r="P5612" s="3">
        <f t="shared" si="87"/>
        <v>242310.33401809918</v>
      </c>
    </row>
    <row r="5613" spans="1:16" x14ac:dyDescent="0.35">
      <c r="A5613" t="s">
        <v>76</v>
      </c>
      <c r="C5613" t="s">
        <v>11</v>
      </c>
      <c r="D5613" t="s">
        <v>103</v>
      </c>
      <c r="E5613" t="s">
        <v>330</v>
      </c>
      <c r="F5613" t="s">
        <v>331</v>
      </c>
      <c r="G5613">
        <v>5009</v>
      </c>
      <c r="H5613" t="s">
        <v>319</v>
      </c>
      <c r="I5613">
        <v>63300100</v>
      </c>
      <c r="J5613" t="s">
        <v>1869</v>
      </c>
      <c r="K5613" s="3"/>
      <c r="L5613" s="3">
        <v>36123.526590719994</v>
      </c>
      <c r="M5613" s="3">
        <v>37207.232388441589</v>
      </c>
      <c r="N5613" s="107"/>
      <c r="O5613" s="100"/>
      <c r="P5613" s="3">
        <f t="shared" si="87"/>
        <v>73330.75897916159</v>
      </c>
    </row>
    <row r="5614" spans="1:16" x14ac:dyDescent="0.35">
      <c r="A5614" t="s">
        <v>76</v>
      </c>
      <c r="C5614" t="s">
        <v>11</v>
      </c>
      <c r="D5614" t="s">
        <v>103</v>
      </c>
      <c r="E5614" t="s">
        <v>330</v>
      </c>
      <c r="F5614" t="s">
        <v>331</v>
      </c>
      <c r="G5614">
        <v>5009</v>
      </c>
      <c r="H5614" t="s">
        <v>319</v>
      </c>
      <c r="I5614">
        <v>63300170</v>
      </c>
      <c r="J5614" t="s">
        <v>1873</v>
      </c>
      <c r="K5614" s="3"/>
      <c r="L5614" s="3">
        <v>38120.86859903999</v>
      </c>
      <c r="M5614" s="3">
        <v>39264.494657011193</v>
      </c>
      <c r="N5614" s="107"/>
      <c r="O5614" s="100"/>
      <c r="P5614" s="3">
        <f t="shared" si="87"/>
        <v>77385.363256051176</v>
      </c>
    </row>
    <row r="5615" spans="1:16" x14ac:dyDescent="0.35">
      <c r="A5615" t="s">
        <v>76</v>
      </c>
      <c r="C5615" t="s">
        <v>11</v>
      </c>
      <c r="D5615" t="s">
        <v>103</v>
      </c>
      <c r="E5615" t="s">
        <v>332</v>
      </c>
      <c r="F5615" t="s">
        <v>333</v>
      </c>
      <c r="G5615">
        <v>5009</v>
      </c>
      <c r="H5615" t="s">
        <v>319</v>
      </c>
      <c r="I5615">
        <v>63300040</v>
      </c>
      <c r="J5615" t="s">
        <v>1515</v>
      </c>
      <c r="K5615" s="3"/>
      <c r="L5615" s="3">
        <v>9623.7940637160082</v>
      </c>
      <c r="M5615" s="3">
        <v>9912.5078856274868</v>
      </c>
      <c r="N5615" s="107"/>
      <c r="O5615" s="100"/>
      <c r="P5615" s="3">
        <f t="shared" si="87"/>
        <v>19536.301949343495</v>
      </c>
    </row>
    <row r="5616" spans="1:16" x14ac:dyDescent="0.35">
      <c r="A5616" t="s">
        <v>76</v>
      </c>
      <c r="C5616" t="s">
        <v>11</v>
      </c>
      <c r="D5616" t="s">
        <v>103</v>
      </c>
      <c r="E5616" t="s">
        <v>332</v>
      </c>
      <c r="F5616" t="s">
        <v>333</v>
      </c>
      <c r="G5616">
        <v>5009</v>
      </c>
      <c r="H5616" t="s">
        <v>319</v>
      </c>
      <c r="I5616">
        <v>63300080</v>
      </c>
      <c r="J5616" t="s">
        <v>91</v>
      </c>
      <c r="K5616" s="3"/>
      <c r="L5616" s="3">
        <v>27863.17519399682</v>
      </c>
      <c r="M5616" s="3">
        <v>28699.070449816722</v>
      </c>
      <c r="N5616" s="107"/>
      <c r="O5616" s="100"/>
      <c r="P5616" s="3">
        <f t="shared" si="87"/>
        <v>56562.245643813541</v>
      </c>
    </row>
    <row r="5617" spans="1:16" x14ac:dyDescent="0.35">
      <c r="A5617" t="s">
        <v>76</v>
      </c>
      <c r="C5617" t="s">
        <v>11</v>
      </c>
      <c r="D5617" t="s">
        <v>103</v>
      </c>
      <c r="E5617" t="s">
        <v>332</v>
      </c>
      <c r="F5617" t="s">
        <v>333</v>
      </c>
      <c r="G5617">
        <v>5009</v>
      </c>
      <c r="H5617" t="s">
        <v>319</v>
      </c>
      <c r="I5617">
        <v>63300100</v>
      </c>
      <c r="J5617" t="s">
        <v>1869</v>
      </c>
      <c r="K5617" s="3"/>
      <c r="L5617" s="3">
        <v>8432.276703446405</v>
      </c>
      <c r="M5617" s="3">
        <v>8685.2450045497972</v>
      </c>
      <c r="N5617" s="107"/>
      <c r="O5617" s="100"/>
      <c r="P5617" s="3">
        <f t="shared" si="87"/>
        <v>17117.521707996202</v>
      </c>
    </row>
    <row r="5618" spans="1:16" x14ac:dyDescent="0.35">
      <c r="A5618" t="s">
        <v>76</v>
      </c>
      <c r="C5618" t="s">
        <v>11</v>
      </c>
      <c r="D5618" t="s">
        <v>103</v>
      </c>
      <c r="E5618" t="s">
        <v>332</v>
      </c>
      <c r="F5618" t="s">
        <v>333</v>
      </c>
      <c r="G5618">
        <v>5009</v>
      </c>
      <c r="H5618" t="s">
        <v>319</v>
      </c>
      <c r="I5618">
        <v>63300170</v>
      </c>
      <c r="J5618" t="s">
        <v>1873</v>
      </c>
      <c r="K5618" s="3"/>
      <c r="L5618" s="3">
        <v>14573.17386791281</v>
      </c>
      <c r="M5618" s="3">
        <v>15010.369083950194</v>
      </c>
      <c r="N5618" s="107"/>
      <c r="O5618" s="100"/>
      <c r="P5618" s="3">
        <f t="shared" si="87"/>
        <v>29583.542951863004</v>
      </c>
    </row>
    <row r="5619" spans="1:16" x14ac:dyDescent="0.35">
      <c r="A5619" t="s">
        <v>76</v>
      </c>
      <c r="C5619" t="s">
        <v>11</v>
      </c>
      <c r="D5619" t="s">
        <v>103</v>
      </c>
      <c r="E5619" t="s">
        <v>334</v>
      </c>
      <c r="F5619" t="s">
        <v>335</v>
      </c>
      <c r="G5619">
        <v>5009</v>
      </c>
      <c r="H5619" t="s">
        <v>319</v>
      </c>
      <c r="I5619">
        <v>63300040</v>
      </c>
      <c r="J5619" t="s">
        <v>1515</v>
      </c>
      <c r="K5619" s="3"/>
      <c r="L5619" s="3">
        <v>250.35317521200861</v>
      </c>
      <c r="M5619" s="3">
        <v>257.86377046836884</v>
      </c>
      <c r="N5619" s="107"/>
      <c r="O5619" s="100"/>
      <c r="P5619" s="3">
        <f t="shared" si="87"/>
        <v>508.21694568037742</v>
      </c>
    </row>
    <row r="5620" spans="1:16" x14ac:dyDescent="0.35">
      <c r="A5620" t="s">
        <v>76</v>
      </c>
      <c r="C5620" t="s">
        <v>11</v>
      </c>
      <c r="D5620" t="s">
        <v>103</v>
      </c>
      <c r="E5620" t="s">
        <v>334</v>
      </c>
      <c r="F5620" t="s">
        <v>335</v>
      </c>
      <c r="G5620">
        <v>5009</v>
      </c>
      <c r="H5620" t="s">
        <v>319</v>
      </c>
      <c r="I5620">
        <v>63300080</v>
      </c>
      <c r="J5620" t="s">
        <v>91</v>
      </c>
      <c r="K5620" s="3"/>
      <c r="L5620" s="3">
        <v>724.83205013762483</v>
      </c>
      <c r="M5620" s="3">
        <v>746.57701164175364</v>
      </c>
      <c r="N5620" s="107"/>
      <c r="O5620" s="100"/>
      <c r="P5620" s="3">
        <f t="shared" si="87"/>
        <v>1471.4090617793786</v>
      </c>
    </row>
    <row r="5621" spans="1:16" x14ac:dyDescent="0.35">
      <c r="A5621" t="s">
        <v>76</v>
      </c>
      <c r="C5621" t="s">
        <v>11</v>
      </c>
      <c r="D5621" t="s">
        <v>103</v>
      </c>
      <c r="E5621" t="s">
        <v>334</v>
      </c>
      <c r="F5621" t="s">
        <v>335</v>
      </c>
      <c r="G5621">
        <v>5009</v>
      </c>
      <c r="H5621" t="s">
        <v>319</v>
      </c>
      <c r="I5621">
        <v>63300100</v>
      </c>
      <c r="J5621" t="s">
        <v>1869</v>
      </c>
      <c r="K5621" s="3"/>
      <c r="L5621" s="3">
        <v>219.35706780480757</v>
      </c>
      <c r="M5621" s="3">
        <v>225.9377798389518</v>
      </c>
      <c r="N5621" s="107"/>
      <c r="O5621" s="100"/>
      <c r="P5621" s="3">
        <f t="shared" si="87"/>
        <v>445.29484764375934</v>
      </c>
    </row>
    <row r="5622" spans="1:16" x14ac:dyDescent="0.35">
      <c r="A5622" t="s">
        <v>76</v>
      </c>
      <c r="C5622" t="s">
        <v>11</v>
      </c>
      <c r="D5622" t="s">
        <v>103</v>
      </c>
      <c r="E5622" t="s">
        <v>334</v>
      </c>
      <c r="F5622" t="s">
        <v>335</v>
      </c>
      <c r="G5622">
        <v>5009</v>
      </c>
      <c r="H5622" t="s">
        <v>319</v>
      </c>
      <c r="I5622">
        <v>63300170</v>
      </c>
      <c r="J5622" t="s">
        <v>1873</v>
      </c>
      <c r="K5622" s="3"/>
      <c r="L5622" s="3">
        <v>379.10623674961306</v>
      </c>
      <c r="M5622" s="3">
        <v>390.47942385210143</v>
      </c>
      <c r="N5622" s="107"/>
      <c r="O5622" s="100"/>
      <c r="P5622" s="3">
        <f t="shared" si="87"/>
        <v>769.58566060171449</v>
      </c>
    </row>
    <row r="5623" spans="1:16" x14ac:dyDescent="0.35">
      <c r="A5623" t="s">
        <v>76</v>
      </c>
      <c r="C5623" t="s">
        <v>11</v>
      </c>
      <c r="D5623" t="s">
        <v>103</v>
      </c>
      <c r="E5623" t="s">
        <v>336</v>
      </c>
      <c r="F5623" t="s">
        <v>337</v>
      </c>
      <c r="G5623">
        <v>5009</v>
      </c>
      <c r="H5623" t="s">
        <v>319</v>
      </c>
      <c r="I5623">
        <v>63300040</v>
      </c>
      <c r="J5623" t="s">
        <v>1515</v>
      </c>
      <c r="K5623" s="3"/>
      <c r="L5623" s="3">
        <v>2274.8901480899999</v>
      </c>
      <c r="M5623" s="3">
        <v>2343.1368525327002</v>
      </c>
      <c r="N5623" s="107"/>
      <c r="O5623" s="100"/>
      <c r="P5623" s="3">
        <f t="shared" si="87"/>
        <v>4618.0270006227001</v>
      </c>
    </row>
    <row r="5624" spans="1:16" x14ac:dyDescent="0.35">
      <c r="A5624" t="s">
        <v>76</v>
      </c>
      <c r="C5624" t="s">
        <v>11</v>
      </c>
      <c r="D5624" t="s">
        <v>103</v>
      </c>
      <c r="E5624" t="s">
        <v>336</v>
      </c>
      <c r="F5624" t="s">
        <v>337</v>
      </c>
      <c r="G5624">
        <v>5009</v>
      </c>
      <c r="H5624" t="s">
        <v>319</v>
      </c>
      <c r="I5624">
        <v>63300080</v>
      </c>
      <c r="J5624" t="s">
        <v>91</v>
      </c>
      <c r="K5624" s="3"/>
      <c r="L5624" s="3">
        <v>6586.3486192320006</v>
      </c>
      <c r="M5624" s="3">
        <v>6783.939077808961</v>
      </c>
      <c r="N5624" s="107"/>
      <c r="O5624" s="100"/>
      <c r="P5624" s="3">
        <f t="shared" si="87"/>
        <v>13370.287697040962</v>
      </c>
    </row>
    <row r="5625" spans="1:16" x14ac:dyDescent="0.35">
      <c r="A5625" t="s">
        <v>76</v>
      </c>
      <c r="C5625" t="s">
        <v>11</v>
      </c>
      <c r="D5625" t="s">
        <v>103</v>
      </c>
      <c r="E5625" t="s">
        <v>336</v>
      </c>
      <c r="F5625" t="s">
        <v>337</v>
      </c>
      <c r="G5625">
        <v>5009</v>
      </c>
      <c r="H5625" t="s">
        <v>319</v>
      </c>
      <c r="I5625">
        <v>63300100</v>
      </c>
      <c r="J5625" t="s">
        <v>1869</v>
      </c>
      <c r="K5625" s="3"/>
      <c r="L5625" s="3">
        <v>1993.237082136</v>
      </c>
      <c r="M5625" s="3">
        <v>2053.0341946000804</v>
      </c>
      <c r="N5625" s="107"/>
      <c r="O5625" s="100"/>
      <c r="P5625" s="3">
        <f t="shared" si="87"/>
        <v>4046.2712767360804</v>
      </c>
    </row>
    <row r="5626" spans="1:16" x14ac:dyDescent="0.35">
      <c r="A5626" t="s">
        <v>76</v>
      </c>
      <c r="C5626" t="s">
        <v>11</v>
      </c>
      <c r="D5626" t="s">
        <v>103</v>
      </c>
      <c r="E5626" t="s">
        <v>336</v>
      </c>
      <c r="F5626" t="s">
        <v>337</v>
      </c>
      <c r="G5626">
        <v>5009</v>
      </c>
      <c r="H5626" t="s">
        <v>319</v>
      </c>
      <c r="I5626">
        <v>63300170</v>
      </c>
      <c r="J5626" t="s">
        <v>1873</v>
      </c>
      <c r="K5626" s="3"/>
      <c r="L5626" s="3">
        <v>3444.8336528220002</v>
      </c>
      <c r="M5626" s="3">
        <v>3548.1786624066608</v>
      </c>
      <c r="N5626" s="107"/>
      <c r="O5626" s="100"/>
      <c r="P5626" s="3">
        <f t="shared" si="87"/>
        <v>6993.0123152286615</v>
      </c>
    </row>
    <row r="5627" spans="1:16" x14ac:dyDescent="0.35">
      <c r="A5627" t="s">
        <v>76</v>
      </c>
      <c r="C5627" t="s">
        <v>11</v>
      </c>
      <c r="D5627" t="s">
        <v>103</v>
      </c>
      <c r="E5627" t="s">
        <v>338</v>
      </c>
      <c r="F5627" t="s">
        <v>339</v>
      </c>
      <c r="G5627">
        <v>5009</v>
      </c>
      <c r="H5627" t="s">
        <v>319</v>
      </c>
      <c r="I5627">
        <v>63300040</v>
      </c>
      <c r="J5627" t="s">
        <v>1515</v>
      </c>
      <c r="K5627" s="3"/>
      <c r="L5627" s="3">
        <v>6682.3657406099637</v>
      </c>
      <c r="M5627" s="3">
        <v>6882.8367128282634</v>
      </c>
      <c r="N5627" s="107"/>
      <c r="O5627" s="100"/>
      <c r="P5627" s="3">
        <f t="shared" si="87"/>
        <v>13565.202453438227</v>
      </c>
    </row>
    <row r="5628" spans="1:16" x14ac:dyDescent="0.35">
      <c r="A5628" t="s">
        <v>76</v>
      </c>
      <c r="C5628" t="s">
        <v>11</v>
      </c>
      <c r="D5628" t="s">
        <v>103</v>
      </c>
      <c r="E5628" t="s">
        <v>338</v>
      </c>
      <c r="F5628" t="s">
        <v>339</v>
      </c>
      <c r="G5628">
        <v>5009</v>
      </c>
      <c r="H5628" t="s">
        <v>319</v>
      </c>
      <c r="I5628">
        <v>63300080</v>
      </c>
      <c r="J5628" t="s">
        <v>91</v>
      </c>
      <c r="K5628" s="3"/>
      <c r="L5628" s="3">
        <v>19347.039858527896</v>
      </c>
      <c r="M5628" s="3">
        <v>19927.451054283734</v>
      </c>
      <c r="N5628" s="107"/>
      <c r="O5628" s="100"/>
      <c r="P5628" s="3">
        <f t="shared" si="87"/>
        <v>39274.490912811627</v>
      </c>
    </row>
    <row r="5629" spans="1:16" x14ac:dyDescent="0.35">
      <c r="A5629" t="s">
        <v>76</v>
      </c>
      <c r="C5629" t="s">
        <v>11</v>
      </c>
      <c r="D5629" t="s">
        <v>103</v>
      </c>
      <c r="E5629" t="s">
        <v>338</v>
      </c>
      <c r="F5629" t="s">
        <v>339</v>
      </c>
      <c r="G5629">
        <v>5009</v>
      </c>
      <c r="H5629" t="s">
        <v>319</v>
      </c>
      <c r="I5629">
        <v>63300100</v>
      </c>
      <c r="J5629" t="s">
        <v>1869</v>
      </c>
      <c r="K5629" s="3"/>
      <c r="L5629" s="3">
        <v>5855.0252203439686</v>
      </c>
      <c r="M5629" s="3">
        <v>6030.6759769542887</v>
      </c>
      <c r="N5629" s="107"/>
      <c r="O5629" s="100"/>
      <c r="P5629" s="3">
        <f t="shared" si="87"/>
        <v>11885.701197298258</v>
      </c>
    </row>
    <row r="5630" spans="1:16" x14ac:dyDescent="0.35">
      <c r="A5630" t="s">
        <v>76</v>
      </c>
      <c r="C5630" t="s">
        <v>11</v>
      </c>
      <c r="D5630" t="s">
        <v>103</v>
      </c>
      <c r="E5630" t="s">
        <v>338</v>
      </c>
      <c r="F5630" t="s">
        <v>339</v>
      </c>
      <c r="G5630">
        <v>5009</v>
      </c>
      <c r="H5630" t="s">
        <v>319</v>
      </c>
      <c r="I5630">
        <v>63300170</v>
      </c>
      <c r="J5630" t="s">
        <v>1873</v>
      </c>
      <c r="K5630" s="3"/>
      <c r="L5630" s="3">
        <v>10119.010978637945</v>
      </c>
      <c r="M5630" s="3">
        <v>10422.581307997085</v>
      </c>
      <c r="N5630" s="107"/>
      <c r="O5630" s="100"/>
      <c r="P5630" s="3">
        <f t="shared" si="87"/>
        <v>20541.59228663503</v>
      </c>
    </row>
    <row r="5631" spans="1:16" x14ac:dyDescent="0.35">
      <c r="A5631" t="s">
        <v>76</v>
      </c>
      <c r="C5631" t="s">
        <v>11</v>
      </c>
      <c r="D5631" t="s">
        <v>103</v>
      </c>
      <c r="E5631" t="s">
        <v>340</v>
      </c>
      <c r="F5631" t="s">
        <v>341</v>
      </c>
      <c r="G5631">
        <v>5009</v>
      </c>
      <c r="H5631" t="s">
        <v>319</v>
      </c>
      <c r="I5631">
        <v>63300040</v>
      </c>
      <c r="J5631" t="s">
        <v>1515</v>
      </c>
      <c r="K5631" s="3"/>
      <c r="L5631" s="3">
        <v>44674.574660142003</v>
      </c>
      <c r="M5631" s="3">
        <v>46014.811899946268</v>
      </c>
      <c r="N5631" s="107"/>
      <c r="O5631" s="100"/>
      <c r="P5631" s="3">
        <f t="shared" si="87"/>
        <v>90689.386560088271</v>
      </c>
    </row>
    <row r="5632" spans="1:16" x14ac:dyDescent="0.35">
      <c r="A5632" t="s">
        <v>76</v>
      </c>
      <c r="C5632" t="s">
        <v>11</v>
      </c>
      <c r="D5632" t="s">
        <v>103</v>
      </c>
      <c r="E5632" t="s">
        <v>340</v>
      </c>
      <c r="F5632" t="s">
        <v>341</v>
      </c>
      <c r="G5632">
        <v>5009</v>
      </c>
      <c r="H5632" t="s">
        <v>319</v>
      </c>
      <c r="I5632">
        <v>63300080</v>
      </c>
      <c r="J5632" t="s">
        <v>91</v>
      </c>
      <c r="K5632" s="3"/>
      <c r="L5632" s="3">
        <v>253288.90065900167</v>
      </c>
      <c r="M5632" s="3">
        <v>260887.56767877171</v>
      </c>
      <c r="N5632" s="107"/>
      <c r="O5632" s="100"/>
      <c r="P5632" s="3">
        <f t="shared" si="87"/>
        <v>514176.46833777335</v>
      </c>
    </row>
    <row r="5633" spans="1:16" x14ac:dyDescent="0.35">
      <c r="A5633" t="s">
        <v>76</v>
      </c>
      <c r="C5633" t="s">
        <v>11</v>
      </c>
      <c r="D5633" t="s">
        <v>103</v>
      </c>
      <c r="E5633" t="s">
        <v>340</v>
      </c>
      <c r="F5633" t="s">
        <v>341</v>
      </c>
      <c r="G5633">
        <v>5009</v>
      </c>
      <c r="H5633" t="s">
        <v>319</v>
      </c>
      <c r="I5633">
        <v>63300100</v>
      </c>
      <c r="J5633" t="s">
        <v>1869</v>
      </c>
      <c r="K5633" s="3"/>
      <c r="L5633" s="3">
        <v>76653.219936276801</v>
      </c>
      <c r="M5633" s="3">
        <v>78952.81653436512</v>
      </c>
      <c r="N5633" s="107"/>
      <c r="O5633" s="100"/>
      <c r="P5633" s="3">
        <f t="shared" si="87"/>
        <v>155606.03647064191</v>
      </c>
    </row>
    <row r="5634" spans="1:16" x14ac:dyDescent="0.35">
      <c r="A5634" t="s">
        <v>76</v>
      </c>
      <c r="C5634" t="s">
        <v>11</v>
      </c>
      <c r="D5634" t="s">
        <v>103</v>
      </c>
      <c r="E5634" t="s">
        <v>340</v>
      </c>
      <c r="F5634" t="s">
        <v>341</v>
      </c>
      <c r="G5634">
        <v>5009</v>
      </c>
      <c r="H5634" t="s">
        <v>319</v>
      </c>
      <c r="I5634">
        <v>63300170</v>
      </c>
      <c r="J5634" t="s">
        <v>1873</v>
      </c>
      <c r="K5634" s="3"/>
      <c r="L5634" s="3">
        <v>67650.070199643611</v>
      </c>
      <c r="M5634" s="3">
        <v>69679.57230563293</v>
      </c>
      <c r="N5634" s="107"/>
      <c r="O5634" s="100"/>
      <c r="P5634" s="3">
        <f t="shared" si="87"/>
        <v>137329.64250527654</v>
      </c>
    </row>
    <row r="5635" spans="1:16" x14ac:dyDescent="0.35">
      <c r="A5635" t="s">
        <v>76</v>
      </c>
      <c r="C5635" t="s">
        <v>11</v>
      </c>
      <c r="D5635" t="s">
        <v>103</v>
      </c>
      <c r="E5635" t="s">
        <v>344</v>
      </c>
      <c r="F5635" t="s">
        <v>345</v>
      </c>
      <c r="G5635">
        <v>5009</v>
      </c>
      <c r="H5635" t="s">
        <v>319</v>
      </c>
      <c r="I5635">
        <v>63300040</v>
      </c>
      <c r="J5635" t="s">
        <v>1515</v>
      </c>
      <c r="K5635" s="3"/>
      <c r="L5635" s="3">
        <v>719.00476918199934</v>
      </c>
      <c r="M5635" s="3">
        <v>740.57491225745935</v>
      </c>
      <c r="N5635" s="107"/>
      <c r="O5635" s="100"/>
      <c r="P5635" s="3">
        <f t="shared" si="87"/>
        <v>1459.5796814394587</v>
      </c>
    </row>
    <row r="5636" spans="1:16" x14ac:dyDescent="0.35">
      <c r="A5636" t="s">
        <v>76</v>
      </c>
      <c r="C5636" t="s">
        <v>11</v>
      </c>
      <c r="D5636" t="s">
        <v>103</v>
      </c>
      <c r="E5636" t="s">
        <v>344</v>
      </c>
      <c r="F5636" t="s">
        <v>345</v>
      </c>
      <c r="G5636">
        <v>5009</v>
      </c>
      <c r="H5636" t="s">
        <v>319</v>
      </c>
      <c r="I5636">
        <v>63300080</v>
      </c>
      <c r="J5636" t="s">
        <v>91</v>
      </c>
      <c r="K5636" s="3"/>
      <c r="L5636" s="3">
        <v>2081.6899983935982</v>
      </c>
      <c r="M5636" s="3">
        <v>2144.1406983454062</v>
      </c>
      <c r="N5636" s="107"/>
      <c r="O5636" s="100"/>
      <c r="P5636" s="3">
        <f t="shared" ref="P5636:P5699" si="88">SUM(L5636:N5636)</f>
        <v>4225.8306967390045</v>
      </c>
    </row>
    <row r="5637" spans="1:16" x14ac:dyDescent="0.35">
      <c r="A5637" t="s">
        <v>76</v>
      </c>
      <c r="C5637" t="s">
        <v>11</v>
      </c>
      <c r="D5637" t="s">
        <v>103</v>
      </c>
      <c r="E5637" t="s">
        <v>344</v>
      </c>
      <c r="F5637" t="s">
        <v>345</v>
      </c>
      <c r="G5637">
        <v>5009</v>
      </c>
      <c r="H5637" t="s">
        <v>319</v>
      </c>
      <c r="I5637">
        <v>63300100</v>
      </c>
      <c r="J5637" t="s">
        <v>1869</v>
      </c>
      <c r="K5637" s="3"/>
      <c r="L5637" s="3">
        <v>629.98513109279941</v>
      </c>
      <c r="M5637" s="3">
        <v>648.88468502558351</v>
      </c>
      <c r="N5637" s="107"/>
      <c r="O5637" s="100"/>
      <c r="P5637" s="3">
        <f t="shared" si="88"/>
        <v>1278.8698161183829</v>
      </c>
    </row>
    <row r="5638" spans="1:16" x14ac:dyDescent="0.35">
      <c r="A5638" t="s">
        <v>76</v>
      </c>
      <c r="C5638" t="s">
        <v>11</v>
      </c>
      <c r="D5638" t="s">
        <v>103</v>
      </c>
      <c r="E5638" t="s">
        <v>344</v>
      </c>
      <c r="F5638" t="s">
        <v>345</v>
      </c>
      <c r="G5638">
        <v>5009</v>
      </c>
      <c r="H5638" t="s">
        <v>319</v>
      </c>
      <c r="I5638">
        <v>63300170</v>
      </c>
      <c r="J5638" t="s">
        <v>1873</v>
      </c>
      <c r="K5638" s="3"/>
      <c r="L5638" s="3">
        <v>1088.7786504755991</v>
      </c>
      <c r="M5638" s="3">
        <v>1121.4420099898671</v>
      </c>
      <c r="N5638" s="107"/>
      <c r="O5638" s="100"/>
      <c r="P5638" s="3">
        <f t="shared" si="88"/>
        <v>2210.2206604654662</v>
      </c>
    </row>
    <row r="5639" spans="1:16" x14ac:dyDescent="0.35">
      <c r="A5639" t="s">
        <v>76</v>
      </c>
      <c r="C5639" t="s">
        <v>11</v>
      </c>
      <c r="D5639" t="s">
        <v>103</v>
      </c>
      <c r="E5639" t="s">
        <v>346</v>
      </c>
      <c r="F5639" t="s">
        <v>347</v>
      </c>
      <c r="G5639">
        <v>5009</v>
      </c>
      <c r="H5639" t="s">
        <v>319</v>
      </c>
      <c r="I5639">
        <v>63300040</v>
      </c>
      <c r="J5639" t="s">
        <v>1515</v>
      </c>
      <c r="K5639" s="3"/>
      <c r="L5639" s="3">
        <v>6785.608134690001</v>
      </c>
      <c r="M5639" s="3">
        <v>6989.1763787307018</v>
      </c>
      <c r="N5639" s="107"/>
      <c r="O5639" s="100"/>
      <c r="P5639" s="3">
        <f t="shared" si="88"/>
        <v>13774.784513420702</v>
      </c>
    </row>
    <row r="5640" spans="1:16" x14ac:dyDescent="0.35">
      <c r="A5640" t="s">
        <v>76</v>
      </c>
      <c r="C5640" t="s">
        <v>11</v>
      </c>
      <c r="D5640" t="s">
        <v>103</v>
      </c>
      <c r="E5640" t="s">
        <v>346</v>
      </c>
      <c r="F5640" t="s">
        <v>347</v>
      </c>
      <c r="G5640">
        <v>5009</v>
      </c>
      <c r="H5640" t="s">
        <v>319</v>
      </c>
      <c r="I5640">
        <v>63300080</v>
      </c>
      <c r="J5640" t="s">
        <v>91</v>
      </c>
      <c r="K5640" s="3"/>
      <c r="L5640" s="3">
        <v>19645.951170912002</v>
      </c>
      <c r="M5640" s="3">
        <v>20235.329706039363</v>
      </c>
      <c r="N5640" s="107"/>
      <c r="O5640" s="100"/>
      <c r="P5640" s="3">
        <f t="shared" si="88"/>
        <v>39881.280876951365</v>
      </c>
    </row>
    <row r="5641" spans="1:16" x14ac:dyDescent="0.35">
      <c r="A5641" t="s">
        <v>76</v>
      </c>
      <c r="C5641" t="s">
        <v>11</v>
      </c>
      <c r="D5641" t="s">
        <v>103</v>
      </c>
      <c r="E5641" t="s">
        <v>346</v>
      </c>
      <c r="F5641" t="s">
        <v>347</v>
      </c>
      <c r="G5641">
        <v>5009</v>
      </c>
      <c r="H5641" t="s">
        <v>319</v>
      </c>
      <c r="I5641">
        <v>63300100</v>
      </c>
      <c r="J5641" t="s">
        <v>1869</v>
      </c>
      <c r="K5641" s="3"/>
      <c r="L5641" s="3">
        <v>5945.4852227760002</v>
      </c>
      <c r="M5641" s="3">
        <v>6123.8497794592813</v>
      </c>
      <c r="N5641" s="107"/>
      <c r="O5641" s="100"/>
      <c r="P5641" s="3">
        <f t="shared" si="88"/>
        <v>12069.335002235282</v>
      </c>
    </row>
    <row r="5642" spans="1:16" x14ac:dyDescent="0.35">
      <c r="A5642" t="s">
        <v>76</v>
      </c>
      <c r="C5642" t="s">
        <v>11</v>
      </c>
      <c r="D5642" t="s">
        <v>103</v>
      </c>
      <c r="E5642" t="s">
        <v>346</v>
      </c>
      <c r="F5642" t="s">
        <v>347</v>
      </c>
      <c r="G5642">
        <v>5009</v>
      </c>
      <c r="H5642" t="s">
        <v>319</v>
      </c>
      <c r="I5642">
        <v>63300170</v>
      </c>
      <c r="J5642" t="s">
        <v>1873</v>
      </c>
      <c r="K5642" s="3"/>
      <c r="L5642" s="3">
        <v>10275.349461102001</v>
      </c>
      <c r="M5642" s="3">
        <v>10583.609944935062</v>
      </c>
      <c r="N5642" s="107"/>
      <c r="O5642" s="100"/>
      <c r="P5642" s="3">
        <f t="shared" si="88"/>
        <v>20858.959406037065</v>
      </c>
    </row>
    <row r="5643" spans="1:16" x14ac:dyDescent="0.35">
      <c r="A5643" t="s">
        <v>76</v>
      </c>
      <c r="C5643" t="s">
        <v>11</v>
      </c>
      <c r="D5643" t="s">
        <v>103</v>
      </c>
      <c r="E5643" t="s">
        <v>348</v>
      </c>
      <c r="F5643" t="s">
        <v>349</v>
      </c>
      <c r="G5643">
        <v>5009</v>
      </c>
      <c r="H5643" t="s">
        <v>319</v>
      </c>
      <c r="I5643">
        <v>63300040</v>
      </c>
      <c r="J5643" t="s">
        <v>1515</v>
      </c>
      <c r="K5643" s="3"/>
      <c r="L5643" s="3">
        <v>1366.1088198660011</v>
      </c>
      <c r="M5643" s="3">
        <v>1407.0920844619811</v>
      </c>
      <c r="N5643" s="107"/>
      <c r="O5643" s="100"/>
      <c r="P5643" s="3">
        <f t="shared" si="88"/>
        <v>2773.2009043279822</v>
      </c>
    </row>
    <row r="5644" spans="1:16" x14ac:dyDescent="0.35">
      <c r="A5644" t="s">
        <v>76</v>
      </c>
      <c r="C5644" t="s">
        <v>11</v>
      </c>
      <c r="D5644" t="s">
        <v>103</v>
      </c>
      <c r="E5644" t="s">
        <v>348</v>
      </c>
      <c r="F5644" t="s">
        <v>349</v>
      </c>
      <c r="G5644">
        <v>5009</v>
      </c>
      <c r="H5644" t="s">
        <v>319</v>
      </c>
      <c r="I5644">
        <v>63300080</v>
      </c>
      <c r="J5644" t="s">
        <v>91</v>
      </c>
      <c r="K5644" s="3"/>
      <c r="L5644" s="3">
        <v>3955.2102975168032</v>
      </c>
      <c r="M5644" s="3">
        <v>4073.8666064423073</v>
      </c>
      <c r="N5644" s="107"/>
      <c r="O5644" s="100"/>
      <c r="P5644" s="3">
        <f t="shared" si="88"/>
        <v>8029.0769039591105</v>
      </c>
    </row>
    <row r="5645" spans="1:16" x14ac:dyDescent="0.35">
      <c r="A5645" t="s">
        <v>76</v>
      </c>
      <c r="C5645" t="s">
        <v>11</v>
      </c>
      <c r="D5645" t="s">
        <v>103</v>
      </c>
      <c r="E5645" t="s">
        <v>348</v>
      </c>
      <c r="F5645" t="s">
        <v>349</v>
      </c>
      <c r="G5645">
        <v>5009</v>
      </c>
      <c r="H5645" t="s">
        <v>319</v>
      </c>
      <c r="I5645">
        <v>63300100</v>
      </c>
      <c r="J5645" t="s">
        <v>1869</v>
      </c>
      <c r="K5645" s="3"/>
      <c r="L5645" s="3">
        <v>1196.971537406401</v>
      </c>
      <c r="M5645" s="3">
        <v>1232.8806835285932</v>
      </c>
      <c r="N5645" s="107"/>
      <c r="O5645" s="100"/>
      <c r="P5645" s="3">
        <f t="shared" si="88"/>
        <v>2429.852220934994</v>
      </c>
    </row>
    <row r="5646" spans="1:16" x14ac:dyDescent="0.35">
      <c r="A5646" t="s">
        <v>76</v>
      </c>
      <c r="C5646" t="s">
        <v>11</v>
      </c>
      <c r="D5646" t="s">
        <v>103</v>
      </c>
      <c r="E5646" t="s">
        <v>348</v>
      </c>
      <c r="F5646" t="s">
        <v>349</v>
      </c>
      <c r="G5646">
        <v>5009</v>
      </c>
      <c r="H5646" t="s">
        <v>319</v>
      </c>
      <c r="I5646">
        <v>63300170</v>
      </c>
      <c r="J5646" t="s">
        <v>1873</v>
      </c>
      <c r="K5646" s="3"/>
      <c r="L5646" s="3">
        <v>2068.6790700828019</v>
      </c>
      <c r="M5646" s="3">
        <v>2130.739442185286</v>
      </c>
      <c r="N5646" s="107"/>
      <c r="O5646" s="100"/>
      <c r="P5646" s="3">
        <f t="shared" si="88"/>
        <v>4199.4185122680883</v>
      </c>
    </row>
    <row r="5647" spans="1:16" x14ac:dyDescent="0.35">
      <c r="A5647" t="s">
        <v>76</v>
      </c>
      <c r="C5647" t="s">
        <v>11</v>
      </c>
      <c r="D5647" t="s">
        <v>103</v>
      </c>
      <c r="E5647" t="s">
        <v>350</v>
      </c>
      <c r="F5647" t="s">
        <v>351</v>
      </c>
      <c r="G5647">
        <v>5009</v>
      </c>
      <c r="H5647" t="s">
        <v>319</v>
      </c>
      <c r="I5647">
        <v>63300040</v>
      </c>
      <c r="J5647" t="s">
        <v>1515</v>
      </c>
      <c r="K5647" s="3"/>
      <c r="L5647" s="3">
        <v>719.00356121999926</v>
      </c>
      <c r="M5647" s="3">
        <v>740.57366805659922</v>
      </c>
      <c r="N5647" s="107"/>
      <c r="O5647" s="100"/>
      <c r="P5647" s="3">
        <f t="shared" si="88"/>
        <v>1459.5772292765985</v>
      </c>
    </row>
    <row r="5648" spans="1:16" x14ac:dyDescent="0.35">
      <c r="A5648" t="s">
        <v>76</v>
      </c>
      <c r="C5648" t="s">
        <v>11</v>
      </c>
      <c r="D5648" t="s">
        <v>103</v>
      </c>
      <c r="E5648" t="s">
        <v>350</v>
      </c>
      <c r="F5648" t="s">
        <v>351</v>
      </c>
      <c r="G5648">
        <v>5009</v>
      </c>
      <c r="H5648" t="s">
        <v>319</v>
      </c>
      <c r="I5648">
        <v>63300080</v>
      </c>
      <c r="J5648" t="s">
        <v>91</v>
      </c>
      <c r="K5648" s="3"/>
      <c r="L5648" s="3">
        <v>2081.6865010559977</v>
      </c>
      <c r="M5648" s="3">
        <v>2144.1370960876775</v>
      </c>
      <c r="N5648" s="107"/>
      <c r="O5648" s="100"/>
      <c r="P5648" s="3">
        <f t="shared" si="88"/>
        <v>4225.8235971436752</v>
      </c>
    </row>
    <row r="5649" spans="1:16" x14ac:dyDescent="0.35">
      <c r="A5649" t="s">
        <v>76</v>
      </c>
      <c r="C5649" t="s">
        <v>11</v>
      </c>
      <c r="D5649" t="s">
        <v>103</v>
      </c>
      <c r="E5649" t="s">
        <v>350</v>
      </c>
      <c r="F5649" t="s">
        <v>351</v>
      </c>
      <c r="G5649">
        <v>5009</v>
      </c>
      <c r="H5649" t="s">
        <v>319</v>
      </c>
      <c r="I5649">
        <v>63300100</v>
      </c>
      <c r="J5649" t="s">
        <v>1869</v>
      </c>
      <c r="K5649" s="3"/>
      <c r="L5649" s="3">
        <v>629.98407268799929</v>
      </c>
      <c r="M5649" s="3">
        <v>648.88359486863931</v>
      </c>
      <c r="N5649" s="107"/>
      <c r="O5649" s="100"/>
      <c r="P5649" s="3">
        <f t="shared" si="88"/>
        <v>1278.8676675566385</v>
      </c>
    </row>
    <row r="5650" spans="1:16" x14ac:dyDescent="0.35">
      <c r="A5650" t="s">
        <v>76</v>
      </c>
      <c r="C5650" t="s">
        <v>11</v>
      </c>
      <c r="D5650" t="s">
        <v>103</v>
      </c>
      <c r="E5650" t="s">
        <v>350</v>
      </c>
      <c r="F5650" t="s">
        <v>351</v>
      </c>
      <c r="G5650">
        <v>5009</v>
      </c>
      <c r="H5650" t="s">
        <v>319</v>
      </c>
      <c r="I5650">
        <v>63300170</v>
      </c>
      <c r="J5650" t="s">
        <v>1873</v>
      </c>
      <c r="K5650" s="3"/>
      <c r="L5650" s="3">
        <v>1088.7768212759988</v>
      </c>
      <c r="M5650" s="3">
        <v>1121.440125914279</v>
      </c>
      <c r="N5650" s="107"/>
      <c r="O5650" s="100"/>
      <c r="P5650" s="3">
        <f t="shared" si="88"/>
        <v>2210.216947190278</v>
      </c>
    </row>
    <row r="5651" spans="1:16" x14ac:dyDescent="0.35">
      <c r="A5651" t="s">
        <v>76</v>
      </c>
      <c r="C5651" t="s">
        <v>11</v>
      </c>
      <c r="D5651" t="s">
        <v>103</v>
      </c>
      <c r="E5651" t="s">
        <v>352</v>
      </c>
      <c r="F5651" t="s">
        <v>353</v>
      </c>
      <c r="G5651">
        <v>5009</v>
      </c>
      <c r="H5651" t="s">
        <v>319</v>
      </c>
      <c r="I5651">
        <v>63300040</v>
      </c>
      <c r="J5651" t="s">
        <v>1515</v>
      </c>
      <c r="K5651" s="3"/>
      <c r="L5651" s="3">
        <v>7576.5136223699874</v>
      </c>
      <c r="M5651" s="3">
        <v>7803.809031041088</v>
      </c>
      <c r="N5651" s="107"/>
      <c r="O5651" s="100"/>
      <c r="P5651" s="3">
        <f t="shared" si="88"/>
        <v>15380.322653411076</v>
      </c>
    </row>
    <row r="5652" spans="1:16" x14ac:dyDescent="0.35">
      <c r="A5652" t="s">
        <v>76</v>
      </c>
      <c r="C5652" t="s">
        <v>11</v>
      </c>
      <c r="D5652" t="s">
        <v>103</v>
      </c>
      <c r="E5652" t="s">
        <v>352</v>
      </c>
      <c r="F5652" t="s">
        <v>353</v>
      </c>
      <c r="G5652">
        <v>5009</v>
      </c>
      <c r="H5652" t="s">
        <v>319</v>
      </c>
      <c r="I5652">
        <v>63300080</v>
      </c>
      <c r="J5652" t="s">
        <v>91</v>
      </c>
      <c r="K5652" s="3"/>
      <c r="L5652" s="3">
        <v>21935.810868575965</v>
      </c>
      <c r="M5652" s="3">
        <v>22593.885194633243</v>
      </c>
      <c r="N5652" s="107"/>
      <c r="O5652" s="100"/>
      <c r="P5652" s="3">
        <f t="shared" si="88"/>
        <v>44529.696063209209</v>
      </c>
    </row>
    <row r="5653" spans="1:16" x14ac:dyDescent="0.35">
      <c r="A5653" t="s">
        <v>76</v>
      </c>
      <c r="C5653" t="s">
        <v>11</v>
      </c>
      <c r="D5653" t="s">
        <v>103</v>
      </c>
      <c r="E5653" t="s">
        <v>352</v>
      </c>
      <c r="F5653" t="s">
        <v>353</v>
      </c>
      <c r="G5653">
        <v>5009</v>
      </c>
      <c r="H5653" t="s">
        <v>319</v>
      </c>
      <c r="I5653">
        <v>63300100</v>
      </c>
      <c r="J5653" t="s">
        <v>1869</v>
      </c>
      <c r="K5653" s="3"/>
      <c r="L5653" s="3">
        <v>6638.4690786479896</v>
      </c>
      <c r="M5653" s="3">
        <v>6837.6231510074285</v>
      </c>
      <c r="N5653" s="107"/>
      <c r="O5653" s="100"/>
      <c r="P5653" s="3">
        <f t="shared" si="88"/>
        <v>13476.092229655418</v>
      </c>
    </row>
    <row r="5654" spans="1:16" x14ac:dyDescent="0.35">
      <c r="A5654" t="s">
        <v>76</v>
      </c>
      <c r="C5654" t="s">
        <v>11</v>
      </c>
      <c r="D5654" t="s">
        <v>103</v>
      </c>
      <c r="E5654" t="s">
        <v>352</v>
      </c>
      <c r="F5654" t="s">
        <v>353</v>
      </c>
      <c r="G5654">
        <v>5009</v>
      </c>
      <c r="H5654" t="s">
        <v>319</v>
      </c>
      <c r="I5654">
        <v>63300170</v>
      </c>
      <c r="J5654" t="s">
        <v>1873</v>
      </c>
      <c r="K5654" s="3"/>
      <c r="L5654" s="3">
        <v>11473.00634244598</v>
      </c>
      <c r="M5654" s="3">
        <v>11817.196532719361</v>
      </c>
      <c r="N5654" s="107"/>
      <c r="O5654" s="100"/>
      <c r="P5654" s="3">
        <f t="shared" si="88"/>
        <v>23290.202875165342</v>
      </c>
    </row>
    <row r="5655" spans="1:16" x14ac:dyDescent="0.35">
      <c r="A5655" t="s">
        <v>76</v>
      </c>
      <c r="C5655" t="s">
        <v>11</v>
      </c>
      <c r="D5655" t="s">
        <v>103</v>
      </c>
      <c r="E5655" t="s">
        <v>354</v>
      </c>
      <c r="F5655" t="s">
        <v>355</v>
      </c>
      <c r="G5655">
        <v>5009</v>
      </c>
      <c r="H5655" t="s">
        <v>319</v>
      </c>
      <c r="I5655">
        <v>63300040</v>
      </c>
      <c r="J5655" t="s">
        <v>1515</v>
      </c>
      <c r="K5655" s="3"/>
      <c r="L5655" s="3">
        <v>18900.840894011988</v>
      </c>
      <c r="M5655" s="3">
        <v>19467.866120832346</v>
      </c>
      <c r="N5655" s="107"/>
      <c r="O5655" s="100"/>
      <c r="P5655" s="3">
        <f t="shared" si="88"/>
        <v>38368.707014844331</v>
      </c>
    </row>
    <row r="5656" spans="1:16" x14ac:dyDescent="0.35">
      <c r="A5656" t="s">
        <v>76</v>
      </c>
      <c r="C5656" t="s">
        <v>11</v>
      </c>
      <c r="D5656" t="s">
        <v>103</v>
      </c>
      <c r="E5656" t="s">
        <v>354</v>
      </c>
      <c r="F5656" t="s">
        <v>355</v>
      </c>
      <c r="G5656">
        <v>5009</v>
      </c>
      <c r="H5656" t="s">
        <v>319</v>
      </c>
      <c r="I5656">
        <v>63300080</v>
      </c>
      <c r="J5656" t="s">
        <v>91</v>
      </c>
      <c r="K5656" s="3"/>
      <c r="L5656" s="3">
        <v>70215.605865177553</v>
      </c>
      <c r="M5656" s="3">
        <v>72322.074041132888</v>
      </c>
      <c r="N5656" s="107"/>
      <c r="O5656" s="100"/>
      <c r="P5656" s="3">
        <f t="shared" si="88"/>
        <v>142537.67990631046</v>
      </c>
    </row>
    <row r="5657" spans="1:16" x14ac:dyDescent="0.35">
      <c r="A5657" t="s">
        <v>76</v>
      </c>
      <c r="C5657" t="s">
        <v>11</v>
      </c>
      <c r="D5657" t="s">
        <v>103</v>
      </c>
      <c r="E5657" t="s">
        <v>354</v>
      </c>
      <c r="F5657" t="s">
        <v>355</v>
      </c>
      <c r="G5657">
        <v>5009</v>
      </c>
      <c r="H5657" t="s">
        <v>319</v>
      </c>
      <c r="I5657">
        <v>63300100</v>
      </c>
      <c r="J5657" t="s">
        <v>1869</v>
      </c>
      <c r="K5657" s="3"/>
      <c r="L5657" s="3">
        <v>21249.459669724787</v>
      </c>
      <c r="M5657" s="3">
        <v>21886.943459816532</v>
      </c>
      <c r="N5657" s="107"/>
      <c r="O5657" s="100"/>
      <c r="P5657" s="3">
        <f t="shared" si="88"/>
        <v>43136.403129541315</v>
      </c>
    </row>
    <row r="5658" spans="1:16" x14ac:dyDescent="0.35">
      <c r="A5658" t="s">
        <v>76</v>
      </c>
      <c r="C5658" t="s">
        <v>11</v>
      </c>
      <c r="D5658" t="s">
        <v>103</v>
      </c>
      <c r="E5658" t="s">
        <v>354</v>
      </c>
      <c r="F5658" t="s">
        <v>355</v>
      </c>
      <c r="G5658">
        <v>5009</v>
      </c>
      <c r="H5658" t="s">
        <v>319</v>
      </c>
      <c r="I5658">
        <v>63300170</v>
      </c>
      <c r="J5658" t="s">
        <v>1873</v>
      </c>
      <c r="K5658" s="3"/>
      <c r="L5658" s="3">
        <v>28621.273353789584</v>
      </c>
      <c r="M5658" s="3">
        <v>29479.911554403272</v>
      </c>
      <c r="N5658" s="107"/>
      <c r="O5658" s="100"/>
      <c r="P5658" s="3">
        <f t="shared" si="88"/>
        <v>58101.184908192852</v>
      </c>
    </row>
    <row r="5659" spans="1:16" x14ac:dyDescent="0.35">
      <c r="A5659" t="s">
        <v>76</v>
      </c>
      <c r="C5659" t="s">
        <v>11</v>
      </c>
      <c r="D5659" t="s">
        <v>103</v>
      </c>
      <c r="E5659" t="s">
        <v>356</v>
      </c>
      <c r="F5659" t="s">
        <v>357</v>
      </c>
      <c r="G5659">
        <v>5009</v>
      </c>
      <c r="H5659" t="s">
        <v>319</v>
      </c>
      <c r="I5659">
        <v>63300040</v>
      </c>
      <c r="J5659" t="s">
        <v>1515</v>
      </c>
      <c r="K5659" s="3"/>
      <c r="L5659" s="3">
        <v>143.8009768439999</v>
      </c>
      <c r="M5659" s="3">
        <v>148.1150061493199</v>
      </c>
      <c r="N5659" s="107"/>
      <c r="O5659" s="100"/>
      <c r="P5659" s="3">
        <f t="shared" si="88"/>
        <v>291.9159829933198</v>
      </c>
    </row>
    <row r="5660" spans="1:16" x14ac:dyDescent="0.35">
      <c r="A5660" t="s">
        <v>76</v>
      </c>
      <c r="C5660" t="s">
        <v>11</v>
      </c>
      <c r="D5660" t="s">
        <v>103</v>
      </c>
      <c r="E5660" t="s">
        <v>356</v>
      </c>
      <c r="F5660" t="s">
        <v>357</v>
      </c>
      <c r="G5660">
        <v>5009</v>
      </c>
      <c r="H5660" t="s">
        <v>319</v>
      </c>
      <c r="I5660">
        <v>63300080</v>
      </c>
      <c r="J5660" t="s">
        <v>91</v>
      </c>
      <c r="K5660" s="3"/>
      <c r="L5660" s="3">
        <v>416.33806629119977</v>
      </c>
      <c r="M5660" s="3">
        <v>428.82820827993578</v>
      </c>
      <c r="N5660" s="107"/>
      <c r="O5660" s="100"/>
      <c r="P5660" s="3">
        <f t="shared" si="88"/>
        <v>845.16627457113555</v>
      </c>
    </row>
    <row r="5661" spans="1:16" x14ac:dyDescent="0.35">
      <c r="A5661" t="s">
        <v>76</v>
      </c>
      <c r="C5661" t="s">
        <v>11</v>
      </c>
      <c r="D5661" t="s">
        <v>103</v>
      </c>
      <c r="E5661" t="s">
        <v>356</v>
      </c>
      <c r="F5661" t="s">
        <v>357</v>
      </c>
      <c r="G5661">
        <v>5009</v>
      </c>
      <c r="H5661" t="s">
        <v>319</v>
      </c>
      <c r="I5661">
        <v>63300100</v>
      </c>
      <c r="J5661" t="s">
        <v>1869</v>
      </c>
      <c r="K5661" s="3"/>
      <c r="L5661" s="3">
        <v>125.99704637759993</v>
      </c>
      <c r="M5661" s="3">
        <v>129.7769577689279</v>
      </c>
      <c r="N5661" s="107"/>
      <c r="O5661" s="100"/>
      <c r="P5661" s="3">
        <f t="shared" si="88"/>
        <v>255.77400414652783</v>
      </c>
    </row>
    <row r="5662" spans="1:16" x14ac:dyDescent="0.35">
      <c r="A5662" t="s">
        <v>76</v>
      </c>
      <c r="C5662" t="s">
        <v>11</v>
      </c>
      <c r="D5662" t="s">
        <v>103</v>
      </c>
      <c r="E5662" t="s">
        <v>356</v>
      </c>
      <c r="F5662" t="s">
        <v>357</v>
      </c>
      <c r="G5662">
        <v>5009</v>
      </c>
      <c r="H5662" t="s">
        <v>319</v>
      </c>
      <c r="I5662">
        <v>63300170</v>
      </c>
      <c r="J5662" t="s">
        <v>1873</v>
      </c>
      <c r="K5662" s="3"/>
      <c r="L5662" s="3">
        <v>217.75576493519989</v>
      </c>
      <c r="M5662" s="3">
        <v>224.28843788325588</v>
      </c>
      <c r="N5662" s="107"/>
      <c r="O5662" s="100"/>
      <c r="P5662" s="3">
        <f t="shared" si="88"/>
        <v>442.0442028184558</v>
      </c>
    </row>
    <row r="5663" spans="1:16" x14ac:dyDescent="0.35">
      <c r="A5663" t="s">
        <v>76</v>
      </c>
      <c r="C5663" t="s">
        <v>11</v>
      </c>
      <c r="D5663" t="s">
        <v>103</v>
      </c>
      <c r="E5663" t="s">
        <v>236</v>
      </c>
      <c r="F5663" t="s">
        <v>237</v>
      </c>
      <c r="G5663">
        <v>5024</v>
      </c>
      <c r="H5663" t="s">
        <v>238</v>
      </c>
      <c r="I5663">
        <v>63300040</v>
      </c>
      <c r="J5663" t="s">
        <v>1515</v>
      </c>
      <c r="K5663" s="3"/>
      <c r="L5663" s="3">
        <v>26945.156862545242</v>
      </c>
      <c r="M5663" s="3">
        <v>27753.5115684216</v>
      </c>
      <c r="N5663" s="107"/>
      <c r="O5663" s="100"/>
      <c r="P5663" s="3">
        <f t="shared" si="88"/>
        <v>54698.668430966842</v>
      </c>
    </row>
    <row r="5664" spans="1:16" x14ac:dyDescent="0.35">
      <c r="A5664" t="s">
        <v>76</v>
      </c>
      <c r="C5664" t="s">
        <v>11</v>
      </c>
      <c r="D5664" t="s">
        <v>103</v>
      </c>
      <c r="E5664" t="s">
        <v>236</v>
      </c>
      <c r="F5664" t="s">
        <v>237</v>
      </c>
      <c r="G5664">
        <v>5024</v>
      </c>
      <c r="H5664" t="s">
        <v>238</v>
      </c>
      <c r="I5664">
        <v>63300080</v>
      </c>
      <c r="J5664" t="s">
        <v>91</v>
      </c>
      <c r="K5664" s="3"/>
      <c r="L5664" s="3">
        <v>78012.644630607174</v>
      </c>
      <c r="M5664" s="3">
        <v>80353.023969525399</v>
      </c>
      <c r="N5664" s="107"/>
      <c r="O5664" s="100"/>
      <c r="P5664" s="3">
        <f t="shared" si="88"/>
        <v>158365.66860013257</v>
      </c>
    </row>
    <row r="5665" spans="1:16" x14ac:dyDescent="0.35">
      <c r="A5665" t="s">
        <v>76</v>
      </c>
      <c r="C5665" t="s">
        <v>11</v>
      </c>
      <c r="D5665" t="s">
        <v>103</v>
      </c>
      <c r="E5665" t="s">
        <v>236</v>
      </c>
      <c r="F5665" t="s">
        <v>237</v>
      </c>
      <c r="G5665">
        <v>5024</v>
      </c>
      <c r="H5665" t="s">
        <v>238</v>
      </c>
      <c r="I5665">
        <v>63300100</v>
      </c>
      <c r="J5665" t="s">
        <v>1869</v>
      </c>
      <c r="K5665" s="3"/>
      <c r="L5665" s="3">
        <v>23609.089822420596</v>
      </c>
      <c r="M5665" s="3">
        <v>24317.36251709321</v>
      </c>
      <c r="N5665" s="107"/>
      <c r="O5665" s="100"/>
      <c r="P5665" s="3">
        <f t="shared" si="88"/>
        <v>47926.452339513809</v>
      </c>
    </row>
    <row r="5666" spans="1:16" x14ac:dyDescent="0.35">
      <c r="A5666" t="s">
        <v>76</v>
      </c>
      <c r="C5666" t="s">
        <v>11</v>
      </c>
      <c r="D5666" t="s">
        <v>103</v>
      </c>
      <c r="E5666" t="s">
        <v>236</v>
      </c>
      <c r="F5666" t="s">
        <v>237</v>
      </c>
      <c r="G5666">
        <v>5024</v>
      </c>
      <c r="H5666" t="s">
        <v>238</v>
      </c>
      <c r="I5666">
        <v>63300170</v>
      </c>
      <c r="J5666" t="s">
        <v>1873</v>
      </c>
      <c r="K5666" s="3"/>
      <c r="L5666" s="3">
        <v>40802.666106139943</v>
      </c>
      <c r="M5666" s="3">
        <v>42026.746089324137</v>
      </c>
      <c r="N5666" s="107"/>
      <c r="O5666" s="100"/>
      <c r="P5666" s="3">
        <f t="shared" si="88"/>
        <v>82829.412195464072</v>
      </c>
    </row>
    <row r="5667" spans="1:16" x14ac:dyDescent="0.35">
      <c r="A5667" t="s">
        <v>76</v>
      </c>
      <c r="C5667" t="s">
        <v>11</v>
      </c>
      <c r="D5667" t="s">
        <v>103</v>
      </c>
      <c r="E5667" t="s">
        <v>360</v>
      </c>
      <c r="F5667" t="s">
        <v>361</v>
      </c>
      <c r="G5667">
        <v>5008</v>
      </c>
      <c r="H5667" t="s">
        <v>362</v>
      </c>
      <c r="I5667">
        <v>63300040</v>
      </c>
      <c r="J5667" t="s">
        <v>1515</v>
      </c>
      <c r="K5667" s="3"/>
      <c r="L5667" s="3">
        <v>18254.498779687347</v>
      </c>
      <c r="M5667" s="3">
        <v>18802.133743077968</v>
      </c>
      <c r="N5667" s="107"/>
      <c r="O5667" s="100"/>
      <c r="P5667" s="3">
        <f t="shared" si="88"/>
        <v>37056.632522765314</v>
      </c>
    </row>
    <row r="5668" spans="1:16" x14ac:dyDescent="0.35">
      <c r="A5668" t="s">
        <v>76</v>
      </c>
      <c r="C5668" t="s">
        <v>11</v>
      </c>
      <c r="D5668" t="s">
        <v>103</v>
      </c>
      <c r="E5668" t="s">
        <v>360</v>
      </c>
      <c r="F5668" t="s">
        <v>361</v>
      </c>
      <c r="G5668">
        <v>5008</v>
      </c>
      <c r="H5668" t="s">
        <v>362</v>
      </c>
      <c r="I5668">
        <v>63300080</v>
      </c>
      <c r="J5668" t="s">
        <v>91</v>
      </c>
      <c r="K5668" s="3"/>
      <c r="L5668" s="3">
        <v>52851.120276428126</v>
      </c>
      <c r="M5668" s="3">
        <v>54436.653884720981</v>
      </c>
      <c r="N5668" s="107"/>
      <c r="O5668" s="100"/>
      <c r="P5668" s="3">
        <f t="shared" si="88"/>
        <v>107287.77416114911</v>
      </c>
    </row>
    <row r="5669" spans="1:16" x14ac:dyDescent="0.35">
      <c r="A5669" t="s">
        <v>76</v>
      </c>
      <c r="C5669" t="s">
        <v>11</v>
      </c>
      <c r="D5669" t="s">
        <v>103</v>
      </c>
      <c r="E5669" t="s">
        <v>360</v>
      </c>
      <c r="F5669" t="s">
        <v>361</v>
      </c>
      <c r="G5669">
        <v>5008</v>
      </c>
      <c r="H5669" t="s">
        <v>362</v>
      </c>
      <c r="I5669">
        <v>63300100</v>
      </c>
      <c r="J5669" t="s">
        <v>1869</v>
      </c>
      <c r="K5669" s="3"/>
      <c r="L5669" s="3">
        <v>15994.417978392723</v>
      </c>
      <c r="M5669" s="3">
        <v>16474.250517744505</v>
      </c>
      <c r="N5669" s="107"/>
      <c r="O5669" s="100"/>
      <c r="P5669" s="3">
        <f t="shared" si="88"/>
        <v>32468.66849613723</v>
      </c>
    </row>
    <row r="5670" spans="1:16" x14ac:dyDescent="0.35">
      <c r="A5670" t="s">
        <v>76</v>
      </c>
      <c r="C5670" t="s">
        <v>11</v>
      </c>
      <c r="D5670" t="s">
        <v>103</v>
      </c>
      <c r="E5670" t="s">
        <v>360</v>
      </c>
      <c r="F5670" t="s">
        <v>361</v>
      </c>
      <c r="G5670">
        <v>5008</v>
      </c>
      <c r="H5670" t="s">
        <v>362</v>
      </c>
      <c r="I5670">
        <v>63300170</v>
      </c>
      <c r="J5670" t="s">
        <v>1873</v>
      </c>
      <c r="K5670" s="3"/>
      <c r="L5670" s="3">
        <v>27642.526723526556</v>
      </c>
      <c r="M5670" s="3">
        <v>28471.802525232353</v>
      </c>
      <c r="N5670" s="107"/>
      <c r="O5670" s="100"/>
      <c r="P5670" s="3">
        <f t="shared" si="88"/>
        <v>56114.329248758906</v>
      </c>
    </row>
    <row r="5671" spans="1:16" x14ac:dyDescent="0.35">
      <c r="A5671" t="s">
        <v>76</v>
      </c>
      <c r="C5671" t="s">
        <v>11</v>
      </c>
      <c r="D5671" t="s">
        <v>54</v>
      </c>
      <c r="E5671" t="s">
        <v>55</v>
      </c>
      <c r="F5671" t="s">
        <v>56</v>
      </c>
      <c r="G5671">
        <v>9801</v>
      </c>
      <c r="H5671" t="s">
        <v>54</v>
      </c>
      <c r="I5671">
        <v>63300191</v>
      </c>
      <c r="J5671" t="s">
        <v>57</v>
      </c>
      <c r="K5671" s="3"/>
      <c r="L5671" s="3">
        <v>1172145.75</v>
      </c>
      <c r="M5671" s="3">
        <v>1172145.75</v>
      </c>
      <c r="N5671" s="107"/>
      <c r="O5671" s="100"/>
      <c r="P5671" s="3">
        <f t="shared" si="88"/>
        <v>2344291.5</v>
      </c>
    </row>
    <row r="5672" spans="1:16" x14ac:dyDescent="0.35">
      <c r="A5672" t="s">
        <v>76</v>
      </c>
      <c r="C5672" t="s">
        <v>11</v>
      </c>
      <c r="D5672" t="s">
        <v>54</v>
      </c>
      <c r="E5672" t="s">
        <v>58</v>
      </c>
      <c r="F5672" t="s">
        <v>59</v>
      </c>
      <c r="G5672">
        <v>9801</v>
      </c>
      <c r="H5672" t="s">
        <v>54</v>
      </c>
      <c r="I5672">
        <v>63300191</v>
      </c>
      <c r="J5672" t="s">
        <v>57</v>
      </c>
      <c r="K5672" s="3"/>
      <c r="L5672" s="3">
        <v>322719</v>
      </c>
      <c r="M5672" s="3">
        <v>322719</v>
      </c>
      <c r="N5672" s="107"/>
      <c r="O5672" s="100"/>
      <c r="P5672" s="3">
        <f t="shared" si="88"/>
        <v>645438</v>
      </c>
    </row>
    <row r="5673" spans="1:16" x14ac:dyDescent="0.35">
      <c r="A5673" t="s">
        <v>76</v>
      </c>
      <c r="C5673" t="s">
        <v>11</v>
      </c>
      <c r="D5673" t="s">
        <v>54</v>
      </c>
      <c r="E5673" t="s">
        <v>60</v>
      </c>
      <c r="F5673" t="s">
        <v>61</v>
      </c>
      <c r="G5673">
        <v>9801</v>
      </c>
      <c r="H5673" t="s">
        <v>54</v>
      </c>
      <c r="I5673">
        <v>63300191</v>
      </c>
      <c r="J5673" t="s">
        <v>57</v>
      </c>
      <c r="K5673" s="3"/>
      <c r="L5673" s="3">
        <v>1211716.0647616999</v>
      </c>
      <c r="M5673" s="3">
        <v>1150460.9314284001</v>
      </c>
      <c r="N5673" s="107"/>
      <c r="O5673" s="100"/>
      <c r="P5673" s="3">
        <f t="shared" si="88"/>
        <v>2362176.9961901</v>
      </c>
    </row>
    <row r="5674" spans="1:16" x14ac:dyDescent="0.35">
      <c r="A5674" t="s">
        <v>76</v>
      </c>
      <c r="C5674" t="s">
        <v>11</v>
      </c>
      <c r="D5674" t="s">
        <v>54</v>
      </c>
      <c r="E5674" t="s">
        <v>62</v>
      </c>
      <c r="F5674" t="s">
        <v>63</v>
      </c>
      <c r="G5674">
        <v>9801</v>
      </c>
      <c r="H5674" t="s">
        <v>54</v>
      </c>
      <c r="I5674">
        <v>63300191</v>
      </c>
      <c r="J5674" t="s">
        <v>57</v>
      </c>
      <c r="K5674" s="3"/>
      <c r="L5674" s="3">
        <v>1793496.5393544</v>
      </c>
      <c r="M5674" s="3">
        <v>1632159.2793544</v>
      </c>
      <c r="N5674" s="107"/>
      <c r="O5674" s="100"/>
      <c r="P5674" s="3">
        <f t="shared" si="88"/>
        <v>3425655.8187087998</v>
      </c>
    </row>
    <row r="5675" spans="1:16" x14ac:dyDescent="0.35">
      <c r="A5675" t="s">
        <v>76</v>
      </c>
      <c r="C5675" t="s">
        <v>11</v>
      </c>
      <c r="D5675" t="s">
        <v>54</v>
      </c>
      <c r="E5675" t="s">
        <v>64</v>
      </c>
      <c r="F5675" t="s">
        <v>65</v>
      </c>
      <c r="G5675">
        <v>9801</v>
      </c>
      <c r="H5675" t="s">
        <v>54</v>
      </c>
      <c r="I5675">
        <v>63300191</v>
      </c>
      <c r="J5675" t="s">
        <v>57</v>
      </c>
      <c r="K5675" s="3"/>
      <c r="L5675" s="3">
        <v>1073705.0923331999</v>
      </c>
      <c r="M5675" s="3">
        <v>665938.59</v>
      </c>
      <c r="N5675" s="107"/>
      <c r="O5675" s="100"/>
      <c r="P5675" s="3">
        <f t="shared" si="88"/>
        <v>1739643.6823331998</v>
      </c>
    </row>
    <row r="5676" spans="1:16" x14ac:dyDescent="0.35">
      <c r="A5676" t="s">
        <v>76</v>
      </c>
      <c r="C5676" t="s">
        <v>11</v>
      </c>
      <c r="D5676" t="s">
        <v>54</v>
      </c>
      <c r="E5676" t="s">
        <v>66</v>
      </c>
      <c r="F5676" t="s">
        <v>67</v>
      </c>
      <c r="G5676">
        <v>9801</v>
      </c>
      <c r="H5676" t="s">
        <v>54</v>
      </c>
      <c r="I5676">
        <v>63300191</v>
      </c>
      <c r="J5676" t="s">
        <v>57</v>
      </c>
      <c r="K5676" s="3"/>
      <c r="L5676" s="3">
        <v>79080</v>
      </c>
      <c r="M5676" s="3">
        <v>79080</v>
      </c>
      <c r="N5676" s="107"/>
      <c r="O5676" s="100"/>
      <c r="P5676" s="3">
        <f t="shared" si="88"/>
        <v>158160</v>
      </c>
    </row>
    <row r="5677" spans="1:16" x14ac:dyDescent="0.35">
      <c r="A5677" t="s">
        <v>76</v>
      </c>
      <c r="C5677" t="s">
        <v>11</v>
      </c>
      <c r="D5677" t="s">
        <v>54</v>
      </c>
      <c r="E5677" t="s">
        <v>68</v>
      </c>
      <c r="F5677" t="s">
        <v>69</v>
      </c>
      <c r="G5677">
        <v>9801</v>
      </c>
      <c r="H5677" t="s">
        <v>54</v>
      </c>
      <c r="I5677">
        <v>63300191</v>
      </c>
      <c r="J5677" t="s">
        <v>57</v>
      </c>
      <c r="K5677" s="3"/>
      <c r="L5677" s="3">
        <v>165476.28</v>
      </c>
      <c r="M5677" s="3">
        <v>0</v>
      </c>
      <c r="N5677" s="107"/>
      <c r="O5677" s="100"/>
      <c r="P5677" s="3">
        <f t="shared" si="88"/>
        <v>165476.28</v>
      </c>
    </row>
    <row r="5678" spans="1:16" x14ac:dyDescent="0.35">
      <c r="A5678" t="s">
        <v>76</v>
      </c>
      <c r="C5678" t="s">
        <v>11</v>
      </c>
      <c r="D5678" t="s">
        <v>54</v>
      </c>
      <c r="E5678" t="s">
        <v>70</v>
      </c>
      <c r="F5678" t="s">
        <v>71</v>
      </c>
      <c r="G5678">
        <v>9801</v>
      </c>
      <c r="H5678" t="s">
        <v>54</v>
      </c>
      <c r="I5678">
        <v>63300191</v>
      </c>
      <c r="J5678" t="s">
        <v>57</v>
      </c>
      <c r="K5678" s="3"/>
      <c r="L5678" s="3">
        <v>569551.38</v>
      </c>
      <c r="M5678" s="3">
        <v>569551.38</v>
      </c>
      <c r="N5678" s="107"/>
      <c r="O5678" s="100"/>
      <c r="P5678" s="3">
        <f t="shared" si="88"/>
        <v>1139102.76</v>
      </c>
    </row>
    <row r="5679" spans="1:16" x14ac:dyDescent="0.35">
      <c r="A5679" t="s">
        <v>76</v>
      </c>
      <c r="C5679" t="s">
        <v>11</v>
      </c>
      <c r="D5679" t="s">
        <v>54</v>
      </c>
      <c r="E5679" t="s">
        <v>72</v>
      </c>
      <c r="F5679" t="s">
        <v>73</v>
      </c>
      <c r="G5679">
        <v>9801</v>
      </c>
      <c r="H5679" t="s">
        <v>54</v>
      </c>
      <c r="I5679">
        <v>63300191</v>
      </c>
      <c r="J5679" t="s">
        <v>57</v>
      </c>
      <c r="K5679" s="3"/>
      <c r="L5679" s="3">
        <v>693838.86</v>
      </c>
      <c r="M5679" s="3">
        <v>590669.4</v>
      </c>
      <c r="N5679" s="107"/>
      <c r="O5679" s="100"/>
      <c r="P5679" s="3">
        <f t="shared" si="88"/>
        <v>1284508.26</v>
      </c>
    </row>
    <row r="5680" spans="1:16" x14ac:dyDescent="0.35">
      <c r="A5680" t="s">
        <v>76</v>
      </c>
      <c r="C5680" t="s">
        <v>11</v>
      </c>
      <c r="D5680" t="s">
        <v>54</v>
      </c>
      <c r="E5680" t="s">
        <v>74</v>
      </c>
      <c r="F5680" t="s">
        <v>75</v>
      </c>
      <c r="G5680">
        <v>9801</v>
      </c>
      <c r="H5680" t="s">
        <v>54</v>
      </c>
      <c r="I5680">
        <v>63300191</v>
      </c>
      <c r="J5680" t="s">
        <v>57</v>
      </c>
      <c r="K5680" s="3"/>
      <c r="L5680" s="3">
        <v>2005421.58</v>
      </c>
      <c r="M5680" s="3">
        <v>3495987.3300001998</v>
      </c>
      <c r="N5680" s="107"/>
      <c r="O5680" s="100"/>
      <c r="P5680" s="3">
        <f t="shared" si="88"/>
        <v>5501408.9100001995</v>
      </c>
    </row>
    <row r="5681" spans="1:16" x14ac:dyDescent="0.35">
      <c r="A5681" t="s">
        <v>76</v>
      </c>
      <c r="C5681" t="s">
        <v>19</v>
      </c>
      <c r="D5681" t="s">
        <v>103</v>
      </c>
      <c r="E5681" t="s">
        <v>1754</v>
      </c>
      <c r="F5681" t="s">
        <v>1755</v>
      </c>
      <c r="G5681">
        <v>5012</v>
      </c>
      <c r="H5681" t="s">
        <v>313</v>
      </c>
      <c r="I5681">
        <v>63300152</v>
      </c>
      <c r="J5681" t="s">
        <v>1741</v>
      </c>
      <c r="K5681" s="3"/>
      <c r="L5681" s="3">
        <v>260000</v>
      </c>
      <c r="M5681" s="3">
        <v>0</v>
      </c>
      <c r="N5681" s="107"/>
      <c r="O5681" s="100"/>
      <c r="P5681" s="3">
        <f t="shared" si="88"/>
        <v>260000</v>
      </c>
    </row>
    <row r="5682" spans="1:16" x14ac:dyDescent="0.35">
      <c r="A5682" t="s">
        <v>76</v>
      </c>
      <c r="C5682" t="s">
        <v>19</v>
      </c>
      <c r="D5682" t="s">
        <v>103</v>
      </c>
      <c r="E5682" t="s">
        <v>1770</v>
      </c>
      <c r="F5682" t="s">
        <v>1771</v>
      </c>
      <c r="G5682">
        <v>5012</v>
      </c>
      <c r="H5682" t="s">
        <v>313</v>
      </c>
      <c r="I5682">
        <v>63300152</v>
      </c>
      <c r="J5682" t="s">
        <v>1741</v>
      </c>
      <c r="K5682" s="3"/>
      <c r="L5682" s="3">
        <v>7288391.9991305303</v>
      </c>
      <c r="M5682" s="3">
        <v>7387248.4588485397</v>
      </c>
      <c r="N5682" s="107"/>
      <c r="O5682" s="100"/>
      <c r="P5682" s="3">
        <f t="shared" si="88"/>
        <v>14675640.45797907</v>
      </c>
    </row>
    <row r="5683" spans="1:16" x14ac:dyDescent="0.35">
      <c r="A5683" t="s">
        <v>76</v>
      </c>
      <c r="C5683" t="s">
        <v>19</v>
      </c>
      <c r="D5683" t="s">
        <v>103</v>
      </c>
      <c r="E5683" t="s">
        <v>285</v>
      </c>
      <c r="F5683" t="s">
        <v>286</v>
      </c>
      <c r="G5683">
        <v>5017</v>
      </c>
      <c r="H5683" t="s">
        <v>287</v>
      </c>
      <c r="I5683">
        <v>63300056</v>
      </c>
      <c r="J5683" t="s">
        <v>1536</v>
      </c>
      <c r="K5683" s="3"/>
      <c r="L5683" s="3">
        <v>63290.911529999954</v>
      </c>
      <c r="M5683" s="3">
        <v>65189.638875899953</v>
      </c>
      <c r="N5683" s="107"/>
      <c r="O5683" s="100"/>
      <c r="P5683" s="3">
        <f t="shared" si="88"/>
        <v>128480.55040589991</v>
      </c>
    </row>
    <row r="5684" spans="1:16" x14ac:dyDescent="0.35">
      <c r="A5684" t="s">
        <v>76</v>
      </c>
      <c r="C5684" t="s">
        <v>19</v>
      </c>
      <c r="D5684" t="s">
        <v>103</v>
      </c>
      <c r="E5684" t="s">
        <v>285</v>
      </c>
      <c r="F5684" t="s">
        <v>286</v>
      </c>
      <c r="G5684">
        <v>5017</v>
      </c>
      <c r="H5684" t="s">
        <v>287</v>
      </c>
      <c r="I5684">
        <v>63300060</v>
      </c>
      <c r="J5684" t="s">
        <v>1546</v>
      </c>
      <c r="K5684" s="3"/>
      <c r="L5684" s="3">
        <v>63499.000000000044</v>
      </c>
      <c r="M5684" s="3">
        <v>70311.000000000044</v>
      </c>
      <c r="N5684" s="107"/>
      <c r="O5684" s="100"/>
      <c r="P5684" s="3">
        <f t="shared" si="88"/>
        <v>133810.00000000009</v>
      </c>
    </row>
    <row r="5685" spans="1:16" x14ac:dyDescent="0.35">
      <c r="A5685" t="s">
        <v>76</v>
      </c>
      <c r="C5685" t="s">
        <v>19</v>
      </c>
      <c r="D5685" t="s">
        <v>103</v>
      </c>
      <c r="E5685" t="s">
        <v>285</v>
      </c>
      <c r="F5685" t="s">
        <v>286</v>
      </c>
      <c r="G5685">
        <v>5017</v>
      </c>
      <c r="H5685" t="s">
        <v>287</v>
      </c>
      <c r="I5685">
        <v>63300150</v>
      </c>
      <c r="J5685" t="s">
        <v>1680</v>
      </c>
      <c r="K5685" s="3"/>
      <c r="L5685" s="3">
        <v>90485.000000000058</v>
      </c>
      <c r="M5685" s="3">
        <v>50485.000000000036</v>
      </c>
      <c r="N5685" s="107"/>
      <c r="O5685" s="100"/>
      <c r="P5685" s="3">
        <f t="shared" si="88"/>
        <v>140970.00000000009</v>
      </c>
    </row>
    <row r="5686" spans="1:16" x14ac:dyDescent="0.35">
      <c r="A5686" t="s">
        <v>76</v>
      </c>
      <c r="C5686" t="s">
        <v>19</v>
      </c>
      <c r="D5686" t="s">
        <v>103</v>
      </c>
      <c r="E5686" t="s">
        <v>288</v>
      </c>
      <c r="F5686" t="s">
        <v>289</v>
      </c>
      <c r="G5686">
        <v>5017</v>
      </c>
      <c r="H5686" t="s">
        <v>287</v>
      </c>
      <c r="I5686">
        <v>63300056</v>
      </c>
      <c r="J5686" t="s">
        <v>1536</v>
      </c>
      <c r="K5686" s="3"/>
      <c r="L5686" s="3">
        <v>1013.4545039999948</v>
      </c>
      <c r="M5686" s="3">
        <v>1043.8581391199948</v>
      </c>
      <c r="N5686" s="107"/>
      <c r="O5686" s="100"/>
      <c r="P5686" s="3">
        <f t="shared" si="88"/>
        <v>2057.3126431199898</v>
      </c>
    </row>
    <row r="5687" spans="1:16" x14ac:dyDescent="0.35">
      <c r="A5687" t="s">
        <v>76</v>
      </c>
      <c r="C5687" t="s">
        <v>19</v>
      </c>
      <c r="D5687" t="s">
        <v>103</v>
      </c>
      <c r="E5687" t="s">
        <v>288</v>
      </c>
      <c r="F5687" t="s">
        <v>289</v>
      </c>
      <c r="G5687">
        <v>5017</v>
      </c>
      <c r="H5687" t="s">
        <v>287</v>
      </c>
      <c r="I5687">
        <v>63300060</v>
      </c>
      <c r="J5687" t="s">
        <v>1546</v>
      </c>
      <c r="K5687" s="3"/>
      <c r="L5687" s="3">
        <v>142.00000000000003</v>
      </c>
      <c r="M5687" s="3">
        <v>142.00000000000003</v>
      </c>
      <c r="N5687" s="107"/>
      <c r="O5687" s="100"/>
      <c r="P5687" s="3">
        <f t="shared" si="88"/>
        <v>284.00000000000006</v>
      </c>
    </row>
    <row r="5688" spans="1:16" x14ac:dyDescent="0.35">
      <c r="A5688" t="s">
        <v>76</v>
      </c>
      <c r="C5688" t="s">
        <v>19</v>
      </c>
      <c r="D5688" t="s">
        <v>103</v>
      </c>
      <c r="E5688" t="s">
        <v>288</v>
      </c>
      <c r="F5688" t="s">
        <v>289</v>
      </c>
      <c r="G5688">
        <v>5017</v>
      </c>
      <c r="H5688" t="s">
        <v>287</v>
      </c>
      <c r="I5688">
        <v>63300150</v>
      </c>
      <c r="J5688" t="s">
        <v>1680</v>
      </c>
      <c r="K5688" s="3"/>
      <c r="L5688" s="3">
        <v>40246.000000000007</v>
      </c>
      <c r="M5688" s="3">
        <v>106046.00000000003</v>
      </c>
      <c r="N5688" s="107"/>
      <c r="O5688" s="100"/>
      <c r="P5688" s="3">
        <f t="shared" si="88"/>
        <v>146292.00000000003</v>
      </c>
    </row>
    <row r="5689" spans="1:16" x14ac:dyDescent="0.35">
      <c r="A5689" t="s">
        <v>76</v>
      </c>
      <c r="C5689" t="s">
        <v>19</v>
      </c>
      <c r="D5689" t="s">
        <v>103</v>
      </c>
      <c r="E5689" t="s">
        <v>288</v>
      </c>
      <c r="F5689" t="s">
        <v>289</v>
      </c>
      <c r="G5689">
        <v>5017</v>
      </c>
      <c r="H5689" t="s">
        <v>287</v>
      </c>
      <c r="I5689">
        <v>63300155</v>
      </c>
      <c r="J5689" t="s">
        <v>1877</v>
      </c>
      <c r="K5689" s="3"/>
      <c r="L5689" s="3">
        <v>68171.000000000015</v>
      </c>
      <c r="M5689" s="3">
        <v>68171.000000000015</v>
      </c>
      <c r="N5689" s="107"/>
      <c r="O5689" s="100"/>
      <c r="P5689" s="3">
        <f t="shared" si="88"/>
        <v>136342.00000000003</v>
      </c>
    </row>
    <row r="5690" spans="1:16" x14ac:dyDescent="0.35">
      <c r="A5690" t="s">
        <v>76</v>
      </c>
      <c r="C5690" t="s">
        <v>19</v>
      </c>
      <c r="D5690" t="s">
        <v>103</v>
      </c>
      <c r="E5690" t="s">
        <v>1587</v>
      </c>
      <c r="F5690" t="s">
        <v>1588</v>
      </c>
      <c r="G5690">
        <v>5017</v>
      </c>
      <c r="H5690" t="s">
        <v>287</v>
      </c>
      <c r="I5690">
        <v>63300060</v>
      </c>
      <c r="J5690" t="s">
        <v>1546</v>
      </c>
      <c r="K5690" s="3"/>
      <c r="L5690" s="3">
        <v>30619</v>
      </c>
      <c r="M5690" s="3">
        <v>30619</v>
      </c>
      <c r="N5690" s="107"/>
      <c r="O5690" s="100"/>
      <c r="P5690" s="3">
        <f t="shared" si="88"/>
        <v>61238</v>
      </c>
    </row>
    <row r="5691" spans="1:16" x14ac:dyDescent="0.35">
      <c r="A5691" t="s">
        <v>76</v>
      </c>
      <c r="C5691" t="s">
        <v>19</v>
      </c>
      <c r="D5691" t="s">
        <v>103</v>
      </c>
      <c r="E5691" t="s">
        <v>290</v>
      </c>
      <c r="F5691" t="s">
        <v>291</v>
      </c>
      <c r="G5691">
        <v>5017</v>
      </c>
      <c r="H5691" t="s">
        <v>287</v>
      </c>
      <c r="I5691">
        <v>63300056</v>
      </c>
      <c r="J5691" t="s">
        <v>1536</v>
      </c>
      <c r="K5691" s="3"/>
      <c r="L5691" s="3">
        <v>18998.628231400009</v>
      </c>
      <c r="M5691" s="3">
        <v>19568.587078342014</v>
      </c>
      <c r="N5691" s="107"/>
      <c r="O5691" s="100"/>
      <c r="P5691" s="3">
        <f t="shared" si="88"/>
        <v>38567.215309742023</v>
      </c>
    </row>
    <row r="5692" spans="1:16" x14ac:dyDescent="0.35">
      <c r="A5692" t="s">
        <v>76</v>
      </c>
      <c r="C5692" t="s">
        <v>19</v>
      </c>
      <c r="D5692" t="s">
        <v>103</v>
      </c>
      <c r="E5692" t="s">
        <v>290</v>
      </c>
      <c r="F5692" t="s">
        <v>291</v>
      </c>
      <c r="G5692">
        <v>5017</v>
      </c>
      <c r="H5692" t="s">
        <v>287</v>
      </c>
      <c r="I5692">
        <v>63300060</v>
      </c>
      <c r="J5692" t="s">
        <v>1546</v>
      </c>
      <c r="K5692" s="3"/>
      <c r="L5692" s="3">
        <v>118997.99999999999</v>
      </c>
      <c r="M5692" s="3">
        <v>118997.99999999999</v>
      </c>
      <c r="N5692" s="107"/>
      <c r="O5692" s="100"/>
      <c r="P5692" s="3">
        <f t="shared" si="88"/>
        <v>237995.99999999997</v>
      </c>
    </row>
    <row r="5693" spans="1:16" x14ac:dyDescent="0.35">
      <c r="A5693" t="s">
        <v>76</v>
      </c>
      <c r="C5693" t="s">
        <v>19</v>
      </c>
      <c r="D5693" t="s">
        <v>103</v>
      </c>
      <c r="E5693" t="s">
        <v>290</v>
      </c>
      <c r="F5693" t="s">
        <v>291</v>
      </c>
      <c r="G5693">
        <v>5017</v>
      </c>
      <c r="H5693" t="s">
        <v>287</v>
      </c>
      <c r="I5693">
        <v>63300150</v>
      </c>
      <c r="J5693" t="s">
        <v>1680</v>
      </c>
      <c r="K5693" s="3"/>
      <c r="L5693" s="3">
        <v>50995.999999999993</v>
      </c>
      <c r="M5693" s="3">
        <v>50995.999999999993</v>
      </c>
      <c r="N5693" s="107"/>
      <c r="O5693" s="100"/>
      <c r="P5693" s="3">
        <f t="shared" si="88"/>
        <v>101991.99999999999</v>
      </c>
    </row>
    <row r="5694" spans="1:16" x14ac:dyDescent="0.35">
      <c r="A5694" t="s">
        <v>76</v>
      </c>
      <c r="C5694" t="s">
        <v>19</v>
      </c>
      <c r="D5694" t="s">
        <v>103</v>
      </c>
      <c r="E5694" t="s">
        <v>292</v>
      </c>
      <c r="F5694" t="s">
        <v>293</v>
      </c>
      <c r="G5694">
        <v>5017</v>
      </c>
      <c r="H5694" t="s">
        <v>287</v>
      </c>
      <c r="I5694">
        <v>63300056</v>
      </c>
      <c r="J5694" t="s">
        <v>1536</v>
      </c>
      <c r="K5694" s="3"/>
      <c r="L5694" s="3">
        <v>65977.344803999804</v>
      </c>
      <c r="M5694" s="3">
        <v>67956.665148119806</v>
      </c>
      <c r="N5694" s="107"/>
      <c r="O5694" s="100"/>
      <c r="P5694" s="3">
        <f t="shared" si="88"/>
        <v>133934.00995211961</v>
      </c>
    </row>
    <row r="5695" spans="1:16" x14ac:dyDescent="0.35">
      <c r="A5695" t="s">
        <v>76</v>
      </c>
      <c r="C5695" t="s">
        <v>19</v>
      </c>
      <c r="D5695" t="s">
        <v>103</v>
      </c>
      <c r="E5695" t="s">
        <v>292</v>
      </c>
      <c r="F5695" t="s">
        <v>293</v>
      </c>
      <c r="G5695">
        <v>5017</v>
      </c>
      <c r="H5695" t="s">
        <v>287</v>
      </c>
      <c r="I5695">
        <v>63300150</v>
      </c>
      <c r="J5695" t="s">
        <v>1680</v>
      </c>
      <c r="K5695" s="3"/>
      <c r="L5695" s="3">
        <v>162612.00000000012</v>
      </c>
      <c r="M5695" s="3">
        <v>420171.00000000029</v>
      </c>
      <c r="N5695" s="107"/>
      <c r="O5695" s="100"/>
      <c r="P5695" s="3">
        <f t="shared" si="88"/>
        <v>582783.00000000047</v>
      </c>
    </row>
    <row r="5696" spans="1:16" x14ac:dyDescent="0.35">
      <c r="A5696" t="s">
        <v>76</v>
      </c>
      <c r="C5696" t="s">
        <v>19</v>
      </c>
      <c r="D5696" t="s">
        <v>103</v>
      </c>
      <c r="E5696" t="s">
        <v>294</v>
      </c>
      <c r="F5696" t="s">
        <v>295</v>
      </c>
      <c r="G5696">
        <v>5017</v>
      </c>
      <c r="H5696" t="s">
        <v>287</v>
      </c>
      <c r="I5696">
        <v>63300056</v>
      </c>
      <c r="J5696" t="s">
        <v>1536</v>
      </c>
      <c r="K5696" s="3"/>
      <c r="L5696" s="3">
        <v>60386.566270899013</v>
      </c>
      <c r="M5696" s="3">
        <v>62198.163259025983</v>
      </c>
      <c r="N5696" s="107"/>
      <c r="O5696" s="100"/>
      <c r="P5696" s="3">
        <f t="shared" si="88"/>
        <v>122584.729529925</v>
      </c>
    </row>
    <row r="5697" spans="1:16" x14ac:dyDescent="0.35">
      <c r="A5697" t="s">
        <v>76</v>
      </c>
      <c r="C5697" t="s">
        <v>19</v>
      </c>
      <c r="D5697" t="s">
        <v>103</v>
      </c>
      <c r="E5697" t="s">
        <v>294</v>
      </c>
      <c r="F5697" t="s">
        <v>295</v>
      </c>
      <c r="G5697">
        <v>5017</v>
      </c>
      <c r="H5697" t="s">
        <v>287</v>
      </c>
      <c r="I5697">
        <v>63300060</v>
      </c>
      <c r="J5697" t="s">
        <v>1546</v>
      </c>
      <c r="K5697" s="3"/>
      <c r="L5697" s="3">
        <v>143949.99999999988</v>
      </c>
      <c r="M5697" s="3">
        <v>82557.999999999927</v>
      </c>
      <c r="N5697" s="107"/>
      <c r="O5697" s="100"/>
      <c r="P5697" s="3">
        <f t="shared" si="88"/>
        <v>226507.99999999983</v>
      </c>
    </row>
    <row r="5698" spans="1:16" x14ac:dyDescent="0.35">
      <c r="A5698" t="s">
        <v>76</v>
      </c>
      <c r="C5698" t="s">
        <v>19</v>
      </c>
      <c r="D5698" t="s">
        <v>103</v>
      </c>
      <c r="E5698" t="s">
        <v>294</v>
      </c>
      <c r="F5698" t="s">
        <v>295</v>
      </c>
      <c r="G5698">
        <v>5017</v>
      </c>
      <c r="H5698" t="s">
        <v>287</v>
      </c>
      <c r="I5698">
        <v>63300150</v>
      </c>
      <c r="J5698" t="s">
        <v>1680</v>
      </c>
      <c r="K5698" s="3"/>
      <c r="L5698" s="3">
        <v>487605.99999999959</v>
      </c>
      <c r="M5698" s="3">
        <v>137605.99999999988</v>
      </c>
      <c r="N5698" s="107"/>
      <c r="O5698" s="100"/>
      <c r="P5698" s="3">
        <f t="shared" si="88"/>
        <v>625211.99999999953</v>
      </c>
    </row>
    <row r="5699" spans="1:16" x14ac:dyDescent="0.35">
      <c r="A5699" t="s">
        <v>76</v>
      </c>
      <c r="C5699" t="s">
        <v>19</v>
      </c>
      <c r="D5699" t="s">
        <v>103</v>
      </c>
      <c r="E5699" t="s">
        <v>1589</v>
      </c>
      <c r="F5699" t="s">
        <v>1590</v>
      </c>
      <c r="G5699">
        <v>5017</v>
      </c>
      <c r="H5699" t="s">
        <v>287</v>
      </c>
      <c r="I5699">
        <v>63300060</v>
      </c>
      <c r="J5699" t="s">
        <v>1546</v>
      </c>
      <c r="K5699" s="3"/>
      <c r="L5699" s="3">
        <v>332371.40999999997</v>
      </c>
      <c r="M5699" s="3">
        <v>338371.41</v>
      </c>
      <c r="N5699" s="107"/>
      <c r="O5699" s="100"/>
      <c r="P5699" s="3">
        <f t="shared" si="88"/>
        <v>670742.81999999995</v>
      </c>
    </row>
    <row r="5700" spans="1:16" x14ac:dyDescent="0.35">
      <c r="A5700" t="s">
        <v>76</v>
      </c>
      <c r="C5700" t="s">
        <v>19</v>
      </c>
      <c r="D5700" t="s">
        <v>103</v>
      </c>
      <c r="E5700" t="s">
        <v>296</v>
      </c>
      <c r="F5700" t="s">
        <v>297</v>
      </c>
      <c r="G5700">
        <v>5017</v>
      </c>
      <c r="H5700" t="s">
        <v>287</v>
      </c>
      <c r="I5700">
        <v>63300030</v>
      </c>
      <c r="J5700" t="s">
        <v>1488</v>
      </c>
      <c r="K5700" s="3"/>
      <c r="L5700" s="3">
        <v>23535.999999999989</v>
      </c>
      <c r="M5700" s="3">
        <v>23535.999999999989</v>
      </c>
      <c r="N5700" s="107"/>
      <c r="O5700" s="100"/>
      <c r="P5700" s="3">
        <f t="shared" ref="P5700:P5763" si="89">SUM(L5700:N5700)</f>
        <v>47071.999999999978</v>
      </c>
    </row>
    <row r="5701" spans="1:16" x14ac:dyDescent="0.35">
      <c r="A5701" t="s">
        <v>76</v>
      </c>
      <c r="C5701" t="s">
        <v>19</v>
      </c>
      <c r="D5701" t="s">
        <v>103</v>
      </c>
      <c r="E5701" t="s">
        <v>296</v>
      </c>
      <c r="F5701" t="s">
        <v>297</v>
      </c>
      <c r="G5701">
        <v>5017</v>
      </c>
      <c r="H5701" t="s">
        <v>287</v>
      </c>
      <c r="I5701">
        <v>63300052</v>
      </c>
      <c r="J5701" t="s">
        <v>1541</v>
      </c>
      <c r="K5701" s="3"/>
      <c r="L5701" s="3">
        <v>693156.54688000062</v>
      </c>
      <c r="M5701" s="3">
        <v>713951.24328640068</v>
      </c>
      <c r="N5701" s="107"/>
      <c r="O5701" s="100"/>
      <c r="P5701" s="3">
        <f t="shared" si="89"/>
        <v>1407107.7901664013</v>
      </c>
    </row>
    <row r="5702" spans="1:16" x14ac:dyDescent="0.35">
      <c r="A5702" t="s">
        <v>76</v>
      </c>
      <c r="C5702" t="s">
        <v>19</v>
      </c>
      <c r="D5702" t="s">
        <v>103</v>
      </c>
      <c r="E5702" t="s">
        <v>296</v>
      </c>
      <c r="F5702" t="s">
        <v>297</v>
      </c>
      <c r="G5702">
        <v>5017</v>
      </c>
      <c r="H5702" t="s">
        <v>287</v>
      </c>
      <c r="I5702">
        <v>63300056</v>
      </c>
      <c r="J5702" t="s">
        <v>1536</v>
      </c>
      <c r="K5702" s="3"/>
      <c r="L5702" s="3">
        <v>916356.9596508008</v>
      </c>
      <c r="M5702" s="3">
        <v>943847.66844032484</v>
      </c>
      <c r="N5702" s="107"/>
      <c r="O5702" s="100"/>
      <c r="P5702" s="3">
        <f t="shared" si="89"/>
        <v>1860204.6280911257</v>
      </c>
    </row>
    <row r="5703" spans="1:16" x14ac:dyDescent="0.35">
      <c r="A5703" t="s">
        <v>76</v>
      </c>
      <c r="C5703" t="s">
        <v>19</v>
      </c>
      <c r="D5703" t="s">
        <v>103</v>
      </c>
      <c r="E5703" t="s">
        <v>1591</v>
      </c>
      <c r="F5703" t="s">
        <v>1592</v>
      </c>
      <c r="G5703">
        <v>5017</v>
      </c>
      <c r="H5703" t="s">
        <v>287</v>
      </c>
      <c r="I5703">
        <v>63300060</v>
      </c>
      <c r="J5703" t="s">
        <v>1546</v>
      </c>
      <c r="K5703" s="3"/>
      <c r="L5703" s="3">
        <v>328746</v>
      </c>
      <c r="M5703" s="3">
        <v>338608</v>
      </c>
      <c r="N5703" s="107"/>
      <c r="O5703" s="100"/>
      <c r="P5703" s="3">
        <f t="shared" si="89"/>
        <v>667354</v>
      </c>
    </row>
    <row r="5704" spans="1:16" x14ac:dyDescent="0.35">
      <c r="A5704" t="s">
        <v>76</v>
      </c>
      <c r="C5704" t="s">
        <v>19</v>
      </c>
      <c r="D5704" t="s">
        <v>103</v>
      </c>
      <c r="E5704" t="s">
        <v>298</v>
      </c>
      <c r="F5704" t="s">
        <v>299</v>
      </c>
      <c r="G5704">
        <v>5017</v>
      </c>
      <c r="H5704" t="s">
        <v>287</v>
      </c>
      <c r="I5704">
        <v>63300056</v>
      </c>
      <c r="J5704" t="s">
        <v>1536</v>
      </c>
      <c r="K5704" s="3"/>
      <c r="L5704" s="3">
        <v>17238.264296399997</v>
      </c>
      <c r="M5704" s="3">
        <v>17755.412225291999</v>
      </c>
      <c r="N5704" s="107"/>
      <c r="O5704" s="100"/>
      <c r="P5704" s="3">
        <f t="shared" si="89"/>
        <v>34993.676521691996</v>
      </c>
    </row>
    <row r="5705" spans="1:16" x14ac:dyDescent="0.35">
      <c r="A5705" t="s">
        <v>76</v>
      </c>
      <c r="C5705" t="s">
        <v>19</v>
      </c>
      <c r="D5705" t="s">
        <v>103</v>
      </c>
      <c r="E5705" t="s">
        <v>298</v>
      </c>
      <c r="F5705" t="s">
        <v>299</v>
      </c>
      <c r="G5705">
        <v>5017</v>
      </c>
      <c r="H5705" t="s">
        <v>287</v>
      </c>
      <c r="I5705">
        <v>63300060</v>
      </c>
      <c r="J5705" t="s">
        <v>1546</v>
      </c>
      <c r="K5705" s="3"/>
      <c r="L5705" s="3">
        <v>20000</v>
      </c>
      <c r="M5705" s="3">
        <v>20000</v>
      </c>
      <c r="N5705" s="107"/>
      <c r="O5705" s="100"/>
      <c r="P5705" s="3">
        <f t="shared" si="89"/>
        <v>40000</v>
      </c>
    </row>
    <row r="5706" spans="1:16" x14ac:dyDescent="0.35">
      <c r="A5706" t="s">
        <v>76</v>
      </c>
      <c r="C5706" t="s">
        <v>19</v>
      </c>
      <c r="D5706" t="s">
        <v>103</v>
      </c>
      <c r="E5706" t="s">
        <v>298</v>
      </c>
      <c r="F5706" t="s">
        <v>299</v>
      </c>
      <c r="G5706">
        <v>5017</v>
      </c>
      <c r="H5706" t="s">
        <v>287</v>
      </c>
      <c r="I5706">
        <v>63300150</v>
      </c>
      <c r="J5706" t="s">
        <v>1680</v>
      </c>
      <c r="K5706" s="3"/>
      <c r="L5706" s="3">
        <v>175000</v>
      </c>
      <c r="M5706" s="3">
        <v>112500</v>
      </c>
      <c r="N5706" s="107"/>
      <c r="O5706" s="100"/>
      <c r="P5706" s="3">
        <f t="shared" si="89"/>
        <v>287500</v>
      </c>
    </row>
    <row r="5707" spans="1:16" x14ac:dyDescent="0.35">
      <c r="A5707" t="s">
        <v>76</v>
      </c>
      <c r="C5707" t="s">
        <v>19</v>
      </c>
      <c r="D5707" t="s">
        <v>103</v>
      </c>
      <c r="E5707" t="s">
        <v>300</v>
      </c>
      <c r="F5707" t="s">
        <v>301</v>
      </c>
      <c r="G5707">
        <v>5017</v>
      </c>
      <c r="H5707" t="s">
        <v>287</v>
      </c>
      <c r="I5707">
        <v>63300030</v>
      </c>
      <c r="J5707" t="s">
        <v>1488</v>
      </c>
      <c r="K5707" s="3"/>
      <c r="L5707" s="3">
        <v>26660</v>
      </c>
      <c r="M5707" s="3">
        <v>26660</v>
      </c>
      <c r="N5707" s="107"/>
      <c r="O5707" s="100"/>
      <c r="P5707" s="3">
        <f t="shared" si="89"/>
        <v>53320</v>
      </c>
    </row>
    <row r="5708" spans="1:16" x14ac:dyDescent="0.35">
      <c r="A5708" t="s">
        <v>76</v>
      </c>
      <c r="C5708" t="s">
        <v>19</v>
      </c>
      <c r="D5708" t="s">
        <v>103</v>
      </c>
      <c r="E5708" t="s">
        <v>300</v>
      </c>
      <c r="F5708" t="s">
        <v>301</v>
      </c>
      <c r="G5708">
        <v>5017</v>
      </c>
      <c r="H5708" t="s">
        <v>287</v>
      </c>
      <c r="I5708">
        <v>63300033</v>
      </c>
      <c r="J5708" t="s">
        <v>1661</v>
      </c>
      <c r="K5708" s="3"/>
      <c r="L5708" s="3">
        <v>3876</v>
      </c>
      <c r="M5708" s="3">
        <v>3876</v>
      </c>
      <c r="N5708" s="107"/>
      <c r="O5708" s="100"/>
      <c r="P5708" s="3">
        <f t="shared" si="89"/>
        <v>7752</v>
      </c>
    </row>
    <row r="5709" spans="1:16" x14ac:dyDescent="0.35">
      <c r="A5709" t="s">
        <v>76</v>
      </c>
      <c r="C5709" t="s">
        <v>19</v>
      </c>
      <c r="D5709" t="s">
        <v>103</v>
      </c>
      <c r="E5709" t="s">
        <v>300</v>
      </c>
      <c r="F5709" t="s">
        <v>301</v>
      </c>
      <c r="G5709">
        <v>5017</v>
      </c>
      <c r="H5709" t="s">
        <v>287</v>
      </c>
      <c r="I5709">
        <v>63300056</v>
      </c>
      <c r="J5709" t="s">
        <v>1536</v>
      </c>
      <c r="K5709" s="3"/>
      <c r="L5709" s="3">
        <v>256464.25467060041</v>
      </c>
      <c r="M5709" s="3">
        <v>264158.1823107184</v>
      </c>
      <c r="N5709" s="107"/>
      <c r="O5709" s="100"/>
      <c r="P5709" s="3">
        <f t="shared" si="89"/>
        <v>520622.43698131881</v>
      </c>
    </row>
    <row r="5710" spans="1:16" x14ac:dyDescent="0.35">
      <c r="A5710" t="s">
        <v>76</v>
      </c>
      <c r="C5710" t="s">
        <v>19</v>
      </c>
      <c r="D5710" t="s">
        <v>103</v>
      </c>
      <c r="E5710" t="s">
        <v>300</v>
      </c>
      <c r="F5710" t="s">
        <v>301</v>
      </c>
      <c r="G5710">
        <v>5017</v>
      </c>
      <c r="H5710" t="s">
        <v>287</v>
      </c>
      <c r="I5710">
        <v>63300060</v>
      </c>
      <c r="J5710" t="s">
        <v>1546</v>
      </c>
      <c r="K5710" s="3"/>
      <c r="L5710" s="3">
        <v>15173</v>
      </c>
      <c r="M5710" s="3">
        <v>15173</v>
      </c>
      <c r="N5710" s="107"/>
      <c r="O5710" s="100"/>
      <c r="P5710" s="3">
        <f t="shared" si="89"/>
        <v>30346</v>
      </c>
    </row>
    <row r="5711" spans="1:16" x14ac:dyDescent="0.35">
      <c r="A5711" t="s">
        <v>76</v>
      </c>
      <c r="C5711" t="s">
        <v>19</v>
      </c>
      <c r="D5711" t="s">
        <v>103</v>
      </c>
      <c r="E5711" t="s">
        <v>1593</v>
      </c>
      <c r="F5711" t="s">
        <v>1594</v>
      </c>
      <c r="G5711">
        <v>5017</v>
      </c>
      <c r="H5711" t="s">
        <v>287</v>
      </c>
      <c r="I5711">
        <v>63300033</v>
      </c>
      <c r="J5711" t="s">
        <v>1661</v>
      </c>
      <c r="K5711" s="3"/>
      <c r="L5711" s="3">
        <v>12300</v>
      </c>
      <c r="M5711" s="3">
        <v>12300</v>
      </c>
      <c r="N5711" s="107"/>
      <c r="O5711" s="100"/>
      <c r="P5711" s="3">
        <f t="shared" si="89"/>
        <v>24600</v>
      </c>
    </row>
    <row r="5712" spans="1:16" x14ac:dyDescent="0.35">
      <c r="A5712" t="s">
        <v>76</v>
      </c>
      <c r="C5712" t="s">
        <v>19</v>
      </c>
      <c r="D5712" t="s">
        <v>103</v>
      </c>
      <c r="E5712" t="s">
        <v>1593</v>
      </c>
      <c r="F5712" t="s">
        <v>1594</v>
      </c>
      <c r="G5712">
        <v>5017</v>
      </c>
      <c r="H5712" t="s">
        <v>287</v>
      </c>
      <c r="I5712">
        <v>63300060</v>
      </c>
      <c r="J5712" t="s">
        <v>1546</v>
      </c>
      <c r="K5712" s="3"/>
      <c r="L5712" s="3">
        <v>6545</v>
      </c>
      <c r="M5712" s="3">
        <v>6545</v>
      </c>
      <c r="N5712" s="107"/>
      <c r="O5712" s="100"/>
      <c r="P5712" s="3">
        <f t="shared" si="89"/>
        <v>13090</v>
      </c>
    </row>
    <row r="5713" spans="1:16" x14ac:dyDescent="0.35">
      <c r="A5713" t="s">
        <v>76</v>
      </c>
      <c r="C5713" t="s">
        <v>19</v>
      </c>
      <c r="D5713" t="s">
        <v>103</v>
      </c>
      <c r="E5713" t="s">
        <v>1593</v>
      </c>
      <c r="F5713" t="s">
        <v>1594</v>
      </c>
      <c r="G5713">
        <v>5017</v>
      </c>
      <c r="H5713" t="s">
        <v>287</v>
      </c>
      <c r="I5713">
        <v>63300150</v>
      </c>
      <c r="J5713" t="s">
        <v>1680</v>
      </c>
      <c r="K5713" s="3"/>
      <c r="L5713" s="3">
        <v>14760</v>
      </c>
      <c r="M5713" s="3">
        <v>14760</v>
      </c>
      <c r="N5713" s="107"/>
      <c r="O5713" s="100"/>
      <c r="P5713" s="3">
        <f t="shared" si="89"/>
        <v>29520</v>
      </c>
    </row>
    <row r="5714" spans="1:16" x14ac:dyDescent="0.35">
      <c r="A5714" t="s">
        <v>76</v>
      </c>
      <c r="C5714" t="s">
        <v>19</v>
      </c>
      <c r="D5714" t="s">
        <v>103</v>
      </c>
      <c r="E5714" t="s">
        <v>302</v>
      </c>
      <c r="F5714" t="s">
        <v>303</v>
      </c>
      <c r="G5714">
        <v>5017</v>
      </c>
      <c r="H5714" t="s">
        <v>287</v>
      </c>
      <c r="I5714">
        <v>63300056</v>
      </c>
      <c r="J5714" t="s">
        <v>1536</v>
      </c>
      <c r="K5714" s="3"/>
      <c r="L5714" s="3">
        <v>3047.2111763999992</v>
      </c>
      <c r="M5714" s="3">
        <v>3138.6275116919992</v>
      </c>
      <c r="N5714" s="107"/>
      <c r="O5714" s="100"/>
      <c r="P5714" s="3">
        <f t="shared" si="89"/>
        <v>6185.8386880919988</v>
      </c>
    </row>
    <row r="5715" spans="1:16" x14ac:dyDescent="0.35">
      <c r="A5715" t="s">
        <v>76</v>
      </c>
      <c r="C5715" t="s">
        <v>19</v>
      </c>
      <c r="D5715" t="s">
        <v>103</v>
      </c>
      <c r="E5715" t="s">
        <v>302</v>
      </c>
      <c r="F5715" t="s">
        <v>303</v>
      </c>
      <c r="G5715">
        <v>5017</v>
      </c>
      <c r="H5715" t="s">
        <v>287</v>
      </c>
      <c r="I5715">
        <v>63300060</v>
      </c>
      <c r="J5715" t="s">
        <v>1546</v>
      </c>
      <c r="K5715" s="3"/>
      <c r="L5715" s="3">
        <v>36118.000000000007</v>
      </c>
      <c r="M5715" s="3">
        <v>36118.000000000007</v>
      </c>
      <c r="N5715" s="107"/>
      <c r="O5715" s="100"/>
      <c r="P5715" s="3">
        <f t="shared" si="89"/>
        <v>72236.000000000015</v>
      </c>
    </row>
    <row r="5716" spans="1:16" x14ac:dyDescent="0.35">
      <c r="A5716" t="s">
        <v>76</v>
      </c>
      <c r="C5716" t="s">
        <v>19</v>
      </c>
      <c r="D5716" t="s">
        <v>103</v>
      </c>
      <c r="E5716" t="s">
        <v>302</v>
      </c>
      <c r="F5716" t="s">
        <v>303</v>
      </c>
      <c r="G5716">
        <v>5017</v>
      </c>
      <c r="H5716" t="s">
        <v>287</v>
      </c>
      <c r="I5716">
        <v>63300150</v>
      </c>
      <c r="J5716" t="s">
        <v>1680</v>
      </c>
      <c r="K5716" s="3"/>
      <c r="L5716" s="3">
        <v>35042.000000000007</v>
      </c>
      <c r="M5716" s="3">
        <v>35042.000000000007</v>
      </c>
      <c r="N5716" s="107"/>
      <c r="O5716" s="100"/>
      <c r="P5716" s="3">
        <f t="shared" si="89"/>
        <v>70084.000000000015</v>
      </c>
    </row>
    <row r="5717" spans="1:16" x14ac:dyDescent="0.35">
      <c r="A5717" t="s">
        <v>76</v>
      </c>
      <c r="C5717" t="s">
        <v>19</v>
      </c>
      <c r="D5717" t="s">
        <v>103</v>
      </c>
      <c r="E5717" t="s">
        <v>268</v>
      </c>
      <c r="F5717" t="s">
        <v>269</v>
      </c>
      <c r="G5717">
        <v>5019</v>
      </c>
      <c r="H5717" t="s">
        <v>270</v>
      </c>
      <c r="I5717">
        <v>63300056</v>
      </c>
      <c r="J5717" t="s">
        <v>1536</v>
      </c>
      <c r="K5717" s="3"/>
      <c r="L5717" s="3">
        <v>39495.911955599986</v>
      </c>
      <c r="M5717" s="3">
        <v>40680.78931426799</v>
      </c>
      <c r="N5717" s="107"/>
      <c r="O5717" s="100"/>
      <c r="P5717" s="3">
        <f t="shared" si="89"/>
        <v>80176.701269867975</v>
      </c>
    </row>
    <row r="5718" spans="1:16" x14ac:dyDescent="0.35">
      <c r="A5718" t="s">
        <v>76</v>
      </c>
      <c r="C5718" t="s">
        <v>19</v>
      </c>
      <c r="D5718" t="s">
        <v>103</v>
      </c>
      <c r="E5718" t="s">
        <v>268</v>
      </c>
      <c r="F5718" t="s">
        <v>269</v>
      </c>
      <c r="G5718">
        <v>5019</v>
      </c>
      <c r="H5718" t="s">
        <v>270</v>
      </c>
      <c r="I5718">
        <v>63300060</v>
      </c>
      <c r="J5718" t="s">
        <v>1546</v>
      </c>
      <c r="K5718" s="3"/>
      <c r="L5718" s="3">
        <v>19260.000000000004</v>
      </c>
      <c r="M5718" s="3">
        <v>19260.000000000004</v>
      </c>
      <c r="N5718" s="107"/>
      <c r="O5718" s="100"/>
      <c r="P5718" s="3">
        <f t="shared" si="89"/>
        <v>38520.000000000007</v>
      </c>
    </row>
    <row r="5719" spans="1:16" x14ac:dyDescent="0.35">
      <c r="A5719" t="s">
        <v>76</v>
      </c>
      <c r="C5719" t="s">
        <v>19</v>
      </c>
      <c r="D5719" t="s">
        <v>103</v>
      </c>
      <c r="E5719" t="s">
        <v>268</v>
      </c>
      <c r="F5719" t="s">
        <v>269</v>
      </c>
      <c r="G5719">
        <v>5019</v>
      </c>
      <c r="H5719" t="s">
        <v>270</v>
      </c>
      <c r="I5719">
        <v>63300065</v>
      </c>
      <c r="J5719" t="s">
        <v>1627</v>
      </c>
      <c r="K5719" s="3"/>
      <c r="L5719" s="3">
        <v>15000.000000000004</v>
      </c>
      <c r="M5719" s="3">
        <v>140000.00000000003</v>
      </c>
      <c r="N5719" s="107"/>
      <c r="O5719" s="100"/>
      <c r="P5719" s="3">
        <f t="shared" si="89"/>
        <v>155000.00000000003</v>
      </c>
    </row>
    <row r="5720" spans="1:16" x14ac:dyDescent="0.35">
      <c r="A5720" t="s">
        <v>76</v>
      </c>
      <c r="C5720" t="s">
        <v>19</v>
      </c>
      <c r="D5720" t="s">
        <v>103</v>
      </c>
      <c r="E5720" t="s">
        <v>268</v>
      </c>
      <c r="F5720" t="s">
        <v>269</v>
      </c>
      <c r="G5720">
        <v>5019</v>
      </c>
      <c r="H5720" t="s">
        <v>270</v>
      </c>
      <c r="I5720">
        <v>63300150</v>
      </c>
      <c r="J5720" t="s">
        <v>1680</v>
      </c>
      <c r="K5720" s="3"/>
      <c r="L5720" s="3">
        <v>12300.000000000004</v>
      </c>
      <c r="M5720" s="3">
        <v>12300.000000000004</v>
      </c>
      <c r="N5720" s="107"/>
      <c r="O5720" s="100"/>
      <c r="P5720" s="3">
        <f t="shared" si="89"/>
        <v>24600.000000000007</v>
      </c>
    </row>
    <row r="5721" spans="1:16" x14ac:dyDescent="0.35">
      <c r="A5721" t="s">
        <v>76</v>
      </c>
      <c r="C5721" t="s">
        <v>19</v>
      </c>
      <c r="D5721" t="s">
        <v>103</v>
      </c>
      <c r="E5721" t="s">
        <v>1579</v>
      </c>
      <c r="F5721" t="s">
        <v>1580</v>
      </c>
      <c r="G5721">
        <v>5019</v>
      </c>
      <c r="H5721" t="s">
        <v>270</v>
      </c>
      <c r="I5721">
        <v>63300060</v>
      </c>
      <c r="J5721" t="s">
        <v>1546</v>
      </c>
      <c r="K5721" s="3"/>
      <c r="L5721" s="3">
        <v>19691.999999999996</v>
      </c>
      <c r="M5721" s="3">
        <v>19691.999999999996</v>
      </c>
      <c r="N5721" s="107"/>
      <c r="O5721" s="100"/>
      <c r="P5721" s="3">
        <f t="shared" si="89"/>
        <v>39383.999999999993</v>
      </c>
    </row>
    <row r="5722" spans="1:16" x14ac:dyDescent="0.35">
      <c r="A5722" t="s">
        <v>76</v>
      </c>
      <c r="C5722" t="s">
        <v>19</v>
      </c>
      <c r="D5722" t="s">
        <v>103</v>
      </c>
      <c r="E5722" t="s">
        <v>1579</v>
      </c>
      <c r="F5722" t="s">
        <v>1580</v>
      </c>
      <c r="G5722">
        <v>5019</v>
      </c>
      <c r="H5722" t="s">
        <v>270</v>
      </c>
      <c r="I5722">
        <v>63300150</v>
      </c>
      <c r="J5722" t="s">
        <v>1680</v>
      </c>
      <c r="K5722" s="3"/>
      <c r="L5722" s="3">
        <v>25999.999999999993</v>
      </c>
      <c r="M5722" s="3">
        <v>25999.999999999993</v>
      </c>
      <c r="N5722" s="107"/>
      <c r="O5722" s="100"/>
      <c r="P5722" s="3">
        <f t="shared" si="89"/>
        <v>51999.999999999985</v>
      </c>
    </row>
    <row r="5723" spans="1:16" x14ac:dyDescent="0.35">
      <c r="A5723" t="s">
        <v>76</v>
      </c>
      <c r="C5723" t="s">
        <v>19</v>
      </c>
      <c r="D5723" t="s">
        <v>103</v>
      </c>
      <c r="E5723" t="s">
        <v>1579</v>
      </c>
      <c r="F5723" t="s">
        <v>1580</v>
      </c>
      <c r="G5723">
        <v>5019</v>
      </c>
      <c r="H5723" t="s">
        <v>270</v>
      </c>
      <c r="I5723">
        <v>63300155</v>
      </c>
      <c r="J5723" t="s">
        <v>1877</v>
      </c>
      <c r="K5723" s="3"/>
      <c r="L5723" s="3">
        <v>30729.999999999993</v>
      </c>
      <c r="M5723" s="3">
        <v>30729.999999999993</v>
      </c>
      <c r="N5723" s="107"/>
      <c r="O5723" s="100"/>
      <c r="P5723" s="3">
        <f t="shared" si="89"/>
        <v>61459.999999999985</v>
      </c>
    </row>
    <row r="5724" spans="1:16" x14ac:dyDescent="0.35">
      <c r="A5724" t="s">
        <v>76</v>
      </c>
      <c r="C5724" t="s">
        <v>19</v>
      </c>
      <c r="D5724" t="s">
        <v>103</v>
      </c>
      <c r="E5724" t="s">
        <v>1581</v>
      </c>
      <c r="F5724" t="s">
        <v>1582</v>
      </c>
      <c r="G5724">
        <v>5019</v>
      </c>
      <c r="H5724" t="s">
        <v>270</v>
      </c>
      <c r="I5724">
        <v>63300060</v>
      </c>
      <c r="J5724" t="s">
        <v>1546</v>
      </c>
      <c r="K5724" s="3"/>
      <c r="L5724" s="3">
        <v>35415</v>
      </c>
      <c r="M5724" s="3">
        <v>35415</v>
      </c>
      <c r="N5724" s="107"/>
      <c r="O5724" s="100"/>
      <c r="P5724" s="3">
        <f t="shared" si="89"/>
        <v>70830</v>
      </c>
    </row>
    <row r="5725" spans="1:16" x14ac:dyDescent="0.35">
      <c r="A5725" t="s">
        <v>76</v>
      </c>
      <c r="C5725" t="s">
        <v>19</v>
      </c>
      <c r="D5725" t="s">
        <v>103</v>
      </c>
      <c r="E5725" t="s">
        <v>271</v>
      </c>
      <c r="F5725" t="s">
        <v>272</v>
      </c>
      <c r="G5725">
        <v>5019</v>
      </c>
      <c r="H5725" t="s">
        <v>270</v>
      </c>
      <c r="I5725">
        <v>63300056</v>
      </c>
      <c r="J5725" t="s">
        <v>1536</v>
      </c>
      <c r="K5725" s="3"/>
      <c r="L5725" s="3">
        <v>47455.923234000031</v>
      </c>
      <c r="M5725" s="3">
        <v>48879.600931020032</v>
      </c>
      <c r="N5725" s="107"/>
      <c r="O5725" s="100"/>
      <c r="P5725" s="3">
        <f t="shared" si="89"/>
        <v>96335.524165020062</v>
      </c>
    </row>
    <row r="5726" spans="1:16" x14ac:dyDescent="0.35">
      <c r="A5726" t="s">
        <v>76</v>
      </c>
      <c r="C5726" t="s">
        <v>19</v>
      </c>
      <c r="D5726" t="s">
        <v>103</v>
      </c>
      <c r="E5726" t="s">
        <v>271</v>
      </c>
      <c r="F5726" t="s">
        <v>272</v>
      </c>
      <c r="G5726">
        <v>5019</v>
      </c>
      <c r="H5726" t="s">
        <v>270</v>
      </c>
      <c r="I5726">
        <v>63300060</v>
      </c>
      <c r="J5726" t="s">
        <v>1546</v>
      </c>
      <c r="K5726" s="3"/>
      <c r="L5726" s="3">
        <v>38404.279999999977</v>
      </c>
      <c r="M5726" s="3">
        <v>38404.279999999977</v>
      </c>
      <c r="N5726" s="107"/>
      <c r="O5726" s="100"/>
      <c r="P5726" s="3">
        <f t="shared" si="89"/>
        <v>76808.559999999954</v>
      </c>
    </row>
    <row r="5727" spans="1:16" x14ac:dyDescent="0.35">
      <c r="A5727" t="s">
        <v>76</v>
      </c>
      <c r="C5727" t="s">
        <v>19</v>
      </c>
      <c r="D5727" t="s">
        <v>103</v>
      </c>
      <c r="E5727" t="s">
        <v>271</v>
      </c>
      <c r="F5727" t="s">
        <v>272</v>
      </c>
      <c r="G5727">
        <v>5019</v>
      </c>
      <c r="H5727" t="s">
        <v>270</v>
      </c>
      <c r="I5727">
        <v>63300150</v>
      </c>
      <c r="J5727" t="s">
        <v>1680</v>
      </c>
      <c r="K5727" s="3"/>
      <c r="L5727" s="3">
        <v>78099.999999999956</v>
      </c>
      <c r="M5727" s="3">
        <v>78099.999999999956</v>
      </c>
      <c r="N5727" s="107"/>
      <c r="O5727" s="100"/>
      <c r="P5727" s="3">
        <f t="shared" si="89"/>
        <v>156199.99999999991</v>
      </c>
    </row>
    <row r="5728" spans="1:16" x14ac:dyDescent="0.35">
      <c r="A5728" t="s">
        <v>76</v>
      </c>
      <c r="C5728" t="s">
        <v>19</v>
      </c>
      <c r="D5728" t="s">
        <v>103</v>
      </c>
      <c r="E5728" t="s">
        <v>273</v>
      </c>
      <c r="F5728" t="s">
        <v>274</v>
      </c>
      <c r="G5728">
        <v>5019</v>
      </c>
      <c r="H5728" t="s">
        <v>270</v>
      </c>
      <c r="I5728">
        <v>63300056</v>
      </c>
      <c r="J5728" t="s">
        <v>1536</v>
      </c>
      <c r="K5728" s="3"/>
      <c r="L5728" s="3">
        <v>57520.367729999962</v>
      </c>
      <c r="M5728" s="3">
        <v>59245.978761899962</v>
      </c>
      <c r="N5728" s="107"/>
      <c r="O5728" s="100"/>
      <c r="P5728" s="3">
        <f t="shared" si="89"/>
        <v>116766.34649189992</v>
      </c>
    </row>
    <row r="5729" spans="1:16" x14ac:dyDescent="0.35">
      <c r="A5729" t="s">
        <v>76</v>
      </c>
      <c r="C5729" t="s">
        <v>19</v>
      </c>
      <c r="D5729" t="s">
        <v>103</v>
      </c>
      <c r="E5729" t="s">
        <v>273</v>
      </c>
      <c r="F5729" t="s">
        <v>274</v>
      </c>
      <c r="G5729">
        <v>5019</v>
      </c>
      <c r="H5729" t="s">
        <v>270</v>
      </c>
      <c r="I5729">
        <v>63300060</v>
      </c>
      <c r="J5729" t="s">
        <v>1546</v>
      </c>
      <c r="K5729" s="3"/>
      <c r="L5729" s="3">
        <v>15290</v>
      </c>
      <c r="M5729" s="3">
        <v>15290</v>
      </c>
      <c r="N5729" s="107"/>
      <c r="O5729" s="100"/>
      <c r="P5729" s="3">
        <f t="shared" si="89"/>
        <v>30580</v>
      </c>
    </row>
    <row r="5730" spans="1:16" x14ac:dyDescent="0.35">
      <c r="A5730" t="s">
        <v>76</v>
      </c>
      <c r="C5730" t="s">
        <v>19</v>
      </c>
      <c r="D5730" t="s">
        <v>103</v>
      </c>
      <c r="E5730" t="s">
        <v>273</v>
      </c>
      <c r="F5730" t="s">
        <v>274</v>
      </c>
      <c r="G5730">
        <v>5019</v>
      </c>
      <c r="H5730" t="s">
        <v>270</v>
      </c>
      <c r="I5730">
        <v>63300150</v>
      </c>
      <c r="J5730" t="s">
        <v>1680</v>
      </c>
      <c r="K5730" s="3"/>
      <c r="L5730" s="3">
        <v>249500</v>
      </c>
      <c r="M5730" s="3">
        <v>24500</v>
      </c>
      <c r="N5730" s="107"/>
      <c r="O5730" s="100"/>
      <c r="P5730" s="3">
        <f t="shared" si="89"/>
        <v>274000</v>
      </c>
    </row>
    <row r="5731" spans="1:16" x14ac:dyDescent="0.35">
      <c r="A5731" t="s">
        <v>76</v>
      </c>
      <c r="C5731" t="s">
        <v>19</v>
      </c>
      <c r="D5731" t="s">
        <v>103</v>
      </c>
      <c r="E5731" t="s">
        <v>275</v>
      </c>
      <c r="F5731" t="s">
        <v>276</v>
      </c>
      <c r="G5731">
        <v>5019</v>
      </c>
      <c r="H5731" t="s">
        <v>270</v>
      </c>
      <c r="I5731">
        <v>63300056</v>
      </c>
      <c r="J5731" t="s">
        <v>1536</v>
      </c>
      <c r="K5731" s="3"/>
      <c r="L5731" s="3">
        <v>97636.693190399936</v>
      </c>
      <c r="M5731" s="3">
        <v>100565.79398611192</v>
      </c>
      <c r="N5731" s="107"/>
      <c r="O5731" s="100"/>
      <c r="P5731" s="3">
        <f t="shared" si="89"/>
        <v>198202.48717651184</v>
      </c>
    </row>
    <row r="5732" spans="1:16" x14ac:dyDescent="0.35">
      <c r="A5732" t="s">
        <v>76</v>
      </c>
      <c r="C5732" t="s">
        <v>19</v>
      </c>
      <c r="D5732" t="s">
        <v>103</v>
      </c>
      <c r="E5732" t="s">
        <v>275</v>
      </c>
      <c r="F5732" t="s">
        <v>276</v>
      </c>
      <c r="G5732">
        <v>5019</v>
      </c>
      <c r="H5732" t="s">
        <v>270</v>
      </c>
      <c r="I5732">
        <v>63300060</v>
      </c>
      <c r="J5732" t="s">
        <v>1546</v>
      </c>
      <c r="K5732" s="3"/>
      <c r="L5732" s="3">
        <v>119617.00000000003</v>
      </c>
      <c r="M5732" s="3">
        <v>119617.00000000003</v>
      </c>
      <c r="N5732" s="107"/>
      <c r="O5732" s="100"/>
      <c r="P5732" s="3">
        <f t="shared" si="89"/>
        <v>239234.00000000006</v>
      </c>
    </row>
    <row r="5733" spans="1:16" x14ac:dyDescent="0.35">
      <c r="A5733" t="s">
        <v>76</v>
      </c>
      <c r="C5733" t="s">
        <v>19</v>
      </c>
      <c r="D5733" t="s">
        <v>103</v>
      </c>
      <c r="E5733" t="s">
        <v>275</v>
      </c>
      <c r="F5733" t="s">
        <v>276</v>
      </c>
      <c r="G5733">
        <v>5019</v>
      </c>
      <c r="H5733" t="s">
        <v>270</v>
      </c>
      <c r="I5733">
        <v>63300150</v>
      </c>
      <c r="J5733" t="s">
        <v>1680</v>
      </c>
      <c r="K5733" s="3"/>
      <c r="L5733" s="3">
        <v>267605.00000000006</v>
      </c>
      <c r="M5733" s="3">
        <v>392605.00000000006</v>
      </c>
      <c r="N5733" s="107"/>
      <c r="O5733" s="100"/>
      <c r="P5733" s="3">
        <f t="shared" si="89"/>
        <v>660210.00000000012</v>
      </c>
    </row>
    <row r="5734" spans="1:16" x14ac:dyDescent="0.35">
      <c r="A5734" t="s">
        <v>76</v>
      </c>
      <c r="C5734" t="s">
        <v>19</v>
      </c>
      <c r="D5734" t="s">
        <v>103</v>
      </c>
      <c r="E5734" t="s">
        <v>1583</v>
      </c>
      <c r="F5734" t="s">
        <v>1584</v>
      </c>
      <c r="G5734">
        <v>5019</v>
      </c>
      <c r="H5734" t="s">
        <v>270</v>
      </c>
      <c r="I5734">
        <v>63300060</v>
      </c>
      <c r="J5734" t="s">
        <v>1546</v>
      </c>
      <c r="K5734" s="3"/>
      <c r="L5734" s="3">
        <v>469419.99999999994</v>
      </c>
      <c r="M5734" s="3">
        <v>478419.99999999994</v>
      </c>
      <c r="N5734" s="107"/>
      <c r="O5734" s="100"/>
      <c r="P5734" s="3">
        <f t="shared" si="89"/>
        <v>947839.99999999988</v>
      </c>
    </row>
    <row r="5735" spans="1:16" x14ac:dyDescent="0.35">
      <c r="A5735" t="s">
        <v>76</v>
      </c>
      <c r="C5735" t="s">
        <v>19</v>
      </c>
      <c r="D5735" t="s">
        <v>103</v>
      </c>
      <c r="E5735" t="s">
        <v>277</v>
      </c>
      <c r="F5735" t="s">
        <v>278</v>
      </c>
      <c r="G5735">
        <v>5019</v>
      </c>
      <c r="H5735" t="s">
        <v>270</v>
      </c>
      <c r="I5735">
        <v>63300033</v>
      </c>
      <c r="J5735" t="s">
        <v>1661</v>
      </c>
      <c r="K5735" s="3"/>
      <c r="L5735" s="3">
        <v>13440.000000000004</v>
      </c>
      <c r="M5735" s="3">
        <v>13440.000000000004</v>
      </c>
      <c r="N5735" s="107"/>
      <c r="O5735" s="100"/>
      <c r="P5735" s="3">
        <f t="shared" si="89"/>
        <v>26880.000000000007</v>
      </c>
    </row>
    <row r="5736" spans="1:16" x14ac:dyDescent="0.35">
      <c r="A5736" t="s">
        <v>76</v>
      </c>
      <c r="C5736" t="s">
        <v>19</v>
      </c>
      <c r="D5736" t="s">
        <v>103</v>
      </c>
      <c r="E5736" t="s">
        <v>277</v>
      </c>
      <c r="F5736" t="s">
        <v>278</v>
      </c>
      <c r="G5736">
        <v>5019</v>
      </c>
      <c r="H5736" t="s">
        <v>270</v>
      </c>
      <c r="I5736">
        <v>63300052</v>
      </c>
      <c r="J5736" t="s">
        <v>1541</v>
      </c>
      <c r="K5736" s="3"/>
      <c r="L5736" s="3">
        <v>591186.79871999973</v>
      </c>
      <c r="M5736" s="3">
        <v>608922.40268159972</v>
      </c>
      <c r="N5736" s="107"/>
      <c r="O5736" s="100"/>
      <c r="P5736" s="3">
        <f t="shared" si="89"/>
        <v>1200109.2014015995</v>
      </c>
    </row>
    <row r="5737" spans="1:16" x14ac:dyDescent="0.35">
      <c r="A5737" t="s">
        <v>76</v>
      </c>
      <c r="C5737" t="s">
        <v>19</v>
      </c>
      <c r="D5737" t="s">
        <v>103</v>
      </c>
      <c r="E5737" t="s">
        <v>277</v>
      </c>
      <c r="F5737" t="s">
        <v>278</v>
      </c>
      <c r="G5737">
        <v>5019</v>
      </c>
      <c r="H5737" t="s">
        <v>270</v>
      </c>
      <c r="I5737">
        <v>63300056</v>
      </c>
      <c r="J5737" t="s">
        <v>1536</v>
      </c>
      <c r="K5737" s="3"/>
      <c r="L5737" s="3">
        <v>830183.74227759975</v>
      </c>
      <c r="M5737" s="3">
        <v>855089.25454592775</v>
      </c>
      <c r="N5737" s="107"/>
      <c r="O5737" s="100"/>
      <c r="P5737" s="3">
        <f t="shared" si="89"/>
        <v>1685272.9968235274</v>
      </c>
    </row>
    <row r="5738" spans="1:16" x14ac:dyDescent="0.35">
      <c r="A5738" t="s">
        <v>76</v>
      </c>
      <c r="C5738" t="s">
        <v>19</v>
      </c>
      <c r="D5738" t="s">
        <v>103</v>
      </c>
      <c r="E5738" t="s">
        <v>277</v>
      </c>
      <c r="F5738" t="s">
        <v>278</v>
      </c>
      <c r="G5738">
        <v>5019</v>
      </c>
      <c r="H5738" t="s">
        <v>270</v>
      </c>
      <c r="I5738">
        <v>63300060</v>
      </c>
      <c r="J5738" t="s">
        <v>1546</v>
      </c>
      <c r="K5738" s="3"/>
      <c r="L5738" s="3">
        <v>35784.000000000007</v>
      </c>
      <c r="M5738" s="3">
        <v>35784.000000000007</v>
      </c>
      <c r="N5738" s="107"/>
      <c r="O5738" s="100"/>
      <c r="P5738" s="3">
        <f t="shared" si="89"/>
        <v>71568.000000000015</v>
      </c>
    </row>
    <row r="5739" spans="1:16" x14ac:dyDescent="0.35">
      <c r="A5739" t="s">
        <v>76</v>
      </c>
      <c r="C5739" t="s">
        <v>19</v>
      </c>
      <c r="D5739" t="s">
        <v>103</v>
      </c>
      <c r="E5739" t="s">
        <v>277</v>
      </c>
      <c r="F5739" t="s">
        <v>278</v>
      </c>
      <c r="G5739">
        <v>5019</v>
      </c>
      <c r="H5739" t="s">
        <v>270</v>
      </c>
      <c r="I5739">
        <v>63300150</v>
      </c>
      <c r="J5739" t="s">
        <v>1680</v>
      </c>
      <c r="K5739" s="3"/>
      <c r="L5739" s="3">
        <v>25184.000000000007</v>
      </c>
      <c r="M5739" s="3">
        <v>25184.000000000007</v>
      </c>
      <c r="N5739" s="107"/>
      <c r="O5739" s="100"/>
      <c r="P5739" s="3">
        <f t="shared" si="89"/>
        <v>50368.000000000015</v>
      </c>
    </row>
    <row r="5740" spans="1:16" x14ac:dyDescent="0.35">
      <c r="A5740" t="s">
        <v>76</v>
      </c>
      <c r="C5740" t="s">
        <v>19</v>
      </c>
      <c r="D5740" t="s">
        <v>103</v>
      </c>
      <c r="E5740" t="s">
        <v>277</v>
      </c>
      <c r="F5740" t="s">
        <v>278</v>
      </c>
      <c r="G5740">
        <v>5019</v>
      </c>
      <c r="H5740" t="s">
        <v>270</v>
      </c>
      <c r="I5740">
        <v>63300160</v>
      </c>
      <c r="J5740" t="s">
        <v>1878</v>
      </c>
      <c r="K5740" s="3"/>
      <c r="L5740" s="3">
        <v>12300.000000000004</v>
      </c>
      <c r="M5740" s="3">
        <v>12300.000000000004</v>
      </c>
      <c r="N5740" s="107"/>
      <c r="O5740" s="100"/>
      <c r="P5740" s="3">
        <f t="shared" si="89"/>
        <v>24600.000000000007</v>
      </c>
    </row>
    <row r="5741" spans="1:16" x14ac:dyDescent="0.35">
      <c r="A5741" t="s">
        <v>76</v>
      </c>
      <c r="C5741" t="s">
        <v>19</v>
      </c>
      <c r="D5741" t="s">
        <v>103</v>
      </c>
      <c r="E5741" t="s">
        <v>1585</v>
      </c>
      <c r="F5741" t="s">
        <v>1586</v>
      </c>
      <c r="G5741">
        <v>5019</v>
      </c>
      <c r="H5741" t="s">
        <v>270</v>
      </c>
      <c r="I5741">
        <v>63300060</v>
      </c>
      <c r="J5741" t="s">
        <v>1546</v>
      </c>
      <c r="K5741" s="3"/>
      <c r="L5741" s="3">
        <v>510000.0000004</v>
      </c>
      <c r="M5741" s="3">
        <v>516000.0000004</v>
      </c>
      <c r="N5741" s="107"/>
      <c r="O5741" s="100"/>
      <c r="P5741" s="3">
        <f t="shared" si="89"/>
        <v>1026000.0000008</v>
      </c>
    </row>
    <row r="5742" spans="1:16" x14ac:dyDescent="0.35">
      <c r="A5742" t="s">
        <v>76</v>
      </c>
      <c r="C5742" t="s">
        <v>19</v>
      </c>
      <c r="D5742" t="s">
        <v>103</v>
      </c>
      <c r="E5742" t="s">
        <v>1585</v>
      </c>
      <c r="F5742" t="s">
        <v>1586</v>
      </c>
      <c r="G5742">
        <v>5019</v>
      </c>
      <c r="H5742" t="s">
        <v>270</v>
      </c>
      <c r="I5742">
        <v>63300150</v>
      </c>
      <c r="J5742" t="s">
        <v>1680</v>
      </c>
      <c r="K5742" s="3"/>
      <c r="L5742" s="3">
        <v>180000</v>
      </c>
      <c r="M5742" s="3">
        <v>183600</v>
      </c>
      <c r="N5742" s="107"/>
      <c r="O5742" s="100"/>
      <c r="P5742" s="3">
        <f t="shared" si="89"/>
        <v>363600</v>
      </c>
    </row>
    <row r="5743" spans="1:16" x14ac:dyDescent="0.35">
      <c r="A5743" t="s">
        <v>76</v>
      </c>
      <c r="C5743" t="s">
        <v>19</v>
      </c>
      <c r="D5743" t="s">
        <v>103</v>
      </c>
      <c r="E5743" t="s">
        <v>279</v>
      </c>
      <c r="F5743" t="s">
        <v>280</v>
      </c>
      <c r="G5743">
        <v>5019</v>
      </c>
      <c r="H5743" t="s">
        <v>270</v>
      </c>
      <c r="I5743">
        <v>63300056</v>
      </c>
      <c r="J5743" t="s">
        <v>1536</v>
      </c>
      <c r="K5743" s="3"/>
      <c r="L5743" s="3">
        <v>42860.881779600008</v>
      </c>
      <c r="M5743" s="3">
        <v>44146.708232988007</v>
      </c>
      <c r="N5743" s="107"/>
      <c r="O5743" s="100"/>
      <c r="P5743" s="3">
        <f t="shared" si="89"/>
        <v>87007.590012588014</v>
      </c>
    </row>
    <row r="5744" spans="1:16" x14ac:dyDescent="0.35">
      <c r="A5744" t="s">
        <v>76</v>
      </c>
      <c r="C5744" t="s">
        <v>19</v>
      </c>
      <c r="D5744" t="s">
        <v>103</v>
      </c>
      <c r="E5744" t="s">
        <v>279</v>
      </c>
      <c r="F5744" t="s">
        <v>280</v>
      </c>
      <c r="G5744">
        <v>5019</v>
      </c>
      <c r="H5744" t="s">
        <v>270</v>
      </c>
      <c r="I5744">
        <v>63300060</v>
      </c>
      <c r="J5744" t="s">
        <v>1546</v>
      </c>
      <c r="K5744" s="3"/>
      <c r="L5744" s="3">
        <v>4420</v>
      </c>
      <c r="M5744" s="3">
        <v>4420</v>
      </c>
      <c r="N5744" s="107"/>
      <c r="O5744" s="100"/>
      <c r="P5744" s="3">
        <f t="shared" si="89"/>
        <v>8840</v>
      </c>
    </row>
    <row r="5745" spans="1:16" x14ac:dyDescent="0.35">
      <c r="A5745" t="s">
        <v>76</v>
      </c>
      <c r="C5745" t="s">
        <v>19</v>
      </c>
      <c r="D5745" t="s">
        <v>103</v>
      </c>
      <c r="E5745" t="s">
        <v>279</v>
      </c>
      <c r="F5745" t="s">
        <v>280</v>
      </c>
      <c r="G5745">
        <v>5019</v>
      </c>
      <c r="H5745" t="s">
        <v>270</v>
      </c>
      <c r="I5745">
        <v>63300150</v>
      </c>
      <c r="J5745" t="s">
        <v>1680</v>
      </c>
      <c r="K5745" s="3"/>
      <c r="L5745" s="3">
        <v>12300</v>
      </c>
      <c r="M5745" s="3">
        <v>12300</v>
      </c>
      <c r="N5745" s="107"/>
      <c r="O5745" s="100"/>
      <c r="P5745" s="3">
        <f t="shared" si="89"/>
        <v>24600</v>
      </c>
    </row>
    <row r="5746" spans="1:16" x14ac:dyDescent="0.35">
      <c r="A5746" t="s">
        <v>76</v>
      </c>
      <c r="C5746" t="s">
        <v>19</v>
      </c>
      <c r="D5746" t="s">
        <v>103</v>
      </c>
      <c r="E5746" t="s">
        <v>281</v>
      </c>
      <c r="F5746" t="s">
        <v>282</v>
      </c>
      <c r="G5746">
        <v>5019</v>
      </c>
      <c r="H5746" t="s">
        <v>270</v>
      </c>
      <c r="I5746">
        <v>63300030</v>
      </c>
      <c r="J5746" t="s">
        <v>1488</v>
      </c>
      <c r="K5746" s="3"/>
      <c r="L5746" s="3">
        <v>37151.999999999993</v>
      </c>
      <c r="M5746" s="3">
        <v>37151.999999999993</v>
      </c>
      <c r="N5746" s="107"/>
      <c r="O5746" s="100"/>
      <c r="P5746" s="3">
        <f t="shared" si="89"/>
        <v>74303.999999999985</v>
      </c>
    </row>
    <row r="5747" spans="1:16" x14ac:dyDescent="0.35">
      <c r="A5747" t="s">
        <v>76</v>
      </c>
      <c r="C5747" t="s">
        <v>19</v>
      </c>
      <c r="D5747" t="s">
        <v>103</v>
      </c>
      <c r="E5747" t="s">
        <v>281</v>
      </c>
      <c r="F5747" t="s">
        <v>282</v>
      </c>
      <c r="G5747">
        <v>5019</v>
      </c>
      <c r="H5747" t="s">
        <v>270</v>
      </c>
      <c r="I5747">
        <v>63300033</v>
      </c>
      <c r="J5747" t="s">
        <v>1661</v>
      </c>
      <c r="K5747" s="3"/>
      <c r="L5747" s="3">
        <v>15599.999999999996</v>
      </c>
      <c r="M5747" s="3">
        <v>15599.999999999996</v>
      </c>
      <c r="N5747" s="107"/>
      <c r="O5747" s="100"/>
      <c r="P5747" s="3">
        <f t="shared" si="89"/>
        <v>31199.999999999993</v>
      </c>
    </row>
    <row r="5748" spans="1:16" x14ac:dyDescent="0.35">
      <c r="A5748" t="s">
        <v>76</v>
      </c>
      <c r="C5748" t="s">
        <v>19</v>
      </c>
      <c r="D5748" t="s">
        <v>103</v>
      </c>
      <c r="E5748" t="s">
        <v>281</v>
      </c>
      <c r="F5748" t="s">
        <v>282</v>
      </c>
      <c r="G5748">
        <v>5019</v>
      </c>
      <c r="H5748" t="s">
        <v>270</v>
      </c>
      <c r="I5748">
        <v>63300056</v>
      </c>
      <c r="J5748" t="s">
        <v>1536</v>
      </c>
      <c r="K5748" s="3"/>
      <c r="L5748" s="3">
        <v>265077.80861693079</v>
      </c>
      <c r="M5748" s="3">
        <v>273030.14287543873</v>
      </c>
      <c r="N5748" s="107"/>
      <c r="O5748" s="100"/>
      <c r="P5748" s="3">
        <f t="shared" si="89"/>
        <v>538107.95149236952</v>
      </c>
    </row>
    <row r="5749" spans="1:16" x14ac:dyDescent="0.35">
      <c r="A5749" t="s">
        <v>76</v>
      </c>
      <c r="C5749" t="s">
        <v>19</v>
      </c>
      <c r="D5749" t="s">
        <v>103</v>
      </c>
      <c r="E5749" t="s">
        <v>281</v>
      </c>
      <c r="F5749" t="s">
        <v>282</v>
      </c>
      <c r="G5749">
        <v>5019</v>
      </c>
      <c r="H5749" t="s">
        <v>270</v>
      </c>
      <c r="I5749">
        <v>63300060</v>
      </c>
      <c r="J5749" t="s">
        <v>1546</v>
      </c>
      <c r="K5749" s="3"/>
      <c r="L5749" s="3">
        <v>34343.999999999993</v>
      </c>
      <c r="M5749" s="3">
        <v>34343.999999999993</v>
      </c>
      <c r="N5749" s="107"/>
      <c r="O5749" s="100"/>
      <c r="P5749" s="3">
        <f t="shared" si="89"/>
        <v>68687.999999999985</v>
      </c>
    </row>
    <row r="5750" spans="1:16" x14ac:dyDescent="0.35">
      <c r="A5750" t="s">
        <v>76</v>
      </c>
      <c r="C5750" t="s">
        <v>19</v>
      </c>
      <c r="D5750" t="s">
        <v>103</v>
      </c>
      <c r="E5750" t="s">
        <v>281</v>
      </c>
      <c r="F5750" t="s">
        <v>282</v>
      </c>
      <c r="G5750">
        <v>5019</v>
      </c>
      <c r="H5750" t="s">
        <v>270</v>
      </c>
      <c r="I5750">
        <v>63300150</v>
      </c>
      <c r="J5750" t="s">
        <v>1680</v>
      </c>
      <c r="K5750" s="3"/>
      <c r="L5750" s="3">
        <v>197368.19</v>
      </c>
      <c r="M5750" s="3">
        <v>1199.9999999999998</v>
      </c>
      <c r="N5750" s="107"/>
      <c r="O5750" s="100"/>
      <c r="P5750" s="3">
        <f t="shared" si="89"/>
        <v>198568.19</v>
      </c>
    </row>
    <row r="5751" spans="1:16" x14ac:dyDescent="0.35">
      <c r="A5751" t="s">
        <v>76</v>
      </c>
      <c r="C5751" t="s">
        <v>19</v>
      </c>
      <c r="D5751" t="s">
        <v>103</v>
      </c>
      <c r="E5751" t="s">
        <v>1709</v>
      </c>
      <c r="F5751" t="s">
        <v>1710</v>
      </c>
      <c r="G5751">
        <v>5019</v>
      </c>
      <c r="H5751" t="s">
        <v>270</v>
      </c>
      <c r="I5751">
        <v>63300150</v>
      </c>
      <c r="J5751" t="s">
        <v>1680</v>
      </c>
      <c r="K5751" s="3"/>
      <c r="L5751" s="3">
        <v>35460</v>
      </c>
      <c r="M5751" s="3">
        <v>35460</v>
      </c>
      <c r="N5751" s="107"/>
      <c r="O5751" s="100"/>
      <c r="P5751" s="3">
        <f t="shared" si="89"/>
        <v>70920</v>
      </c>
    </row>
    <row r="5752" spans="1:16" x14ac:dyDescent="0.35">
      <c r="A5752" t="s">
        <v>76</v>
      </c>
      <c r="C5752" t="s">
        <v>19</v>
      </c>
      <c r="D5752" t="s">
        <v>103</v>
      </c>
      <c r="E5752" t="s">
        <v>283</v>
      </c>
      <c r="F5752" t="s">
        <v>284</v>
      </c>
      <c r="G5752">
        <v>5019</v>
      </c>
      <c r="H5752" t="s">
        <v>270</v>
      </c>
      <c r="I5752">
        <v>63300056</v>
      </c>
      <c r="J5752" t="s">
        <v>1536</v>
      </c>
      <c r="K5752" s="3"/>
      <c r="L5752" s="3">
        <v>2739.0749903999977</v>
      </c>
      <c r="M5752" s="3">
        <v>2821.2472401119976</v>
      </c>
      <c r="N5752" s="107"/>
      <c r="O5752" s="100"/>
      <c r="P5752" s="3">
        <f t="shared" si="89"/>
        <v>5560.3222305119953</v>
      </c>
    </row>
    <row r="5753" spans="1:16" x14ac:dyDescent="0.35">
      <c r="A5753" t="s">
        <v>76</v>
      </c>
      <c r="C5753" t="s">
        <v>19</v>
      </c>
      <c r="D5753" t="s">
        <v>103</v>
      </c>
      <c r="E5753" t="s">
        <v>283</v>
      </c>
      <c r="F5753" t="s">
        <v>284</v>
      </c>
      <c r="G5753">
        <v>5019</v>
      </c>
      <c r="H5753" t="s">
        <v>270</v>
      </c>
      <c r="I5753">
        <v>63300060</v>
      </c>
      <c r="J5753" t="s">
        <v>1546</v>
      </c>
      <c r="K5753" s="3"/>
      <c r="L5753" s="3">
        <v>154338</v>
      </c>
      <c r="M5753" s="3">
        <v>89338</v>
      </c>
      <c r="N5753" s="107"/>
      <c r="O5753" s="100"/>
      <c r="P5753" s="3">
        <f t="shared" si="89"/>
        <v>243676</v>
      </c>
    </row>
    <row r="5754" spans="1:16" x14ac:dyDescent="0.35">
      <c r="A5754" t="s">
        <v>76</v>
      </c>
      <c r="C5754" t="s">
        <v>19</v>
      </c>
      <c r="D5754" t="s">
        <v>103</v>
      </c>
      <c r="E5754" t="s">
        <v>1711</v>
      </c>
      <c r="F5754" t="s">
        <v>1712</v>
      </c>
      <c r="G5754">
        <v>5019</v>
      </c>
      <c r="H5754" t="s">
        <v>270</v>
      </c>
      <c r="I5754">
        <v>63300150</v>
      </c>
      <c r="J5754" t="s">
        <v>1680</v>
      </c>
      <c r="K5754" s="3"/>
      <c r="L5754" s="3">
        <v>0</v>
      </c>
      <c r="M5754" s="3">
        <v>0</v>
      </c>
      <c r="N5754" s="107"/>
      <c r="O5754" s="100"/>
      <c r="P5754" s="3">
        <f t="shared" si="89"/>
        <v>0</v>
      </c>
    </row>
    <row r="5755" spans="1:16" x14ac:dyDescent="0.35">
      <c r="A5755" t="s">
        <v>76</v>
      </c>
      <c r="C5755" t="s">
        <v>19</v>
      </c>
      <c r="D5755" t="s">
        <v>103</v>
      </c>
      <c r="E5755" t="s">
        <v>258</v>
      </c>
      <c r="F5755" t="s">
        <v>259</v>
      </c>
      <c r="G5755">
        <v>5020</v>
      </c>
      <c r="H5755" t="s">
        <v>257</v>
      </c>
      <c r="I5755">
        <v>63300033</v>
      </c>
      <c r="J5755" t="s">
        <v>1661</v>
      </c>
      <c r="K5755" s="3"/>
      <c r="L5755" s="3">
        <v>600</v>
      </c>
      <c r="M5755" s="3">
        <v>600</v>
      </c>
      <c r="N5755" s="107"/>
      <c r="O5755" s="100"/>
      <c r="P5755" s="3">
        <f t="shared" si="89"/>
        <v>1200</v>
      </c>
    </row>
    <row r="5756" spans="1:16" x14ac:dyDescent="0.35">
      <c r="A5756" t="s">
        <v>76</v>
      </c>
      <c r="C5756" t="s">
        <v>19</v>
      </c>
      <c r="D5756" t="s">
        <v>103</v>
      </c>
      <c r="E5756" t="s">
        <v>258</v>
      </c>
      <c r="F5756" t="s">
        <v>259</v>
      </c>
      <c r="G5756">
        <v>5020</v>
      </c>
      <c r="H5756" t="s">
        <v>257</v>
      </c>
      <c r="I5756">
        <v>63300056</v>
      </c>
      <c r="J5756" t="s">
        <v>1536</v>
      </c>
      <c r="K5756" s="3"/>
      <c r="L5756" s="3">
        <v>432148.80232469965</v>
      </c>
      <c r="M5756" s="3">
        <v>445113.26639444067</v>
      </c>
      <c r="N5756" s="107"/>
      <c r="O5756" s="100"/>
      <c r="P5756" s="3">
        <f t="shared" si="89"/>
        <v>877262.06871914025</v>
      </c>
    </row>
    <row r="5757" spans="1:16" x14ac:dyDescent="0.35">
      <c r="A5757" t="s">
        <v>76</v>
      </c>
      <c r="C5757" t="s">
        <v>19</v>
      </c>
      <c r="D5757" t="s">
        <v>103</v>
      </c>
      <c r="E5757" t="s">
        <v>258</v>
      </c>
      <c r="F5757" t="s">
        <v>259</v>
      </c>
      <c r="G5757">
        <v>5020</v>
      </c>
      <c r="H5757" t="s">
        <v>257</v>
      </c>
      <c r="I5757">
        <v>63300060</v>
      </c>
      <c r="J5757" t="s">
        <v>1546</v>
      </c>
      <c r="K5757" s="3"/>
      <c r="L5757" s="3">
        <v>10300</v>
      </c>
      <c r="M5757" s="3">
        <v>10300</v>
      </c>
      <c r="N5757" s="107"/>
      <c r="O5757" s="100"/>
      <c r="P5757" s="3">
        <f t="shared" si="89"/>
        <v>20600</v>
      </c>
    </row>
    <row r="5758" spans="1:16" x14ac:dyDescent="0.35">
      <c r="A5758" t="s">
        <v>76</v>
      </c>
      <c r="C5758" t="s">
        <v>19</v>
      </c>
      <c r="D5758" t="s">
        <v>103</v>
      </c>
      <c r="E5758" t="s">
        <v>258</v>
      </c>
      <c r="F5758" t="s">
        <v>259</v>
      </c>
      <c r="G5758">
        <v>5020</v>
      </c>
      <c r="H5758" t="s">
        <v>257</v>
      </c>
      <c r="I5758">
        <v>63300150</v>
      </c>
      <c r="J5758" t="s">
        <v>1680</v>
      </c>
      <c r="K5758" s="3"/>
      <c r="L5758" s="3">
        <v>64956</v>
      </c>
      <c r="M5758" s="3">
        <v>64956</v>
      </c>
      <c r="N5758" s="107"/>
      <c r="O5758" s="100"/>
      <c r="P5758" s="3">
        <f t="shared" si="89"/>
        <v>129912</v>
      </c>
    </row>
    <row r="5759" spans="1:16" x14ac:dyDescent="0.35">
      <c r="A5759" t="s">
        <v>76</v>
      </c>
      <c r="C5759" t="s">
        <v>19</v>
      </c>
      <c r="D5759" t="s">
        <v>103</v>
      </c>
      <c r="E5759" t="s">
        <v>258</v>
      </c>
      <c r="F5759" t="s">
        <v>259</v>
      </c>
      <c r="G5759">
        <v>5020</v>
      </c>
      <c r="H5759" t="s">
        <v>257</v>
      </c>
      <c r="I5759">
        <v>63300155</v>
      </c>
      <c r="J5759" t="s">
        <v>1877</v>
      </c>
      <c r="K5759" s="3"/>
      <c r="L5759" s="3">
        <v>10250</v>
      </c>
      <c r="M5759" s="3">
        <v>10250</v>
      </c>
      <c r="N5759" s="107"/>
      <c r="O5759" s="100"/>
      <c r="P5759" s="3">
        <f t="shared" si="89"/>
        <v>20500</v>
      </c>
    </row>
    <row r="5760" spans="1:16" x14ac:dyDescent="0.35">
      <c r="A5760" t="s">
        <v>76</v>
      </c>
      <c r="C5760" t="s">
        <v>19</v>
      </c>
      <c r="D5760" t="s">
        <v>103</v>
      </c>
      <c r="E5760" t="s">
        <v>1499</v>
      </c>
      <c r="F5760" t="s">
        <v>1500</v>
      </c>
      <c r="G5760">
        <v>5020</v>
      </c>
      <c r="H5760" t="s">
        <v>257</v>
      </c>
      <c r="I5760">
        <v>63300030</v>
      </c>
      <c r="J5760" t="s">
        <v>1488</v>
      </c>
      <c r="K5760" s="3"/>
      <c r="L5760" s="3">
        <v>4202</v>
      </c>
      <c r="M5760" s="3">
        <v>4202</v>
      </c>
      <c r="N5760" s="107"/>
      <c r="O5760" s="100"/>
      <c r="P5760" s="3">
        <f t="shared" si="89"/>
        <v>8404</v>
      </c>
    </row>
    <row r="5761" spans="1:16" x14ac:dyDescent="0.35">
      <c r="A5761" t="s">
        <v>76</v>
      </c>
      <c r="C5761" t="s">
        <v>19</v>
      </c>
      <c r="D5761" t="s">
        <v>103</v>
      </c>
      <c r="E5761" t="s">
        <v>1499</v>
      </c>
      <c r="F5761" t="s">
        <v>1500</v>
      </c>
      <c r="G5761">
        <v>5020</v>
      </c>
      <c r="H5761" t="s">
        <v>257</v>
      </c>
      <c r="I5761">
        <v>63300060</v>
      </c>
      <c r="J5761" t="s">
        <v>1546</v>
      </c>
      <c r="K5761" s="3"/>
      <c r="L5761" s="3">
        <v>840</v>
      </c>
      <c r="M5761" s="3">
        <v>840</v>
      </c>
      <c r="N5761" s="107"/>
      <c r="O5761" s="100"/>
      <c r="P5761" s="3">
        <f t="shared" si="89"/>
        <v>1680</v>
      </c>
    </row>
    <row r="5762" spans="1:16" x14ac:dyDescent="0.35">
      <c r="A5762" t="s">
        <v>76</v>
      </c>
      <c r="C5762" t="s">
        <v>19</v>
      </c>
      <c r="D5762" t="s">
        <v>103</v>
      </c>
      <c r="E5762" t="s">
        <v>1499</v>
      </c>
      <c r="F5762" t="s">
        <v>1500</v>
      </c>
      <c r="G5762">
        <v>5020</v>
      </c>
      <c r="H5762" t="s">
        <v>257</v>
      </c>
      <c r="I5762">
        <v>63300150</v>
      </c>
      <c r="J5762" t="s">
        <v>1680</v>
      </c>
      <c r="K5762" s="3"/>
      <c r="L5762" s="3">
        <v>100806</v>
      </c>
      <c r="M5762" s="3">
        <v>100806</v>
      </c>
      <c r="N5762" s="107"/>
      <c r="O5762" s="100"/>
      <c r="P5762" s="3">
        <f t="shared" si="89"/>
        <v>201612</v>
      </c>
    </row>
    <row r="5763" spans="1:16" x14ac:dyDescent="0.35">
      <c r="A5763" t="s">
        <v>76</v>
      </c>
      <c r="C5763" t="s">
        <v>19</v>
      </c>
      <c r="D5763" t="s">
        <v>103</v>
      </c>
      <c r="E5763" t="s">
        <v>260</v>
      </c>
      <c r="F5763" t="s">
        <v>261</v>
      </c>
      <c r="G5763">
        <v>5020</v>
      </c>
      <c r="H5763" t="s">
        <v>257</v>
      </c>
      <c r="I5763">
        <v>63300155</v>
      </c>
      <c r="J5763" t="s">
        <v>1877</v>
      </c>
      <c r="K5763" s="3"/>
      <c r="L5763" s="3">
        <v>1836010.2891756</v>
      </c>
      <c r="M5763" s="3">
        <v>1892462.8478983999</v>
      </c>
      <c r="N5763" s="107"/>
      <c r="O5763" s="100"/>
      <c r="P5763" s="3">
        <f t="shared" si="89"/>
        <v>3728473.1370740002</v>
      </c>
    </row>
    <row r="5764" spans="1:16" x14ac:dyDescent="0.35">
      <c r="A5764" t="s">
        <v>76</v>
      </c>
      <c r="C5764" t="s">
        <v>19</v>
      </c>
      <c r="D5764" t="s">
        <v>103</v>
      </c>
      <c r="E5764" t="s">
        <v>1577</v>
      </c>
      <c r="F5764" t="s">
        <v>1578</v>
      </c>
      <c r="G5764">
        <v>5020</v>
      </c>
      <c r="H5764" t="s">
        <v>257</v>
      </c>
      <c r="I5764">
        <v>63300060</v>
      </c>
      <c r="J5764" t="s">
        <v>1546</v>
      </c>
      <c r="K5764" s="3"/>
      <c r="L5764" s="3">
        <v>1056</v>
      </c>
      <c r="M5764" s="3">
        <v>1056</v>
      </c>
      <c r="N5764" s="107"/>
      <c r="O5764" s="100"/>
      <c r="P5764" s="3">
        <f t="shared" ref="P5764:P5827" si="90">SUM(L5764:N5764)</f>
        <v>2112</v>
      </c>
    </row>
    <row r="5765" spans="1:16" x14ac:dyDescent="0.35">
      <c r="A5765" t="s">
        <v>76</v>
      </c>
      <c r="C5765" t="s">
        <v>19</v>
      </c>
      <c r="D5765" t="s">
        <v>103</v>
      </c>
      <c r="E5765" t="s">
        <v>1577</v>
      </c>
      <c r="F5765" t="s">
        <v>1578</v>
      </c>
      <c r="G5765">
        <v>5020</v>
      </c>
      <c r="H5765" t="s">
        <v>257</v>
      </c>
      <c r="I5765">
        <v>63300150</v>
      </c>
      <c r="J5765" t="s">
        <v>1680</v>
      </c>
      <c r="K5765" s="3"/>
      <c r="L5765" s="3">
        <v>45000</v>
      </c>
      <c r="M5765" s="3">
        <v>45000</v>
      </c>
      <c r="N5765" s="107"/>
      <c r="O5765" s="100"/>
      <c r="P5765" s="3">
        <f t="shared" si="90"/>
        <v>90000</v>
      </c>
    </row>
    <row r="5766" spans="1:16" x14ac:dyDescent="0.35">
      <c r="A5766" t="s">
        <v>76</v>
      </c>
      <c r="C5766" t="s">
        <v>19</v>
      </c>
      <c r="D5766" t="s">
        <v>103</v>
      </c>
      <c r="E5766" t="s">
        <v>262</v>
      </c>
      <c r="F5766" t="s">
        <v>263</v>
      </c>
      <c r="G5766">
        <v>5020</v>
      </c>
      <c r="H5766" t="s">
        <v>257</v>
      </c>
      <c r="I5766">
        <v>63300030</v>
      </c>
      <c r="J5766" t="s">
        <v>1488</v>
      </c>
      <c r="K5766" s="3"/>
      <c r="L5766" s="3">
        <v>1051</v>
      </c>
      <c r="M5766" s="3">
        <v>1051</v>
      </c>
      <c r="N5766" s="107"/>
      <c r="O5766" s="100"/>
      <c r="P5766" s="3">
        <f t="shared" si="90"/>
        <v>2102</v>
      </c>
    </row>
    <row r="5767" spans="1:16" x14ac:dyDescent="0.35">
      <c r="A5767" t="s">
        <v>76</v>
      </c>
      <c r="C5767" t="s">
        <v>19</v>
      </c>
      <c r="D5767" t="s">
        <v>103</v>
      </c>
      <c r="E5767" t="s">
        <v>262</v>
      </c>
      <c r="F5767" t="s">
        <v>263</v>
      </c>
      <c r="G5767">
        <v>5020</v>
      </c>
      <c r="H5767" t="s">
        <v>257</v>
      </c>
      <c r="I5767">
        <v>63300060</v>
      </c>
      <c r="J5767" t="s">
        <v>1546</v>
      </c>
      <c r="K5767" s="3"/>
      <c r="L5767" s="3">
        <v>4778</v>
      </c>
      <c r="M5767" s="3">
        <v>34778</v>
      </c>
      <c r="N5767" s="107"/>
      <c r="O5767" s="100"/>
      <c r="P5767" s="3">
        <f t="shared" si="90"/>
        <v>39556</v>
      </c>
    </row>
    <row r="5768" spans="1:16" x14ac:dyDescent="0.35">
      <c r="A5768" t="s">
        <v>76</v>
      </c>
      <c r="C5768" t="s">
        <v>19</v>
      </c>
      <c r="D5768" t="s">
        <v>103</v>
      </c>
      <c r="E5768" t="s">
        <v>262</v>
      </c>
      <c r="F5768" t="s">
        <v>263</v>
      </c>
      <c r="G5768">
        <v>5020</v>
      </c>
      <c r="H5768" t="s">
        <v>257</v>
      </c>
      <c r="I5768">
        <v>63300150</v>
      </c>
      <c r="J5768" t="s">
        <v>1680</v>
      </c>
      <c r="K5768" s="3"/>
      <c r="L5768" s="3">
        <v>206163</v>
      </c>
      <c r="M5768" s="3">
        <v>206163</v>
      </c>
      <c r="N5768" s="107"/>
      <c r="O5768" s="100"/>
      <c r="P5768" s="3">
        <f t="shared" si="90"/>
        <v>412326</v>
      </c>
    </row>
    <row r="5769" spans="1:16" x14ac:dyDescent="0.35">
      <c r="A5769" t="s">
        <v>76</v>
      </c>
      <c r="C5769" t="s">
        <v>19</v>
      </c>
      <c r="D5769" t="s">
        <v>103</v>
      </c>
      <c r="E5769" t="s">
        <v>264</v>
      </c>
      <c r="F5769" t="s">
        <v>265</v>
      </c>
      <c r="G5769">
        <v>5020</v>
      </c>
      <c r="H5769" t="s">
        <v>257</v>
      </c>
      <c r="I5769">
        <v>63300030</v>
      </c>
      <c r="J5769" t="s">
        <v>1488</v>
      </c>
      <c r="K5769" s="3"/>
      <c r="L5769" s="3">
        <v>5199.9999999999991</v>
      </c>
      <c r="M5769" s="3">
        <v>5199.9999999999991</v>
      </c>
      <c r="N5769" s="107"/>
      <c r="O5769" s="100"/>
      <c r="P5769" s="3">
        <f t="shared" si="90"/>
        <v>10399.999999999998</v>
      </c>
    </row>
    <row r="5770" spans="1:16" x14ac:dyDescent="0.35">
      <c r="A5770" t="s">
        <v>76</v>
      </c>
      <c r="C5770" t="s">
        <v>19</v>
      </c>
      <c r="D5770" t="s">
        <v>103</v>
      </c>
      <c r="E5770" t="s">
        <v>264</v>
      </c>
      <c r="F5770" t="s">
        <v>265</v>
      </c>
      <c r="G5770">
        <v>5020</v>
      </c>
      <c r="H5770" t="s">
        <v>257</v>
      </c>
      <c r="I5770">
        <v>63300056</v>
      </c>
      <c r="J5770" t="s">
        <v>1536</v>
      </c>
      <c r="K5770" s="3"/>
      <c r="L5770" s="3">
        <v>91958.888431600004</v>
      </c>
      <c r="M5770" s="3">
        <v>94717.655084548009</v>
      </c>
      <c r="N5770" s="107"/>
      <c r="O5770" s="100"/>
      <c r="P5770" s="3">
        <f t="shared" si="90"/>
        <v>186676.543516148</v>
      </c>
    </row>
    <row r="5771" spans="1:16" x14ac:dyDescent="0.35">
      <c r="A5771" t="s">
        <v>76</v>
      </c>
      <c r="C5771" t="s">
        <v>19</v>
      </c>
      <c r="D5771" t="s">
        <v>103</v>
      </c>
      <c r="E5771" t="s">
        <v>264</v>
      </c>
      <c r="F5771" t="s">
        <v>265</v>
      </c>
      <c r="G5771">
        <v>5020</v>
      </c>
      <c r="H5771" t="s">
        <v>257</v>
      </c>
      <c r="I5771">
        <v>63300060</v>
      </c>
      <c r="J5771" t="s">
        <v>1546</v>
      </c>
      <c r="K5771" s="3"/>
      <c r="L5771" s="3">
        <v>17299.999999999996</v>
      </c>
      <c r="M5771" s="3">
        <v>17299.999999999996</v>
      </c>
      <c r="N5771" s="107"/>
      <c r="O5771" s="100"/>
      <c r="P5771" s="3">
        <f t="shared" si="90"/>
        <v>34599.999999999993</v>
      </c>
    </row>
    <row r="5772" spans="1:16" x14ac:dyDescent="0.35">
      <c r="A5772" t="s">
        <v>76</v>
      </c>
      <c r="C5772" t="s">
        <v>19</v>
      </c>
      <c r="D5772" t="s">
        <v>103</v>
      </c>
      <c r="E5772" t="s">
        <v>264</v>
      </c>
      <c r="F5772" t="s">
        <v>265</v>
      </c>
      <c r="G5772">
        <v>5020</v>
      </c>
      <c r="H5772" t="s">
        <v>257</v>
      </c>
      <c r="I5772">
        <v>63300150</v>
      </c>
      <c r="J5772" t="s">
        <v>1680</v>
      </c>
      <c r="K5772" s="3"/>
      <c r="L5772" s="3">
        <v>94827.999999999985</v>
      </c>
      <c r="M5772" s="3">
        <v>119827.99999999999</v>
      </c>
      <c r="N5772" s="107"/>
      <c r="O5772" s="100"/>
      <c r="P5772" s="3">
        <f t="shared" si="90"/>
        <v>214655.99999999997</v>
      </c>
    </row>
    <row r="5773" spans="1:16" x14ac:dyDescent="0.35">
      <c r="A5773" t="s">
        <v>76</v>
      </c>
      <c r="C5773" t="s">
        <v>19</v>
      </c>
      <c r="D5773" t="s">
        <v>103</v>
      </c>
      <c r="E5773" t="s">
        <v>266</v>
      </c>
      <c r="F5773" t="s">
        <v>267</v>
      </c>
      <c r="G5773">
        <v>5020</v>
      </c>
      <c r="H5773" t="s">
        <v>257</v>
      </c>
      <c r="I5773">
        <v>63300030</v>
      </c>
      <c r="J5773" t="s">
        <v>1488</v>
      </c>
      <c r="K5773" s="3"/>
      <c r="L5773" s="3">
        <v>18000</v>
      </c>
      <c r="M5773" s="3">
        <v>18000</v>
      </c>
      <c r="N5773" s="107"/>
      <c r="O5773" s="100"/>
      <c r="P5773" s="3">
        <f t="shared" si="90"/>
        <v>36000</v>
      </c>
    </row>
    <row r="5774" spans="1:16" x14ac:dyDescent="0.35">
      <c r="A5774" t="s">
        <v>76</v>
      </c>
      <c r="C5774" t="s">
        <v>19</v>
      </c>
      <c r="D5774" t="s">
        <v>103</v>
      </c>
      <c r="E5774" t="s">
        <v>266</v>
      </c>
      <c r="F5774" t="s">
        <v>267</v>
      </c>
      <c r="G5774">
        <v>5020</v>
      </c>
      <c r="H5774" t="s">
        <v>257</v>
      </c>
      <c r="I5774">
        <v>63300056</v>
      </c>
      <c r="J5774" t="s">
        <v>1536</v>
      </c>
      <c r="K5774" s="3"/>
      <c r="L5774" s="3">
        <v>315182.15934399999</v>
      </c>
      <c r="M5774" s="3">
        <v>324637.62412431999</v>
      </c>
      <c r="N5774" s="107"/>
      <c r="O5774" s="100"/>
      <c r="P5774" s="3">
        <f t="shared" si="90"/>
        <v>639819.78346832003</v>
      </c>
    </row>
    <row r="5775" spans="1:16" x14ac:dyDescent="0.35">
      <c r="A5775" t="s">
        <v>76</v>
      </c>
      <c r="C5775" t="s">
        <v>19</v>
      </c>
      <c r="D5775" t="s">
        <v>103</v>
      </c>
      <c r="E5775" t="s">
        <v>242</v>
      </c>
      <c r="F5775" t="s">
        <v>243</v>
      </c>
      <c r="G5775">
        <v>5021</v>
      </c>
      <c r="H5775" t="s">
        <v>244</v>
      </c>
      <c r="I5775">
        <v>63300033</v>
      </c>
      <c r="J5775" t="s">
        <v>1661</v>
      </c>
      <c r="K5775" s="3"/>
      <c r="L5775" s="3">
        <v>2827.4400000000005</v>
      </c>
      <c r="M5775" s="3">
        <v>2883.9888000000005</v>
      </c>
      <c r="N5775" s="107"/>
      <c r="O5775" s="100"/>
      <c r="P5775" s="3">
        <f t="shared" si="90"/>
        <v>5711.4288000000015</v>
      </c>
    </row>
    <row r="5776" spans="1:16" x14ac:dyDescent="0.35">
      <c r="A5776" t="s">
        <v>76</v>
      </c>
      <c r="C5776" t="s">
        <v>19</v>
      </c>
      <c r="D5776" t="s">
        <v>103</v>
      </c>
      <c r="E5776" t="s">
        <v>242</v>
      </c>
      <c r="F5776" t="s">
        <v>243</v>
      </c>
      <c r="G5776">
        <v>5021</v>
      </c>
      <c r="H5776" t="s">
        <v>244</v>
      </c>
      <c r="I5776">
        <v>63300056</v>
      </c>
      <c r="J5776" t="s">
        <v>1536</v>
      </c>
      <c r="K5776" s="3"/>
      <c r="L5776" s="3">
        <v>50600.371036799981</v>
      </c>
      <c r="M5776" s="3">
        <v>52118.382167903983</v>
      </c>
      <c r="N5776" s="107"/>
      <c r="O5776" s="100"/>
      <c r="P5776" s="3">
        <f t="shared" si="90"/>
        <v>102718.75320470397</v>
      </c>
    </row>
    <row r="5777" spans="1:16" x14ac:dyDescent="0.35">
      <c r="A5777" t="s">
        <v>76</v>
      </c>
      <c r="C5777" t="s">
        <v>19</v>
      </c>
      <c r="D5777" t="s">
        <v>103</v>
      </c>
      <c r="E5777" t="s">
        <v>242</v>
      </c>
      <c r="F5777" t="s">
        <v>243</v>
      </c>
      <c r="G5777">
        <v>5021</v>
      </c>
      <c r="H5777" t="s">
        <v>244</v>
      </c>
      <c r="I5777">
        <v>63300060</v>
      </c>
      <c r="J5777" t="s">
        <v>1546</v>
      </c>
      <c r="K5777" s="3"/>
      <c r="L5777" s="3">
        <v>2459.2200000000003</v>
      </c>
      <c r="M5777" s="3">
        <v>2508.4044000000004</v>
      </c>
      <c r="N5777" s="107"/>
      <c r="O5777" s="100"/>
      <c r="P5777" s="3">
        <f t="shared" si="90"/>
        <v>4967.6244000000006</v>
      </c>
    </row>
    <row r="5778" spans="1:16" x14ac:dyDescent="0.35">
      <c r="A5778" t="s">
        <v>76</v>
      </c>
      <c r="C5778" t="s">
        <v>19</v>
      </c>
      <c r="D5778" t="s">
        <v>103</v>
      </c>
      <c r="E5778" t="s">
        <v>242</v>
      </c>
      <c r="F5778" t="s">
        <v>243</v>
      </c>
      <c r="G5778">
        <v>5021</v>
      </c>
      <c r="H5778" t="s">
        <v>244</v>
      </c>
      <c r="I5778">
        <v>63300065</v>
      </c>
      <c r="J5778" t="s">
        <v>1627</v>
      </c>
      <c r="K5778" s="3"/>
      <c r="L5778" s="3">
        <v>23056.080000000005</v>
      </c>
      <c r="M5778" s="3">
        <v>23517.201600000004</v>
      </c>
      <c r="N5778" s="107"/>
      <c r="O5778" s="100"/>
      <c r="P5778" s="3">
        <f t="shared" si="90"/>
        <v>46573.281600000009</v>
      </c>
    </row>
    <row r="5779" spans="1:16" x14ac:dyDescent="0.35">
      <c r="A5779" t="s">
        <v>76</v>
      </c>
      <c r="C5779" t="s">
        <v>19</v>
      </c>
      <c r="D5779" t="s">
        <v>103</v>
      </c>
      <c r="E5779" t="s">
        <v>242</v>
      </c>
      <c r="F5779" t="s">
        <v>243</v>
      </c>
      <c r="G5779">
        <v>5021</v>
      </c>
      <c r="H5779" t="s">
        <v>244</v>
      </c>
      <c r="I5779">
        <v>63300150</v>
      </c>
      <c r="J5779" t="s">
        <v>1680</v>
      </c>
      <c r="K5779" s="3"/>
      <c r="L5779" s="3">
        <v>1543.2600000000004</v>
      </c>
      <c r="M5779" s="3">
        <v>1574.1252000000004</v>
      </c>
      <c r="N5779" s="107"/>
      <c r="O5779" s="100"/>
      <c r="P5779" s="3">
        <f t="shared" si="90"/>
        <v>3117.3852000000006</v>
      </c>
    </row>
    <row r="5780" spans="1:16" x14ac:dyDescent="0.35">
      <c r="A5780" t="s">
        <v>76</v>
      </c>
      <c r="C5780" t="s">
        <v>19</v>
      </c>
      <c r="D5780" t="s">
        <v>103</v>
      </c>
      <c r="E5780" t="s">
        <v>1497</v>
      </c>
      <c r="F5780" t="s">
        <v>1498</v>
      </c>
      <c r="G5780">
        <v>5021</v>
      </c>
      <c r="H5780" t="s">
        <v>244</v>
      </c>
      <c r="I5780">
        <v>63300030</v>
      </c>
      <c r="J5780" t="s">
        <v>1488</v>
      </c>
      <c r="K5780" s="3"/>
      <c r="L5780" s="3">
        <v>1445.9999999999998</v>
      </c>
      <c r="M5780" s="3">
        <v>1445.9999999999998</v>
      </c>
      <c r="N5780" s="107"/>
      <c r="O5780" s="100"/>
      <c r="P5780" s="3">
        <f t="shared" si="90"/>
        <v>2891.9999999999995</v>
      </c>
    </row>
    <row r="5781" spans="1:16" x14ac:dyDescent="0.35">
      <c r="A5781" t="s">
        <v>76</v>
      </c>
      <c r="C5781" t="s">
        <v>19</v>
      </c>
      <c r="D5781" t="s">
        <v>103</v>
      </c>
      <c r="E5781" t="s">
        <v>1497</v>
      </c>
      <c r="F5781" t="s">
        <v>1498</v>
      </c>
      <c r="G5781">
        <v>5021</v>
      </c>
      <c r="H5781" t="s">
        <v>244</v>
      </c>
      <c r="I5781">
        <v>63300033</v>
      </c>
      <c r="J5781" t="s">
        <v>1661</v>
      </c>
      <c r="K5781" s="3"/>
      <c r="L5781" s="3">
        <v>4679.9999999999991</v>
      </c>
      <c r="M5781" s="3">
        <v>4679.9999999999991</v>
      </c>
      <c r="N5781" s="107"/>
      <c r="O5781" s="100"/>
      <c r="P5781" s="3">
        <f t="shared" si="90"/>
        <v>9359.9999999999982</v>
      </c>
    </row>
    <row r="5782" spans="1:16" x14ac:dyDescent="0.35">
      <c r="A5782" t="s">
        <v>76</v>
      </c>
      <c r="C5782" t="s">
        <v>19</v>
      </c>
      <c r="D5782" t="s">
        <v>103</v>
      </c>
      <c r="E5782" t="s">
        <v>1497</v>
      </c>
      <c r="F5782" t="s">
        <v>1498</v>
      </c>
      <c r="G5782">
        <v>5021</v>
      </c>
      <c r="H5782" t="s">
        <v>244</v>
      </c>
      <c r="I5782">
        <v>63300065</v>
      </c>
      <c r="J5782" t="s">
        <v>1627</v>
      </c>
      <c r="K5782" s="3"/>
      <c r="L5782" s="3">
        <v>3499.9999999999995</v>
      </c>
      <c r="M5782" s="3">
        <v>3499.9999999999995</v>
      </c>
      <c r="N5782" s="107"/>
      <c r="O5782" s="100"/>
      <c r="P5782" s="3">
        <f t="shared" si="90"/>
        <v>6999.9999999999991</v>
      </c>
    </row>
    <row r="5783" spans="1:16" x14ac:dyDescent="0.35">
      <c r="A5783" t="s">
        <v>76</v>
      </c>
      <c r="C5783" t="s">
        <v>19</v>
      </c>
      <c r="D5783" t="s">
        <v>103</v>
      </c>
      <c r="E5783" t="s">
        <v>1497</v>
      </c>
      <c r="F5783" t="s">
        <v>1498</v>
      </c>
      <c r="G5783">
        <v>5021</v>
      </c>
      <c r="H5783" t="s">
        <v>244</v>
      </c>
      <c r="I5783">
        <v>63300150</v>
      </c>
      <c r="J5783" t="s">
        <v>1680</v>
      </c>
      <c r="K5783" s="3"/>
      <c r="L5783" s="3">
        <v>52951.999999999993</v>
      </c>
      <c r="M5783" s="3">
        <v>53217.19999999999</v>
      </c>
      <c r="N5783" s="107"/>
      <c r="O5783" s="100"/>
      <c r="P5783" s="3">
        <f t="shared" si="90"/>
        <v>106169.19999999998</v>
      </c>
    </row>
    <row r="5784" spans="1:16" x14ac:dyDescent="0.35">
      <c r="A5784" t="s">
        <v>76</v>
      </c>
      <c r="C5784" t="s">
        <v>19</v>
      </c>
      <c r="D5784" t="s">
        <v>103</v>
      </c>
      <c r="E5784" t="s">
        <v>1497</v>
      </c>
      <c r="F5784" t="s">
        <v>1498</v>
      </c>
      <c r="G5784">
        <v>5021</v>
      </c>
      <c r="H5784" t="s">
        <v>244</v>
      </c>
      <c r="I5784">
        <v>63300155</v>
      </c>
      <c r="J5784" t="s">
        <v>1877</v>
      </c>
      <c r="K5784" s="3"/>
      <c r="L5784" s="3">
        <v>74897.739999999991</v>
      </c>
      <c r="M5784" s="3">
        <v>75649.209999999992</v>
      </c>
      <c r="N5784" s="107"/>
      <c r="O5784" s="100"/>
      <c r="P5784" s="3">
        <f t="shared" si="90"/>
        <v>150546.94999999998</v>
      </c>
    </row>
    <row r="5785" spans="1:16" x14ac:dyDescent="0.35">
      <c r="A5785" t="s">
        <v>76</v>
      </c>
      <c r="C5785" t="s">
        <v>19</v>
      </c>
      <c r="D5785" t="s">
        <v>103</v>
      </c>
      <c r="E5785" t="s">
        <v>1567</v>
      </c>
      <c r="F5785" t="s">
        <v>1568</v>
      </c>
      <c r="G5785">
        <v>5021</v>
      </c>
      <c r="H5785" t="s">
        <v>244</v>
      </c>
      <c r="I5785">
        <v>63300060</v>
      </c>
      <c r="J5785" t="s">
        <v>1546</v>
      </c>
      <c r="K5785" s="3"/>
      <c r="L5785" s="3">
        <v>99192</v>
      </c>
      <c r="M5785" s="3">
        <v>99192</v>
      </c>
      <c r="N5785" s="107"/>
      <c r="O5785" s="100"/>
      <c r="P5785" s="3">
        <f t="shared" si="90"/>
        <v>198384</v>
      </c>
    </row>
    <row r="5786" spans="1:16" x14ac:dyDescent="0.35">
      <c r="A5786" t="s">
        <v>76</v>
      </c>
      <c r="C5786" t="s">
        <v>19</v>
      </c>
      <c r="D5786" t="s">
        <v>103</v>
      </c>
      <c r="E5786" t="s">
        <v>245</v>
      </c>
      <c r="F5786" t="s">
        <v>246</v>
      </c>
      <c r="G5786">
        <v>5021</v>
      </c>
      <c r="H5786" t="s">
        <v>244</v>
      </c>
      <c r="I5786">
        <v>63300033</v>
      </c>
      <c r="J5786" t="s">
        <v>1661</v>
      </c>
      <c r="K5786" s="3"/>
      <c r="L5786" s="3">
        <v>3730.9999999999986</v>
      </c>
      <c r="M5786" s="3">
        <v>3730.9999999999986</v>
      </c>
      <c r="N5786" s="107"/>
      <c r="O5786" s="100"/>
      <c r="P5786" s="3">
        <f t="shared" si="90"/>
        <v>7461.9999999999973</v>
      </c>
    </row>
    <row r="5787" spans="1:16" x14ac:dyDescent="0.35">
      <c r="A5787" t="s">
        <v>76</v>
      </c>
      <c r="C5787" t="s">
        <v>19</v>
      </c>
      <c r="D5787" t="s">
        <v>103</v>
      </c>
      <c r="E5787" t="s">
        <v>245</v>
      </c>
      <c r="F5787" t="s">
        <v>246</v>
      </c>
      <c r="G5787">
        <v>5021</v>
      </c>
      <c r="H5787" t="s">
        <v>244</v>
      </c>
      <c r="I5787">
        <v>63300056</v>
      </c>
      <c r="J5787" t="s">
        <v>1536</v>
      </c>
      <c r="K5787" s="3"/>
      <c r="L5787" s="3">
        <v>169860.43189689881</v>
      </c>
      <c r="M5787" s="3">
        <v>174956.24485380575</v>
      </c>
      <c r="N5787" s="107"/>
      <c r="O5787" s="100"/>
      <c r="P5787" s="3">
        <f t="shared" si="90"/>
        <v>344816.67675070453</v>
      </c>
    </row>
    <row r="5788" spans="1:16" x14ac:dyDescent="0.35">
      <c r="A5788" t="s">
        <v>76</v>
      </c>
      <c r="C5788" t="s">
        <v>19</v>
      </c>
      <c r="D5788" t="s">
        <v>103</v>
      </c>
      <c r="E5788" t="s">
        <v>245</v>
      </c>
      <c r="F5788" t="s">
        <v>246</v>
      </c>
      <c r="G5788">
        <v>5021</v>
      </c>
      <c r="H5788" t="s">
        <v>244</v>
      </c>
      <c r="I5788">
        <v>63300060</v>
      </c>
      <c r="J5788" t="s">
        <v>1546</v>
      </c>
      <c r="K5788" s="3"/>
      <c r="L5788" s="3">
        <v>4841.9999999999982</v>
      </c>
      <c r="M5788" s="3">
        <v>4841.9999999999982</v>
      </c>
      <c r="N5788" s="107"/>
      <c r="O5788" s="100"/>
      <c r="P5788" s="3">
        <f t="shared" si="90"/>
        <v>9683.9999999999964</v>
      </c>
    </row>
    <row r="5789" spans="1:16" x14ac:dyDescent="0.35">
      <c r="A5789" t="s">
        <v>76</v>
      </c>
      <c r="C5789" t="s">
        <v>19</v>
      </c>
      <c r="D5789" t="s">
        <v>103</v>
      </c>
      <c r="E5789" t="s">
        <v>245</v>
      </c>
      <c r="F5789" t="s">
        <v>246</v>
      </c>
      <c r="G5789">
        <v>5021</v>
      </c>
      <c r="H5789" t="s">
        <v>244</v>
      </c>
      <c r="I5789">
        <v>63300065</v>
      </c>
      <c r="J5789" t="s">
        <v>1627</v>
      </c>
      <c r="K5789" s="3"/>
      <c r="L5789" s="3">
        <v>250535.99999999991</v>
      </c>
      <c r="M5789" s="3">
        <v>250535.99999999991</v>
      </c>
      <c r="N5789" s="107"/>
      <c r="O5789" s="100"/>
      <c r="P5789" s="3">
        <f t="shared" si="90"/>
        <v>501071.99999999983</v>
      </c>
    </row>
    <row r="5790" spans="1:16" x14ac:dyDescent="0.35">
      <c r="A5790" t="s">
        <v>76</v>
      </c>
      <c r="C5790" t="s">
        <v>19</v>
      </c>
      <c r="D5790" t="s">
        <v>103</v>
      </c>
      <c r="E5790" t="s">
        <v>245</v>
      </c>
      <c r="F5790" t="s">
        <v>246</v>
      </c>
      <c r="G5790">
        <v>5021</v>
      </c>
      <c r="H5790" t="s">
        <v>244</v>
      </c>
      <c r="I5790">
        <v>63300150</v>
      </c>
      <c r="J5790" t="s">
        <v>1680</v>
      </c>
      <c r="K5790" s="3"/>
      <c r="L5790" s="3">
        <v>304770.99999999988</v>
      </c>
      <c r="M5790" s="3">
        <v>171463.99999999994</v>
      </c>
      <c r="N5790" s="107"/>
      <c r="O5790" s="100"/>
      <c r="P5790" s="3">
        <f t="shared" si="90"/>
        <v>476234.99999999983</v>
      </c>
    </row>
    <row r="5791" spans="1:16" x14ac:dyDescent="0.35">
      <c r="A5791" t="s">
        <v>76</v>
      </c>
      <c r="C5791" t="s">
        <v>19</v>
      </c>
      <c r="D5791" t="s">
        <v>103</v>
      </c>
      <c r="E5791" t="s">
        <v>1707</v>
      </c>
      <c r="F5791" t="s">
        <v>1708</v>
      </c>
      <c r="G5791">
        <v>5021</v>
      </c>
      <c r="H5791" t="s">
        <v>244</v>
      </c>
      <c r="I5791">
        <v>63300150</v>
      </c>
      <c r="J5791" t="s">
        <v>1680</v>
      </c>
      <c r="K5791" s="3"/>
      <c r="L5791" s="3">
        <v>175225</v>
      </c>
      <c r="M5791" s="3">
        <v>253567</v>
      </c>
      <c r="N5791" s="107"/>
      <c r="O5791" s="100"/>
      <c r="P5791" s="3">
        <f t="shared" si="90"/>
        <v>428792</v>
      </c>
    </row>
    <row r="5792" spans="1:16" x14ac:dyDescent="0.35">
      <c r="A5792" t="s">
        <v>76</v>
      </c>
      <c r="C5792" t="s">
        <v>19</v>
      </c>
      <c r="D5792" t="s">
        <v>103</v>
      </c>
      <c r="E5792" t="s">
        <v>247</v>
      </c>
      <c r="F5792" t="s">
        <v>248</v>
      </c>
      <c r="G5792">
        <v>5021</v>
      </c>
      <c r="H5792" t="s">
        <v>244</v>
      </c>
      <c r="I5792">
        <v>63300056</v>
      </c>
      <c r="J5792" t="s">
        <v>1536</v>
      </c>
      <c r="K5792" s="3"/>
      <c r="L5792" s="3">
        <v>107525.77968839949</v>
      </c>
      <c r="M5792" s="3">
        <v>110751.55307905147</v>
      </c>
      <c r="N5792" s="107"/>
      <c r="O5792" s="100"/>
      <c r="P5792" s="3">
        <f t="shared" si="90"/>
        <v>218277.33276745095</v>
      </c>
    </row>
    <row r="5793" spans="1:16" x14ac:dyDescent="0.35">
      <c r="A5793" t="s">
        <v>76</v>
      </c>
      <c r="C5793" t="s">
        <v>19</v>
      </c>
      <c r="D5793" t="s">
        <v>103</v>
      </c>
      <c r="E5793" t="s">
        <v>247</v>
      </c>
      <c r="F5793" t="s">
        <v>248</v>
      </c>
      <c r="G5793">
        <v>5021</v>
      </c>
      <c r="H5793" t="s">
        <v>244</v>
      </c>
      <c r="I5793">
        <v>63300060</v>
      </c>
      <c r="J5793" t="s">
        <v>1546</v>
      </c>
      <c r="K5793" s="3"/>
      <c r="L5793" s="3">
        <v>30000.000000000025</v>
      </c>
      <c r="M5793" s="3">
        <v>30000.000000000025</v>
      </c>
      <c r="N5793" s="107"/>
      <c r="O5793" s="100"/>
      <c r="P5793" s="3">
        <f t="shared" si="90"/>
        <v>60000.000000000051</v>
      </c>
    </row>
    <row r="5794" spans="1:16" x14ac:dyDescent="0.35">
      <c r="A5794" t="s">
        <v>76</v>
      </c>
      <c r="C5794" t="s">
        <v>19</v>
      </c>
      <c r="D5794" t="s">
        <v>103</v>
      </c>
      <c r="E5794" t="s">
        <v>247</v>
      </c>
      <c r="F5794" t="s">
        <v>248</v>
      </c>
      <c r="G5794">
        <v>5021</v>
      </c>
      <c r="H5794" t="s">
        <v>244</v>
      </c>
      <c r="I5794">
        <v>63300150</v>
      </c>
      <c r="J5794" t="s">
        <v>1680</v>
      </c>
      <c r="K5794" s="3"/>
      <c r="L5794" s="3">
        <v>194885.00000000017</v>
      </c>
      <c r="M5794" s="3">
        <v>194885.00000000017</v>
      </c>
      <c r="N5794" s="107"/>
      <c r="O5794" s="100"/>
      <c r="P5794" s="3">
        <f t="shared" si="90"/>
        <v>389770.00000000035</v>
      </c>
    </row>
    <row r="5795" spans="1:16" x14ac:dyDescent="0.35">
      <c r="A5795" t="s">
        <v>76</v>
      </c>
      <c r="C5795" t="s">
        <v>19</v>
      </c>
      <c r="D5795" t="s">
        <v>103</v>
      </c>
      <c r="E5795" t="s">
        <v>1569</v>
      </c>
      <c r="F5795" t="s">
        <v>1570</v>
      </c>
      <c r="G5795">
        <v>5021</v>
      </c>
      <c r="H5795" t="s">
        <v>244</v>
      </c>
      <c r="I5795">
        <v>63300060</v>
      </c>
      <c r="J5795" t="s">
        <v>1546</v>
      </c>
      <c r="K5795" s="3"/>
      <c r="L5795" s="3">
        <v>320574.78000000003</v>
      </c>
      <c r="M5795" s="3">
        <v>326986.27559999999</v>
      </c>
      <c r="N5795" s="107"/>
      <c r="O5795" s="100"/>
      <c r="P5795" s="3">
        <f t="shared" si="90"/>
        <v>647561.05560000008</v>
      </c>
    </row>
    <row r="5796" spans="1:16" x14ac:dyDescent="0.35">
      <c r="A5796" t="s">
        <v>76</v>
      </c>
      <c r="C5796" t="s">
        <v>19</v>
      </c>
      <c r="D5796" t="s">
        <v>103</v>
      </c>
      <c r="E5796" t="s">
        <v>249</v>
      </c>
      <c r="F5796" t="s">
        <v>250</v>
      </c>
      <c r="G5796">
        <v>5021</v>
      </c>
      <c r="H5796" t="s">
        <v>244</v>
      </c>
      <c r="I5796">
        <v>63300030</v>
      </c>
      <c r="J5796" t="s">
        <v>1488</v>
      </c>
      <c r="K5796" s="3"/>
      <c r="L5796" s="3">
        <v>4488.0000000000009</v>
      </c>
      <c r="M5796" s="3">
        <v>4488.0000000000009</v>
      </c>
      <c r="N5796" s="107"/>
      <c r="O5796" s="100"/>
      <c r="P5796" s="3">
        <f t="shared" si="90"/>
        <v>8976.0000000000018</v>
      </c>
    </row>
    <row r="5797" spans="1:16" x14ac:dyDescent="0.35">
      <c r="A5797" t="s">
        <v>76</v>
      </c>
      <c r="C5797" t="s">
        <v>19</v>
      </c>
      <c r="D5797" t="s">
        <v>103</v>
      </c>
      <c r="E5797" t="s">
        <v>249</v>
      </c>
      <c r="F5797" t="s">
        <v>250</v>
      </c>
      <c r="G5797">
        <v>5021</v>
      </c>
      <c r="H5797" t="s">
        <v>244</v>
      </c>
      <c r="I5797">
        <v>63300033</v>
      </c>
      <c r="J5797" t="s">
        <v>1661</v>
      </c>
      <c r="K5797" s="3"/>
      <c r="L5797" s="3">
        <v>22212.000000000004</v>
      </c>
      <c r="M5797" s="3">
        <v>22212.000000000004</v>
      </c>
      <c r="N5797" s="107"/>
      <c r="O5797" s="100"/>
      <c r="P5797" s="3">
        <f t="shared" si="90"/>
        <v>44424.000000000007</v>
      </c>
    </row>
    <row r="5798" spans="1:16" x14ac:dyDescent="0.35">
      <c r="A5798" t="s">
        <v>76</v>
      </c>
      <c r="C5798" t="s">
        <v>19</v>
      </c>
      <c r="D5798" t="s">
        <v>103</v>
      </c>
      <c r="E5798" t="s">
        <v>249</v>
      </c>
      <c r="F5798" t="s">
        <v>250</v>
      </c>
      <c r="G5798">
        <v>5021</v>
      </c>
      <c r="H5798" t="s">
        <v>244</v>
      </c>
      <c r="I5798">
        <v>63300052</v>
      </c>
      <c r="J5798" t="s">
        <v>1541</v>
      </c>
      <c r="K5798" s="3"/>
      <c r="L5798" s="3">
        <v>613613.9923200031</v>
      </c>
      <c r="M5798" s="3">
        <v>632022.41208960325</v>
      </c>
      <c r="N5798" s="107"/>
      <c r="O5798" s="100"/>
      <c r="P5798" s="3">
        <f t="shared" si="90"/>
        <v>1245636.4044096065</v>
      </c>
    </row>
    <row r="5799" spans="1:16" x14ac:dyDescent="0.35">
      <c r="A5799" t="s">
        <v>76</v>
      </c>
      <c r="C5799" t="s">
        <v>19</v>
      </c>
      <c r="D5799" t="s">
        <v>103</v>
      </c>
      <c r="E5799" t="s">
        <v>249</v>
      </c>
      <c r="F5799" t="s">
        <v>250</v>
      </c>
      <c r="G5799">
        <v>5021</v>
      </c>
      <c r="H5799" t="s">
        <v>244</v>
      </c>
      <c r="I5799">
        <v>63300056</v>
      </c>
      <c r="J5799" t="s">
        <v>1536</v>
      </c>
      <c r="K5799" s="3"/>
      <c r="L5799" s="3">
        <v>981231.05107380496</v>
      </c>
      <c r="M5799" s="3">
        <v>1010667.9826060191</v>
      </c>
      <c r="N5799" s="107"/>
      <c r="O5799" s="100"/>
      <c r="P5799" s="3">
        <f t="shared" si="90"/>
        <v>1991899.0336798241</v>
      </c>
    </row>
    <row r="5800" spans="1:16" x14ac:dyDescent="0.35">
      <c r="A5800" t="s">
        <v>76</v>
      </c>
      <c r="C5800" t="s">
        <v>19</v>
      </c>
      <c r="D5800" t="s">
        <v>103</v>
      </c>
      <c r="E5800" t="s">
        <v>249</v>
      </c>
      <c r="F5800" t="s">
        <v>250</v>
      </c>
      <c r="G5800">
        <v>5021</v>
      </c>
      <c r="H5800" t="s">
        <v>244</v>
      </c>
      <c r="I5800">
        <v>63300060</v>
      </c>
      <c r="J5800" t="s">
        <v>1546</v>
      </c>
      <c r="K5800" s="3"/>
      <c r="L5800" s="3">
        <v>20794.000000000004</v>
      </c>
      <c r="M5800" s="3">
        <v>20794.000000000004</v>
      </c>
      <c r="N5800" s="107"/>
      <c r="O5800" s="100"/>
      <c r="P5800" s="3">
        <f t="shared" si="90"/>
        <v>41588.000000000007</v>
      </c>
    </row>
    <row r="5801" spans="1:16" x14ac:dyDescent="0.35">
      <c r="A5801" t="s">
        <v>76</v>
      </c>
      <c r="C5801" t="s">
        <v>19</v>
      </c>
      <c r="D5801" t="s">
        <v>103</v>
      </c>
      <c r="E5801" t="s">
        <v>249</v>
      </c>
      <c r="F5801" t="s">
        <v>250</v>
      </c>
      <c r="G5801">
        <v>5021</v>
      </c>
      <c r="H5801" t="s">
        <v>244</v>
      </c>
      <c r="I5801">
        <v>63300070</v>
      </c>
      <c r="J5801" t="s">
        <v>1658</v>
      </c>
      <c r="K5801" s="3"/>
      <c r="L5801" s="3">
        <v>661.00000000000011</v>
      </c>
      <c r="M5801" s="3">
        <v>661.00000000000011</v>
      </c>
      <c r="N5801" s="107"/>
      <c r="O5801" s="100"/>
      <c r="P5801" s="3">
        <f t="shared" si="90"/>
        <v>1322.0000000000002</v>
      </c>
    </row>
    <row r="5802" spans="1:16" x14ac:dyDescent="0.35">
      <c r="A5802" t="s">
        <v>76</v>
      </c>
      <c r="C5802" t="s">
        <v>19</v>
      </c>
      <c r="D5802" t="s">
        <v>103</v>
      </c>
      <c r="E5802" t="s">
        <v>249</v>
      </c>
      <c r="F5802" t="s">
        <v>250</v>
      </c>
      <c r="G5802">
        <v>5021</v>
      </c>
      <c r="H5802" t="s">
        <v>244</v>
      </c>
      <c r="I5802">
        <v>63300150</v>
      </c>
      <c r="J5802" t="s">
        <v>1680</v>
      </c>
      <c r="K5802" s="3"/>
      <c r="L5802" s="3">
        <v>95127.000000000015</v>
      </c>
      <c r="M5802" s="3">
        <v>96147.000000000015</v>
      </c>
      <c r="N5802" s="107"/>
      <c r="O5802" s="100"/>
      <c r="P5802" s="3">
        <f t="shared" si="90"/>
        <v>191274.00000000003</v>
      </c>
    </row>
    <row r="5803" spans="1:16" x14ac:dyDescent="0.35">
      <c r="A5803" t="s">
        <v>76</v>
      </c>
      <c r="C5803" t="s">
        <v>19</v>
      </c>
      <c r="D5803" t="s">
        <v>103</v>
      </c>
      <c r="E5803" t="s">
        <v>1752</v>
      </c>
      <c r="F5803" t="s">
        <v>1753</v>
      </c>
      <c r="G5803">
        <v>5021</v>
      </c>
      <c r="H5803" t="s">
        <v>244</v>
      </c>
      <c r="I5803">
        <v>63300152</v>
      </c>
      <c r="J5803" t="s">
        <v>1741</v>
      </c>
      <c r="K5803" s="3"/>
      <c r="L5803" s="3">
        <v>1020843.625</v>
      </c>
      <c r="M5803" s="3">
        <v>1046364.715625</v>
      </c>
      <c r="N5803" s="107"/>
      <c r="O5803" s="100"/>
      <c r="P5803" s="3">
        <f t="shared" si="90"/>
        <v>2067208.340625</v>
      </c>
    </row>
    <row r="5804" spans="1:16" x14ac:dyDescent="0.35">
      <c r="A5804" t="s">
        <v>76</v>
      </c>
      <c r="C5804" t="s">
        <v>19</v>
      </c>
      <c r="D5804" t="s">
        <v>103</v>
      </c>
      <c r="E5804" t="s">
        <v>1571</v>
      </c>
      <c r="F5804" t="s">
        <v>1572</v>
      </c>
      <c r="G5804">
        <v>5021</v>
      </c>
      <c r="H5804" t="s">
        <v>244</v>
      </c>
      <c r="I5804">
        <v>63300060</v>
      </c>
      <c r="J5804" t="s">
        <v>1546</v>
      </c>
      <c r="K5804" s="3"/>
      <c r="L5804" s="3">
        <v>1836317.8715508005</v>
      </c>
      <c r="M5804" s="3">
        <v>1873044.2289818004</v>
      </c>
      <c r="N5804" s="107"/>
      <c r="O5804" s="100"/>
      <c r="P5804" s="3">
        <f t="shared" si="90"/>
        <v>3709362.1005326007</v>
      </c>
    </row>
    <row r="5805" spans="1:16" x14ac:dyDescent="0.35">
      <c r="A5805" t="s">
        <v>76</v>
      </c>
      <c r="C5805" t="s">
        <v>19</v>
      </c>
      <c r="D5805" t="s">
        <v>103</v>
      </c>
      <c r="E5805" t="s">
        <v>1573</v>
      </c>
      <c r="F5805" t="s">
        <v>1574</v>
      </c>
      <c r="G5805">
        <v>5021</v>
      </c>
      <c r="H5805" t="s">
        <v>244</v>
      </c>
      <c r="I5805">
        <v>63300060</v>
      </c>
      <c r="J5805" t="s">
        <v>1546</v>
      </c>
      <c r="K5805" s="3"/>
      <c r="L5805" s="3">
        <v>15000</v>
      </c>
      <c r="M5805" s="3">
        <v>15000</v>
      </c>
      <c r="N5805" s="107"/>
      <c r="O5805" s="100"/>
      <c r="P5805" s="3">
        <f t="shared" si="90"/>
        <v>30000</v>
      </c>
    </row>
    <row r="5806" spans="1:16" x14ac:dyDescent="0.35">
      <c r="A5806" t="s">
        <v>76</v>
      </c>
      <c r="C5806" t="s">
        <v>19</v>
      </c>
      <c r="D5806" t="s">
        <v>103</v>
      </c>
      <c r="E5806" t="s">
        <v>1573</v>
      </c>
      <c r="F5806" t="s">
        <v>1574</v>
      </c>
      <c r="G5806">
        <v>5021</v>
      </c>
      <c r="H5806" t="s">
        <v>244</v>
      </c>
      <c r="I5806">
        <v>63300065</v>
      </c>
      <c r="J5806" t="s">
        <v>1627</v>
      </c>
      <c r="K5806" s="3"/>
      <c r="L5806" s="3">
        <v>5431</v>
      </c>
      <c r="M5806" s="3">
        <v>5431</v>
      </c>
      <c r="N5806" s="107"/>
      <c r="O5806" s="100"/>
      <c r="P5806" s="3">
        <f t="shared" si="90"/>
        <v>10862</v>
      </c>
    </row>
    <row r="5807" spans="1:16" x14ac:dyDescent="0.35">
      <c r="A5807" t="s">
        <v>76</v>
      </c>
      <c r="C5807" t="s">
        <v>19</v>
      </c>
      <c r="D5807" t="s">
        <v>103</v>
      </c>
      <c r="E5807" t="s">
        <v>1573</v>
      </c>
      <c r="F5807" t="s">
        <v>1574</v>
      </c>
      <c r="G5807">
        <v>5021</v>
      </c>
      <c r="H5807" t="s">
        <v>244</v>
      </c>
      <c r="I5807">
        <v>63300150</v>
      </c>
      <c r="J5807" t="s">
        <v>1680</v>
      </c>
      <c r="K5807" s="3"/>
      <c r="L5807" s="3">
        <v>16183</v>
      </c>
      <c r="M5807" s="3">
        <v>16183</v>
      </c>
      <c r="N5807" s="107"/>
      <c r="O5807" s="100"/>
      <c r="P5807" s="3">
        <f t="shared" si="90"/>
        <v>32366</v>
      </c>
    </row>
    <row r="5808" spans="1:16" x14ac:dyDescent="0.35">
      <c r="A5808" t="s">
        <v>76</v>
      </c>
      <c r="C5808" t="s">
        <v>19</v>
      </c>
      <c r="D5808" t="s">
        <v>103</v>
      </c>
      <c r="E5808" t="s">
        <v>251</v>
      </c>
      <c r="F5808" t="s">
        <v>252</v>
      </c>
      <c r="G5808">
        <v>5021</v>
      </c>
      <c r="H5808" t="s">
        <v>244</v>
      </c>
      <c r="I5808">
        <v>63300030</v>
      </c>
      <c r="J5808" t="s">
        <v>1488</v>
      </c>
      <c r="K5808" s="3"/>
      <c r="L5808" s="3">
        <v>43554</v>
      </c>
      <c r="M5808" s="3">
        <v>43554</v>
      </c>
      <c r="N5808" s="107"/>
      <c r="O5808" s="100"/>
      <c r="P5808" s="3">
        <f t="shared" si="90"/>
        <v>87108</v>
      </c>
    </row>
    <row r="5809" spans="1:16" x14ac:dyDescent="0.35">
      <c r="A5809" t="s">
        <v>76</v>
      </c>
      <c r="C5809" t="s">
        <v>19</v>
      </c>
      <c r="D5809" t="s">
        <v>103</v>
      </c>
      <c r="E5809" t="s">
        <v>251</v>
      </c>
      <c r="F5809" t="s">
        <v>252</v>
      </c>
      <c r="G5809">
        <v>5021</v>
      </c>
      <c r="H5809" t="s">
        <v>244</v>
      </c>
      <c r="I5809">
        <v>63300052</v>
      </c>
      <c r="J5809" t="s">
        <v>1541</v>
      </c>
      <c r="K5809" s="3"/>
      <c r="L5809" s="3">
        <v>48767.40744960001</v>
      </c>
      <c r="M5809" s="3">
        <v>50230.429673088016</v>
      </c>
      <c r="N5809" s="107"/>
      <c r="O5809" s="100"/>
      <c r="P5809" s="3">
        <f t="shared" si="90"/>
        <v>98997.837122688026</v>
      </c>
    </row>
    <row r="5810" spans="1:16" x14ac:dyDescent="0.35">
      <c r="A5810" t="s">
        <v>76</v>
      </c>
      <c r="C5810" t="s">
        <v>19</v>
      </c>
      <c r="D5810" t="s">
        <v>103</v>
      </c>
      <c r="E5810" t="s">
        <v>251</v>
      </c>
      <c r="F5810" t="s">
        <v>252</v>
      </c>
      <c r="G5810">
        <v>5021</v>
      </c>
      <c r="H5810" t="s">
        <v>244</v>
      </c>
      <c r="I5810">
        <v>63300056</v>
      </c>
      <c r="J5810" t="s">
        <v>1536</v>
      </c>
      <c r="K5810" s="3"/>
      <c r="L5810" s="3">
        <v>627998.24487130006</v>
      </c>
      <c r="M5810" s="3">
        <v>646838.19221743906</v>
      </c>
      <c r="N5810" s="107"/>
      <c r="O5810" s="100"/>
      <c r="P5810" s="3">
        <f t="shared" si="90"/>
        <v>1274836.4370887391</v>
      </c>
    </row>
    <row r="5811" spans="1:16" x14ac:dyDescent="0.35">
      <c r="A5811" t="s">
        <v>76</v>
      </c>
      <c r="C5811" t="s">
        <v>19</v>
      </c>
      <c r="D5811" t="s">
        <v>103</v>
      </c>
      <c r="E5811" t="s">
        <v>251</v>
      </c>
      <c r="F5811" t="s">
        <v>252</v>
      </c>
      <c r="G5811">
        <v>5021</v>
      </c>
      <c r="H5811" t="s">
        <v>244</v>
      </c>
      <c r="I5811">
        <v>63300060</v>
      </c>
      <c r="J5811" t="s">
        <v>1546</v>
      </c>
      <c r="K5811" s="3"/>
      <c r="L5811" s="3">
        <v>13200</v>
      </c>
      <c r="M5811" s="3">
        <v>13200</v>
      </c>
      <c r="N5811" s="107"/>
      <c r="O5811" s="100"/>
      <c r="P5811" s="3">
        <f t="shared" si="90"/>
        <v>26400</v>
      </c>
    </row>
    <row r="5812" spans="1:16" x14ac:dyDescent="0.35">
      <c r="A5812" t="s">
        <v>76</v>
      </c>
      <c r="C5812" t="s">
        <v>19</v>
      </c>
      <c r="D5812" t="s">
        <v>103</v>
      </c>
      <c r="E5812" t="s">
        <v>251</v>
      </c>
      <c r="F5812" t="s">
        <v>252</v>
      </c>
      <c r="G5812">
        <v>5021</v>
      </c>
      <c r="H5812" t="s">
        <v>244</v>
      </c>
      <c r="I5812">
        <v>63300065</v>
      </c>
      <c r="J5812" t="s">
        <v>1627</v>
      </c>
      <c r="K5812" s="3"/>
      <c r="L5812" s="3">
        <v>9600</v>
      </c>
      <c r="M5812" s="3">
        <v>9600</v>
      </c>
      <c r="N5812" s="107"/>
      <c r="O5812" s="100"/>
      <c r="P5812" s="3">
        <f t="shared" si="90"/>
        <v>19200</v>
      </c>
    </row>
    <row r="5813" spans="1:16" x14ac:dyDescent="0.35">
      <c r="A5813" t="s">
        <v>76</v>
      </c>
      <c r="C5813" t="s">
        <v>19</v>
      </c>
      <c r="D5813" t="s">
        <v>103</v>
      </c>
      <c r="E5813" t="s">
        <v>251</v>
      </c>
      <c r="F5813" t="s">
        <v>252</v>
      </c>
      <c r="G5813">
        <v>5021</v>
      </c>
      <c r="H5813" t="s">
        <v>244</v>
      </c>
      <c r="I5813">
        <v>63300150</v>
      </c>
      <c r="J5813" t="s">
        <v>1680</v>
      </c>
      <c r="K5813" s="3"/>
      <c r="L5813" s="3">
        <v>482</v>
      </c>
      <c r="M5813" s="3">
        <v>482</v>
      </c>
      <c r="N5813" s="107"/>
      <c r="O5813" s="100"/>
      <c r="P5813" s="3">
        <f t="shared" si="90"/>
        <v>964</v>
      </c>
    </row>
    <row r="5814" spans="1:16" x14ac:dyDescent="0.35">
      <c r="A5814" t="s">
        <v>76</v>
      </c>
      <c r="C5814" t="s">
        <v>19</v>
      </c>
      <c r="D5814" t="s">
        <v>103</v>
      </c>
      <c r="E5814" t="s">
        <v>1575</v>
      </c>
      <c r="F5814" t="s">
        <v>1576</v>
      </c>
      <c r="G5814">
        <v>5021</v>
      </c>
      <c r="H5814" t="s">
        <v>244</v>
      </c>
      <c r="I5814">
        <v>63300033</v>
      </c>
      <c r="J5814" t="s">
        <v>1661</v>
      </c>
      <c r="K5814" s="3"/>
      <c r="L5814" s="3">
        <v>41926.000000000007</v>
      </c>
      <c r="M5814" s="3">
        <v>41926.000000000007</v>
      </c>
      <c r="N5814" s="107"/>
      <c r="O5814" s="100"/>
      <c r="P5814" s="3">
        <f t="shared" si="90"/>
        <v>83852.000000000015</v>
      </c>
    </row>
    <row r="5815" spans="1:16" x14ac:dyDescent="0.35">
      <c r="A5815" t="s">
        <v>76</v>
      </c>
      <c r="C5815" t="s">
        <v>19</v>
      </c>
      <c r="D5815" t="s">
        <v>103</v>
      </c>
      <c r="E5815" t="s">
        <v>1575</v>
      </c>
      <c r="F5815" t="s">
        <v>1576</v>
      </c>
      <c r="G5815">
        <v>5021</v>
      </c>
      <c r="H5815" t="s">
        <v>244</v>
      </c>
      <c r="I5815">
        <v>63300060</v>
      </c>
      <c r="J5815" t="s">
        <v>1546</v>
      </c>
      <c r="K5815" s="3"/>
      <c r="L5815" s="3">
        <v>1234.0000000000002</v>
      </c>
      <c r="M5815" s="3">
        <v>1234.0000000000002</v>
      </c>
      <c r="N5815" s="107"/>
      <c r="O5815" s="100"/>
      <c r="P5815" s="3">
        <f t="shared" si="90"/>
        <v>2468.0000000000005</v>
      </c>
    </row>
    <row r="5816" spans="1:16" x14ac:dyDescent="0.35">
      <c r="A5816" t="s">
        <v>76</v>
      </c>
      <c r="C5816" t="s">
        <v>19</v>
      </c>
      <c r="D5816" t="s">
        <v>103</v>
      </c>
      <c r="E5816" t="s">
        <v>1575</v>
      </c>
      <c r="F5816" t="s">
        <v>1576</v>
      </c>
      <c r="G5816">
        <v>5021</v>
      </c>
      <c r="H5816" t="s">
        <v>244</v>
      </c>
      <c r="I5816">
        <v>63300150</v>
      </c>
      <c r="J5816" t="s">
        <v>1680</v>
      </c>
      <c r="K5816" s="3"/>
      <c r="L5816" s="3">
        <v>9984.0000000000018</v>
      </c>
      <c r="M5816" s="3">
        <v>9984.0000000000018</v>
      </c>
      <c r="N5816" s="107"/>
      <c r="O5816" s="100"/>
      <c r="P5816" s="3">
        <f t="shared" si="90"/>
        <v>19968.000000000004</v>
      </c>
    </row>
    <row r="5817" spans="1:16" x14ac:dyDescent="0.35">
      <c r="A5817" t="s">
        <v>76</v>
      </c>
      <c r="C5817" t="s">
        <v>19</v>
      </c>
      <c r="D5817" t="s">
        <v>103</v>
      </c>
      <c r="E5817" t="s">
        <v>253</v>
      </c>
      <c r="F5817" t="s">
        <v>254</v>
      </c>
      <c r="G5817">
        <v>5021</v>
      </c>
      <c r="H5817" t="s">
        <v>244</v>
      </c>
      <c r="I5817">
        <v>63300056</v>
      </c>
      <c r="J5817" t="s">
        <v>1536</v>
      </c>
      <c r="K5817" s="3"/>
      <c r="L5817" s="3">
        <v>12487.949769600011</v>
      </c>
      <c r="M5817" s="3">
        <v>12862.58826268801</v>
      </c>
      <c r="N5817" s="107"/>
      <c r="O5817" s="100"/>
      <c r="P5817" s="3">
        <f t="shared" si="90"/>
        <v>25350.538032288023</v>
      </c>
    </row>
    <row r="5818" spans="1:16" x14ac:dyDescent="0.35">
      <c r="A5818" t="s">
        <v>76</v>
      </c>
      <c r="C5818" t="s">
        <v>19</v>
      </c>
      <c r="D5818" t="s">
        <v>103</v>
      </c>
      <c r="E5818" t="s">
        <v>253</v>
      </c>
      <c r="F5818" t="s">
        <v>254</v>
      </c>
      <c r="G5818">
        <v>5021</v>
      </c>
      <c r="H5818" t="s">
        <v>244</v>
      </c>
      <c r="I5818">
        <v>63300060</v>
      </c>
      <c r="J5818" t="s">
        <v>1546</v>
      </c>
      <c r="K5818" s="3"/>
      <c r="L5818" s="3">
        <v>16277</v>
      </c>
      <c r="M5818" s="3">
        <v>16277</v>
      </c>
      <c r="N5818" s="107"/>
      <c r="O5818" s="100"/>
      <c r="P5818" s="3">
        <f t="shared" si="90"/>
        <v>32554</v>
      </c>
    </row>
    <row r="5819" spans="1:16" x14ac:dyDescent="0.35">
      <c r="A5819" t="s">
        <v>76</v>
      </c>
      <c r="C5819" t="s">
        <v>19</v>
      </c>
      <c r="D5819" t="s">
        <v>103</v>
      </c>
      <c r="E5819" t="s">
        <v>253</v>
      </c>
      <c r="F5819" t="s">
        <v>254</v>
      </c>
      <c r="G5819">
        <v>5021</v>
      </c>
      <c r="H5819" t="s">
        <v>244</v>
      </c>
      <c r="I5819">
        <v>63300150</v>
      </c>
      <c r="J5819" t="s">
        <v>1680</v>
      </c>
      <c r="K5819" s="3"/>
      <c r="L5819" s="3">
        <v>1233</v>
      </c>
      <c r="M5819" s="3">
        <v>1233</v>
      </c>
      <c r="N5819" s="107"/>
      <c r="O5819" s="100"/>
      <c r="P5819" s="3">
        <f t="shared" si="90"/>
        <v>2466</v>
      </c>
    </row>
    <row r="5820" spans="1:16" x14ac:dyDescent="0.35">
      <c r="A5820" t="s">
        <v>76</v>
      </c>
      <c r="C5820" t="s">
        <v>19</v>
      </c>
      <c r="D5820" t="s">
        <v>103</v>
      </c>
      <c r="E5820" t="s">
        <v>217</v>
      </c>
      <c r="F5820" t="s">
        <v>218</v>
      </c>
      <c r="G5820">
        <v>5025</v>
      </c>
      <c r="H5820" t="s">
        <v>219</v>
      </c>
      <c r="I5820">
        <v>63300030</v>
      </c>
      <c r="J5820" t="s">
        <v>1488</v>
      </c>
      <c r="K5820" s="3"/>
      <c r="L5820" s="3">
        <v>62456</v>
      </c>
      <c r="M5820" s="3">
        <v>62456</v>
      </c>
      <c r="N5820" s="107"/>
      <c r="O5820" s="100"/>
      <c r="P5820" s="3">
        <f t="shared" si="90"/>
        <v>124912</v>
      </c>
    </row>
    <row r="5821" spans="1:16" x14ac:dyDescent="0.35">
      <c r="A5821" t="s">
        <v>76</v>
      </c>
      <c r="C5821" t="s">
        <v>19</v>
      </c>
      <c r="D5821" t="s">
        <v>103</v>
      </c>
      <c r="E5821" t="s">
        <v>217</v>
      </c>
      <c r="F5821" t="s">
        <v>218</v>
      </c>
      <c r="G5821">
        <v>5025</v>
      </c>
      <c r="H5821" t="s">
        <v>219</v>
      </c>
      <c r="I5821">
        <v>63300033</v>
      </c>
      <c r="J5821" t="s">
        <v>1661</v>
      </c>
      <c r="K5821" s="3"/>
      <c r="L5821" s="3">
        <v>33216</v>
      </c>
      <c r="M5821" s="3">
        <v>33216</v>
      </c>
      <c r="N5821" s="107"/>
      <c r="O5821" s="100"/>
      <c r="P5821" s="3">
        <f t="shared" si="90"/>
        <v>66432</v>
      </c>
    </row>
    <row r="5822" spans="1:16" x14ac:dyDescent="0.35">
      <c r="A5822" t="s">
        <v>76</v>
      </c>
      <c r="C5822" t="s">
        <v>19</v>
      </c>
      <c r="D5822" t="s">
        <v>103</v>
      </c>
      <c r="E5822" t="s">
        <v>217</v>
      </c>
      <c r="F5822" t="s">
        <v>218</v>
      </c>
      <c r="G5822">
        <v>5025</v>
      </c>
      <c r="H5822" t="s">
        <v>219</v>
      </c>
      <c r="I5822">
        <v>63300052</v>
      </c>
      <c r="J5822" t="s">
        <v>1541</v>
      </c>
      <c r="K5822" s="3"/>
      <c r="L5822" s="3">
        <v>7338.8735400000041</v>
      </c>
      <c r="M5822" s="3">
        <v>7559.0397462000055</v>
      </c>
      <c r="N5822" s="107"/>
      <c r="O5822" s="100"/>
      <c r="P5822" s="3">
        <f t="shared" si="90"/>
        <v>14897.91328620001</v>
      </c>
    </row>
    <row r="5823" spans="1:16" x14ac:dyDescent="0.35">
      <c r="A5823" t="s">
        <v>76</v>
      </c>
      <c r="C5823" t="s">
        <v>19</v>
      </c>
      <c r="D5823" t="s">
        <v>103</v>
      </c>
      <c r="E5823" t="s">
        <v>217</v>
      </c>
      <c r="F5823" t="s">
        <v>218</v>
      </c>
      <c r="G5823">
        <v>5025</v>
      </c>
      <c r="H5823" t="s">
        <v>219</v>
      </c>
      <c r="I5823">
        <v>63300056</v>
      </c>
      <c r="J5823" t="s">
        <v>1536</v>
      </c>
      <c r="K5823" s="3"/>
      <c r="L5823" s="3">
        <v>424445.14693590027</v>
      </c>
      <c r="M5823" s="3">
        <v>437178.50134397729</v>
      </c>
      <c r="N5823" s="107"/>
      <c r="O5823" s="100"/>
      <c r="P5823" s="3">
        <f t="shared" si="90"/>
        <v>861623.64827987761</v>
      </c>
    </row>
    <row r="5824" spans="1:16" x14ac:dyDescent="0.35">
      <c r="A5824" t="s">
        <v>76</v>
      </c>
      <c r="C5824" t="s">
        <v>19</v>
      </c>
      <c r="D5824" t="s">
        <v>103</v>
      </c>
      <c r="E5824" t="s">
        <v>217</v>
      </c>
      <c r="F5824" t="s">
        <v>218</v>
      </c>
      <c r="G5824">
        <v>5025</v>
      </c>
      <c r="H5824" t="s">
        <v>219</v>
      </c>
      <c r="I5824">
        <v>63300060</v>
      </c>
      <c r="J5824" t="s">
        <v>1546</v>
      </c>
      <c r="K5824" s="3"/>
      <c r="L5824" s="3">
        <v>14885</v>
      </c>
      <c r="M5824" s="3">
        <v>14885</v>
      </c>
      <c r="N5824" s="107"/>
      <c r="O5824" s="100"/>
      <c r="P5824" s="3">
        <f t="shared" si="90"/>
        <v>29770</v>
      </c>
    </row>
    <row r="5825" spans="1:16" x14ac:dyDescent="0.35">
      <c r="A5825" t="s">
        <v>76</v>
      </c>
      <c r="C5825" t="s">
        <v>19</v>
      </c>
      <c r="D5825" t="s">
        <v>103</v>
      </c>
      <c r="E5825" t="s">
        <v>217</v>
      </c>
      <c r="F5825" t="s">
        <v>218</v>
      </c>
      <c r="G5825">
        <v>5025</v>
      </c>
      <c r="H5825" t="s">
        <v>219</v>
      </c>
      <c r="I5825">
        <v>63300065</v>
      </c>
      <c r="J5825" t="s">
        <v>1627</v>
      </c>
      <c r="K5825" s="3"/>
      <c r="L5825" s="3">
        <v>8848.15</v>
      </c>
      <c r="M5825" s="3">
        <v>8848.15</v>
      </c>
      <c r="N5825" s="107"/>
      <c r="O5825" s="100"/>
      <c r="P5825" s="3">
        <f t="shared" si="90"/>
        <v>17696.3</v>
      </c>
    </row>
    <row r="5826" spans="1:16" x14ac:dyDescent="0.35">
      <c r="A5826" t="s">
        <v>76</v>
      </c>
      <c r="C5826" t="s">
        <v>19</v>
      </c>
      <c r="D5826" t="s">
        <v>103</v>
      </c>
      <c r="E5826" t="s">
        <v>217</v>
      </c>
      <c r="F5826" t="s">
        <v>218</v>
      </c>
      <c r="G5826">
        <v>5025</v>
      </c>
      <c r="H5826" t="s">
        <v>219</v>
      </c>
      <c r="I5826">
        <v>63300150</v>
      </c>
      <c r="J5826" t="s">
        <v>1680</v>
      </c>
      <c r="K5826" s="3"/>
      <c r="L5826" s="3">
        <v>123979</v>
      </c>
      <c r="M5826" s="3">
        <v>127698</v>
      </c>
      <c r="N5826" s="107"/>
      <c r="O5826" s="100"/>
      <c r="P5826" s="3">
        <f t="shared" si="90"/>
        <v>251677</v>
      </c>
    </row>
    <row r="5827" spans="1:16" x14ac:dyDescent="0.35">
      <c r="A5827" t="s">
        <v>76</v>
      </c>
      <c r="C5827" t="s">
        <v>19</v>
      </c>
      <c r="D5827" t="s">
        <v>103</v>
      </c>
      <c r="E5827" t="s">
        <v>220</v>
      </c>
      <c r="F5827" t="s">
        <v>221</v>
      </c>
      <c r="G5827">
        <v>5025</v>
      </c>
      <c r="H5827" t="s">
        <v>219</v>
      </c>
      <c r="I5827">
        <v>63300056</v>
      </c>
      <c r="J5827" t="s">
        <v>1536</v>
      </c>
      <c r="K5827" s="3"/>
      <c r="L5827" s="3">
        <v>10920.080067399975</v>
      </c>
      <c r="M5827" s="3">
        <v>11247.682469421976</v>
      </c>
      <c r="N5827" s="107"/>
      <c r="O5827" s="100"/>
      <c r="P5827" s="3">
        <f t="shared" si="90"/>
        <v>22167.762536821952</v>
      </c>
    </row>
    <row r="5828" spans="1:16" x14ac:dyDescent="0.35">
      <c r="A5828" t="s">
        <v>76</v>
      </c>
      <c r="C5828" t="s">
        <v>19</v>
      </c>
      <c r="D5828" t="s">
        <v>103</v>
      </c>
      <c r="E5828" t="s">
        <v>220</v>
      </c>
      <c r="F5828" t="s">
        <v>221</v>
      </c>
      <c r="G5828">
        <v>5025</v>
      </c>
      <c r="H5828" t="s">
        <v>219</v>
      </c>
      <c r="I5828">
        <v>63300060</v>
      </c>
      <c r="J5828" t="s">
        <v>1546</v>
      </c>
      <c r="K5828" s="3"/>
      <c r="L5828" s="3">
        <v>21014.000000000004</v>
      </c>
      <c r="M5828" s="3">
        <v>27143.000000000007</v>
      </c>
      <c r="N5828" s="107"/>
      <c r="O5828" s="100"/>
      <c r="P5828" s="3">
        <f t="shared" ref="P5828:P5891" si="91">SUM(L5828:N5828)</f>
        <v>48157.000000000015</v>
      </c>
    </row>
    <row r="5829" spans="1:16" x14ac:dyDescent="0.35">
      <c r="A5829" t="s">
        <v>76</v>
      </c>
      <c r="C5829" t="s">
        <v>19</v>
      </c>
      <c r="D5829" t="s">
        <v>103</v>
      </c>
      <c r="E5829" t="s">
        <v>220</v>
      </c>
      <c r="F5829" t="s">
        <v>221</v>
      </c>
      <c r="G5829">
        <v>5025</v>
      </c>
      <c r="H5829" t="s">
        <v>219</v>
      </c>
      <c r="I5829">
        <v>63300065</v>
      </c>
      <c r="J5829" t="s">
        <v>1627</v>
      </c>
      <c r="K5829" s="3"/>
      <c r="L5829" s="3">
        <v>53448.860000000015</v>
      </c>
      <c r="M5829" s="3">
        <v>53448.860000000015</v>
      </c>
      <c r="N5829" s="107"/>
      <c r="O5829" s="100"/>
      <c r="P5829" s="3">
        <f t="shared" si="91"/>
        <v>106897.72000000003</v>
      </c>
    </row>
    <row r="5830" spans="1:16" x14ac:dyDescent="0.35">
      <c r="A5830" t="s">
        <v>76</v>
      </c>
      <c r="C5830" t="s">
        <v>19</v>
      </c>
      <c r="D5830" t="s">
        <v>103</v>
      </c>
      <c r="E5830" t="s">
        <v>220</v>
      </c>
      <c r="F5830" t="s">
        <v>221</v>
      </c>
      <c r="G5830">
        <v>5025</v>
      </c>
      <c r="H5830" t="s">
        <v>219</v>
      </c>
      <c r="I5830">
        <v>63300150</v>
      </c>
      <c r="J5830" t="s">
        <v>1680</v>
      </c>
      <c r="K5830" s="3"/>
      <c r="L5830" s="3">
        <v>26868.000000000007</v>
      </c>
      <c r="M5830" s="3">
        <v>26868.000000000007</v>
      </c>
      <c r="N5830" s="107"/>
      <c r="O5830" s="100"/>
      <c r="P5830" s="3">
        <f t="shared" si="91"/>
        <v>53736.000000000015</v>
      </c>
    </row>
    <row r="5831" spans="1:16" x14ac:dyDescent="0.35">
      <c r="A5831" t="s">
        <v>76</v>
      </c>
      <c r="C5831" t="s">
        <v>19</v>
      </c>
      <c r="D5831" t="s">
        <v>103</v>
      </c>
      <c r="E5831" t="s">
        <v>222</v>
      </c>
      <c r="F5831" t="s">
        <v>223</v>
      </c>
      <c r="G5831">
        <v>5025</v>
      </c>
      <c r="H5831" t="s">
        <v>219</v>
      </c>
      <c r="I5831">
        <v>63300056</v>
      </c>
      <c r="J5831" t="s">
        <v>1536</v>
      </c>
      <c r="K5831" s="3"/>
      <c r="L5831" s="3">
        <v>10721.767746300053</v>
      </c>
      <c r="M5831" s="3">
        <v>11043.420778689055</v>
      </c>
      <c r="N5831" s="107"/>
      <c r="O5831" s="100"/>
      <c r="P5831" s="3">
        <f t="shared" si="91"/>
        <v>21765.188524989106</v>
      </c>
    </row>
    <row r="5832" spans="1:16" x14ac:dyDescent="0.35">
      <c r="A5832" t="s">
        <v>76</v>
      </c>
      <c r="C5832" t="s">
        <v>19</v>
      </c>
      <c r="D5832" t="s">
        <v>103</v>
      </c>
      <c r="E5832" t="s">
        <v>222</v>
      </c>
      <c r="F5832" t="s">
        <v>223</v>
      </c>
      <c r="G5832">
        <v>5025</v>
      </c>
      <c r="H5832" t="s">
        <v>219</v>
      </c>
      <c r="I5832">
        <v>63300150</v>
      </c>
      <c r="J5832" t="s">
        <v>1680</v>
      </c>
      <c r="K5832" s="3"/>
      <c r="L5832" s="3">
        <v>61106.680000000015</v>
      </c>
      <c r="M5832" s="3">
        <v>61106.680000000015</v>
      </c>
      <c r="N5832" s="107"/>
      <c r="O5832" s="100"/>
      <c r="P5832" s="3">
        <f t="shared" si="91"/>
        <v>122213.36000000003</v>
      </c>
    </row>
    <row r="5833" spans="1:16" x14ac:dyDescent="0.35">
      <c r="A5833" t="s">
        <v>76</v>
      </c>
      <c r="C5833" t="s">
        <v>19</v>
      </c>
      <c r="D5833" t="s">
        <v>103</v>
      </c>
      <c r="E5833" t="s">
        <v>222</v>
      </c>
      <c r="F5833" t="s">
        <v>223</v>
      </c>
      <c r="G5833">
        <v>5025</v>
      </c>
      <c r="H5833" t="s">
        <v>219</v>
      </c>
      <c r="I5833">
        <v>63300155</v>
      </c>
      <c r="J5833" t="s">
        <v>1877</v>
      </c>
      <c r="K5833" s="3"/>
      <c r="L5833" s="3">
        <v>30668.000000000007</v>
      </c>
      <c r="M5833" s="3">
        <v>30668.000000000007</v>
      </c>
      <c r="N5833" s="107"/>
      <c r="O5833" s="100"/>
      <c r="P5833" s="3">
        <f t="shared" si="91"/>
        <v>61336.000000000015</v>
      </c>
    </row>
    <row r="5834" spans="1:16" x14ac:dyDescent="0.35">
      <c r="A5834" t="s">
        <v>76</v>
      </c>
      <c r="C5834" t="s">
        <v>19</v>
      </c>
      <c r="D5834" t="s">
        <v>103</v>
      </c>
      <c r="E5834" t="s">
        <v>1561</v>
      </c>
      <c r="F5834" t="s">
        <v>1562</v>
      </c>
      <c r="G5834">
        <v>5025</v>
      </c>
      <c r="H5834" t="s">
        <v>219</v>
      </c>
      <c r="I5834">
        <v>63300060</v>
      </c>
      <c r="J5834" t="s">
        <v>1546</v>
      </c>
      <c r="K5834" s="3"/>
      <c r="L5834" s="3">
        <v>105790.04</v>
      </c>
      <c r="M5834" s="3">
        <v>108806.12</v>
      </c>
      <c r="N5834" s="107"/>
      <c r="O5834" s="100"/>
      <c r="P5834" s="3">
        <f t="shared" si="91"/>
        <v>214596.15999999997</v>
      </c>
    </row>
    <row r="5835" spans="1:16" x14ac:dyDescent="0.35">
      <c r="A5835" t="s">
        <v>76</v>
      </c>
      <c r="C5835" t="s">
        <v>19</v>
      </c>
      <c r="D5835" t="s">
        <v>103</v>
      </c>
      <c r="E5835" t="s">
        <v>1561</v>
      </c>
      <c r="F5835" t="s">
        <v>1562</v>
      </c>
      <c r="G5835">
        <v>5025</v>
      </c>
      <c r="H5835" t="s">
        <v>219</v>
      </c>
      <c r="I5835">
        <v>63300150</v>
      </c>
      <c r="J5835" t="s">
        <v>1680</v>
      </c>
      <c r="K5835" s="3"/>
      <c r="L5835" s="3">
        <v>7464</v>
      </c>
      <c r="M5835" s="3">
        <v>7464</v>
      </c>
      <c r="N5835" s="107"/>
      <c r="O5835" s="100"/>
      <c r="P5835" s="3">
        <f t="shared" si="91"/>
        <v>14928</v>
      </c>
    </row>
    <row r="5836" spans="1:16" x14ac:dyDescent="0.35">
      <c r="A5836" t="s">
        <v>76</v>
      </c>
      <c r="C5836" t="s">
        <v>19</v>
      </c>
      <c r="D5836" t="s">
        <v>103</v>
      </c>
      <c r="E5836" t="s">
        <v>224</v>
      </c>
      <c r="F5836" t="s">
        <v>225</v>
      </c>
      <c r="G5836">
        <v>5025</v>
      </c>
      <c r="H5836" t="s">
        <v>219</v>
      </c>
      <c r="I5836">
        <v>63300052</v>
      </c>
      <c r="J5836" t="s">
        <v>1541</v>
      </c>
      <c r="K5836" s="3"/>
      <c r="L5836" s="3">
        <v>86639.444640000831</v>
      </c>
      <c r="M5836" s="3">
        <v>89238.627979200857</v>
      </c>
      <c r="N5836" s="107"/>
      <c r="O5836" s="100"/>
      <c r="P5836" s="3">
        <f t="shared" si="91"/>
        <v>175878.07261920167</v>
      </c>
    </row>
    <row r="5837" spans="1:16" x14ac:dyDescent="0.35">
      <c r="A5837" t="s">
        <v>76</v>
      </c>
      <c r="C5837" t="s">
        <v>19</v>
      </c>
      <c r="D5837" t="s">
        <v>103</v>
      </c>
      <c r="E5837" t="s">
        <v>224</v>
      </c>
      <c r="F5837" t="s">
        <v>225</v>
      </c>
      <c r="G5837">
        <v>5025</v>
      </c>
      <c r="H5837" t="s">
        <v>219</v>
      </c>
      <c r="I5837">
        <v>63300056</v>
      </c>
      <c r="J5837" t="s">
        <v>1536</v>
      </c>
      <c r="K5837" s="3"/>
      <c r="L5837" s="3">
        <v>110237.41146840104</v>
      </c>
      <c r="M5837" s="3">
        <v>113544.53381245307</v>
      </c>
      <c r="N5837" s="107"/>
      <c r="O5837" s="100"/>
      <c r="P5837" s="3">
        <f t="shared" si="91"/>
        <v>223781.94528085412</v>
      </c>
    </row>
    <row r="5838" spans="1:16" x14ac:dyDescent="0.35">
      <c r="A5838" t="s">
        <v>76</v>
      </c>
      <c r="C5838" t="s">
        <v>19</v>
      </c>
      <c r="D5838" t="s">
        <v>103</v>
      </c>
      <c r="E5838" t="s">
        <v>224</v>
      </c>
      <c r="F5838" t="s">
        <v>225</v>
      </c>
      <c r="G5838">
        <v>5025</v>
      </c>
      <c r="H5838" t="s">
        <v>219</v>
      </c>
      <c r="I5838">
        <v>63300060</v>
      </c>
      <c r="J5838" t="s">
        <v>1546</v>
      </c>
      <c r="K5838" s="3"/>
      <c r="L5838" s="3">
        <v>91184</v>
      </c>
      <c r="M5838" s="3">
        <v>91184</v>
      </c>
      <c r="N5838" s="107"/>
      <c r="O5838" s="100"/>
      <c r="P5838" s="3">
        <f t="shared" si="91"/>
        <v>182368</v>
      </c>
    </row>
    <row r="5839" spans="1:16" x14ac:dyDescent="0.35">
      <c r="A5839" t="s">
        <v>76</v>
      </c>
      <c r="C5839" t="s">
        <v>19</v>
      </c>
      <c r="D5839" t="s">
        <v>103</v>
      </c>
      <c r="E5839" t="s">
        <v>224</v>
      </c>
      <c r="F5839" t="s">
        <v>225</v>
      </c>
      <c r="G5839">
        <v>5025</v>
      </c>
      <c r="H5839" t="s">
        <v>219</v>
      </c>
      <c r="I5839">
        <v>63300065</v>
      </c>
      <c r="J5839" t="s">
        <v>1627</v>
      </c>
      <c r="K5839" s="3"/>
      <c r="L5839" s="3">
        <v>67660</v>
      </c>
      <c r="M5839" s="3">
        <v>67660</v>
      </c>
      <c r="N5839" s="107"/>
      <c r="O5839" s="100"/>
      <c r="P5839" s="3">
        <f t="shared" si="91"/>
        <v>135320</v>
      </c>
    </row>
    <row r="5840" spans="1:16" x14ac:dyDescent="0.35">
      <c r="A5840" t="s">
        <v>76</v>
      </c>
      <c r="C5840" t="s">
        <v>19</v>
      </c>
      <c r="D5840" t="s">
        <v>103</v>
      </c>
      <c r="E5840" t="s">
        <v>224</v>
      </c>
      <c r="F5840" t="s">
        <v>225</v>
      </c>
      <c r="G5840">
        <v>5025</v>
      </c>
      <c r="H5840" t="s">
        <v>219</v>
      </c>
      <c r="I5840">
        <v>63300150</v>
      </c>
      <c r="J5840" t="s">
        <v>1680</v>
      </c>
      <c r="K5840" s="3"/>
      <c r="L5840" s="3">
        <v>109103.952</v>
      </c>
      <c r="M5840" s="3">
        <v>159103.95199999999</v>
      </c>
      <c r="N5840" s="107"/>
      <c r="O5840" s="100"/>
      <c r="P5840" s="3">
        <f t="shared" si="91"/>
        <v>268207.90399999998</v>
      </c>
    </row>
    <row r="5841" spans="1:16" x14ac:dyDescent="0.35">
      <c r="A5841" t="s">
        <v>76</v>
      </c>
      <c r="C5841" t="s">
        <v>19</v>
      </c>
      <c r="D5841" t="s">
        <v>103</v>
      </c>
      <c r="E5841" t="s">
        <v>226</v>
      </c>
      <c r="F5841" t="s">
        <v>227</v>
      </c>
      <c r="G5841">
        <v>5025</v>
      </c>
      <c r="H5841" t="s">
        <v>219</v>
      </c>
      <c r="I5841">
        <v>63300056</v>
      </c>
      <c r="J5841" t="s">
        <v>1536</v>
      </c>
      <c r="K5841" s="3"/>
      <c r="L5841" s="3">
        <v>12613.916208300356</v>
      </c>
      <c r="M5841" s="3">
        <v>12992.333694549365</v>
      </c>
      <c r="N5841" s="107"/>
      <c r="O5841" s="100"/>
      <c r="P5841" s="3">
        <f t="shared" si="91"/>
        <v>25606.249902849719</v>
      </c>
    </row>
    <row r="5842" spans="1:16" x14ac:dyDescent="0.35">
      <c r="A5842" t="s">
        <v>76</v>
      </c>
      <c r="C5842" t="s">
        <v>19</v>
      </c>
      <c r="D5842" t="s">
        <v>103</v>
      </c>
      <c r="E5842" t="s">
        <v>226</v>
      </c>
      <c r="F5842" t="s">
        <v>227</v>
      </c>
      <c r="G5842">
        <v>5025</v>
      </c>
      <c r="H5842" t="s">
        <v>219</v>
      </c>
      <c r="I5842">
        <v>63300060</v>
      </c>
      <c r="J5842" t="s">
        <v>1546</v>
      </c>
      <c r="K5842" s="3"/>
      <c r="L5842" s="3">
        <v>73099.999999999971</v>
      </c>
      <c r="M5842" s="3">
        <v>73099.999999999971</v>
      </c>
      <c r="N5842" s="107"/>
      <c r="O5842" s="100"/>
      <c r="P5842" s="3">
        <f t="shared" si="91"/>
        <v>146199.99999999994</v>
      </c>
    </row>
    <row r="5843" spans="1:16" x14ac:dyDescent="0.35">
      <c r="A5843" t="s">
        <v>76</v>
      </c>
      <c r="C5843" t="s">
        <v>19</v>
      </c>
      <c r="D5843" t="s">
        <v>103</v>
      </c>
      <c r="E5843" t="s">
        <v>226</v>
      </c>
      <c r="F5843" t="s">
        <v>227</v>
      </c>
      <c r="G5843">
        <v>5025</v>
      </c>
      <c r="H5843" t="s">
        <v>219</v>
      </c>
      <c r="I5843">
        <v>63300065</v>
      </c>
      <c r="J5843" t="s">
        <v>1627</v>
      </c>
      <c r="K5843" s="3"/>
      <c r="L5843" s="3">
        <v>73481.999999999971</v>
      </c>
      <c r="M5843" s="3">
        <v>73481.999999999971</v>
      </c>
      <c r="N5843" s="107"/>
      <c r="O5843" s="100"/>
      <c r="P5843" s="3">
        <f t="shared" si="91"/>
        <v>146963.99999999994</v>
      </c>
    </row>
    <row r="5844" spans="1:16" x14ac:dyDescent="0.35">
      <c r="A5844" t="s">
        <v>76</v>
      </c>
      <c r="C5844" t="s">
        <v>19</v>
      </c>
      <c r="D5844" t="s">
        <v>103</v>
      </c>
      <c r="E5844" t="s">
        <v>226</v>
      </c>
      <c r="F5844" t="s">
        <v>227</v>
      </c>
      <c r="G5844">
        <v>5025</v>
      </c>
      <c r="H5844" t="s">
        <v>219</v>
      </c>
      <c r="I5844">
        <v>63300150</v>
      </c>
      <c r="J5844" t="s">
        <v>1680</v>
      </c>
      <c r="K5844" s="3"/>
      <c r="L5844" s="3">
        <v>432852.27999999991</v>
      </c>
      <c r="M5844" s="3">
        <v>263748.99999999988</v>
      </c>
      <c r="N5844" s="107"/>
      <c r="O5844" s="100"/>
      <c r="P5844" s="3">
        <f t="shared" si="91"/>
        <v>696601.2799999998</v>
      </c>
    </row>
    <row r="5845" spans="1:16" x14ac:dyDescent="0.35">
      <c r="A5845" t="s">
        <v>76</v>
      </c>
      <c r="C5845" t="s">
        <v>19</v>
      </c>
      <c r="D5845" t="s">
        <v>103</v>
      </c>
      <c r="E5845" t="s">
        <v>228</v>
      </c>
      <c r="F5845" t="s">
        <v>229</v>
      </c>
      <c r="G5845">
        <v>5025</v>
      </c>
      <c r="H5845" t="s">
        <v>219</v>
      </c>
      <c r="I5845">
        <v>63300056</v>
      </c>
      <c r="J5845" t="s">
        <v>1536</v>
      </c>
      <c r="K5845" s="3"/>
      <c r="L5845" s="3">
        <v>128941.3442381003</v>
      </c>
      <c r="M5845" s="3">
        <v>132809.58456524331</v>
      </c>
      <c r="N5845" s="107"/>
      <c r="O5845" s="100"/>
      <c r="P5845" s="3">
        <f t="shared" si="91"/>
        <v>261750.92880334362</v>
      </c>
    </row>
    <row r="5846" spans="1:16" x14ac:dyDescent="0.35">
      <c r="A5846" t="s">
        <v>76</v>
      </c>
      <c r="C5846" t="s">
        <v>19</v>
      </c>
      <c r="D5846" t="s">
        <v>103</v>
      </c>
      <c r="E5846" t="s">
        <v>228</v>
      </c>
      <c r="F5846" t="s">
        <v>229</v>
      </c>
      <c r="G5846">
        <v>5025</v>
      </c>
      <c r="H5846" t="s">
        <v>219</v>
      </c>
      <c r="I5846">
        <v>63300060</v>
      </c>
      <c r="J5846" t="s">
        <v>1546</v>
      </c>
      <c r="K5846" s="3"/>
      <c r="L5846" s="3">
        <v>167731.00000000012</v>
      </c>
      <c r="M5846" s="3">
        <v>187731.00000000012</v>
      </c>
      <c r="N5846" s="107"/>
      <c r="O5846" s="100"/>
      <c r="P5846" s="3">
        <f t="shared" si="91"/>
        <v>355462.00000000023</v>
      </c>
    </row>
    <row r="5847" spans="1:16" x14ac:dyDescent="0.35">
      <c r="A5847" t="s">
        <v>76</v>
      </c>
      <c r="C5847" t="s">
        <v>19</v>
      </c>
      <c r="D5847" t="s">
        <v>103</v>
      </c>
      <c r="E5847" t="s">
        <v>228</v>
      </c>
      <c r="F5847" t="s">
        <v>229</v>
      </c>
      <c r="G5847">
        <v>5025</v>
      </c>
      <c r="H5847" t="s">
        <v>219</v>
      </c>
      <c r="I5847">
        <v>63300065</v>
      </c>
      <c r="J5847" t="s">
        <v>1627</v>
      </c>
      <c r="K5847" s="3"/>
      <c r="L5847" s="3">
        <v>8873.0000000000055</v>
      </c>
      <c r="M5847" s="3">
        <v>8873.0000000000055</v>
      </c>
      <c r="N5847" s="107"/>
      <c r="O5847" s="100"/>
      <c r="P5847" s="3">
        <f t="shared" si="91"/>
        <v>17746.000000000011</v>
      </c>
    </row>
    <row r="5848" spans="1:16" x14ac:dyDescent="0.35">
      <c r="A5848" t="s">
        <v>76</v>
      </c>
      <c r="C5848" t="s">
        <v>19</v>
      </c>
      <c r="D5848" t="s">
        <v>103</v>
      </c>
      <c r="E5848" t="s">
        <v>228</v>
      </c>
      <c r="F5848" t="s">
        <v>229</v>
      </c>
      <c r="G5848">
        <v>5025</v>
      </c>
      <c r="H5848" t="s">
        <v>219</v>
      </c>
      <c r="I5848">
        <v>63300150</v>
      </c>
      <c r="J5848" t="s">
        <v>1680</v>
      </c>
      <c r="K5848" s="3"/>
      <c r="L5848" s="3">
        <v>323132.2200000002</v>
      </c>
      <c r="M5848" s="3">
        <v>303132.22000000015</v>
      </c>
      <c r="N5848" s="107"/>
      <c r="O5848" s="100"/>
      <c r="P5848" s="3">
        <f t="shared" si="91"/>
        <v>626264.44000000041</v>
      </c>
    </row>
    <row r="5849" spans="1:16" x14ac:dyDescent="0.35">
      <c r="A5849" t="s">
        <v>76</v>
      </c>
      <c r="C5849" t="s">
        <v>19</v>
      </c>
      <c r="D5849" t="s">
        <v>103</v>
      </c>
      <c r="E5849" t="s">
        <v>1563</v>
      </c>
      <c r="F5849" t="s">
        <v>1564</v>
      </c>
      <c r="G5849">
        <v>5025</v>
      </c>
      <c r="H5849" t="s">
        <v>219</v>
      </c>
      <c r="I5849">
        <v>63300060</v>
      </c>
      <c r="J5849" t="s">
        <v>1546</v>
      </c>
      <c r="K5849" s="3"/>
      <c r="L5849" s="3">
        <v>442740.39120000001</v>
      </c>
      <c r="M5849" s="3">
        <v>456022.60293599998</v>
      </c>
      <c r="N5849" s="107"/>
      <c r="O5849" s="100"/>
      <c r="P5849" s="3">
        <f t="shared" si="91"/>
        <v>898762.99413600005</v>
      </c>
    </row>
    <row r="5850" spans="1:16" x14ac:dyDescent="0.35">
      <c r="A5850" t="s">
        <v>76</v>
      </c>
      <c r="C5850" t="s">
        <v>19</v>
      </c>
      <c r="D5850" t="s">
        <v>103</v>
      </c>
      <c r="E5850" t="s">
        <v>1563</v>
      </c>
      <c r="F5850" t="s">
        <v>1564</v>
      </c>
      <c r="G5850">
        <v>5025</v>
      </c>
      <c r="H5850" t="s">
        <v>219</v>
      </c>
      <c r="I5850">
        <v>63300150</v>
      </c>
      <c r="J5850" t="s">
        <v>1680</v>
      </c>
      <c r="K5850" s="3"/>
      <c r="L5850" s="3">
        <v>18898.439999999999</v>
      </c>
      <c r="M5850" s="3">
        <v>19465.393199999999</v>
      </c>
      <c r="N5850" s="107"/>
      <c r="O5850" s="100"/>
      <c r="P5850" s="3">
        <f t="shared" si="91"/>
        <v>38363.833199999994</v>
      </c>
    </row>
    <row r="5851" spans="1:16" x14ac:dyDescent="0.35">
      <c r="A5851" t="s">
        <v>76</v>
      </c>
      <c r="C5851" t="s">
        <v>19</v>
      </c>
      <c r="D5851" t="s">
        <v>103</v>
      </c>
      <c r="E5851" t="s">
        <v>230</v>
      </c>
      <c r="F5851" t="s">
        <v>231</v>
      </c>
      <c r="G5851">
        <v>5025</v>
      </c>
      <c r="H5851" t="s">
        <v>219</v>
      </c>
      <c r="I5851">
        <v>63300030</v>
      </c>
      <c r="J5851" t="s">
        <v>1488</v>
      </c>
      <c r="K5851" s="3"/>
      <c r="L5851" s="3">
        <v>19115.999999999996</v>
      </c>
      <c r="M5851" s="3">
        <v>19115.999999999996</v>
      </c>
      <c r="N5851" s="107"/>
      <c r="O5851" s="100"/>
      <c r="P5851" s="3">
        <f t="shared" si="91"/>
        <v>38231.999999999993</v>
      </c>
    </row>
    <row r="5852" spans="1:16" x14ac:dyDescent="0.35">
      <c r="A5852" t="s">
        <v>76</v>
      </c>
      <c r="C5852" t="s">
        <v>19</v>
      </c>
      <c r="D5852" t="s">
        <v>103</v>
      </c>
      <c r="E5852" t="s">
        <v>230</v>
      </c>
      <c r="F5852" t="s">
        <v>231</v>
      </c>
      <c r="G5852">
        <v>5025</v>
      </c>
      <c r="H5852" t="s">
        <v>219</v>
      </c>
      <c r="I5852">
        <v>63300052</v>
      </c>
      <c r="J5852" t="s">
        <v>1541</v>
      </c>
      <c r="K5852" s="3"/>
      <c r="L5852" s="3">
        <v>455111.90968079993</v>
      </c>
      <c r="M5852" s="3">
        <v>468765.26697122393</v>
      </c>
      <c r="N5852" s="107"/>
      <c r="O5852" s="100"/>
      <c r="P5852" s="3">
        <f t="shared" si="91"/>
        <v>923877.1766520238</v>
      </c>
    </row>
    <row r="5853" spans="1:16" x14ac:dyDescent="0.35">
      <c r="A5853" t="s">
        <v>76</v>
      </c>
      <c r="C5853" t="s">
        <v>19</v>
      </c>
      <c r="D5853" t="s">
        <v>103</v>
      </c>
      <c r="E5853" t="s">
        <v>230</v>
      </c>
      <c r="F5853" t="s">
        <v>231</v>
      </c>
      <c r="G5853">
        <v>5025</v>
      </c>
      <c r="H5853" t="s">
        <v>219</v>
      </c>
      <c r="I5853">
        <v>63300056</v>
      </c>
      <c r="J5853" t="s">
        <v>1536</v>
      </c>
      <c r="K5853" s="3"/>
      <c r="L5853" s="3">
        <v>943586.31446889986</v>
      </c>
      <c r="M5853" s="3">
        <v>971893.90390296688</v>
      </c>
      <c r="N5853" s="107"/>
      <c r="O5853" s="100"/>
      <c r="P5853" s="3">
        <f t="shared" si="91"/>
        <v>1915480.2183718667</v>
      </c>
    </row>
    <row r="5854" spans="1:16" x14ac:dyDescent="0.35">
      <c r="A5854" t="s">
        <v>76</v>
      </c>
      <c r="C5854" t="s">
        <v>19</v>
      </c>
      <c r="D5854" t="s">
        <v>103</v>
      </c>
      <c r="E5854" t="s">
        <v>230</v>
      </c>
      <c r="F5854" t="s">
        <v>231</v>
      </c>
      <c r="G5854">
        <v>5025</v>
      </c>
      <c r="H5854" t="s">
        <v>219</v>
      </c>
      <c r="I5854">
        <v>63300060</v>
      </c>
      <c r="J5854" t="s">
        <v>1546</v>
      </c>
      <c r="K5854" s="3"/>
      <c r="L5854" s="3">
        <v>31667.999999999996</v>
      </c>
      <c r="M5854" s="3">
        <v>31667.999999999996</v>
      </c>
      <c r="N5854" s="107"/>
      <c r="O5854" s="100"/>
      <c r="P5854" s="3">
        <f t="shared" si="91"/>
        <v>63335.999999999993</v>
      </c>
    </row>
    <row r="5855" spans="1:16" x14ac:dyDescent="0.35">
      <c r="A5855" t="s">
        <v>76</v>
      </c>
      <c r="C5855" t="s">
        <v>19</v>
      </c>
      <c r="D5855" t="s">
        <v>103</v>
      </c>
      <c r="E5855" t="s">
        <v>230</v>
      </c>
      <c r="F5855" t="s">
        <v>231</v>
      </c>
      <c r="G5855">
        <v>5025</v>
      </c>
      <c r="H5855" t="s">
        <v>219</v>
      </c>
      <c r="I5855">
        <v>63300150</v>
      </c>
      <c r="J5855" t="s">
        <v>1680</v>
      </c>
      <c r="K5855" s="3"/>
      <c r="L5855" s="3">
        <v>57803.94999999999</v>
      </c>
      <c r="M5855" s="3">
        <v>57803.94999999999</v>
      </c>
      <c r="N5855" s="107"/>
      <c r="O5855" s="100"/>
      <c r="P5855" s="3">
        <f t="shared" si="91"/>
        <v>115607.89999999998</v>
      </c>
    </row>
    <row r="5856" spans="1:16" x14ac:dyDescent="0.35">
      <c r="A5856" t="s">
        <v>76</v>
      </c>
      <c r="C5856" t="s">
        <v>19</v>
      </c>
      <c r="D5856" t="s">
        <v>103</v>
      </c>
      <c r="E5856" t="s">
        <v>230</v>
      </c>
      <c r="F5856" t="s">
        <v>231</v>
      </c>
      <c r="G5856">
        <v>5025</v>
      </c>
      <c r="H5856" t="s">
        <v>219</v>
      </c>
      <c r="I5856">
        <v>63300160</v>
      </c>
      <c r="J5856" t="s">
        <v>1878</v>
      </c>
      <c r="K5856" s="3"/>
      <c r="L5856" s="3">
        <v>9999.9999999999982</v>
      </c>
      <c r="M5856" s="3">
        <v>9999.9999999999982</v>
      </c>
      <c r="N5856" s="107"/>
      <c r="O5856" s="100"/>
      <c r="P5856" s="3">
        <f t="shared" si="91"/>
        <v>19999.999999999996</v>
      </c>
    </row>
    <row r="5857" spans="1:16" x14ac:dyDescent="0.35">
      <c r="A5857" t="s">
        <v>76</v>
      </c>
      <c r="C5857" t="s">
        <v>19</v>
      </c>
      <c r="D5857" t="s">
        <v>103</v>
      </c>
      <c r="E5857" t="s">
        <v>1750</v>
      </c>
      <c r="F5857" t="s">
        <v>1751</v>
      </c>
      <c r="G5857">
        <v>5025</v>
      </c>
      <c r="H5857" t="s">
        <v>219</v>
      </c>
      <c r="I5857">
        <v>63300152</v>
      </c>
      <c r="J5857" t="s">
        <v>1741</v>
      </c>
      <c r="K5857" s="3"/>
      <c r="L5857" s="3">
        <v>1039603.0809717</v>
      </c>
      <c r="M5857" s="3">
        <v>1061144.5592936999</v>
      </c>
      <c r="N5857" s="107"/>
      <c r="O5857" s="100"/>
      <c r="P5857" s="3">
        <f t="shared" si="91"/>
        <v>2100747.6402654001</v>
      </c>
    </row>
    <row r="5858" spans="1:16" x14ac:dyDescent="0.35">
      <c r="A5858" t="s">
        <v>76</v>
      </c>
      <c r="C5858" t="s">
        <v>19</v>
      </c>
      <c r="D5858" t="s">
        <v>103</v>
      </c>
      <c r="E5858" t="s">
        <v>1565</v>
      </c>
      <c r="F5858" t="s">
        <v>1566</v>
      </c>
      <c r="G5858">
        <v>5025</v>
      </c>
      <c r="H5858" t="s">
        <v>219</v>
      </c>
      <c r="I5858">
        <v>63300060</v>
      </c>
      <c r="J5858" t="s">
        <v>1546</v>
      </c>
      <c r="K5858" s="3"/>
      <c r="L5858" s="3">
        <v>143230</v>
      </c>
      <c r="M5858" s="3">
        <v>143230</v>
      </c>
      <c r="N5858" s="107"/>
      <c r="O5858" s="100"/>
      <c r="P5858" s="3">
        <f t="shared" si="91"/>
        <v>286460</v>
      </c>
    </row>
    <row r="5859" spans="1:16" x14ac:dyDescent="0.35">
      <c r="A5859" t="s">
        <v>76</v>
      </c>
      <c r="C5859" t="s">
        <v>19</v>
      </c>
      <c r="D5859" t="s">
        <v>103</v>
      </c>
      <c r="E5859" t="s">
        <v>232</v>
      </c>
      <c r="F5859" t="s">
        <v>233</v>
      </c>
      <c r="G5859">
        <v>5025</v>
      </c>
      <c r="H5859" t="s">
        <v>219</v>
      </c>
      <c r="I5859">
        <v>63300056</v>
      </c>
      <c r="J5859" t="s">
        <v>1536</v>
      </c>
      <c r="K5859" s="3"/>
      <c r="L5859" s="3">
        <v>11140.855966599995</v>
      </c>
      <c r="M5859" s="3">
        <v>11475.081645597993</v>
      </c>
      <c r="N5859" s="107"/>
      <c r="O5859" s="100"/>
      <c r="P5859" s="3">
        <f t="shared" si="91"/>
        <v>22615.937612197988</v>
      </c>
    </row>
    <row r="5860" spans="1:16" x14ac:dyDescent="0.35">
      <c r="A5860" t="s">
        <v>76</v>
      </c>
      <c r="C5860" t="s">
        <v>19</v>
      </c>
      <c r="D5860" t="s">
        <v>103</v>
      </c>
      <c r="E5860" t="s">
        <v>232</v>
      </c>
      <c r="F5860" t="s">
        <v>233</v>
      </c>
      <c r="G5860">
        <v>5025</v>
      </c>
      <c r="H5860" t="s">
        <v>219</v>
      </c>
      <c r="I5860">
        <v>63300065</v>
      </c>
      <c r="J5860" t="s">
        <v>1627</v>
      </c>
      <c r="K5860" s="3"/>
      <c r="L5860" s="3">
        <v>6204.9999999999991</v>
      </c>
      <c r="M5860" s="3">
        <v>6204.9999999999991</v>
      </c>
      <c r="N5860" s="107"/>
      <c r="O5860" s="100"/>
      <c r="P5860" s="3">
        <f t="shared" si="91"/>
        <v>12409.999999999998</v>
      </c>
    </row>
    <row r="5861" spans="1:16" x14ac:dyDescent="0.35">
      <c r="A5861" t="s">
        <v>76</v>
      </c>
      <c r="C5861" t="s">
        <v>19</v>
      </c>
      <c r="D5861" t="s">
        <v>103</v>
      </c>
      <c r="E5861" t="s">
        <v>232</v>
      </c>
      <c r="F5861" t="s">
        <v>233</v>
      </c>
      <c r="G5861">
        <v>5025</v>
      </c>
      <c r="H5861" t="s">
        <v>219</v>
      </c>
      <c r="I5861">
        <v>63300150</v>
      </c>
      <c r="J5861" t="s">
        <v>1680</v>
      </c>
      <c r="K5861" s="3"/>
      <c r="L5861" s="3">
        <v>28932.999999999996</v>
      </c>
      <c r="M5861" s="3">
        <v>28932.999999999996</v>
      </c>
      <c r="N5861" s="107"/>
      <c r="O5861" s="100"/>
      <c r="P5861" s="3">
        <f t="shared" si="91"/>
        <v>57865.999999999993</v>
      </c>
    </row>
    <row r="5862" spans="1:16" x14ac:dyDescent="0.35">
      <c r="A5862" t="s">
        <v>76</v>
      </c>
      <c r="C5862" t="s">
        <v>19</v>
      </c>
      <c r="D5862" t="s">
        <v>103</v>
      </c>
      <c r="E5862" t="s">
        <v>1662</v>
      </c>
      <c r="F5862" t="s">
        <v>1663</v>
      </c>
      <c r="G5862">
        <v>5025</v>
      </c>
      <c r="H5862" t="s">
        <v>219</v>
      </c>
      <c r="I5862">
        <v>63300033</v>
      </c>
      <c r="J5862" t="s">
        <v>1661</v>
      </c>
      <c r="K5862" s="3"/>
      <c r="L5862" s="3">
        <v>83404.680000000008</v>
      </c>
      <c r="M5862" s="3">
        <v>83404.680000000008</v>
      </c>
      <c r="N5862" s="107"/>
      <c r="O5862" s="100"/>
      <c r="P5862" s="3">
        <f t="shared" si="91"/>
        <v>166809.36000000002</v>
      </c>
    </row>
    <row r="5863" spans="1:16" x14ac:dyDescent="0.35">
      <c r="A5863" t="s">
        <v>76</v>
      </c>
      <c r="C5863" t="s">
        <v>19</v>
      </c>
      <c r="D5863" t="s">
        <v>103</v>
      </c>
      <c r="E5863" t="s">
        <v>1662</v>
      </c>
      <c r="F5863" t="s">
        <v>1663</v>
      </c>
      <c r="G5863">
        <v>5025</v>
      </c>
      <c r="H5863" t="s">
        <v>219</v>
      </c>
      <c r="I5863">
        <v>63300150</v>
      </c>
      <c r="J5863" t="s">
        <v>1680</v>
      </c>
      <c r="K5863" s="3"/>
      <c r="L5863" s="3">
        <v>46095.840000000004</v>
      </c>
      <c r="M5863" s="3">
        <v>46095.840000000004</v>
      </c>
      <c r="N5863" s="107"/>
      <c r="O5863" s="100"/>
      <c r="P5863" s="3">
        <f t="shared" si="91"/>
        <v>92191.680000000008</v>
      </c>
    </row>
    <row r="5864" spans="1:16" x14ac:dyDescent="0.35">
      <c r="A5864" t="s">
        <v>76</v>
      </c>
      <c r="C5864" t="s">
        <v>19</v>
      </c>
      <c r="D5864" t="s">
        <v>103</v>
      </c>
      <c r="E5864" t="s">
        <v>234</v>
      </c>
      <c r="F5864" t="s">
        <v>235</v>
      </c>
      <c r="G5864">
        <v>5025</v>
      </c>
      <c r="H5864" t="s">
        <v>219</v>
      </c>
      <c r="I5864">
        <v>63300056</v>
      </c>
      <c r="J5864" t="s">
        <v>1536</v>
      </c>
      <c r="K5864" s="3"/>
      <c r="L5864" s="3">
        <v>5581.6505145999854</v>
      </c>
      <c r="M5864" s="3">
        <v>5749.1000300379847</v>
      </c>
      <c r="N5864" s="107"/>
      <c r="O5864" s="100"/>
      <c r="P5864" s="3">
        <f t="shared" si="91"/>
        <v>11330.750544637969</v>
      </c>
    </row>
    <row r="5865" spans="1:16" x14ac:dyDescent="0.35">
      <c r="A5865" t="s">
        <v>76</v>
      </c>
      <c r="C5865" t="s">
        <v>19</v>
      </c>
      <c r="D5865" t="s">
        <v>103</v>
      </c>
      <c r="E5865" t="s">
        <v>234</v>
      </c>
      <c r="F5865" t="s">
        <v>235</v>
      </c>
      <c r="G5865">
        <v>5025</v>
      </c>
      <c r="H5865" t="s">
        <v>219</v>
      </c>
      <c r="I5865">
        <v>63300065</v>
      </c>
      <c r="J5865" t="s">
        <v>1627</v>
      </c>
      <c r="K5865" s="3"/>
      <c r="L5865" s="3">
        <v>6674</v>
      </c>
      <c r="M5865" s="3">
        <v>6674</v>
      </c>
      <c r="N5865" s="107"/>
      <c r="O5865" s="100"/>
      <c r="P5865" s="3">
        <f t="shared" si="91"/>
        <v>13348</v>
      </c>
    </row>
    <row r="5866" spans="1:16" x14ac:dyDescent="0.35">
      <c r="A5866" t="s">
        <v>76</v>
      </c>
      <c r="C5866" t="s">
        <v>19</v>
      </c>
      <c r="D5866" t="s">
        <v>103</v>
      </c>
      <c r="E5866" t="s">
        <v>234</v>
      </c>
      <c r="F5866" t="s">
        <v>235</v>
      </c>
      <c r="G5866">
        <v>5025</v>
      </c>
      <c r="H5866" t="s">
        <v>219</v>
      </c>
      <c r="I5866">
        <v>63300150</v>
      </c>
      <c r="J5866" t="s">
        <v>1680</v>
      </c>
      <c r="K5866" s="3"/>
      <c r="L5866" s="3">
        <v>59627</v>
      </c>
      <c r="M5866" s="3">
        <v>59627</v>
      </c>
      <c r="N5866" s="107"/>
      <c r="O5866" s="100"/>
      <c r="P5866" s="3">
        <f t="shared" si="91"/>
        <v>119254</v>
      </c>
    </row>
    <row r="5867" spans="1:16" x14ac:dyDescent="0.35">
      <c r="A5867" t="s">
        <v>76</v>
      </c>
      <c r="C5867" t="s">
        <v>19</v>
      </c>
      <c r="D5867" t="s">
        <v>103</v>
      </c>
      <c r="E5867" t="s">
        <v>207</v>
      </c>
      <c r="F5867" t="s">
        <v>208</v>
      </c>
      <c r="G5867">
        <v>5031</v>
      </c>
      <c r="H5867" t="s">
        <v>209</v>
      </c>
      <c r="I5867">
        <v>63300030</v>
      </c>
      <c r="J5867" t="s">
        <v>1488</v>
      </c>
      <c r="K5867" s="3"/>
      <c r="L5867" s="3">
        <v>37572</v>
      </c>
      <c r="M5867" s="3">
        <v>37572</v>
      </c>
      <c r="N5867" s="107"/>
      <c r="O5867" s="100"/>
      <c r="P5867" s="3">
        <f t="shared" si="91"/>
        <v>75144</v>
      </c>
    </row>
    <row r="5868" spans="1:16" x14ac:dyDescent="0.35">
      <c r="A5868" t="s">
        <v>76</v>
      </c>
      <c r="C5868" t="s">
        <v>19</v>
      </c>
      <c r="D5868" t="s">
        <v>103</v>
      </c>
      <c r="E5868" t="s">
        <v>207</v>
      </c>
      <c r="F5868" t="s">
        <v>208</v>
      </c>
      <c r="G5868">
        <v>5031</v>
      </c>
      <c r="H5868" t="s">
        <v>209</v>
      </c>
      <c r="I5868">
        <v>63300033</v>
      </c>
      <c r="J5868" t="s">
        <v>1661</v>
      </c>
      <c r="K5868" s="3"/>
      <c r="L5868" s="3">
        <v>13872</v>
      </c>
      <c r="M5868" s="3">
        <v>13872</v>
      </c>
      <c r="N5868" s="107"/>
      <c r="O5868" s="100"/>
      <c r="P5868" s="3">
        <f t="shared" si="91"/>
        <v>27744</v>
      </c>
    </row>
    <row r="5869" spans="1:16" x14ac:dyDescent="0.35">
      <c r="A5869" t="s">
        <v>76</v>
      </c>
      <c r="C5869" t="s">
        <v>19</v>
      </c>
      <c r="D5869" t="s">
        <v>103</v>
      </c>
      <c r="E5869" t="s">
        <v>207</v>
      </c>
      <c r="F5869" t="s">
        <v>208</v>
      </c>
      <c r="G5869">
        <v>5031</v>
      </c>
      <c r="H5869" t="s">
        <v>209</v>
      </c>
      <c r="I5869">
        <v>63300056</v>
      </c>
      <c r="J5869" t="s">
        <v>1536</v>
      </c>
      <c r="K5869" s="3"/>
      <c r="L5869" s="3">
        <v>423934.22016080009</v>
      </c>
      <c r="M5869" s="3">
        <v>436652.24676562409</v>
      </c>
      <c r="N5869" s="107"/>
      <c r="O5869" s="100"/>
      <c r="P5869" s="3">
        <f t="shared" si="91"/>
        <v>860586.46692642418</v>
      </c>
    </row>
    <row r="5870" spans="1:16" x14ac:dyDescent="0.35">
      <c r="A5870" t="s">
        <v>76</v>
      </c>
      <c r="C5870" t="s">
        <v>19</v>
      </c>
      <c r="D5870" t="s">
        <v>103</v>
      </c>
      <c r="E5870" t="s">
        <v>207</v>
      </c>
      <c r="F5870" t="s">
        <v>208</v>
      </c>
      <c r="G5870">
        <v>5031</v>
      </c>
      <c r="H5870" t="s">
        <v>209</v>
      </c>
      <c r="I5870">
        <v>63300060</v>
      </c>
      <c r="J5870" t="s">
        <v>1546</v>
      </c>
      <c r="K5870" s="3"/>
      <c r="L5870" s="3">
        <v>16000</v>
      </c>
      <c r="M5870" s="3">
        <v>16000</v>
      </c>
      <c r="N5870" s="107"/>
      <c r="O5870" s="100"/>
      <c r="P5870" s="3">
        <f t="shared" si="91"/>
        <v>32000</v>
      </c>
    </row>
    <row r="5871" spans="1:16" x14ac:dyDescent="0.35">
      <c r="A5871" t="s">
        <v>76</v>
      </c>
      <c r="C5871" t="s">
        <v>19</v>
      </c>
      <c r="D5871" t="s">
        <v>103</v>
      </c>
      <c r="E5871" t="s">
        <v>207</v>
      </c>
      <c r="F5871" t="s">
        <v>208</v>
      </c>
      <c r="G5871">
        <v>5031</v>
      </c>
      <c r="H5871" t="s">
        <v>209</v>
      </c>
      <c r="I5871">
        <v>63300075</v>
      </c>
      <c r="J5871" t="s">
        <v>1480</v>
      </c>
      <c r="K5871" s="3"/>
      <c r="L5871" s="3">
        <v>540</v>
      </c>
      <c r="M5871" s="3">
        <v>540</v>
      </c>
      <c r="N5871" s="107"/>
      <c r="O5871" s="100"/>
      <c r="P5871" s="3">
        <f t="shared" si="91"/>
        <v>1080</v>
      </c>
    </row>
    <row r="5872" spans="1:16" x14ac:dyDescent="0.35">
      <c r="A5872" t="s">
        <v>76</v>
      </c>
      <c r="C5872" t="s">
        <v>19</v>
      </c>
      <c r="D5872" t="s">
        <v>103</v>
      </c>
      <c r="E5872" t="s">
        <v>207</v>
      </c>
      <c r="F5872" t="s">
        <v>208</v>
      </c>
      <c r="G5872">
        <v>5031</v>
      </c>
      <c r="H5872" t="s">
        <v>209</v>
      </c>
      <c r="I5872">
        <v>63300150</v>
      </c>
      <c r="J5872" t="s">
        <v>1680</v>
      </c>
      <c r="K5872" s="3"/>
      <c r="L5872" s="3">
        <v>270000</v>
      </c>
      <c r="M5872" s="3">
        <v>280000</v>
      </c>
      <c r="N5872" s="107"/>
      <c r="O5872" s="100"/>
      <c r="P5872" s="3">
        <f t="shared" si="91"/>
        <v>550000</v>
      </c>
    </row>
    <row r="5873" spans="1:16" x14ac:dyDescent="0.35">
      <c r="A5873" t="s">
        <v>76</v>
      </c>
      <c r="C5873" t="s">
        <v>19</v>
      </c>
      <c r="D5873" t="s">
        <v>103</v>
      </c>
      <c r="E5873" t="s">
        <v>210</v>
      </c>
      <c r="F5873" t="s">
        <v>211</v>
      </c>
      <c r="G5873">
        <v>5031</v>
      </c>
      <c r="H5873" t="s">
        <v>209</v>
      </c>
      <c r="I5873">
        <v>63300030</v>
      </c>
      <c r="J5873" t="s">
        <v>1488</v>
      </c>
      <c r="K5873" s="3"/>
      <c r="L5873" s="3">
        <v>22451.107472486463</v>
      </c>
      <c r="M5873" s="3">
        <v>22451.107472486463</v>
      </c>
      <c r="N5873" s="107"/>
      <c r="O5873" s="100"/>
      <c r="P5873" s="3">
        <f t="shared" si="91"/>
        <v>44902.214944972926</v>
      </c>
    </row>
    <row r="5874" spans="1:16" x14ac:dyDescent="0.35">
      <c r="A5874" t="s">
        <v>76</v>
      </c>
      <c r="C5874" t="s">
        <v>19</v>
      </c>
      <c r="D5874" t="s">
        <v>103</v>
      </c>
      <c r="E5874" t="s">
        <v>210</v>
      </c>
      <c r="F5874" t="s">
        <v>211</v>
      </c>
      <c r="G5874">
        <v>5031</v>
      </c>
      <c r="H5874" t="s">
        <v>209</v>
      </c>
      <c r="I5874">
        <v>63300033</v>
      </c>
      <c r="J5874" t="s">
        <v>1661</v>
      </c>
      <c r="K5874" s="3"/>
      <c r="L5874" s="3">
        <v>5786.3679052800162</v>
      </c>
      <c r="M5874" s="3">
        <v>5786.3679052800162</v>
      </c>
      <c r="N5874" s="107"/>
      <c r="O5874" s="100"/>
      <c r="P5874" s="3">
        <f t="shared" si="91"/>
        <v>11572.735810560032</v>
      </c>
    </row>
    <row r="5875" spans="1:16" x14ac:dyDescent="0.35">
      <c r="A5875" t="s">
        <v>76</v>
      </c>
      <c r="C5875" t="s">
        <v>19</v>
      </c>
      <c r="D5875" t="s">
        <v>103</v>
      </c>
      <c r="E5875" t="s">
        <v>210</v>
      </c>
      <c r="F5875" t="s">
        <v>211</v>
      </c>
      <c r="G5875">
        <v>5031</v>
      </c>
      <c r="H5875" t="s">
        <v>209</v>
      </c>
      <c r="I5875">
        <v>63300056</v>
      </c>
      <c r="J5875" t="s">
        <v>1536</v>
      </c>
      <c r="K5875" s="3"/>
      <c r="L5875" s="3">
        <v>58519.318063016151</v>
      </c>
      <c r="M5875" s="3">
        <v>60274.897604906633</v>
      </c>
      <c r="N5875" s="107"/>
      <c r="O5875" s="100"/>
      <c r="P5875" s="3">
        <f t="shared" si="91"/>
        <v>118794.21566792278</v>
      </c>
    </row>
    <row r="5876" spans="1:16" x14ac:dyDescent="0.35">
      <c r="A5876" t="s">
        <v>76</v>
      </c>
      <c r="C5876" t="s">
        <v>19</v>
      </c>
      <c r="D5876" t="s">
        <v>103</v>
      </c>
      <c r="E5876" t="s">
        <v>210</v>
      </c>
      <c r="F5876" t="s">
        <v>211</v>
      </c>
      <c r="G5876">
        <v>5031</v>
      </c>
      <c r="H5876" t="s">
        <v>209</v>
      </c>
      <c r="I5876">
        <v>63300075</v>
      </c>
      <c r="J5876" t="s">
        <v>1480</v>
      </c>
      <c r="K5876" s="3"/>
      <c r="L5876" s="3">
        <v>36646.996733440108</v>
      </c>
      <c r="M5876" s="3">
        <v>36646.996733440108</v>
      </c>
      <c r="N5876" s="107"/>
      <c r="O5876" s="100"/>
      <c r="P5876" s="3">
        <f t="shared" si="91"/>
        <v>73293.993466880216</v>
      </c>
    </row>
    <row r="5877" spans="1:16" x14ac:dyDescent="0.35">
      <c r="A5877" t="s">
        <v>76</v>
      </c>
      <c r="C5877" t="s">
        <v>19</v>
      </c>
      <c r="D5877" t="s">
        <v>103</v>
      </c>
      <c r="E5877" t="s">
        <v>212</v>
      </c>
      <c r="F5877" t="s">
        <v>213</v>
      </c>
      <c r="G5877">
        <v>5031</v>
      </c>
      <c r="H5877" t="s">
        <v>209</v>
      </c>
      <c r="I5877">
        <v>63300030</v>
      </c>
      <c r="J5877" t="s">
        <v>1488</v>
      </c>
      <c r="K5877" s="3"/>
      <c r="L5877" s="3">
        <v>15438</v>
      </c>
      <c r="M5877" s="3">
        <v>15438</v>
      </c>
      <c r="N5877" s="107"/>
      <c r="O5877" s="100"/>
      <c r="P5877" s="3">
        <f t="shared" si="91"/>
        <v>30876</v>
      </c>
    </row>
    <row r="5878" spans="1:16" x14ac:dyDescent="0.35">
      <c r="A5878" t="s">
        <v>76</v>
      </c>
      <c r="C5878" t="s">
        <v>19</v>
      </c>
      <c r="D5878" t="s">
        <v>103</v>
      </c>
      <c r="E5878" t="s">
        <v>212</v>
      </c>
      <c r="F5878" t="s">
        <v>213</v>
      </c>
      <c r="G5878">
        <v>5031</v>
      </c>
      <c r="H5878" t="s">
        <v>209</v>
      </c>
      <c r="I5878">
        <v>63300033</v>
      </c>
      <c r="J5878" t="s">
        <v>1661</v>
      </c>
      <c r="K5878" s="3"/>
      <c r="L5878" s="3">
        <v>1656</v>
      </c>
      <c r="M5878" s="3">
        <v>1656</v>
      </c>
      <c r="N5878" s="107"/>
      <c r="O5878" s="100"/>
      <c r="P5878" s="3">
        <f t="shared" si="91"/>
        <v>3312</v>
      </c>
    </row>
    <row r="5879" spans="1:16" x14ac:dyDescent="0.35">
      <c r="A5879" t="s">
        <v>76</v>
      </c>
      <c r="C5879" t="s">
        <v>19</v>
      </c>
      <c r="D5879" t="s">
        <v>103</v>
      </c>
      <c r="E5879" t="s">
        <v>212</v>
      </c>
      <c r="F5879" t="s">
        <v>213</v>
      </c>
      <c r="G5879">
        <v>5031</v>
      </c>
      <c r="H5879" t="s">
        <v>209</v>
      </c>
      <c r="I5879">
        <v>63300056</v>
      </c>
      <c r="J5879" t="s">
        <v>1536</v>
      </c>
      <c r="K5879" s="3"/>
      <c r="L5879" s="3">
        <v>79114.532983199999</v>
      </c>
      <c r="M5879" s="3">
        <v>81487.968972696006</v>
      </c>
      <c r="N5879" s="107"/>
      <c r="O5879" s="100"/>
      <c r="P5879" s="3">
        <f t="shared" si="91"/>
        <v>160602.501955896</v>
      </c>
    </row>
    <row r="5880" spans="1:16" x14ac:dyDescent="0.35">
      <c r="A5880" t="s">
        <v>76</v>
      </c>
      <c r="C5880" t="s">
        <v>19</v>
      </c>
      <c r="D5880" t="s">
        <v>103</v>
      </c>
      <c r="E5880" t="s">
        <v>212</v>
      </c>
      <c r="F5880" t="s">
        <v>213</v>
      </c>
      <c r="G5880">
        <v>5031</v>
      </c>
      <c r="H5880" t="s">
        <v>209</v>
      </c>
      <c r="I5880">
        <v>63300060</v>
      </c>
      <c r="J5880" t="s">
        <v>1546</v>
      </c>
      <c r="K5880" s="3"/>
      <c r="L5880" s="3">
        <v>1750</v>
      </c>
      <c r="M5880" s="3">
        <v>1750</v>
      </c>
      <c r="N5880" s="107"/>
      <c r="O5880" s="100"/>
      <c r="P5880" s="3">
        <f t="shared" si="91"/>
        <v>3500</v>
      </c>
    </row>
    <row r="5881" spans="1:16" x14ac:dyDescent="0.35">
      <c r="A5881" t="s">
        <v>76</v>
      </c>
      <c r="C5881" t="s">
        <v>19</v>
      </c>
      <c r="D5881" t="s">
        <v>103</v>
      </c>
      <c r="E5881" t="s">
        <v>212</v>
      </c>
      <c r="F5881" t="s">
        <v>213</v>
      </c>
      <c r="G5881">
        <v>5031</v>
      </c>
      <c r="H5881" t="s">
        <v>209</v>
      </c>
      <c r="I5881">
        <v>63300075</v>
      </c>
      <c r="J5881" t="s">
        <v>1480</v>
      </c>
      <c r="K5881" s="3"/>
      <c r="L5881" s="3">
        <v>200</v>
      </c>
      <c r="M5881" s="3">
        <v>200</v>
      </c>
      <c r="N5881" s="107"/>
      <c r="O5881" s="100"/>
      <c r="P5881" s="3">
        <f t="shared" si="91"/>
        <v>400</v>
      </c>
    </row>
    <row r="5882" spans="1:16" x14ac:dyDescent="0.35">
      <c r="A5882" t="s">
        <v>76</v>
      </c>
      <c r="C5882" t="s">
        <v>19</v>
      </c>
      <c r="D5882" t="s">
        <v>103</v>
      </c>
      <c r="E5882" t="s">
        <v>212</v>
      </c>
      <c r="F5882" t="s">
        <v>213</v>
      </c>
      <c r="G5882">
        <v>5031</v>
      </c>
      <c r="H5882" t="s">
        <v>209</v>
      </c>
      <c r="I5882">
        <v>63300150</v>
      </c>
      <c r="J5882" t="s">
        <v>1680</v>
      </c>
      <c r="K5882" s="3"/>
      <c r="L5882" s="3">
        <v>101700</v>
      </c>
      <c r="M5882" s="3">
        <v>101700</v>
      </c>
      <c r="N5882" s="107"/>
      <c r="O5882" s="100"/>
      <c r="P5882" s="3">
        <f t="shared" si="91"/>
        <v>203400</v>
      </c>
    </row>
    <row r="5883" spans="1:16" x14ac:dyDescent="0.35">
      <c r="A5883" t="s">
        <v>76</v>
      </c>
      <c r="C5883" t="s">
        <v>19</v>
      </c>
      <c r="D5883" t="s">
        <v>103</v>
      </c>
      <c r="E5883" t="s">
        <v>190</v>
      </c>
      <c r="F5883" t="s">
        <v>191</v>
      </c>
      <c r="G5883">
        <v>5150</v>
      </c>
      <c r="H5883" t="s">
        <v>192</v>
      </c>
      <c r="I5883">
        <v>63300030</v>
      </c>
      <c r="J5883" t="s">
        <v>1488</v>
      </c>
      <c r="K5883" s="3"/>
      <c r="L5883" s="3">
        <v>6072.0000000000009</v>
      </c>
      <c r="M5883" s="3">
        <v>6300.0000000000018</v>
      </c>
      <c r="N5883" s="107"/>
      <c r="O5883" s="100"/>
      <c r="P5883" s="3">
        <f t="shared" si="91"/>
        <v>12372.000000000004</v>
      </c>
    </row>
    <row r="5884" spans="1:16" x14ac:dyDescent="0.35">
      <c r="A5884" t="s">
        <v>76</v>
      </c>
      <c r="C5884" t="s">
        <v>19</v>
      </c>
      <c r="D5884" t="s">
        <v>103</v>
      </c>
      <c r="E5884" t="s">
        <v>190</v>
      </c>
      <c r="F5884" t="s">
        <v>191</v>
      </c>
      <c r="G5884">
        <v>5150</v>
      </c>
      <c r="H5884" t="s">
        <v>192</v>
      </c>
      <c r="I5884">
        <v>63300033</v>
      </c>
      <c r="J5884" t="s">
        <v>1661</v>
      </c>
      <c r="K5884" s="3"/>
      <c r="L5884" s="3">
        <v>43003.000000000007</v>
      </c>
      <c r="M5884" s="3">
        <v>43963.000000000007</v>
      </c>
      <c r="N5884" s="107"/>
      <c r="O5884" s="100"/>
      <c r="P5884" s="3">
        <f t="shared" si="91"/>
        <v>86966.000000000015</v>
      </c>
    </row>
    <row r="5885" spans="1:16" x14ac:dyDescent="0.35">
      <c r="A5885" t="s">
        <v>76</v>
      </c>
      <c r="C5885" t="s">
        <v>19</v>
      </c>
      <c r="D5885" t="s">
        <v>103</v>
      </c>
      <c r="E5885" t="s">
        <v>190</v>
      </c>
      <c r="F5885" t="s">
        <v>191</v>
      </c>
      <c r="G5885">
        <v>5150</v>
      </c>
      <c r="H5885" t="s">
        <v>192</v>
      </c>
      <c r="I5885">
        <v>63300056</v>
      </c>
      <c r="J5885" t="s">
        <v>1536</v>
      </c>
      <c r="K5885" s="3"/>
      <c r="L5885" s="3">
        <v>381274.96143810154</v>
      </c>
      <c r="M5885" s="3">
        <v>392713.2102812446</v>
      </c>
      <c r="N5885" s="107"/>
      <c r="O5885" s="100"/>
      <c r="P5885" s="3">
        <f t="shared" si="91"/>
        <v>773988.1717193462</v>
      </c>
    </row>
    <row r="5886" spans="1:16" x14ac:dyDescent="0.35">
      <c r="A5886" t="s">
        <v>76</v>
      </c>
      <c r="C5886" t="s">
        <v>19</v>
      </c>
      <c r="D5886" t="s">
        <v>103</v>
      </c>
      <c r="E5886" t="s">
        <v>190</v>
      </c>
      <c r="F5886" t="s">
        <v>191</v>
      </c>
      <c r="G5886">
        <v>5150</v>
      </c>
      <c r="H5886" t="s">
        <v>192</v>
      </c>
      <c r="I5886">
        <v>63300060</v>
      </c>
      <c r="J5886" t="s">
        <v>1546</v>
      </c>
      <c r="K5886" s="3"/>
      <c r="L5886" s="3">
        <v>194764.00000000003</v>
      </c>
      <c r="M5886" s="3">
        <v>220664.00000000006</v>
      </c>
      <c r="N5886" s="107"/>
      <c r="O5886" s="100"/>
      <c r="P5886" s="3">
        <f t="shared" si="91"/>
        <v>415428.00000000012</v>
      </c>
    </row>
    <row r="5887" spans="1:16" x14ac:dyDescent="0.35">
      <c r="A5887" t="s">
        <v>76</v>
      </c>
      <c r="C5887" t="s">
        <v>19</v>
      </c>
      <c r="D5887" t="s">
        <v>103</v>
      </c>
      <c r="E5887" t="s">
        <v>190</v>
      </c>
      <c r="F5887" t="s">
        <v>191</v>
      </c>
      <c r="G5887">
        <v>5150</v>
      </c>
      <c r="H5887" t="s">
        <v>192</v>
      </c>
      <c r="I5887">
        <v>63300070</v>
      </c>
      <c r="J5887" t="s">
        <v>1658</v>
      </c>
      <c r="K5887" s="3"/>
      <c r="L5887" s="3">
        <v>-31989.000000000007</v>
      </c>
      <c r="M5887" s="3">
        <v>-31989.000000000007</v>
      </c>
      <c r="N5887" s="107"/>
      <c r="O5887" s="100"/>
      <c r="P5887" s="3">
        <f t="shared" si="91"/>
        <v>-63978.000000000015</v>
      </c>
    </row>
    <row r="5888" spans="1:16" x14ac:dyDescent="0.35">
      <c r="A5888" t="s">
        <v>76</v>
      </c>
      <c r="C5888" t="s">
        <v>19</v>
      </c>
      <c r="D5888" t="s">
        <v>103</v>
      </c>
      <c r="E5888" t="s">
        <v>190</v>
      </c>
      <c r="F5888" t="s">
        <v>191</v>
      </c>
      <c r="G5888">
        <v>5150</v>
      </c>
      <c r="H5888" t="s">
        <v>192</v>
      </c>
      <c r="I5888">
        <v>63300135</v>
      </c>
      <c r="J5888" t="s">
        <v>1895</v>
      </c>
      <c r="K5888" s="3"/>
      <c r="L5888" s="3">
        <v>3600.0000000000009</v>
      </c>
      <c r="M5888" s="3">
        <v>3600.0000000000009</v>
      </c>
      <c r="N5888" s="107"/>
      <c r="O5888" s="100"/>
      <c r="P5888" s="3">
        <f t="shared" si="91"/>
        <v>7200.0000000000018</v>
      </c>
    </row>
    <row r="5889" spans="1:16" x14ac:dyDescent="0.35">
      <c r="A5889" t="s">
        <v>76</v>
      </c>
      <c r="C5889" t="s">
        <v>19</v>
      </c>
      <c r="D5889" t="s">
        <v>103</v>
      </c>
      <c r="E5889" t="s">
        <v>190</v>
      </c>
      <c r="F5889" t="s">
        <v>191</v>
      </c>
      <c r="G5889">
        <v>5150</v>
      </c>
      <c r="H5889" t="s">
        <v>192</v>
      </c>
      <c r="I5889">
        <v>63300150</v>
      </c>
      <c r="J5889" t="s">
        <v>1680</v>
      </c>
      <c r="K5889" s="3"/>
      <c r="L5889" s="3">
        <v>224233.00000000006</v>
      </c>
      <c r="M5889" s="3">
        <v>226249.00000000006</v>
      </c>
      <c r="N5889" s="107"/>
      <c r="O5889" s="100"/>
      <c r="P5889" s="3">
        <f t="shared" si="91"/>
        <v>450482.00000000012</v>
      </c>
    </row>
    <row r="5890" spans="1:16" x14ac:dyDescent="0.35">
      <c r="A5890" t="s">
        <v>76</v>
      </c>
      <c r="C5890" t="s">
        <v>19</v>
      </c>
      <c r="D5890" t="s">
        <v>103</v>
      </c>
      <c r="E5890" t="s">
        <v>190</v>
      </c>
      <c r="F5890" t="s">
        <v>191</v>
      </c>
      <c r="G5890">
        <v>5150</v>
      </c>
      <c r="H5890" t="s">
        <v>192</v>
      </c>
      <c r="I5890">
        <v>63300155</v>
      </c>
      <c r="J5890" t="s">
        <v>1877</v>
      </c>
      <c r="K5890" s="3"/>
      <c r="L5890" s="3">
        <v>20000.000000000004</v>
      </c>
      <c r="M5890" s="3">
        <v>20000.000000000004</v>
      </c>
      <c r="N5890" s="107"/>
      <c r="O5890" s="100"/>
      <c r="P5890" s="3">
        <f t="shared" si="91"/>
        <v>40000.000000000007</v>
      </c>
    </row>
    <row r="5891" spans="1:16" x14ac:dyDescent="0.35">
      <c r="A5891" t="s">
        <v>76</v>
      </c>
      <c r="C5891" t="s">
        <v>19</v>
      </c>
      <c r="D5891" t="s">
        <v>103</v>
      </c>
      <c r="E5891" t="s">
        <v>190</v>
      </c>
      <c r="F5891" t="s">
        <v>191</v>
      </c>
      <c r="G5891">
        <v>5150</v>
      </c>
      <c r="H5891" t="s">
        <v>192</v>
      </c>
      <c r="I5891">
        <v>63300160</v>
      </c>
      <c r="J5891" t="s">
        <v>1878</v>
      </c>
      <c r="K5891" s="3"/>
      <c r="L5891" s="3">
        <v>75000.000000000015</v>
      </c>
      <c r="M5891" s="3">
        <v>76800.000000000015</v>
      </c>
      <c r="N5891" s="107"/>
      <c r="O5891" s="100"/>
      <c r="P5891" s="3">
        <f t="shared" si="91"/>
        <v>151800.00000000003</v>
      </c>
    </row>
    <row r="5892" spans="1:16" x14ac:dyDescent="0.35">
      <c r="A5892" t="s">
        <v>76</v>
      </c>
      <c r="C5892" t="s">
        <v>19</v>
      </c>
      <c r="D5892" t="s">
        <v>103</v>
      </c>
      <c r="E5892" t="s">
        <v>193</v>
      </c>
      <c r="F5892" t="s">
        <v>194</v>
      </c>
      <c r="G5892">
        <v>5150</v>
      </c>
      <c r="H5892" t="s">
        <v>192</v>
      </c>
      <c r="I5892">
        <v>63300030</v>
      </c>
      <c r="J5892" t="s">
        <v>1488</v>
      </c>
      <c r="K5892" s="3"/>
      <c r="L5892" s="3">
        <v>68030.000000000015</v>
      </c>
      <c r="M5892" s="3">
        <v>68630.000000000015</v>
      </c>
      <c r="N5892" s="107"/>
      <c r="O5892" s="100"/>
      <c r="P5892" s="3">
        <f t="shared" ref="P5892:P5955" si="92">SUM(L5892:N5892)</f>
        <v>136660.00000000003</v>
      </c>
    </row>
    <row r="5893" spans="1:16" x14ac:dyDescent="0.35">
      <c r="A5893" t="s">
        <v>76</v>
      </c>
      <c r="C5893" t="s">
        <v>19</v>
      </c>
      <c r="D5893" t="s">
        <v>103</v>
      </c>
      <c r="E5893" t="s">
        <v>193</v>
      </c>
      <c r="F5893" t="s">
        <v>194</v>
      </c>
      <c r="G5893">
        <v>5150</v>
      </c>
      <c r="H5893" t="s">
        <v>192</v>
      </c>
      <c r="I5893">
        <v>63300033</v>
      </c>
      <c r="J5893" t="s">
        <v>1661</v>
      </c>
      <c r="K5893" s="3"/>
      <c r="L5893" s="3">
        <v>48647.000000000007</v>
      </c>
      <c r="M5893" s="3">
        <v>48827.000000000007</v>
      </c>
      <c r="N5893" s="107"/>
      <c r="O5893" s="100"/>
      <c r="P5893" s="3">
        <f t="shared" si="92"/>
        <v>97474.000000000015</v>
      </c>
    </row>
    <row r="5894" spans="1:16" x14ac:dyDescent="0.35">
      <c r="A5894" t="s">
        <v>76</v>
      </c>
      <c r="C5894" t="s">
        <v>19</v>
      </c>
      <c r="D5894" t="s">
        <v>103</v>
      </c>
      <c r="E5894" t="s">
        <v>193</v>
      </c>
      <c r="F5894" t="s">
        <v>194</v>
      </c>
      <c r="G5894">
        <v>5150</v>
      </c>
      <c r="H5894" t="s">
        <v>192</v>
      </c>
      <c r="I5894">
        <v>63300056</v>
      </c>
      <c r="J5894" t="s">
        <v>1536</v>
      </c>
      <c r="K5894" s="3"/>
      <c r="L5894" s="3">
        <v>889534.68285809993</v>
      </c>
      <c r="M5894" s="3">
        <v>916220.7233438429</v>
      </c>
      <c r="N5894" s="107"/>
      <c r="O5894" s="100"/>
      <c r="P5894" s="3">
        <f t="shared" si="92"/>
        <v>1805755.4062019428</v>
      </c>
    </row>
    <row r="5895" spans="1:16" x14ac:dyDescent="0.35">
      <c r="A5895" t="s">
        <v>76</v>
      </c>
      <c r="C5895" t="s">
        <v>19</v>
      </c>
      <c r="D5895" t="s">
        <v>103</v>
      </c>
      <c r="E5895" t="s">
        <v>193</v>
      </c>
      <c r="F5895" t="s">
        <v>194</v>
      </c>
      <c r="G5895">
        <v>5150</v>
      </c>
      <c r="H5895" t="s">
        <v>192</v>
      </c>
      <c r="I5895">
        <v>63300060</v>
      </c>
      <c r="J5895" t="s">
        <v>1546</v>
      </c>
      <c r="K5895" s="3"/>
      <c r="L5895" s="3">
        <v>114000.00000000003</v>
      </c>
      <c r="M5895" s="3">
        <v>116700.00000000003</v>
      </c>
      <c r="N5895" s="107"/>
      <c r="O5895" s="100"/>
      <c r="P5895" s="3">
        <f t="shared" si="92"/>
        <v>230700.00000000006</v>
      </c>
    </row>
    <row r="5896" spans="1:16" x14ac:dyDescent="0.35">
      <c r="A5896" t="s">
        <v>76</v>
      </c>
      <c r="C5896" t="s">
        <v>19</v>
      </c>
      <c r="D5896" t="s">
        <v>103</v>
      </c>
      <c r="E5896" t="s">
        <v>193</v>
      </c>
      <c r="F5896" t="s">
        <v>194</v>
      </c>
      <c r="G5896">
        <v>5150</v>
      </c>
      <c r="H5896" t="s">
        <v>192</v>
      </c>
      <c r="I5896">
        <v>63300150</v>
      </c>
      <c r="J5896" t="s">
        <v>1680</v>
      </c>
      <c r="K5896" s="3"/>
      <c r="L5896" s="3">
        <v>9792.0000000000018</v>
      </c>
      <c r="M5896" s="3">
        <v>9792.0000000000018</v>
      </c>
      <c r="N5896" s="107"/>
      <c r="O5896" s="100"/>
      <c r="P5896" s="3">
        <f t="shared" si="92"/>
        <v>19584.000000000004</v>
      </c>
    </row>
    <row r="5897" spans="1:16" x14ac:dyDescent="0.35">
      <c r="A5897" t="s">
        <v>76</v>
      </c>
      <c r="C5897" t="s">
        <v>19</v>
      </c>
      <c r="D5897" t="s">
        <v>103</v>
      </c>
      <c r="E5897" t="s">
        <v>193</v>
      </c>
      <c r="F5897" t="s">
        <v>194</v>
      </c>
      <c r="G5897">
        <v>5150</v>
      </c>
      <c r="H5897" t="s">
        <v>192</v>
      </c>
      <c r="I5897">
        <v>63300155</v>
      </c>
      <c r="J5897" t="s">
        <v>1877</v>
      </c>
      <c r="K5897" s="3"/>
      <c r="L5897" s="3">
        <v>1686.0000000000005</v>
      </c>
      <c r="M5897" s="3">
        <v>1740.0000000000005</v>
      </c>
      <c r="N5897" s="107"/>
      <c r="O5897" s="100"/>
      <c r="P5897" s="3">
        <f t="shared" si="92"/>
        <v>3426.0000000000009</v>
      </c>
    </row>
    <row r="5898" spans="1:16" x14ac:dyDescent="0.35">
      <c r="A5898" t="s">
        <v>76</v>
      </c>
      <c r="C5898" t="s">
        <v>19</v>
      </c>
      <c r="D5898" t="s">
        <v>103</v>
      </c>
      <c r="E5898" t="s">
        <v>193</v>
      </c>
      <c r="F5898" t="s">
        <v>194</v>
      </c>
      <c r="G5898">
        <v>5150</v>
      </c>
      <c r="H5898" t="s">
        <v>192</v>
      </c>
      <c r="I5898">
        <v>63300160</v>
      </c>
      <c r="J5898" t="s">
        <v>1878</v>
      </c>
      <c r="K5898" s="3"/>
      <c r="L5898" s="3">
        <v>1200.0000000000002</v>
      </c>
      <c r="M5898" s="3">
        <v>1200.0000000000002</v>
      </c>
      <c r="N5898" s="107"/>
      <c r="O5898" s="100"/>
      <c r="P5898" s="3">
        <f t="shared" si="92"/>
        <v>2400.0000000000005</v>
      </c>
    </row>
    <row r="5899" spans="1:16" x14ac:dyDescent="0.35">
      <c r="A5899" t="s">
        <v>76</v>
      </c>
      <c r="C5899" t="s">
        <v>19</v>
      </c>
      <c r="D5899" t="s">
        <v>103</v>
      </c>
      <c r="E5899" t="s">
        <v>195</v>
      </c>
      <c r="F5899" t="s">
        <v>196</v>
      </c>
      <c r="G5899">
        <v>5150</v>
      </c>
      <c r="H5899" t="s">
        <v>192</v>
      </c>
      <c r="I5899">
        <v>63300056</v>
      </c>
      <c r="J5899" t="s">
        <v>1536</v>
      </c>
      <c r="K5899" s="3"/>
      <c r="L5899" s="3">
        <v>55897.959899699687</v>
      </c>
      <c r="M5899" s="3">
        <v>57574.898696690681</v>
      </c>
      <c r="N5899" s="107"/>
      <c r="O5899" s="100"/>
      <c r="P5899" s="3">
        <f t="shared" si="92"/>
        <v>113472.85859639038</v>
      </c>
    </row>
    <row r="5900" spans="1:16" x14ac:dyDescent="0.35">
      <c r="A5900" t="s">
        <v>76</v>
      </c>
      <c r="C5900" t="s">
        <v>19</v>
      </c>
      <c r="D5900" t="s">
        <v>103</v>
      </c>
      <c r="E5900" t="s">
        <v>195</v>
      </c>
      <c r="F5900" t="s">
        <v>196</v>
      </c>
      <c r="G5900">
        <v>5150</v>
      </c>
      <c r="H5900" t="s">
        <v>192</v>
      </c>
      <c r="I5900">
        <v>63300060</v>
      </c>
      <c r="J5900" t="s">
        <v>1546</v>
      </c>
      <c r="K5900" s="3"/>
      <c r="L5900" s="3">
        <v>166000.00000000017</v>
      </c>
      <c r="M5900" s="3">
        <v>134625.00000000015</v>
      </c>
      <c r="N5900" s="107"/>
      <c r="O5900" s="100"/>
      <c r="P5900" s="3">
        <f t="shared" si="92"/>
        <v>300625.00000000035</v>
      </c>
    </row>
    <row r="5901" spans="1:16" x14ac:dyDescent="0.35">
      <c r="A5901" t="s">
        <v>76</v>
      </c>
      <c r="C5901" t="s">
        <v>19</v>
      </c>
      <c r="D5901" t="s">
        <v>103</v>
      </c>
      <c r="E5901" t="s">
        <v>195</v>
      </c>
      <c r="F5901" t="s">
        <v>196</v>
      </c>
      <c r="G5901">
        <v>5150</v>
      </c>
      <c r="H5901" t="s">
        <v>192</v>
      </c>
      <c r="I5901">
        <v>63300150</v>
      </c>
      <c r="J5901" t="s">
        <v>1680</v>
      </c>
      <c r="K5901" s="3"/>
      <c r="L5901" s="3">
        <v>719712.00000000081</v>
      </c>
      <c r="M5901" s="3">
        <v>93348.000000000102</v>
      </c>
      <c r="N5901" s="107"/>
      <c r="O5901" s="100"/>
      <c r="P5901" s="3">
        <f t="shared" si="92"/>
        <v>813060.00000000093</v>
      </c>
    </row>
    <row r="5902" spans="1:16" x14ac:dyDescent="0.35">
      <c r="A5902" t="s">
        <v>76</v>
      </c>
      <c r="C5902" t="s">
        <v>19</v>
      </c>
      <c r="D5902" t="s">
        <v>103</v>
      </c>
      <c r="E5902" t="s">
        <v>197</v>
      </c>
      <c r="F5902" t="s">
        <v>198</v>
      </c>
      <c r="G5902">
        <v>5150</v>
      </c>
      <c r="H5902" t="s">
        <v>192</v>
      </c>
      <c r="I5902">
        <v>63300030</v>
      </c>
      <c r="J5902" t="s">
        <v>1488</v>
      </c>
      <c r="K5902" s="3"/>
      <c r="L5902" s="3">
        <v>6347.9999999999982</v>
      </c>
      <c r="M5902" s="3">
        <v>6539.9999999999982</v>
      </c>
      <c r="N5902" s="107"/>
      <c r="O5902" s="100"/>
      <c r="P5902" s="3">
        <f t="shared" si="92"/>
        <v>12887.999999999996</v>
      </c>
    </row>
    <row r="5903" spans="1:16" x14ac:dyDescent="0.35">
      <c r="A5903" t="s">
        <v>76</v>
      </c>
      <c r="C5903" t="s">
        <v>19</v>
      </c>
      <c r="D5903" t="s">
        <v>103</v>
      </c>
      <c r="E5903" t="s">
        <v>197</v>
      </c>
      <c r="F5903" t="s">
        <v>198</v>
      </c>
      <c r="G5903">
        <v>5150</v>
      </c>
      <c r="H5903" t="s">
        <v>192</v>
      </c>
      <c r="I5903">
        <v>63300033</v>
      </c>
      <c r="J5903" t="s">
        <v>1661</v>
      </c>
      <c r="K5903" s="3"/>
      <c r="L5903" s="3">
        <v>16619.999999999996</v>
      </c>
      <c r="M5903" s="3">
        <v>17039.999999999996</v>
      </c>
      <c r="N5903" s="107"/>
      <c r="O5903" s="100"/>
      <c r="P5903" s="3">
        <f t="shared" si="92"/>
        <v>33659.999999999993</v>
      </c>
    </row>
    <row r="5904" spans="1:16" x14ac:dyDescent="0.35">
      <c r="A5904" t="s">
        <v>76</v>
      </c>
      <c r="C5904" t="s">
        <v>19</v>
      </c>
      <c r="D5904" t="s">
        <v>103</v>
      </c>
      <c r="E5904" t="s">
        <v>197</v>
      </c>
      <c r="F5904" t="s">
        <v>198</v>
      </c>
      <c r="G5904">
        <v>5150</v>
      </c>
      <c r="H5904" t="s">
        <v>192</v>
      </c>
      <c r="I5904">
        <v>63300052</v>
      </c>
      <c r="J5904" t="s">
        <v>1541</v>
      </c>
      <c r="K5904" s="3"/>
      <c r="L5904" s="3">
        <v>397932.35947500321</v>
      </c>
      <c r="M5904" s="3">
        <v>409870.33025925327</v>
      </c>
      <c r="N5904" s="107"/>
      <c r="O5904" s="100"/>
      <c r="P5904" s="3">
        <f t="shared" si="92"/>
        <v>807802.68973425648</v>
      </c>
    </row>
    <row r="5905" spans="1:16" x14ac:dyDescent="0.35">
      <c r="A5905" t="s">
        <v>76</v>
      </c>
      <c r="C5905" t="s">
        <v>19</v>
      </c>
      <c r="D5905" t="s">
        <v>103</v>
      </c>
      <c r="E5905" t="s">
        <v>197</v>
      </c>
      <c r="F5905" t="s">
        <v>198</v>
      </c>
      <c r="G5905">
        <v>5150</v>
      </c>
      <c r="H5905" t="s">
        <v>192</v>
      </c>
      <c r="I5905">
        <v>63300056</v>
      </c>
      <c r="J5905" t="s">
        <v>1536</v>
      </c>
      <c r="K5905" s="3"/>
      <c r="L5905" s="3">
        <v>1352171.3733465108</v>
      </c>
      <c r="M5905" s="3">
        <v>1392736.5145469063</v>
      </c>
      <c r="N5905" s="107"/>
      <c r="O5905" s="100"/>
      <c r="P5905" s="3">
        <f t="shared" si="92"/>
        <v>2744907.8878934169</v>
      </c>
    </row>
    <row r="5906" spans="1:16" x14ac:dyDescent="0.35">
      <c r="A5906" t="s">
        <v>76</v>
      </c>
      <c r="C5906" t="s">
        <v>19</v>
      </c>
      <c r="D5906" t="s">
        <v>103</v>
      </c>
      <c r="E5906" t="s">
        <v>197</v>
      </c>
      <c r="F5906" t="s">
        <v>198</v>
      </c>
      <c r="G5906">
        <v>5150</v>
      </c>
      <c r="H5906" t="s">
        <v>192</v>
      </c>
      <c r="I5906">
        <v>63300060</v>
      </c>
      <c r="J5906" t="s">
        <v>1546</v>
      </c>
      <c r="K5906" s="3"/>
      <c r="L5906" s="3">
        <v>567556.99999999988</v>
      </c>
      <c r="M5906" s="3">
        <v>574816.99999999988</v>
      </c>
      <c r="N5906" s="107"/>
      <c r="O5906" s="100"/>
      <c r="P5906" s="3">
        <f t="shared" si="92"/>
        <v>1142373.9999999998</v>
      </c>
    </row>
    <row r="5907" spans="1:16" x14ac:dyDescent="0.35">
      <c r="A5907" t="s">
        <v>76</v>
      </c>
      <c r="C5907" t="s">
        <v>19</v>
      </c>
      <c r="D5907" t="s">
        <v>103</v>
      </c>
      <c r="E5907" t="s">
        <v>197</v>
      </c>
      <c r="F5907" t="s">
        <v>198</v>
      </c>
      <c r="G5907">
        <v>5150</v>
      </c>
      <c r="H5907" t="s">
        <v>192</v>
      </c>
      <c r="I5907">
        <v>63300150</v>
      </c>
      <c r="J5907" t="s">
        <v>1680</v>
      </c>
      <c r="K5907" s="3"/>
      <c r="L5907" s="3">
        <v>275262.99999999994</v>
      </c>
      <c r="M5907" s="3">
        <v>191162.99999999997</v>
      </c>
      <c r="N5907" s="107"/>
      <c r="O5907" s="100"/>
      <c r="P5907" s="3">
        <f t="shared" si="92"/>
        <v>466425.99999999988</v>
      </c>
    </row>
    <row r="5908" spans="1:16" x14ac:dyDescent="0.35">
      <c r="A5908" t="s">
        <v>76</v>
      </c>
      <c r="C5908" t="s">
        <v>19</v>
      </c>
      <c r="D5908" t="s">
        <v>103</v>
      </c>
      <c r="E5908" t="s">
        <v>197</v>
      </c>
      <c r="F5908" t="s">
        <v>198</v>
      </c>
      <c r="G5908">
        <v>5150</v>
      </c>
      <c r="H5908" t="s">
        <v>192</v>
      </c>
      <c r="I5908">
        <v>63300160</v>
      </c>
      <c r="J5908" t="s">
        <v>1878</v>
      </c>
      <c r="K5908" s="3"/>
      <c r="L5908" s="3">
        <v>15599.999999999996</v>
      </c>
      <c r="M5908" s="3">
        <v>15959.999999999996</v>
      </c>
      <c r="N5908" s="107"/>
      <c r="O5908" s="100"/>
      <c r="P5908" s="3">
        <f t="shared" si="92"/>
        <v>31559.999999999993</v>
      </c>
    </row>
    <row r="5909" spans="1:16" x14ac:dyDescent="0.35">
      <c r="A5909" t="s">
        <v>76</v>
      </c>
      <c r="C5909" t="s">
        <v>19</v>
      </c>
      <c r="D5909" t="s">
        <v>103</v>
      </c>
      <c r="E5909" t="s">
        <v>199</v>
      </c>
      <c r="F5909" t="s">
        <v>200</v>
      </c>
      <c r="G5909">
        <v>5150</v>
      </c>
      <c r="H5909" t="s">
        <v>192</v>
      </c>
      <c r="I5909">
        <v>63300030</v>
      </c>
      <c r="J5909" t="s">
        <v>1488</v>
      </c>
      <c r="K5909" s="3"/>
      <c r="L5909" s="3">
        <v>5880.0000000000009</v>
      </c>
      <c r="M5909" s="3">
        <v>6000.0000000000009</v>
      </c>
      <c r="N5909" s="107"/>
      <c r="O5909" s="100"/>
      <c r="P5909" s="3">
        <f t="shared" si="92"/>
        <v>11880.000000000002</v>
      </c>
    </row>
    <row r="5910" spans="1:16" x14ac:dyDescent="0.35">
      <c r="A5910" t="s">
        <v>76</v>
      </c>
      <c r="C5910" t="s">
        <v>19</v>
      </c>
      <c r="D5910" t="s">
        <v>103</v>
      </c>
      <c r="E5910" t="s">
        <v>199</v>
      </c>
      <c r="F5910" t="s">
        <v>200</v>
      </c>
      <c r="G5910">
        <v>5150</v>
      </c>
      <c r="H5910" t="s">
        <v>192</v>
      </c>
      <c r="I5910">
        <v>63300056</v>
      </c>
      <c r="J5910" t="s">
        <v>1536</v>
      </c>
      <c r="K5910" s="3"/>
      <c r="L5910" s="3">
        <v>1162474.0678569996</v>
      </c>
      <c r="M5910" s="3">
        <v>1197348.2898927096</v>
      </c>
      <c r="N5910" s="107"/>
      <c r="O5910" s="100"/>
      <c r="P5910" s="3">
        <f t="shared" si="92"/>
        <v>2359822.3577497089</v>
      </c>
    </row>
    <row r="5911" spans="1:16" x14ac:dyDescent="0.35">
      <c r="A5911" t="s">
        <v>76</v>
      </c>
      <c r="C5911" t="s">
        <v>19</v>
      </c>
      <c r="D5911" t="s">
        <v>103</v>
      </c>
      <c r="E5911" t="s">
        <v>199</v>
      </c>
      <c r="F5911" t="s">
        <v>200</v>
      </c>
      <c r="G5911">
        <v>5150</v>
      </c>
      <c r="H5911" t="s">
        <v>192</v>
      </c>
      <c r="I5911">
        <v>63300060</v>
      </c>
      <c r="J5911" t="s">
        <v>1546</v>
      </c>
      <c r="K5911" s="3"/>
      <c r="L5911" s="3">
        <v>111168.00000000003</v>
      </c>
      <c r="M5911" s="3">
        <v>111588.00000000003</v>
      </c>
      <c r="N5911" s="107"/>
      <c r="O5911" s="100"/>
      <c r="P5911" s="3">
        <f t="shared" si="92"/>
        <v>222756.00000000006</v>
      </c>
    </row>
    <row r="5912" spans="1:16" x14ac:dyDescent="0.35">
      <c r="A5912" t="s">
        <v>76</v>
      </c>
      <c r="C5912" t="s">
        <v>19</v>
      </c>
      <c r="D5912" t="s">
        <v>103</v>
      </c>
      <c r="E5912" t="s">
        <v>199</v>
      </c>
      <c r="F5912" t="s">
        <v>200</v>
      </c>
      <c r="G5912">
        <v>5150</v>
      </c>
      <c r="H5912" t="s">
        <v>192</v>
      </c>
      <c r="I5912">
        <v>63300150</v>
      </c>
      <c r="J5912" t="s">
        <v>1680</v>
      </c>
      <c r="K5912" s="3"/>
      <c r="L5912" s="3">
        <v>377000.00000000006</v>
      </c>
      <c r="M5912" s="3">
        <v>386300.00000000006</v>
      </c>
      <c r="N5912" s="107"/>
      <c r="O5912" s="100"/>
      <c r="P5912" s="3">
        <f t="shared" si="92"/>
        <v>763300.00000000012</v>
      </c>
    </row>
    <row r="5913" spans="1:16" x14ac:dyDescent="0.35">
      <c r="A5913" t="s">
        <v>76</v>
      </c>
      <c r="C5913" t="s">
        <v>19</v>
      </c>
      <c r="D5913" t="s">
        <v>103</v>
      </c>
      <c r="E5913" t="s">
        <v>1557</v>
      </c>
      <c r="F5913" t="s">
        <v>1558</v>
      </c>
      <c r="G5913">
        <v>5240</v>
      </c>
      <c r="H5913" t="s">
        <v>181</v>
      </c>
      <c r="I5913">
        <v>63300060</v>
      </c>
      <c r="J5913" t="s">
        <v>1546</v>
      </c>
      <c r="K5913" s="3"/>
      <c r="L5913" s="3">
        <v>0</v>
      </c>
      <c r="M5913" s="3">
        <v>276799.99999999988</v>
      </c>
      <c r="N5913" s="107"/>
      <c r="O5913" s="100"/>
      <c r="P5913" s="3">
        <f t="shared" si="92"/>
        <v>276799.99999999988</v>
      </c>
    </row>
    <row r="5914" spans="1:16" x14ac:dyDescent="0.35">
      <c r="A5914" t="s">
        <v>76</v>
      </c>
      <c r="C5914" t="s">
        <v>19</v>
      </c>
      <c r="D5914" t="s">
        <v>103</v>
      </c>
      <c r="E5914" t="s">
        <v>1557</v>
      </c>
      <c r="F5914" t="s">
        <v>1558</v>
      </c>
      <c r="G5914">
        <v>5240</v>
      </c>
      <c r="H5914" t="s">
        <v>181</v>
      </c>
      <c r="I5914">
        <v>63300150</v>
      </c>
      <c r="J5914" t="s">
        <v>1680</v>
      </c>
      <c r="K5914" s="3"/>
      <c r="L5914" s="3">
        <v>99119.999999999971</v>
      </c>
      <c r="M5914" s="3">
        <v>163119.99999999994</v>
      </c>
      <c r="N5914" s="107"/>
      <c r="O5914" s="100"/>
      <c r="P5914" s="3">
        <f t="shared" si="92"/>
        <v>262239.99999999988</v>
      </c>
    </row>
    <row r="5915" spans="1:16" x14ac:dyDescent="0.35">
      <c r="A5915" t="s">
        <v>76</v>
      </c>
      <c r="C5915" t="s">
        <v>19</v>
      </c>
      <c r="D5915" t="s">
        <v>103</v>
      </c>
      <c r="E5915" t="s">
        <v>179</v>
      </c>
      <c r="F5915" t="s">
        <v>180</v>
      </c>
      <c r="G5915">
        <v>5240</v>
      </c>
      <c r="H5915" t="s">
        <v>181</v>
      </c>
      <c r="I5915">
        <v>63300033</v>
      </c>
      <c r="J5915" t="s">
        <v>1661</v>
      </c>
      <c r="K5915" s="3"/>
      <c r="L5915" s="3">
        <v>99027.000000000044</v>
      </c>
      <c r="M5915" s="3">
        <v>99027.000000000044</v>
      </c>
      <c r="N5915" s="107"/>
      <c r="O5915" s="100"/>
      <c r="P5915" s="3">
        <f t="shared" si="92"/>
        <v>198054.00000000009</v>
      </c>
    </row>
    <row r="5916" spans="1:16" x14ac:dyDescent="0.35">
      <c r="A5916" t="s">
        <v>76</v>
      </c>
      <c r="C5916" t="s">
        <v>19</v>
      </c>
      <c r="D5916" t="s">
        <v>103</v>
      </c>
      <c r="E5916" t="s">
        <v>179</v>
      </c>
      <c r="F5916" t="s">
        <v>180</v>
      </c>
      <c r="G5916">
        <v>5240</v>
      </c>
      <c r="H5916" t="s">
        <v>181</v>
      </c>
      <c r="I5916">
        <v>63300056</v>
      </c>
      <c r="J5916" t="s">
        <v>1536</v>
      </c>
      <c r="K5916" s="3"/>
      <c r="L5916" s="3">
        <v>218400.39356079948</v>
      </c>
      <c r="M5916" s="3">
        <v>224952.40536762346</v>
      </c>
      <c r="N5916" s="107"/>
      <c r="O5916" s="100"/>
      <c r="P5916" s="3">
        <f t="shared" si="92"/>
        <v>443352.79892842297</v>
      </c>
    </row>
    <row r="5917" spans="1:16" x14ac:dyDescent="0.35">
      <c r="A5917" t="s">
        <v>76</v>
      </c>
      <c r="C5917" t="s">
        <v>19</v>
      </c>
      <c r="D5917" t="s">
        <v>103</v>
      </c>
      <c r="E5917" t="s">
        <v>179</v>
      </c>
      <c r="F5917" t="s">
        <v>180</v>
      </c>
      <c r="G5917">
        <v>5240</v>
      </c>
      <c r="H5917" t="s">
        <v>181</v>
      </c>
      <c r="I5917">
        <v>63300060</v>
      </c>
      <c r="J5917" t="s">
        <v>1546</v>
      </c>
      <c r="K5917" s="3"/>
      <c r="L5917" s="3">
        <v>31681.000000000015</v>
      </c>
      <c r="M5917" s="3">
        <v>31681.000000000015</v>
      </c>
      <c r="N5917" s="107"/>
      <c r="O5917" s="100"/>
      <c r="P5917" s="3">
        <f t="shared" si="92"/>
        <v>63362.000000000029</v>
      </c>
    </row>
    <row r="5918" spans="1:16" x14ac:dyDescent="0.35">
      <c r="A5918" t="s">
        <v>76</v>
      </c>
      <c r="C5918" t="s">
        <v>19</v>
      </c>
      <c r="D5918" t="s">
        <v>103</v>
      </c>
      <c r="E5918" t="s">
        <v>179</v>
      </c>
      <c r="F5918" t="s">
        <v>180</v>
      </c>
      <c r="G5918">
        <v>5240</v>
      </c>
      <c r="H5918" t="s">
        <v>181</v>
      </c>
      <c r="I5918">
        <v>63300150</v>
      </c>
      <c r="J5918" t="s">
        <v>1680</v>
      </c>
      <c r="K5918" s="3"/>
      <c r="L5918" s="3">
        <v>163978.00000000009</v>
      </c>
      <c r="M5918" s="3">
        <v>163978.00000000009</v>
      </c>
      <c r="N5918" s="107"/>
      <c r="O5918" s="100"/>
      <c r="P5918" s="3">
        <f t="shared" si="92"/>
        <v>327956.00000000017</v>
      </c>
    </row>
    <row r="5919" spans="1:16" x14ac:dyDescent="0.35">
      <c r="A5919" t="s">
        <v>76</v>
      </c>
      <c r="C5919" t="s">
        <v>19</v>
      </c>
      <c r="D5919" t="s">
        <v>103</v>
      </c>
      <c r="E5919" t="s">
        <v>179</v>
      </c>
      <c r="F5919" t="s">
        <v>180</v>
      </c>
      <c r="G5919">
        <v>5240</v>
      </c>
      <c r="H5919" t="s">
        <v>181</v>
      </c>
      <c r="I5919">
        <v>63300160</v>
      </c>
      <c r="J5919" t="s">
        <v>1878</v>
      </c>
      <c r="K5919" s="3"/>
      <c r="L5919" s="3">
        <v>11400.000000000005</v>
      </c>
      <c r="M5919" s="3">
        <v>11400.000000000005</v>
      </c>
      <c r="N5919" s="107"/>
      <c r="O5919" s="100"/>
      <c r="P5919" s="3">
        <f t="shared" si="92"/>
        <v>22800.000000000011</v>
      </c>
    </row>
    <row r="5920" spans="1:16" x14ac:dyDescent="0.35">
      <c r="A5920" t="s">
        <v>76</v>
      </c>
      <c r="C5920" t="s">
        <v>19</v>
      </c>
      <c r="D5920" t="s">
        <v>103</v>
      </c>
      <c r="E5920" t="s">
        <v>182</v>
      </c>
      <c r="F5920" t="s">
        <v>183</v>
      </c>
      <c r="G5920">
        <v>5240</v>
      </c>
      <c r="H5920" t="s">
        <v>181</v>
      </c>
      <c r="I5920">
        <v>63300030</v>
      </c>
      <c r="J5920" t="s">
        <v>1488</v>
      </c>
      <c r="K5920" s="3"/>
      <c r="L5920" s="3">
        <v>2000.0000000000005</v>
      </c>
      <c r="M5920" s="3">
        <v>2000.0000000000005</v>
      </c>
      <c r="N5920" s="107"/>
      <c r="O5920" s="100"/>
      <c r="P5920" s="3">
        <f t="shared" si="92"/>
        <v>4000.0000000000009</v>
      </c>
    </row>
    <row r="5921" spans="1:16" x14ac:dyDescent="0.35">
      <c r="A5921" t="s">
        <v>76</v>
      </c>
      <c r="C5921" t="s">
        <v>19</v>
      </c>
      <c r="D5921" t="s">
        <v>103</v>
      </c>
      <c r="E5921" t="s">
        <v>182</v>
      </c>
      <c r="F5921" t="s">
        <v>183</v>
      </c>
      <c r="G5921">
        <v>5240</v>
      </c>
      <c r="H5921" t="s">
        <v>181</v>
      </c>
      <c r="I5921">
        <v>63300056</v>
      </c>
      <c r="J5921" t="s">
        <v>1536</v>
      </c>
      <c r="K5921" s="3"/>
      <c r="L5921" s="3">
        <v>535210.74776000262</v>
      </c>
      <c r="M5921" s="3">
        <v>551267.0701928027</v>
      </c>
      <c r="N5921" s="107"/>
      <c r="O5921" s="100"/>
      <c r="P5921" s="3">
        <f t="shared" si="92"/>
        <v>1086477.8179528052</v>
      </c>
    </row>
    <row r="5922" spans="1:16" x14ac:dyDescent="0.35">
      <c r="A5922" t="s">
        <v>76</v>
      </c>
      <c r="C5922" t="s">
        <v>19</v>
      </c>
      <c r="D5922" t="s">
        <v>103</v>
      </c>
      <c r="E5922" t="s">
        <v>182</v>
      </c>
      <c r="F5922" t="s">
        <v>183</v>
      </c>
      <c r="G5922">
        <v>5240</v>
      </c>
      <c r="H5922" t="s">
        <v>181</v>
      </c>
      <c r="I5922">
        <v>63300060</v>
      </c>
      <c r="J5922" t="s">
        <v>1546</v>
      </c>
      <c r="K5922" s="3"/>
      <c r="L5922" s="3">
        <v>163592.00000000003</v>
      </c>
      <c r="M5922" s="3">
        <v>152592.00000000003</v>
      </c>
      <c r="N5922" s="107"/>
      <c r="O5922" s="100"/>
      <c r="P5922" s="3">
        <f t="shared" si="92"/>
        <v>316184.00000000006</v>
      </c>
    </row>
    <row r="5923" spans="1:16" x14ac:dyDescent="0.35">
      <c r="A5923" t="s">
        <v>76</v>
      </c>
      <c r="C5923" t="s">
        <v>19</v>
      </c>
      <c r="D5923" t="s">
        <v>103</v>
      </c>
      <c r="E5923" t="s">
        <v>182</v>
      </c>
      <c r="F5923" t="s">
        <v>183</v>
      </c>
      <c r="G5923">
        <v>5240</v>
      </c>
      <c r="H5923" t="s">
        <v>181</v>
      </c>
      <c r="I5923">
        <v>63300150</v>
      </c>
      <c r="J5923" t="s">
        <v>1680</v>
      </c>
      <c r="K5923" s="3"/>
      <c r="L5923" s="3">
        <v>142987.00000000003</v>
      </c>
      <c r="M5923" s="3">
        <v>142987.00000000003</v>
      </c>
      <c r="N5923" s="107"/>
      <c r="O5923" s="100"/>
      <c r="P5923" s="3">
        <f t="shared" si="92"/>
        <v>285974.00000000006</v>
      </c>
    </row>
    <row r="5924" spans="1:16" x14ac:dyDescent="0.35">
      <c r="A5924" t="s">
        <v>76</v>
      </c>
      <c r="C5924" t="s">
        <v>19</v>
      </c>
      <c r="D5924" t="s">
        <v>103</v>
      </c>
      <c r="E5924" t="s">
        <v>182</v>
      </c>
      <c r="F5924" t="s">
        <v>183</v>
      </c>
      <c r="G5924">
        <v>5240</v>
      </c>
      <c r="H5924" t="s">
        <v>181</v>
      </c>
      <c r="I5924">
        <v>63300160</v>
      </c>
      <c r="J5924" t="s">
        <v>1878</v>
      </c>
      <c r="K5924" s="3"/>
      <c r="L5924" s="3">
        <v>11147.000000000002</v>
      </c>
      <c r="M5924" s="3">
        <v>11147.000000000002</v>
      </c>
      <c r="N5924" s="107"/>
      <c r="O5924" s="100"/>
      <c r="P5924" s="3">
        <f t="shared" si="92"/>
        <v>22294.000000000004</v>
      </c>
    </row>
    <row r="5925" spans="1:16" x14ac:dyDescent="0.35">
      <c r="A5925" t="s">
        <v>76</v>
      </c>
      <c r="C5925" t="s">
        <v>19</v>
      </c>
      <c r="D5925" t="s">
        <v>103</v>
      </c>
      <c r="E5925" t="s">
        <v>184</v>
      </c>
      <c r="F5925" t="s">
        <v>185</v>
      </c>
      <c r="G5925">
        <v>5240</v>
      </c>
      <c r="H5925" t="s">
        <v>181</v>
      </c>
      <c r="I5925">
        <v>63300030</v>
      </c>
      <c r="J5925" t="s">
        <v>1488</v>
      </c>
      <c r="K5925" s="3"/>
      <c r="L5925" s="3">
        <v>408</v>
      </c>
      <c r="M5925" s="3">
        <v>408</v>
      </c>
      <c r="N5925" s="107"/>
      <c r="O5925" s="100"/>
      <c r="P5925" s="3">
        <f t="shared" si="92"/>
        <v>816</v>
      </c>
    </row>
    <row r="5926" spans="1:16" x14ac:dyDescent="0.35">
      <c r="A5926" t="s">
        <v>76</v>
      </c>
      <c r="C5926" t="s">
        <v>19</v>
      </c>
      <c r="D5926" t="s">
        <v>103</v>
      </c>
      <c r="E5926" t="s">
        <v>184</v>
      </c>
      <c r="F5926" t="s">
        <v>185</v>
      </c>
      <c r="G5926">
        <v>5240</v>
      </c>
      <c r="H5926" t="s">
        <v>181</v>
      </c>
      <c r="I5926">
        <v>63300052</v>
      </c>
      <c r="J5926" t="s">
        <v>1541</v>
      </c>
      <c r="K5926" s="3"/>
      <c r="L5926" s="3">
        <v>123230.66616000015</v>
      </c>
      <c r="M5926" s="3">
        <v>126927.58614480017</v>
      </c>
      <c r="N5926" s="107"/>
      <c r="O5926" s="100"/>
      <c r="P5926" s="3">
        <f t="shared" si="92"/>
        <v>250158.25230480032</v>
      </c>
    </row>
    <row r="5927" spans="1:16" x14ac:dyDescent="0.35">
      <c r="A5927" t="s">
        <v>76</v>
      </c>
      <c r="C5927" t="s">
        <v>19</v>
      </c>
      <c r="D5927" t="s">
        <v>103</v>
      </c>
      <c r="E5927" t="s">
        <v>184</v>
      </c>
      <c r="F5927" t="s">
        <v>185</v>
      </c>
      <c r="G5927">
        <v>5240</v>
      </c>
      <c r="H5927" t="s">
        <v>181</v>
      </c>
      <c r="I5927">
        <v>63300056</v>
      </c>
      <c r="J5927" t="s">
        <v>1536</v>
      </c>
      <c r="K5927" s="3"/>
      <c r="L5927" s="3">
        <v>214276.97908440029</v>
      </c>
      <c r="M5927" s="3">
        <v>220705.28845693229</v>
      </c>
      <c r="N5927" s="107"/>
      <c r="O5927" s="100"/>
      <c r="P5927" s="3">
        <f t="shared" si="92"/>
        <v>434982.26754133258</v>
      </c>
    </row>
    <row r="5928" spans="1:16" x14ac:dyDescent="0.35">
      <c r="A5928" t="s">
        <v>76</v>
      </c>
      <c r="C5928" t="s">
        <v>19</v>
      </c>
      <c r="D5928" t="s">
        <v>103</v>
      </c>
      <c r="E5928" t="s">
        <v>184</v>
      </c>
      <c r="F5928" t="s">
        <v>185</v>
      </c>
      <c r="G5928">
        <v>5240</v>
      </c>
      <c r="H5928" t="s">
        <v>181</v>
      </c>
      <c r="I5928">
        <v>63300150</v>
      </c>
      <c r="J5928" t="s">
        <v>1680</v>
      </c>
      <c r="K5928" s="3"/>
      <c r="L5928" s="3">
        <v>7881</v>
      </c>
      <c r="M5928" s="3">
        <v>7881</v>
      </c>
      <c r="N5928" s="107"/>
      <c r="O5928" s="100"/>
      <c r="P5928" s="3">
        <f t="shared" si="92"/>
        <v>15762</v>
      </c>
    </row>
    <row r="5929" spans="1:16" x14ac:dyDescent="0.35">
      <c r="A5929" t="s">
        <v>76</v>
      </c>
      <c r="C5929" t="s">
        <v>19</v>
      </c>
      <c r="D5929" t="s">
        <v>103</v>
      </c>
      <c r="E5929" t="s">
        <v>186</v>
      </c>
      <c r="F5929" t="s">
        <v>187</v>
      </c>
      <c r="G5929">
        <v>5240</v>
      </c>
      <c r="H5929" t="s">
        <v>181</v>
      </c>
      <c r="I5929">
        <v>63300033</v>
      </c>
      <c r="J5929" t="s">
        <v>1661</v>
      </c>
      <c r="K5929" s="3"/>
      <c r="L5929" s="3">
        <v>44298</v>
      </c>
      <c r="M5929" s="3">
        <v>44298</v>
      </c>
      <c r="N5929" s="107"/>
      <c r="O5929" s="100"/>
      <c r="P5929" s="3">
        <f t="shared" si="92"/>
        <v>88596</v>
      </c>
    </row>
    <row r="5930" spans="1:16" x14ac:dyDescent="0.35">
      <c r="A5930" t="s">
        <v>76</v>
      </c>
      <c r="C5930" t="s">
        <v>19</v>
      </c>
      <c r="D5930" t="s">
        <v>103</v>
      </c>
      <c r="E5930" t="s">
        <v>186</v>
      </c>
      <c r="F5930" t="s">
        <v>187</v>
      </c>
      <c r="G5930">
        <v>5240</v>
      </c>
      <c r="H5930" t="s">
        <v>181</v>
      </c>
      <c r="I5930">
        <v>63300056</v>
      </c>
      <c r="J5930" t="s">
        <v>1536</v>
      </c>
      <c r="K5930" s="3"/>
      <c r="L5930" s="3">
        <v>166034.0243892</v>
      </c>
      <c r="M5930" s="3">
        <v>171015.04512087599</v>
      </c>
      <c r="N5930" s="107"/>
      <c r="O5930" s="100"/>
      <c r="P5930" s="3">
        <f t="shared" si="92"/>
        <v>337049.06951007596</v>
      </c>
    </row>
    <row r="5931" spans="1:16" x14ac:dyDescent="0.35">
      <c r="A5931" t="s">
        <v>76</v>
      </c>
      <c r="C5931" t="s">
        <v>19</v>
      </c>
      <c r="D5931" t="s">
        <v>103</v>
      </c>
      <c r="E5931" t="s">
        <v>186</v>
      </c>
      <c r="F5931" t="s">
        <v>187</v>
      </c>
      <c r="G5931">
        <v>5240</v>
      </c>
      <c r="H5931" t="s">
        <v>181</v>
      </c>
      <c r="I5931">
        <v>63300060</v>
      </c>
      <c r="J5931" t="s">
        <v>1546</v>
      </c>
      <c r="K5931" s="3"/>
      <c r="L5931" s="3">
        <v>66145</v>
      </c>
      <c r="M5931" s="3">
        <v>66145</v>
      </c>
      <c r="N5931" s="107"/>
      <c r="O5931" s="100"/>
      <c r="P5931" s="3">
        <f t="shared" si="92"/>
        <v>132290</v>
      </c>
    </row>
    <row r="5932" spans="1:16" x14ac:dyDescent="0.35">
      <c r="A5932" t="s">
        <v>76</v>
      </c>
      <c r="C5932" t="s">
        <v>19</v>
      </c>
      <c r="D5932" t="s">
        <v>103</v>
      </c>
      <c r="E5932" t="s">
        <v>186</v>
      </c>
      <c r="F5932" t="s">
        <v>187</v>
      </c>
      <c r="G5932">
        <v>5240</v>
      </c>
      <c r="H5932" t="s">
        <v>181</v>
      </c>
      <c r="I5932">
        <v>63300070</v>
      </c>
      <c r="J5932" t="s">
        <v>1658</v>
      </c>
      <c r="K5932" s="3"/>
      <c r="L5932" s="3">
        <v>-90000</v>
      </c>
      <c r="M5932" s="3">
        <v>-90000</v>
      </c>
      <c r="N5932" s="107"/>
      <c r="O5932" s="100"/>
      <c r="P5932" s="3">
        <f t="shared" si="92"/>
        <v>-180000</v>
      </c>
    </row>
    <row r="5933" spans="1:16" x14ac:dyDescent="0.35">
      <c r="A5933" t="s">
        <v>76</v>
      </c>
      <c r="C5933" t="s">
        <v>19</v>
      </c>
      <c r="D5933" t="s">
        <v>103</v>
      </c>
      <c r="E5933" t="s">
        <v>186</v>
      </c>
      <c r="F5933" t="s">
        <v>187</v>
      </c>
      <c r="G5933">
        <v>5240</v>
      </c>
      <c r="H5933" t="s">
        <v>181</v>
      </c>
      <c r="I5933">
        <v>63300150</v>
      </c>
      <c r="J5933" t="s">
        <v>1680</v>
      </c>
      <c r="K5933" s="3"/>
      <c r="L5933" s="3">
        <v>228069</v>
      </c>
      <c r="M5933" s="3">
        <v>228069</v>
      </c>
      <c r="N5933" s="107"/>
      <c r="O5933" s="100"/>
      <c r="P5933" s="3">
        <f t="shared" si="92"/>
        <v>456138</v>
      </c>
    </row>
    <row r="5934" spans="1:16" x14ac:dyDescent="0.35">
      <c r="A5934" t="s">
        <v>76</v>
      </c>
      <c r="C5934" t="s">
        <v>19</v>
      </c>
      <c r="D5934" t="s">
        <v>103</v>
      </c>
      <c r="E5934" t="s">
        <v>188</v>
      </c>
      <c r="F5934" t="s">
        <v>189</v>
      </c>
      <c r="G5934">
        <v>5240</v>
      </c>
      <c r="H5934" t="s">
        <v>181</v>
      </c>
      <c r="I5934">
        <v>63300030</v>
      </c>
      <c r="J5934" t="s">
        <v>1488</v>
      </c>
      <c r="K5934" s="3"/>
      <c r="L5934" s="3">
        <v>18095.999999999996</v>
      </c>
      <c r="M5934" s="3">
        <v>18095.999999999996</v>
      </c>
      <c r="N5934" s="107"/>
      <c r="O5934" s="100"/>
      <c r="P5934" s="3">
        <f t="shared" si="92"/>
        <v>36191.999999999993</v>
      </c>
    </row>
    <row r="5935" spans="1:16" x14ac:dyDescent="0.35">
      <c r="A5935" t="s">
        <v>76</v>
      </c>
      <c r="C5935" t="s">
        <v>19</v>
      </c>
      <c r="D5935" t="s">
        <v>103</v>
      </c>
      <c r="E5935" t="s">
        <v>188</v>
      </c>
      <c r="F5935" t="s">
        <v>189</v>
      </c>
      <c r="G5935">
        <v>5240</v>
      </c>
      <c r="H5935" t="s">
        <v>181</v>
      </c>
      <c r="I5935">
        <v>63300033</v>
      </c>
      <c r="J5935" t="s">
        <v>1661</v>
      </c>
      <c r="K5935" s="3"/>
      <c r="L5935" s="3">
        <v>18179.999999999996</v>
      </c>
      <c r="M5935" s="3">
        <v>18179.999999999996</v>
      </c>
      <c r="N5935" s="107"/>
      <c r="O5935" s="100"/>
      <c r="P5935" s="3">
        <f t="shared" si="92"/>
        <v>36359.999999999993</v>
      </c>
    </row>
    <row r="5936" spans="1:16" x14ac:dyDescent="0.35">
      <c r="A5936" t="s">
        <v>76</v>
      </c>
      <c r="C5936" t="s">
        <v>19</v>
      </c>
      <c r="D5936" t="s">
        <v>103</v>
      </c>
      <c r="E5936" t="s">
        <v>188</v>
      </c>
      <c r="F5936" t="s">
        <v>189</v>
      </c>
      <c r="G5936">
        <v>5240</v>
      </c>
      <c r="H5936" t="s">
        <v>181</v>
      </c>
      <c r="I5936">
        <v>63300056</v>
      </c>
      <c r="J5936" t="s">
        <v>1536</v>
      </c>
      <c r="K5936" s="3"/>
      <c r="L5936" s="3">
        <v>632267.11900720082</v>
      </c>
      <c r="M5936" s="3">
        <v>651235.13257741684</v>
      </c>
      <c r="N5936" s="107"/>
      <c r="O5936" s="100"/>
      <c r="P5936" s="3">
        <f t="shared" si="92"/>
        <v>1283502.2515846177</v>
      </c>
    </row>
    <row r="5937" spans="1:16" x14ac:dyDescent="0.35">
      <c r="A5937" t="s">
        <v>76</v>
      </c>
      <c r="C5937" t="s">
        <v>19</v>
      </c>
      <c r="D5937" t="s">
        <v>103</v>
      </c>
      <c r="E5937" t="s">
        <v>188</v>
      </c>
      <c r="F5937" t="s">
        <v>189</v>
      </c>
      <c r="G5937">
        <v>5240</v>
      </c>
      <c r="H5937" t="s">
        <v>181</v>
      </c>
      <c r="I5937">
        <v>63300060</v>
      </c>
      <c r="J5937" t="s">
        <v>1546</v>
      </c>
      <c r="K5937" s="3"/>
      <c r="L5937" s="3">
        <v>21599.999999999996</v>
      </c>
      <c r="M5937" s="3">
        <v>21599.999999999996</v>
      </c>
      <c r="N5937" s="107"/>
      <c r="O5937" s="100"/>
      <c r="P5937" s="3">
        <f t="shared" si="92"/>
        <v>43199.999999999993</v>
      </c>
    </row>
    <row r="5938" spans="1:16" x14ac:dyDescent="0.35">
      <c r="A5938" t="s">
        <v>76</v>
      </c>
      <c r="C5938" t="s">
        <v>19</v>
      </c>
      <c r="D5938" t="s">
        <v>103</v>
      </c>
      <c r="E5938" t="s">
        <v>188</v>
      </c>
      <c r="F5938" t="s">
        <v>189</v>
      </c>
      <c r="G5938">
        <v>5240</v>
      </c>
      <c r="H5938" t="s">
        <v>181</v>
      </c>
      <c r="I5938">
        <v>63300150</v>
      </c>
      <c r="J5938" t="s">
        <v>1680</v>
      </c>
      <c r="K5938" s="3"/>
      <c r="L5938" s="3">
        <v>21909.999999999996</v>
      </c>
      <c r="M5938" s="3">
        <v>21909.999999999996</v>
      </c>
      <c r="N5938" s="107"/>
      <c r="O5938" s="100"/>
      <c r="P5938" s="3">
        <f t="shared" si="92"/>
        <v>43819.999999999993</v>
      </c>
    </row>
    <row r="5939" spans="1:16" x14ac:dyDescent="0.35">
      <c r="A5939" t="s">
        <v>76</v>
      </c>
      <c r="C5939" t="s">
        <v>19</v>
      </c>
      <c r="D5939" t="s">
        <v>103</v>
      </c>
      <c r="E5939" t="s">
        <v>1784</v>
      </c>
      <c r="F5939" t="s">
        <v>1785</v>
      </c>
      <c r="G5939">
        <v>5012</v>
      </c>
      <c r="H5939" t="s">
        <v>313</v>
      </c>
      <c r="I5939">
        <v>63300152</v>
      </c>
      <c r="J5939" t="s">
        <v>1741</v>
      </c>
      <c r="K5939" s="3"/>
      <c r="L5939" s="3">
        <v>12295088.999618171</v>
      </c>
      <c r="M5939" s="3">
        <v>12546838.004557099</v>
      </c>
      <c r="N5939" s="107"/>
      <c r="O5939" s="100"/>
      <c r="P5939" s="3">
        <f t="shared" si="92"/>
        <v>24841927.004175268</v>
      </c>
    </row>
    <row r="5940" spans="1:16" x14ac:dyDescent="0.35">
      <c r="A5940" t="s">
        <v>76</v>
      </c>
      <c r="C5940" t="s">
        <v>19</v>
      </c>
      <c r="D5940" t="s">
        <v>103</v>
      </c>
      <c r="E5940" t="s">
        <v>1786</v>
      </c>
      <c r="F5940" t="s">
        <v>1787</v>
      </c>
      <c r="G5940">
        <v>5012</v>
      </c>
      <c r="H5940" t="s">
        <v>313</v>
      </c>
      <c r="I5940">
        <v>63300152</v>
      </c>
      <c r="J5940" t="s">
        <v>1741</v>
      </c>
      <c r="K5940" s="3"/>
      <c r="L5940" s="3">
        <v>8903340.9978697002</v>
      </c>
      <c r="M5940" s="3">
        <v>8992311.0040182993</v>
      </c>
      <c r="N5940" s="107"/>
      <c r="O5940" s="100"/>
      <c r="P5940" s="3">
        <f t="shared" si="92"/>
        <v>17895652.001887999</v>
      </c>
    </row>
    <row r="5941" spans="1:16" x14ac:dyDescent="0.35">
      <c r="A5941" t="s">
        <v>76</v>
      </c>
      <c r="C5941" t="s">
        <v>19</v>
      </c>
      <c r="D5941" t="s">
        <v>103</v>
      </c>
      <c r="E5941" t="s">
        <v>1788</v>
      </c>
      <c r="F5941" t="s">
        <v>1789</v>
      </c>
      <c r="G5941">
        <v>5012</v>
      </c>
      <c r="H5941" t="s">
        <v>313</v>
      </c>
      <c r="I5941">
        <v>63300152</v>
      </c>
      <c r="J5941" t="s">
        <v>1741</v>
      </c>
      <c r="K5941" s="3"/>
      <c r="L5941" s="3">
        <v>1349094.9999999998</v>
      </c>
      <c r="M5941" s="3">
        <v>1373444.9999999998</v>
      </c>
      <c r="N5941" s="107"/>
      <c r="O5941" s="100"/>
      <c r="P5941" s="3">
        <f t="shared" si="92"/>
        <v>2722539.9999999995</v>
      </c>
    </row>
    <row r="5942" spans="1:16" x14ac:dyDescent="0.35">
      <c r="A5942" t="s">
        <v>76</v>
      </c>
      <c r="C5942" t="s">
        <v>19</v>
      </c>
      <c r="D5942" t="s">
        <v>103</v>
      </c>
      <c r="E5942" t="s">
        <v>1790</v>
      </c>
      <c r="F5942" t="s">
        <v>1791</v>
      </c>
      <c r="G5942">
        <v>5012</v>
      </c>
      <c r="H5942" t="s">
        <v>313</v>
      </c>
      <c r="I5942">
        <v>63300152</v>
      </c>
      <c r="J5942" t="s">
        <v>1741</v>
      </c>
      <c r="K5942" s="3"/>
      <c r="L5942" s="3">
        <v>2723770.0000000005</v>
      </c>
      <c r="M5942" s="3">
        <v>2776657.0000000005</v>
      </c>
      <c r="N5942" s="107"/>
      <c r="O5942" s="100"/>
      <c r="P5942" s="3">
        <f t="shared" si="92"/>
        <v>5500427.0000000009</v>
      </c>
    </row>
    <row r="5943" spans="1:16" x14ac:dyDescent="0.35">
      <c r="A5943" t="s">
        <v>76</v>
      </c>
      <c r="C5943" t="s">
        <v>19</v>
      </c>
      <c r="D5943" t="s">
        <v>103</v>
      </c>
      <c r="E5943" t="s">
        <v>1549</v>
      </c>
      <c r="F5943" t="s">
        <v>1550</v>
      </c>
      <c r="G5943">
        <v>5325</v>
      </c>
      <c r="H5943" t="s">
        <v>146</v>
      </c>
      <c r="I5943">
        <v>63300060</v>
      </c>
      <c r="J5943" t="s">
        <v>1546</v>
      </c>
      <c r="K5943" s="3"/>
      <c r="L5943" s="3">
        <v>437166.89373950002</v>
      </c>
      <c r="M5943" s="3">
        <v>448096.06608289998</v>
      </c>
      <c r="N5943" s="107"/>
      <c r="O5943" s="100"/>
      <c r="P5943" s="3">
        <f t="shared" si="92"/>
        <v>885262.95982240001</v>
      </c>
    </row>
    <row r="5944" spans="1:16" x14ac:dyDescent="0.35">
      <c r="A5944" t="s">
        <v>76</v>
      </c>
      <c r="C5944" t="s">
        <v>19</v>
      </c>
      <c r="D5944" t="s">
        <v>103</v>
      </c>
      <c r="E5944" t="s">
        <v>1491</v>
      </c>
      <c r="F5944" t="s">
        <v>1492</v>
      </c>
      <c r="G5944">
        <v>5325</v>
      </c>
      <c r="H5944" t="s">
        <v>146</v>
      </c>
      <c r="I5944">
        <v>63300030</v>
      </c>
      <c r="J5944" t="s">
        <v>1488</v>
      </c>
      <c r="K5944" s="3"/>
      <c r="L5944" s="3">
        <v>2317.12</v>
      </c>
      <c r="M5944" s="3">
        <v>2375.0479999999998</v>
      </c>
      <c r="N5944" s="107"/>
      <c r="O5944" s="100"/>
      <c r="P5944" s="3">
        <f t="shared" si="92"/>
        <v>4692.1679999999997</v>
      </c>
    </row>
    <row r="5945" spans="1:16" x14ac:dyDescent="0.35">
      <c r="A5945" t="s">
        <v>76</v>
      </c>
      <c r="C5945" t="s">
        <v>19</v>
      </c>
      <c r="D5945" t="s">
        <v>103</v>
      </c>
      <c r="E5945" t="s">
        <v>1491</v>
      </c>
      <c r="F5945" t="s">
        <v>1492</v>
      </c>
      <c r="G5945">
        <v>5325</v>
      </c>
      <c r="H5945" t="s">
        <v>146</v>
      </c>
      <c r="I5945">
        <v>63300033</v>
      </c>
      <c r="J5945" t="s">
        <v>1661</v>
      </c>
      <c r="K5945" s="3"/>
      <c r="L5945" s="3">
        <v>4467.0099995999999</v>
      </c>
      <c r="M5945" s="3">
        <v>4578.6852491999998</v>
      </c>
      <c r="N5945" s="107"/>
      <c r="O5945" s="100"/>
      <c r="P5945" s="3">
        <f t="shared" si="92"/>
        <v>9045.6952487999988</v>
      </c>
    </row>
    <row r="5946" spans="1:16" x14ac:dyDescent="0.35">
      <c r="A5946" t="s">
        <v>76</v>
      </c>
      <c r="C5946" t="s">
        <v>19</v>
      </c>
      <c r="D5946" t="s">
        <v>103</v>
      </c>
      <c r="E5946" t="s">
        <v>1491</v>
      </c>
      <c r="F5946" t="s">
        <v>1492</v>
      </c>
      <c r="G5946">
        <v>5325</v>
      </c>
      <c r="H5946" t="s">
        <v>146</v>
      </c>
      <c r="I5946">
        <v>63300060</v>
      </c>
      <c r="J5946" t="s">
        <v>1546</v>
      </c>
      <c r="K5946" s="3"/>
      <c r="L5946" s="3">
        <v>1737.84</v>
      </c>
      <c r="M5946" s="3">
        <v>1781.2860000000001</v>
      </c>
      <c r="N5946" s="107"/>
      <c r="O5946" s="100"/>
      <c r="P5946" s="3">
        <f t="shared" si="92"/>
        <v>3519.1260000000002</v>
      </c>
    </row>
    <row r="5947" spans="1:16" x14ac:dyDescent="0.35">
      <c r="A5947" t="s">
        <v>76</v>
      </c>
      <c r="C5947" t="s">
        <v>19</v>
      </c>
      <c r="D5947" t="s">
        <v>103</v>
      </c>
      <c r="E5947" t="s">
        <v>1491</v>
      </c>
      <c r="F5947" t="s">
        <v>1492</v>
      </c>
      <c r="G5947">
        <v>5325</v>
      </c>
      <c r="H5947" t="s">
        <v>146</v>
      </c>
      <c r="I5947">
        <v>63300150</v>
      </c>
      <c r="J5947" t="s">
        <v>1680</v>
      </c>
      <c r="K5947" s="3"/>
      <c r="L5947" s="3">
        <v>3910.6310007000002</v>
      </c>
      <c r="M5947" s="3">
        <v>4008.3967757999999</v>
      </c>
      <c r="N5947" s="107"/>
      <c r="O5947" s="100"/>
      <c r="P5947" s="3">
        <f t="shared" si="92"/>
        <v>7919.0277765000001</v>
      </c>
    </row>
    <row r="5948" spans="1:16" x14ac:dyDescent="0.35">
      <c r="A5948" t="s">
        <v>76</v>
      </c>
      <c r="C5948" t="s">
        <v>19</v>
      </c>
      <c r="D5948" t="s">
        <v>103</v>
      </c>
      <c r="E5948" t="s">
        <v>1491</v>
      </c>
      <c r="F5948" t="s">
        <v>1492</v>
      </c>
      <c r="G5948">
        <v>5325</v>
      </c>
      <c r="H5948" t="s">
        <v>146</v>
      </c>
      <c r="I5948">
        <v>63300160</v>
      </c>
      <c r="J5948" t="s">
        <v>1878</v>
      </c>
      <c r="K5948" s="3"/>
      <c r="L5948" s="3">
        <v>9365.32</v>
      </c>
      <c r="M5948" s="3">
        <v>9365.32</v>
      </c>
      <c r="N5948" s="107"/>
      <c r="O5948" s="100"/>
      <c r="P5948" s="3">
        <f t="shared" si="92"/>
        <v>18730.64</v>
      </c>
    </row>
    <row r="5949" spans="1:16" x14ac:dyDescent="0.35">
      <c r="A5949" t="s">
        <v>76</v>
      </c>
      <c r="C5949" t="s">
        <v>19</v>
      </c>
      <c r="D5949" t="s">
        <v>103</v>
      </c>
      <c r="E5949" t="s">
        <v>144</v>
      </c>
      <c r="F5949" t="s">
        <v>145</v>
      </c>
      <c r="G5949">
        <v>5325</v>
      </c>
      <c r="H5949" t="s">
        <v>146</v>
      </c>
      <c r="I5949">
        <v>63300030</v>
      </c>
      <c r="J5949" t="s">
        <v>1488</v>
      </c>
      <c r="K5949" s="3"/>
      <c r="L5949" s="3">
        <v>3993.15</v>
      </c>
      <c r="M5949" s="3">
        <v>4092.9787500000002</v>
      </c>
      <c r="N5949" s="107"/>
      <c r="O5949" s="100"/>
      <c r="P5949" s="3">
        <f t="shared" si="92"/>
        <v>8086.1287499999999</v>
      </c>
    </row>
    <row r="5950" spans="1:16" x14ac:dyDescent="0.35">
      <c r="A5950" t="s">
        <v>76</v>
      </c>
      <c r="C5950" t="s">
        <v>19</v>
      </c>
      <c r="D5950" t="s">
        <v>103</v>
      </c>
      <c r="E5950" t="s">
        <v>144</v>
      </c>
      <c r="F5950" t="s">
        <v>145</v>
      </c>
      <c r="G5950">
        <v>5325</v>
      </c>
      <c r="H5950" t="s">
        <v>146</v>
      </c>
      <c r="I5950">
        <v>63300060</v>
      </c>
      <c r="J5950" t="s">
        <v>1546</v>
      </c>
      <c r="K5950" s="3"/>
      <c r="L5950" s="3">
        <v>3000</v>
      </c>
      <c r="M5950" s="3">
        <v>1725</v>
      </c>
      <c r="N5950" s="107"/>
      <c r="O5950" s="100"/>
      <c r="P5950" s="3">
        <f t="shared" si="92"/>
        <v>4725</v>
      </c>
    </row>
    <row r="5951" spans="1:16" x14ac:dyDescent="0.35">
      <c r="A5951" t="s">
        <v>76</v>
      </c>
      <c r="C5951" t="s">
        <v>19</v>
      </c>
      <c r="D5951" t="s">
        <v>103</v>
      </c>
      <c r="E5951" t="s">
        <v>144</v>
      </c>
      <c r="F5951" t="s">
        <v>145</v>
      </c>
      <c r="G5951">
        <v>5325</v>
      </c>
      <c r="H5951" t="s">
        <v>146</v>
      </c>
      <c r="I5951">
        <v>63300150</v>
      </c>
      <c r="J5951" t="s">
        <v>1680</v>
      </c>
      <c r="K5951" s="3"/>
      <c r="L5951" s="3">
        <v>46445.768118400003</v>
      </c>
      <c r="M5951" s="3">
        <v>47606.913373000003</v>
      </c>
      <c r="N5951" s="107"/>
      <c r="O5951" s="100"/>
      <c r="P5951" s="3">
        <f t="shared" si="92"/>
        <v>94052.681491399999</v>
      </c>
    </row>
    <row r="5952" spans="1:16" x14ac:dyDescent="0.35">
      <c r="A5952" t="s">
        <v>76</v>
      </c>
      <c r="C5952" t="s">
        <v>19</v>
      </c>
      <c r="D5952" t="s">
        <v>103</v>
      </c>
      <c r="E5952" t="s">
        <v>1879</v>
      </c>
      <c r="F5952" t="s">
        <v>1880</v>
      </c>
      <c r="G5952">
        <v>5325</v>
      </c>
      <c r="H5952" t="s">
        <v>146</v>
      </c>
      <c r="I5952">
        <v>63300160</v>
      </c>
      <c r="J5952" t="s">
        <v>1878</v>
      </c>
      <c r="K5952" s="3"/>
      <c r="L5952" s="3">
        <v>936296.78672855161</v>
      </c>
      <c r="M5952" s="3">
        <v>959704.20639676519</v>
      </c>
      <c r="N5952" s="107"/>
      <c r="O5952" s="100"/>
      <c r="P5952" s="3">
        <f t="shared" si="92"/>
        <v>1896000.9931253167</v>
      </c>
    </row>
    <row r="5953" spans="1:16" x14ac:dyDescent="0.35">
      <c r="A5953" t="s">
        <v>76</v>
      </c>
      <c r="C5953" t="s">
        <v>19</v>
      </c>
      <c r="D5953" t="s">
        <v>103</v>
      </c>
      <c r="E5953" t="s">
        <v>147</v>
      </c>
      <c r="F5953" t="s">
        <v>148</v>
      </c>
      <c r="G5953">
        <v>5325</v>
      </c>
      <c r="H5953" t="s">
        <v>146</v>
      </c>
      <c r="I5953">
        <v>63300030</v>
      </c>
      <c r="J5953" t="s">
        <v>1488</v>
      </c>
      <c r="K5953" s="3"/>
      <c r="L5953" s="3">
        <v>35494.315000199997</v>
      </c>
      <c r="M5953" s="3">
        <v>36381.672874700002</v>
      </c>
      <c r="N5953" s="107"/>
      <c r="O5953" s="100"/>
      <c r="P5953" s="3">
        <f t="shared" si="92"/>
        <v>71875.987874899991</v>
      </c>
    </row>
    <row r="5954" spans="1:16" x14ac:dyDescent="0.35">
      <c r="A5954" t="s">
        <v>76</v>
      </c>
      <c r="C5954" t="s">
        <v>19</v>
      </c>
      <c r="D5954" t="s">
        <v>103</v>
      </c>
      <c r="E5954" t="s">
        <v>147</v>
      </c>
      <c r="F5954" t="s">
        <v>148</v>
      </c>
      <c r="G5954">
        <v>5325</v>
      </c>
      <c r="H5954" t="s">
        <v>146</v>
      </c>
      <c r="I5954">
        <v>63300056</v>
      </c>
      <c r="J5954" t="s">
        <v>1536</v>
      </c>
      <c r="K5954" s="3"/>
      <c r="L5954" s="3">
        <v>326401.57608249976</v>
      </c>
      <c r="M5954" s="3">
        <v>336193.62336497474</v>
      </c>
      <c r="N5954" s="107"/>
      <c r="O5954" s="100"/>
      <c r="P5954" s="3">
        <f t="shared" si="92"/>
        <v>662595.19944747444</v>
      </c>
    </row>
    <row r="5955" spans="1:16" x14ac:dyDescent="0.35">
      <c r="A5955" t="s">
        <v>76</v>
      </c>
      <c r="C5955" t="s">
        <v>19</v>
      </c>
      <c r="D5955" t="s">
        <v>103</v>
      </c>
      <c r="E5955" t="s">
        <v>147</v>
      </c>
      <c r="F5955" t="s">
        <v>148</v>
      </c>
      <c r="G5955">
        <v>5325</v>
      </c>
      <c r="H5955" t="s">
        <v>146</v>
      </c>
      <c r="I5955">
        <v>63300060</v>
      </c>
      <c r="J5955" t="s">
        <v>1546</v>
      </c>
      <c r="K5955" s="3"/>
      <c r="L5955" s="3">
        <v>13706.6638748</v>
      </c>
      <c r="M5955" s="3">
        <v>14049.330472199999</v>
      </c>
      <c r="N5955" s="107"/>
      <c r="O5955" s="100"/>
      <c r="P5955" s="3">
        <f t="shared" si="92"/>
        <v>27755.994347</v>
      </c>
    </row>
    <row r="5956" spans="1:16" x14ac:dyDescent="0.35">
      <c r="A5956" t="s">
        <v>76</v>
      </c>
      <c r="C5956" t="s">
        <v>19</v>
      </c>
      <c r="D5956" t="s">
        <v>103</v>
      </c>
      <c r="E5956" t="s">
        <v>147</v>
      </c>
      <c r="F5956" t="s">
        <v>148</v>
      </c>
      <c r="G5956">
        <v>5325</v>
      </c>
      <c r="H5956" t="s">
        <v>146</v>
      </c>
      <c r="I5956">
        <v>63300065</v>
      </c>
      <c r="J5956" t="s">
        <v>1627</v>
      </c>
      <c r="K5956" s="3"/>
      <c r="L5956" s="3">
        <v>4054.9670350000001</v>
      </c>
      <c r="M5956" s="3">
        <v>4156.3412109000001</v>
      </c>
      <c r="N5956" s="107"/>
      <c r="O5956" s="100"/>
      <c r="P5956" s="3">
        <f t="shared" ref="P5956:P6019" si="93">SUM(L5956:N5956)</f>
        <v>8211.3082458999997</v>
      </c>
    </row>
    <row r="5957" spans="1:16" x14ac:dyDescent="0.35">
      <c r="A5957" t="s">
        <v>76</v>
      </c>
      <c r="C5957" t="s">
        <v>19</v>
      </c>
      <c r="D5957" t="s">
        <v>103</v>
      </c>
      <c r="E5957" t="s">
        <v>147</v>
      </c>
      <c r="F5957" t="s">
        <v>148</v>
      </c>
      <c r="G5957">
        <v>5325</v>
      </c>
      <c r="H5957" t="s">
        <v>146</v>
      </c>
      <c r="I5957">
        <v>63300150</v>
      </c>
      <c r="J5957" t="s">
        <v>1680</v>
      </c>
      <c r="K5957" s="3"/>
      <c r="L5957" s="3">
        <v>49343.128437500003</v>
      </c>
      <c r="M5957" s="3">
        <v>50576.706648500003</v>
      </c>
      <c r="N5957" s="107"/>
      <c r="O5957" s="100"/>
      <c r="P5957" s="3">
        <f t="shared" si="93"/>
        <v>99919.835086000006</v>
      </c>
    </row>
    <row r="5958" spans="1:16" x14ac:dyDescent="0.35">
      <c r="A5958" t="s">
        <v>76</v>
      </c>
      <c r="C5958" t="s">
        <v>19</v>
      </c>
      <c r="D5958" t="s">
        <v>103</v>
      </c>
      <c r="E5958" t="s">
        <v>1551</v>
      </c>
      <c r="F5958" t="s">
        <v>1552</v>
      </c>
      <c r="G5958">
        <v>5325</v>
      </c>
      <c r="H5958" t="s">
        <v>146</v>
      </c>
      <c r="I5958">
        <v>63300060</v>
      </c>
      <c r="J5958" t="s">
        <v>1546</v>
      </c>
      <c r="K5958" s="3"/>
      <c r="L5958" s="3">
        <v>3394.2260000000001</v>
      </c>
      <c r="M5958" s="3">
        <v>3479.09</v>
      </c>
      <c r="N5958" s="107"/>
      <c r="O5958" s="100"/>
      <c r="P5958" s="3">
        <f t="shared" si="93"/>
        <v>6873.3160000000007</v>
      </c>
    </row>
    <row r="5959" spans="1:16" x14ac:dyDescent="0.35">
      <c r="A5959" t="s">
        <v>76</v>
      </c>
      <c r="C5959" t="s">
        <v>19</v>
      </c>
      <c r="D5959" t="s">
        <v>103</v>
      </c>
      <c r="E5959" t="s">
        <v>1551</v>
      </c>
      <c r="F5959" t="s">
        <v>1552</v>
      </c>
      <c r="G5959">
        <v>5325</v>
      </c>
      <c r="H5959" t="s">
        <v>146</v>
      </c>
      <c r="I5959">
        <v>63300150</v>
      </c>
      <c r="J5959" t="s">
        <v>1680</v>
      </c>
      <c r="K5959" s="3"/>
      <c r="L5959" s="3">
        <v>73061.838293299996</v>
      </c>
      <c r="M5959" s="3">
        <v>79300.384250699994</v>
      </c>
      <c r="N5959" s="107"/>
      <c r="O5959" s="100"/>
      <c r="P5959" s="3">
        <f t="shared" si="93"/>
        <v>152362.22254399999</v>
      </c>
    </row>
    <row r="5960" spans="1:16" x14ac:dyDescent="0.35">
      <c r="A5960" t="s">
        <v>76</v>
      </c>
      <c r="C5960" t="s">
        <v>19</v>
      </c>
      <c r="D5960" t="s">
        <v>103</v>
      </c>
      <c r="E5960" t="s">
        <v>151</v>
      </c>
      <c r="F5960" t="s">
        <v>152</v>
      </c>
      <c r="G5960">
        <v>5325</v>
      </c>
      <c r="H5960" t="s">
        <v>146</v>
      </c>
      <c r="I5960">
        <v>63300030</v>
      </c>
      <c r="J5960" t="s">
        <v>1488</v>
      </c>
      <c r="K5960" s="3"/>
      <c r="L5960" s="3">
        <v>25616.8372714</v>
      </c>
      <c r="M5960" s="3">
        <v>26257.258203500001</v>
      </c>
      <c r="N5960" s="107"/>
      <c r="O5960" s="100"/>
      <c r="P5960" s="3">
        <f t="shared" si="93"/>
        <v>51874.095474900001</v>
      </c>
    </row>
    <row r="5961" spans="1:16" x14ac:dyDescent="0.35">
      <c r="A5961" t="s">
        <v>76</v>
      </c>
      <c r="C5961" t="s">
        <v>19</v>
      </c>
      <c r="D5961" t="s">
        <v>103</v>
      </c>
      <c r="E5961" t="s">
        <v>151</v>
      </c>
      <c r="F5961" t="s">
        <v>152</v>
      </c>
      <c r="G5961">
        <v>5325</v>
      </c>
      <c r="H5961" t="s">
        <v>146</v>
      </c>
      <c r="I5961">
        <v>63300033</v>
      </c>
      <c r="J5961" t="s">
        <v>1661</v>
      </c>
      <c r="K5961" s="3"/>
      <c r="L5961" s="3">
        <v>14383.6727049</v>
      </c>
      <c r="M5961" s="3">
        <v>14743.264521900001</v>
      </c>
      <c r="N5961" s="107"/>
      <c r="O5961" s="100"/>
      <c r="P5961" s="3">
        <f t="shared" si="93"/>
        <v>29126.937226800001</v>
      </c>
    </row>
    <row r="5962" spans="1:16" x14ac:dyDescent="0.35">
      <c r="A5962" t="s">
        <v>76</v>
      </c>
      <c r="C5962" t="s">
        <v>19</v>
      </c>
      <c r="D5962" t="s">
        <v>103</v>
      </c>
      <c r="E5962" t="s">
        <v>151</v>
      </c>
      <c r="F5962" t="s">
        <v>152</v>
      </c>
      <c r="G5962">
        <v>5325</v>
      </c>
      <c r="H5962" t="s">
        <v>146</v>
      </c>
      <c r="I5962">
        <v>63300056</v>
      </c>
      <c r="J5962" t="s">
        <v>1536</v>
      </c>
      <c r="K5962" s="3"/>
      <c r="L5962" s="3">
        <v>130345.15596000003</v>
      </c>
      <c r="M5962" s="3">
        <v>134255.51063880004</v>
      </c>
      <c r="N5962" s="107"/>
      <c r="O5962" s="100"/>
      <c r="P5962" s="3">
        <f t="shared" si="93"/>
        <v>264600.6665988001</v>
      </c>
    </row>
    <row r="5963" spans="1:16" x14ac:dyDescent="0.35">
      <c r="A5963" t="s">
        <v>76</v>
      </c>
      <c r="C5963" t="s">
        <v>19</v>
      </c>
      <c r="D5963" t="s">
        <v>103</v>
      </c>
      <c r="E5963" t="s">
        <v>151</v>
      </c>
      <c r="F5963" t="s">
        <v>152</v>
      </c>
      <c r="G5963">
        <v>5325</v>
      </c>
      <c r="H5963" t="s">
        <v>146</v>
      </c>
      <c r="I5963">
        <v>63300060</v>
      </c>
      <c r="J5963" t="s">
        <v>1546</v>
      </c>
      <c r="K5963" s="3"/>
      <c r="L5963" s="3">
        <v>5792.8100507999998</v>
      </c>
      <c r="M5963" s="3">
        <v>5937.6303011999998</v>
      </c>
      <c r="N5963" s="107"/>
      <c r="O5963" s="100"/>
      <c r="P5963" s="3">
        <f t="shared" si="93"/>
        <v>11730.440352</v>
      </c>
    </row>
    <row r="5964" spans="1:16" x14ac:dyDescent="0.35">
      <c r="A5964" t="s">
        <v>76</v>
      </c>
      <c r="C5964" t="s">
        <v>19</v>
      </c>
      <c r="D5964" t="s">
        <v>103</v>
      </c>
      <c r="E5964" t="s">
        <v>151</v>
      </c>
      <c r="F5964" t="s">
        <v>152</v>
      </c>
      <c r="G5964">
        <v>5325</v>
      </c>
      <c r="H5964" t="s">
        <v>146</v>
      </c>
      <c r="I5964">
        <v>63300065</v>
      </c>
      <c r="J5964" t="s">
        <v>1627</v>
      </c>
      <c r="K5964" s="3"/>
      <c r="L5964" s="3">
        <v>2548.8278076000001</v>
      </c>
      <c r="M5964" s="3">
        <v>2612.5485024</v>
      </c>
      <c r="N5964" s="107"/>
      <c r="O5964" s="100"/>
      <c r="P5964" s="3">
        <f t="shared" si="93"/>
        <v>5161.3763099999996</v>
      </c>
    </row>
    <row r="5965" spans="1:16" x14ac:dyDescent="0.35">
      <c r="A5965" t="s">
        <v>76</v>
      </c>
      <c r="C5965" t="s">
        <v>19</v>
      </c>
      <c r="D5965" t="s">
        <v>103</v>
      </c>
      <c r="E5965" t="s">
        <v>151</v>
      </c>
      <c r="F5965" t="s">
        <v>152</v>
      </c>
      <c r="G5965">
        <v>5325</v>
      </c>
      <c r="H5965" t="s">
        <v>146</v>
      </c>
      <c r="I5965">
        <v>63300070</v>
      </c>
      <c r="J5965" t="s">
        <v>1658</v>
      </c>
      <c r="K5965" s="3"/>
      <c r="L5965" s="3">
        <v>280</v>
      </c>
      <c r="M5965" s="3">
        <v>30</v>
      </c>
      <c r="N5965" s="107"/>
      <c r="O5965" s="100"/>
      <c r="P5965" s="3">
        <f t="shared" si="93"/>
        <v>310</v>
      </c>
    </row>
    <row r="5966" spans="1:16" x14ac:dyDescent="0.35">
      <c r="A5966" t="s">
        <v>76</v>
      </c>
      <c r="C5966" t="s">
        <v>19</v>
      </c>
      <c r="D5966" t="s">
        <v>103</v>
      </c>
      <c r="E5966" t="s">
        <v>151</v>
      </c>
      <c r="F5966" t="s">
        <v>152</v>
      </c>
      <c r="G5966">
        <v>5325</v>
      </c>
      <c r="H5966" t="s">
        <v>146</v>
      </c>
      <c r="I5966">
        <v>63300075</v>
      </c>
      <c r="J5966" t="s">
        <v>1480</v>
      </c>
      <c r="K5966" s="3"/>
      <c r="L5966" s="3">
        <v>12256.91064</v>
      </c>
      <c r="M5966" s="3">
        <v>12563.333406</v>
      </c>
      <c r="N5966" s="107"/>
      <c r="O5966" s="100"/>
      <c r="P5966" s="3">
        <f t="shared" si="93"/>
        <v>24820.244046</v>
      </c>
    </row>
    <row r="5967" spans="1:16" x14ac:dyDescent="0.35">
      <c r="A5967" t="s">
        <v>76</v>
      </c>
      <c r="C5967" t="s">
        <v>19</v>
      </c>
      <c r="D5967" t="s">
        <v>103</v>
      </c>
      <c r="E5967" t="s">
        <v>151</v>
      </c>
      <c r="F5967" t="s">
        <v>152</v>
      </c>
      <c r="G5967">
        <v>5325</v>
      </c>
      <c r="H5967" t="s">
        <v>146</v>
      </c>
      <c r="I5967">
        <v>63300150</v>
      </c>
      <c r="J5967" t="s">
        <v>1680</v>
      </c>
      <c r="K5967" s="3"/>
      <c r="L5967" s="3">
        <v>1368.5292981</v>
      </c>
      <c r="M5967" s="3">
        <v>1402.7425304999999</v>
      </c>
      <c r="N5967" s="107"/>
      <c r="O5967" s="100"/>
      <c r="P5967" s="3">
        <f t="shared" si="93"/>
        <v>2771.2718285999999</v>
      </c>
    </row>
    <row r="5968" spans="1:16" x14ac:dyDescent="0.35">
      <c r="A5968" t="s">
        <v>76</v>
      </c>
      <c r="C5968" t="s">
        <v>19</v>
      </c>
      <c r="D5968" t="s">
        <v>103</v>
      </c>
      <c r="E5968" t="s">
        <v>151</v>
      </c>
      <c r="F5968" t="s">
        <v>152</v>
      </c>
      <c r="G5968">
        <v>5325</v>
      </c>
      <c r="H5968" t="s">
        <v>146</v>
      </c>
      <c r="I5968">
        <v>63300160</v>
      </c>
      <c r="J5968" t="s">
        <v>1878</v>
      </c>
      <c r="K5968" s="3"/>
      <c r="L5968" s="3">
        <v>14017.805396600001</v>
      </c>
      <c r="M5968" s="3">
        <v>14368.250531</v>
      </c>
      <c r="N5968" s="107"/>
      <c r="O5968" s="100"/>
      <c r="P5968" s="3">
        <f t="shared" si="93"/>
        <v>28386.055927599999</v>
      </c>
    </row>
    <row r="5969" spans="1:16" x14ac:dyDescent="0.35">
      <c r="A5969" t="s">
        <v>76</v>
      </c>
      <c r="C5969" t="s">
        <v>19</v>
      </c>
      <c r="D5969" t="s">
        <v>103</v>
      </c>
      <c r="E5969" t="s">
        <v>1701</v>
      </c>
      <c r="F5969" t="s">
        <v>1702</v>
      </c>
      <c r="G5969">
        <v>5325</v>
      </c>
      <c r="H5969" t="s">
        <v>146</v>
      </c>
      <c r="I5969">
        <v>63300150</v>
      </c>
      <c r="J5969" t="s">
        <v>1680</v>
      </c>
      <c r="K5969" s="3"/>
      <c r="L5969" s="3">
        <v>210929.61905519999</v>
      </c>
      <c r="M5969" s="3">
        <v>216202.8595312</v>
      </c>
      <c r="N5969" s="107"/>
      <c r="O5969" s="100"/>
      <c r="P5969" s="3">
        <f t="shared" si="93"/>
        <v>427132.47858639999</v>
      </c>
    </row>
    <row r="5970" spans="1:16" x14ac:dyDescent="0.35">
      <c r="A5970" t="s">
        <v>76</v>
      </c>
      <c r="C5970" t="s">
        <v>19</v>
      </c>
      <c r="D5970" t="s">
        <v>103</v>
      </c>
      <c r="E5970" t="s">
        <v>1701</v>
      </c>
      <c r="F5970" t="s">
        <v>1702</v>
      </c>
      <c r="G5970">
        <v>5325</v>
      </c>
      <c r="H5970" t="s">
        <v>146</v>
      </c>
      <c r="I5970">
        <v>63300152</v>
      </c>
      <c r="J5970" t="s">
        <v>1741</v>
      </c>
      <c r="K5970" s="3"/>
      <c r="L5970" s="3">
        <v>4485215.0166482031</v>
      </c>
      <c r="M5970" s="3">
        <v>4597344.8170647891</v>
      </c>
      <c r="N5970" s="107"/>
      <c r="O5970" s="100"/>
      <c r="P5970" s="3">
        <f t="shared" si="93"/>
        <v>9082559.8337129913</v>
      </c>
    </row>
    <row r="5971" spans="1:16" x14ac:dyDescent="0.35">
      <c r="A5971" t="s">
        <v>76</v>
      </c>
      <c r="C5971" t="s">
        <v>19</v>
      </c>
      <c r="D5971" t="s">
        <v>103</v>
      </c>
      <c r="E5971" t="s">
        <v>1553</v>
      </c>
      <c r="F5971" t="s">
        <v>1554</v>
      </c>
      <c r="G5971">
        <v>5325</v>
      </c>
      <c r="H5971" t="s">
        <v>146</v>
      </c>
      <c r="I5971">
        <v>63300060</v>
      </c>
      <c r="J5971" t="s">
        <v>1546</v>
      </c>
      <c r="K5971" s="3"/>
      <c r="L5971" s="3">
        <v>603817.42000000004</v>
      </c>
      <c r="M5971" s="3">
        <v>618912.85</v>
      </c>
      <c r="N5971" s="107"/>
      <c r="O5971" s="100"/>
      <c r="P5971" s="3">
        <f t="shared" si="93"/>
        <v>1222730.27</v>
      </c>
    </row>
    <row r="5972" spans="1:16" x14ac:dyDescent="0.35">
      <c r="A5972" t="s">
        <v>76</v>
      </c>
      <c r="C5972" t="s">
        <v>19</v>
      </c>
      <c r="D5972" t="s">
        <v>103</v>
      </c>
      <c r="E5972" t="s">
        <v>1493</v>
      </c>
      <c r="F5972" t="s">
        <v>1494</v>
      </c>
      <c r="G5972">
        <v>5325</v>
      </c>
      <c r="H5972" t="s">
        <v>146</v>
      </c>
      <c r="I5972">
        <v>63300030</v>
      </c>
      <c r="J5972" t="s">
        <v>1488</v>
      </c>
      <c r="K5972" s="3"/>
      <c r="L5972" s="3">
        <v>2317.12</v>
      </c>
      <c r="M5972" s="3">
        <v>2375.04</v>
      </c>
      <c r="N5972" s="107"/>
      <c r="O5972" s="100"/>
      <c r="P5972" s="3">
        <f t="shared" si="93"/>
        <v>4692.16</v>
      </c>
    </row>
    <row r="5973" spans="1:16" x14ac:dyDescent="0.35">
      <c r="A5973" t="s">
        <v>76</v>
      </c>
      <c r="C5973" t="s">
        <v>19</v>
      </c>
      <c r="D5973" t="s">
        <v>103</v>
      </c>
      <c r="E5973" t="s">
        <v>1493</v>
      </c>
      <c r="F5973" t="s">
        <v>1494</v>
      </c>
      <c r="G5973">
        <v>5325</v>
      </c>
      <c r="H5973" t="s">
        <v>146</v>
      </c>
      <c r="I5973">
        <v>63300033</v>
      </c>
      <c r="J5973" t="s">
        <v>1661</v>
      </c>
      <c r="K5973" s="3"/>
      <c r="L5973" s="3">
        <v>4481.2794999999996</v>
      </c>
      <c r="M5973" s="3">
        <v>4593.3114877999997</v>
      </c>
      <c r="N5973" s="107"/>
      <c r="O5973" s="100"/>
      <c r="P5973" s="3">
        <f t="shared" si="93"/>
        <v>9074.5909877999984</v>
      </c>
    </row>
    <row r="5974" spans="1:16" x14ac:dyDescent="0.35">
      <c r="A5974" t="s">
        <v>76</v>
      </c>
      <c r="C5974" t="s">
        <v>19</v>
      </c>
      <c r="D5974" t="s">
        <v>103</v>
      </c>
      <c r="E5974" t="s">
        <v>1493</v>
      </c>
      <c r="F5974" t="s">
        <v>1494</v>
      </c>
      <c r="G5974">
        <v>5325</v>
      </c>
      <c r="H5974" t="s">
        <v>146</v>
      </c>
      <c r="I5974">
        <v>63300060</v>
      </c>
      <c r="J5974" t="s">
        <v>1546</v>
      </c>
      <c r="K5974" s="3"/>
      <c r="L5974" s="3">
        <v>1737.8362500000001</v>
      </c>
      <c r="M5974" s="3">
        <v>1781.28</v>
      </c>
      <c r="N5974" s="107"/>
      <c r="O5974" s="100"/>
      <c r="P5974" s="3">
        <f t="shared" si="93"/>
        <v>3519.11625</v>
      </c>
    </row>
    <row r="5975" spans="1:16" x14ac:dyDescent="0.35">
      <c r="A5975" t="s">
        <v>76</v>
      </c>
      <c r="C5975" t="s">
        <v>19</v>
      </c>
      <c r="D5975" t="s">
        <v>103</v>
      </c>
      <c r="E5975" t="s">
        <v>1493</v>
      </c>
      <c r="F5975" t="s">
        <v>1494</v>
      </c>
      <c r="G5975">
        <v>5325</v>
      </c>
      <c r="H5975" t="s">
        <v>146</v>
      </c>
      <c r="I5975">
        <v>63300150</v>
      </c>
      <c r="J5975" t="s">
        <v>1680</v>
      </c>
      <c r="K5975" s="3"/>
      <c r="L5975" s="3">
        <v>2960.79</v>
      </c>
      <c r="M5975" s="3">
        <v>3034.81</v>
      </c>
      <c r="N5975" s="107"/>
      <c r="O5975" s="100"/>
      <c r="P5975" s="3">
        <f t="shared" si="93"/>
        <v>5995.6</v>
      </c>
    </row>
    <row r="5976" spans="1:16" x14ac:dyDescent="0.35">
      <c r="A5976" t="s">
        <v>76</v>
      </c>
      <c r="C5976" t="s">
        <v>19</v>
      </c>
      <c r="D5976" t="s">
        <v>103</v>
      </c>
      <c r="E5976" t="s">
        <v>1493</v>
      </c>
      <c r="F5976" t="s">
        <v>1494</v>
      </c>
      <c r="G5976">
        <v>5325</v>
      </c>
      <c r="H5976" t="s">
        <v>146</v>
      </c>
      <c r="I5976">
        <v>63300160</v>
      </c>
      <c r="J5976" t="s">
        <v>1878</v>
      </c>
      <c r="K5976" s="3"/>
      <c r="L5976" s="3">
        <v>9365.32</v>
      </c>
      <c r="M5976" s="3">
        <v>9365.32</v>
      </c>
      <c r="N5976" s="107"/>
      <c r="O5976" s="100"/>
      <c r="P5976" s="3">
        <f t="shared" si="93"/>
        <v>18730.64</v>
      </c>
    </row>
    <row r="5977" spans="1:16" x14ac:dyDescent="0.35">
      <c r="A5977" t="s">
        <v>76</v>
      </c>
      <c r="C5977" t="s">
        <v>19</v>
      </c>
      <c r="D5977" t="s">
        <v>103</v>
      </c>
      <c r="E5977" t="s">
        <v>153</v>
      </c>
      <c r="F5977" t="s">
        <v>154</v>
      </c>
      <c r="G5977">
        <v>5325</v>
      </c>
      <c r="H5977" t="s">
        <v>146</v>
      </c>
      <c r="I5977">
        <v>63300030</v>
      </c>
      <c r="J5977" t="s">
        <v>1488</v>
      </c>
      <c r="K5977" s="3"/>
      <c r="L5977" s="3">
        <v>4269.125</v>
      </c>
      <c r="M5977" s="3">
        <v>4375.8500000000004</v>
      </c>
      <c r="N5977" s="107"/>
      <c r="O5977" s="100"/>
      <c r="P5977" s="3">
        <f t="shared" si="93"/>
        <v>8644.9750000000004</v>
      </c>
    </row>
    <row r="5978" spans="1:16" x14ac:dyDescent="0.35">
      <c r="A5978" t="s">
        <v>76</v>
      </c>
      <c r="C5978" t="s">
        <v>19</v>
      </c>
      <c r="D5978" t="s">
        <v>103</v>
      </c>
      <c r="E5978" t="s">
        <v>153</v>
      </c>
      <c r="F5978" t="s">
        <v>154</v>
      </c>
      <c r="G5978">
        <v>5325</v>
      </c>
      <c r="H5978" t="s">
        <v>146</v>
      </c>
      <c r="I5978">
        <v>63300060</v>
      </c>
      <c r="J5978" t="s">
        <v>1546</v>
      </c>
      <c r="K5978" s="3"/>
      <c r="L5978" s="3">
        <v>3369.585</v>
      </c>
      <c r="M5978" s="3">
        <v>3453.8246250000002</v>
      </c>
      <c r="N5978" s="107"/>
      <c r="O5978" s="100"/>
      <c r="P5978" s="3">
        <f t="shared" si="93"/>
        <v>6823.4096250000002</v>
      </c>
    </row>
    <row r="5979" spans="1:16" x14ac:dyDescent="0.35">
      <c r="A5979" t="s">
        <v>76</v>
      </c>
      <c r="C5979" t="s">
        <v>19</v>
      </c>
      <c r="D5979" t="s">
        <v>103</v>
      </c>
      <c r="E5979" t="s">
        <v>153</v>
      </c>
      <c r="F5979" t="s">
        <v>154</v>
      </c>
      <c r="G5979">
        <v>5325</v>
      </c>
      <c r="H5979" t="s">
        <v>146</v>
      </c>
      <c r="I5979">
        <v>63300150</v>
      </c>
      <c r="J5979" t="s">
        <v>1680</v>
      </c>
      <c r="K5979" s="3"/>
      <c r="L5979" s="3">
        <v>88350.3</v>
      </c>
      <c r="M5979" s="3">
        <v>90559.1</v>
      </c>
      <c r="N5979" s="107"/>
      <c r="O5979" s="100"/>
      <c r="P5979" s="3">
        <f t="shared" si="93"/>
        <v>178909.40000000002</v>
      </c>
    </row>
    <row r="5980" spans="1:16" x14ac:dyDescent="0.35">
      <c r="A5980" t="s">
        <v>76</v>
      </c>
      <c r="C5980" t="s">
        <v>19</v>
      </c>
      <c r="D5980" t="s">
        <v>103</v>
      </c>
      <c r="E5980" t="s">
        <v>1881</v>
      </c>
      <c r="F5980" t="s">
        <v>1882</v>
      </c>
      <c r="G5980">
        <v>5325</v>
      </c>
      <c r="H5980" t="s">
        <v>146</v>
      </c>
      <c r="I5980">
        <v>63300160</v>
      </c>
      <c r="J5980" t="s">
        <v>1878</v>
      </c>
      <c r="K5980" s="3"/>
      <c r="L5980" s="3">
        <v>3557440.9495464126</v>
      </c>
      <c r="M5980" s="3">
        <v>3646376.9732850734</v>
      </c>
      <c r="N5980" s="107"/>
      <c r="O5980" s="100"/>
      <c r="P5980" s="3">
        <f t="shared" si="93"/>
        <v>7203817.922831486</v>
      </c>
    </row>
    <row r="5981" spans="1:16" x14ac:dyDescent="0.35">
      <c r="A5981" t="s">
        <v>76</v>
      </c>
      <c r="C5981" t="s">
        <v>19</v>
      </c>
      <c r="D5981" t="s">
        <v>103</v>
      </c>
      <c r="E5981" t="s">
        <v>155</v>
      </c>
      <c r="F5981" t="s">
        <v>156</v>
      </c>
      <c r="G5981">
        <v>5325</v>
      </c>
      <c r="H5981" t="s">
        <v>146</v>
      </c>
      <c r="I5981">
        <v>63300030</v>
      </c>
      <c r="J5981" t="s">
        <v>1488</v>
      </c>
      <c r="K5981" s="3"/>
      <c r="L5981" s="3">
        <v>53678.700000000012</v>
      </c>
      <c r="M5981" s="3">
        <v>55020.780000000013</v>
      </c>
      <c r="N5981" s="107"/>
      <c r="O5981" s="100"/>
      <c r="P5981" s="3">
        <f t="shared" si="93"/>
        <v>108699.48000000003</v>
      </c>
    </row>
    <row r="5982" spans="1:16" x14ac:dyDescent="0.35">
      <c r="A5982" t="s">
        <v>76</v>
      </c>
      <c r="C5982" t="s">
        <v>19</v>
      </c>
      <c r="D5982" t="s">
        <v>103</v>
      </c>
      <c r="E5982" t="s">
        <v>155</v>
      </c>
      <c r="F5982" t="s">
        <v>156</v>
      </c>
      <c r="G5982">
        <v>5325</v>
      </c>
      <c r="H5982" t="s">
        <v>146</v>
      </c>
      <c r="I5982">
        <v>63300056</v>
      </c>
      <c r="J5982" t="s">
        <v>1536</v>
      </c>
      <c r="K5982" s="3"/>
      <c r="L5982" s="3">
        <v>326401.57608270005</v>
      </c>
      <c r="M5982" s="3">
        <v>336193.62336518103</v>
      </c>
      <c r="N5982" s="107"/>
      <c r="O5982" s="100"/>
      <c r="P5982" s="3">
        <f t="shared" si="93"/>
        <v>662595.19944788108</v>
      </c>
    </row>
    <row r="5983" spans="1:16" x14ac:dyDescent="0.35">
      <c r="A5983" t="s">
        <v>76</v>
      </c>
      <c r="C5983" t="s">
        <v>19</v>
      </c>
      <c r="D5983" t="s">
        <v>103</v>
      </c>
      <c r="E5983" t="s">
        <v>155</v>
      </c>
      <c r="F5983" t="s">
        <v>156</v>
      </c>
      <c r="G5983">
        <v>5325</v>
      </c>
      <c r="H5983" t="s">
        <v>146</v>
      </c>
      <c r="I5983">
        <v>63300060</v>
      </c>
      <c r="J5983" t="s">
        <v>1546</v>
      </c>
      <c r="K5983" s="3"/>
      <c r="L5983" s="3">
        <v>23810.560000000005</v>
      </c>
      <c r="M5983" s="3">
        <v>24405.840000000004</v>
      </c>
      <c r="N5983" s="107"/>
      <c r="O5983" s="100"/>
      <c r="P5983" s="3">
        <f t="shared" si="93"/>
        <v>48216.400000000009</v>
      </c>
    </row>
    <row r="5984" spans="1:16" x14ac:dyDescent="0.35">
      <c r="A5984" t="s">
        <v>76</v>
      </c>
      <c r="C5984" t="s">
        <v>19</v>
      </c>
      <c r="D5984" t="s">
        <v>103</v>
      </c>
      <c r="E5984" t="s">
        <v>155</v>
      </c>
      <c r="F5984" t="s">
        <v>156</v>
      </c>
      <c r="G5984">
        <v>5325</v>
      </c>
      <c r="H5984" t="s">
        <v>146</v>
      </c>
      <c r="I5984">
        <v>63300065</v>
      </c>
      <c r="J5984" t="s">
        <v>1627</v>
      </c>
      <c r="K5984" s="3"/>
      <c r="L5984" s="3">
        <v>0</v>
      </c>
      <c r="M5984" s="3">
        <v>0</v>
      </c>
      <c r="N5984" s="107"/>
      <c r="O5984" s="100"/>
      <c r="P5984" s="3">
        <f t="shared" si="93"/>
        <v>0</v>
      </c>
    </row>
    <row r="5985" spans="1:16" x14ac:dyDescent="0.35">
      <c r="A5985" t="s">
        <v>76</v>
      </c>
      <c r="C5985" t="s">
        <v>19</v>
      </c>
      <c r="D5985" t="s">
        <v>103</v>
      </c>
      <c r="E5985" t="s">
        <v>155</v>
      </c>
      <c r="F5985" t="s">
        <v>156</v>
      </c>
      <c r="G5985">
        <v>5325</v>
      </c>
      <c r="H5985" t="s">
        <v>146</v>
      </c>
      <c r="I5985">
        <v>63300150</v>
      </c>
      <c r="J5985" t="s">
        <v>1680</v>
      </c>
      <c r="K5985" s="3"/>
      <c r="L5985" s="3">
        <v>91951.344300000012</v>
      </c>
      <c r="M5985" s="3">
        <v>94250.136050300018</v>
      </c>
      <c r="N5985" s="107"/>
      <c r="O5985" s="100"/>
      <c r="P5985" s="3">
        <f t="shared" si="93"/>
        <v>186201.48035030003</v>
      </c>
    </row>
    <row r="5986" spans="1:16" x14ac:dyDescent="0.35">
      <c r="A5986" t="s">
        <v>76</v>
      </c>
      <c r="C5986" t="s">
        <v>19</v>
      </c>
      <c r="D5986" t="s">
        <v>103</v>
      </c>
      <c r="E5986" t="s">
        <v>1555</v>
      </c>
      <c r="F5986" t="s">
        <v>1556</v>
      </c>
      <c r="G5986">
        <v>5325</v>
      </c>
      <c r="H5986" t="s">
        <v>146</v>
      </c>
      <c r="I5986">
        <v>63300060</v>
      </c>
      <c r="J5986" t="s">
        <v>1546</v>
      </c>
      <c r="K5986" s="3"/>
      <c r="L5986" s="3">
        <v>3475.6930000000002</v>
      </c>
      <c r="M5986" s="3">
        <v>3562.6</v>
      </c>
      <c r="N5986" s="107"/>
      <c r="O5986" s="100"/>
      <c r="P5986" s="3">
        <f t="shared" si="93"/>
        <v>7038.2929999999997</v>
      </c>
    </row>
    <row r="5987" spans="1:16" x14ac:dyDescent="0.35">
      <c r="A5987" t="s">
        <v>76</v>
      </c>
      <c r="C5987" t="s">
        <v>19</v>
      </c>
      <c r="D5987" t="s">
        <v>103</v>
      </c>
      <c r="E5987" t="s">
        <v>1555</v>
      </c>
      <c r="F5987" t="s">
        <v>1556</v>
      </c>
      <c r="G5987">
        <v>5325</v>
      </c>
      <c r="H5987" t="s">
        <v>146</v>
      </c>
      <c r="I5987">
        <v>63300150</v>
      </c>
      <c r="J5987" t="s">
        <v>1680</v>
      </c>
      <c r="K5987" s="3"/>
      <c r="L5987" s="3">
        <v>153478.07</v>
      </c>
      <c r="M5987" s="3">
        <v>157315.01</v>
      </c>
      <c r="N5987" s="107"/>
      <c r="O5987" s="100"/>
      <c r="P5987" s="3">
        <f t="shared" si="93"/>
        <v>310793.08</v>
      </c>
    </row>
    <row r="5988" spans="1:16" x14ac:dyDescent="0.35">
      <c r="A5988" t="s">
        <v>76</v>
      </c>
      <c r="C5988" t="s">
        <v>19</v>
      </c>
      <c r="D5988" t="s">
        <v>103</v>
      </c>
      <c r="E5988" t="s">
        <v>1495</v>
      </c>
      <c r="F5988" t="s">
        <v>1496</v>
      </c>
      <c r="G5988">
        <v>5325</v>
      </c>
      <c r="H5988" t="s">
        <v>146</v>
      </c>
      <c r="I5988">
        <v>63300030</v>
      </c>
      <c r="J5988" t="s">
        <v>1488</v>
      </c>
      <c r="K5988" s="3"/>
      <c r="L5988" s="3">
        <v>281.24365786050697</v>
      </c>
      <c r="M5988" s="3">
        <v>88.245428329361971</v>
      </c>
      <c r="N5988" s="107"/>
      <c r="O5988" s="100"/>
      <c r="P5988" s="3">
        <f t="shared" si="93"/>
        <v>369.48908618986894</v>
      </c>
    </row>
    <row r="5989" spans="1:16" x14ac:dyDescent="0.35">
      <c r="A5989" t="s">
        <v>76</v>
      </c>
      <c r="C5989" t="s">
        <v>19</v>
      </c>
      <c r="D5989" t="s">
        <v>103</v>
      </c>
      <c r="E5989" t="s">
        <v>1495</v>
      </c>
      <c r="F5989" t="s">
        <v>1496</v>
      </c>
      <c r="G5989">
        <v>5325</v>
      </c>
      <c r="H5989" t="s">
        <v>146</v>
      </c>
      <c r="I5989">
        <v>63300060</v>
      </c>
      <c r="J5989" t="s">
        <v>1546</v>
      </c>
      <c r="K5989" s="3"/>
      <c r="L5989" s="3">
        <v>20.749631174784923</v>
      </c>
      <c r="M5989" s="3">
        <v>21.268216034031241</v>
      </c>
      <c r="N5989" s="107"/>
      <c r="O5989" s="100"/>
      <c r="P5989" s="3">
        <f t="shared" si="93"/>
        <v>42.017847208816164</v>
      </c>
    </row>
    <row r="5990" spans="1:16" x14ac:dyDescent="0.35">
      <c r="A5990" t="s">
        <v>76</v>
      </c>
      <c r="C5990" t="s">
        <v>19</v>
      </c>
      <c r="D5990" t="s">
        <v>103</v>
      </c>
      <c r="E5990" t="s">
        <v>1495</v>
      </c>
      <c r="F5990" t="s">
        <v>1496</v>
      </c>
      <c r="G5990">
        <v>5325</v>
      </c>
      <c r="H5990" t="s">
        <v>146</v>
      </c>
      <c r="I5990">
        <v>63300150</v>
      </c>
      <c r="J5990" t="s">
        <v>1680</v>
      </c>
      <c r="K5990" s="3"/>
      <c r="L5990" s="3">
        <v>104.57031994869554</v>
      </c>
      <c r="M5990" s="3">
        <v>107.270199978636</v>
      </c>
      <c r="N5990" s="107"/>
      <c r="O5990" s="100"/>
      <c r="P5990" s="3">
        <f t="shared" si="93"/>
        <v>211.84051992733154</v>
      </c>
    </row>
    <row r="5991" spans="1:16" x14ac:dyDescent="0.35">
      <c r="A5991" t="s">
        <v>76</v>
      </c>
      <c r="C5991" t="s">
        <v>19</v>
      </c>
      <c r="D5991" t="s">
        <v>103</v>
      </c>
      <c r="E5991" t="s">
        <v>157</v>
      </c>
      <c r="F5991" t="s">
        <v>158</v>
      </c>
      <c r="G5991">
        <v>5325</v>
      </c>
      <c r="H5991" t="s">
        <v>146</v>
      </c>
      <c r="I5991">
        <v>63300030</v>
      </c>
      <c r="J5991" t="s">
        <v>1488</v>
      </c>
      <c r="K5991" s="3"/>
      <c r="L5991" s="3">
        <v>21224.34</v>
      </c>
      <c r="M5991" s="3">
        <v>21754.9</v>
      </c>
      <c r="N5991" s="107"/>
      <c r="O5991" s="100"/>
      <c r="P5991" s="3">
        <f t="shared" si="93"/>
        <v>42979.240000000005</v>
      </c>
    </row>
    <row r="5992" spans="1:16" x14ac:dyDescent="0.35">
      <c r="A5992" t="s">
        <v>76</v>
      </c>
      <c r="C5992" t="s">
        <v>19</v>
      </c>
      <c r="D5992" t="s">
        <v>103</v>
      </c>
      <c r="E5992" t="s">
        <v>157</v>
      </c>
      <c r="F5992" t="s">
        <v>158</v>
      </c>
      <c r="G5992">
        <v>5325</v>
      </c>
      <c r="H5992" t="s">
        <v>146</v>
      </c>
      <c r="I5992">
        <v>63300033</v>
      </c>
      <c r="J5992" t="s">
        <v>1661</v>
      </c>
      <c r="K5992" s="3"/>
      <c r="L5992" s="3">
        <v>52445.32</v>
      </c>
      <c r="M5992" s="3">
        <v>53756.44</v>
      </c>
      <c r="N5992" s="107"/>
      <c r="O5992" s="100"/>
      <c r="P5992" s="3">
        <f t="shared" si="93"/>
        <v>106201.76000000001</v>
      </c>
    </row>
    <row r="5993" spans="1:16" x14ac:dyDescent="0.35">
      <c r="A5993" t="s">
        <v>76</v>
      </c>
      <c r="C5993" t="s">
        <v>19</v>
      </c>
      <c r="D5993" t="s">
        <v>103</v>
      </c>
      <c r="E5993" t="s">
        <v>157</v>
      </c>
      <c r="F5993" t="s">
        <v>158</v>
      </c>
      <c r="G5993">
        <v>5325</v>
      </c>
      <c r="H5993" t="s">
        <v>146</v>
      </c>
      <c r="I5993">
        <v>63300056</v>
      </c>
      <c r="J5993" t="s">
        <v>1536</v>
      </c>
      <c r="K5993" s="3"/>
      <c r="L5993" s="3">
        <v>129515.28323630001</v>
      </c>
      <c r="M5993" s="3">
        <v>133400.741733389</v>
      </c>
      <c r="N5993" s="107"/>
      <c r="O5993" s="100"/>
      <c r="P5993" s="3">
        <f t="shared" si="93"/>
        <v>262916.02496968902</v>
      </c>
    </row>
    <row r="5994" spans="1:16" x14ac:dyDescent="0.35">
      <c r="A5994" t="s">
        <v>76</v>
      </c>
      <c r="C5994" t="s">
        <v>19</v>
      </c>
      <c r="D5994" t="s">
        <v>103</v>
      </c>
      <c r="E5994" t="s">
        <v>157</v>
      </c>
      <c r="F5994" t="s">
        <v>158</v>
      </c>
      <c r="G5994">
        <v>5325</v>
      </c>
      <c r="H5994" t="s">
        <v>146</v>
      </c>
      <c r="I5994">
        <v>63300060</v>
      </c>
      <c r="J5994" t="s">
        <v>1546</v>
      </c>
      <c r="K5994" s="3"/>
      <c r="L5994" s="3">
        <v>14250.24</v>
      </c>
      <c r="M5994" s="3">
        <v>14606.52</v>
      </c>
      <c r="N5994" s="107"/>
      <c r="O5994" s="100"/>
      <c r="P5994" s="3">
        <f t="shared" si="93"/>
        <v>28856.760000000002</v>
      </c>
    </row>
    <row r="5995" spans="1:16" x14ac:dyDescent="0.35">
      <c r="A5995" t="s">
        <v>76</v>
      </c>
      <c r="C5995" t="s">
        <v>19</v>
      </c>
      <c r="D5995" t="s">
        <v>103</v>
      </c>
      <c r="E5995" t="s">
        <v>157</v>
      </c>
      <c r="F5995" t="s">
        <v>158</v>
      </c>
      <c r="G5995">
        <v>5325</v>
      </c>
      <c r="H5995" t="s">
        <v>146</v>
      </c>
      <c r="I5995">
        <v>63300065</v>
      </c>
      <c r="J5995" t="s">
        <v>1627</v>
      </c>
      <c r="K5995" s="3"/>
      <c r="L5995" s="3">
        <v>3939.04</v>
      </c>
      <c r="M5995" s="3">
        <v>4037.44</v>
      </c>
      <c r="N5995" s="107"/>
      <c r="O5995" s="100"/>
      <c r="P5995" s="3">
        <f t="shared" si="93"/>
        <v>7976.48</v>
      </c>
    </row>
    <row r="5996" spans="1:16" x14ac:dyDescent="0.35">
      <c r="A5996" t="s">
        <v>76</v>
      </c>
      <c r="C5996" t="s">
        <v>19</v>
      </c>
      <c r="D5996" t="s">
        <v>103</v>
      </c>
      <c r="E5996" t="s">
        <v>157</v>
      </c>
      <c r="F5996" t="s">
        <v>158</v>
      </c>
      <c r="G5996">
        <v>5325</v>
      </c>
      <c r="H5996" t="s">
        <v>146</v>
      </c>
      <c r="I5996">
        <v>63300075</v>
      </c>
      <c r="J5996" t="s">
        <v>1480</v>
      </c>
      <c r="K5996" s="3"/>
      <c r="L5996" s="3">
        <v>12551.084000000001</v>
      </c>
      <c r="M5996" s="3">
        <v>12864.86</v>
      </c>
      <c r="N5996" s="107"/>
      <c r="O5996" s="100"/>
      <c r="P5996" s="3">
        <f t="shared" si="93"/>
        <v>25415.944000000003</v>
      </c>
    </row>
    <row r="5997" spans="1:16" x14ac:dyDescent="0.35">
      <c r="A5997" t="s">
        <v>76</v>
      </c>
      <c r="C5997" t="s">
        <v>19</v>
      </c>
      <c r="D5997" t="s">
        <v>103</v>
      </c>
      <c r="E5997" t="s">
        <v>157</v>
      </c>
      <c r="F5997" t="s">
        <v>158</v>
      </c>
      <c r="G5997">
        <v>5325</v>
      </c>
      <c r="H5997" t="s">
        <v>146</v>
      </c>
      <c r="I5997">
        <v>63300150</v>
      </c>
      <c r="J5997" t="s">
        <v>1680</v>
      </c>
      <c r="K5997" s="3"/>
      <c r="L5997" s="3">
        <v>8920.86</v>
      </c>
      <c r="M5997" s="3">
        <v>11343.88</v>
      </c>
      <c r="N5997" s="107"/>
      <c r="O5997" s="100"/>
      <c r="P5997" s="3">
        <f t="shared" si="93"/>
        <v>20264.739999999998</v>
      </c>
    </row>
    <row r="5998" spans="1:16" x14ac:dyDescent="0.35">
      <c r="A5998" t="s">
        <v>76</v>
      </c>
      <c r="C5998" t="s">
        <v>19</v>
      </c>
      <c r="D5998" t="s">
        <v>103</v>
      </c>
      <c r="E5998" t="s">
        <v>1748</v>
      </c>
      <c r="F5998" t="s">
        <v>1749</v>
      </c>
      <c r="G5998">
        <v>5325</v>
      </c>
      <c r="H5998" t="s">
        <v>146</v>
      </c>
      <c r="I5998">
        <v>63300152</v>
      </c>
      <c r="J5998" t="s">
        <v>1741</v>
      </c>
      <c r="K5998" s="3"/>
      <c r="L5998" s="3">
        <v>7125463.5245652972</v>
      </c>
      <c r="M5998" s="3">
        <v>6776809.5700000003</v>
      </c>
      <c r="N5998" s="107"/>
      <c r="O5998" s="100"/>
      <c r="P5998" s="3">
        <f t="shared" si="93"/>
        <v>13902273.094565298</v>
      </c>
    </row>
    <row r="5999" spans="1:16" x14ac:dyDescent="0.35">
      <c r="A5999" t="s">
        <v>76</v>
      </c>
      <c r="C5999" t="s">
        <v>19</v>
      </c>
      <c r="D5999" t="s">
        <v>103</v>
      </c>
      <c r="E5999" t="s">
        <v>135</v>
      </c>
      <c r="F5999" t="s">
        <v>136</v>
      </c>
      <c r="G5999">
        <v>5327</v>
      </c>
      <c r="H5999" t="s">
        <v>137</v>
      </c>
      <c r="I5999">
        <v>63300030</v>
      </c>
      <c r="J5999" t="s">
        <v>1488</v>
      </c>
      <c r="K5999" s="3"/>
      <c r="L5999" s="3">
        <v>9886.8349266000005</v>
      </c>
      <c r="M5999" s="3">
        <v>10035.137451000001</v>
      </c>
      <c r="N5999" s="107"/>
      <c r="O5999" s="100"/>
      <c r="P5999" s="3">
        <f t="shared" si="93"/>
        <v>19921.972377600003</v>
      </c>
    </row>
    <row r="6000" spans="1:16" x14ac:dyDescent="0.35">
      <c r="A6000" t="s">
        <v>76</v>
      </c>
      <c r="C6000" t="s">
        <v>19</v>
      </c>
      <c r="D6000" t="s">
        <v>103</v>
      </c>
      <c r="E6000" t="s">
        <v>135</v>
      </c>
      <c r="F6000" t="s">
        <v>136</v>
      </c>
      <c r="G6000">
        <v>5327</v>
      </c>
      <c r="H6000" t="s">
        <v>137</v>
      </c>
      <c r="I6000">
        <v>63300060</v>
      </c>
      <c r="J6000" t="s">
        <v>1546</v>
      </c>
      <c r="K6000" s="3"/>
      <c r="L6000" s="3">
        <v>8255</v>
      </c>
      <c r="M6000" s="3">
        <v>8379.3290923999994</v>
      </c>
      <c r="N6000" s="107"/>
      <c r="O6000" s="100"/>
      <c r="P6000" s="3">
        <f t="shared" si="93"/>
        <v>16634.329092399999</v>
      </c>
    </row>
    <row r="6001" spans="1:16" x14ac:dyDescent="0.35">
      <c r="A6001" t="s">
        <v>76</v>
      </c>
      <c r="C6001" t="s">
        <v>19</v>
      </c>
      <c r="D6001" t="s">
        <v>103</v>
      </c>
      <c r="E6001" t="s">
        <v>135</v>
      </c>
      <c r="F6001" t="s">
        <v>136</v>
      </c>
      <c r="G6001">
        <v>5327</v>
      </c>
      <c r="H6001" t="s">
        <v>137</v>
      </c>
      <c r="I6001">
        <v>63300150</v>
      </c>
      <c r="J6001" t="s">
        <v>1680</v>
      </c>
      <c r="K6001" s="3"/>
      <c r="L6001" s="3">
        <v>20758</v>
      </c>
      <c r="M6001" s="3">
        <v>21068</v>
      </c>
      <c r="N6001" s="107"/>
      <c r="O6001" s="100"/>
      <c r="P6001" s="3">
        <f t="shared" si="93"/>
        <v>41826</v>
      </c>
    </row>
    <row r="6002" spans="1:16" x14ac:dyDescent="0.35">
      <c r="A6002" t="s">
        <v>76</v>
      </c>
      <c r="C6002" t="s">
        <v>19</v>
      </c>
      <c r="D6002" t="s">
        <v>103</v>
      </c>
      <c r="E6002" t="s">
        <v>135</v>
      </c>
      <c r="F6002" t="s">
        <v>136</v>
      </c>
      <c r="G6002">
        <v>5327</v>
      </c>
      <c r="H6002" t="s">
        <v>137</v>
      </c>
      <c r="I6002">
        <v>63300155</v>
      </c>
      <c r="J6002" t="s">
        <v>1877</v>
      </c>
      <c r="K6002" s="3"/>
      <c r="L6002" s="3">
        <v>36000</v>
      </c>
      <c r="M6002" s="3">
        <v>36000</v>
      </c>
      <c r="N6002" s="107"/>
      <c r="O6002" s="100"/>
      <c r="P6002" s="3">
        <f t="shared" si="93"/>
        <v>72000</v>
      </c>
    </row>
    <row r="6003" spans="1:16" x14ac:dyDescent="0.35">
      <c r="A6003" t="s">
        <v>76</v>
      </c>
      <c r="C6003" t="s">
        <v>19</v>
      </c>
      <c r="D6003" t="s">
        <v>103</v>
      </c>
      <c r="E6003" t="s">
        <v>1659</v>
      </c>
      <c r="F6003" t="s">
        <v>1660</v>
      </c>
      <c r="G6003">
        <v>5327</v>
      </c>
      <c r="H6003" t="s">
        <v>137</v>
      </c>
      <c r="I6003">
        <v>63300070</v>
      </c>
      <c r="J6003" t="s">
        <v>1658</v>
      </c>
      <c r="K6003" s="3"/>
      <c r="L6003" s="3">
        <v>-73459.92</v>
      </c>
      <c r="M6003" s="3">
        <v>-67879.92</v>
      </c>
      <c r="N6003" s="107"/>
      <c r="O6003" s="100"/>
      <c r="P6003" s="3">
        <f t="shared" si="93"/>
        <v>-141339.84</v>
      </c>
    </row>
    <row r="6004" spans="1:16" x14ac:dyDescent="0.35">
      <c r="A6004" t="s">
        <v>76</v>
      </c>
      <c r="C6004" t="s">
        <v>19</v>
      </c>
      <c r="D6004" t="s">
        <v>103</v>
      </c>
      <c r="E6004" t="s">
        <v>1659</v>
      </c>
      <c r="F6004" t="s">
        <v>1660</v>
      </c>
      <c r="G6004">
        <v>5327</v>
      </c>
      <c r="H6004" t="s">
        <v>137</v>
      </c>
      <c r="I6004">
        <v>63300160</v>
      </c>
      <c r="J6004" t="s">
        <v>1878</v>
      </c>
      <c r="K6004" s="3"/>
      <c r="L6004" s="3">
        <v>2889735.4973517</v>
      </c>
      <c r="M6004" s="3">
        <v>2899545.8783503999</v>
      </c>
      <c r="N6004" s="107"/>
      <c r="O6004" s="100"/>
      <c r="P6004" s="3">
        <f t="shared" si="93"/>
        <v>5789281.3757020999</v>
      </c>
    </row>
    <row r="6005" spans="1:16" x14ac:dyDescent="0.35">
      <c r="A6005" t="s">
        <v>76</v>
      </c>
      <c r="C6005" t="s">
        <v>19</v>
      </c>
      <c r="D6005" t="s">
        <v>103</v>
      </c>
      <c r="E6005" t="s">
        <v>138</v>
      </c>
      <c r="F6005" t="s">
        <v>139</v>
      </c>
      <c r="G6005">
        <v>5327</v>
      </c>
      <c r="H6005" t="s">
        <v>137</v>
      </c>
      <c r="I6005">
        <v>63300030</v>
      </c>
      <c r="J6005" t="s">
        <v>1488</v>
      </c>
      <c r="K6005" s="3"/>
      <c r="L6005" s="3">
        <v>14420</v>
      </c>
      <c r="M6005" s="3">
        <v>14577</v>
      </c>
      <c r="N6005" s="107"/>
      <c r="O6005" s="100"/>
      <c r="P6005" s="3">
        <f t="shared" si="93"/>
        <v>28997</v>
      </c>
    </row>
    <row r="6006" spans="1:16" x14ac:dyDescent="0.35">
      <c r="A6006" t="s">
        <v>76</v>
      </c>
      <c r="C6006" t="s">
        <v>19</v>
      </c>
      <c r="D6006" t="s">
        <v>103</v>
      </c>
      <c r="E6006" t="s">
        <v>138</v>
      </c>
      <c r="F6006" t="s">
        <v>139</v>
      </c>
      <c r="G6006">
        <v>5327</v>
      </c>
      <c r="H6006" t="s">
        <v>137</v>
      </c>
      <c r="I6006">
        <v>63300056</v>
      </c>
      <c r="J6006" t="s">
        <v>1536</v>
      </c>
      <c r="K6006" s="3"/>
      <c r="L6006" s="3">
        <v>372486.09086990001</v>
      </c>
      <c r="M6006" s="3">
        <v>383660.67359599704</v>
      </c>
      <c r="N6006" s="107"/>
      <c r="O6006" s="100"/>
      <c r="P6006" s="3">
        <f t="shared" si="93"/>
        <v>756146.76446589711</v>
      </c>
    </row>
    <row r="6007" spans="1:16" x14ac:dyDescent="0.35">
      <c r="A6007" t="s">
        <v>76</v>
      </c>
      <c r="C6007" t="s">
        <v>19</v>
      </c>
      <c r="D6007" t="s">
        <v>103</v>
      </c>
      <c r="E6007" t="s">
        <v>138</v>
      </c>
      <c r="F6007" t="s">
        <v>139</v>
      </c>
      <c r="G6007">
        <v>5327</v>
      </c>
      <c r="H6007" t="s">
        <v>137</v>
      </c>
      <c r="I6007">
        <v>63300060</v>
      </c>
      <c r="J6007" t="s">
        <v>1546</v>
      </c>
      <c r="K6007" s="3"/>
      <c r="L6007" s="3">
        <v>21651.964406200001</v>
      </c>
      <c r="M6007" s="3">
        <v>21976.7438721</v>
      </c>
      <c r="N6007" s="107"/>
      <c r="O6007" s="100"/>
      <c r="P6007" s="3">
        <f t="shared" si="93"/>
        <v>43628.708278300001</v>
      </c>
    </row>
    <row r="6008" spans="1:16" x14ac:dyDescent="0.35">
      <c r="A6008" t="s">
        <v>76</v>
      </c>
      <c r="C6008" t="s">
        <v>19</v>
      </c>
      <c r="D6008" t="s">
        <v>103</v>
      </c>
      <c r="E6008" t="s">
        <v>138</v>
      </c>
      <c r="F6008" t="s">
        <v>139</v>
      </c>
      <c r="G6008">
        <v>5327</v>
      </c>
      <c r="H6008" t="s">
        <v>137</v>
      </c>
      <c r="I6008">
        <v>63300150</v>
      </c>
      <c r="J6008" t="s">
        <v>1680</v>
      </c>
      <c r="K6008" s="3"/>
      <c r="L6008" s="3">
        <v>233444</v>
      </c>
      <c r="M6008" s="3">
        <v>246655</v>
      </c>
      <c r="N6008" s="107"/>
      <c r="O6008" s="100"/>
      <c r="P6008" s="3">
        <f t="shared" si="93"/>
        <v>480099</v>
      </c>
    </row>
    <row r="6009" spans="1:16" x14ac:dyDescent="0.35">
      <c r="A6009" t="s">
        <v>76</v>
      </c>
      <c r="C6009" t="s">
        <v>19</v>
      </c>
      <c r="D6009" t="s">
        <v>103</v>
      </c>
      <c r="E6009" t="s">
        <v>140</v>
      </c>
      <c r="F6009" t="s">
        <v>141</v>
      </c>
      <c r="G6009">
        <v>5327</v>
      </c>
      <c r="H6009" t="s">
        <v>137</v>
      </c>
      <c r="I6009">
        <v>63300033</v>
      </c>
      <c r="J6009" t="s">
        <v>1661</v>
      </c>
      <c r="K6009" s="3"/>
      <c r="L6009" s="3">
        <v>17057.714917299996</v>
      </c>
      <c r="M6009" s="3">
        <v>17313.580641499997</v>
      </c>
      <c r="N6009" s="107"/>
      <c r="O6009" s="100"/>
      <c r="P6009" s="3">
        <f t="shared" si="93"/>
        <v>34371.29555879999</v>
      </c>
    </row>
    <row r="6010" spans="1:16" x14ac:dyDescent="0.35">
      <c r="A6010" t="s">
        <v>76</v>
      </c>
      <c r="C6010" t="s">
        <v>19</v>
      </c>
      <c r="D6010" t="s">
        <v>103</v>
      </c>
      <c r="E6010" t="s">
        <v>140</v>
      </c>
      <c r="F6010" t="s">
        <v>141</v>
      </c>
      <c r="G6010">
        <v>5327</v>
      </c>
      <c r="H6010" t="s">
        <v>137</v>
      </c>
      <c r="I6010">
        <v>63300056</v>
      </c>
      <c r="J6010" t="s">
        <v>1536</v>
      </c>
      <c r="K6010" s="3"/>
      <c r="L6010" s="3">
        <v>34227.7363128</v>
      </c>
      <c r="M6010" s="3">
        <v>35254.568402183999</v>
      </c>
      <c r="N6010" s="107"/>
      <c r="O6010" s="100"/>
      <c r="P6010" s="3">
        <f t="shared" si="93"/>
        <v>69482.304714983999</v>
      </c>
    </row>
    <row r="6011" spans="1:16" x14ac:dyDescent="0.35">
      <c r="A6011" t="s">
        <v>76</v>
      </c>
      <c r="C6011" t="s">
        <v>19</v>
      </c>
      <c r="D6011" t="s">
        <v>103</v>
      </c>
      <c r="E6011" t="s">
        <v>140</v>
      </c>
      <c r="F6011" t="s">
        <v>141</v>
      </c>
      <c r="G6011">
        <v>5327</v>
      </c>
      <c r="H6011" t="s">
        <v>137</v>
      </c>
      <c r="I6011">
        <v>63300060</v>
      </c>
      <c r="J6011" t="s">
        <v>1546</v>
      </c>
      <c r="K6011" s="3"/>
      <c r="L6011" s="3">
        <v>28341.448007299998</v>
      </c>
      <c r="M6011" s="3">
        <v>28766.569727899998</v>
      </c>
      <c r="N6011" s="107"/>
      <c r="O6011" s="100"/>
      <c r="P6011" s="3">
        <f t="shared" si="93"/>
        <v>57108.017735199996</v>
      </c>
    </row>
    <row r="6012" spans="1:16" x14ac:dyDescent="0.35">
      <c r="A6012" t="s">
        <v>76</v>
      </c>
      <c r="C6012" t="s">
        <v>19</v>
      </c>
      <c r="D6012" t="s">
        <v>103</v>
      </c>
      <c r="E6012" t="s">
        <v>140</v>
      </c>
      <c r="F6012" t="s">
        <v>141</v>
      </c>
      <c r="G6012">
        <v>5327</v>
      </c>
      <c r="H6012" t="s">
        <v>137</v>
      </c>
      <c r="I6012">
        <v>63300150</v>
      </c>
      <c r="J6012" t="s">
        <v>1680</v>
      </c>
      <c r="K6012" s="3"/>
      <c r="L6012" s="3">
        <v>98432.999999999985</v>
      </c>
      <c r="M6012" s="3">
        <v>99916.999999999985</v>
      </c>
      <c r="N6012" s="107"/>
      <c r="O6012" s="100"/>
      <c r="P6012" s="3">
        <f t="shared" si="93"/>
        <v>198349.99999999997</v>
      </c>
    </row>
    <row r="6013" spans="1:16" x14ac:dyDescent="0.35">
      <c r="A6013" t="s">
        <v>76</v>
      </c>
      <c r="C6013" t="s">
        <v>19</v>
      </c>
      <c r="D6013" t="s">
        <v>103</v>
      </c>
      <c r="E6013" t="s">
        <v>1547</v>
      </c>
      <c r="F6013" t="s">
        <v>1548</v>
      </c>
      <c r="G6013">
        <v>5327</v>
      </c>
      <c r="H6013" t="s">
        <v>137</v>
      </c>
      <c r="I6013">
        <v>63300060</v>
      </c>
      <c r="J6013" t="s">
        <v>1546</v>
      </c>
      <c r="K6013" s="3"/>
      <c r="L6013" s="3">
        <v>1195</v>
      </c>
      <c r="M6013" s="3">
        <v>1213</v>
      </c>
      <c r="N6013" s="107"/>
      <c r="O6013" s="100"/>
      <c r="P6013" s="3">
        <f t="shared" si="93"/>
        <v>2408</v>
      </c>
    </row>
    <row r="6014" spans="1:16" x14ac:dyDescent="0.35">
      <c r="A6014" t="s">
        <v>76</v>
      </c>
      <c r="C6014" t="s">
        <v>19</v>
      </c>
      <c r="D6014" t="s">
        <v>103</v>
      </c>
      <c r="E6014" t="s">
        <v>1547</v>
      </c>
      <c r="F6014" t="s">
        <v>1548</v>
      </c>
      <c r="G6014">
        <v>5327</v>
      </c>
      <c r="H6014" t="s">
        <v>137</v>
      </c>
      <c r="I6014">
        <v>63300150</v>
      </c>
      <c r="J6014" t="s">
        <v>1680</v>
      </c>
      <c r="K6014" s="3"/>
      <c r="L6014" s="3">
        <v>176717</v>
      </c>
      <c r="M6014" s="3">
        <v>178547</v>
      </c>
      <c r="N6014" s="107"/>
      <c r="O6014" s="100"/>
      <c r="P6014" s="3">
        <f t="shared" si="93"/>
        <v>355264</v>
      </c>
    </row>
    <row r="6015" spans="1:16" x14ac:dyDescent="0.35">
      <c r="A6015" t="s">
        <v>76</v>
      </c>
      <c r="C6015" t="s">
        <v>19</v>
      </c>
      <c r="D6015" t="s">
        <v>103</v>
      </c>
      <c r="E6015" t="s">
        <v>142</v>
      </c>
      <c r="F6015" t="s">
        <v>143</v>
      </c>
      <c r="G6015">
        <v>5327</v>
      </c>
      <c r="H6015" t="s">
        <v>137</v>
      </c>
      <c r="I6015">
        <v>63300030</v>
      </c>
      <c r="J6015" t="s">
        <v>1488</v>
      </c>
      <c r="K6015" s="3"/>
      <c r="L6015" s="3">
        <v>7344.9536337</v>
      </c>
      <c r="M6015" s="3">
        <v>7455.1279379999996</v>
      </c>
      <c r="N6015" s="107"/>
      <c r="O6015" s="100"/>
      <c r="P6015" s="3">
        <f t="shared" si="93"/>
        <v>14800.0815717</v>
      </c>
    </row>
    <row r="6016" spans="1:16" x14ac:dyDescent="0.35">
      <c r="A6016" t="s">
        <v>76</v>
      </c>
      <c r="C6016" t="s">
        <v>19</v>
      </c>
      <c r="D6016" t="s">
        <v>103</v>
      </c>
      <c r="E6016" t="s">
        <v>142</v>
      </c>
      <c r="F6016" t="s">
        <v>143</v>
      </c>
      <c r="G6016">
        <v>5327</v>
      </c>
      <c r="H6016" t="s">
        <v>137</v>
      </c>
      <c r="I6016">
        <v>63300033</v>
      </c>
      <c r="J6016" t="s">
        <v>1661</v>
      </c>
      <c r="K6016" s="3"/>
      <c r="L6016" s="3">
        <v>3822.3058799999999</v>
      </c>
      <c r="M6016" s="3">
        <v>3879.6404687999998</v>
      </c>
      <c r="N6016" s="107"/>
      <c r="O6016" s="100"/>
      <c r="P6016" s="3">
        <f t="shared" si="93"/>
        <v>7701.9463488000001</v>
      </c>
    </row>
    <row r="6017" spans="1:16" x14ac:dyDescent="0.35">
      <c r="A6017" t="s">
        <v>76</v>
      </c>
      <c r="C6017" t="s">
        <v>19</v>
      </c>
      <c r="D6017" t="s">
        <v>103</v>
      </c>
      <c r="E6017" t="s">
        <v>142</v>
      </c>
      <c r="F6017" t="s">
        <v>143</v>
      </c>
      <c r="G6017">
        <v>5327</v>
      </c>
      <c r="H6017" t="s">
        <v>137</v>
      </c>
      <c r="I6017">
        <v>63300056</v>
      </c>
      <c r="J6017" t="s">
        <v>1536</v>
      </c>
      <c r="K6017" s="3"/>
      <c r="L6017" s="3">
        <v>211956.59890020007</v>
      </c>
      <c r="M6017" s="3">
        <v>218315.29686720608</v>
      </c>
      <c r="N6017" s="107"/>
      <c r="O6017" s="100"/>
      <c r="P6017" s="3">
        <f t="shared" si="93"/>
        <v>430271.89576740615</v>
      </c>
    </row>
    <row r="6018" spans="1:16" x14ac:dyDescent="0.35">
      <c r="A6018" t="s">
        <v>76</v>
      </c>
      <c r="C6018" t="s">
        <v>19</v>
      </c>
      <c r="D6018" t="s">
        <v>103</v>
      </c>
      <c r="E6018" t="s">
        <v>142</v>
      </c>
      <c r="F6018" t="s">
        <v>143</v>
      </c>
      <c r="G6018">
        <v>5327</v>
      </c>
      <c r="H6018" t="s">
        <v>137</v>
      </c>
      <c r="I6018">
        <v>63300060</v>
      </c>
      <c r="J6018" t="s">
        <v>1546</v>
      </c>
      <c r="K6018" s="3"/>
      <c r="L6018" s="3">
        <v>6238.4382555000002</v>
      </c>
      <c r="M6018" s="3">
        <v>6332.0148288999999</v>
      </c>
      <c r="N6018" s="107"/>
      <c r="O6018" s="100"/>
      <c r="P6018" s="3">
        <f t="shared" si="93"/>
        <v>12570.4530844</v>
      </c>
    </row>
    <row r="6019" spans="1:16" x14ac:dyDescent="0.35">
      <c r="A6019" t="s">
        <v>76</v>
      </c>
      <c r="C6019" t="s">
        <v>19</v>
      </c>
      <c r="D6019" t="s">
        <v>103</v>
      </c>
      <c r="E6019" t="s">
        <v>142</v>
      </c>
      <c r="F6019" t="s">
        <v>143</v>
      </c>
      <c r="G6019">
        <v>5327</v>
      </c>
      <c r="H6019" t="s">
        <v>137</v>
      </c>
      <c r="I6019">
        <v>63300065</v>
      </c>
      <c r="J6019" t="s">
        <v>1627</v>
      </c>
      <c r="K6019" s="3"/>
      <c r="L6019" s="3">
        <v>4446.0387215000001</v>
      </c>
      <c r="M6019" s="3">
        <v>4512.7293020999996</v>
      </c>
      <c r="N6019" s="107"/>
      <c r="O6019" s="100"/>
      <c r="P6019" s="3">
        <f t="shared" si="93"/>
        <v>8958.7680235999997</v>
      </c>
    </row>
    <row r="6020" spans="1:16" x14ac:dyDescent="0.35">
      <c r="A6020" t="s">
        <v>76</v>
      </c>
      <c r="C6020" t="s">
        <v>19</v>
      </c>
      <c r="D6020" t="s">
        <v>103</v>
      </c>
      <c r="E6020" t="s">
        <v>142</v>
      </c>
      <c r="F6020" t="s">
        <v>143</v>
      </c>
      <c r="G6020">
        <v>5327</v>
      </c>
      <c r="H6020" t="s">
        <v>137</v>
      </c>
      <c r="I6020">
        <v>63300075</v>
      </c>
      <c r="J6020" t="s">
        <v>1480</v>
      </c>
      <c r="K6020" s="3"/>
      <c r="L6020" s="3">
        <v>11481.154271400001</v>
      </c>
      <c r="M6020" s="3">
        <v>11653.371585499999</v>
      </c>
      <c r="N6020" s="107"/>
      <c r="O6020" s="100"/>
      <c r="P6020" s="3">
        <f t="shared" ref="P6020:P6083" si="94">SUM(L6020:N6020)</f>
        <v>23134.5258569</v>
      </c>
    </row>
    <row r="6021" spans="1:16" x14ac:dyDescent="0.35">
      <c r="A6021" t="s">
        <v>76</v>
      </c>
      <c r="C6021" t="s">
        <v>19</v>
      </c>
      <c r="D6021" t="s">
        <v>103</v>
      </c>
      <c r="E6021" t="s">
        <v>142</v>
      </c>
      <c r="F6021" t="s">
        <v>143</v>
      </c>
      <c r="G6021">
        <v>5327</v>
      </c>
      <c r="H6021" t="s">
        <v>137</v>
      </c>
      <c r="I6021">
        <v>63300150</v>
      </c>
      <c r="J6021" t="s">
        <v>1680</v>
      </c>
      <c r="K6021" s="3"/>
      <c r="L6021" s="3">
        <v>3000</v>
      </c>
      <c r="M6021" s="3">
        <v>0</v>
      </c>
      <c r="N6021" s="107"/>
      <c r="O6021" s="100"/>
      <c r="P6021" s="3">
        <f t="shared" si="94"/>
        <v>3000</v>
      </c>
    </row>
    <row r="6022" spans="1:16" x14ac:dyDescent="0.35">
      <c r="A6022" t="s">
        <v>76</v>
      </c>
      <c r="C6022" t="s">
        <v>19</v>
      </c>
      <c r="D6022" t="s">
        <v>103</v>
      </c>
      <c r="E6022" t="s">
        <v>1746</v>
      </c>
      <c r="F6022" t="s">
        <v>1747</v>
      </c>
      <c r="G6022">
        <v>5327</v>
      </c>
      <c r="H6022" t="s">
        <v>137</v>
      </c>
      <c r="I6022">
        <v>63300152</v>
      </c>
      <c r="J6022" t="s">
        <v>1741</v>
      </c>
      <c r="K6022" s="3"/>
      <c r="L6022" s="3">
        <v>6652716.1884000003</v>
      </c>
      <c r="M6022" s="3">
        <v>6916908.858</v>
      </c>
      <c r="N6022" s="107"/>
      <c r="O6022" s="100"/>
      <c r="P6022" s="3">
        <f t="shared" si="94"/>
        <v>13569625.046399999</v>
      </c>
    </row>
    <row r="6023" spans="1:16" x14ac:dyDescent="0.35">
      <c r="A6023" t="s">
        <v>76</v>
      </c>
      <c r="C6023" t="s">
        <v>19</v>
      </c>
      <c r="D6023" t="s">
        <v>103</v>
      </c>
      <c r="E6023" t="s">
        <v>317</v>
      </c>
      <c r="F6023" t="s">
        <v>318</v>
      </c>
      <c r="G6023">
        <v>5009</v>
      </c>
      <c r="H6023" t="s">
        <v>319</v>
      </c>
      <c r="I6023">
        <v>63300030</v>
      </c>
      <c r="J6023" t="s">
        <v>1488</v>
      </c>
      <c r="K6023" s="3"/>
      <c r="L6023" s="3">
        <v>24861</v>
      </c>
      <c r="M6023" s="3">
        <v>24861</v>
      </c>
      <c r="N6023" s="107"/>
      <c r="O6023" s="100"/>
      <c r="P6023" s="3">
        <f t="shared" si="94"/>
        <v>49722</v>
      </c>
    </row>
    <row r="6024" spans="1:16" x14ac:dyDescent="0.35">
      <c r="A6024" t="s">
        <v>76</v>
      </c>
      <c r="C6024" t="s">
        <v>19</v>
      </c>
      <c r="D6024" t="s">
        <v>103</v>
      </c>
      <c r="E6024" t="s">
        <v>317</v>
      </c>
      <c r="F6024" t="s">
        <v>318</v>
      </c>
      <c r="G6024">
        <v>5009</v>
      </c>
      <c r="H6024" t="s">
        <v>319</v>
      </c>
      <c r="I6024">
        <v>63300033</v>
      </c>
      <c r="J6024" t="s">
        <v>1661</v>
      </c>
      <c r="K6024" s="3"/>
      <c r="L6024" s="3">
        <v>7560</v>
      </c>
      <c r="M6024" s="3">
        <v>7560</v>
      </c>
      <c r="N6024" s="107"/>
      <c r="O6024" s="100"/>
      <c r="P6024" s="3">
        <f t="shared" si="94"/>
        <v>15120</v>
      </c>
    </row>
    <row r="6025" spans="1:16" x14ac:dyDescent="0.35">
      <c r="A6025" t="s">
        <v>76</v>
      </c>
      <c r="C6025" t="s">
        <v>19</v>
      </c>
      <c r="D6025" t="s">
        <v>103</v>
      </c>
      <c r="E6025" t="s">
        <v>317</v>
      </c>
      <c r="F6025" t="s">
        <v>318</v>
      </c>
      <c r="G6025">
        <v>5009</v>
      </c>
      <c r="H6025" t="s">
        <v>319</v>
      </c>
      <c r="I6025">
        <v>63300056</v>
      </c>
      <c r="J6025" t="s">
        <v>1536</v>
      </c>
      <c r="K6025" s="3"/>
      <c r="L6025" s="3">
        <v>697191.78273059858</v>
      </c>
      <c r="M6025" s="3">
        <v>718107.5362125166</v>
      </c>
      <c r="N6025" s="107"/>
      <c r="O6025" s="100"/>
      <c r="P6025" s="3">
        <f t="shared" si="94"/>
        <v>1415299.3189431152</v>
      </c>
    </row>
    <row r="6026" spans="1:16" x14ac:dyDescent="0.35">
      <c r="A6026" t="s">
        <v>76</v>
      </c>
      <c r="C6026" t="s">
        <v>19</v>
      </c>
      <c r="D6026" t="s">
        <v>103</v>
      </c>
      <c r="E6026" t="s">
        <v>317</v>
      </c>
      <c r="F6026" t="s">
        <v>318</v>
      </c>
      <c r="G6026">
        <v>5009</v>
      </c>
      <c r="H6026" t="s">
        <v>319</v>
      </c>
      <c r="I6026">
        <v>63300060</v>
      </c>
      <c r="J6026" t="s">
        <v>1546</v>
      </c>
      <c r="K6026" s="3"/>
      <c r="L6026" s="3">
        <v>14808</v>
      </c>
      <c r="M6026" s="3">
        <v>14808</v>
      </c>
      <c r="N6026" s="107"/>
      <c r="O6026" s="100"/>
      <c r="P6026" s="3">
        <f t="shared" si="94"/>
        <v>29616</v>
      </c>
    </row>
    <row r="6027" spans="1:16" x14ac:dyDescent="0.35">
      <c r="A6027" t="s">
        <v>76</v>
      </c>
      <c r="C6027" t="s">
        <v>19</v>
      </c>
      <c r="D6027" t="s">
        <v>103</v>
      </c>
      <c r="E6027" t="s">
        <v>317</v>
      </c>
      <c r="F6027" t="s">
        <v>318</v>
      </c>
      <c r="G6027">
        <v>5009</v>
      </c>
      <c r="H6027" t="s">
        <v>319</v>
      </c>
      <c r="I6027">
        <v>63300150</v>
      </c>
      <c r="J6027" t="s">
        <v>1680</v>
      </c>
      <c r="K6027" s="3"/>
      <c r="L6027" s="3">
        <v>51507</v>
      </c>
      <c r="M6027" s="3">
        <v>51507</v>
      </c>
      <c r="N6027" s="107"/>
      <c r="O6027" s="100"/>
      <c r="P6027" s="3">
        <f t="shared" si="94"/>
        <v>103014</v>
      </c>
    </row>
    <row r="6028" spans="1:16" x14ac:dyDescent="0.35">
      <c r="A6028" t="s">
        <v>76</v>
      </c>
      <c r="C6028" t="s">
        <v>19</v>
      </c>
      <c r="D6028" t="s">
        <v>103</v>
      </c>
      <c r="E6028" t="s">
        <v>1595</v>
      </c>
      <c r="F6028" t="s">
        <v>1596</v>
      </c>
      <c r="G6028">
        <v>5009</v>
      </c>
      <c r="H6028" t="s">
        <v>319</v>
      </c>
      <c r="I6028">
        <v>63300060</v>
      </c>
      <c r="J6028" t="s">
        <v>1546</v>
      </c>
      <c r="K6028" s="3"/>
      <c r="L6028" s="3">
        <v>6170</v>
      </c>
      <c r="M6028" s="3">
        <v>6170</v>
      </c>
      <c r="N6028" s="107"/>
      <c r="O6028" s="100"/>
      <c r="P6028" s="3">
        <f t="shared" si="94"/>
        <v>12340</v>
      </c>
    </row>
    <row r="6029" spans="1:16" x14ac:dyDescent="0.35">
      <c r="A6029" t="s">
        <v>76</v>
      </c>
      <c r="C6029" t="s">
        <v>19</v>
      </c>
      <c r="D6029" t="s">
        <v>103</v>
      </c>
      <c r="E6029" t="s">
        <v>1595</v>
      </c>
      <c r="F6029" t="s">
        <v>1596</v>
      </c>
      <c r="G6029">
        <v>5009</v>
      </c>
      <c r="H6029" t="s">
        <v>319</v>
      </c>
      <c r="I6029">
        <v>63300150</v>
      </c>
      <c r="J6029" t="s">
        <v>1680</v>
      </c>
      <c r="K6029" s="3"/>
      <c r="L6029" s="3">
        <v>105000</v>
      </c>
      <c r="M6029" s="3">
        <v>0</v>
      </c>
      <c r="N6029" s="107"/>
      <c r="O6029" s="100"/>
      <c r="P6029" s="3">
        <f t="shared" si="94"/>
        <v>105000</v>
      </c>
    </row>
    <row r="6030" spans="1:16" x14ac:dyDescent="0.35">
      <c r="A6030" t="s">
        <v>76</v>
      </c>
      <c r="C6030" t="s">
        <v>19</v>
      </c>
      <c r="D6030" t="s">
        <v>103</v>
      </c>
      <c r="E6030" t="s">
        <v>1713</v>
      </c>
      <c r="F6030" t="s">
        <v>1714</v>
      </c>
      <c r="G6030">
        <v>5009</v>
      </c>
      <c r="H6030" t="s">
        <v>319</v>
      </c>
      <c r="I6030">
        <v>63300150</v>
      </c>
      <c r="J6030" t="s">
        <v>1680</v>
      </c>
      <c r="K6030" s="3"/>
      <c r="L6030" s="3">
        <v>19411.999999999996</v>
      </c>
      <c r="M6030" s="3">
        <v>19411.999999999996</v>
      </c>
      <c r="N6030" s="107"/>
      <c r="O6030" s="100"/>
      <c r="P6030" s="3">
        <f t="shared" si="94"/>
        <v>38823.999999999993</v>
      </c>
    </row>
    <row r="6031" spans="1:16" x14ac:dyDescent="0.35">
      <c r="A6031" t="s">
        <v>76</v>
      </c>
      <c r="C6031" t="s">
        <v>19</v>
      </c>
      <c r="D6031" t="s">
        <v>103</v>
      </c>
      <c r="E6031" t="s">
        <v>1713</v>
      </c>
      <c r="F6031" t="s">
        <v>1714</v>
      </c>
      <c r="G6031">
        <v>5009</v>
      </c>
      <c r="H6031" t="s">
        <v>319</v>
      </c>
      <c r="I6031">
        <v>63300155</v>
      </c>
      <c r="J6031" t="s">
        <v>1877</v>
      </c>
      <c r="K6031" s="3"/>
      <c r="L6031" s="3">
        <v>3676.9999999999995</v>
      </c>
      <c r="M6031" s="3">
        <v>3676.9999999999995</v>
      </c>
      <c r="N6031" s="107"/>
      <c r="O6031" s="100"/>
      <c r="P6031" s="3">
        <f t="shared" si="94"/>
        <v>7353.9999999999991</v>
      </c>
    </row>
    <row r="6032" spans="1:16" x14ac:dyDescent="0.35">
      <c r="A6032" t="s">
        <v>76</v>
      </c>
      <c r="C6032" t="s">
        <v>19</v>
      </c>
      <c r="D6032" t="s">
        <v>103</v>
      </c>
      <c r="E6032" t="s">
        <v>1597</v>
      </c>
      <c r="F6032" t="s">
        <v>1598</v>
      </c>
      <c r="G6032">
        <v>5009</v>
      </c>
      <c r="H6032" t="s">
        <v>319</v>
      </c>
      <c r="I6032">
        <v>63300060</v>
      </c>
      <c r="J6032" t="s">
        <v>1546</v>
      </c>
      <c r="K6032" s="3"/>
      <c r="L6032" s="3">
        <v>17368</v>
      </c>
      <c r="M6032" s="3">
        <v>17368</v>
      </c>
      <c r="N6032" s="107"/>
      <c r="O6032" s="100"/>
      <c r="P6032" s="3">
        <f t="shared" si="94"/>
        <v>34736</v>
      </c>
    </row>
    <row r="6033" spans="1:16" x14ac:dyDescent="0.35">
      <c r="A6033" t="s">
        <v>76</v>
      </c>
      <c r="C6033" t="s">
        <v>19</v>
      </c>
      <c r="D6033" t="s">
        <v>103</v>
      </c>
      <c r="E6033" t="s">
        <v>320</v>
      </c>
      <c r="F6033" t="s">
        <v>321</v>
      </c>
      <c r="G6033">
        <v>5009</v>
      </c>
      <c r="H6033" t="s">
        <v>319</v>
      </c>
      <c r="I6033">
        <v>63300030</v>
      </c>
      <c r="J6033" t="s">
        <v>1488</v>
      </c>
      <c r="K6033" s="3"/>
      <c r="L6033" s="3">
        <v>6168</v>
      </c>
      <c r="M6033" s="3">
        <v>6168</v>
      </c>
      <c r="N6033" s="107"/>
      <c r="O6033" s="100"/>
      <c r="P6033" s="3">
        <f t="shared" si="94"/>
        <v>12336</v>
      </c>
    </row>
    <row r="6034" spans="1:16" x14ac:dyDescent="0.35">
      <c r="A6034" t="s">
        <v>76</v>
      </c>
      <c r="C6034" t="s">
        <v>19</v>
      </c>
      <c r="D6034" t="s">
        <v>103</v>
      </c>
      <c r="E6034" t="s">
        <v>320</v>
      </c>
      <c r="F6034" t="s">
        <v>321</v>
      </c>
      <c r="G6034">
        <v>5009</v>
      </c>
      <c r="H6034" t="s">
        <v>319</v>
      </c>
      <c r="I6034">
        <v>63300033</v>
      </c>
      <c r="J6034" t="s">
        <v>1661</v>
      </c>
      <c r="K6034" s="3"/>
      <c r="L6034" s="3">
        <v>761</v>
      </c>
      <c r="M6034" s="3">
        <v>761</v>
      </c>
      <c r="N6034" s="107"/>
      <c r="O6034" s="100"/>
      <c r="P6034" s="3">
        <f t="shared" si="94"/>
        <v>1522</v>
      </c>
    </row>
    <row r="6035" spans="1:16" x14ac:dyDescent="0.35">
      <c r="A6035" t="s">
        <v>76</v>
      </c>
      <c r="C6035" t="s">
        <v>19</v>
      </c>
      <c r="D6035" t="s">
        <v>103</v>
      </c>
      <c r="E6035" t="s">
        <v>320</v>
      </c>
      <c r="F6035" t="s">
        <v>321</v>
      </c>
      <c r="G6035">
        <v>5009</v>
      </c>
      <c r="H6035" t="s">
        <v>319</v>
      </c>
      <c r="I6035">
        <v>63300056</v>
      </c>
      <c r="J6035" t="s">
        <v>1536</v>
      </c>
      <c r="K6035" s="3"/>
      <c r="L6035" s="3">
        <v>18317.505383999996</v>
      </c>
      <c r="M6035" s="3">
        <v>18867.030545519996</v>
      </c>
      <c r="N6035" s="107"/>
      <c r="O6035" s="100"/>
      <c r="P6035" s="3">
        <f t="shared" si="94"/>
        <v>37184.535929519989</v>
      </c>
    </row>
    <row r="6036" spans="1:16" x14ac:dyDescent="0.35">
      <c r="A6036" t="s">
        <v>76</v>
      </c>
      <c r="C6036" t="s">
        <v>19</v>
      </c>
      <c r="D6036" t="s">
        <v>103</v>
      </c>
      <c r="E6036" t="s">
        <v>320</v>
      </c>
      <c r="F6036" t="s">
        <v>321</v>
      </c>
      <c r="G6036">
        <v>5009</v>
      </c>
      <c r="H6036" t="s">
        <v>319</v>
      </c>
      <c r="I6036">
        <v>63300060</v>
      </c>
      <c r="J6036" t="s">
        <v>1546</v>
      </c>
      <c r="K6036" s="3"/>
      <c r="L6036" s="3">
        <v>1788</v>
      </c>
      <c r="M6036" s="3">
        <v>1788</v>
      </c>
      <c r="N6036" s="107"/>
      <c r="O6036" s="100"/>
      <c r="P6036" s="3">
        <f t="shared" si="94"/>
        <v>3576</v>
      </c>
    </row>
    <row r="6037" spans="1:16" x14ac:dyDescent="0.35">
      <c r="A6037" t="s">
        <v>76</v>
      </c>
      <c r="C6037" t="s">
        <v>19</v>
      </c>
      <c r="D6037" t="s">
        <v>103</v>
      </c>
      <c r="E6037" t="s">
        <v>322</v>
      </c>
      <c r="F6037" t="s">
        <v>323</v>
      </c>
      <c r="G6037">
        <v>5009</v>
      </c>
      <c r="H6037" t="s">
        <v>319</v>
      </c>
      <c r="I6037">
        <v>63300056</v>
      </c>
      <c r="J6037" t="s">
        <v>1536</v>
      </c>
      <c r="K6037" s="3"/>
      <c r="L6037" s="3">
        <v>68990.230557600007</v>
      </c>
      <c r="M6037" s="3">
        <v>71059.937474328006</v>
      </c>
      <c r="N6037" s="107"/>
      <c r="O6037" s="100"/>
      <c r="P6037" s="3">
        <f t="shared" si="94"/>
        <v>140050.16803192801</v>
      </c>
    </row>
    <row r="6038" spans="1:16" x14ac:dyDescent="0.35">
      <c r="A6038" t="s">
        <v>76</v>
      </c>
      <c r="C6038" t="s">
        <v>19</v>
      </c>
      <c r="D6038" t="s">
        <v>103</v>
      </c>
      <c r="E6038" t="s">
        <v>322</v>
      </c>
      <c r="F6038" t="s">
        <v>323</v>
      </c>
      <c r="G6038">
        <v>5009</v>
      </c>
      <c r="H6038" t="s">
        <v>319</v>
      </c>
      <c r="I6038">
        <v>63300060</v>
      </c>
      <c r="J6038" t="s">
        <v>1546</v>
      </c>
      <c r="K6038" s="3"/>
      <c r="L6038" s="3">
        <v>48300</v>
      </c>
      <c r="M6038" s="3">
        <v>48300</v>
      </c>
      <c r="N6038" s="107"/>
      <c r="O6038" s="100"/>
      <c r="P6038" s="3">
        <f t="shared" si="94"/>
        <v>96600</v>
      </c>
    </row>
    <row r="6039" spans="1:16" x14ac:dyDescent="0.35">
      <c r="A6039" t="s">
        <v>76</v>
      </c>
      <c r="C6039" t="s">
        <v>19</v>
      </c>
      <c r="D6039" t="s">
        <v>103</v>
      </c>
      <c r="E6039" t="s">
        <v>322</v>
      </c>
      <c r="F6039" t="s">
        <v>323</v>
      </c>
      <c r="G6039">
        <v>5009</v>
      </c>
      <c r="H6039" t="s">
        <v>319</v>
      </c>
      <c r="I6039">
        <v>63300065</v>
      </c>
      <c r="J6039" t="s">
        <v>1627</v>
      </c>
      <c r="K6039" s="3"/>
      <c r="L6039" s="3">
        <v>6442</v>
      </c>
      <c r="M6039" s="3">
        <v>6442</v>
      </c>
      <c r="N6039" s="107"/>
      <c r="O6039" s="100"/>
      <c r="P6039" s="3">
        <f t="shared" si="94"/>
        <v>12884</v>
      </c>
    </row>
    <row r="6040" spans="1:16" x14ac:dyDescent="0.35">
      <c r="A6040" t="s">
        <v>76</v>
      </c>
      <c r="C6040" t="s">
        <v>19</v>
      </c>
      <c r="D6040" t="s">
        <v>103</v>
      </c>
      <c r="E6040" t="s">
        <v>322</v>
      </c>
      <c r="F6040" t="s">
        <v>323</v>
      </c>
      <c r="G6040">
        <v>5009</v>
      </c>
      <c r="H6040" t="s">
        <v>319</v>
      </c>
      <c r="I6040">
        <v>63300150</v>
      </c>
      <c r="J6040" t="s">
        <v>1680</v>
      </c>
      <c r="K6040" s="3"/>
      <c r="L6040" s="3">
        <v>233053</v>
      </c>
      <c r="M6040" s="3">
        <v>128053</v>
      </c>
      <c r="N6040" s="107"/>
      <c r="O6040" s="100"/>
      <c r="P6040" s="3">
        <f t="shared" si="94"/>
        <v>361106</v>
      </c>
    </row>
    <row r="6041" spans="1:16" x14ac:dyDescent="0.35">
      <c r="A6041" t="s">
        <v>76</v>
      </c>
      <c r="C6041" t="s">
        <v>19</v>
      </c>
      <c r="D6041" t="s">
        <v>103</v>
      </c>
      <c r="E6041" t="s">
        <v>324</v>
      </c>
      <c r="F6041" t="s">
        <v>325</v>
      </c>
      <c r="G6041">
        <v>5009</v>
      </c>
      <c r="H6041" t="s">
        <v>319</v>
      </c>
      <c r="I6041">
        <v>63300030</v>
      </c>
      <c r="J6041" t="s">
        <v>1488</v>
      </c>
      <c r="K6041" s="3"/>
      <c r="L6041" s="3">
        <v>2994.0000000000005</v>
      </c>
      <c r="M6041" s="3">
        <v>2994.0000000000005</v>
      </c>
      <c r="N6041" s="107"/>
      <c r="O6041" s="100"/>
      <c r="P6041" s="3">
        <f t="shared" si="94"/>
        <v>5988.0000000000009</v>
      </c>
    </row>
    <row r="6042" spans="1:16" x14ac:dyDescent="0.35">
      <c r="A6042" t="s">
        <v>76</v>
      </c>
      <c r="C6042" t="s">
        <v>19</v>
      </c>
      <c r="D6042" t="s">
        <v>103</v>
      </c>
      <c r="E6042" t="s">
        <v>324</v>
      </c>
      <c r="F6042" t="s">
        <v>325</v>
      </c>
      <c r="G6042">
        <v>5009</v>
      </c>
      <c r="H6042" t="s">
        <v>319</v>
      </c>
      <c r="I6042">
        <v>63300056</v>
      </c>
      <c r="J6042" t="s">
        <v>1536</v>
      </c>
      <c r="K6042" s="3"/>
      <c r="L6042" s="3">
        <v>9586.7317895999968</v>
      </c>
      <c r="M6042" s="3">
        <v>9874.3337432879962</v>
      </c>
      <c r="N6042" s="107"/>
      <c r="O6042" s="100"/>
      <c r="P6042" s="3">
        <f t="shared" si="94"/>
        <v>19461.065532887995</v>
      </c>
    </row>
    <row r="6043" spans="1:16" x14ac:dyDescent="0.35">
      <c r="A6043" t="s">
        <v>76</v>
      </c>
      <c r="C6043" t="s">
        <v>19</v>
      </c>
      <c r="D6043" t="s">
        <v>103</v>
      </c>
      <c r="E6043" t="s">
        <v>324</v>
      </c>
      <c r="F6043" t="s">
        <v>325</v>
      </c>
      <c r="G6043">
        <v>5009</v>
      </c>
      <c r="H6043" t="s">
        <v>319</v>
      </c>
      <c r="I6043">
        <v>63300150</v>
      </c>
      <c r="J6043" t="s">
        <v>1680</v>
      </c>
      <c r="K6043" s="3"/>
      <c r="L6043" s="3">
        <v>42402.000000000007</v>
      </c>
      <c r="M6043" s="3">
        <v>42402.000000000007</v>
      </c>
      <c r="N6043" s="107"/>
      <c r="O6043" s="100"/>
      <c r="P6043" s="3">
        <f t="shared" si="94"/>
        <v>84804.000000000015</v>
      </c>
    </row>
    <row r="6044" spans="1:16" x14ac:dyDescent="0.35">
      <c r="A6044" t="s">
        <v>76</v>
      </c>
      <c r="C6044" t="s">
        <v>19</v>
      </c>
      <c r="D6044" t="s">
        <v>103</v>
      </c>
      <c r="E6044" t="s">
        <v>324</v>
      </c>
      <c r="F6044" t="s">
        <v>325</v>
      </c>
      <c r="G6044">
        <v>5009</v>
      </c>
      <c r="H6044" t="s">
        <v>319</v>
      </c>
      <c r="I6044">
        <v>63300155</v>
      </c>
      <c r="J6044" t="s">
        <v>1877</v>
      </c>
      <c r="K6044" s="3"/>
      <c r="L6044" s="3">
        <v>67522.000000000015</v>
      </c>
      <c r="M6044" s="3">
        <v>87622.000000000015</v>
      </c>
      <c r="N6044" s="107"/>
      <c r="O6044" s="100"/>
      <c r="P6044" s="3">
        <f t="shared" si="94"/>
        <v>155144.00000000003</v>
      </c>
    </row>
    <row r="6045" spans="1:16" x14ac:dyDescent="0.35">
      <c r="A6045" t="s">
        <v>76</v>
      </c>
      <c r="C6045" t="s">
        <v>19</v>
      </c>
      <c r="D6045" t="s">
        <v>103</v>
      </c>
      <c r="E6045" t="s">
        <v>1599</v>
      </c>
      <c r="F6045" t="s">
        <v>1600</v>
      </c>
      <c r="G6045">
        <v>5009</v>
      </c>
      <c r="H6045" t="s">
        <v>319</v>
      </c>
      <c r="I6045">
        <v>63300060</v>
      </c>
      <c r="J6045" t="s">
        <v>1546</v>
      </c>
      <c r="K6045" s="3"/>
      <c r="L6045" s="3">
        <v>33053</v>
      </c>
      <c r="M6045" s="3">
        <v>33115</v>
      </c>
      <c r="N6045" s="107"/>
      <c r="O6045" s="100"/>
      <c r="P6045" s="3">
        <f t="shared" si="94"/>
        <v>66168</v>
      </c>
    </row>
    <row r="6046" spans="1:16" x14ac:dyDescent="0.35">
      <c r="A6046" t="s">
        <v>76</v>
      </c>
      <c r="C6046" t="s">
        <v>19</v>
      </c>
      <c r="D6046" t="s">
        <v>103</v>
      </c>
      <c r="E6046" t="s">
        <v>326</v>
      </c>
      <c r="F6046" t="s">
        <v>327</v>
      </c>
      <c r="G6046">
        <v>5009</v>
      </c>
      <c r="H6046" t="s">
        <v>319</v>
      </c>
      <c r="I6046">
        <v>63300056</v>
      </c>
      <c r="J6046" t="s">
        <v>1536</v>
      </c>
      <c r="K6046" s="3"/>
      <c r="L6046" s="3">
        <v>32868.794707200002</v>
      </c>
      <c r="M6046" s="3">
        <v>33854.858548416007</v>
      </c>
      <c r="N6046" s="107"/>
      <c r="O6046" s="100"/>
      <c r="P6046" s="3">
        <f t="shared" si="94"/>
        <v>66723.653255616009</v>
      </c>
    </row>
    <row r="6047" spans="1:16" x14ac:dyDescent="0.35">
      <c r="A6047" t="s">
        <v>76</v>
      </c>
      <c r="C6047" t="s">
        <v>19</v>
      </c>
      <c r="D6047" t="s">
        <v>103</v>
      </c>
      <c r="E6047" t="s">
        <v>326</v>
      </c>
      <c r="F6047" t="s">
        <v>327</v>
      </c>
      <c r="G6047">
        <v>5009</v>
      </c>
      <c r="H6047" t="s">
        <v>319</v>
      </c>
      <c r="I6047">
        <v>63300060</v>
      </c>
      <c r="J6047" t="s">
        <v>1546</v>
      </c>
      <c r="K6047" s="3"/>
      <c r="L6047" s="3">
        <v>48069</v>
      </c>
      <c r="M6047" s="3">
        <v>48088</v>
      </c>
      <c r="N6047" s="107"/>
      <c r="O6047" s="100"/>
      <c r="P6047" s="3">
        <f t="shared" si="94"/>
        <v>96157</v>
      </c>
    </row>
    <row r="6048" spans="1:16" x14ac:dyDescent="0.35">
      <c r="A6048" t="s">
        <v>76</v>
      </c>
      <c r="C6048" t="s">
        <v>19</v>
      </c>
      <c r="D6048" t="s">
        <v>103</v>
      </c>
      <c r="E6048" t="s">
        <v>326</v>
      </c>
      <c r="F6048" t="s">
        <v>327</v>
      </c>
      <c r="G6048">
        <v>5009</v>
      </c>
      <c r="H6048" t="s">
        <v>319</v>
      </c>
      <c r="I6048">
        <v>63300150</v>
      </c>
      <c r="J6048" t="s">
        <v>1680</v>
      </c>
      <c r="K6048" s="3"/>
      <c r="L6048" s="3">
        <v>50000</v>
      </c>
      <c r="M6048" s="3">
        <v>50000</v>
      </c>
      <c r="N6048" s="107"/>
      <c r="O6048" s="100"/>
      <c r="P6048" s="3">
        <f t="shared" si="94"/>
        <v>100000</v>
      </c>
    </row>
    <row r="6049" spans="1:16" x14ac:dyDescent="0.35">
      <c r="A6049" t="s">
        <v>76</v>
      </c>
      <c r="C6049" t="s">
        <v>19</v>
      </c>
      <c r="D6049" t="s">
        <v>103</v>
      </c>
      <c r="E6049" t="s">
        <v>328</v>
      </c>
      <c r="F6049" t="s">
        <v>329</v>
      </c>
      <c r="G6049">
        <v>5009</v>
      </c>
      <c r="H6049" t="s">
        <v>319</v>
      </c>
      <c r="I6049">
        <v>63300056</v>
      </c>
      <c r="J6049" t="s">
        <v>1536</v>
      </c>
      <c r="K6049" s="3"/>
      <c r="L6049" s="3">
        <v>60773.03188080003</v>
      </c>
      <c r="M6049" s="3">
        <v>62596.222837224035</v>
      </c>
      <c r="N6049" s="107"/>
      <c r="O6049" s="100"/>
      <c r="P6049" s="3">
        <f t="shared" si="94"/>
        <v>123369.25471802407</v>
      </c>
    </row>
    <row r="6050" spans="1:16" x14ac:dyDescent="0.35">
      <c r="A6050" t="s">
        <v>76</v>
      </c>
      <c r="C6050" t="s">
        <v>19</v>
      </c>
      <c r="D6050" t="s">
        <v>103</v>
      </c>
      <c r="E6050" t="s">
        <v>328</v>
      </c>
      <c r="F6050" t="s">
        <v>329</v>
      </c>
      <c r="G6050">
        <v>5009</v>
      </c>
      <c r="H6050" t="s">
        <v>319</v>
      </c>
      <c r="I6050">
        <v>63300060</v>
      </c>
      <c r="J6050" t="s">
        <v>1546</v>
      </c>
      <c r="K6050" s="3"/>
      <c r="L6050" s="3">
        <v>24679.999999999993</v>
      </c>
      <c r="M6050" s="3">
        <v>24679.999999999993</v>
      </c>
      <c r="N6050" s="107"/>
      <c r="O6050" s="100"/>
      <c r="P6050" s="3">
        <f t="shared" si="94"/>
        <v>49359.999999999985</v>
      </c>
    </row>
    <row r="6051" spans="1:16" x14ac:dyDescent="0.35">
      <c r="A6051" t="s">
        <v>76</v>
      </c>
      <c r="C6051" t="s">
        <v>19</v>
      </c>
      <c r="D6051" t="s">
        <v>103</v>
      </c>
      <c r="E6051" t="s">
        <v>328</v>
      </c>
      <c r="F6051" t="s">
        <v>329</v>
      </c>
      <c r="G6051">
        <v>5009</v>
      </c>
      <c r="H6051" t="s">
        <v>319</v>
      </c>
      <c r="I6051">
        <v>63300150</v>
      </c>
      <c r="J6051" t="s">
        <v>1680</v>
      </c>
      <c r="K6051" s="3"/>
      <c r="L6051" s="3">
        <v>197541.99999999994</v>
      </c>
      <c r="M6051" s="3">
        <v>22541.999999999996</v>
      </c>
      <c r="N6051" s="107"/>
      <c r="O6051" s="100"/>
      <c r="P6051" s="3">
        <f t="shared" si="94"/>
        <v>220083.99999999994</v>
      </c>
    </row>
    <row r="6052" spans="1:16" x14ac:dyDescent="0.35">
      <c r="A6052" t="s">
        <v>76</v>
      </c>
      <c r="C6052" t="s">
        <v>19</v>
      </c>
      <c r="D6052" t="s">
        <v>103</v>
      </c>
      <c r="E6052" t="s">
        <v>1601</v>
      </c>
      <c r="F6052" t="s">
        <v>1602</v>
      </c>
      <c r="G6052">
        <v>5009</v>
      </c>
      <c r="H6052" t="s">
        <v>319</v>
      </c>
      <c r="I6052">
        <v>63300060</v>
      </c>
      <c r="J6052" t="s">
        <v>1546</v>
      </c>
      <c r="K6052" s="3"/>
      <c r="L6052" s="3">
        <v>97500</v>
      </c>
      <c r="M6052" s="3">
        <v>89300</v>
      </c>
      <c r="N6052" s="107"/>
      <c r="O6052" s="100"/>
      <c r="P6052" s="3">
        <f t="shared" si="94"/>
        <v>186800</v>
      </c>
    </row>
    <row r="6053" spans="1:16" x14ac:dyDescent="0.35">
      <c r="A6053" t="s">
        <v>76</v>
      </c>
      <c r="C6053" t="s">
        <v>19</v>
      </c>
      <c r="D6053" t="s">
        <v>103</v>
      </c>
      <c r="E6053" t="s">
        <v>1601</v>
      </c>
      <c r="F6053" t="s">
        <v>1602</v>
      </c>
      <c r="G6053">
        <v>5009</v>
      </c>
      <c r="H6053" t="s">
        <v>319</v>
      </c>
      <c r="I6053">
        <v>63300160</v>
      </c>
      <c r="J6053" t="s">
        <v>1878</v>
      </c>
      <c r="K6053" s="3"/>
      <c r="L6053" s="3">
        <v>30000</v>
      </c>
      <c r="M6053" s="3">
        <v>30000</v>
      </c>
      <c r="N6053" s="107"/>
      <c r="O6053" s="100"/>
      <c r="P6053" s="3">
        <f t="shared" si="94"/>
        <v>60000</v>
      </c>
    </row>
    <row r="6054" spans="1:16" x14ac:dyDescent="0.35">
      <c r="A6054" t="s">
        <v>76</v>
      </c>
      <c r="C6054" t="s">
        <v>19</v>
      </c>
      <c r="D6054" t="s">
        <v>103</v>
      </c>
      <c r="E6054" t="s">
        <v>330</v>
      </c>
      <c r="F6054" t="s">
        <v>331</v>
      </c>
      <c r="G6054">
        <v>5009</v>
      </c>
      <c r="H6054" t="s">
        <v>319</v>
      </c>
      <c r="I6054">
        <v>63300030</v>
      </c>
      <c r="J6054" t="s">
        <v>1488</v>
      </c>
      <c r="K6054" s="3"/>
      <c r="L6054" s="3">
        <v>15964</v>
      </c>
      <c r="M6054" s="3">
        <v>15964</v>
      </c>
      <c r="N6054" s="107"/>
      <c r="O6054" s="100"/>
      <c r="P6054" s="3">
        <f t="shared" si="94"/>
        <v>31928</v>
      </c>
    </row>
    <row r="6055" spans="1:16" x14ac:dyDescent="0.35">
      <c r="A6055" t="s">
        <v>76</v>
      </c>
      <c r="C6055" t="s">
        <v>19</v>
      </c>
      <c r="D6055" t="s">
        <v>103</v>
      </c>
      <c r="E6055" t="s">
        <v>330</v>
      </c>
      <c r="F6055" t="s">
        <v>331</v>
      </c>
      <c r="G6055">
        <v>5009</v>
      </c>
      <c r="H6055" t="s">
        <v>319</v>
      </c>
      <c r="I6055">
        <v>63300052</v>
      </c>
      <c r="J6055" t="s">
        <v>1541</v>
      </c>
      <c r="K6055" s="3"/>
      <c r="L6055" s="3">
        <v>152893.13759999996</v>
      </c>
      <c r="M6055" s="3">
        <v>157479.93172799997</v>
      </c>
      <c r="N6055" s="107"/>
      <c r="O6055" s="100"/>
      <c r="P6055" s="3">
        <f t="shared" si="94"/>
        <v>310373.06932799995</v>
      </c>
    </row>
    <row r="6056" spans="1:16" x14ac:dyDescent="0.35">
      <c r="A6056" t="s">
        <v>76</v>
      </c>
      <c r="C6056" t="s">
        <v>19</v>
      </c>
      <c r="D6056" t="s">
        <v>103</v>
      </c>
      <c r="E6056" t="s">
        <v>330</v>
      </c>
      <c r="F6056" t="s">
        <v>331</v>
      </c>
      <c r="G6056">
        <v>5009</v>
      </c>
      <c r="H6056" t="s">
        <v>319</v>
      </c>
      <c r="I6056">
        <v>63300056</v>
      </c>
      <c r="J6056" t="s">
        <v>1536</v>
      </c>
      <c r="K6056" s="3"/>
      <c r="L6056" s="3">
        <v>239753.89055999997</v>
      </c>
      <c r="M6056" s="3">
        <v>246946.50727679997</v>
      </c>
      <c r="N6056" s="107"/>
      <c r="O6056" s="100"/>
      <c r="P6056" s="3">
        <f t="shared" si="94"/>
        <v>486700.39783679997</v>
      </c>
    </row>
    <row r="6057" spans="1:16" x14ac:dyDescent="0.35">
      <c r="A6057" t="s">
        <v>76</v>
      </c>
      <c r="C6057" t="s">
        <v>19</v>
      </c>
      <c r="D6057" t="s">
        <v>103</v>
      </c>
      <c r="E6057" t="s">
        <v>330</v>
      </c>
      <c r="F6057" t="s">
        <v>331</v>
      </c>
      <c r="G6057">
        <v>5009</v>
      </c>
      <c r="H6057" t="s">
        <v>319</v>
      </c>
      <c r="I6057">
        <v>63300150</v>
      </c>
      <c r="J6057" t="s">
        <v>1680</v>
      </c>
      <c r="K6057" s="3"/>
      <c r="L6057" s="3">
        <v>26837</v>
      </c>
      <c r="M6057" s="3">
        <v>26837</v>
      </c>
      <c r="N6057" s="107"/>
      <c r="O6057" s="100"/>
      <c r="P6057" s="3">
        <f t="shared" si="94"/>
        <v>53674</v>
      </c>
    </row>
    <row r="6058" spans="1:16" x14ac:dyDescent="0.35">
      <c r="A6058" t="s">
        <v>76</v>
      </c>
      <c r="C6058" t="s">
        <v>19</v>
      </c>
      <c r="D6058" t="s">
        <v>103</v>
      </c>
      <c r="E6058" t="s">
        <v>1603</v>
      </c>
      <c r="F6058" t="s">
        <v>1604</v>
      </c>
      <c r="G6058">
        <v>5009</v>
      </c>
      <c r="H6058" t="s">
        <v>319</v>
      </c>
      <c r="I6058">
        <v>63300033</v>
      </c>
      <c r="J6058" t="s">
        <v>1661</v>
      </c>
      <c r="K6058" s="3"/>
      <c r="L6058" s="3">
        <v>35500</v>
      </c>
      <c r="M6058" s="3">
        <v>33996</v>
      </c>
      <c r="N6058" s="107"/>
      <c r="O6058" s="100"/>
      <c r="P6058" s="3">
        <f t="shared" si="94"/>
        <v>69496</v>
      </c>
    </row>
    <row r="6059" spans="1:16" x14ac:dyDescent="0.35">
      <c r="A6059" t="s">
        <v>76</v>
      </c>
      <c r="C6059" t="s">
        <v>19</v>
      </c>
      <c r="D6059" t="s">
        <v>103</v>
      </c>
      <c r="E6059" t="s">
        <v>1603</v>
      </c>
      <c r="F6059" t="s">
        <v>1604</v>
      </c>
      <c r="G6059">
        <v>5009</v>
      </c>
      <c r="H6059" t="s">
        <v>319</v>
      </c>
      <c r="I6059">
        <v>63300060</v>
      </c>
      <c r="J6059" t="s">
        <v>1546</v>
      </c>
      <c r="K6059" s="3"/>
      <c r="L6059" s="3">
        <v>9783</v>
      </c>
      <c r="M6059" s="3">
        <v>9783</v>
      </c>
      <c r="N6059" s="107"/>
      <c r="O6059" s="100"/>
      <c r="P6059" s="3">
        <f t="shared" si="94"/>
        <v>19566</v>
      </c>
    </row>
    <row r="6060" spans="1:16" x14ac:dyDescent="0.35">
      <c r="A6060" t="s">
        <v>76</v>
      </c>
      <c r="C6060" t="s">
        <v>19</v>
      </c>
      <c r="D6060" t="s">
        <v>103</v>
      </c>
      <c r="E6060" t="s">
        <v>1603</v>
      </c>
      <c r="F6060" t="s">
        <v>1604</v>
      </c>
      <c r="G6060">
        <v>5009</v>
      </c>
      <c r="H6060" t="s">
        <v>319</v>
      </c>
      <c r="I6060">
        <v>63300150</v>
      </c>
      <c r="J6060" t="s">
        <v>1680</v>
      </c>
      <c r="K6060" s="3"/>
      <c r="L6060" s="3">
        <v>6660</v>
      </c>
      <c r="M6060" s="3">
        <v>6660</v>
      </c>
      <c r="N6060" s="107"/>
      <c r="O6060" s="100"/>
      <c r="P6060" s="3">
        <f t="shared" si="94"/>
        <v>13320</v>
      </c>
    </row>
    <row r="6061" spans="1:16" x14ac:dyDescent="0.35">
      <c r="A6061" t="s">
        <v>76</v>
      </c>
      <c r="C6061" t="s">
        <v>19</v>
      </c>
      <c r="D6061" t="s">
        <v>103</v>
      </c>
      <c r="E6061" t="s">
        <v>1605</v>
      </c>
      <c r="F6061" t="s">
        <v>1606</v>
      </c>
      <c r="G6061">
        <v>5009</v>
      </c>
      <c r="H6061" t="s">
        <v>319</v>
      </c>
      <c r="I6061">
        <v>63300060</v>
      </c>
      <c r="J6061" t="s">
        <v>1546</v>
      </c>
      <c r="K6061" s="3"/>
      <c r="L6061" s="3">
        <v>9680</v>
      </c>
      <c r="M6061" s="3">
        <v>9680</v>
      </c>
      <c r="N6061" s="107"/>
      <c r="O6061" s="100"/>
      <c r="P6061" s="3">
        <f t="shared" si="94"/>
        <v>19360</v>
      </c>
    </row>
    <row r="6062" spans="1:16" x14ac:dyDescent="0.35">
      <c r="A6062" t="s">
        <v>76</v>
      </c>
      <c r="C6062" t="s">
        <v>19</v>
      </c>
      <c r="D6062" t="s">
        <v>103</v>
      </c>
      <c r="E6062" t="s">
        <v>1605</v>
      </c>
      <c r="F6062" t="s">
        <v>1606</v>
      </c>
      <c r="G6062">
        <v>5009</v>
      </c>
      <c r="H6062" t="s">
        <v>319</v>
      </c>
      <c r="I6062">
        <v>63300150</v>
      </c>
      <c r="J6062" t="s">
        <v>1680</v>
      </c>
      <c r="K6062" s="3"/>
      <c r="L6062" s="3">
        <v>195000</v>
      </c>
      <c r="M6062" s="3">
        <v>0</v>
      </c>
      <c r="N6062" s="107"/>
      <c r="O6062" s="100"/>
      <c r="P6062" s="3">
        <f t="shared" si="94"/>
        <v>195000</v>
      </c>
    </row>
    <row r="6063" spans="1:16" x14ac:dyDescent="0.35">
      <c r="A6063" t="s">
        <v>76</v>
      </c>
      <c r="C6063" t="s">
        <v>19</v>
      </c>
      <c r="D6063" t="s">
        <v>103</v>
      </c>
      <c r="E6063" t="s">
        <v>1715</v>
      </c>
      <c r="F6063" t="s">
        <v>1716</v>
      </c>
      <c r="G6063">
        <v>5009</v>
      </c>
      <c r="H6063" t="s">
        <v>319</v>
      </c>
      <c r="I6063">
        <v>63300150</v>
      </c>
      <c r="J6063" t="s">
        <v>1680</v>
      </c>
      <c r="K6063" s="3"/>
      <c r="L6063" s="3">
        <v>3000</v>
      </c>
      <c r="M6063" s="3">
        <v>3000</v>
      </c>
      <c r="N6063" s="107"/>
      <c r="O6063" s="100"/>
      <c r="P6063" s="3">
        <f t="shared" si="94"/>
        <v>6000</v>
      </c>
    </row>
    <row r="6064" spans="1:16" x14ac:dyDescent="0.35">
      <c r="A6064" t="s">
        <v>76</v>
      </c>
      <c r="C6064" t="s">
        <v>19</v>
      </c>
      <c r="D6064" t="s">
        <v>103</v>
      </c>
      <c r="E6064" t="s">
        <v>332</v>
      </c>
      <c r="F6064" t="s">
        <v>333</v>
      </c>
      <c r="G6064">
        <v>5009</v>
      </c>
      <c r="H6064" t="s">
        <v>319</v>
      </c>
      <c r="I6064">
        <v>63300056</v>
      </c>
      <c r="J6064" t="s">
        <v>1536</v>
      </c>
      <c r="K6064" s="3"/>
      <c r="L6064" s="3">
        <v>91655.181559200064</v>
      </c>
      <c r="M6064" s="3">
        <v>94404.837005976064</v>
      </c>
      <c r="N6064" s="107"/>
      <c r="O6064" s="100"/>
      <c r="P6064" s="3">
        <f t="shared" si="94"/>
        <v>186060.01856517611</v>
      </c>
    </row>
    <row r="6065" spans="1:16" x14ac:dyDescent="0.35">
      <c r="A6065" t="s">
        <v>76</v>
      </c>
      <c r="C6065" t="s">
        <v>19</v>
      </c>
      <c r="D6065" t="s">
        <v>103</v>
      </c>
      <c r="E6065" t="s">
        <v>332</v>
      </c>
      <c r="F6065" t="s">
        <v>333</v>
      </c>
      <c r="G6065">
        <v>5009</v>
      </c>
      <c r="H6065" t="s">
        <v>319</v>
      </c>
      <c r="I6065">
        <v>63300060</v>
      </c>
      <c r="J6065" t="s">
        <v>1546</v>
      </c>
      <c r="K6065" s="3"/>
      <c r="L6065" s="3">
        <v>49600</v>
      </c>
      <c r="M6065" s="3">
        <v>61075</v>
      </c>
      <c r="N6065" s="107"/>
      <c r="O6065" s="100"/>
      <c r="P6065" s="3">
        <f t="shared" si="94"/>
        <v>110675</v>
      </c>
    </row>
    <row r="6066" spans="1:16" x14ac:dyDescent="0.35">
      <c r="A6066" t="s">
        <v>76</v>
      </c>
      <c r="C6066" t="s">
        <v>19</v>
      </c>
      <c r="D6066" t="s">
        <v>103</v>
      </c>
      <c r="E6066" t="s">
        <v>332</v>
      </c>
      <c r="F6066" t="s">
        <v>333</v>
      </c>
      <c r="G6066">
        <v>5009</v>
      </c>
      <c r="H6066" t="s">
        <v>319</v>
      </c>
      <c r="I6066">
        <v>63300150</v>
      </c>
      <c r="J6066" t="s">
        <v>1680</v>
      </c>
      <c r="K6066" s="3"/>
      <c r="L6066" s="3">
        <v>456633</v>
      </c>
      <c r="M6066" s="3">
        <v>204633</v>
      </c>
      <c r="N6066" s="107"/>
      <c r="O6066" s="100"/>
      <c r="P6066" s="3">
        <f t="shared" si="94"/>
        <v>661266</v>
      </c>
    </row>
    <row r="6067" spans="1:16" x14ac:dyDescent="0.35">
      <c r="A6067" t="s">
        <v>76</v>
      </c>
      <c r="C6067" t="s">
        <v>19</v>
      </c>
      <c r="D6067" t="s">
        <v>103</v>
      </c>
      <c r="E6067" t="s">
        <v>334</v>
      </c>
      <c r="F6067" t="s">
        <v>335</v>
      </c>
      <c r="G6067">
        <v>5009</v>
      </c>
      <c r="H6067" t="s">
        <v>319</v>
      </c>
      <c r="I6067">
        <v>63300056</v>
      </c>
      <c r="J6067" t="s">
        <v>1536</v>
      </c>
      <c r="K6067" s="3"/>
      <c r="L6067" s="3">
        <v>2384.3159544000819</v>
      </c>
      <c r="M6067" s="3">
        <v>2455.8454330320847</v>
      </c>
      <c r="N6067" s="107"/>
      <c r="O6067" s="100"/>
      <c r="P6067" s="3">
        <f t="shared" si="94"/>
        <v>4840.1613874321665</v>
      </c>
    </row>
    <row r="6068" spans="1:16" x14ac:dyDescent="0.35">
      <c r="A6068" t="s">
        <v>76</v>
      </c>
      <c r="C6068" t="s">
        <v>19</v>
      </c>
      <c r="D6068" t="s">
        <v>103</v>
      </c>
      <c r="E6068" t="s">
        <v>334</v>
      </c>
      <c r="F6068" t="s">
        <v>335</v>
      </c>
      <c r="G6068">
        <v>5009</v>
      </c>
      <c r="H6068" t="s">
        <v>319</v>
      </c>
      <c r="I6068">
        <v>63300150</v>
      </c>
      <c r="J6068" t="s">
        <v>1680</v>
      </c>
      <c r="K6068" s="3"/>
      <c r="L6068" s="3">
        <v>92972.999999999985</v>
      </c>
      <c r="M6068" s="3">
        <v>124132.99999999999</v>
      </c>
      <c r="N6068" s="107"/>
      <c r="O6068" s="100"/>
      <c r="P6068" s="3">
        <f t="shared" si="94"/>
        <v>217105.99999999997</v>
      </c>
    </row>
    <row r="6069" spans="1:16" x14ac:dyDescent="0.35">
      <c r="A6069" t="s">
        <v>76</v>
      </c>
      <c r="C6069" t="s">
        <v>19</v>
      </c>
      <c r="D6069" t="s">
        <v>103</v>
      </c>
      <c r="E6069" t="s">
        <v>334</v>
      </c>
      <c r="F6069" t="s">
        <v>335</v>
      </c>
      <c r="G6069">
        <v>5009</v>
      </c>
      <c r="H6069" t="s">
        <v>319</v>
      </c>
      <c r="I6069">
        <v>63300155</v>
      </c>
      <c r="J6069" t="s">
        <v>1877</v>
      </c>
      <c r="K6069" s="3"/>
      <c r="L6069" s="3">
        <v>92546.999999999985</v>
      </c>
      <c r="M6069" s="3">
        <v>92546.999999999985</v>
      </c>
      <c r="N6069" s="107"/>
      <c r="O6069" s="100"/>
      <c r="P6069" s="3">
        <f t="shared" si="94"/>
        <v>185093.99999999997</v>
      </c>
    </row>
    <row r="6070" spans="1:16" x14ac:dyDescent="0.35">
      <c r="A6070" t="s">
        <v>76</v>
      </c>
      <c r="C6070" t="s">
        <v>19</v>
      </c>
      <c r="D6070" t="s">
        <v>103</v>
      </c>
      <c r="E6070" t="s">
        <v>1607</v>
      </c>
      <c r="F6070" t="s">
        <v>1608</v>
      </c>
      <c r="G6070">
        <v>5009</v>
      </c>
      <c r="H6070" t="s">
        <v>319</v>
      </c>
      <c r="I6070">
        <v>63300060</v>
      </c>
      <c r="J6070" t="s">
        <v>1546</v>
      </c>
      <c r="K6070" s="3"/>
      <c r="L6070" s="3">
        <v>189285</v>
      </c>
      <c r="M6070" s="3">
        <v>189337</v>
      </c>
      <c r="N6070" s="107"/>
      <c r="O6070" s="100"/>
      <c r="P6070" s="3">
        <f t="shared" si="94"/>
        <v>378622</v>
      </c>
    </row>
    <row r="6071" spans="1:16" x14ac:dyDescent="0.35">
      <c r="A6071" t="s">
        <v>76</v>
      </c>
      <c r="C6071" t="s">
        <v>19</v>
      </c>
      <c r="D6071" t="s">
        <v>103</v>
      </c>
      <c r="E6071" t="s">
        <v>336</v>
      </c>
      <c r="F6071" t="s">
        <v>337</v>
      </c>
      <c r="G6071">
        <v>5009</v>
      </c>
      <c r="H6071" t="s">
        <v>319</v>
      </c>
      <c r="I6071">
        <v>63300056</v>
      </c>
      <c r="J6071" t="s">
        <v>1536</v>
      </c>
      <c r="K6071" s="3"/>
      <c r="L6071" s="3">
        <v>21665.620458000001</v>
      </c>
      <c r="M6071" s="3">
        <v>22315.589071740003</v>
      </c>
      <c r="N6071" s="107"/>
      <c r="O6071" s="100"/>
      <c r="P6071" s="3">
        <f t="shared" si="94"/>
        <v>43981.209529740008</v>
      </c>
    </row>
    <row r="6072" spans="1:16" x14ac:dyDescent="0.35">
      <c r="A6072" t="s">
        <v>76</v>
      </c>
      <c r="C6072" t="s">
        <v>19</v>
      </c>
      <c r="D6072" t="s">
        <v>103</v>
      </c>
      <c r="E6072" t="s">
        <v>336</v>
      </c>
      <c r="F6072" t="s">
        <v>337</v>
      </c>
      <c r="G6072">
        <v>5009</v>
      </c>
      <c r="H6072" t="s">
        <v>319</v>
      </c>
      <c r="I6072">
        <v>63300060</v>
      </c>
      <c r="J6072" t="s">
        <v>1546</v>
      </c>
      <c r="K6072" s="3"/>
      <c r="L6072" s="3">
        <v>71587.999999999985</v>
      </c>
      <c r="M6072" s="3">
        <v>71587.999999999985</v>
      </c>
      <c r="N6072" s="107"/>
      <c r="O6072" s="100"/>
      <c r="P6072" s="3">
        <f t="shared" si="94"/>
        <v>143175.99999999997</v>
      </c>
    </row>
    <row r="6073" spans="1:16" x14ac:dyDescent="0.35">
      <c r="A6073" t="s">
        <v>76</v>
      </c>
      <c r="C6073" t="s">
        <v>19</v>
      </c>
      <c r="D6073" t="s">
        <v>103</v>
      </c>
      <c r="E6073" t="s">
        <v>336</v>
      </c>
      <c r="F6073" t="s">
        <v>337</v>
      </c>
      <c r="G6073">
        <v>5009</v>
      </c>
      <c r="H6073" t="s">
        <v>319</v>
      </c>
      <c r="I6073">
        <v>63300150</v>
      </c>
      <c r="J6073" t="s">
        <v>1680</v>
      </c>
      <c r="K6073" s="3"/>
      <c r="L6073" s="3">
        <v>326086.99999999994</v>
      </c>
      <c r="M6073" s="3">
        <v>365086.99999999994</v>
      </c>
      <c r="N6073" s="107"/>
      <c r="O6073" s="100"/>
      <c r="P6073" s="3">
        <f t="shared" si="94"/>
        <v>691173.99999999988</v>
      </c>
    </row>
    <row r="6074" spans="1:16" x14ac:dyDescent="0.35">
      <c r="A6074" t="s">
        <v>76</v>
      </c>
      <c r="C6074" t="s">
        <v>19</v>
      </c>
      <c r="D6074" t="s">
        <v>103</v>
      </c>
      <c r="E6074" t="s">
        <v>1609</v>
      </c>
      <c r="F6074" t="s">
        <v>1610</v>
      </c>
      <c r="G6074">
        <v>5009</v>
      </c>
      <c r="H6074" t="s">
        <v>319</v>
      </c>
      <c r="I6074">
        <v>63300060</v>
      </c>
      <c r="J6074" t="s">
        <v>1546</v>
      </c>
      <c r="K6074" s="3"/>
      <c r="L6074" s="3">
        <v>2381</v>
      </c>
      <c r="M6074" s="3">
        <v>2381</v>
      </c>
      <c r="N6074" s="107"/>
      <c r="O6074" s="100"/>
      <c r="P6074" s="3">
        <f t="shared" si="94"/>
        <v>4762</v>
      </c>
    </row>
    <row r="6075" spans="1:16" x14ac:dyDescent="0.35">
      <c r="A6075" t="s">
        <v>76</v>
      </c>
      <c r="C6075" t="s">
        <v>19</v>
      </c>
      <c r="D6075" t="s">
        <v>103</v>
      </c>
      <c r="E6075" t="s">
        <v>1609</v>
      </c>
      <c r="F6075" t="s">
        <v>1610</v>
      </c>
      <c r="G6075">
        <v>5009</v>
      </c>
      <c r="H6075" t="s">
        <v>319</v>
      </c>
      <c r="I6075">
        <v>63300150</v>
      </c>
      <c r="J6075" t="s">
        <v>1680</v>
      </c>
      <c r="K6075" s="3"/>
      <c r="L6075" s="3">
        <v>80632</v>
      </c>
      <c r="M6075" s="3">
        <v>51014</v>
      </c>
      <c r="N6075" s="107"/>
      <c r="O6075" s="100"/>
      <c r="P6075" s="3">
        <f t="shared" si="94"/>
        <v>131646</v>
      </c>
    </row>
    <row r="6076" spans="1:16" x14ac:dyDescent="0.35">
      <c r="A6076" t="s">
        <v>76</v>
      </c>
      <c r="C6076" t="s">
        <v>19</v>
      </c>
      <c r="D6076" t="s">
        <v>103</v>
      </c>
      <c r="E6076" t="s">
        <v>338</v>
      </c>
      <c r="F6076" t="s">
        <v>339</v>
      </c>
      <c r="G6076">
        <v>5009</v>
      </c>
      <c r="H6076" t="s">
        <v>319</v>
      </c>
      <c r="I6076">
        <v>63300056</v>
      </c>
      <c r="J6076" t="s">
        <v>1536</v>
      </c>
      <c r="K6076" s="3"/>
      <c r="L6076" s="3">
        <v>63641.578481999655</v>
      </c>
      <c r="M6076" s="3">
        <v>65550.825836459655</v>
      </c>
      <c r="N6076" s="107"/>
      <c r="O6076" s="100"/>
      <c r="P6076" s="3">
        <f t="shared" si="94"/>
        <v>129192.4043184593</v>
      </c>
    </row>
    <row r="6077" spans="1:16" x14ac:dyDescent="0.35">
      <c r="A6077" t="s">
        <v>76</v>
      </c>
      <c r="C6077" t="s">
        <v>19</v>
      </c>
      <c r="D6077" t="s">
        <v>103</v>
      </c>
      <c r="E6077" t="s">
        <v>338</v>
      </c>
      <c r="F6077" t="s">
        <v>339</v>
      </c>
      <c r="G6077">
        <v>5009</v>
      </c>
      <c r="H6077" t="s">
        <v>319</v>
      </c>
      <c r="I6077">
        <v>63300150</v>
      </c>
      <c r="J6077" t="s">
        <v>1680</v>
      </c>
      <c r="K6077" s="3"/>
      <c r="L6077" s="3">
        <v>35759.000000000015</v>
      </c>
      <c r="M6077" s="3">
        <v>17759.000000000007</v>
      </c>
      <c r="N6077" s="107"/>
      <c r="O6077" s="100"/>
      <c r="P6077" s="3">
        <f t="shared" si="94"/>
        <v>53518.000000000022</v>
      </c>
    </row>
    <row r="6078" spans="1:16" x14ac:dyDescent="0.35">
      <c r="A6078" t="s">
        <v>76</v>
      </c>
      <c r="C6078" t="s">
        <v>19</v>
      </c>
      <c r="D6078" t="s">
        <v>103</v>
      </c>
      <c r="E6078" t="s">
        <v>1611</v>
      </c>
      <c r="F6078" t="s">
        <v>1612</v>
      </c>
      <c r="G6078">
        <v>5009</v>
      </c>
      <c r="H6078" t="s">
        <v>319</v>
      </c>
      <c r="I6078">
        <v>63300060</v>
      </c>
      <c r="J6078" t="s">
        <v>1546</v>
      </c>
      <c r="K6078" s="3"/>
      <c r="L6078" s="3">
        <v>209373</v>
      </c>
      <c r="M6078" s="3">
        <v>226373</v>
      </c>
      <c r="N6078" s="107"/>
      <c r="O6078" s="100"/>
      <c r="P6078" s="3">
        <f t="shared" si="94"/>
        <v>435746</v>
      </c>
    </row>
    <row r="6079" spans="1:16" x14ac:dyDescent="0.35">
      <c r="A6079" t="s">
        <v>76</v>
      </c>
      <c r="C6079" t="s">
        <v>19</v>
      </c>
      <c r="D6079" t="s">
        <v>103</v>
      </c>
      <c r="E6079" t="s">
        <v>340</v>
      </c>
      <c r="F6079" t="s">
        <v>341</v>
      </c>
      <c r="G6079">
        <v>5009</v>
      </c>
      <c r="H6079" t="s">
        <v>319</v>
      </c>
      <c r="I6079">
        <v>63300030</v>
      </c>
      <c r="J6079" t="s">
        <v>1488</v>
      </c>
      <c r="K6079" s="3"/>
      <c r="L6079" s="3">
        <v>20771.999999999996</v>
      </c>
      <c r="M6079" s="3">
        <v>20771.999999999996</v>
      </c>
      <c r="N6079" s="107"/>
      <c r="O6079" s="100"/>
      <c r="P6079" s="3">
        <f t="shared" si="94"/>
        <v>41543.999999999993</v>
      </c>
    </row>
    <row r="6080" spans="1:16" x14ac:dyDescent="0.35">
      <c r="A6080" t="s">
        <v>76</v>
      </c>
      <c r="C6080" t="s">
        <v>19</v>
      </c>
      <c r="D6080" t="s">
        <v>103</v>
      </c>
      <c r="E6080" t="s">
        <v>340</v>
      </c>
      <c r="F6080" t="s">
        <v>341</v>
      </c>
      <c r="G6080">
        <v>5009</v>
      </c>
      <c r="H6080" t="s">
        <v>319</v>
      </c>
      <c r="I6080">
        <v>63300052</v>
      </c>
      <c r="J6080" t="s">
        <v>1541</v>
      </c>
      <c r="K6080" s="3"/>
      <c r="L6080" s="3">
        <v>407715.03360000014</v>
      </c>
      <c r="M6080" s="3">
        <v>419946.48460800014</v>
      </c>
      <c r="N6080" s="107"/>
      <c r="O6080" s="100"/>
      <c r="P6080" s="3">
        <f t="shared" si="94"/>
        <v>827661.51820800034</v>
      </c>
    </row>
    <row r="6081" spans="1:16" x14ac:dyDescent="0.35">
      <c r="A6081" t="s">
        <v>76</v>
      </c>
      <c r="C6081" t="s">
        <v>19</v>
      </c>
      <c r="D6081" t="s">
        <v>103</v>
      </c>
      <c r="E6081" t="s">
        <v>340</v>
      </c>
      <c r="F6081" t="s">
        <v>341</v>
      </c>
      <c r="G6081">
        <v>5009</v>
      </c>
      <c r="H6081" t="s">
        <v>319</v>
      </c>
      <c r="I6081">
        <v>63300056</v>
      </c>
      <c r="J6081" t="s">
        <v>1536</v>
      </c>
      <c r="K6081" s="3"/>
      <c r="L6081" s="3">
        <v>425472.13962040009</v>
      </c>
      <c r="M6081" s="3">
        <v>438236.30380901211</v>
      </c>
      <c r="N6081" s="107"/>
      <c r="O6081" s="100"/>
      <c r="P6081" s="3">
        <f t="shared" si="94"/>
        <v>863708.4434294122</v>
      </c>
    </row>
    <row r="6082" spans="1:16" x14ac:dyDescent="0.35">
      <c r="A6082" t="s">
        <v>76</v>
      </c>
      <c r="C6082" t="s">
        <v>19</v>
      </c>
      <c r="D6082" t="s">
        <v>103</v>
      </c>
      <c r="E6082" t="s">
        <v>340</v>
      </c>
      <c r="F6082" t="s">
        <v>341</v>
      </c>
      <c r="G6082">
        <v>5009</v>
      </c>
      <c r="H6082" t="s">
        <v>319</v>
      </c>
      <c r="I6082">
        <v>63300150</v>
      </c>
      <c r="J6082" t="s">
        <v>1680</v>
      </c>
      <c r="K6082" s="3"/>
      <c r="L6082" s="3">
        <v>18395.999999999996</v>
      </c>
      <c r="M6082" s="3">
        <v>18395.999999999996</v>
      </c>
      <c r="N6082" s="107"/>
      <c r="O6082" s="100"/>
      <c r="P6082" s="3">
        <f t="shared" si="94"/>
        <v>36791.999999999993</v>
      </c>
    </row>
    <row r="6083" spans="1:16" x14ac:dyDescent="0.35">
      <c r="A6083" t="s">
        <v>76</v>
      </c>
      <c r="C6083" t="s">
        <v>19</v>
      </c>
      <c r="D6083" t="s">
        <v>103</v>
      </c>
      <c r="E6083" t="s">
        <v>1613</v>
      </c>
      <c r="F6083" t="s">
        <v>1614</v>
      </c>
      <c r="G6083">
        <v>5009</v>
      </c>
      <c r="H6083" t="s">
        <v>319</v>
      </c>
      <c r="I6083">
        <v>63300060</v>
      </c>
      <c r="J6083" t="s">
        <v>1546</v>
      </c>
      <c r="K6083" s="3"/>
      <c r="L6083" s="3">
        <v>156000</v>
      </c>
      <c r="M6083" s="3">
        <v>172000</v>
      </c>
      <c r="N6083" s="107"/>
      <c r="O6083" s="100"/>
      <c r="P6083" s="3">
        <f t="shared" si="94"/>
        <v>328000</v>
      </c>
    </row>
    <row r="6084" spans="1:16" x14ac:dyDescent="0.35">
      <c r="A6084" t="s">
        <v>76</v>
      </c>
      <c r="C6084" t="s">
        <v>19</v>
      </c>
      <c r="D6084" t="s">
        <v>103</v>
      </c>
      <c r="E6084" t="s">
        <v>342</v>
      </c>
      <c r="F6084" t="s">
        <v>343</v>
      </c>
      <c r="G6084">
        <v>5009</v>
      </c>
      <c r="H6084" t="s">
        <v>319</v>
      </c>
      <c r="I6084">
        <v>63300033</v>
      </c>
      <c r="J6084" t="s">
        <v>1661</v>
      </c>
      <c r="K6084" s="3"/>
      <c r="L6084" s="3">
        <v>6000</v>
      </c>
      <c r="M6084" s="3">
        <v>6000</v>
      </c>
      <c r="N6084" s="107"/>
      <c r="O6084" s="100"/>
      <c r="P6084" s="3">
        <f t="shared" ref="P6084:P6140" si="95">SUM(L6084:N6084)</f>
        <v>12000</v>
      </c>
    </row>
    <row r="6085" spans="1:16" x14ac:dyDescent="0.35">
      <c r="A6085" t="s">
        <v>76</v>
      </c>
      <c r="C6085" t="s">
        <v>19</v>
      </c>
      <c r="D6085" t="s">
        <v>103</v>
      </c>
      <c r="E6085" t="s">
        <v>342</v>
      </c>
      <c r="F6085" t="s">
        <v>343</v>
      </c>
      <c r="G6085">
        <v>5009</v>
      </c>
      <c r="H6085" t="s">
        <v>319</v>
      </c>
      <c r="I6085">
        <v>63300060</v>
      </c>
      <c r="J6085" t="s">
        <v>1546</v>
      </c>
      <c r="K6085" s="3"/>
      <c r="L6085" s="3">
        <v>31318</v>
      </c>
      <c r="M6085" s="3">
        <v>31318</v>
      </c>
      <c r="N6085" s="107"/>
      <c r="O6085" s="100"/>
      <c r="P6085" s="3">
        <f t="shared" si="95"/>
        <v>62636</v>
      </c>
    </row>
    <row r="6086" spans="1:16" x14ac:dyDescent="0.35">
      <c r="A6086" t="s">
        <v>76</v>
      </c>
      <c r="C6086" t="s">
        <v>19</v>
      </c>
      <c r="D6086" t="s">
        <v>103</v>
      </c>
      <c r="E6086" t="s">
        <v>342</v>
      </c>
      <c r="F6086" t="s">
        <v>343</v>
      </c>
      <c r="G6086">
        <v>5009</v>
      </c>
      <c r="H6086" t="s">
        <v>319</v>
      </c>
      <c r="I6086">
        <v>63300150</v>
      </c>
      <c r="J6086" t="s">
        <v>1680</v>
      </c>
      <c r="K6086" s="3"/>
      <c r="L6086" s="3">
        <v>22753</v>
      </c>
      <c r="M6086" s="3">
        <v>22753</v>
      </c>
      <c r="N6086" s="107"/>
      <c r="O6086" s="100"/>
      <c r="P6086" s="3">
        <f t="shared" si="95"/>
        <v>45506</v>
      </c>
    </row>
    <row r="6087" spans="1:16" x14ac:dyDescent="0.35">
      <c r="A6087" t="s">
        <v>76</v>
      </c>
      <c r="C6087" t="s">
        <v>19</v>
      </c>
      <c r="D6087" t="s">
        <v>103</v>
      </c>
      <c r="E6087" t="s">
        <v>1615</v>
      </c>
      <c r="F6087" t="s">
        <v>1616</v>
      </c>
      <c r="G6087">
        <v>5009</v>
      </c>
      <c r="H6087" t="s">
        <v>319</v>
      </c>
      <c r="I6087">
        <v>63300060</v>
      </c>
      <c r="J6087" t="s">
        <v>1546</v>
      </c>
      <c r="K6087" s="3"/>
      <c r="L6087" s="3">
        <v>2708.0000000000005</v>
      </c>
      <c r="M6087" s="3">
        <v>2708.0000000000005</v>
      </c>
      <c r="N6087" s="107"/>
      <c r="O6087" s="100"/>
      <c r="P6087" s="3">
        <f t="shared" si="95"/>
        <v>5416.0000000000009</v>
      </c>
    </row>
    <row r="6088" spans="1:16" x14ac:dyDescent="0.35">
      <c r="A6088" t="s">
        <v>76</v>
      </c>
      <c r="C6088" t="s">
        <v>19</v>
      </c>
      <c r="D6088" t="s">
        <v>103</v>
      </c>
      <c r="E6088" t="s">
        <v>1615</v>
      </c>
      <c r="F6088" t="s">
        <v>1616</v>
      </c>
      <c r="G6088">
        <v>5009</v>
      </c>
      <c r="H6088" t="s">
        <v>319</v>
      </c>
      <c r="I6088">
        <v>63300150</v>
      </c>
      <c r="J6088" t="s">
        <v>1680</v>
      </c>
      <c r="K6088" s="3"/>
      <c r="L6088" s="3">
        <v>100000.00000000003</v>
      </c>
      <c r="M6088" s="3">
        <v>0</v>
      </c>
      <c r="N6088" s="107"/>
      <c r="O6088" s="100"/>
      <c r="P6088" s="3">
        <f t="shared" si="95"/>
        <v>100000.00000000003</v>
      </c>
    </row>
    <row r="6089" spans="1:16" x14ac:dyDescent="0.35">
      <c r="A6089" t="s">
        <v>76</v>
      </c>
      <c r="C6089" t="s">
        <v>19</v>
      </c>
      <c r="D6089" t="s">
        <v>103</v>
      </c>
      <c r="E6089" t="s">
        <v>344</v>
      </c>
      <c r="F6089" t="s">
        <v>345</v>
      </c>
      <c r="G6089">
        <v>5009</v>
      </c>
      <c r="H6089" t="s">
        <v>319</v>
      </c>
      <c r="I6089">
        <v>63300056</v>
      </c>
      <c r="J6089" t="s">
        <v>1536</v>
      </c>
      <c r="K6089" s="3"/>
      <c r="L6089" s="3">
        <v>6847.6644683999939</v>
      </c>
      <c r="M6089" s="3">
        <v>7053.094402451994</v>
      </c>
      <c r="N6089" s="107"/>
      <c r="O6089" s="100"/>
      <c r="P6089" s="3">
        <f t="shared" si="95"/>
        <v>13900.758870851987</v>
      </c>
    </row>
    <row r="6090" spans="1:16" x14ac:dyDescent="0.35">
      <c r="A6090" t="s">
        <v>76</v>
      </c>
      <c r="C6090" t="s">
        <v>19</v>
      </c>
      <c r="D6090" t="s">
        <v>103</v>
      </c>
      <c r="E6090" t="s">
        <v>344</v>
      </c>
      <c r="F6090" t="s">
        <v>345</v>
      </c>
      <c r="G6090">
        <v>5009</v>
      </c>
      <c r="H6090" t="s">
        <v>319</v>
      </c>
      <c r="I6090">
        <v>63300150</v>
      </c>
      <c r="J6090" t="s">
        <v>1680</v>
      </c>
      <c r="K6090" s="3"/>
      <c r="L6090" s="3">
        <v>22250</v>
      </c>
      <c r="M6090" s="3">
        <v>22250</v>
      </c>
      <c r="N6090" s="107"/>
      <c r="O6090" s="100"/>
      <c r="P6090" s="3">
        <f t="shared" si="95"/>
        <v>44500</v>
      </c>
    </row>
    <row r="6091" spans="1:16" x14ac:dyDescent="0.35">
      <c r="A6091" t="s">
        <v>76</v>
      </c>
      <c r="C6091" t="s">
        <v>19</v>
      </c>
      <c r="D6091" t="s">
        <v>103</v>
      </c>
      <c r="E6091" t="s">
        <v>346</v>
      </c>
      <c r="F6091" t="s">
        <v>347</v>
      </c>
      <c r="G6091">
        <v>5009</v>
      </c>
      <c r="H6091" t="s">
        <v>319</v>
      </c>
      <c r="I6091">
        <v>63300056</v>
      </c>
      <c r="J6091" t="s">
        <v>1536</v>
      </c>
      <c r="K6091" s="3"/>
      <c r="L6091" s="3">
        <v>64624.839378000011</v>
      </c>
      <c r="M6091" s="3">
        <v>66563.584559340015</v>
      </c>
      <c r="N6091" s="107"/>
      <c r="O6091" s="100"/>
      <c r="P6091" s="3">
        <f t="shared" si="95"/>
        <v>131188.42393734003</v>
      </c>
    </row>
    <row r="6092" spans="1:16" x14ac:dyDescent="0.35">
      <c r="A6092" t="s">
        <v>76</v>
      </c>
      <c r="C6092" t="s">
        <v>19</v>
      </c>
      <c r="D6092" t="s">
        <v>103</v>
      </c>
      <c r="E6092" t="s">
        <v>346</v>
      </c>
      <c r="F6092" t="s">
        <v>347</v>
      </c>
      <c r="G6092">
        <v>5009</v>
      </c>
      <c r="H6092" t="s">
        <v>319</v>
      </c>
      <c r="I6092">
        <v>63300060</v>
      </c>
      <c r="J6092" t="s">
        <v>1546</v>
      </c>
      <c r="K6092" s="3"/>
      <c r="L6092" s="3">
        <v>71569.5</v>
      </c>
      <c r="M6092" s="3">
        <v>31569.5</v>
      </c>
      <c r="N6092" s="107"/>
      <c r="O6092" s="100"/>
      <c r="P6092" s="3">
        <f t="shared" si="95"/>
        <v>103139</v>
      </c>
    </row>
    <row r="6093" spans="1:16" x14ac:dyDescent="0.35">
      <c r="A6093" t="s">
        <v>76</v>
      </c>
      <c r="C6093" t="s">
        <v>19</v>
      </c>
      <c r="D6093" t="s">
        <v>103</v>
      </c>
      <c r="E6093" t="s">
        <v>346</v>
      </c>
      <c r="F6093" t="s">
        <v>347</v>
      </c>
      <c r="G6093">
        <v>5009</v>
      </c>
      <c r="H6093" t="s">
        <v>319</v>
      </c>
      <c r="I6093">
        <v>63300150</v>
      </c>
      <c r="J6093" t="s">
        <v>1680</v>
      </c>
      <c r="K6093" s="3"/>
      <c r="L6093" s="3">
        <v>24000</v>
      </c>
      <c r="M6093" s="3">
        <v>24000</v>
      </c>
      <c r="N6093" s="107"/>
      <c r="O6093" s="100"/>
      <c r="P6093" s="3">
        <f t="shared" si="95"/>
        <v>48000</v>
      </c>
    </row>
    <row r="6094" spans="1:16" x14ac:dyDescent="0.35">
      <c r="A6094" t="s">
        <v>76</v>
      </c>
      <c r="C6094" t="s">
        <v>19</v>
      </c>
      <c r="D6094" t="s">
        <v>103</v>
      </c>
      <c r="E6094" t="s">
        <v>348</v>
      </c>
      <c r="F6094" t="s">
        <v>349</v>
      </c>
      <c r="G6094">
        <v>5009</v>
      </c>
      <c r="H6094" t="s">
        <v>319</v>
      </c>
      <c r="I6094">
        <v>63300030</v>
      </c>
      <c r="J6094" t="s">
        <v>1488</v>
      </c>
      <c r="K6094" s="3"/>
      <c r="L6094" s="3">
        <v>708</v>
      </c>
      <c r="M6094" s="3">
        <v>708</v>
      </c>
      <c r="N6094" s="107"/>
      <c r="O6094" s="100"/>
      <c r="P6094" s="3">
        <f t="shared" si="95"/>
        <v>1416</v>
      </c>
    </row>
    <row r="6095" spans="1:16" x14ac:dyDescent="0.35">
      <c r="A6095" t="s">
        <v>76</v>
      </c>
      <c r="C6095" t="s">
        <v>19</v>
      </c>
      <c r="D6095" t="s">
        <v>103</v>
      </c>
      <c r="E6095" t="s">
        <v>348</v>
      </c>
      <c r="F6095" t="s">
        <v>349</v>
      </c>
      <c r="G6095">
        <v>5009</v>
      </c>
      <c r="H6095" t="s">
        <v>319</v>
      </c>
      <c r="I6095">
        <v>63300056</v>
      </c>
      <c r="J6095" t="s">
        <v>1536</v>
      </c>
      <c r="K6095" s="3"/>
      <c r="L6095" s="3">
        <v>13010.56018920001</v>
      </c>
      <c r="M6095" s="3">
        <v>13400.876994876013</v>
      </c>
      <c r="N6095" s="107"/>
      <c r="O6095" s="100"/>
      <c r="P6095" s="3">
        <f t="shared" si="95"/>
        <v>26411.437184076021</v>
      </c>
    </row>
    <row r="6096" spans="1:16" x14ac:dyDescent="0.35">
      <c r="A6096" t="s">
        <v>76</v>
      </c>
      <c r="C6096" t="s">
        <v>19</v>
      </c>
      <c r="D6096" t="s">
        <v>103</v>
      </c>
      <c r="E6096" t="s">
        <v>348</v>
      </c>
      <c r="F6096" t="s">
        <v>349</v>
      </c>
      <c r="G6096">
        <v>5009</v>
      </c>
      <c r="H6096" t="s">
        <v>319</v>
      </c>
      <c r="I6096">
        <v>63300150</v>
      </c>
      <c r="J6096" t="s">
        <v>1680</v>
      </c>
      <c r="K6096" s="3"/>
      <c r="L6096" s="3">
        <v>19875</v>
      </c>
      <c r="M6096" s="3">
        <v>19875</v>
      </c>
      <c r="N6096" s="107"/>
      <c r="O6096" s="100"/>
      <c r="P6096" s="3">
        <f t="shared" si="95"/>
        <v>39750</v>
      </c>
    </row>
    <row r="6097" spans="1:16" x14ac:dyDescent="0.35">
      <c r="A6097" t="s">
        <v>76</v>
      </c>
      <c r="C6097" t="s">
        <v>19</v>
      </c>
      <c r="D6097" t="s">
        <v>103</v>
      </c>
      <c r="E6097" t="s">
        <v>348</v>
      </c>
      <c r="F6097" t="s">
        <v>349</v>
      </c>
      <c r="G6097">
        <v>5009</v>
      </c>
      <c r="H6097" t="s">
        <v>319</v>
      </c>
      <c r="I6097">
        <v>63300155</v>
      </c>
      <c r="J6097" t="s">
        <v>1877</v>
      </c>
      <c r="K6097" s="3"/>
      <c r="L6097" s="3">
        <v>59788</v>
      </c>
      <c r="M6097" s="3">
        <v>59788</v>
      </c>
      <c r="N6097" s="107"/>
      <c r="O6097" s="100"/>
      <c r="P6097" s="3">
        <f t="shared" si="95"/>
        <v>119576</v>
      </c>
    </row>
    <row r="6098" spans="1:16" x14ac:dyDescent="0.35">
      <c r="A6098" t="s">
        <v>76</v>
      </c>
      <c r="C6098" t="s">
        <v>19</v>
      </c>
      <c r="D6098" t="s">
        <v>103</v>
      </c>
      <c r="E6098" t="s">
        <v>1617</v>
      </c>
      <c r="F6098" t="s">
        <v>1618</v>
      </c>
      <c r="G6098">
        <v>5009</v>
      </c>
      <c r="H6098" t="s">
        <v>319</v>
      </c>
      <c r="I6098">
        <v>63300060</v>
      </c>
      <c r="J6098" t="s">
        <v>1546</v>
      </c>
      <c r="K6098" s="3"/>
      <c r="L6098" s="3">
        <v>14520</v>
      </c>
      <c r="M6098" s="3">
        <v>14520</v>
      </c>
      <c r="N6098" s="107"/>
      <c r="O6098" s="100"/>
      <c r="P6098" s="3">
        <f t="shared" si="95"/>
        <v>29040</v>
      </c>
    </row>
    <row r="6099" spans="1:16" x14ac:dyDescent="0.35">
      <c r="A6099" t="s">
        <v>76</v>
      </c>
      <c r="C6099" t="s">
        <v>19</v>
      </c>
      <c r="D6099" t="s">
        <v>103</v>
      </c>
      <c r="E6099" t="s">
        <v>350</v>
      </c>
      <c r="F6099" t="s">
        <v>351</v>
      </c>
      <c r="G6099">
        <v>5009</v>
      </c>
      <c r="H6099" t="s">
        <v>319</v>
      </c>
      <c r="I6099">
        <v>63300056</v>
      </c>
      <c r="J6099" t="s">
        <v>1536</v>
      </c>
      <c r="K6099" s="3"/>
      <c r="L6099" s="3">
        <v>6847.6529639999926</v>
      </c>
      <c r="M6099" s="3">
        <v>7053.0825529199928</v>
      </c>
      <c r="N6099" s="107"/>
      <c r="O6099" s="100"/>
      <c r="P6099" s="3">
        <f t="shared" si="95"/>
        <v>13900.735516919985</v>
      </c>
    </row>
    <row r="6100" spans="1:16" x14ac:dyDescent="0.35">
      <c r="A6100" t="s">
        <v>76</v>
      </c>
      <c r="C6100" t="s">
        <v>19</v>
      </c>
      <c r="D6100" t="s">
        <v>103</v>
      </c>
      <c r="E6100" t="s">
        <v>350</v>
      </c>
      <c r="F6100" t="s">
        <v>351</v>
      </c>
      <c r="G6100">
        <v>5009</v>
      </c>
      <c r="H6100" t="s">
        <v>319</v>
      </c>
      <c r="I6100">
        <v>63300060</v>
      </c>
      <c r="J6100" t="s">
        <v>1546</v>
      </c>
      <c r="K6100" s="3"/>
      <c r="L6100" s="3">
        <v>64896</v>
      </c>
      <c r="M6100" s="3">
        <v>64896</v>
      </c>
      <c r="N6100" s="107"/>
      <c r="O6100" s="100"/>
      <c r="P6100" s="3">
        <f t="shared" si="95"/>
        <v>129792</v>
      </c>
    </row>
    <row r="6101" spans="1:16" x14ac:dyDescent="0.35">
      <c r="A6101" t="s">
        <v>76</v>
      </c>
      <c r="C6101" t="s">
        <v>19</v>
      </c>
      <c r="D6101" t="s">
        <v>103</v>
      </c>
      <c r="E6101" t="s">
        <v>350</v>
      </c>
      <c r="F6101" t="s">
        <v>351</v>
      </c>
      <c r="G6101">
        <v>5009</v>
      </c>
      <c r="H6101" t="s">
        <v>319</v>
      </c>
      <c r="I6101">
        <v>63300150</v>
      </c>
      <c r="J6101" t="s">
        <v>1680</v>
      </c>
      <c r="K6101" s="3"/>
      <c r="L6101" s="3">
        <v>75427.039999999994</v>
      </c>
      <c r="M6101" s="3">
        <v>75427.039999999994</v>
      </c>
      <c r="N6101" s="107"/>
      <c r="O6101" s="100"/>
      <c r="P6101" s="3">
        <f t="shared" si="95"/>
        <v>150854.07999999999</v>
      </c>
    </row>
    <row r="6102" spans="1:16" x14ac:dyDescent="0.35">
      <c r="A6102" t="s">
        <v>76</v>
      </c>
      <c r="C6102" t="s">
        <v>19</v>
      </c>
      <c r="D6102" t="s">
        <v>103</v>
      </c>
      <c r="E6102" t="s">
        <v>1619</v>
      </c>
      <c r="F6102" t="s">
        <v>1620</v>
      </c>
      <c r="G6102">
        <v>5009</v>
      </c>
      <c r="H6102" t="s">
        <v>319</v>
      </c>
      <c r="I6102">
        <v>63300060</v>
      </c>
      <c r="J6102" t="s">
        <v>1546</v>
      </c>
      <c r="K6102" s="3"/>
      <c r="L6102" s="3">
        <v>6050</v>
      </c>
      <c r="M6102" s="3">
        <v>6050</v>
      </c>
      <c r="N6102" s="107"/>
      <c r="O6102" s="100"/>
      <c r="P6102" s="3">
        <f t="shared" si="95"/>
        <v>12100</v>
      </c>
    </row>
    <row r="6103" spans="1:16" x14ac:dyDescent="0.35">
      <c r="A6103" t="s">
        <v>76</v>
      </c>
      <c r="C6103" t="s">
        <v>19</v>
      </c>
      <c r="D6103" t="s">
        <v>103</v>
      </c>
      <c r="E6103" t="s">
        <v>1619</v>
      </c>
      <c r="F6103" t="s">
        <v>1620</v>
      </c>
      <c r="G6103">
        <v>5009</v>
      </c>
      <c r="H6103" t="s">
        <v>319</v>
      </c>
      <c r="I6103">
        <v>63300150</v>
      </c>
      <c r="J6103" t="s">
        <v>1680</v>
      </c>
      <c r="K6103" s="3"/>
      <c r="L6103" s="3">
        <v>30750</v>
      </c>
      <c r="M6103" s="3">
        <v>30750</v>
      </c>
      <c r="N6103" s="107"/>
      <c r="O6103" s="100"/>
      <c r="P6103" s="3">
        <f t="shared" si="95"/>
        <v>61500</v>
      </c>
    </row>
    <row r="6104" spans="1:16" x14ac:dyDescent="0.35">
      <c r="A6104" t="s">
        <v>76</v>
      </c>
      <c r="C6104" t="s">
        <v>19</v>
      </c>
      <c r="D6104" t="s">
        <v>103</v>
      </c>
      <c r="E6104" t="s">
        <v>352</v>
      </c>
      <c r="F6104" t="s">
        <v>353</v>
      </c>
      <c r="G6104">
        <v>5009</v>
      </c>
      <c r="H6104" t="s">
        <v>319</v>
      </c>
      <c r="I6104">
        <v>63300056</v>
      </c>
      <c r="J6104" t="s">
        <v>1536</v>
      </c>
      <c r="K6104" s="3"/>
      <c r="L6104" s="3">
        <v>72157.272593999878</v>
      </c>
      <c r="M6104" s="3">
        <v>74321.990771819881</v>
      </c>
      <c r="N6104" s="107"/>
      <c r="O6104" s="100"/>
      <c r="P6104" s="3">
        <f t="shared" si="95"/>
        <v>146479.26336581976</v>
      </c>
    </row>
    <row r="6105" spans="1:16" x14ac:dyDescent="0.35">
      <c r="A6105" t="s">
        <v>76</v>
      </c>
      <c r="C6105" t="s">
        <v>19</v>
      </c>
      <c r="D6105" t="s">
        <v>103</v>
      </c>
      <c r="E6105" t="s">
        <v>352</v>
      </c>
      <c r="F6105" t="s">
        <v>353</v>
      </c>
      <c r="G6105">
        <v>5009</v>
      </c>
      <c r="H6105" t="s">
        <v>319</v>
      </c>
      <c r="I6105">
        <v>63300060</v>
      </c>
      <c r="J6105" t="s">
        <v>1546</v>
      </c>
      <c r="K6105" s="3"/>
      <c r="L6105" s="3">
        <v>18520</v>
      </c>
      <c r="M6105" s="3">
        <v>18520</v>
      </c>
      <c r="N6105" s="107"/>
      <c r="O6105" s="100"/>
      <c r="P6105" s="3">
        <f t="shared" si="95"/>
        <v>37040</v>
      </c>
    </row>
    <row r="6106" spans="1:16" x14ac:dyDescent="0.35">
      <c r="A6106" t="s">
        <v>76</v>
      </c>
      <c r="C6106" t="s">
        <v>19</v>
      </c>
      <c r="D6106" t="s">
        <v>103</v>
      </c>
      <c r="E6106" t="s">
        <v>352</v>
      </c>
      <c r="F6106" t="s">
        <v>353</v>
      </c>
      <c r="G6106">
        <v>5009</v>
      </c>
      <c r="H6106" t="s">
        <v>319</v>
      </c>
      <c r="I6106">
        <v>63300150</v>
      </c>
      <c r="J6106" t="s">
        <v>1680</v>
      </c>
      <c r="K6106" s="3"/>
      <c r="L6106" s="3">
        <v>551050</v>
      </c>
      <c r="M6106" s="3">
        <v>351050</v>
      </c>
      <c r="N6106" s="107"/>
      <c r="O6106" s="100"/>
      <c r="P6106" s="3">
        <f t="shared" si="95"/>
        <v>902100</v>
      </c>
    </row>
    <row r="6107" spans="1:16" x14ac:dyDescent="0.35">
      <c r="A6107" t="s">
        <v>76</v>
      </c>
      <c r="C6107" t="s">
        <v>19</v>
      </c>
      <c r="D6107" t="s">
        <v>103</v>
      </c>
      <c r="E6107" t="s">
        <v>1621</v>
      </c>
      <c r="F6107" t="s">
        <v>1622</v>
      </c>
      <c r="G6107">
        <v>5009</v>
      </c>
      <c r="H6107" t="s">
        <v>319</v>
      </c>
      <c r="I6107">
        <v>63300060</v>
      </c>
      <c r="J6107" t="s">
        <v>1546</v>
      </c>
      <c r="K6107" s="3"/>
      <c r="L6107" s="3">
        <v>2420</v>
      </c>
      <c r="M6107" s="3">
        <v>7420</v>
      </c>
      <c r="N6107" s="107"/>
      <c r="O6107" s="100"/>
      <c r="P6107" s="3">
        <f t="shared" si="95"/>
        <v>9840</v>
      </c>
    </row>
    <row r="6108" spans="1:16" x14ac:dyDescent="0.35">
      <c r="A6108" t="s">
        <v>76</v>
      </c>
      <c r="C6108" t="s">
        <v>19</v>
      </c>
      <c r="D6108" t="s">
        <v>103</v>
      </c>
      <c r="E6108" t="s">
        <v>1621</v>
      </c>
      <c r="F6108" t="s">
        <v>1622</v>
      </c>
      <c r="G6108">
        <v>5009</v>
      </c>
      <c r="H6108" t="s">
        <v>319</v>
      </c>
      <c r="I6108">
        <v>63300150</v>
      </c>
      <c r="J6108" t="s">
        <v>1680</v>
      </c>
      <c r="K6108" s="3"/>
      <c r="L6108" s="3">
        <v>12060</v>
      </c>
      <c r="M6108" s="3">
        <v>12060</v>
      </c>
      <c r="N6108" s="107"/>
      <c r="O6108" s="100"/>
      <c r="P6108" s="3">
        <f t="shared" si="95"/>
        <v>24120</v>
      </c>
    </row>
    <row r="6109" spans="1:16" x14ac:dyDescent="0.35">
      <c r="A6109" t="s">
        <v>76</v>
      </c>
      <c r="C6109" t="s">
        <v>19</v>
      </c>
      <c r="D6109" t="s">
        <v>103</v>
      </c>
      <c r="E6109" t="s">
        <v>354</v>
      </c>
      <c r="F6109" t="s">
        <v>355</v>
      </c>
      <c r="G6109">
        <v>5009</v>
      </c>
      <c r="H6109" t="s">
        <v>319</v>
      </c>
      <c r="I6109">
        <v>63300052</v>
      </c>
      <c r="J6109" t="s">
        <v>1541</v>
      </c>
      <c r="K6109" s="3"/>
      <c r="L6109" s="3">
        <v>50964.379199999974</v>
      </c>
      <c r="M6109" s="3">
        <v>52493.310575999974</v>
      </c>
      <c r="N6109" s="107"/>
      <c r="O6109" s="100"/>
      <c r="P6109" s="3">
        <f t="shared" si="95"/>
        <v>103457.68977599996</v>
      </c>
    </row>
    <row r="6110" spans="1:16" x14ac:dyDescent="0.35">
      <c r="A6110" t="s">
        <v>76</v>
      </c>
      <c r="C6110" t="s">
        <v>19</v>
      </c>
      <c r="D6110" t="s">
        <v>103</v>
      </c>
      <c r="E6110" t="s">
        <v>354</v>
      </c>
      <c r="F6110" t="s">
        <v>355</v>
      </c>
      <c r="G6110">
        <v>5009</v>
      </c>
      <c r="H6110" t="s">
        <v>319</v>
      </c>
      <c r="I6110">
        <v>63300056</v>
      </c>
      <c r="J6110" t="s">
        <v>1536</v>
      </c>
      <c r="K6110" s="3"/>
      <c r="L6110" s="3">
        <v>180008.0085143999</v>
      </c>
      <c r="M6110" s="3">
        <v>185408.24876983187</v>
      </c>
      <c r="N6110" s="107"/>
      <c r="O6110" s="100"/>
      <c r="P6110" s="3">
        <f t="shared" si="95"/>
        <v>365416.25728423177</v>
      </c>
    </row>
    <row r="6111" spans="1:16" x14ac:dyDescent="0.35">
      <c r="A6111" t="s">
        <v>76</v>
      </c>
      <c r="C6111" t="s">
        <v>19</v>
      </c>
      <c r="D6111" t="s">
        <v>103</v>
      </c>
      <c r="E6111" t="s">
        <v>354</v>
      </c>
      <c r="F6111" t="s">
        <v>355</v>
      </c>
      <c r="G6111">
        <v>5009</v>
      </c>
      <c r="H6111" t="s">
        <v>319</v>
      </c>
      <c r="I6111">
        <v>63300060</v>
      </c>
      <c r="J6111" t="s">
        <v>1546</v>
      </c>
      <c r="K6111" s="3"/>
      <c r="L6111" s="3">
        <v>29040</v>
      </c>
      <c r="M6111" s="3">
        <v>29040</v>
      </c>
      <c r="N6111" s="107"/>
      <c r="O6111" s="100"/>
      <c r="P6111" s="3">
        <f t="shared" si="95"/>
        <v>58080</v>
      </c>
    </row>
    <row r="6112" spans="1:16" x14ac:dyDescent="0.35">
      <c r="A6112" t="s">
        <v>76</v>
      </c>
      <c r="C6112" t="s">
        <v>19</v>
      </c>
      <c r="D6112" t="s">
        <v>103</v>
      </c>
      <c r="E6112" t="s">
        <v>354</v>
      </c>
      <c r="F6112" t="s">
        <v>355</v>
      </c>
      <c r="G6112">
        <v>5009</v>
      </c>
      <c r="H6112" t="s">
        <v>319</v>
      </c>
      <c r="I6112">
        <v>63300150</v>
      </c>
      <c r="J6112" t="s">
        <v>1680</v>
      </c>
      <c r="K6112" s="3"/>
      <c r="L6112" s="3">
        <v>14340</v>
      </c>
      <c r="M6112" s="3">
        <v>14340</v>
      </c>
      <c r="N6112" s="107"/>
      <c r="O6112" s="100"/>
      <c r="P6112" s="3">
        <f t="shared" si="95"/>
        <v>28680</v>
      </c>
    </row>
    <row r="6113" spans="1:16" x14ac:dyDescent="0.35">
      <c r="A6113" t="s">
        <v>76</v>
      </c>
      <c r="C6113" t="s">
        <v>19</v>
      </c>
      <c r="D6113" t="s">
        <v>103</v>
      </c>
      <c r="E6113" t="s">
        <v>356</v>
      </c>
      <c r="F6113" t="s">
        <v>357</v>
      </c>
      <c r="G6113">
        <v>5009</v>
      </c>
      <c r="H6113" t="s">
        <v>319</v>
      </c>
      <c r="I6113">
        <v>63300033</v>
      </c>
      <c r="J6113" t="s">
        <v>1661</v>
      </c>
      <c r="K6113" s="3"/>
      <c r="L6113" s="3">
        <v>59040</v>
      </c>
      <c r="M6113" s="3">
        <v>124726</v>
      </c>
      <c r="N6113" s="107"/>
      <c r="O6113" s="100"/>
      <c r="P6113" s="3">
        <f t="shared" si="95"/>
        <v>183766</v>
      </c>
    </row>
    <row r="6114" spans="1:16" x14ac:dyDescent="0.35">
      <c r="A6114" t="s">
        <v>76</v>
      </c>
      <c r="C6114" t="s">
        <v>19</v>
      </c>
      <c r="D6114" t="s">
        <v>103</v>
      </c>
      <c r="E6114" t="s">
        <v>356</v>
      </c>
      <c r="F6114" t="s">
        <v>357</v>
      </c>
      <c r="G6114">
        <v>5009</v>
      </c>
      <c r="H6114" t="s">
        <v>319</v>
      </c>
      <c r="I6114">
        <v>63300056</v>
      </c>
      <c r="J6114" t="s">
        <v>1536</v>
      </c>
      <c r="K6114" s="3"/>
      <c r="L6114" s="3">
        <v>1369.5331127999993</v>
      </c>
      <c r="M6114" s="3">
        <v>1410.6191061839993</v>
      </c>
      <c r="N6114" s="107"/>
      <c r="O6114" s="100"/>
      <c r="P6114" s="3">
        <f t="shared" si="95"/>
        <v>2780.1522189839989</v>
      </c>
    </row>
    <row r="6115" spans="1:16" x14ac:dyDescent="0.35">
      <c r="A6115" t="s">
        <v>76</v>
      </c>
      <c r="C6115" t="s">
        <v>19</v>
      </c>
      <c r="D6115" t="s">
        <v>103</v>
      </c>
      <c r="E6115" t="s">
        <v>356</v>
      </c>
      <c r="F6115" t="s">
        <v>357</v>
      </c>
      <c r="G6115">
        <v>5009</v>
      </c>
      <c r="H6115" t="s">
        <v>319</v>
      </c>
      <c r="I6115">
        <v>63300150</v>
      </c>
      <c r="J6115" t="s">
        <v>1680</v>
      </c>
      <c r="K6115" s="3"/>
      <c r="L6115" s="3">
        <v>25657</v>
      </c>
      <c r="M6115" s="3">
        <v>25657</v>
      </c>
      <c r="N6115" s="107"/>
      <c r="O6115" s="100"/>
      <c r="P6115" s="3">
        <f t="shared" si="95"/>
        <v>51314</v>
      </c>
    </row>
    <row r="6116" spans="1:16" x14ac:dyDescent="0.35">
      <c r="A6116" t="s">
        <v>76</v>
      </c>
      <c r="C6116" t="s">
        <v>19</v>
      </c>
      <c r="D6116" t="s">
        <v>103</v>
      </c>
      <c r="E6116" t="s">
        <v>358</v>
      </c>
      <c r="F6116" t="s">
        <v>359</v>
      </c>
      <c r="G6116">
        <v>5009</v>
      </c>
      <c r="H6116" t="s">
        <v>319</v>
      </c>
      <c r="I6116">
        <v>63300060</v>
      </c>
      <c r="J6116" t="s">
        <v>1546</v>
      </c>
      <c r="K6116" s="3"/>
      <c r="L6116" s="3">
        <v>5400</v>
      </c>
      <c r="M6116" s="3">
        <v>5400</v>
      </c>
      <c r="N6116" s="107"/>
      <c r="O6116" s="100"/>
      <c r="P6116" s="3">
        <f t="shared" si="95"/>
        <v>10800</v>
      </c>
    </row>
    <row r="6117" spans="1:16" x14ac:dyDescent="0.35">
      <c r="A6117" t="s">
        <v>76</v>
      </c>
      <c r="C6117" t="s">
        <v>19</v>
      </c>
      <c r="D6117" t="s">
        <v>103</v>
      </c>
      <c r="E6117" t="s">
        <v>358</v>
      </c>
      <c r="F6117" t="s">
        <v>359</v>
      </c>
      <c r="G6117">
        <v>5009</v>
      </c>
      <c r="H6117" t="s">
        <v>319</v>
      </c>
      <c r="I6117">
        <v>63300150</v>
      </c>
      <c r="J6117" t="s">
        <v>1680</v>
      </c>
      <c r="K6117" s="3"/>
      <c r="L6117" s="3">
        <v>47500</v>
      </c>
      <c r="M6117" s="3">
        <v>0</v>
      </c>
      <c r="N6117" s="107"/>
      <c r="O6117" s="100"/>
      <c r="P6117" s="3">
        <f t="shared" si="95"/>
        <v>47500</v>
      </c>
    </row>
    <row r="6118" spans="1:16" x14ac:dyDescent="0.35">
      <c r="A6118" t="s">
        <v>76</v>
      </c>
      <c r="C6118" t="s">
        <v>19</v>
      </c>
      <c r="D6118" t="s">
        <v>103</v>
      </c>
      <c r="E6118" t="s">
        <v>236</v>
      </c>
      <c r="F6118" t="s">
        <v>237</v>
      </c>
      <c r="G6118">
        <v>5024</v>
      </c>
      <c r="H6118" t="s">
        <v>238</v>
      </c>
      <c r="I6118">
        <v>63300030</v>
      </c>
      <c r="J6118" t="s">
        <v>1488</v>
      </c>
      <c r="K6118" s="3"/>
      <c r="L6118" s="3">
        <v>32550</v>
      </c>
      <c r="M6118" s="3">
        <v>32550</v>
      </c>
      <c r="N6118" s="107"/>
      <c r="O6118" s="100"/>
      <c r="P6118" s="3">
        <f t="shared" si="95"/>
        <v>65100</v>
      </c>
    </row>
    <row r="6119" spans="1:16" x14ac:dyDescent="0.35">
      <c r="A6119" t="s">
        <v>76</v>
      </c>
      <c r="C6119" t="s">
        <v>19</v>
      </c>
      <c r="D6119" t="s">
        <v>103</v>
      </c>
      <c r="E6119" t="s">
        <v>236</v>
      </c>
      <c r="F6119" t="s">
        <v>237</v>
      </c>
      <c r="G6119">
        <v>5024</v>
      </c>
      <c r="H6119" t="s">
        <v>238</v>
      </c>
      <c r="I6119">
        <v>63300033</v>
      </c>
      <c r="J6119" t="s">
        <v>1661</v>
      </c>
      <c r="K6119" s="3"/>
      <c r="L6119" s="3">
        <v>1740</v>
      </c>
      <c r="M6119" s="3">
        <v>1740</v>
      </c>
      <c r="N6119" s="107"/>
      <c r="O6119" s="100"/>
      <c r="P6119" s="3">
        <f t="shared" si="95"/>
        <v>3480</v>
      </c>
    </row>
    <row r="6120" spans="1:16" x14ac:dyDescent="0.35">
      <c r="A6120" t="s">
        <v>76</v>
      </c>
      <c r="C6120" t="s">
        <v>19</v>
      </c>
      <c r="D6120" t="s">
        <v>103</v>
      </c>
      <c r="E6120" t="s">
        <v>236</v>
      </c>
      <c r="F6120" t="s">
        <v>237</v>
      </c>
      <c r="G6120">
        <v>5024</v>
      </c>
      <c r="H6120" t="s">
        <v>238</v>
      </c>
      <c r="I6120">
        <v>63300056</v>
      </c>
      <c r="J6120" t="s">
        <v>1536</v>
      </c>
      <c r="K6120" s="3"/>
      <c r="L6120" s="3">
        <v>256620.54154804995</v>
      </c>
      <c r="M6120" s="3">
        <v>264319.15779449145</v>
      </c>
      <c r="N6120" s="107"/>
      <c r="O6120" s="100"/>
      <c r="P6120" s="3">
        <f t="shared" si="95"/>
        <v>520939.6993425414</v>
      </c>
    </row>
    <row r="6121" spans="1:16" x14ac:dyDescent="0.35">
      <c r="A6121" t="s">
        <v>76</v>
      </c>
      <c r="C6121" t="s">
        <v>19</v>
      </c>
      <c r="D6121" t="s">
        <v>103</v>
      </c>
      <c r="E6121" t="s">
        <v>236</v>
      </c>
      <c r="F6121" t="s">
        <v>237</v>
      </c>
      <c r="G6121">
        <v>5024</v>
      </c>
      <c r="H6121" t="s">
        <v>238</v>
      </c>
      <c r="I6121">
        <v>63300060</v>
      </c>
      <c r="J6121" t="s">
        <v>1546</v>
      </c>
      <c r="K6121" s="3"/>
      <c r="L6121" s="3">
        <v>3744</v>
      </c>
      <c r="M6121" s="3">
        <v>3744</v>
      </c>
      <c r="N6121" s="107"/>
      <c r="O6121" s="100"/>
      <c r="P6121" s="3">
        <f t="shared" si="95"/>
        <v>7488</v>
      </c>
    </row>
    <row r="6122" spans="1:16" x14ac:dyDescent="0.35">
      <c r="A6122" t="s">
        <v>76</v>
      </c>
      <c r="C6122" t="s">
        <v>19</v>
      </c>
      <c r="D6122" t="s">
        <v>103</v>
      </c>
      <c r="E6122" t="s">
        <v>236</v>
      </c>
      <c r="F6122" t="s">
        <v>237</v>
      </c>
      <c r="G6122">
        <v>5024</v>
      </c>
      <c r="H6122" t="s">
        <v>238</v>
      </c>
      <c r="I6122">
        <v>63300150</v>
      </c>
      <c r="J6122" t="s">
        <v>1680</v>
      </c>
      <c r="K6122" s="3"/>
      <c r="L6122" s="3">
        <v>77364</v>
      </c>
      <c r="M6122" s="3">
        <v>77364</v>
      </c>
      <c r="N6122" s="107"/>
      <c r="O6122" s="100"/>
      <c r="P6122" s="3">
        <f t="shared" si="95"/>
        <v>154728</v>
      </c>
    </row>
    <row r="6123" spans="1:16" x14ac:dyDescent="0.35">
      <c r="A6123" t="s">
        <v>76</v>
      </c>
      <c r="C6123" t="s">
        <v>19</v>
      </c>
      <c r="D6123" t="s">
        <v>103</v>
      </c>
      <c r="E6123" t="s">
        <v>360</v>
      </c>
      <c r="F6123" t="s">
        <v>361</v>
      </c>
      <c r="G6123">
        <v>5008</v>
      </c>
      <c r="H6123" t="s">
        <v>362</v>
      </c>
      <c r="I6123">
        <v>63300030</v>
      </c>
      <c r="J6123" t="s">
        <v>1488</v>
      </c>
      <c r="K6123" s="3"/>
      <c r="L6123" s="3">
        <v>18517.096133322342</v>
      </c>
      <c r="M6123" s="3">
        <v>18517.096133322342</v>
      </c>
      <c r="N6123" s="107"/>
      <c r="O6123" s="100"/>
      <c r="P6123" s="3">
        <f t="shared" si="95"/>
        <v>37034.192266644684</v>
      </c>
    </row>
    <row r="6124" spans="1:16" x14ac:dyDescent="0.35">
      <c r="A6124" t="s">
        <v>76</v>
      </c>
      <c r="C6124" t="s">
        <v>19</v>
      </c>
      <c r="D6124" t="s">
        <v>103</v>
      </c>
      <c r="E6124" t="s">
        <v>360</v>
      </c>
      <c r="F6124" t="s">
        <v>361</v>
      </c>
      <c r="G6124">
        <v>5008</v>
      </c>
      <c r="H6124" t="s">
        <v>362</v>
      </c>
      <c r="I6124">
        <v>63300033</v>
      </c>
      <c r="J6124" t="s">
        <v>1661</v>
      </c>
      <c r="K6124" s="3"/>
      <c r="L6124" s="3">
        <v>989.85398685041082</v>
      </c>
      <c r="M6124" s="3">
        <v>989.85398685041082</v>
      </c>
      <c r="N6124" s="107"/>
      <c r="O6124" s="100"/>
      <c r="P6124" s="3">
        <f t="shared" si="95"/>
        <v>1979.7079737008216</v>
      </c>
    </row>
    <row r="6125" spans="1:16" x14ac:dyDescent="0.35">
      <c r="A6125" t="s">
        <v>76</v>
      </c>
      <c r="C6125" t="s">
        <v>19</v>
      </c>
      <c r="D6125" t="s">
        <v>103</v>
      </c>
      <c r="E6125" t="s">
        <v>360</v>
      </c>
      <c r="F6125" t="s">
        <v>361</v>
      </c>
      <c r="G6125">
        <v>5008</v>
      </c>
      <c r="H6125" t="s">
        <v>362</v>
      </c>
      <c r="I6125">
        <v>63300056</v>
      </c>
      <c r="J6125" t="s">
        <v>1536</v>
      </c>
      <c r="K6125" s="3"/>
      <c r="L6125" s="3">
        <v>173852.36933035569</v>
      </c>
      <c r="M6125" s="3">
        <v>179067.94041026637</v>
      </c>
      <c r="N6125" s="107"/>
      <c r="O6125" s="100"/>
      <c r="P6125" s="3">
        <f t="shared" si="95"/>
        <v>352920.30974062206</v>
      </c>
    </row>
    <row r="6126" spans="1:16" x14ac:dyDescent="0.35">
      <c r="A6126" t="s">
        <v>76</v>
      </c>
      <c r="C6126" t="s">
        <v>19</v>
      </c>
      <c r="D6126" t="s">
        <v>103</v>
      </c>
      <c r="E6126" t="s">
        <v>360</v>
      </c>
      <c r="F6126" t="s">
        <v>361</v>
      </c>
      <c r="G6126">
        <v>5008</v>
      </c>
      <c r="H6126" t="s">
        <v>362</v>
      </c>
      <c r="I6126">
        <v>63300060</v>
      </c>
      <c r="J6126" t="s">
        <v>1546</v>
      </c>
      <c r="K6126" s="3"/>
      <c r="L6126" s="3">
        <v>2129.892716533298</v>
      </c>
      <c r="M6126" s="3">
        <v>2129.892716533298</v>
      </c>
      <c r="N6126" s="107"/>
      <c r="O6126" s="100"/>
      <c r="P6126" s="3">
        <f t="shared" si="95"/>
        <v>4259.7854330665959</v>
      </c>
    </row>
    <row r="6127" spans="1:16" x14ac:dyDescent="0.35">
      <c r="A6127" t="s">
        <v>76</v>
      </c>
      <c r="C6127" t="s">
        <v>19</v>
      </c>
      <c r="D6127" t="s">
        <v>103</v>
      </c>
      <c r="E6127" t="s">
        <v>360</v>
      </c>
      <c r="F6127" t="s">
        <v>361</v>
      </c>
      <c r="G6127">
        <v>5008</v>
      </c>
      <c r="H6127" t="s">
        <v>362</v>
      </c>
      <c r="I6127">
        <v>63300150</v>
      </c>
      <c r="J6127" t="s">
        <v>1680</v>
      </c>
      <c r="K6127" s="3"/>
      <c r="L6127" s="3">
        <v>44010.956229135161</v>
      </c>
      <c r="M6127" s="3">
        <v>44010.956229135161</v>
      </c>
      <c r="N6127" s="107"/>
      <c r="O6127" s="100"/>
      <c r="P6127" s="3">
        <f t="shared" si="95"/>
        <v>88021.912458270323</v>
      </c>
    </row>
    <row r="6128" spans="1:16" x14ac:dyDescent="0.35">
      <c r="A6128" t="s">
        <v>10</v>
      </c>
      <c r="C6128" t="s">
        <v>19</v>
      </c>
      <c r="D6128" t="s">
        <v>103</v>
      </c>
      <c r="E6128" t="s">
        <v>360</v>
      </c>
      <c r="F6128" t="s">
        <v>361</v>
      </c>
      <c r="G6128">
        <v>5008</v>
      </c>
      <c r="H6128" t="s">
        <v>362</v>
      </c>
      <c r="I6128">
        <v>63300152</v>
      </c>
      <c r="J6128" t="s">
        <v>1741</v>
      </c>
      <c r="K6128" s="3"/>
      <c r="L6128" s="3">
        <v>328762.48850418435</v>
      </c>
      <c r="M6128" s="3">
        <v>337132.85713128513</v>
      </c>
      <c r="N6128" s="107"/>
      <c r="O6128" s="100"/>
      <c r="P6128" s="3">
        <f t="shared" si="95"/>
        <v>665895.34563546954</v>
      </c>
    </row>
    <row r="6129" spans="1:16" x14ac:dyDescent="0.35">
      <c r="A6129" t="s">
        <v>10</v>
      </c>
      <c r="C6129" t="s">
        <v>19</v>
      </c>
      <c r="D6129" t="s">
        <v>103</v>
      </c>
      <c r="E6129" t="s">
        <v>1782</v>
      </c>
      <c r="F6129" t="s">
        <v>1783</v>
      </c>
      <c r="G6129">
        <v>5012</v>
      </c>
      <c r="H6129" t="s">
        <v>313</v>
      </c>
      <c r="I6129">
        <v>63300152</v>
      </c>
      <c r="J6129" t="s">
        <v>1741</v>
      </c>
      <c r="L6129" s="3">
        <v>3500000</v>
      </c>
      <c r="M6129" s="3">
        <v>3500000</v>
      </c>
      <c r="N6129" s="107"/>
      <c r="P6129" s="3">
        <f t="shared" si="95"/>
        <v>7000000</v>
      </c>
    </row>
    <row r="6130" spans="1:16" x14ac:dyDescent="0.35">
      <c r="A6130" t="s">
        <v>10</v>
      </c>
      <c r="C6130" t="s">
        <v>19</v>
      </c>
      <c r="D6130" t="s">
        <v>103</v>
      </c>
      <c r="E6130" t="s">
        <v>311</v>
      </c>
      <c r="F6130" t="s">
        <v>312</v>
      </c>
      <c r="G6130">
        <v>5012</v>
      </c>
      <c r="H6130" t="s">
        <v>313</v>
      </c>
      <c r="I6130">
        <v>63300152</v>
      </c>
      <c r="J6130" t="s">
        <v>1741</v>
      </c>
      <c r="L6130" s="3">
        <v>1020732</v>
      </c>
      <c r="M6130" s="3">
        <v>927590</v>
      </c>
      <c r="N6130" s="107"/>
      <c r="P6130" s="3">
        <f t="shared" si="95"/>
        <v>1948322</v>
      </c>
    </row>
    <row r="6131" spans="1:16" x14ac:dyDescent="0.35">
      <c r="A6131" t="s">
        <v>10</v>
      </c>
      <c r="C6131" t="s">
        <v>19</v>
      </c>
      <c r="D6131" t="s">
        <v>103</v>
      </c>
      <c r="E6131" t="s">
        <v>255</v>
      </c>
      <c r="F6131" t="s">
        <v>256</v>
      </c>
      <c r="G6131">
        <v>5020</v>
      </c>
      <c r="H6131" t="s">
        <v>257</v>
      </c>
      <c r="I6131">
        <v>63300152</v>
      </c>
      <c r="J6131" t="s">
        <v>1741</v>
      </c>
      <c r="L6131" s="3">
        <v>56543.980997062543</v>
      </c>
      <c r="M6131" s="3">
        <v>58025.362637079743</v>
      </c>
      <c r="N6131" s="107"/>
      <c r="P6131" s="3">
        <f t="shared" si="95"/>
        <v>114569.34363414228</v>
      </c>
    </row>
    <row r="6132" spans="1:16" x14ac:dyDescent="0.35">
      <c r="A6132" t="s">
        <v>10</v>
      </c>
      <c r="C6132" t="s">
        <v>19</v>
      </c>
      <c r="D6132" t="s">
        <v>103</v>
      </c>
      <c r="E6132" t="s">
        <v>239</v>
      </c>
      <c r="F6132" t="s">
        <v>240</v>
      </c>
      <c r="G6132">
        <v>5023</v>
      </c>
      <c r="H6132" t="s">
        <v>241</v>
      </c>
      <c r="I6132">
        <v>63300152</v>
      </c>
      <c r="J6132" t="s">
        <v>1741</v>
      </c>
      <c r="L6132" s="3">
        <v>4906120.636621723</v>
      </c>
      <c r="M6132" s="3">
        <v>5006150.4727034839</v>
      </c>
      <c r="N6132" s="107"/>
      <c r="P6132" s="3">
        <f t="shared" si="95"/>
        <v>9912271.1093252078</v>
      </c>
    </row>
    <row r="6133" spans="1:16" x14ac:dyDescent="0.35">
      <c r="A6133" t="s">
        <v>10</v>
      </c>
      <c r="C6133" t="s">
        <v>19</v>
      </c>
      <c r="D6133" t="s">
        <v>103</v>
      </c>
      <c r="E6133" t="s">
        <v>236</v>
      </c>
      <c r="F6133" t="s">
        <v>237</v>
      </c>
      <c r="G6133">
        <v>5024</v>
      </c>
      <c r="H6133" t="s">
        <v>238</v>
      </c>
      <c r="I6133">
        <v>63300152</v>
      </c>
      <c r="J6133" t="s">
        <v>1741</v>
      </c>
      <c r="L6133" s="3">
        <v>14491.911711277038</v>
      </c>
      <c r="M6133" s="3">
        <v>14926.669062615347</v>
      </c>
      <c r="N6133" s="107"/>
      <c r="P6133" s="3">
        <f t="shared" si="95"/>
        <v>29418.580773892383</v>
      </c>
    </row>
    <row r="6134" spans="1:16" x14ac:dyDescent="0.35">
      <c r="A6134" t="s">
        <v>10</v>
      </c>
      <c r="C6134" t="s">
        <v>19</v>
      </c>
      <c r="D6134" t="s">
        <v>103</v>
      </c>
      <c r="E6134" t="s">
        <v>210</v>
      </c>
      <c r="F6134" t="s">
        <v>211</v>
      </c>
      <c r="G6134">
        <v>5031</v>
      </c>
      <c r="H6134" t="s">
        <v>209</v>
      </c>
      <c r="I6134">
        <v>63300152</v>
      </c>
      <c r="J6134" t="s">
        <v>1741</v>
      </c>
      <c r="L6134" s="3">
        <v>13052.144486746622</v>
      </c>
      <c r="M6134" s="3">
        <v>13371.842984685216</v>
      </c>
      <c r="N6134" s="107"/>
      <c r="P6134" s="3">
        <f t="shared" si="95"/>
        <v>26423.987471431836</v>
      </c>
    </row>
    <row r="6135" spans="1:16" x14ac:dyDescent="0.35">
      <c r="A6135" t="s">
        <v>10</v>
      </c>
      <c r="C6135" t="s">
        <v>19</v>
      </c>
      <c r="D6135" t="s">
        <v>103</v>
      </c>
      <c r="E6135" t="s">
        <v>212</v>
      </c>
      <c r="F6135" t="s">
        <v>213</v>
      </c>
      <c r="G6135">
        <v>5031</v>
      </c>
      <c r="H6135" t="s">
        <v>209</v>
      </c>
      <c r="I6135">
        <v>63300152</v>
      </c>
      <c r="J6135" t="s">
        <v>1741</v>
      </c>
      <c r="L6135" s="3">
        <v>0</v>
      </c>
      <c r="M6135" s="3">
        <v>0</v>
      </c>
      <c r="N6135" s="107"/>
      <c r="P6135" s="3">
        <f t="shared" si="95"/>
        <v>0</v>
      </c>
    </row>
    <row r="6136" spans="1:16" x14ac:dyDescent="0.35">
      <c r="A6136" t="s">
        <v>10</v>
      </c>
      <c r="C6136" t="s">
        <v>19</v>
      </c>
      <c r="D6136" t="s">
        <v>103</v>
      </c>
      <c r="E6136" t="s">
        <v>204</v>
      </c>
      <c r="F6136" t="s">
        <v>205</v>
      </c>
      <c r="G6136">
        <v>5040</v>
      </c>
      <c r="H6136" t="s">
        <v>206</v>
      </c>
      <c r="I6136">
        <v>63300152</v>
      </c>
      <c r="J6136" t="s">
        <v>1741</v>
      </c>
      <c r="L6136" s="3">
        <v>3008116.2875174959</v>
      </c>
      <c r="M6136" s="3">
        <v>3076459.2115806318</v>
      </c>
      <c r="N6136" s="107"/>
      <c r="P6136" s="3">
        <f t="shared" si="95"/>
        <v>6084575.4990981277</v>
      </c>
    </row>
    <row r="6137" spans="1:16" x14ac:dyDescent="0.35">
      <c r="A6137" t="s">
        <v>10</v>
      </c>
      <c r="C6137" t="s">
        <v>19</v>
      </c>
      <c r="D6137" t="s">
        <v>103</v>
      </c>
      <c r="E6137" t="s">
        <v>1534</v>
      </c>
      <c r="F6137" t="s">
        <v>1535</v>
      </c>
      <c r="G6137">
        <v>5040</v>
      </c>
      <c r="H6137" t="s">
        <v>206</v>
      </c>
      <c r="I6137">
        <v>63300152</v>
      </c>
      <c r="J6137" t="s">
        <v>1741</v>
      </c>
      <c r="L6137" s="3">
        <v>22909.0666667</v>
      </c>
      <c r="M6137" s="3">
        <v>23033.914666699999</v>
      </c>
      <c r="N6137" s="107"/>
      <c r="P6137" s="3">
        <f t="shared" si="95"/>
        <v>45942.981333399999</v>
      </c>
    </row>
    <row r="6138" spans="1:16" x14ac:dyDescent="0.35">
      <c r="A6138" t="s">
        <v>10</v>
      </c>
      <c r="C6138" t="s">
        <v>19</v>
      </c>
      <c r="D6138" t="s">
        <v>103</v>
      </c>
      <c r="E6138" t="s">
        <v>201</v>
      </c>
      <c r="F6138" t="s">
        <v>202</v>
      </c>
      <c r="G6138">
        <v>5050</v>
      </c>
      <c r="H6138" t="s">
        <v>203</v>
      </c>
      <c r="I6138">
        <v>63300152</v>
      </c>
      <c r="J6138" t="s">
        <v>1741</v>
      </c>
      <c r="L6138" s="3">
        <v>482314.62321943778</v>
      </c>
      <c r="M6138" s="3">
        <v>497955.90203210409</v>
      </c>
      <c r="N6138" s="107"/>
      <c r="P6138" s="3">
        <f t="shared" si="95"/>
        <v>980270.52525154187</v>
      </c>
    </row>
    <row r="6139" spans="1:16" x14ac:dyDescent="0.35">
      <c r="A6139" t="s">
        <v>10</v>
      </c>
      <c r="C6139" t="s">
        <v>19</v>
      </c>
      <c r="D6139" t="s">
        <v>103</v>
      </c>
      <c r="E6139" t="s">
        <v>1495</v>
      </c>
      <c r="F6139" t="s">
        <v>1496</v>
      </c>
      <c r="G6139">
        <v>5325</v>
      </c>
      <c r="H6139" t="s">
        <v>146</v>
      </c>
      <c r="I6139">
        <v>63300152</v>
      </c>
      <c r="J6139" t="s">
        <v>1741</v>
      </c>
      <c r="L6139" s="3">
        <v>148221.62639101601</v>
      </c>
      <c r="M6139" s="3">
        <v>79033.276155657979</v>
      </c>
      <c r="N6139" s="107"/>
      <c r="P6139" s="3">
        <f t="shared" si="95"/>
        <v>227254.90254667398</v>
      </c>
    </row>
    <row r="6140" spans="1:16" x14ac:dyDescent="0.35">
      <c r="A6140" t="s">
        <v>10</v>
      </c>
      <c r="C6140" t="s">
        <v>11</v>
      </c>
      <c r="D6140" t="s">
        <v>12</v>
      </c>
      <c r="E6140" t="s">
        <v>17</v>
      </c>
      <c r="F6140" t="s">
        <v>18</v>
      </c>
      <c r="G6140">
        <v>9804</v>
      </c>
      <c r="H6140" t="s">
        <v>15</v>
      </c>
      <c r="I6140">
        <v>63300152</v>
      </c>
      <c r="J6140" t="s">
        <v>1741</v>
      </c>
      <c r="L6140" s="3">
        <v>5219894.8025073446</v>
      </c>
      <c r="M6140" s="3">
        <v>5476357.1649736948</v>
      </c>
      <c r="N6140" s="107"/>
      <c r="P6140" s="3">
        <f t="shared" si="95"/>
        <v>10696251.967481039</v>
      </c>
    </row>
    <row r="6142" spans="1:16" x14ac:dyDescent="0.35">
      <c r="K6142" s="1">
        <f>SUM(K3:K6140)</f>
        <v>0</v>
      </c>
      <c r="L6142" s="1">
        <f>SUM(L3:L6140)</f>
        <v>752196640.49621165</v>
      </c>
      <c r="M6142" s="1">
        <f>SUM(M3:M6140)</f>
        <v>774803334.89014554</v>
      </c>
      <c r="N6142" s="107">
        <f>SUM(N3:N6140)</f>
        <v>0</v>
      </c>
      <c r="O6142" s="1">
        <f>SUM(O3:O6140)</f>
        <v>0</v>
      </c>
    </row>
  </sheetData>
  <autoFilter ref="A2:P6140" xr:uid="{00000000-0009-0000-0000-000008000000}"/>
  <printOptions horizontalCentered="1"/>
  <pageMargins left="0.2" right="0.2" top="0.5" bottom="0.5" header="0.05" footer="0.05"/>
  <pageSetup scale="35" firstPageNumber="3" fitToHeight="0" orientation="landscape" useFirstPageNumber="1" r:id="rId1"/>
  <headerFooter>
    <oddHeader>&amp;RExh. SEF-17 page &amp;P of 62</oddHeader>
  </headerFooter>
  <customProperties>
    <customPr name="_pios_id" r:id="rId2"/>
    <customPr name="EpmWorksheetKeyString_GUID" r:id="rId3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0C5B27E5DFE5A42B5D94F605CB10C32" ma:contentTypeVersion="20" ma:contentTypeDescription="" ma:contentTypeScope="" ma:versionID="2d0ba2bbe5fb35c2c0d9d989231395c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Agreement - Settlement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2022-01-31T08:00:00+00:00</OpenedDate>
    <SignificantOrder xmlns="dc463f71-b30c-4ab2-9473-d307f9d35888">false</SignificantOrder>
    <Date1 xmlns="dc463f71-b30c-4ab2-9473-d307f9d35888">2022-08-26T07:00:00+00:00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220066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5565DD3-762E-4697-84F1-ECD70FE6AB58}"/>
</file>

<file path=customXml/itemProps2.xml><?xml version="1.0" encoding="utf-8"?>
<ds:datastoreItem xmlns:ds="http://schemas.openxmlformats.org/officeDocument/2006/customXml" ds:itemID="{674C6927-20E0-4611-9BDD-100D38D5D3FF}"/>
</file>

<file path=customXml/itemProps3.xml><?xml version="1.0" encoding="utf-8"?>
<ds:datastoreItem xmlns:ds="http://schemas.openxmlformats.org/officeDocument/2006/customXml" ds:itemID="{7F9EB08F-56EB-4A66-898B-CDDDBB524887}"/>
</file>

<file path=customXml/itemProps4.xml><?xml version="1.0" encoding="utf-8"?>
<ds:datastoreItem xmlns:ds="http://schemas.openxmlformats.org/officeDocument/2006/customXml" ds:itemID="{6F4129DD-B3B6-4E5E-A8E5-60692D140FD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Exh. 2JT Table</vt:lpstr>
      <vt:lpstr>Exh. J-Recon to Plan</vt:lpstr>
      <vt:lpstr>Exh. J Electric Requested</vt:lpstr>
      <vt:lpstr>Exh. J Gas Requested</vt:lpstr>
      <vt:lpstr>Exh. J Electric B4 Adjs.</vt:lpstr>
      <vt:lpstr>Exh. J Gas B4 Adjs.</vt:lpstr>
      <vt:lpstr>O&amp;M Summary</vt:lpstr>
      <vt:lpstr>O&amp;M recon</vt:lpstr>
      <vt:lpstr>2022-2026 Data Table v8 </vt:lpstr>
      <vt:lpstr>2022-2026 Data Table</vt:lpstr>
      <vt:lpstr>'Exh. J Electric B4 Adjs.'!Print_Area</vt:lpstr>
      <vt:lpstr>'Exh. J Gas B4 Adjs.'!Print_Area</vt:lpstr>
      <vt:lpstr>'Exh. J-Recon to Plan'!Print_Area</vt:lpstr>
      <vt:lpstr>'O&amp;M recon'!Print_Area</vt:lpstr>
      <vt:lpstr>'O&amp;M Summary'!Print_Area</vt:lpstr>
      <vt:lpstr>'2022-2026 Data Table v8 '!Print_Titles</vt:lpstr>
      <vt:lpstr>'Exh. J Electric B4 Adjs.'!Print_Titles</vt:lpstr>
      <vt:lpstr>'Exh. J Electric Requested'!Print_Titles</vt:lpstr>
      <vt:lpstr>'Exh. J Gas B4 Adjs.'!Print_Titles</vt:lpstr>
      <vt:lpstr>'Exh. J Gas Requested'!Print_Titles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0x0101006E56B4D1795A2E4DB2F0B01679ED314A00A0C5B27E5DFE5A42B5D94F605CB10C32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